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omments1.xml" ContentType="application/vnd.openxmlformats-officedocument.spreadsheetml.comments+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https://mag1-my.sharepoint.com/personal/mumanzor_mag_go_cr/Documents/MAG1/AREA DE PLANIFICACIÓN/INFORMES/SENASA/"/>
    </mc:Choice>
  </mc:AlternateContent>
  <xr:revisionPtr revIDLastSave="47" documentId="8_{E3E8E69A-94DA-4390-A748-3DBCE519561D}" xr6:coauthVersionLast="47" xr6:coauthVersionMax="47" xr10:uidLastSave="{34A43D40-8CE7-47C0-957B-1BEC426FE3C8}"/>
  <bookViews>
    <workbookView xWindow="-108" yWindow="-108" windowWidth="23256" windowHeight="12456" firstSheet="13" xr2:uid="{C66AC7E7-0F6B-4ADC-B50E-18CAD79B0AC8}"/>
  </bookViews>
  <sheets>
    <sheet name="Informe 2024 -PAO-SENASA  " sheetId="24" r:id="rId1"/>
    <sheet name="Caribe " sheetId="59" state="hidden" r:id="rId2"/>
    <sheet name="Huerta Norte " sheetId="60" state="hidden" r:id="rId3"/>
    <sheet name="Occidental " sheetId="57" state="hidden" r:id="rId4"/>
    <sheet name="Chorotega " sheetId="56" state="hidden" r:id="rId5"/>
    <sheet name=" Central Sur  " sheetId="55" state="hidden" r:id="rId6"/>
    <sheet name="Pacifico Central " sheetId="54" state="hidden" r:id="rId7"/>
    <sheet name="Medicamentos Veterinarios" sheetId="25" r:id="rId8"/>
    <sheet name="Dirección Epidemiología" sheetId="27" r:id="rId9"/>
    <sheet name="Programa Nacional Salud Acui" sheetId="31" r:id="rId10"/>
    <sheet name="Dirección de Alimentos para Ani" sheetId="87" r:id="rId11"/>
    <sheet name="Prog Nacional Analisis Riesgo" sheetId="35" r:id="rId12"/>
    <sheet name="Programa Nacional de Residuos" sheetId="39" r:id="rId13"/>
    <sheet name="LANASEVE" sheetId="40" r:id="rId14"/>
    <sheet name="DAF" sheetId="75" r:id="rId15"/>
    <sheet name="Programa Nacional  Tuberculosis" sheetId="89" r:id="rId16"/>
    <sheet name="Salud Reproductiva" sheetId="45" r:id="rId17"/>
    <sheet name="Occidental  (2)" sheetId="77" r:id="rId18"/>
    <sheet name="Progr. Nacional Transfronteriza" sheetId="73" r:id="rId19"/>
    <sheet name="Programa Nacionald de Animales " sheetId="53" r:id="rId20"/>
    <sheet name="Chorotega  (2)" sheetId="79" r:id="rId21"/>
    <sheet name="Pacifico Central  (2)" sheetId="80" r:id="rId22"/>
    <sheet name="Programa Nacional de Salud Porc" sheetId="81" r:id="rId23"/>
    <sheet name="Programa Nacional de Brucelosis" sheetId="82" r:id="rId24"/>
    <sheet name="DIPOA" sheetId="83" r:id="rId25"/>
    <sheet name="Programa Nacional de Salud Avia" sheetId="84" r:id="rId26"/>
    <sheet name="Direccion Operacione Regionales" sheetId="85" r:id="rId27"/>
    <sheet name="Región-Metropolitana  (2)" sheetId="86" r:id="rId28"/>
    <sheet name="Cuarentena Animal" sheetId="90" r:id="rId29"/>
    <sheet name="Caribe  (2)" sheetId="91" r:id="rId30"/>
    <sheet name=" Central Sur   (2)" sheetId="92" r:id="rId31"/>
    <sheet name="Brunca  (2)" sheetId="93" r:id="rId32"/>
    <sheet name="Huerta Norte  (3)" sheetId="94" r:id="rId33"/>
    <sheet name="Oriental " sheetId="58" state="hidden" r:id="rId34"/>
    <sheet name="Metropolitana " sheetId="61" state="hidden" r:id="rId35"/>
    <sheet name="Brunca " sheetId="62" state="hidden" r:id="rId36"/>
  </sheets>
  <externalReferences>
    <externalReference r:id="rId37"/>
    <externalReference r:id="rId38"/>
    <externalReference r:id="rId39"/>
  </externalReferences>
  <definedNames>
    <definedName name="_xlnm._FilterDatabase" localSheetId="5" hidden="1">' Central Sur  '!$G$12:$J$429</definedName>
    <definedName name="_xlnm._FilterDatabase" localSheetId="30" hidden="1">' Central Sur   (2)'!$AI$12:$AL$170</definedName>
    <definedName name="_xlnm._FilterDatabase" localSheetId="35" hidden="1">'Brunca '!$Z$12:$AB$445</definedName>
    <definedName name="_xlnm._FilterDatabase" localSheetId="31" hidden="1">'Brunca  (2)'!$V$12:$Y$446</definedName>
    <definedName name="_xlnm._FilterDatabase" localSheetId="1" hidden="1">'Caribe '!$Y$12:$AB$429</definedName>
    <definedName name="_xlnm._FilterDatabase" localSheetId="29" hidden="1">'Caribe  (2)'!$AD$12:$AG$429</definedName>
    <definedName name="_xlnm._FilterDatabase" localSheetId="4" hidden="1">'Chorotega '!$G$12:$AB$429</definedName>
    <definedName name="_xlnm._FilterDatabase" localSheetId="20" hidden="1">'Chorotega  (2)'!$V$12:$Y$429</definedName>
    <definedName name="_xlnm._FilterDatabase" localSheetId="28" hidden="1">'Cuarentena Animal'!$AF$13:$AH$45</definedName>
    <definedName name="_xlnm._FilterDatabase" localSheetId="14" hidden="1">DAF!$AI$13:$AK$47</definedName>
    <definedName name="_xlnm._FilterDatabase" localSheetId="24" hidden="1">DIPOA!$AI$13:$AK$54</definedName>
    <definedName name="_xlnm._FilterDatabase" localSheetId="10" hidden="1">'Dirección de Alimentos para Ani'!$AE$13:$AG$80</definedName>
    <definedName name="_xlnm._FilterDatabase" localSheetId="8" hidden="1">'Dirección Epidemiología'!$AF$13:$AG$27</definedName>
    <definedName name="_xlnm._FilterDatabase" localSheetId="26" hidden="1">'Direccion Operacione Regionales'!$AE$13:$AG$52</definedName>
    <definedName name="_xlnm._FilterDatabase" localSheetId="2" hidden="1">'Huerta Norte '!$G$12:$J$429</definedName>
    <definedName name="_xlnm._FilterDatabase" localSheetId="32" hidden="1">'Huerta Norte  (3)'!$AI$12:$AL$410</definedName>
    <definedName name="_xlnm._FilterDatabase" localSheetId="13" hidden="1">LANASEVE!$AK$1:$AK$72</definedName>
    <definedName name="_xlnm._FilterDatabase" localSheetId="7" hidden="1">'Medicamentos Veterinarios'!$T$13:$U$24</definedName>
    <definedName name="_xlnm._FilterDatabase" localSheetId="34" hidden="1">'Metropolitana '!$M$12:$P$429</definedName>
    <definedName name="_xlnm._FilterDatabase" localSheetId="3" hidden="1">'Occidental '!$Y$12:$AB$429</definedName>
    <definedName name="_xlnm._FilterDatabase" localSheetId="17" hidden="1">'Occidental  (2)'!$V$12:$Y$429</definedName>
    <definedName name="_xlnm._FilterDatabase" localSheetId="33" hidden="1">'Oriental '!$A$14:$X$14</definedName>
    <definedName name="_xlnm._FilterDatabase" localSheetId="6" hidden="1">'Pacifico Central '!$G$12:$AQ$429</definedName>
    <definedName name="_xlnm._FilterDatabase" localSheetId="21" hidden="1">'Pacifico Central  (2)'!$G$12:$AD$429</definedName>
    <definedName name="_xlnm._FilterDatabase" localSheetId="11" hidden="1">'Prog Nacional Analisis Riesgo'!$AF$13:$AH$14</definedName>
    <definedName name="_xlnm._FilterDatabase" localSheetId="18" hidden="1">'Progr. Nacional Transfronteriza'!$AE$13:$AG$28</definedName>
    <definedName name="_xlnm._FilterDatabase" localSheetId="15" hidden="1">'Programa Nacional  Tuberculosis'!$AF$13:$AG$29</definedName>
    <definedName name="_xlnm._FilterDatabase" localSheetId="23" hidden="1">'Programa Nacional de Brucelosis'!$AF$13:$AH$27</definedName>
    <definedName name="_xlnm._FilterDatabase" localSheetId="12" hidden="1">'Programa Nacional de Residuos'!$AI$13:$AK$20</definedName>
    <definedName name="_xlnm._FilterDatabase" localSheetId="25" hidden="1">'Programa Nacional de Salud Avia'!$AG$13:$AH$44</definedName>
    <definedName name="_xlnm._FilterDatabase" localSheetId="22" hidden="1">'Programa Nacional de Salud Porc'!$AF$13:$AH$38</definedName>
    <definedName name="_xlnm._FilterDatabase" localSheetId="9" hidden="1">'Programa Nacional Salud Acui'!$AE$13:$AG$33</definedName>
    <definedName name="_xlnm._FilterDatabase" localSheetId="19" hidden="1">'Programa Nacionald de Animales '!$AE$13:$AG$31</definedName>
    <definedName name="_xlnm._FilterDatabase" localSheetId="27" hidden="1">'Región-Metropolitana  (2)'!$X$12:$Z$429</definedName>
    <definedName name="_xlnm._FilterDatabase" localSheetId="16" hidden="1">'Salud Reproductiva'!$AF$13:$AH$32</definedName>
    <definedName name="_xlnm.Print_Area" localSheetId="14">DAF!$A$9:$AD$66</definedName>
    <definedName name="_xlnm.Print_Area" localSheetId="13">LANASEVE!$A$1:$R$67</definedName>
    <definedName name="Número_de_oficios" localSheetId="30">#REF!</definedName>
    <definedName name="Número_de_oficios" localSheetId="31">#REF!</definedName>
    <definedName name="Número_de_oficios" localSheetId="29">#REF!</definedName>
    <definedName name="Número_de_oficios" localSheetId="20">#REF!</definedName>
    <definedName name="Número_de_oficios" localSheetId="28">#REF!</definedName>
    <definedName name="Número_de_oficios" localSheetId="14">#REF!</definedName>
    <definedName name="Número_de_oficios" localSheetId="10">#REF!</definedName>
    <definedName name="Número_de_oficios" localSheetId="26">#REF!</definedName>
    <definedName name="Número_de_oficios" localSheetId="32">#REF!</definedName>
    <definedName name="Número_de_oficios" localSheetId="13">#REF!</definedName>
    <definedName name="Número_de_oficios" localSheetId="17">#REF!</definedName>
    <definedName name="Número_de_oficios" localSheetId="21">#REF!</definedName>
    <definedName name="Número_de_oficios" localSheetId="11">#REF!</definedName>
    <definedName name="Número_de_oficios" localSheetId="18">#REF!</definedName>
    <definedName name="Número_de_oficios" localSheetId="15">#REF!</definedName>
    <definedName name="Número_de_oficios" localSheetId="23">#REF!</definedName>
    <definedName name="Número_de_oficios" localSheetId="25">#REF!</definedName>
    <definedName name="Número_de_oficios" localSheetId="22">#REF!</definedName>
    <definedName name="Número_de_oficios" localSheetId="9">#REF!</definedName>
    <definedName name="Número_de_oficios" localSheetId="27">#REF!</definedName>
    <definedName name="Número_de_oficios" localSheetId="16">#REF!</definedName>
    <definedName name="Número_de_oficios">#REF!</definedName>
    <definedName name="_xlnm.Print_Titles" localSheetId="14">DAF!$9:$14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W21" i="24" l="1"/>
  <c r="AW20" i="24"/>
  <c r="AW19" i="24"/>
  <c r="AW18" i="24"/>
  <c r="AW17" i="24"/>
  <c r="AK48" i="40"/>
  <c r="AJ48" i="40"/>
  <c r="AB48" i="40"/>
  <c r="AC48" i="40" s="1"/>
  <c r="Y48" i="40"/>
  <c r="X48" i="40"/>
  <c r="T48" i="40"/>
  <c r="U48" i="40" s="1"/>
  <c r="N48" i="40"/>
  <c r="K48" i="40"/>
  <c r="O48" i="40" s="1"/>
  <c r="AK47" i="40"/>
  <c r="AJ47" i="40"/>
  <c r="AB47" i="40"/>
  <c r="AC47" i="40" s="1"/>
  <c r="X47" i="40"/>
  <c r="Y47" i="40" s="1"/>
  <c r="T47" i="40"/>
  <c r="U47" i="40" s="1"/>
  <c r="N47" i="40"/>
  <c r="K47" i="40"/>
  <c r="O47" i="40" s="1"/>
  <c r="AJ46" i="40"/>
  <c r="AK46" i="40" s="1"/>
  <c r="AC46" i="40"/>
  <c r="AB46" i="40"/>
  <c r="X46" i="40"/>
  <c r="Y46" i="40" s="1"/>
  <c r="U46" i="40"/>
  <c r="T46" i="40"/>
  <c r="N46" i="40"/>
  <c r="K46" i="40"/>
  <c r="O46" i="40" s="1"/>
  <c r="AJ45" i="40"/>
  <c r="AK45" i="40" s="1"/>
  <c r="AG45" i="40"/>
  <c r="AF45" i="40"/>
  <c r="AB45" i="40"/>
  <c r="AC45" i="40" s="1"/>
  <c r="X45" i="40"/>
  <c r="Y45" i="40" s="1"/>
  <c r="T45" i="40"/>
  <c r="U45" i="40" s="1"/>
  <c r="N45" i="40"/>
  <c r="K45" i="40"/>
  <c r="O45" i="40" s="1"/>
  <c r="F44" i="40"/>
  <c r="AK43" i="40"/>
  <c r="AF43" i="40"/>
  <c r="AG43" i="40" s="1"/>
  <c r="AB43" i="40"/>
  <c r="AC43" i="40" s="1"/>
  <c r="X43" i="40"/>
  <c r="Y43" i="40" s="1"/>
  <c r="T43" i="40"/>
  <c r="U43" i="40" s="1"/>
  <c r="N43" i="40"/>
  <c r="K43" i="40"/>
  <c r="O43" i="40" s="1"/>
  <c r="AJ43" i="40" s="1"/>
  <c r="AF42" i="40"/>
  <c r="AG42" i="40" s="1"/>
  <c r="AC42" i="40"/>
  <c r="AB42" i="40"/>
  <c r="Y42" i="40"/>
  <c r="U42" i="40"/>
  <c r="P42" i="40"/>
  <c r="N42" i="40"/>
  <c r="K42" i="40"/>
  <c r="O42" i="40" s="1"/>
  <c r="AJ42" i="40" s="1"/>
  <c r="AK42" i="40" s="1"/>
  <c r="AF41" i="40"/>
  <c r="AG41" i="40" s="1"/>
  <c r="AC41" i="40"/>
  <c r="AB41" i="40"/>
  <c r="Y41" i="40"/>
  <c r="T41" i="40"/>
  <c r="U41" i="40" s="1"/>
  <c r="N41" i="40"/>
  <c r="K41" i="40"/>
  <c r="O41" i="40" s="1"/>
  <c r="AJ41" i="40" s="1"/>
  <c r="AK41" i="40" s="1"/>
  <c r="AF40" i="40"/>
  <c r="AG40" i="40" s="1"/>
  <c r="AC40" i="40"/>
  <c r="AB40" i="40"/>
  <c r="Y40" i="40"/>
  <c r="T40" i="40"/>
  <c r="U40" i="40" s="1"/>
  <c r="N40" i="40"/>
  <c r="K40" i="40"/>
  <c r="AI39" i="40"/>
  <c r="AF39" i="40"/>
  <c r="AG39" i="40" s="1"/>
  <c r="AB39" i="40"/>
  <c r="AC39" i="40" s="1"/>
  <c r="X39" i="40"/>
  <c r="Y39" i="40" s="1"/>
  <c r="T39" i="40"/>
  <c r="U39" i="40" s="1"/>
  <c r="O39" i="40"/>
  <c r="N39" i="40"/>
  <c r="K39" i="40"/>
  <c r="AG38" i="40"/>
  <c r="AF38" i="40"/>
  <c r="AB38" i="40"/>
  <c r="AC38" i="40" s="1"/>
  <c r="X38" i="40"/>
  <c r="Y38" i="40" s="1"/>
  <c r="T38" i="40"/>
  <c r="U38" i="40" s="1"/>
  <c r="O38" i="40"/>
  <c r="AJ38" i="40" s="1"/>
  <c r="AK38" i="40" s="1"/>
  <c r="N38" i="40"/>
  <c r="K38" i="40"/>
  <c r="AI37" i="40"/>
  <c r="AF37" i="40"/>
  <c r="AG37" i="40" s="1"/>
  <c r="AB37" i="40"/>
  <c r="AC37" i="40" s="1"/>
  <c r="X37" i="40"/>
  <c r="Y37" i="40" s="1"/>
  <c r="U37" i="40"/>
  <c r="T37" i="40"/>
  <c r="N37" i="40"/>
  <c r="K37" i="40"/>
  <c r="O37" i="40" s="1"/>
  <c r="AJ37" i="40" s="1"/>
  <c r="AK37" i="40" s="1"/>
  <c r="AI36" i="40"/>
  <c r="AF36" i="40"/>
  <c r="AG36" i="40" s="1"/>
  <c r="AC36" i="40"/>
  <c r="Y36" i="40"/>
  <c r="U36" i="40"/>
  <c r="N36" i="40"/>
  <c r="O36" i="40" s="1"/>
  <c r="AI35" i="40"/>
  <c r="AF35" i="40"/>
  <c r="AG35" i="40" s="1"/>
  <c r="AB35" i="40"/>
  <c r="AC35" i="40" s="1"/>
  <c r="X35" i="40"/>
  <c r="Y35" i="40" s="1"/>
  <c r="U35" i="40"/>
  <c r="T35" i="40"/>
  <c r="K35" i="40"/>
  <c r="O35" i="40" s="1"/>
  <c r="AJ35" i="40" s="1"/>
  <c r="AK35" i="40" s="1"/>
  <c r="AI34" i="40"/>
  <c r="AJ34" i="40" s="1"/>
  <c r="AK34" i="40" s="1"/>
  <c r="AF34" i="40"/>
  <c r="AG34" i="40" s="1"/>
  <c r="AB34" i="40"/>
  <c r="AC34" i="40" s="1"/>
  <c r="Y34" i="40"/>
  <c r="X34" i="40"/>
  <c r="T34" i="40"/>
  <c r="U34" i="40" s="1"/>
  <c r="N34" i="40"/>
  <c r="K34" i="40"/>
  <c r="AI33" i="40"/>
  <c r="AJ33" i="40" s="1"/>
  <c r="AK33" i="40" s="1"/>
  <c r="AF33" i="40"/>
  <c r="AG33" i="40" s="1"/>
  <c r="AB33" i="40"/>
  <c r="AC33" i="40" s="1"/>
  <c r="Y33" i="40"/>
  <c r="X33" i="40"/>
  <c r="T33" i="40"/>
  <c r="U33" i="40" s="1"/>
  <c r="N33" i="40"/>
  <c r="K33" i="40"/>
  <c r="AI32" i="40"/>
  <c r="AJ32" i="40" s="1"/>
  <c r="AK32" i="40" s="1"/>
  <c r="AF32" i="40"/>
  <c r="AG32" i="40" s="1"/>
  <c r="AC32" i="40"/>
  <c r="AB32" i="40"/>
  <c r="X32" i="40"/>
  <c r="Y32" i="40" s="1"/>
  <c r="T32" i="40"/>
  <c r="U32" i="40" s="1"/>
  <c r="N32" i="40"/>
  <c r="O32" i="40" s="1"/>
  <c r="K32" i="40"/>
  <c r="AI31" i="40"/>
  <c r="AJ31" i="40" s="1"/>
  <c r="AK31" i="40" s="1"/>
  <c r="AG31" i="40"/>
  <c r="AC31" i="40"/>
  <c r="Y31" i="40"/>
  <c r="T31" i="40"/>
  <c r="U31" i="40" s="1"/>
  <c r="O31" i="40"/>
  <c r="N31" i="40"/>
  <c r="K31" i="40"/>
  <c r="AI30" i="40"/>
  <c r="AJ30" i="40" s="1"/>
  <c r="AK30" i="40" s="1"/>
  <c r="AF30" i="40"/>
  <c r="AG30" i="40" s="1"/>
  <c r="AC30" i="40"/>
  <c r="AB30" i="40"/>
  <c r="X30" i="40"/>
  <c r="Y30" i="40" s="1"/>
  <c r="U30" i="40"/>
  <c r="T30" i="40"/>
  <c r="N30" i="40"/>
  <c r="K30" i="40"/>
  <c r="O30" i="40" s="1"/>
  <c r="AI29" i="40"/>
  <c r="AJ29" i="40" s="1"/>
  <c r="AK29" i="40" s="1"/>
  <c r="AG29" i="40"/>
  <c r="AF29" i="40"/>
  <c r="AB29" i="40"/>
  <c r="AC29" i="40" s="1"/>
  <c r="Y29" i="40"/>
  <c r="X29" i="40"/>
  <c r="T29" i="40"/>
  <c r="U29" i="40" s="1"/>
  <c r="K29" i="40"/>
  <c r="O29" i="40" s="1"/>
  <c r="AI28" i="40"/>
  <c r="AF28" i="40"/>
  <c r="AG28" i="40" s="1"/>
  <c r="AB28" i="40"/>
  <c r="AC28" i="40" s="1"/>
  <c r="X28" i="40"/>
  <c r="Y28" i="40" s="1"/>
  <c r="T28" i="40"/>
  <c r="U28" i="40" s="1"/>
  <c r="N28" i="40"/>
  <c r="K28" i="40"/>
  <c r="O28" i="40" s="1"/>
  <c r="AJ28" i="40" s="1"/>
  <c r="AK28" i="40" s="1"/>
  <c r="AI27" i="40"/>
  <c r="AJ27" i="40" s="1"/>
  <c r="AK27" i="40" s="1"/>
  <c r="AF27" i="40"/>
  <c r="AG27" i="40" s="1"/>
  <c r="AB27" i="40"/>
  <c r="AC27" i="40" s="1"/>
  <c r="X27" i="40"/>
  <c r="Y27" i="40" s="1"/>
  <c r="T27" i="40"/>
  <c r="U27" i="40" s="1"/>
  <c r="N27" i="40"/>
  <c r="K27" i="40"/>
  <c r="AI26" i="40"/>
  <c r="AJ26" i="40" s="1"/>
  <c r="AK26" i="40" s="1"/>
  <c r="AG26" i="40"/>
  <c r="AF26" i="40"/>
  <c r="AB26" i="40"/>
  <c r="AC26" i="40" s="1"/>
  <c r="X26" i="40"/>
  <c r="Y26" i="40" s="1"/>
  <c r="T26" i="40"/>
  <c r="U26" i="40" s="1"/>
  <c r="N26" i="40"/>
  <c r="K26" i="40"/>
  <c r="AI25" i="40"/>
  <c r="AF25" i="40"/>
  <c r="AG25" i="40" s="1"/>
  <c r="AB25" i="40"/>
  <c r="AC25" i="40" s="1"/>
  <c r="X25" i="40"/>
  <c r="Y25" i="40" s="1"/>
  <c r="U25" i="40"/>
  <c r="T25" i="40"/>
  <c r="N25" i="40"/>
  <c r="K25" i="40"/>
  <c r="O25" i="40" s="1"/>
  <c r="AI24" i="40"/>
  <c r="AJ24" i="40" s="1"/>
  <c r="AK24" i="40" s="1"/>
  <c r="AF24" i="40"/>
  <c r="AG24" i="40" s="1"/>
  <c r="AB24" i="40"/>
  <c r="AC24" i="40" s="1"/>
  <c r="Y24" i="40"/>
  <c r="X24" i="40"/>
  <c r="T24" i="40"/>
  <c r="U24" i="40" s="1"/>
  <c r="N24" i="40"/>
  <c r="O24" i="40" s="1"/>
  <c r="K24" i="40"/>
  <c r="AI23" i="40"/>
  <c r="AF23" i="40"/>
  <c r="AG23" i="40" s="1"/>
  <c r="AC23" i="40"/>
  <c r="AB23" i="40"/>
  <c r="X23" i="40"/>
  <c r="Y23" i="40" s="1"/>
  <c r="T23" i="40"/>
  <c r="U23" i="40" s="1"/>
  <c r="N23" i="40"/>
  <c r="K23" i="40"/>
  <c r="O23" i="40" s="1"/>
  <c r="AI22" i="40"/>
  <c r="AG22" i="40"/>
  <c r="AF22" i="40"/>
  <c r="AB22" i="40"/>
  <c r="AC22" i="40" s="1"/>
  <c r="X22" i="40"/>
  <c r="Y22" i="40" s="1"/>
  <c r="T22" i="40"/>
  <c r="U22" i="40" s="1"/>
  <c r="N22" i="40"/>
  <c r="K22" i="40"/>
  <c r="O22" i="40" s="1"/>
  <c r="AJ21" i="40"/>
  <c r="AK21" i="40" s="1"/>
  <c r="AI21" i="40"/>
  <c r="AF21" i="40"/>
  <c r="AG21" i="40" s="1"/>
  <c r="AB21" i="40"/>
  <c r="AC21" i="40" s="1"/>
  <c r="X21" i="40"/>
  <c r="Y21" i="40" s="1"/>
  <c r="T21" i="40"/>
  <c r="U21" i="40" s="1"/>
  <c r="N21" i="40"/>
  <c r="K21" i="40"/>
  <c r="O21" i="40" s="1"/>
  <c r="AI20" i="40"/>
  <c r="AF20" i="40"/>
  <c r="AG20" i="40" s="1"/>
  <c r="AB20" i="40"/>
  <c r="AC20" i="40" s="1"/>
  <c r="X20" i="40"/>
  <c r="Y20" i="40" s="1"/>
  <c r="T20" i="40"/>
  <c r="U20" i="40" s="1"/>
  <c r="O20" i="40"/>
  <c r="N20" i="40"/>
  <c r="K20" i="40"/>
  <c r="AI19" i="40"/>
  <c r="AF19" i="40"/>
  <c r="AG19" i="40" s="1"/>
  <c r="AB19" i="40"/>
  <c r="AC19" i="40" s="1"/>
  <c r="X19" i="40"/>
  <c r="Y19" i="40" s="1"/>
  <c r="U19" i="40"/>
  <c r="T19" i="40"/>
  <c r="N19" i="40"/>
  <c r="K19" i="40"/>
  <c r="O19" i="40" s="1"/>
  <c r="AI18" i="40"/>
  <c r="AJ18" i="40" s="1"/>
  <c r="AK18" i="40" s="1"/>
  <c r="AF18" i="40"/>
  <c r="AG18" i="40" s="1"/>
  <c r="AC18" i="40"/>
  <c r="AB18" i="40"/>
  <c r="Y18" i="40"/>
  <c r="X18" i="40"/>
  <c r="T18" i="40"/>
  <c r="U18" i="40" s="1"/>
  <c r="N18" i="40"/>
  <c r="O18" i="40" s="1"/>
  <c r="K18" i="40"/>
  <c r="AI17" i="40"/>
  <c r="AJ17" i="40" s="1"/>
  <c r="AK17" i="40" s="1"/>
  <c r="AF17" i="40"/>
  <c r="AG17" i="40" s="1"/>
  <c r="AC17" i="40"/>
  <c r="AB17" i="40"/>
  <c r="X17" i="40"/>
  <c r="Y17" i="40" s="1"/>
  <c r="T17" i="40"/>
  <c r="U17" i="40" s="1"/>
  <c r="N17" i="40"/>
  <c r="K17" i="40"/>
  <c r="O17" i="40" s="1"/>
  <c r="AI16" i="40"/>
  <c r="AJ16" i="40" s="1"/>
  <c r="AK16" i="40" s="1"/>
  <c r="AG16" i="40"/>
  <c r="AF16" i="40"/>
  <c r="AB16" i="40"/>
  <c r="AC16" i="40" s="1"/>
  <c r="X16" i="40"/>
  <c r="Y16" i="40" s="1"/>
  <c r="T16" i="40"/>
  <c r="U16" i="40" s="1"/>
  <c r="N16" i="40"/>
  <c r="K16" i="40"/>
  <c r="O16" i="40" s="1"/>
  <c r="AI15" i="40"/>
  <c r="AF15" i="40"/>
  <c r="AG15" i="40" s="1"/>
  <c r="AB15" i="40"/>
  <c r="AC15" i="40" s="1"/>
  <c r="X15" i="40"/>
  <c r="Y15" i="40" s="1"/>
  <c r="T15" i="40"/>
  <c r="U15" i="40" s="1"/>
  <c r="P15" i="40"/>
  <c r="N15" i="40"/>
  <c r="O15" i="40" s="1"/>
  <c r="AJ15" i="40" s="1"/>
  <c r="AK15" i="40" s="1"/>
  <c r="K15" i="40"/>
  <c r="AJ20" i="40" l="1"/>
  <c r="AK20" i="40" s="1"/>
  <c r="AJ23" i="40"/>
  <c r="AK23" i="40" s="1"/>
  <c r="AJ39" i="40"/>
  <c r="AK39" i="40" s="1"/>
  <c r="AJ19" i="40"/>
  <c r="AK19" i="40" s="1"/>
  <c r="O40" i="40"/>
  <c r="AJ40" i="40" s="1"/>
  <c r="AK40" i="40" s="1"/>
  <c r="AJ36" i="40"/>
  <c r="AK36" i="40" s="1"/>
  <c r="AJ22" i="40"/>
  <c r="AK22" i="40" s="1"/>
  <c r="AJ25" i="40"/>
  <c r="AK25" i="40" s="1"/>
  <c r="AW15" i="24" l="1"/>
  <c r="AW14" i="24"/>
  <c r="AW16" i="24"/>
  <c r="AK14" i="94"/>
  <c r="AL14" i="94" s="1"/>
  <c r="AK15" i="94"/>
  <c r="AL15" i="94" s="1"/>
  <c r="AK16" i="94"/>
  <c r="AL16" i="94" s="1"/>
  <c r="AK17" i="94"/>
  <c r="AL17" i="94" s="1"/>
  <c r="AK18" i="94"/>
  <c r="AL18" i="94" s="1"/>
  <c r="AK19" i="94"/>
  <c r="AL19" i="94" s="1"/>
  <c r="AK20" i="94"/>
  <c r="AL20" i="94" s="1"/>
  <c r="AK21" i="94"/>
  <c r="AL21" i="94" s="1"/>
  <c r="AK22" i="94"/>
  <c r="AL22" i="94" s="1"/>
  <c r="AK23" i="94"/>
  <c r="AL23" i="94" s="1"/>
  <c r="AK24" i="94"/>
  <c r="AL24" i="94" s="1"/>
  <c r="AK25" i="94"/>
  <c r="AL25" i="94" s="1"/>
  <c r="AK26" i="94"/>
  <c r="AL26" i="94" s="1"/>
  <c r="AK27" i="94"/>
  <c r="AL27" i="94" s="1"/>
  <c r="AK28" i="94"/>
  <c r="AL28" i="94" s="1"/>
  <c r="AK29" i="94"/>
  <c r="AL29" i="94" s="1"/>
  <c r="AK30" i="94"/>
  <c r="AL30" i="94" s="1"/>
  <c r="AK31" i="94"/>
  <c r="AL31" i="94" s="1"/>
  <c r="AK32" i="94"/>
  <c r="AL32" i="94" s="1"/>
  <c r="AK33" i="94"/>
  <c r="AL33" i="94" s="1"/>
  <c r="AK34" i="94"/>
  <c r="AL34" i="94" s="1"/>
  <c r="AK35" i="94"/>
  <c r="AL35" i="94" s="1"/>
  <c r="AK36" i="94"/>
  <c r="AL36" i="94" s="1"/>
  <c r="AK37" i="94"/>
  <c r="AL37" i="94" s="1"/>
  <c r="AK38" i="94"/>
  <c r="AL38" i="94" s="1"/>
  <c r="AK39" i="94"/>
  <c r="AL39" i="94" s="1"/>
  <c r="AK40" i="94"/>
  <c r="AL40" i="94" s="1"/>
  <c r="AK41" i="94"/>
  <c r="AL41" i="94" s="1"/>
  <c r="AK42" i="94"/>
  <c r="AL42" i="94" s="1"/>
  <c r="AK43" i="94"/>
  <c r="AL43" i="94" s="1"/>
  <c r="AK44" i="94"/>
  <c r="AL44" i="94" s="1"/>
  <c r="AK45" i="94"/>
  <c r="AL45" i="94" s="1"/>
  <c r="AK46" i="94"/>
  <c r="AL46" i="94" s="1"/>
  <c r="AK47" i="94"/>
  <c r="AL47" i="94" s="1"/>
  <c r="AK48" i="94"/>
  <c r="AL48" i="94" s="1"/>
  <c r="AK49" i="94"/>
  <c r="AL49" i="94" s="1"/>
  <c r="AK50" i="94"/>
  <c r="AL50" i="94" s="1"/>
  <c r="AK51" i="94"/>
  <c r="AL51" i="94" s="1"/>
  <c r="AK52" i="94"/>
  <c r="AL52" i="94" s="1"/>
  <c r="AK53" i="94"/>
  <c r="AL53" i="94" s="1"/>
  <c r="AK54" i="94"/>
  <c r="AL54" i="94" s="1"/>
  <c r="AK55" i="94"/>
  <c r="AL55" i="94" s="1"/>
  <c r="AK56" i="94"/>
  <c r="AL56" i="94" s="1"/>
  <c r="AK57" i="94"/>
  <c r="AL57" i="94" s="1"/>
  <c r="AK58" i="94"/>
  <c r="AL58" i="94" s="1"/>
  <c r="AK59" i="94"/>
  <c r="AL59" i="94" s="1"/>
  <c r="AK60" i="94"/>
  <c r="AL60" i="94" s="1"/>
  <c r="AK61" i="94"/>
  <c r="AL61" i="94" s="1"/>
  <c r="AK62" i="94"/>
  <c r="AL62" i="94" s="1"/>
  <c r="AK63" i="94"/>
  <c r="AL63" i="94" s="1"/>
  <c r="AK64" i="94"/>
  <c r="AL64" i="94" s="1"/>
  <c r="AK65" i="94"/>
  <c r="AL65" i="94" s="1"/>
  <c r="X446" i="93"/>
  <c r="X444" i="93"/>
  <c r="X442" i="93"/>
  <c r="X440" i="93"/>
  <c r="X437" i="93"/>
  <c r="X401" i="93"/>
  <c r="X381" i="93"/>
  <c r="X374" i="93"/>
  <c r="X336" i="93"/>
  <c r="X322" i="93"/>
  <c r="X291" i="93"/>
  <c r="X279" i="93"/>
  <c r="X270" i="93"/>
  <c r="X265" i="93"/>
  <c r="X246" i="93"/>
  <c r="X235" i="93"/>
  <c r="X222" i="93"/>
  <c r="X221" i="93"/>
  <c r="X216" i="93"/>
  <c r="X177" i="93"/>
  <c r="X146" i="93"/>
  <c r="X144" i="93"/>
  <c r="X143" i="93"/>
  <c r="X142" i="93"/>
  <c r="X141" i="93"/>
  <c r="X140" i="93"/>
  <c r="X139" i="93"/>
  <c r="X138" i="93"/>
  <c r="X137" i="93"/>
  <c r="X136" i="93"/>
  <c r="X135" i="93"/>
  <c r="X134" i="93"/>
  <c r="X133" i="93"/>
  <c r="X132" i="93"/>
  <c r="X131" i="93"/>
  <c r="X130" i="93"/>
  <c r="X129" i="93"/>
  <c r="X128" i="93"/>
  <c r="X127" i="93"/>
  <c r="X126" i="93"/>
  <c r="X125" i="93"/>
  <c r="X123" i="93"/>
  <c r="X108" i="93"/>
  <c r="X91" i="93"/>
  <c r="X85" i="93"/>
  <c r="AK13" i="94"/>
  <c r="AL13" i="94" s="1"/>
  <c r="X67" i="93"/>
  <c r="AF410" i="94"/>
  <c r="AG410" i="94" s="1"/>
  <c r="AA410" i="94"/>
  <c r="AB410" i="94" s="1"/>
  <c r="I410" i="94"/>
  <c r="J410" i="94" s="1"/>
  <c r="AF409" i="94"/>
  <c r="AG409" i="94" s="1"/>
  <c r="AA409" i="94"/>
  <c r="AB409" i="94" s="1"/>
  <c r="I409" i="94"/>
  <c r="J409" i="94" s="1"/>
  <c r="AF408" i="94"/>
  <c r="AG408" i="94" s="1"/>
  <c r="AA408" i="94"/>
  <c r="AB408" i="94" s="1"/>
  <c r="I408" i="94"/>
  <c r="J408" i="94" s="1"/>
  <c r="AF407" i="94"/>
  <c r="AG407" i="94" s="1"/>
  <c r="AA407" i="94"/>
  <c r="AB407" i="94" s="1"/>
  <c r="I407" i="94"/>
  <c r="J407" i="94" s="1"/>
  <c r="AF406" i="94"/>
  <c r="AG406" i="94" s="1"/>
  <c r="AA406" i="94"/>
  <c r="AB406" i="94" s="1"/>
  <c r="I406" i="94"/>
  <c r="J406" i="94" s="1"/>
  <c r="AF405" i="94"/>
  <c r="AG405" i="94" s="1"/>
  <c r="AA405" i="94"/>
  <c r="AB405" i="94" s="1"/>
  <c r="I405" i="94"/>
  <c r="J405" i="94" s="1"/>
  <c r="AF404" i="94"/>
  <c r="AG404" i="94" s="1"/>
  <c r="AA404" i="94"/>
  <c r="AB404" i="94" s="1"/>
  <c r="I404" i="94"/>
  <c r="J404" i="94" s="1"/>
  <c r="AF403" i="94"/>
  <c r="AG403" i="94" s="1"/>
  <c r="AA403" i="94"/>
  <c r="AB403" i="94" s="1"/>
  <c r="I403" i="94"/>
  <c r="J403" i="94" s="1"/>
  <c r="AF402" i="94"/>
  <c r="AG402" i="94" s="1"/>
  <c r="AA402" i="94"/>
  <c r="AB402" i="94" s="1"/>
  <c r="I402" i="94"/>
  <c r="J402" i="94" s="1"/>
  <c r="AF401" i="94"/>
  <c r="AG401" i="94" s="1"/>
  <c r="AA401" i="94"/>
  <c r="AB401" i="94" s="1"/>
  <c r="I401" i="94"/>
  <c r="J401" i="94" s="1"/>
  <c r="AF400" i="94"/>
  <c r="AG400" i="94" s="1"/>
  <c r="AA400" i="94"/>
  <c r="AB400" i="94" s="1"/>
  <c r="I400" i="94"/>
  <c r="J400" i="94" s="1"/>
  <c r="AF399" i="94"/>
  <c r="AG399" i="94" s="1"/>
  <c r="AA399" i="94"/>
  <c r="AB399" i="94" s="1"/>
  <c r="I399" i="94"/>
  <c r="J399" i="94" s="1"/>
  <c r="AF398" i="94"/>
  <c r="AG398" i="94" s="1"/>
  <c r="AA398" i="94"/>
  <c r="AB398" i="94" s="1"/>
  <c r="I398" i="94"/>
  <c r="J398" i="94" s="1"/>
  <c r="AF397" i="94"/>
  <c r="AG397" i="94" s="1"/>
  <c r="AA397" i="94"/>
  <c r="AB397" i="94" s="1"/>
  <c r="I397" i="94"/>
  <c r="J397" i="94" s="1"/>
  <c r="AF396" i="94"/>
  <c r="AG396" i="94" s="1"/>
  <c r="AA396" i="94"/>
  <c r="AB396" i="94" s="1"/>
  <c r="I396" i="94"/>
  <c r="J396" i="94" s="1"/>
  <c r="AF395" i="94"/>
  <c r="AG395" i="94" s="1"/>
  <c r="AA395" i="94"/>
  <c r="AB395" i="94" s="1"/>
  <c r="I395" i="94"/>
  <c r="J395" i="94" s="1"/>
  <c r="AF394" i="94"/>
  <c r="AG394" i="94" s="1"/>
  <c r="AA394" i="94"/>
  <c r="AB394" i="94" s="1"/>
  <c r="I394" i="94"/>
  <c r="J394" i="94" s="1"/>
  <c r="AF393" i="94"/>
  <c r="AG393" i="94" s="1"/>
  <c r="AA393" i="94"/>
  <c r="AB393" i="94" s="1"/>
  <c r="I393" i="94"/>
  <c r="J393" i="94" s="1"/>
  <c r="AF392" i="94"/>
  <c r="AG392" i="94" s="1"/>
  <c r="AA392" i="94"/>
  <c r="AB392" i="94" s="1"/>
  <c r="I392" i="94"/>
  <c r="J392" i="94" s="1"/>
  <c r="AF391" i="94"/>
  <c r="AG391" i="94" s="1"/>
  <c r="AA391" i="94"/>
  <c r="AB391" i="94" s="1"/>
  <c r="I391" i="94"/>
  <c r="J391" i="94" s="1"/>
  <c r="AF390" i="94"/>
  <c r="AG390" i="94" s="1"/>
  <c r="AA390" i="94"/>
  <c r="AB390" i="94" s="1"/>
  <c r="I390" i="94"/>
  <c r="J390" i="94" s="1"/>
  <c r="AF389" i="94"/>
  <c r="AG389" i="94" s="1"/>
  <c r="AA389" i="94"/>
  <c r="AB389" i="94" s="1"/>
  <c r="I389" i="94"/>
  <c r="J389" i="94" s="1"/>
  <c r="AF388" i="94"/>
  <c r="AG388" i="94" s="1"/>
  <c r="AA388" i="94"/>
  <c r="AB388" i="94" s="1"/>
  <c r="I388" i="94"/>
  <c r="J388" i="94" s="1"/>
  <c r="AF387" i="94"/>
  <c r="AG387" i="94" s="1"/>
  <c r="AA387" i="94"/>
  <c r="AB387" i="94" s="1"/>
  <c r="I387" i="94"/>
  <c r="J387" i="94" s="1"/>
  <c r="AF386" i="94"/>
  <c r="AG386" i="94" s="1"/>
  <c r="AA386" i="94"/>
  <c r="AB386" i="94" s="1"/>
  <c r="I386" i="94"/>
  <c r="J386" i="94" s="1"/>
  <c r="AF385" i="94"/>
  <c r="AG385" i="94" s="1"/>
  <c r="AA385" i="94"/>
  <c r="AB385" i="94" s="1"/>
  <c r="I385" i="94"/>
  <c r="J385" i="94" s="1"/>
  <c r="AF384" i="94"/>
  <c r="AG384" i="94" s="1"/>
  <c r="AA384" i="94"/>
  <c r="AB384" i="94" s="1"/>
  <c r="I384" i="94"/>
  <c r="J384" i="94" s="1"/>
  <c r="AF383" i="94"/>
  <c r="AG383" i="94" s="1"/>
  <c r="AA383" i="94"/>
  <c r="AB383" i="94" s="1"/>
  <c r="I383" i="94"/>
  <c r="J383" i="94" s="1"/>
  <c r="AF382" i="94"/>
  <c r="AG382" i="94" s="1"/>
  <c r="AA382" i="94"/>
  <c r="AB382" i="94" s="1"/>
  <c r="I382" i="94"/>
  <c r="J382" i="94" s="1"/>
  <c r="AF381" i="94"/>
  <c r="AG381" i="94" s="1"/>
  <c r="AA381" i="94"/>
  <c r="AB381" i="94" s="1"/>
  <c r="I381" i="94"/>
  <c r="J381" i="94" s="1"/>
  <c r="AF380" i="94"/>
  <c r="AG380" i="94" s="1"/>
  <c r="AA380" i="94"/>
  <c r="AB380" i="94" s="1"/>
  <c r="I380" i="94"/>
  <c r="J380" i="94" s="1"/>
  <c r="AF379" i="94"/>
  <c r="AG379" i="94" s="1"/>
  <c r="AA379" i="94"/>
  <c r="AB379" i="94" s="1"/>
  <c r="I379" i="94"/>
  <c r="J379" i="94" s="1"/>
  <c r="AF378" i="94"/>
  <c r="AG378" i="94" s="1"/>
  <c r="AA378" i="94"/>
  <c r="AB378" i="94" s="1"/>
  <c r="I378" i="94"/>
  <c r="J378" i="94" s="1"/>
  <c r="AF377" i="94"/>
  <c r="AG377" i="94" s="1"/>
  <c r="AA377" i="94"/>
  <c r="AB377" i="94" s="1"/>
  <c r="I377" i="94"/>
  <c r="J377" i="94" s="1"/>
  <c r="AF376" i="94"/>
  <c r="AG376" i="94" s="1"/>
  <c r="AA376" i="94"/>
  <c r="AB376" i="94" s="1"/>
  <c r="I376" i="94"/>
  <c r="J376" i="94" s="1"/>
  <c r="AF375" i="94"/>
  <c r="AG375" i="94" s="1"/>
  <c r="AA375" i="94"/>
  <c r="AB375" i="94" s="1"/>
  <c r="I375" i="94"/>
  <c r="J375" i="94" s="1"/>
  <c r="AF374" i="94"/>
  <c r="AG374" i="94" s="1"/>
  <c r="AA374" i="94"/>
  <c r="AB374" i="94" s="1"/>
  <c r="I374" i="94"/>
  <c r="J374" i="94" s="1"/>
  <c r="AF373" i="94"/>
  <c r="AG373" i="94" s="1"/>
  <c r="AA373" i="94"/>
  <c r="AB373" i="94" s="1"/>
  <c r="I373" i="94"/>
  <c r="J373" i="94" s="1"/>
  <c r="AF372" i="94"/>
  <c r="AG372" i="94" s="1"/>
  <c r="AA372" i="94"/>
  <c r="AB372" i="94" s="1"/>
  <c r="I372" i="94"/>
  <c r="J372" i="94" s="1"/>
  <c r="AF371" i="94"/>
  <c r="AG371" i="94" s="1"/>
  <c r="AA371" i="94"/>
  <c r="AB371" i="94" s="1"/>
  <c r="I371" i="94"/>
  <c r="J371" i="94" s="1"/>
  <c r="AF370" i="94"/>
  <c r="AG370" i="94" s="1"/>
  <c r="AA370" i="94"/>
  <c r="AB370" i="94" s="1"/>
  <c r="I370" i="94"/>
  <c r="J370" i="94" s="1"/>
  <c r="AF369" i="94"/>
  <c r="AG369" i="94" s="1"/>
  <c r="AA369" i="94"/>
  <c r="AB369" i="94" s="1"/>
  <c r="I369" i="94"/>
  <c r="J369" i="94" s="1"/>
  <c r="AF368" i="94"/>
  <c r="AG368" i="94" s="1"/>
  <c r="AA368" i="94"/>
  <c r="AB368" i="94" s="1"/>
  <c r="I368" i="94"/>
  <c r="J368" i="94" s="1"/>
  <c r="AF367" i="94"/>
  <c r="AG367" i="94" s="1"/>
  <c r="AA367" i="94"/>
  <c r="AB367" i="94" s="1"/>
  <c r="I367" i="94"/>
  <c r="J367" i="94" s="1"/>
  <c r="AF366" i="94"/>
  <c r="AG366" i="94" s="1"/>
  <c r="AA366" i="94"/>
  <c r="AB366" i="94" s="1"/>
  <c r="I366" i="94"/>
  <c r="J366" i="94" s="1"/>
  <c r="AF365" i="94"/>
  <c r="AG365" i="94" s="1"/>
  <c r="AA365" i="94"/>
  <c r="AB365" i="94" s="1"/>
  <c r="I365" i="94"/>
  <c r="J365" i="94" s="1"/>
  <c r="AF364" i="94"/>
  <c r="AG364" i="94" s="1"/>
  <c r="AA364" i="94"/>
  <c r="AB364" i="94" s="1"/>
  <c r="I364" i="94"/>
  <c r="J364" i="94" s="1"/>
  <c r="AF363" i="94"/>
  <c r="AG363" i="94" s="1"/>
  <c r="AA363" i="94"/>
  <c r="AB363" i="94" s="1"/>
  <c r="I363" i="94"/>
  <c r="J363" i="94" s="1"/>
  <c r="AF362" i="94"/>
  <c r="AG362" i="94" s="1"/>
  <c r="AA362" i="94"/>
  <c r="AB362" i="94" s="1"/>
  <c r="I362" i="94"/>
  <c r="J362" i="94" s="1"/>
  <c r="AF361" i="94"/>
  <c r="AG361" i="94" s="1"/>
  <c r="AA361" i="94"/>
  <c r="AB361" i="94" s="1"/>
  <c r="I361" i="94"/>
  <c r="J361" i="94" s="1"/>
  <c r="AF360" i="94"/>
  <c r="AG360" i="94" s="1"/>
  <c r="AA360" i="94"/>
  <c r="AB360" i="94" s="1"/>
  <c r="I360" i="94"/>
  <c r="J360" i="94" s="1"/>
  <c r="AF359" i="94"/>
  <c r="AG359" i="94" s="1"/>
  <c r="AA359" i="94"/>
  <c r="AB359" i="94" s="1"/>
  <c r="I359" i="94"/>
  <c r="J359" i="94" s="1"/>
  <c r="AF358" i="94"/>
  <c r="AG358" i="94" s="1"/>
  <c r="AA358" i="94"/>
  <c r="AB358" i="94" s="1"/>
  <c r="I358" i="94"/>
  <c r="J358" i="94" s="1"/>
  <c r="AF357" i="94"/>
  <c r="AG357" i="94" s="1"/>
  <c r="AA357" i="94"/>
  <c r="AB357" i="94" s="1"/>
  <c r="I357" i="94"/>
  <c r="J357" i="94" s="1"/>
  <c r="AF356" i="94"/>
  <c r="AG356" i="94" s="1"/>
  <c r="AA356" i="94"/>
  <c r="AB356" i="94" s="1"/>
  <c r="I356" i="94"/>
  <c r="J356" i="94" s="1"/>
  <c r="AF355" i="94"/>
  <c r="AG355" i="94" s="1"/>
  <c r="AA355" i="94"/>
  <c r="AB355" i="94" s="1"/>
  <c r="I355" i="94"/>
  <c r="J355" i="94" s="1"/>
  <c r="AF354" i="94"/>
  <c r="AG354" i="94" s="1"/>
  <c r="AA354" i="94"/>
  <c r="AB354" i="94" s="1"/>
  <c r="I354" i="94"/>
  <c r="J354" i="94" s="1"/>
  <c r="AF353" i="94"/>
  <c r="AG353" i="94" s="1"/>
  <c r="AA353" i="94"/>
  <c r="AB353" i="94" s="1"/>
  <c r="I353" i="94"/>
  <c r="J353" i="94" s="1"/>
  <c r="AF352" i="94"/>
  <c r="AG352" i="94" s="1"/>
  <c r="AA352" i="94"/>
  <c r="AB352" i="94" s="1"/>
  <c r="I352" i="94"/>
  <c r="J352" i="94" s="1"/>
  <c r="AF351" i="94"/>
  <c r="AG351" i="94" s="1"/>
  <c r="AA351" i="94"/>
  <c r="AB351" i="94" s="1"/>
  <c r="I351" i="94"/>
  <c r="J351" i="94" s="1"/>
  <c r="AF350" i="94"/>
  <c r="AG350" i="94" s="1"/>
  <c r="AA350" i="94"/>
  <c r="AB350" i="94" s="1"/>
  <c r="I350" i="94"/>
  <c r="J350" i="94" s="1"/>
  <c r="AF349" i="94"/>
  <c r="AG349" i="94" s="1"/>
  <c r="AA349" i="94"/>
  <c r="AB349" i="94" s="1"/>
  <c r="I349" i="94"/>
  <c r="J349" i="94" s="1"/>
  <c r="AF348" i="94"/>
  <c r="AG348" i="94" s="1"/>
  <c r="AA348" i="94"/>
  <c r="AB348" i="94" s="1"/>
  <c r="I348" i="94"/>
  <c r="J348" i="94" s="1"/>
  <c r="AF347" i="94"/>
  <c r="AG347" i="94" s="1"/>
  <c r="AA347" i="94"/>
  <c r="AB347" i="94" s="1"/>
  <c r="I347" i="94"/>
  <c r="J347" i="94" s="1"/>
  <c r="AF346" i="94"/>
  <c r="AG346" i="94" s="1"/>
  <c r="AA346" i="94"/>
  <c r="AB346" i="94" s="1"/>
  <c r="I346" i="94"/>
  <c r="J346" i="94" s="1"/>
  <c r="AF345" i="94"/>
  <c r="AG345" i="94" s="1"/>
  <c r="AA345" i="94"/>
  <c r="AB345" i="94" s="1"/>
  <c r="I345" i="94"/>
  <c r="J345" i="94" s="1"/>
  <c r="AF344" i="94"/>
  <c r="AG344" i="94" s="1"/>
  <c r="AA344" i="94"/>
  <c r="AB344" i="94" s="1"/>
  <c r="I344" i="94"/>
  <c r="J344" i="94" s="1"/>
  <c r="AF343" i="94"/>
  <c r="AG343" i="94" s="1"/>
  <c r="AA343" i="94"/>
  <c r="AB343" i="94" s="1"/>
  <c r="I343" i="94"/>
  <c r="J343" i="94" s="1"/>
  <c r="AF342" i="94"/>
  <c r="AG342" i="94" s="1"/>
  <c r="AA342" i="94"/>
  <c r="AB342" i="94" s="1"/>
  <c r="I342" i="94"/>
  <c r="J342" i="94" s="1"/>
  <c r="AF341" i="94"/>
  <c r="AG341" i="94" s="1"/>
  <c r="AA341" i="94"/>
  <c r="AB341" i="94" s="1"/>
  <c r="I341" i="94"/>
  <c r="J341" i="94" s="1"/>
  <c r="AF340" i="94"/>
  <c r="AG340" i="94" s="1"/>
  <c r="AA340" i="94"/>
  <c r="AB340" i="94" s="1"/>
  <c r="I340" i="94"/>
  <c r="J340" i="94" s="1"/>
  <c r="AF339" i="94"/>
  <c r="AG339" i="94" s="1"/>
  <c r="AA339" i="94"/>
  <c r="AB339" i="94" s="1"/>
  <c r="I339" i="94"/>
  <c r="J339" i="94" s="1"/>
  <c r="AF338" i="94"/>
  <c r="AG338" i="94" s="1"/>
  <c r="AA338" i="94"/>
  <c r="AB338" i="94" s="1"/>
  <c r="I338" i="94"/>
  <c r="J338" i="94" s="1"/>
  <c r="AF337" i="94"/>
  <c r="AG337" i="94" s="1"/>
  <c r="AA337" i="94"/>
  <c r="AB337" i="94" s="1"/>
  <c r="I337" i="94"/>
  <c r="J337" i="94" s="1"/>
  <c r="AF336" i="94"/>
  <c r="AG336" i="94" s="1"/>
  <c r="AA336" i="94"/>
  <c r="AB336" i="94" s="1"/>
  <c r="I336" i="94"/>
  <c r="J336" i="94" s="1"/>
  <c r="AF335" i="94"/>
  <c r="AG335" i="94" s="1"/>
  <c r="AA335" i="94"/>
  <c r="AB335" i="94" s="1"/>
  <c r="I335" i="94"/>
  <c r="J335" i="94" s="1"/>
  <c r="AF334" i="94"/>
  <c r="AG334" i="94" s="1"/>
  <c r="AA334" i="94"/>
  <c r="AB334" i="94" s="1"/>
  <c r="I334" i="94"/>
  <c r="J334" i="94" s="1"/>
  <c r="AF333" i="94"/>
  <c r="AG333" i="94" s="1"/>
  <c r="AA333" i="94"/>
  <c r="AB333" i="94" s="1"/>
  <c r="I333" i="94"/>
  <c r="J333" i="94" s="1"/>
  <c r="AF332" i="94"/>
  <c r="AG332" i="94" s="1"/>
  <c r="AA332" i="94"/>
  <c r="AB332" i="94" s="1"/>
  <c r="I332" i="94"/>
  <c r="J332" i="94" s="1"/>
  <c r="AF331" i="94"/>
  <c r="AG331" i="94" s="1"/>
  <c r="AA331" i="94"/>
  <c r="AB331" i="94" s="1"/>
  <c r="I331" i="94"/>
  <c r="J331" i="94" s="1"/>
  <c r="AF330" i="94"/>
  <c r="AG330" i="94" s="1"/>
  <c r="AA330" i="94"/>
  <c r="AB330" i="94" s="1"/>
  <c r="I330" i="94"/>
  <c r="J330" i="94" s="1"/>
  <c r="AF329" i="94"/>
  <c r="AG329" i="94" s="1"/>
  <c r="AA329" i="94"/>
  <c r="AB329" i="94" s="1"/>
  <c r="I329" i="94"/>
  <c r="J329" i="94" s="1"/>
  <c r="AF328" i="94"/>
  <c r="AG328" i="94" s="1"/>
  <c r="AA328" i="94"/>
  <c r="AB328" i="94" s="1"/>
  <c r="I328" i="94"/>
  <c r="J328" i="94" s="1"/>
  <c r="AF327" i="94"/>
  <c r="AG327" i="94" s="1"/>
  <c r="AA327" i="94"/>
  <c r="AB327" i="94" s="1"/>
  <c r="I327" i="94"/>
  <c r="J327" i="94" s="1"/>
  <c r="AF326" i="94"/>
  <c r="AG326" i="94" s="1"/>
  <c r="AA326" i="94"/>
  <c r="AB326" i="94" s="1"/>
  <c r="I326" i="94"/>
  <c r="J326" i="94" s="1"/>
  <c r="AF325" i="94"/>
  <c r="AG325" i="94" s="1"/>
  <c r="AA325" i="94"/>
  <c r="AB325" i="94" s="1"/>
  <c r="I325" i="94"/>
  <c r="J325" i="94" s="1"/>
  <c r="AF324" i="94"/>
  <c r="AG324" i="94" s="1"/>
  <c r="AA324" i="94"/>
  <c r="AB324" i="94" s="1"/>
  <c r="I324" i="94"/>
  <c r="J324" i="94" s="1"/>
  <c r="AF323" i="94"/>
  <c r="AG323" i="94" s="1"/>
  <c r="AA323" i="94"/>
  <c r="AB323" i="94" s="1"/>
  <c r="I323" i="94"/>
  <c r="J323" i="94" s="1"/>
  <c r="AF322" i="94"/>
  <c r="AG322" i="94" s="1"/>
  <c r="AA322" i="94"/>
  <c r="AB322" i="94" s="1"/>
  <c r="I322" i="94"/>
  <c r="J322" i="94" s="1"/>
  <c r="AF321" i="94"/>
  <c r="AG321" i="94" s="1"/>
  <c r="AA321" i="94"/>
  <c r="AB321" i="94" s="1"/>
  <c r="I321" i="94"/>
  <c r="J321" i="94" s="1"/>
  <c r="AF320" i="94"/>
  <c r="AG320" i="94" s="1"/>
  <c r="AA320" i="94"/>
  <c r="AB320" i="94" s="1"/>
  <c r="I320" i="94"/>
  <c r="J320" i="94" s="1"/>
  <c r="AF319" i="94"/>
  <c r="AG319" i="94" s="1"/>
  <c r="AA319" i="94"/>
  <c r="AB319" i="94" s="1"/>
  <c r="I319" i="94"/>
  <c r="J319" i="94" s="1"/>
  <c r="AF318" i="94"/>
  <c r="AG318" i="94" s="1"/>
  <c r="AA318" i="94"/>
  <c r="AB318" i="94" s="1"/>
  <c r="I318" i="94"/>
  <c r="J318" i="94" s="1"/>
  <c r="AF317" i="94"/>
  <c r="AG317" i="94" s="1"/>
  <c r="AA317" i="94"/>
  <c r="AB317" i="94" s="1"/>
  <c r="I317" i="94"/>
  <c r="J317" i="94" s="1"/>
  <c r="AF316" i="94"/>
  <c r="AG316" i="94" s="1"/>
  <c r="AA316" i="94"/>
  <c r="AB316" i="94" s="1"/>
  <c r="I316" i="94"/>
  <c r="J316" i="94" s="1"/>
  <c r="AF315" i="94"/>
  <c r="AG315" i="94" s="1"/>
  <c r="AA315" i="94"/>
  <c r="AB315" i="94" s="1"/>
  <c r="I315" i="94"/>
  <c r="J315" i="94" s="1"/>
  <c r="AF314" i="94"/>
  <c r="AG314" i="94" s="1"/>
  <c r="AA314" i="94"/>
  <c r="AB314" i="94" s="1"/>
  <c r="I314" i="94"/>
  <c r="J314" i="94" s="1"/>
  <c r="AF313" i="94"/>
  <c r="AG313" i="94" s="1"/>
  <c r="AA313" i="94"/>
  <c r="AB313" i="94" s="1"/>
  <c r="I313" i="94"/>
  <c r="J313" i="94" s="1"/>
  <c r="AF312" i="94"/>
  <c r="AG312" i="94" s="1"/>
  <c r="AA312" i="94"/>
  <c r="AB312" i="94" s="1"/>
  <c r="I312" i="94"/>
  <c r="J312" i="94" s="1"/>
  <c r="AF311" i="94"/>
  <c r="AG311" i="94" s="1"/>
  <c r="AA311" i="94"/>
  <c r="AB311" i="94" s="1"/>
  <c r="I311" i="94"/>
  <c r="J311" i="94" s="1"/>
  <c r="AF310" i="94"/>
  <c r="AG310" i="94" s="1"/>
  <c r="AA310" i="94"/>
  <c r="AB310" i="94" s="1"/>
  <c r="I310" i="94"/>
  <c r="J310" i="94" s="1"/>
  <c r="AF309" i="94"/>
  <c r="AG309" i="94" s="1"/>
  <c r="AA309" i="94"/>
  <c r="AB309" i="94" s="1"/>
  <c r="I309" i="94"/>
  <c r="J309" i="94" s="1"/>
  <c r="AF308" i="94"/>
  <c r="AG308" i="94" s="1"/>
  <c r="AA308" i="94"/>
  <c r="AB308" i="94" s="1"/>
  <c r="I308" i="94"/>
  <c r="J308" i="94" s="1"/>
  <c r="AF307" i="94"/>
  <c r="AG307" i="94" s="1"/>
  <c r="AA307" i="94"/>
  <c r="AB307" i="94" s="1"/>
  <c r="I307" i="94"/>
  <c r="J307" i="94" s="1"/>
  <c r="AF306" i="94"/>
  <c r="AG306" i="94" s="1"/>
  <c r="AA306" i="94"/>
  <c r="AB306" i="94" s="1"/>
  <c r="I306" i="94"/>
  <c r="J306" i="94" s="1"/>
  <c r="AF305" i="94"/>
  <c r="AG305" i="94" s="1"/>
  <c r="AA305" i="94"/>
  <c r="AB305" i="94" s="1"/>
  <c r="I305" i="94"/>
  <c r="J305" i="94" s="1"/>
  <c r="AF304" i="94"/>
  <c r="AG304" i="94" s="1"/>
  <c r="AA304" i="94"/>
  <c r="AB304" i="94" s="1"/>
  <c r="I304" i="94"/>
  <c r="J304" i="94" s="1"/>
  <c r="AF303" i="94"/>
  <c r="AG303" i="94" s="1"/>
  <c r="AA303" i="94"/>
  <c r="AB303" i="94" s="1"/>
  <c r="I303" i="94"/>
  <c r="J303" i="94" s="1"/>
  <c r="AF302" i="94"/>
  <c r="AG302" i="94" s="1"/>
  <c r="AA302" i="94"/>
  <c r="AB302" i="94" s="1"/>
  <c r="I302" i="94"/>
  <c r="J302" i="94" s="1"/>
  <c r="AF301" i="94"/>
  <c r="AG301" i="94" s="1"/>
  <c r="AA301" i="94"/>
  <c r="AB301" i="94" s="1"/>
  <c r="I301" i="94"/>
  <c r="J301" i="94" s="1"/>
  <c r="AF300" i="94"/>
  <c r="AG300" i="94" s="1"/>
  <c r="AA300" i="94"/>
  <c r="AB300" i="94" s="1"/>
  <c r="I300" i="94"/>
  <c r="J300" i="94" s="1"/>
  <c r="AF299" i="94"/>
  <c r="AG299" i="94" s="1"/>
  <c r="AA299" i="94"/>
  <c r="AB299" i="94" s="1"/>
  <c r="I299" i="94"/>
  <c r="J299" i="94" s="1"/>
  <c r="AF298" i="94"/>
  <c r="AG298" i="94" s="1"/>
  <c r="AA298" i="94"/>
  <c r="AB298" i="94" s="1"/>
  <c r="I298" i="94"/>
  <c r="J298" i="94" s="1"/>
  <c r="AF297" i="94"/>
  <c r="AG297" i="94" s="1"/>
  <c r="AA297" i="94"/>
  <c r="AB297" i="94" s="1"/>
  <c r="I297" i="94"/>
  <c r="J297" i="94" s="1"/>
  <c r="AF296" i="94"/>
  <c r="AG296" i="94" s="1"/>
  <c r="AA296" i="94"/>
  <c r="AB296" i="94" s="1"/>
  <c r="I296" i="94"/>
  <c r="J296" i="94" s="1"/>
  <c r="AF295" i="94"/>
  <c r="AG295" i="94" s="1"/>
  <c r="AA295" i="94"/>
  <c r="AB295" i="94" s="1"/>
  <c r="I295" i="94"/>
  <c r="J295" i="94" s="1"/>
  <c r="AF294" i="94"/>
  <c r="AG294" i="94" s="1"/>
  <c r="AA294" i="94"/>
  <c r="AB294" i="94" s="1"/>
  <c r="I294" i="94"/>
  <c r="J294" i="94" s="1"/>
  <c r="AF293" i="94"/>
  <c r="AG293" i="94" s="1"/>
  <c r="AA293" i="94"/>
  <c r="AB293" i="94" s="1"/>
  <c r="I293" i="94"/>
  <c r="J293" i="94" s="1"/>
  <c r="AF292" i="94"/>
  <c r="AG292" i="94" s="1"/>
  <c r="AA292" i="94"/>
  <c r="AB292" i="94" s="1"/>
  <c r="I292" i="94"/>
  <c r="J292" i="94" s="1"/>
  <c r="AF291" i="94"/>
  <c r="AG291" i="94" s="1"/>
  <c r="AA291" i="94"/>
  <c r="AB291" i="94" s="1"/>
  <c r="I291" i="94"/>
  <c r="J291" i="94" s="1"/>
  <c r="AF290" i="94"/>
  <c r="AG290" i="94" s="1"/>
  <c r="AA290" i="94"/>
  <c r="AB290" i="94" s="1"/>
  <c r="I290" i="94"/>
  <c r="J290" i="94" s="1"/>
  <c r="AF289" i="94"/>
  <c r="AG289" i="94" s="1"/>
  <c r="AA289" i="94"/>
  <c r="AB289" i="94" s="1"/>
  <c r="I289" i="94"/>
  <c r="J289" i="94" s="1"/>
  <c r="AF288" i="94"/>
  <c r="AG288" i="94" s="1"/>
  <c r="AA288" i="94"/>
  <c r="AB288" i="94" s="1"/>
  <c r="I288" i="94"/>
  <c r="J288" i="94" s="1"/>
  <c r="AF287" i="94"/>
  <c r="AG287" i="94" s="1"/>
  <c r="AA287" i="94"/>
  <c r="AB287" i="94" s="1"/>
  <c r="I287" i="94"/>
  <c r="J287" i="94" s="1"/>
  <c r="AF286" i="94"/>
  <c r="AG286" i="94" s="1"/>
  <c r="AA286" i="94"/>
  <c r="AB286" i="94" s="1"/>
  <c r="I286" i="94"/>
  <c r="J286" i="94" s="1"/>
  <c r="AF285" i="94"/>
  <c r="AG285" i="94" s="1"/>
  <c r="AA285" i="94"/>
  <c r="AB285" i="94" s="1"/>
  <c r="I285" i="94"/>
  <c r="J285" i="94" s="1"/>
  <c r="AF284" i="94"/>
  <c r="AG284" i="94" s="1"/>
  <c r="AA284" i="94"/>
  <c r="AB284" i="94" s="1"/>
  <c r="I284" i="94"/>
  <c r="J284" i="94" s="1"/>
  <c r="AF283" i="94"/>
  <c r="AG283" i="94" s="1"/>
  <c r="AA283" i="94"/>
  <c r="AB283" i="94" s="1"/>
  <c r="I283" i="94"/>
  <c r="J283" i="94" s="1"/>
  <c r="AF282" i="94"/>
  <c r="AG282" i="94" s="1"/>
  <c r="AA282" i="94"/>
  <c r="AB282" i="94" s="1"/>
  <c r="I282" i="94"/>
  <c r="J282" i="94" s="1"/>
  <c r="AF281" i="94"/>
  <c r="AG281" i="94" s="1"/>
  <c r="AA281" i="94"/>
  <c r="AB281" i="94" s="1"/>
  <c r="I281" i="94"/>
  <c r="J281" i="94" s="1"/>
  <c r="AF280" i="94"/>
  <c r="AG280" i="94" s="1"/>
  <c r="AA280" i="94"/>
  <c r="AB280" i="94" s="1"/>
  <c r="I280" i="94"/>
  <c r="J280" i="94" s="1"/>
  <c r="AF279" i="94"/>
  <c r="AG279" i="94" s="1"/>
  <c r="AA279" i="94"/>
  <c r="AB279" i="94" s="1"/>
  <c r="I279" i="94"/>
  <c r="J279" i="94" s="1"/>
  <c r="AF278" i="94"/>
  <c r="AG278" i="94" s="1"/>
  <c r="AA278" i="94"/>
  <c r="AB278" i="94" s="1"/>
  <c r="I278" i="94"/>
  <c r="J278" i="94" s="1"/>
  <c r="AF277" i="94"/>
  <c r="AG277" i="94" s="1"/>
  <c r="AA277" i="94"/>
  <c r="AB277" i="94" s="1"/>
  <c r="I277" i="94"/>
  <c r="J277" i="94" s="1"/>
  <c r="AF276" i="94"/>
  <c r="AG276" i="94" s="1"/>
  <c r="AA276" i="94"/>
  <c r="AB276" i="94" s="1"/>
  <c r="I276" i="94"/>
  <c r="J276" i="94" s="1"/>
  <c r="AF275" i="94"/>
  <c r="AG275" i="94" s="1"/>
  <c r="AA275" i="94"/>
  <c r="AB275" i="94" s="1"/>
  <c r="I275" i="94"/>
  <c r="J275" i="94" s="1"/>
  <c r="AF274" i="94"/>
  <c r="AG274" i="94" s="1"/>
  <c r="AA274" i="94"/>
  <c r="AB274" i="94" s="1"/>
  <c r="I274" i="94"/>
  <c r="J274" i="94" s="1"/>
  <c r="AF273" i="94"/>
  <c r="AG273" i="94" s="1"/>
  <c r="AA273" i="94"/>
  <c r="AB273" i="94" s="1"/>
  <c r="I273" i="94"/>
  <c r="J273" i="94" s="1"/>
  <c r="AF272" i="94"/>
  <c r="AG272" i="94" s="1"/>
  <c r="AA272" i="94"/>
  <c r="AB272" i="94" s="1"/>
  <c r="I272" i="94"/>
  <c r="J272" i="94" s="1"/>
  <c r="AF271" i="94"/>
  <c r="AG271" i="94" s="1"/>
  <c r="AA271" i="94"/>
  <c r="AB271" i="94" s="1"/>
  <c r="I271" i="94"/>
  <c r="J271" i="94" s="1"/>
  <c r="AF270" i="94"/>
  <c r="AG270" i="94" s="1"/>
  <c r="AA270" i="94"/>
  <c r="AB270" i="94" s="1"/>
  <c r="I270" i="94"/>
  <c r="J270" i="94" s="1"/>
  <c r="AF269" i="94"/>
  <c r="AG269" i="94" s="1"/>
  <c r="AA269" i="94"/>
  <c r="AB269" i="94" s="1"/>
  <c r="I269" i="94"/>
  <c r="J269" i="94" s="1"/>
  <c r="AF268" i="94"/>
  <c r="AG268" i="94" s="1"/>
  <c r="AA268" i="94"/>
  <c r="AB268" i="94" s="1"/>
  <c r="I268" i="94"/>
  <c r="J268" i="94" s="1"/>
  <c r="AF267" i="94"/>
  <c r="AG267" i="94" s="1"/>
  <c r="AA267" i="94"/>
  <c r="AB267" i="94" s="1"/>
  <c r="I267" i="94"/>
  <c r="J267" i="94" s="1"/>
  <c r="AF266" i="94"/>
  <c r="AG266" i="94" s="1"/>
  <c r="AA266" i="94"/>
  <c r="AB266" i="94" s="1"/>
  <c r="I266" i="94"/>
  <c r="J266" i="94" s="1"/>
  <c r="AF265" i="94"/>
  <c r="AG265" i="94" s="1"/>
  <c r="AA265" i="94"/>
  <c r="AB265" i="94" s="1"/>
  <c r="I265" i="94"/>
  <c r="J265" i="94" s="1"/>
  <c r="AF264" i="94"/>
  <c r="AG264" i="94" s="1"/>
  <c r="AA264" i="94"/>
  <c r="AB264" i="94" s="1"/>
  <c r="I264" i="94"/>
  <c r="J264" i="94" s="1"/>
  <c r="AF263" i="94"/>
  <c r="AG263" i="94" s="1"/>
  <c r="AA263" i="94"/>
  <c r="AB263" i="94" s="1"/>
  <c r="I263" i="94"/>
  <c r="J263" i="94" s="1"/>
  <c r="AF262" i="94"/>
  <c r="AG262" i="94" s="1"/>
  <c r="AA262" i="94"/>
  <c r="AB262" i="94" s="1"/>
  <c r="I262" i="94"/>
  <c r="J262" i="94" s="1"/>
  <c r="AF261" i="94"/>
  <c r="AG261" i="94" s="1"/>
  <c r="AA261" i="94"/>
  <c r="AB261" i="94" s="1"/>
  <c r="I261" i="94"/>
  <c r="J261" i="94" s="1"/>
  <c r="AF260" i="94"/>
  <c r="AG260" i="94" s="1"/>
  <c r="AA260" i="94"/>
  <c r="AB260" i="94" s="1"/>
  <c r="I260" i="94"/>
  <c r="J260" i="94" s="1"/>
  <c r="AF259" i="94"/>
  <c r="AG259" i="94" s="1"/>
  <c r="AA259" i="94"/>
  <c r="AB259" i="94" s="1"/>
  <c r="I259" i="94"/>
  <c r="J259" i="94" s="1"/>
  <c r="AF258" i="94"/>
  <c r="AG258" i="94" s="1"/>
  <c r="AA258" i="94"/>
  <c r="AB258" i="94" s="1"/>
  <c r="I258" i="94"/>
  <c r="J258" i="94" s="1"/>
  <c r="AF257" i="94"/>
  <c r="AG257" i="94" s="1"/>
  <c r="AA257" i="94"/>
  <c r="AB257" i="94" s="1"/>
  <c r="I257" i="94"/>
  <c r="J257" i="94" s="1"/>
  <c r="AF256" i="94"/>
  <c r="AG256" i="94" s="1"/>
  <c r="AA256" i="94"/>
  <c r="AB256" i="94" s="1"/>
  <c r="I256" i="94"/>
  <c r="J256" i="94" s="1"/>
  <c r="AF255" i="94"/>
  <c r="AG255" i="94" s="1"/>
  <c r="AA255" i="94"/>
  <c r="AB255" i="94" s="1"/>
  <c r="I255" i="94"/>
  <c r="J255" i="94" s="1"/>
  <c r="AF254" i="94"/>
  <c r="AG254" i="94" s="1"/>
  <c r="AA254" i="94"/>
  <c r="AB254" i="94" s="1"/>
  <c r="I254" i="94"/>
  <c r="J254" i="94" s="1"/>
  <c r="AF253" i="94"/>
  <c r="AG253" i="94" s="1"/>
  <c r="AA253" i="94"/>
  <c r="AB253" i="94" s="1"/>
  <c r="I253" i="94"/>
  <c r="J253" i="94" s="1"/>
  <c r="AF252" i="94"/>
  <c r="AG252" i="94" s="1"/>
  <c r="AA252" i="94"/>
  <c r="AB252" i="94" s="1"/>
  <c r="I252" i="94"/>
  <c r="J252" i="94" s="1"/>
  <c r="AF251" i="94"/>
  <c r="AG251" i="94" s="1"/>
  <c r="AA251" i="94"/>
  <c r="AB251" i="94" s="1"/>
  <c r="I251" i="94"/>
  <c r="J251" i="94" s="1"/>
  <c r="AF250" i="94"/>
  <c r="AG250" i="94" s="1"/>
  <c r="AA250" i="94"/>
  <c r="AB250" i="94" s="1"/>
  <c r="I250" i="94"/>
  <c r="J250" i="94" s="1"/>
  <c r="AF249" i="94"/>
  <c r="AG249" i="94" s="1"/>
  <c r="AA249" i="94"/>
  <c r="AB249" i="94" s="1"/>
  <c r="I249" i="94"/>
  <c r="J249" i="94" s="1"/>
  <c r="AF248" i="94"/>
  <c r="AG248" i="94" s="1"/>
  <c r="AA248" i="94"/>
  <c r="AB248" i="94" s="1"/>
  <c r="I248" i="94"/>
  <c r="J248" i="94" s="1"/>
  <c r="AF247" i="94"/>
  <c r="AG247" i="94" s="1"/>
  <c r="AA247" i="94"/>
  <c r="AB247" i="94" s="1"/>
  <c r="I247" i="94"/>
  <c r="J247" i="94" s="1"/>
  <c r="AF246" i="94"/>
  <c r="AG246" i="94" s="1"/>
  <c r="AA246" i="94"/>
  <c r="AB246" i="94" s="1"/>
  <c r="I246" i="94"/>
  <c r="J246" i="94" s="1"/>
  <c r="AF245" i="94"/>
  <c r="AG245" i="94" s="1"/>
  <c r="AA245" i="94"/>
  <c r="AB245" i="94" s="1"/>
  <c r="I245" i="94"/>
  <c r="J245" i="94" s="1"/>
  <c r="AF244" i="94"/>
  <c r="AG244" i="94" s="1"/>
  <c r="AA244" i="94"/>
  <c r="AB244" i="94" s="1"/>
  <c r="I244" i="94"/>
  <c r="J244" i="94" s="1"/>
  <c r="AF243" i="94"/>
  <c r="AG243" i="94" s="1"/>
  <c r="AA243" i="94"/>
  <c r="AB243" i="94" s="1"/>
  <c r="I243" i="94"/>
  <c r="J243" i="94" s="1"/>
  <c r="AF242" i="94"/>
  <c r="AG242" i="94" s="1"/>
  <c r="AA242" i="94"/>
  <c r="AB242" i="94" s="1"/>
  <c r="I242" i="94"/>
  <c r="J242" i="94" s="1"/>
  <c r="AF241" i="94"/>
  <c r="AG241" i="94" s="1"/>
  <c r="AA241" i="94"/>
  <c r="AB241" i="94" s="1"/>
  <c r="I241" i="94"/>
  <c r="J241" i="94" s="1"/>
  <c r="AF240" i="94"/>
  <c r="AG240" i="94" s="1"/>
  <c r="AA240" i="94"/>
  <c r="AB240" i="94" s="1"/>
  <c r="I240" i="94"/>
  <c r="J240" i="94" s="1"/>
  <c r="AF239" i="94"/>
  <c r="AG239" i="94" s="1"/>
  <c r="AA239" i="94"/>
  <c r="AB239" i="94" s="1"/>
  <c r="I239" i="94"/>
  <c r="J239" i="94" s="1"/>
  <c r="AF238" i="94"/>
  <c r="AG238" i="94" s="1"/>
  <c r="AA238" i="94"/>
  <c r="AB238" i="94" s="1"/>
  <c r="I238" i="94"/>
  <c r="J238" i="94" s="1"/>
  <c r="AF237" i="94"/>
  <c r="AG237" i="94" s="1"/>
  <c r="AA237" i="94"/>
  <c r="AB237" i="94" s="1"/>
  <c r="I237" i="94"/>
  <c r="J237" i="94" s="1"/>
  <c r="AF236" i="94"/>
  <c r="AG236" i="94" s="1"/>
  <c r="AA236" i="94"/>
  <c r="AB236" i="94" s="1"/>
  <c r="I236" i="94"/>
  <c r="J236" i="94" s="1"/>
  <c r="AF235" i="94"/>
  <c r="AG235" i="94" s="1"/>
  <c r="AA235" i="94"/>
  <c r="AB235" i="94" s="1"/>
  <c r="I235" i="94"/>
  <c r="J235" i="94" s="1"/>
  <c r="AF234" i="94"/>
  <c r="AG234" i="94" s="1"/>
  <c r="AA234" i="94"/>
  <c r="AB234" i="94" s="1"/>
  <c r="I234" i="94"/>
  <c r="J234" i="94" s="1"/>
  <c r="AF233" i="94"/>
  <c r="AG233" i="94" s="1"/>
  <c r="AA233" i="94"/>
  <c r="AB233" i="94" s="1"/>
  <c r="I233" i="94"/>
  <c r="J233" i="94" s="1"/>
  <c r="AF232" i="94"/>
  <c r="AG232" i="94" s="1"/>
  <c r="AA232" i="94"/>
  <c r="AB232" i="94" s="1"/>
  <c r="I232" i="94"/>
  <c r="J232" i="94" s="1"/>
  <c r="AF231" i="94"/>
  <c r="AG231" i="94" s="1"/>
  <c r="AA231" i="94"/>
  <c r="AB231" i="94" s="1"/>
  <c r="I231" i="94"/>
  <c r="J231" i="94" s="1"/>
  <c r="AF230" i="94"/>
  <c r="AG230" i="94" s="1"/>
  <c r="AA230" i="94"/>
  <c r="AB230" i="94" s="1"/>
  <c r="I230" i="94"/>
  <c r="J230" i="94" s="1"/>
  <c r="AF229" i="94"/>
  <c r="AG229" i="94" s="1"/>
  <c r="AA229" i="94"/>
  <c r="AB229" i="94" s="1"/>
  <c r="I229" i="94"/>
  <c r="J229" i="94" s="1"/>
  <c r="AF228" i="94"/>
  <c r="AG228" i="94" s="1"/>
  <c r="AA228" i="94"/>
  <c r="AB228" i="94" s="1"/>
  <c r="I228" i="94"/>
  <c r="J228" i="94" s="1"/>
  <c r="AF227" i="94"/>
  <c r="AG227" i="94" s="1"/>
  <c r="AA227" i="94"/>
  <c r="AB227" i="94" s="1"/>
  <c r="I227" i="94"/>
  <c r="J227" i="94" s="1"/>
  <c r="AF226" i="94"/>
  <c r="AG226" i="94" s="1"/>
  <c r="AA226" i="94"/>
  <c r="AB226" i="94" s="1"/>
  <c r="I226" i="94"/>
  <c r="J226" i="94" s="1"/>
  <c r="AF225" i="94"/>
  <c r="AG225" i="94" s="1"/>
  <c r="AA225" i="94"/>
  <c r="AB225" i="94" s="1"/>
  <c r="I225" i="94"/>
  <c r="J225" i="94" s="1"/>
  <c r="AF224" i="94"/>
  <c r="AG224" i="94" s="1"/>
  <c r="AA224" i="94"/>
  <c r="AB224" i="94" s="1"/>
  <c r="I224" i="94"/>
  <c r="J224" i="94" s="1"/>
  <c r="AF223" i="94"/>
  <c r="AG223" i="94" s="1"/>
  <c r="AA223" i="94"/>
  <c r="AB223" i="94" s="1"/>
  <c r="I223" i="94"/>
  <c r="J223" i="94" s="1"/>
  <c r="AF222" i="94"/>
  <c r="AG222" i="94" s="1"/>
  <c r="AA222" i="94"/>
  <c r="AB222" i="94" s="1"/>
  <c r="I222" i="94"/>
  <c r="J222" i="94" s="1"/>
  <c r="AF221" i="94"/>
  <c r="AG221" i="94" s="1"/>
  <c r="AA221" i="94"/>
  <c r="AB221" i="94" s="1"/>
  <c r="I221" i="94"/>
  <c r="J221" i="94" s="1"/>
  <c r="AF220" i="94"/>
  <c r="AG220" i="94" s="1"/>
  <c r="AA220" i="94"/>
  <c r="AB220" i="94" s="1"/>
  <c r="I220" i="94"/>
  <c r="J220" i="94" s="1"/>
  <c r="AF219" i="94"/>
  <c r="AG219" i="94" s="1"/>
  <c r="AA219" i="94"/>
  <c r="AB219" i="94" s="1"/>
  <c r="I219" i="94"/>
  <c r="J219" i="94" s="1"/>
  <c r="AF218" i="94"/>
  <c r="AG218" i="94" s="1"/>
  <c r="AA218" i="94"/>
  <c r="AB218" i="94" s="1"/>
  <c r="I218" i="94"/>
  <c r="J218" i="94" s="1"/>
  <c r="AF217" i="94"/>
  <c r="AG217" i="94" s="1"/>
  <c r="AA217" i="94"/>
  <c r="AB217" i="94" s="1"/>
  <c r="I217" i="94"/>
  <c r="J217" i="94" s="1"/>
  <c r="AF216" i="94"/>
  <c r="AG216" i="94" s="1"/>
  <c r="AA216" i="94"/>
  <c r="AB216" i="94" s="1"/>
  <c r="I216" i="94"/>
  <c r="J216" i="94" s="1"/>
  <c r="AF215" i="94"/>
  <c r="AG215" i="94" s="1"/>
  <c r="AA215" i="94"/>
  <c r="AB215" i="94" s="1"/>
  <c r="I215" i="94"/>
  <c r="J215" i="94" s="1"/>
  <c r="AF214" i="94"/>
  <c r="AG214" i="94" s="1"/>
  <c r="AA214" i="94"/>
  <c r="AB214" i="94" s="1"/>
  <c r="I214" i="94"/>
  <c r="J214" i="94" s="1"/>
  <c r="AF213" i="94"/>
  <c r="AG213" i="94" s="1"/>
  <c r="AA213" i="94"/>
  <c r="AB213" i="94" s="1"/>
  <c r="I213" i="94"/>
  <c r="J213" i="94" s="1"/>
  <c r="AF212" i="94"/>
  <c r="AG212" i="94" s="1"/>
  <c r="AA212" i="94"/>
  <c r="AB212" i="94" s="1"/>
  <c r="I212" i="94"/>
  <c r="J212" i="94" s="1"/>
  <c r="AF211" i="94"/>
  <c r="AG211" i="94" s="1"/>
  <c r="AA211" i="94"/>
  <c r="AB211" i="94" s="1"/>
  <c r="I211" i="94"/>
  <c r="J211" i="94" s="1"/>
  <c r="AF210" i="94"/>
  <c r="AG210" i="94" s="1"/>
  <c r="AA210" i="94"/>
  <c r="AB210" i="94" s="1"/>
  <c r="I210" i="94"/>
  <c r="J210" i="94" s="1"/>
  <c r="AF209" i="94"/>
  <c r="AG209" i="94" s="1"/>
  <c r="AA209" i="94"/>
  <c r="AB209" i="94" s="1"/>
  <c r="I209" i="94"/>
  <c r="J209" i="94" s="1"/>
  <c r="AF208" i="94"/>
  <c r="AG208" i="94" s="1"/>
  <c r="AA208" i="94"/>
  <c r="AB208" i="94" s="1"/>
  <c r="I208" i="94"/>
  <c r="J208" i="94" s="1"/>
  <c r="AF207" i="94"/>
  <c r="AG207" i="94" s="1"/>
  <c r="AA207" i="94"/>
  <c r="AB207" i="94" s="1"/>
  <c r="I207" i="94"/>
  <c r="J207" i="94" s="1"/>
  <c r="AF206" i="94"/>
  <c r="AG206" i="94" s="1"/>
  <c r="AA206" i="94"/>
  <c r="AB206" i="94" s="1"/>
  <c r="I206" i="94"/>
  <c r="J206" i="94" s="1"/>
  <c r="AF205" i="94"/>
  <c r="AG205" i="94" s="1"/>
  <c r="AA205" i="94"/>
  <c r="AB205" i="94" s="1"/>
  <c r="I205" i="94"/>
  <c r="J205" i="94" s="1"/>
  <c r="AF204" i="94"/>
  <c r="AG204" i="94" s="1"/>
  <c r="AA204" i="94"/>
  <c r="AB204" i="94" s="1"/>
  <c r="I204" i="94"/>
  <c r="J204" i="94" s="1"/>
  <c r="AF203" i="94"/>
  <c r="AG203" i="94" s="1"/>
  <c r="AA203" i="94"/>
  <c r="AB203" i="94" s="1"/>
  <c r="I203" i="94"/>
  <c r="J203" i="94" s="1"/>
  <c r="AF202" i="94"/>
  <c r="AG202" i="94" s="1"/>
  <c r="AA202" i="94"/>
  <c r="AB202" i="94" s="1"/>
  <c r="I202" i="94"/>
  <c r="J202" i="94" s="1"/>
  <c r="AF201" i="94"/>
  <c r="AG201" i="94" s="1"/>
  <c r="AA201" i="94"/>
  <c r="AB201" i="94" s="1"/>
  <c r="I201" i="94"/>
  <c r="J201" i="94" s="1"/>
  <c r="AF200" i="94"/>
  <c r="AG200" i="94" s="1"/>
  <c r="AA200" i="94"/>
  <c r="AB200" i="94" s="1"/>
  <c r="I200" i="94"/>
  <c r="J200" i="94" s="1"/>
  <c r="AF199" i="94"/>
  <c r="AG199" i="94" s="1"/>
  <c r="AA199" i="94"/>
  <c r="AB199" i="94" s="1"/>
  <c r="I199" i="94"/>
  <c r="J199" i="94" s="1"/>
  <c r="AF198" i="94"/>
  <c r="AG198" i="94" s="1"/>
  <c r="AA198" i="94"/>
  <c r="AB198" i="94" s="1"/>
  <c r="I198" i="94"/>
  <c r="J198" i="94" s="1"/>
  <c r="AF197" i="94"/>
  <c r="AG197" i="94" s="1"/>
  <c r="AA197" i="94"/>
  <c r="AB197" i="94" s="1"/>
  <c r="I197" i="94"/>
  <c r="J197" i="94" s="1"/>
  <c r="AF196" i="94"/>
  <c r="AG196" i="94" s="1"/>
  <c r="AA196" i="94"/>
  <c r="AB196" i="94" s="1"/>
  <c r="I196" i="94"/>
  <c r="J196" i="94" s="1"/>
  <c r="AF195" i="94"/>
  <c r="AG195" i="94" s="1"/>
  <c r="AA195" i="94"/>
  <c r="AB195" i="94" s="1"/>
  <c r="I195" i="94"/>
  <c r="J195" i="94" s="1"/>
  <c r="AF194" i="94"/>
  <c r="AG194" i="94" s="1"/>
  <c r="AA194" i="94"/>
  <c r="AB194" i="94" s="1"/>
  <c r="I194" i="94"/>
  <c r="J194" i="94" s="1"/>
  <c r="AF193" i="94"/>
  <c r="AG193" i="94" s="1"/>
  <c r="AA193" i="94"/>
  <c r="AB193" i="94" s="1"/>
  <c r="I193" i="94"/>
  <c r="J193" i="94" s="1"/>
  <c r="AF192" i="94"/>
  <c r="AG192" i="94" s="1"/>
  <c r="AA192" i="94"/>
  <c r="AB192" i="94" s="1"/>
  <c r="I192" i="94"/>
  <c r="J192" i="94" s="1"/>
  <c r="AF191" i="94"/>
  <c r="AG191" i="94" s="1"/>
  <c r="AA191" i="94"/>
  <c r="AB191" i="94" s="1"/>
  <c r="I191" i="94"/>
  <c r="J191" i="94" s="1"/>
  <c r="AF190" i="94"/>
  <c r="AG190" i="94" s="1"/>
  <c r="AA190" i="94"/>
  <c r="AB190" i="94" s="1"/>
  <c r="I190" i="94"/>
  <c r="J190" i="94" s="1"/>
  <c r="AF189" i="94"/>
  <c r="AG189" i="94" s="1"/>
  <c r="AA189" i="94"/>
  <c r="AB189" i="94" s="1"/>
  <c r="I189" i="94"/>
  <c r="J189" i="94" s="1"/>
  <c r="AF188" i="94"/>
  <c r="AG188" i="94" s="1"/>
  <c r="AA188" i="94"/>
  <c r="AB188" i="94" s="1"/>
  <c r="I188" i="94"/>
  <c r="J188" i="94" s="1"/>
  <c r="AF187" i="94"/>
  <c r="AG187" i="94" s="1"/>
  <c r="AA187" i="94"/>
  <c r="AB187" i="94" s="1"/>
  <c r="I187" i="94"/>
  <c r="J187" i="94" s="1"/>
  <c r="AF186" i="94"/>
  <c r="AG186" i="94" s="1"/>
  <c r="AA186" i="94"/>
  <c r="AB186" i="94" s="1"/>
  <c r="I186" i="94"/>
  <c r="J186" i="94" s="1"/>
  <c r="AF185" i="94"/>
  <c r="AG185" i="94" s="1"/>
  <c r="AA185" i="94"/>
  <c r="AB185" i="94" s="1"/>
  <c r="I185" i="94"/>
  <c r="J185" i="94" s="1"/>
  <c r="AF184" i="94"/>
  <c r="AG184" i="94" s="1"/>
  <c r="AA184" i="94"/>
  <c r="AB184" i="94" s="1"/>
  <c r="I184" i="94"/>
  <c r="J184" i="94" s="1"/>
  <c r="AF183" i="94"/>
  <c r="AG183" i="94" s="1"/>
  <c r="AA183" i="94"/>
  <c r="AB183" i="94" s="1"/>
  <c r="I183" i="94"/>
  <c r="J183" i="94" s="1"/>
  <c r="AF182" i="94"/>
  <c r="AG182" i="94" s="1"/>
  <c r="AA182" i="94"/>
  <c r="AB182" i="94" s="1"/>
  <c r="I182" i="94"/>
  <c r="J182" i="94" s="1"/>
  <c r="AF181" i="94"/>
  <c r="AG181" i="94" s="1"/>
  <c r="AA181" i="94"/>
  <c r="AB181" i="94" s="1"/>
  <c r="I181" i="94"/>
  <c r="J181" i="94" s="1"/>
  <c r="AF180" i="94"/>
  <c r="AG180" i="94" s="1"/>
  <c r="AA180" i="94"/>
  <c r="AB180" i="94" s="1"/>
  <c r="I180" i="94"/>
  <c r="J180" i="94" s="1"/>
  <c r="AF179" i="94"/>
  <c r="AG179" i="94" s="1"/>
  <c r="AA179" i="94"/>
  <c r="AB179" i="94" s="1"/>
  <c r="I179" i="94"/>
  <c r="J179" i="94" s="1"/>
  <c r="AF178" i="94"/>
  <c r="AG178" i="94" s="1"/>
  <c r="AA178" i="94"/>
  <c r="AB178" i="94" s="1"/>
  <c r="I178" i="94"/>
  <c r="J178" i="94" s="1"/>
  <c r="AF177" i="94"/>
  <c r="AG177" i="94" s="1"/>
  <c r="AA177" i="94"/>
  <c r="AB177" i="94" s="1"/>
  <c r="I177" i="94"/>
  <c r="J177" i="94" s="1"/>
  <c r="AF176" i="94"/>
  <c r="AG176" i="94" s="1"/>
  <c r="AA176" i="94"/>
  <c r="AB176" i="94" s="1"/>
  <c r="I176" i="94"/>
  <c r="J176" i="94" s="1"/>
  <c r="AF175" i="94"/>
  <c r="AG175" i="94" s="1"/>
  <c r="AA175" i="94"/>
  <c r="AB175" i="94" s="1"/>
  <c r="I175" i="94"/>
  <c r="J175" i="94" s="1"/>
  <c r="AF174" i="94"/>
  <c r="AG174" i="94" s="1"/>
  <c r="AA174" i="94"/>
  <c r="AB174" i="94" s="1"/>
  <c r="I174" i="94"/>
  <c r="J174" i="94" s="1"/>
  <c r="AF173" i="94"/>
  <c r="AG173" i="94" s="1"/>
  <c r="AA173" i="94"/>
  <c r="AB173" i="94" s="1"/>
  <c r="I173" i="94"/>
  <c r="J173" i="94" s="1"/>
  <c r="AF172" i="94"/>
  <c r="AG172" i="94" s="1"/>
  <c r="AA172" i="94"/>
  <c r="AB172" i="94" s="1"/>
  <c r="I172" i="94"/>
  <c r="J172" i="94" s="1"/>
  <c r="AF171" i="94"/>
  <c r="AG171" i="94" s="1"/>
  <c r="AA171" i="94"/>
  <c r="AB171" i="94" s="1"/>
  <c r="I171" i="94"/>
  <c r="J171" i="94" s="1"/>
  <c r="AF170" i="94"/>
  <c r="AG170" i="94" s="1"/>
  <c r="AA170" i="94"/>
  <c r="AB170" i="94" s="1"/>
  <c r="I170" i="94"/>
  <c r="J170" i="94" s="1"/>
  <c r="AF169" i="94"/>
  <c r="AG169" i="94" s="1"/>
  <c r="AA169" i="94"/>
  <c r="AB169" i="94" s="1"/>
  <c r="I169" i="94"/>
  <c r="J169" i="94" s="1"/>
  <c r="AF168" i="94"/>
  <c r="AG168" i="94" s="1"/>
  <c r="AA168" i="94"/>
  <c r="AB168" i="94" s="1"/>
  <c r="I168" i="94"/>
  <c r="J168" i="94" s="1"/>
  <c r="AF167" i="94"/>
  <c r="AG167" i="94" s="1"/>
  <c r="AA167" i="94"/>
  <c r="AB167" i="94" s="1"/>
  <c r="I167" i="94"/>
  <c r="J167" i="94" s="1"/>
  <c r="AF166" i="94"/>
  <c r="AG166" i="94" s="1"/>
  <c r="AA166" i="94"/>
  <c r="AB166" i="94" s="1"/>
  <c r="I166" i="94"/>
  <c r="J166" i="94" s="1"/>
  <c r="AF165" i="94"/>
  <c r="AG165" i="94" s="1"/>
  <c r="AA165" i="94"/>
  <c r="AB165" i="94" s="1"/>
  <c r="I165" i="94"/>
  <c r="J165" i="94" s="1"/>
  <c r="AF164" i="94"/>
  <c r="AG164" i="94" s="1"/>
  <c r="AA164" i="94"/>
  <c r="AB164" i="94" s="1"/>
  <c r="I164" i="94"/>
  <c r="J164" i="94" s="1"/>
  <c r="AF163" i="94"/>
  <c r="AG163" i="94" s="1"/>
  <c r="AA163" i="94"/>
  <c r="AB163" i="94" s="1"/>
  <c r="I163" i="94"/>
  <c r="J163" i="94" s="1"/>
  <c r="AF162" i="94"/>
  <c r="AG162" i="94" s="1"/>
  <c r="AA162" i="94"/>
  <c r="AB162" i="94" s="1"/>
  <c r="I162" i="94"/>
  <c r="J162" i="94" s="1"/>
  <c r="AF161" i="94"/>
  <c r="AG161" i="94" s="1"/>
  <c r="AA161" i="94"/>
  <c r="AB161" i="94" s="1"/>
  <c r="I161" i="94"/>
  <c r="J161" i="94" s="1"/>
  <c r="AF160" i="94"/>
  <c r="AG160" i="94" s="1"/>
  <c r="AA160" i="94"/>
  <c r="AB160" i="94" s="1"/>
  <c r="I160" i="94"/>
  <c r="J160" i="94" s="1"/>
  <c r="AF159" i="94"/>
  <c r="AG159" i="94" s="1"/>
  <c r="AA159" i="94"/>
  <c r="AB159" i="94" s="1"/>
  <c r="I159" i="94"/>
  <c r="J159" i="94" s="1"/>
  <c r="AF158" i="94"/>
  <c r="AG158" i="94" s="1"/>
  <c r="AA158" i="94"/>
  <c r="AB158" i="94" s="1"/>
  <c r="I158" i="94"/>
  <c r="J158" i="94" s="1"/>
  <c r="AF157" i="94"/>
  <c r="AG157" i="94" s="1"/>
  <c r="AA157" i="94"/>
  <c r="AB157" i="94" s="1"/>
  <c r="I157" i="94"/>
  <c r="J157" i="94" s="1"/>
  <c r="AF156" i="94"/>
  <c r="AG156" i="94" s="1"/>
  <c r="AA156" i="94"/>
  <c r="AB156" i="94" s="1"/>
  <c r="I156" i="94"/>
  <c r="J156" i="94" s="1"/>
  <c r="AF155" i="94"/>
  <c r="AG155" i="94" s="1"/>
  <c r="AA155" i="94"/>
  <c r="AB155" i="94" s="1"/>
  <c r="I155" i="94"/>
  <c r="J155" i="94" s="1"/>
  <c r="AF154" i="94"/>
  <c r="AG154" i="94" s="1"/>
  <c r="AA154" i="94"/>
  <c r="AB154" i="94" s="1"/>
  <c r="I154" i="94"/>
  <c r="J154" i="94" s="1"/>
  <c r="AF153" i="94"/>
  <c r="AG153" i="94" s="1"/>
  <c r="AA153" i="94"/>
  <c r="AB153" i="94" s="1"/>
  <c r="I153" i="94"/>
  <c r="J153" i="94" s="1"/>
  <c r="AF152" i="94"/>
  <c r="AG152" i="94" s="1"/>
  <c r="AA152" i="94"/>
  <c r="AB152" i="94" s="1"/>
  <c r="I152" i="94"/>
  <c r="J152" i="94" s="1"/>
  <c r="AF151" i="94"/>
  <c r="AG151" i="94" s="1"/>
  <c r="AA151" i="94"/>
  <c r="AB151" i="94" s="1"/>
  <c r="I151" i="94"/>
  <c r="J151" i="94" s="1"/>
  <c r="AF150" i="94"/>
  <c r="AG150" i="94" s="1"/>
  <c r="AA150" i="94"/>
  <c r="AB150" i="94" s="1"/>
  <c r="I150" i="94"/>
  <c r="J150" i="94" s="1"/>
  <c r="AF149" i="94"/>
  <c r="AG149" i="94" s="1"/>
  <c r="AA149" i="94"/>
  <c r="AB149" i="94" s="1"/>
  <c r="I149" i="94"/>
  <c r="J149" i="94" s="1"/>
  <c r="AF148" i="94"/>
  <c r="AG148" i="94" s="1"/>
  <c r="AA148" i="94"/>
  <c r="AB148" i="94" s="1"/>
  <c r="I148" i="94"/>
  <c r="J148" i="94" s="1"/>
  <c r="AF147" i="94"/>
  <c r="AG147" i="94" s="1"/>
  <c r="AA147" i="94"/>
  <c r="AB147" i="94" s="1"/>
  <c r="I147" i="94"/>
  <c r="J147" i="94" s="1"/>
  <c r="AF146" i="94"/>
  <c r="AG146" i="94" s="1"/>
  <c r="AA146" i="94"/>
  <c r="AB146" i="94" s="1"/>
  <c r="I146" i="94"/>
  <c r="J146" i="94" s="1"/>
  <c r="AF145" i="94"/>
  <c r="AG145" i="94" s="1"/>
  <c r="AA145" i="94"/>
  <c r="AB145" i="94" s="1"/>
  <c r="I145" i="94"/>
  <c r="J145" i="94" s="1"/>
  <c r="AF144" i="94"/>
  <c r="AG144" i="94" s="1"/>
  <c r="AA144" i="94"/>
  <c r="AB144" i="94" s="1"/>
  <c r="I144" i="94"/>
  <c r="J144" i="94" s="1"/>
  <c r="AF143" i="94"/>
  <c r="AG143" i="94" s="1"/>
  <c r="AA143" i="94"/>
  <c r="AB143" i="94" s="1"/>
  <c r="I143" i="94"/>
  <c r="J143" i="94" s="1"/>
  <c r="AF142" i="94"/>
  <c r="AG142" i="94" s="1"/>
  <c r="AA142" i="94"/>
  <c r="AB142" i="94" s="1"/>
  <c r="I142" i="94"/>
  <c r="J142" i="94" s="1"/>
  <c r="AF141" i="94"/>
  <c r="AG141" i="94" s="1"/>
  <c r="AA141" i="94"/>
  <c r="AB141" i="94" s="1"/>
  <c r="I141" i="94"/>
  <c r="J141" i="94" s="1"/>
  <c r="AF140" i="94"/>
  <c r="AG140" i="94" s="1"/>
  <c r="AA140" i="94"/>
  <c r="AB140" i="94" s="1"/>
  <c r="I140" i="94"/>
  <c r="J140" i="94" s="1"/>
  <c r="AF139" i="94"/>
  <c r="AG139" i="94" s="1"/>
  <c r="AA139" i="94"/>
  <c r="AB139" i="94" s="1"/>
  <c r="I139" i="94"/>
  <c r="J139" i="94" s="1"/>
  <c r="AF138" i="94"/>
  <c r="AG138" i="94" s="1"/>
  <c r="AA138" i="94"/>
  <c r="AB138" i="94" s="1"/>
  <c r="I138" i="94"/>
  <c r="J138" i="94" s="1"/>
  <c r="AF137" i="94"/>
  <c r="AG137" i="94" s="1"/>
  <c r="AA137" i="94"/>
  <c r="AB137" i="94" s="1"/>
  <c r="I137" i="94"/>
  <c r="J137" i="94" s="1"/>
  <c r="AF136" i="94"/>
  <c r="AG136" i="94" s="1"/>
  <c r="AA136" i="94"/>
  <c r="AB136" i="94" s="1"/>
  <c r="I136" i="94"/>
  <c r="J136" i="94" s="1"/>
  <c r="AF135" i="94"/>
  <c r="AG135" i="94" s="1"/>
  <c r="AA135" i="94"/>
  <c r="AB135" i="94" s="1"/>
  <c r="I135" i="94"/>
  <c r="J135" i="94" s="1"/>
  <c r="AF134" i="94"/>
  <c r="AG134" i="94" s="1"/>
  <c r="AA134" i="94"/>
  <c r="AB134" i="94" s="1"/>
  <c r="I134" i="94"/>
  <c r="J134" i="94" s="1"/>
  <c r="AF133" i="94"/>
  <c r="AG133" i="94" s="1"/>
  <c r="AA133" i="94"/>
  <c r="AB133" i="94" s="1"/>
  <c r="I133" i="94"/>
  <c r="J133" i="94" s="1"/>
  <c r="AF132" i="94"/>
  <c r="AG132" i="94" s="1"/>
  <c r="AA132" i="94"/>
  <c r="AB132" i="94" s="1"/>
  <c r="I132" i="94"/>
  <c r="J132" i="94" s="1"/>
  <c r="AF131" i="94"/>
  <c r="AG131" i="94" s="1"/>
  <c r="AA131" i="94"/>
  <c r="AB131" i="94" s="1"/>
  <c r="I131" i="94"/>
  <c r="J131" i="94" s="1"/>
  <c r="AF130" i="94"/>
  <c r="AG130" i="94" s="1"/>
  <c r="AA130" i="94"/>
  <c r="AB130" i="94" s="1"/>
  <c r="I130" i="94"/>
  <c r="J130" i="94" s="1"/>
  <c r="AF129" i="94"/>
  <c r="AG129" i="94" s="1"/>
  <c r="AA129" i="94"/>
  <c r="AB129" i="94" s="1"/>
  <c r="I129" i="94"/>
  <c r="J129" i="94" s="1"/>
  <c r="AF128" i="94"/>
  <c r="AG128" i="94" s="1"/>
  <c r="AA128" i="94"/>
  <c r="AB128" i="94" s="1"/>
  <c r="I128" i="94"/>
  <c r="J128" i="94" s="1"/>
  <c r="AF127" i="94"/>
  <c r="AG127" i="94" s="1"/>
  <c r="AA127" i="94"/>
  <c r="AB127" i="94" s="1"/>
  <c r="I127" i="94"/>
  <c r="J127" i="94" s="1"/>
  <c r="AF126" i="94"/>
  <c r="AG126" i="94" s="1"/>
  <c r="AA126" i="94"/>
  <c r="AB126" i="94" s="1"/>
  <c r="I126" i="94"/>
  <c r="J126" i="94" s="1"/>
  <c r="AF125" i="94"/>
  <c r="AG125" i="94" s="1"/>
  <c r="AA125" i="94"/>
  <c r="AB125" i="94" s="1"/>
  <c r="I125" i="94"/>
  <c r="J125" i="94" s="1"/>
  <c r="AF124" i="94"/>
  <c r="AG124" i="94" s="1"/>
  <c r="AA124" i="94"/>
  <c r="AB124" i="94" s="1"/>
  <c r="I124" i="94"/>
  <c r="J124" i="94" s="1"/>
  <c r="AF123" i="94"/>
  <c r="AG123" i="94" s="1"/>
  <c r="AA123" i="94"/>
  <c r="AB123" i="94" s="1"/>
  <c r="I123" i="94"/>
  <c r="J123" i="94" s="1"/>
  <c r="AF122" i="94"/>
  <c r="AG122" i="94" s="1"/>
  <c r="AA122" i="94"/>
  <c r="AB122" i="94" s="1"/>
  <c r="I122" i="94"/>
  <c r="J122" i="94" s="1"/>
  <c r="AF121" i="94"/>
  <c r="AG121" i="94" s="1"/>
  <c r="AA121" i="94"/>
  <c r="AB121" i="94" s="1"/>
  <c r="I121" i="94"/>
  <c r="J121" i="94" s="1"/>
  <c r="AF120" i="94"/>
  <c r="AG120" i="94" s="1"/>
  <c r="AA120" i="94"/>
  <c r="AB120" i="94" s="1"/>
  <c r="I120" i="94"/>
  <c r="J120" i="94" s="1"/>
  <c r="AF119" i="94"/>
  <c r="AG119" i="94" s="1"/>
  <c r="AA119" i="94"/>
  <c r="AB119" i="94" s="1"/>
  <c r="I119" i="94"/>
  <c r="J119" i="94" s="1"/>
  <c r="AF118" i="94"/>
  <c r="AG118" i="94" s="1"/>
  <c r="AA118" i="94"/>
  <c r="AB118" i="94" s="1"/>
  <c r="I118" i="94"/>
  <c r="J118" i="94" s="1"/>
  <c r="AF117" i="94"/>
  <c r="AG117" i="94" s="1"/>
  <c r="AA117" i="94"/>
  <c r="AB117" i="94" s="1"/>
  <c r="I117" i="94"/>
  <c r="J117" i="94" s="1"/>
  <c r="AF116" i="94"/>
  <c r="AG116" i="94" s="1"/>
  <c r="AA116" i="94"/>
  <c r="AB116" i="94" s="1"/>
  <c r="I116" i="94"/>
  <c r="J116" i="94" s="1"/>
  <c r="AF115" i="94"/>
  <c r="AG115" i="94" s="1"/>
  <c r="AA115" i="94"/>
  <c r="AB115" i="94" s="1"/>
  <c r="I115" i="94"/>
  <c r="J115" i="94" s="1"/>
  <c r="AF114" i="94"/>
  <c r="AG114" i="94" s="1"/>
  <c r="AA114" i="94"/>
  <c r="AB114" i="94" s="1"/>
  <c r="I114" i="94"/>
  <c r="J114" i="94" s="1"/>
  <c r="AF113" i="94"/>
  <c r="AG113" i="94" s="1"/>
  <c r="AA113" i="94"/>
  <c r="AB113" i="94" s="1"/>
  <c r="I113" i="94"/>
  <c r="J113" i="94" s="1"/>
  <c r="AF112" i="94"/>
  <c r="AG112" i="94" s="1"/>
  <c r="AA112" i="94"/>
  <c r="AB112" i="94" s="1"/>
  <c r="I112" i="94"/>
  <c r="J112" i="94" s="1"/>
  <c r="AF111" i="94"/>
  <c r="AG111" i="94" s="1"/>
  <c r="AA111" i="94"/>
  <c r="AB111" i="94" s="1"/>
  <c r="I111" i="94"/>
  <c r="J111" i="94" s="1"/>
  <c r="AF110" i="94"/>
  <c r="AG110" i="94" s="1"/>
  <c r="AA110" i="94"/>
  <c r="AB110" i="94" s="1"/>
  <c r="I110" i="94"/>
  <c r="J110" i="94" s="1"/>
  <c r="AF109" i="94"/>
  <c r="AG109" i="94" s="1"/>
  <c r="AA109" i="94"/>
  <c r="AB109" i="94" s="1"/>
  <c r="I109" i="94"/>
  <c r="J109" i="94" s="1"/>
  <c r="AF108" i="94"/>
  <c r="AG108" i="94" s="1"/>
  <c r="AA108" i="94"/>
  <c r="AB108" i="94" s="1"/>
  <c r="I108" i="94"/>
  <c r="J108" i="94" s="1"/>
  <c r="AF107" i="94"/>
  <c r="AG107" i="94" s="1"/>
  <c r="AA107" i="94"/>
  <c r="AB107" i="94" s="1"/>
  <c r="I107" i="94"/>
  <c r="J107" i="94" s="1"/>
  <c r="AF106" i="94"/>
  <c r="AG106" i="94" s="1"/>
  <c r="AA106" i="94"/>
  <c r="AB106" i="94" s="1"/>
  <c r="I106" i="94"/>
  <c r="J106" i="94" s="1"/>
  <c r="AF105" i="94"/>
  <c r="AG105" i="94" s="1"/>
  <c r="AA105" i="94"/>
  <c r="AB105" i="94" s="1"/>
  <c r="I105" i="94"/>
  <c r="J105" i="94" s="1"/>
  <c r="AF104" i="94"/>
  <c r="AG104" i="94" s="1"/>
  <c r="AA104" i="94"/>
  <c r="AB104" i="94" s="1"/>
  <c r="I104" i="94"/>
  <c r="J104" i="94" s="1"/>
  <c r="AF103" i="94"/>
  <c r="AG103" i="94" s="1"/>
  <c r="AA103" i="94"/>
  <c r="AB103" i="94" s="1"/>
  <c r="I103" i="94"/>
  <c r="J103" i="94" s="1"/>
  <c r="AF102" i="94"/>
  <c r="AG102" i="94" s="1"/>
  <c r="AA102" i="94"/>
  <c r="AB102" i="94" s="1"/>
  <c r="I102" i="94"/>
  <c r="J102" i="94" s="1"/>
  <c r="AF101" i="94"/>
  <c r="AG101" i="94" s="1"/>
  <c r="AA101" i="94"/>
  <c r="AB101" i="94" s="1"/>
  <c r="I101" i="94"/>
  <c r="J101" i="94" s="1"/>
  <c r="AF100" i="94"/>
  <c r="AG100" i="94" s="1"/>
  <c r="AA100" i="94"/>
  <c r="AB100" i="94" s="1"/>
  <c r="I100" i="94"/>
  <c r="J100" i="94" s="1"/>
  <c r="AF99" i="94"/>
  <c r="AG99" i="94" s="1"/>
  <c r="AA99" i="94"/>
  <c r="AB99" i="94" s="1"/>
  <c r="I99" i="94"/>
  <c r="J99" i="94" s="1"/>
  <c r="AF98" i="94"/>
  <c r="AG98" i="94" s="1"/>
  <c r="AA98" i="94"/>
  <c r="AB98" i="94" s="1"/>
  <c r="I98" i="94"/>
  <c r="J98" i="94" s="1"/>
  <c r="AF97" i="94"/>
  <c r="AG97" i="94" s="1"/>
  <c r="AA97" i="94"/>
  <c r="AB97" i="94" s="1"/>
  <c r="I97" i="94"/>
  <c r="J97" i="94" s="1"/>
  <c r="AF96" i="94"/>
  <c r="AG96" i="94" s="1"/>
  <c r="AA96" i="94"/>
  <c r="AB96" i="94" s="1"/>
  <c r="I96" i="94"/>
  <c r="J96" i="94" s="1"/>
  <c r="AF95" i="94"/>
  <c r="AG95" i="94" s="1"/>
  <c r="AA95" i="94"/>
  <c r="AB95" i="94" s="1"/>
  <c r="I95" i="94"/>
  <c r="J95" i="94" s="1"/>
  <c r="AF94" i="94"/>
  <c r="AG94" i="94" s="1"/>
  <c r="AA94" i="94"/>
  <c r="AB94" i="94" s="1"/>
  <c r="I94" i="94"/>
  <c r="J94" i="94" s="1"/>
  <c r="AF93" i="94"/>
  <c r="AG93" i="94" s="1"/>
  <c r="AA93" i="94"/>
  <c r="AB93" i="94" s="1"/>
  <c r="I93" i="94"/>
  <c r="J93" i="94" s="1"/>
  <c r="AF92" i="94"/>
  <c r="AG92" i="94" s="1"/>
  <c r="AA92" i="94"/>
  <c r="AB92" i="94" s="1"/>
  <c r="I92" i="94"/>
  <c r="J92" i="94" s="1"/>
  <c r="AF91" i="94"/>
  <c r="AG91" i="94" s="1"/>
  <c r="AA91" i="94"/>
  <c r="AB91" i="94" s="1"/>
  <c r="I91" i="94"/>
  <c r="J91" i="94" s="1"/>
  <c r="AF90" i="94"/>
  <c r="AG90" i="94" s="1"/>
  <c r="AA90" i="94"/>
  <c r="AB90" i="94" s="1"/>
  <c r="I90" i="94"/>
  <c r="J90" i="94" s="1"/>
  <c r="AF89" i="94"/>
  <c r="AG89" i="94" s="1"/>
  <c r="AA89" i="94"/>
  <c r="AB89" i="94" s="1"/>
  <c r="I89" i="94"/>
  <c r="J89" i="94" s="1"/>
  <c r="AF88" i="94"/>
  <c r="AG88" i="94" s="1"/>
  <c r="AA88" i="94"/>
  <c r="AB88" i="94" s="1"/>
  <c r="I88" i="94"/>
  <c r="J88" i="94" s="1"/>
  <c r="AF87" i="94"/>
  <c r="AG87" i="94" s="1"/>
  <c r="AA87" i="94"/>
  <c r="AB87" i="94" s="1"/>
  <c r="I87" i="94"/>
  <c r="J87" i="94" s="1"/>
  <c r="AF86" i="94"/>
  <c r="AG86" i="94" s="1"/>
  <c r="AA86" i="94"/>
  <c r="AB86" i="94" s="1"/>
  <c r="I86" i="94"/>
  <c r="J86" i="94" s="1"/>
  <c r="AF85" i="94"/>
  <c r="AG85" i="94" s="1"/>
  <c r="AA85" i="94"/>
  <c r="AB85" i="94" s="1"/>
  <c r="I85" i="94"/>
  <c r="J85" i="94" s="1"/>
  <c r="AF84" i="94"/>
  <c r="AG84" i="94" s="1"/>
  <c r="AA84" i="94"/>
  <c r="AB84" i="94" s="1"/>
  <c r="I84" i="94"/>
  <c r="J84" i="94" s="1"/>
  <c r="AF83" i="94"/>
  <c r="AG83" i="94" s="1"/>
  <c r="AA83" i="94"/>
  <c r="AB83" i="94" s="1"/>
  <c r="I83" i="94"/>
  <c r="J83" i="94" s="1"/>
  <c r="AF82" i="94"/>
  <c r="AG82" i="94" s="1"/>
  <c r="AA82" i="94"/>
  <c r="AB82" i="94" s="1"/>
  <c r="I82" i="94"/>
  <c r="J82" i="94" s="1"/>
  <c r="AF81" i="94"/>
  <c r="AG81" i="94" s="1"/>
  <c r="AA81" i="94"/>
  <c r="AB81" i="94" s="1"/>
  <c r="I81" i="94"/>
  <c r="J81" i="94" s="1"/>
  <c r="AF80" i="94"/>
  <c r="AG80" i="94" s="1"/>
  <c r="AA80" i="94"/>
  <c r="AB80" i="94" s="1"/>
  <c r="I80" i="94"/>
  <c r="J80" i="94" s="1"/>
  <c r="AF79" i="94"/>
  <c r="AG79" i="94" s="1"/>
  <c r="AA79" i="94"/>
  <c r="AB79" i="94" s="1"/>
  <c r="I79" i="94"/>
  <c r="J79" i="94" s="1"/>
  <c r="AF78" i="94"/>
  <c r="AG78" i="94" s="1"/>
  <c r="AA78" i="94"/>
  <c r="AB78" i="94" s="1"/>
  <c r="I78" i="94"/>
  <c r="J78" i="94" s="1"/>
  <c r="AF77" i="94"/>
  <c r="AG77" i="94" s="1"/>
  <c r="AA77" i="94"/>
  <c r="AB77" i="94" s="1"/>
  <c r="I77" i="94"/>
  <c r="J77" i="94" s="1"/>
  <c r="AF76" i="94"/>
  <c r="AG76" i="94" s="1"/>
  <c r="AA76" i="94"/>
  <c r="AB76" i="94" s="1"/>
  <c r="I76" i="94"/>
  <c r="J76" i="94" s="1"/>
  <c r="AF75" i="94"/>
  <c r="AG75" i="94" s="1"/>
  <c r="AA75" i="94"/>
  <c r="AB75" i="94" s="1"/>
  <c r="I75" i="94"/>
  <c r="J75" i="94" s="1"/>
  <c r="AF74" i="94"/>
  <c r="AG74" i="94" s="1"/>
  <c r="AA74" i="94"/>
  <c r="AB74" i="94" s="1"/>
  <c r="I74" i="94"/>
  <c r="J74" i="94" s="1"/>
  <c r="AF73" i="94"/>
  <c r="AG73" i="94" s="1"/>
  <c r="AA73" i="94"/>
  <c r="AB73" i="94" s="1"/>
  <c r="I73" i="94"/>
  <c r="J73" i="94" s="1"/>
  <c r="AF72" i="94"/>
  <c r="AG72" i="94" s="1"/>
  <c r="AA72" i="94"/>
  <c r="AB72" i="94" s="1"/>
  <c r="I72" i="94"/>
  <c r="J72" i="94" s="1"/>
  <c r="AF71" i="94"/>
  <c r="AG71" i="94" s="1"/>
  <c r="AA71" i="94"/>
  <c r="AB71" i="94" s="1"/>
  <c r="I71" i="94"/>
  <c r="J71" i="94" s="1"/>
  <c r="AF70" i="94"/>
  <c r="AG70" i="94" s="1"/>
  <c r="AA70" i="94"/>
  <c r="AB70" i="94" s="1"/>
  <c r="I70" i="94"/>
  <c r="J70" i="94" s="1"/>
  <c r="AF69" i="94"/>
  <c r="AG69" i="94" s="1"/>
  <c r="AA69" i="94"/>
  <c r="AB69" i="94" s="1"/>
  <c r="I69" i="94"/>
  <c r="J69" i="94" s="1"/>
  <c r="AF68" i="94"/>
  <c r="AG68" i="94" s="1"/>
  <c r="AA68" i="94"/>
  <c r="AB68" i="94" s="1"/>
  <c r="I68" i="94"/>
  <c r="J68" i="94" s="1"/>
  <c r="AF67" i="94"/>
  <c r="AG67" i="94" s="1"/>
  <c r="AA67" i="94"/>
  <c r="AB67" i="94" s="1"/>
  <c r="I67" i="94"/>
  <c r="J67" i="94" s="1"/>
  <c r="AF66" i="94"/>
  <c r="AG66" i="94" s="1"/>
  <c r="AA66" i="94"/>
  <c r="AB66" i="94" s="1"/>
  <c r="I66" i="94"/>
  <c r="J66" i="94" s="1"/>
  <c r="AF65" i="94"/>
  <c r="AG65" i="94" s="1"/>
  <c r="AA65" i="94"/>
  <c r="AB65" i="94" s="1"/>
  <c r="I65" i="94"/>
  <c r="J65" i="94" s="1"/>
  <c r="AF64" i="94"/>
  <c r="AG64" i="94" s="1"/>
  <c r="AA64" i="94"/>
  <c r="AB64" i="94" s="1"/>
  <c r="I64" i="94"/>
  <c r="J64" i="94" s="1"/>
  <c r="AF63" i="94"/>
  <c r="AG63" i="94" s="1"/>
  <c r="AA63" i="94"/>
  <c r="AB63" i="94" s="1"/>
  <c r="I63" i="94"/>
  <c r="J63" i="94" s="1"/>
  <c r="AF62" i="94"/>
  <c r="AG62" i="94" s="1"/>
  <c r="AA62" i="94"/>
  <c r="AB62" i="94" s="1"/>
  <c r="I62" i="94"/>
  <c r="J62" i="94" s="1"/>
  <c r="AF61" i="94"/>
  <c r="AG61" i="94" s="1"/>
  <c r="AA61" i="94"/>
  <c r="AB61" i="94" s="1"/>
  <c r="I61" i="94"/>
  <c r="J61" i="94" s="1"/>
  <c r="AF60" i="94"/>
  <c r="AG60" i="94" s="1"/>
  <c r="AA60" i="94"/>
  <c r="AB60" i="94" s="1"/>
  <c r="I60" i="94"/>
  <c r="J60" i="94" s="1"/>
  <c r="AF59" i="94"/>
  <c r="AG59" i="94" s="1"/>
  <c r="AA59" i="94"/>
  <c r="AB59" i="94" s="1"/>
  <c r="I59" i="94"/>
  <c r="J59" i="94" s="1"/>
  <c r="AF58" i="94"/>
  <c r="AG58" i="94" s="1"/>
  <c r="AA58" i="94"/>
  <c r="AB58" i="94" s="1"/>
  <c r="I58" i="94"/>
  <c r="J58" i="94" s="1"/>
  <c r="AF57" i="94"/>
  <c r="AG57" i="94" s="1"/>
  <c r="AA57" i="94"/>
  <c r="AB57" i="94" s="1"/>
  <c r="I57" i="94"/>
  <c r="J57" i="94" s="1"/>
  <c r="AF56" i="94"/>
  <c r="AG56" i="94" s="1"/>
  <c r="AA56" i="94"/>
  <c r="AB56" i="94" s="1"/>
  <c r="I56" i="94"/>
  <c r="J56" i="94" s="1"/>
  <c r="AF55" i="94"/>
  <c r="AG55" i="94" s="1"/>
  <c r="AA55" i="94"/>
  <c r="AB55" i="94" s="1"/>
  <c r="I55" i="94"/>
  <c r="J55" i="94" s="1"/>
  <c r="AF54" i="94"/>
  <c r="AG54" i="94" s="1"/>
  <c r="AA54" i="94"/>
  <c r="AB54" i="94" s="1"/>
  <c r="I54" i="94"/>
  <c r="J54" i="94" s="1"/>
  <c r="AF53" i="94"/>
  <c r="AG53" i="94" s="1"/>
  <c r="AA53" i="94"/>
  <c r="AB53" i="94" s="1"/>
  <c r="I53" i="94"/>
  <c r="J53" i="94" s="1"/>
  <c r="AF52" i="94"/>
  <c r="AG52" i="94" s="1"/>
  <c r="AA52" i="94"/>
  <c r="AB52" i="94" s="1"/>
  <c r="I52" i="94"/>
  <c r="J52" i="94" s="1"/>
  <c r="AF51" i="94"/>
  <c r="AG51" i="94" s="1"/>
  <c r="AA51" i="94"/>
  <c r="AB51" i="94" s="1"/>
  <c r="I51" i="94"/>
  <c r="J51" i="94" s="1"/>
  <c r="AF50" i="94"/>
  <c r="AG50" i="94" s="1"/>
  <c r="AA50" i="94"/>
  <c r="AB50" i="94" s="1"/>
  <c r="I50" i="94"/>
  <c r="J50" i="94" s="1"/>
  <c r="AF49" i="94"/>
  <c r="AG49" i="94" s="1"/>
  <c r="AA49" i="94"/>
  <c r="AB49" i="94" s="1"/>
  <c r="I49" i="94"/>
  <c r="J49" i="94" s="1"/>
  <c r="AF48" i="94"/>
  <c r="AG48" i="94" s="1"/>
  <c r="AA48" i="94"/>
  <c r="AB48" i="94" s="1"/>
  <c r="I48" i="94"/>
  <c r="J48" i="94" s="1"/>
  <c r="AF47" i="94"/>
  <c r="AG47" i="94" s="1"/>
  <c r="AA47" i="94"/>
  <c r="AB47" i="94" s="1"/>
  <c r="I47" i="94"/>
  <c r="J47" i="94" s="1"/>
  <c r="AF46" i="94"/>
  <c r="AG46" i="94" s="1"/>
  <c r="AA46" i="94"/>
  <c r="AB46" i="94" s="1"/>
  <c r="I46" i="94"/>
  <c r="J46" i="94" s="1"/>
  <c r="AF45" i="94"/>
  <c r="AG45" i="94" s="1"/>
  <c r="AA45" i="94"/>
  <c r="AB45" i="94" s="1"/>
  <c r="I45" i="94"/>
  <c r="J45" i="94" s="1"/>
  <c r="AF44" i="94"/>
  <c r="AG44" i="94" s="1"/>
  <c r="AA44" i="94"/>
  <c r="AB44" i="94" s="1"/>
  <c r="I44" i="94"/>
  <c r="J44" i="94" s="1"/>
  <c r="AF43" i="94"/>
  <c r="AG43" i="94" s="1"/>
  <c r="AA43" i="94"/>
  <c r="AB43" i="94" s="1"/>
  <c r="I43" i="94"/>
  <c r="J43" i="94" s="1"/>
  <c r="AF42" i="94"/>
  <c r="AG42" i="94" s="1"/>
  <c r="AA42" i="94"/>
  <c r="AB42" i="94" s="1"/>
  <c r="I42" i="94"/>
  <c r="J42" i="94" s="1"/>
  <c r="AF41" i="94"/>
  <c r="AG41" i="94" s="1"/>
  <c r="AA41" i="94"/>
  <c r="AB41" i="94" s="1"/>
  <c r="I41" i="94"/>
  <c r="J41" i="94" s="1"/>
  <c r="AF40" i="94"/>
  <c r="AG40" i="94" s="1"/>
  <c r="AA40" i="94"/>
  <c r="AB40" i="94" s="1"/>
  <c r="I40" i="94"/>
  <c r="J40" i="94" s="1"/>
  <c r="AF39" i="94"/>
  <c r="AG39" i="94" s="1"/>
  <c r="AA39" i="94"/>
  <c r="AB39" i="94" s="1"/>
  <c r="I39" i="94"/>
  <c r="J39" i="94" s="1"/>
  <c r="AF38" i="94"/>
  <c r="AG38" i="94" s="1"/>
  <c r="AA38" i="94"/>
  <c r="AB38" i="94" s="1"/>
  <c r="I38" i="94"/>
  <c r="J38" i="94" s="1"/>
  <c r="AF37" i="94"/>
  <c r="AG37" i="94" s="1"/>
  <c r="AA37" i="94"/>
  <c r="AB37" i="94" s="1"/>
  <c r="I37" i="94"/>
  <c r="J37" i="94" s="1"/>
  <c r="AF36" i="94"/>
  <c r="AG36" i="94" s="1"/>
  <c r="AA36" i="94"/>
  <c r="AB36" i="94" s="1"/>
  <c r="I36" i="94"/>
  <c r="J36" i="94" s="1"/>
  <c r="AF35" i="94"/>
  <c r="AG35" i="94" s="1"/>
  <c r="AA35" i="94"/>
  <c r="AB35" i="94" s="1"/>
  <c r="I35" i="94"/>
  <c r="J35" i="94" s="1"/>
  <c r="AF34" i="94"/>
  <c r="AG34" i="94" s="1"/>
  <c r="AA34" i="94"/>
  <c r="AB34" i="94" s="1"/>
  <c r="I34" i="94"/>
  <c r="J34" i="94" s="1"/>
  <c r="AF33" i="94"/>
  <c r="AG33" i="94" s="1"/>
  <c r="AA33" i="94"/>
  <c r="AB33" i="94" s="1"/>
  <c r="I33" i="94"/>
  <c r="J33" i="94" s="1"/>
  <c r="AF32" i="94"/>
  <c r="AG32" i="94" s="1"/>
  <c r="AA32" i="94"/>
  <c r="AB32" i="94" s="1"/>
  <c r="I32" i="94"/>
  <c r="J32" i="94" s="1"/>
  <c r="AF31" i="94"/>
  <c r="AG31" i="94" s="1"/>
  <c r="AA31" i="94"/>
  <c r="AB31" i="94" s="1"/>
  <c r="I31" i="94"/>
  <c r="J31" i="94" s="1"/>
  <c r="AF30" i="94"/>
  <c r="AG30" i="94" s="1"/>
  <c r="AA30" i="94"/>
  <c r="AB30" i="94" s="1"/>
  <c r="I30" i="94"/>
  <c r="J30" i="94" s="1"/>
  <c r="AF29" i="94"/>
  <c r="AG29" i="94" s="1"/>
  <c r="AA29" i="94"/>
  <c r="AB29" i="94" s="1"/>
  <c r="I29" i="94"/>
  <c r="J29" i="94" s="1"/>
  <c r="AF28" i="94"/>
  <c r="AG28" i="94" s="1"/>
  <c r="AA28" i="94"/>
  <c r="AB28" i="94" s="1"/>
  <c r="I28" i="94"/>
  <c r="J28" i="94" s="1"/>
  <c r="AF27" i="94"/>
  <c r="AG27" i="94" s="1"/>
  <c r="AA27" i="94"/>
  <c r="AB27" i="94" s="1"/>
  <c r="I27" i="94"/>
  <c r="J27" i="94" s="1"/>
  <c r="AF26" i="94"/>
  <c r="AG26" i="94" s="1"/>
  <c r="AA26" i="94"/>
  <c r="AB26" i="94" s="1"/>
  <c r="I26" i="94"/>
  <c r="J26" i="94" s="1"/>
  <c r="AF25" i="94"/>
  <c r="AG25" i="94" s="1"/>
  <c r="AA25" i="94"/>
  <c r="AB25" i="94" s="1"/>
  <c r="I25" i="94"/>
  <c r="J25" i="94" s="1"/>
  <c r="AF24" i="94"/>
  <c r="AG24" i="94" s="1"/>
  <c r="AA24" i="94"/>
  <c r="AB24" i="94" s="1"/>
  <c r="I24" i="94"/>
  <c r="J24" i="94" s="1"/>
  <c r="AF23" i="94"/>
  <c r="AG23" i="94" s="1"/>
  <c r="AA23" i="94"/>
  <c r="AB23" i="94" s="1"/>
  <c r="I23" i="94"/>
  <c r="J23" i="94" s="1"/>
  <c r="AF22" i="94"/>
  <c r="AG22" i="94" s="1"/>
  <c r="AA22" i="94"/>
  <c r="AB22" i="94" s="1"/>
  <c r="I22" i="94"/>
  <c r="J22" i="94" s="1"/>
  <c r="AF21" i="94"/>
  <c r="AG21" i="94" s="1"/>
  <c r="AA21" i="94"/>
  <c r="AB21" i="94" s="1"/>
  <c r="I21" i="94"/>
  <c r="J21" i="94" s="1"/>
  <c r="AF20" i="94"/>
  <c r="AG20" i="94" s="1"/>
  <c r="AA20" i="94"/>
  <c r="AB20" i="94" s="1"/>
  <c r="I20" i="94"/>
  <c r="J20" i="94" s="1"/>
  <c r="AF19" i="94"/>
  <c r="AG19" i="94" s="1"/>
  <c r="AA19" i="94"/>
  <c r="AB19" i="94" s="1"/>
  <c r="I19" i="94"/>
  <c r="J19" i="94" s="1"/>
  <c r="AF18" i="94"/>
  <c r="AG18" i="94" s="1"/>
  <c r="AA18" i="94"/>
  <c r="AB18" i="94" s="1"/>
  <c r="I18" i="94"/>
  <c r="J18" i="94" s="1"/>
  <c r="AF17" i="94"/>
  <c r="AG17" i="94" s="1"/>
  <c r="AA17" i="94"/>
  <c r="AB17" i="94" s="1"/>
  <c r="I17" i="94"/>
  <c r="J17" i="94" s="1"/>
  <c r="AF16" i="94"/>
  <c r="AG16" i="94" s="1"/>
  <c r="AA16" i="94"/>
  <c r="AB16" i="94" s="1"/>
  <c r="I16" i="94"/>
  <c r="J16" i="94" s="1"/>
  <c r="AF15" i="94"/>
  <c r="AG15" i="94" s="1"/>
  <c r="AA15" i="94"/>
  <c r="AB15" i="94" s="1"/>
  <c r="I15" i="94"/>
  <c r="J15" i="94" s="1"/>
  <c r="AF14" i="94"/>
  <c r="AG14" i="94" s="1"/>
  <c r="AA14" i="94"/>
  <c r="AB14" i="94" s="1"/>
  <c r="I14" i="94"/>
  <c r="J14" i="94" s="1"/>
  <c r="AF13" i="94"/>
  <c r="AG13" i="94" s="1"/>
  <c r="AA13" i="94"/>
  <c r="AB13" i="94" s="1"/>
  <c r="I13" i="94"/>
  <c r="J13" i="94" s="1"/>
  <c r="Y108" i="93" l="1"/>
  <c r="Y15" i="93"/>
  <c r="Y16" i="93"/>
  <c r="Y17" i="93"/>
  <c r="Y18" i="93"/>
  <c r="Y19" i="93"/>
  <c r="Y20" i="93"/>
  <c r="Y21" i="93"/>
  <c r="Y22" i="93"/>
  <c r="Y23" i="93"/>
  <c r="Y24" i="93"/>
  <c r="Y25" i="93"/>
  <c r="Y26" i="93"/>
  <c r="Y27" i="93"/>
  <c r="Y28" i="93"/>
  <c r="Y29" i="93"/>
  <c r="Y30" i="93"/>
  <c r="Y31" i="93"/>
  <c r="Y32" i="93"/>
  <c r="Y33" i="93"/>
  <c r="Y34" i="93"/>
  <c r="Y35" i="93"/>
  <c r="Y36" i="93"/>
  <c r="Y37" i="93"/>
  <c r="Y38" i="93"/>
  <c r="Y39" i="93"/>
  <c r="Y40" i="93"/>
  <c r="Y41" i="93"/>
  <c r="Y42" i="93"/>
  <c r="Y43" i="93"/>
  <c r="Y44" i="93"/>
  <c r="Y45" i="93"/>
  <c r="Y46" i="93"/>
  <c r="Y47" i="93"/>
  <c r="Y48" i="93"/>
  <c r="Y49" i="93"/>
  <c r="Y50" i="93"/>
  <c r="Y51" i="93"/>
  <c r="Y52" i="93"/>
  <c r="Y53" i="93"/>
  <c r="Y54" i="93"/>
  <c r="Y55" i="93"/>
  <c r="Y56" i="93"/>
  <c r="Y57" i="93"/>
  <c r="Y58" i="93"/>
  <c r="Y59" i="93"/>
  <c r="Y60" i="93"/>
  <c r="Y61" i="93"/>
  <c r="Y62" i="93"/>
  <c r="Y63" i="93"/>
  <c r="Y64" i="93"/>
  <c r="Y65" i="93"/>
  <c r="Y66" i="93"/>
  <c r="Y67" i="93"/>
  <c r="Y68" i="93"/>
  <c r="Y69" i="93"/>
  <c r="Y70" i="93"/>
  <c r="Y71" i="93"/>
  <c r="Y72" i="93"/>
  <c r="Y73" i="93"/>
  <c r="Y74" i="93"/>
  <c r="Y75" i="93"/>
  <c r="Y76" i="93"/>
  <c r="Y77" i="93"/>
  <c r="Y78" i="93"/>
  <c r="Y79" i="93"/>
  <c r="Y80" i="93"/>
  <c r="Y81" i="93"/>
  <c r="Y82" i="93"/>
  <c r="Y83" i="93"/>
  <c r="Y84" i="93"/>
  <c r="Y85" i="93"/>
  <c r="Y86" i="93"/>
  <c r="Y87" i="93"/>
  <c r="Y88" i="93"/>
  <c r="Y89" i="93"/>
  <c r="Y90" i="93"/>
  <c r="Y91" i="93"/>
  <c r="Y92" i="93"/>
  <c r="Y93" i="93"/>
  <c r="Y94" i="93"/>
  <c r="Y95" i="93"/>
  <c r="Y96" i="93"/>
  <c r="Y97" i="93"/>
  <c r="Y98" i="93"/>
  <c r="Y99" i="93"/>
  <c r="Y100" i="93"/>
  <c r="Y101" i="93"/>
  <c r="Y102" i="93"/>
  <c r="Y103" i="93"/>
  <c r="Y104" i="93"/>
  <c r="Y105" i="93"/>
  <c r="Y106" i="93"/>
  <c r="Y107" i="93"/>
  <c r="Y109" i="93"/>
  <c r="Y110" i="93"/>
  <c r="Y111" i="93"/>
  <c r="Y112" i="93"/>
  <c r="Y113" i="93"/>
  <c r="Y114" i="93"/>
  <c r="Y115" i="93"/>
  <c r="Y116" i="93"/>
  <c r="Y117" i="93"/>
  <c r="Y118" i="93"/>
  <c r="Y119" i="93"/>
  <c r="Y120" i="93"/>
  <c r="Y121" i="93"/>
  <c r="Y122" i="93"/>
  <c r="Y123" i="93"/>
  <c r="Y124" i="93"/>
  <c r="Y125" i="93"/>
  <c r="Y126" i="93"/>
  <c r="Y127" i="93"/>
  <c r="Y128" i="93"/>
  <c r="Y129" i="93"/>
  <c r="Y130" i="93"/>
  <c r="Y131" i="93"/>
  <c r="Y132" i="93"/>
  <c r="Y133" i="93"/>
  <c r="Y134" i="93"/>
  <c r="Y135" i="93"/>
  <c r="Y136" i="93"/>
  <c r="Y137" i="93"/>
  <c r="Y138" i="93"/>
  <c r="Y139" i="93"/>
  <c r="Y140" i="93"/>
  <c r="Y141" i="93"/>
  <c r="Y142" i="93"/>
  <c r="Y143" i="93"/>
  <c r="Y144" i="93"/>
  <c r="Y145" i="93"/>
  <c r="Y146" i="93"/>
  <c r="Y147" i="93"/>
  <c r="Y148" i="93"/>
  <c r="Y149" i="93"/>
  <c r="Y150" i="93"/>
  <c r="Y151" i="93"/>
  <c r="Y152" i="93"/>
  <c r="Y153" i="93"/>
  <c r="Y154" i="93"/>
  <c r="Y155" i="93"/>
  <c r="Y156" i="93"/>
  <c r="Y157" i="93"/>
  <c r="Y158" i="93"/>
  <c r="Y159" i="93"/>
  <c r="Y160" i="93"/>
  <c r="Y161" i="93"/>
  <c r="Y162" i="93"/>
  <c r="Y163" i="93"/>
  <c r="Y164" i="93"/>
  <c r="Y165" i="93"/>
  <c r="Y166" i="93"/>
  <c r="Y167" i="93"/>
  <c r="Y168" i="93"/>
  <c r="Y169" i="93"/>
  <c r="Y170" i="93"/>
  <c r="Y171" i="93"/>
  <c r="Y172" i="93"/>
  <c r="Y173" i="93"/>
  <c r="Y174" i="93"/>
  <c r="Y175" i="93"/>
  <c r="Y176" i="93"/>
  <c r="Y177" i="93"/>
  <c r="Y178" i="93"/>
  <c r="Y179" i="93"/>
  <c r="Y180" i="93"/>
  <c r="Y181" i="93"/>
  <c r="Y182" i="93"/>
  <c r="Y183" i="93"/>
  <c r="Y184" i="93"/>
  <c r="Y185" i="93"/>
  <c r="Y186" i="93"/>
  <c r="Y187" i="93"/>
  <c r="Y188" i="93"/>
  <c r="Y189" i="93"/>
  <c r="Y190" i="93"/>
  <c r="Y191" i="93"/>
  <c r="Y192" i="93"/>
  <c r="Y193" i="93"/>
  <c r="Y194" i="93"/>
  <c r="Y195" i="93"/>
  <c r="Y196" i="93"/>
  <c r="Y197" i="93"/>
  <c r="Y198" i="93"/>
  <c r="Y199" i="93"/>
  <c r="Y200" i="93"/>
  <c r="Y201" i="93"/>
  <c r="Y202" i="93"/>
  <c r="Y203" i="93"/>
  <c r="Y204" i="93"/>
  <c r="Y205" i="93"/>
  <c r="Y206" i="93"/>
  <c r="Y207" i="93"/>
  <c r="Y208" i="93"/>
  <c r="Y209" i="93"/>
  <c r="Y210" i="93"/>
  <c r="Y211" i="93"/>
  <c r="Y212" i="93"/>
  <c r="Y213" i="93"/>
  <c r="Y214" i="93"/>
  <c r="Y215" i="93"/>
  <c r="Y216" i="93"/>
  <c r="Y217" i="93"/>
  <c r="Y218" i="93"/>
  <c r="Y219" i="93"/>
  <c r="Y220" i="93"/>
  <c r="Y221" i="93"/>
  <c r="Y222" i="93"/>
  <c r="Y223" i="93"/>
  <c r="Y224" i="93"/>
  <c r="Y225" i="93"/>
  <c r="Y226" i="93"/>
  <c r="Y227" i="93"/>
  <c r="Y228" i="93"/>
  <c r="Y229" i="93"/>
  <c r="Y230" i="93"/>
  <c r="Y231" i="93"/>
  <c r="Y232" i="93"/>
  <c r="Y233" i="93"/>
  <c r="Y234" i="93"/>
  <c r="Y235" i="93"/>
  <c r="Y236" i="93"/>
  <c r="Y237" i="93"/>
  <c r="Y238" i="93"/>
  <c r="Y239" i="93"/>
  <c r="Y240" i="93"/>
  <c r="Y241" i="93"/>
  <c r="Y242" i="93"/>
  <c r="Y243" i="93"/>
  <c r="Y244" i="93"/>
  <c r="Y245" i="93"/>
  <c r="Y246" i="93"/>
  <c r="Y247" i="93"/>
  <c r="Y248" i="93"/>
  <c r="Y249" i="93"/>
  <c r="Y250" i="93"/>
  <c r="Y251" i="93"/>
  <c r="Y252" i="93"/>
  <c r="Y253" i="93"/>
  <c r="Y254" i="93"/>
  <c r="Y255" i="93"/>
  <c r="Y256" i="93"/>
  <c r="Y257" i="93"/>
  <c r="Y258" i="93"/>
  <c r="Y259" i="93"/>
  <c r="Y260" i="93"/>
  <c r="Y261" i="93"/>
  <c r="Y262" i="93"/>
  <c r="Y263" i="93"/>
  <c r="Y264" i="93"/>
  <c r="Y265" i="93"/>
  <c r="Y266" i="93"/>
  <c r="Y267" i="93"/>
  <c r="Y268" i="93"/>
  <c r="Y269" i="93"/>
  <c r="Y270" i="93"/>
  <c r="Y271" i="93"/>
  <c r="Y272" i="93"/>
  <c r="Y273" i="93"/>
  <c r="Y274" i="93"/>
  <c r="Y275" i="93"/>
  <c r="Y276" i="93"/>
  <c r="Y277" i="93"/>
  <c r="Y278" i="93"/>
  <c r="Y279" i="93"/>
  <c r="Y280" i="93"/>
  <c r="Y281" i="93"/>
  <c r="Y282" i="93"/>
  <c r="Y283" i="93"/>
  <c r="Y284" i="93"/>
  <c r="Y285" i="93"/>
  <c r="Y286" i="93"/>
  <c r="Y287" i="93"/>
  <c r="Y288" i="93"/>
  <c r="Y289" i="93"/>
  <c r="Y290" i="93"/>
  <c r="Y291" i="93"/>
  <c r="Y292" i="93"/>
  <c r="Y293" i="93"/>
  <c r="Y294" i="93"/>
  <c r="Y295" i="93"/>
  <c r="Y296" i="93"/>
  <c r="Y297" i="93"/>
  <c r="Y298" i="93"/>
  <c r="Y299" i="93"/>
  <c r="Y300" i="93"/>
  <c r="Y301" i="93"/>
  <c r="Y302" i="93"/>
  <c r="Y303" i="93"/>
  <c r="Y304" i="93"/>
  <c r="Y305" i="93"/>
  <c r="Y306" i="93"/>
  <c r="Y307" i="93"/>
  <c r="Y308" i="93"/>
  <c r="Y309" i="93"/>
  <c r="Y310" i="93"/>
  <c r="Y311" i="93"/>
  <c r="Y312" i="93"/>
  <c r="Y313" i="93"/>
  <c r="Y314" i="93"/>
  <c r="Y315" i="93"/>
  <c r="Y316" i="93"/>
  <c r="Y317" i="93"/>
  <c r="Y318" i="93"/>
  <c r="Y319" i="93"/>
  <c r="Y320" i="93"/>
  <c r="Y321" i="93"/>
  <c r="Y322" i="93"/>
  <c r="Y323" i="93"/>
  <c r="Y324" i="93"/>
  <c r="Y325" i="93"/>
  <c r="Y326" i="93"/>
  <c r="Y327" i="93"/>
  <c r="Y328" i="93"/>
  <c r="Y329" i="93"/>
  <c r="Y330" i="93"/>
  <c r="Y331" i="93"/>
  <c r="Y332" i="93"/>
  <c r="Y333" i="93"/>
  <c r="Y334" i="93"/>
  <c r="Y335" i="93"/>
  <c r="Y336" i="93"/>
  <c r="Y337" i="93"/>
  <c r="Y338" i="93"/>
  <c r="Y339" i="93"/>
  <c r="Y340" i="93"/>
  <c r="Y341" i="93"/>
  <c r="Y342" i="93"/>
  <c r="Y343" i="93"/>
  <c r="Y344" i="93"/>
  <c r="Y345" i="93"/>
  <c r="Y346" i="93"/>
  <c r="Y347" i="93"/>
  <c r="Y348" i="93"/>
  <c r="Y349" i="93"/>
  <c r="Y350" i="93"/>
  <c r="Y351" i="93"/>
  <c r="Y352" i="93"/>
  <c r="Y353" i="93"/>
  <c r="Y354" i="93"/>
  <c r="Y355" i="93"/>
  <c r="Y356" i="93"/>
  <c r="Y357" i="93"/>
  <c r="Y358" i="93"/>
  <c r="Y359" i="93"/>
  <c r="Y360" i="93"/>
  <c r="Y361" i="93"/>
  <c r="Y362" i="93"/>
  <c r="Y363" i="93"/>
  <c r="Y364" i="93"/>
  <c r="Y365" i="93"/>
  <c r="Y366" i="93"/>
  <c r="Y367" i="93"/>
  <c r="Y368" i="93"/>
  <c r="Y369" i="93"/>
  <c r="Y370" i="93"/>
  <c r="Y371" i="93"/>
  <c r="Y372" i="93"/>
  <c r="Y373" i="93"/>
  <c r="Y374" i="93"/>
  <c r="Y375" i="93"/>
  <c r="Y376" i="93"/>
  <c r="Y377" i="93"/>
  <c r="Y378" i="93"/>
  <c r="Y379" i="93"/>
  <c r="Y380" i="93"/>
  <c r="Y381" i="93"/>
  <c r="Y382" i="93"/>
  <c r="Y383" i="93"/>
  <c r="Y384" i="93"/>
  <c r="Y385" i="93"/>
  <c r="Y386" i="93"/>
  <c r="Y387" i="93"/>
  <c r="Y388" i="93"/>
  <c r="Y389" i="93"/>
  <c r="Y390" i="93"/>
  <c r="Y391" i="93"/>
  <c r="Y392" i="93"/>
  <c r="Y393" i="93"/>
  <c r="Y394" i="93"/>
  <c r="Y395" i="93"/>
  <c r="Y396" i="93"/>
  <c r="Y397" i="93"/>
  <c r="Y398" i="93"/>
  <c r="Y399" i="93"/>
  <c r="Y400" i="93"/>
  <c r="Y401" i="93"/>
  <c r="Y402" i="93"/>
  <c r="Y403" i="93"/>
  <c r="Y404" i="93"/>
  <c r="Y405" i="93"/>
  <c r="Y406" i="93"/>
  <c r="Y407" i="93"/>
  <c r="Y408" i="93"/>
  <c r="Y409" i="93"/>
  <c r="Y410" i="93"/>
  <c r="Y411" i="93"/>
  <c r="Y412" i="93"/>
  <c r="Y413" i="93"/>
  <c r="Y414" i="93"/>
  <c r="Y415" i="93"/>
  <c r="Y416" i="93"/>
  <c r="Y417" i="93"/>
  <c r="Y418" i="93"/>
  <c r="Y419" i="93"/>
  <c r="Y420" i="93"/>
  <c r="Y421" i="93"/>
  <c r="Y422" i="93"/>
  <c r="Y423" i="93"/>
  <c r="Y424" i="93"/>
  <c r="Y425" i="93"/>
  <c r="Y426" i="93"/>
  <c r="Y427" i="93"/>
  <c r="Y428" i="93"/>
  <c r="Y429" i="93"/>
  <c r="Y430" i="93"/>
  <c r="Y431" i="93"/>
  <c r="Y432" i="93"/>
  <c r="Y433" i="93"/>
  <c r="Y434" i="93"/>
  <c r="Y435" i="93"/>
  <c r="Y436" i="93"/>
  <c r="Y437" i="93"/>
  <c r="Y438" i="93"/>
  <c r="Y439" i="93"/>
  <c r="Y440" i="93"/>
  <c r="Y441" i="93"/>
  <c r="Y442" i="93"/>
  <c r="Y443" i="93"/>
  <c r="Y444" i="93"/>
  <c r="Y445" i="93"/>
  <c r="Y446" i="93"/>
  <c r="Y14" i="93"/>
  <c r="S446" i="93"/>
  <c r="T446" i="93" s="1"/>
  <c r="N446" i="93"/>
  <c r="O446" i="93" s="1"/>
  <c r="I446" i="93"/>
  <c r="J446" i="93" s="1"/>
  <c r="S445" i="93"/>
  <c r="T445" i="93" s="1"/>
  <c r="N445" i="93"/>
  <c r="O445" i="93" s="1"/>
  <c r="I445" i="93"/>
  <c r="J445" i="93" s="1"/>
  <c r="S444" i="93"/>
  <c r="T444" i="93" s="1"/>
  <c r="N444" i="93"/>
  <c r="O444" i="93" s="1"/>
  <c r="I444" i="93"/>
  <c r="J444" i="93" s="1"/>
  <c r="S443" i="93"/>
  <c r="T443" i="93" s="1"/>
  <c r="N443" i="93"/>
  <c r="O443" i="93" s="1"/>
  <c r="I443" i="93"/>
  <c r="J443" i="93" s="1"/>
  <c r="S442" i="93"/>
  <c r="T442" i="93" s="1"/>
  <c r="N442" i="93"/>
  <c r="O442" i="93" s="1"/>
  <c r="I442" i="93"/>
  <c r="J442" i="93" s="1"/>
  <c r="S441" i="93"/>
  <c r="T441" i="93" s="1"/>
  <c r="N441" i="93"/>
  <c r="O441" i="93" s="1"/>
  <c r="I441" i="93"/>
  <c r="J441" i="93" s="1"/>
  <c r="S440" i="93"/>
  <c r="T440" i="93" s="1"/>
  <c r="N440" i="93"/>
  <c r="O440" i="93" s="1"/>
  <c r="I440" i="93"/>
  <c r="J440" i="93" s="1"/>
  <c r="S439" i="93"/>
  <c r="T439" i="93" s="1"/>
  <c r="N439" i="93"/>
  <c r="O439" i="93" s="1"/>
  <c r="I439" i="93"/>
  <c r="J439" i="93" s="1"/>
  <c r="S438" i="93"/>
  <c r="T438" i="93" s="1"/>
  <c r="N438" i="93"/>
  <c r="O438" i="93" s="1"/>
  <c r="I438" i="93"/>
  <c r="J438" i="93" s="1"/>
  <c r="S437" i="93"/>
  <c r="T437" i="93" s="1"/>
  <c r="N437" i="93"/>
  <c r="O437" i="93" s="1"/>
  <c r="I437" i="93"/>
  <c r="J437" i="93" s="1"/>
  <c r="S436" i="93"/>
  <c r="T436" i="93" s="1"/>
  <c r="N436" i="93"/>
  <c r="O436" i="93" s="1"/>
  <c r="I436" i="93"/>
  <c r="J436" i="93" s="1"/>
  <c r="S435" i="93"/>
  <c r="T435" i="93" s="1"/>
  <c r="N435" i="93"/>
  <c r="O435" i="93" s="1"/>
  <c r="I435" i="93"/>
  <c r="J435" i="93" s="1"/>
  <c r="S434" i="93"/>
  <c r="T434" i="93" s="1"/>
  <c r="N434" i="93"/>
  <c r="O434" i="93" s="1"/>
  <c r="I434" i="93"/>
  <c r="J434" i="93" s="1"/>
  <c r="S433" i="93"/>
  <c r="T433" i="93" s="1"/>
  <c r="N433" i="93"/>
  <c r="O433" i="93" s="1"/>
  <c r="I433" i="93"/>
  <c r="J433" i="93" s="1"/>
  <c r="S432" i="93"/>
  <c r="T432" i="93" s="1"/>
  <c r="N432" i="93"/>
  <c r="O432" i="93" s="1"/>
  <c r="I432" i="93"/>
  <c r="J432" i="93" s="1"/>
  <c r="S431" i="93"/>
  <c r="T431" i="93" s="1"/>
  <c r="N431" i="93"/>
  <c r="O431" i="93" s="1"/>
  <c r="I431" i="93"/>
  <c r="J431" i="93" s="1"/>
  <c r="S430" i="93"/>
  <c r="T430" i="93" s="1"/>
  <c r="N430" i="93"/>
  <c r="O430" i="93" s="1"/>
  <c r="I430" i="93"/>
  <c r="J430" i="93" s="1"/>
  <c r="S429" i="93"/>
  <c r="T429" i="93" s="1"/>
  <c r="N429" i="93"/>
  <c r="O429" i="93" s="1"/>
  <c r="I429" i="93"/>
  <c r="J429" i="93" s="1"/>
  <c r="S428" i="93"/>
  <c r="T428" i="93" s="1"/>
  <c r="N428" i="93"/>
  <c r="O428" i="93" s="1"/>
  <c r="I428" i="93"/>
  <c r="J428" i="93" s="1"/>
  <c r="S427" i="93"/>
  <c r="T427" i="93" s="1"/>
  <c r="N427" i="93"/>
  <c r="O427" i="93" s="1"/>
  <c r="I427" i="93"/>
  <c r="J427" i="93" s="1"/>
  <c r="S426" i="93"/>
  <c r="T426" i="93" s="1"/>
  <c r="N426" i="93"/>
  <c r="O426" i="93" s="1"/>
  <c r="I426" i="93"/>
  <c r="J426" i="93" s="1"/>
  <c r="S425" i="93"/>
  <c r="T425" i="93" s="1"/>
  <c r="N425" i="93"/>
  <c r="O425" i="93" s="1"/>
  <c r="I425" i="93"/>
  <c r="J425" i="93" s="1"/>
  <c r="S424" i="93"/>
  <c r="T424" i="93" s="1"/>
  <c r="N424" i="93"/>
  <c r="O424" i="93" s="1"/>
  <c r="I424" i="93"/>
  <c r="J424" i="93" s="1"/>
  <c r="S423" i="93"/>
  <c r="T423" i="93" s="1"/>
  <c r="N423" i="93"/>
  <c r="O423" i="93" s="1"/>
  <c r="I423" i="93"/>
  <c r="J423" i="93" s="1"/>
  <c r="S422" i="93"/>
  <c r="T422" i="93" s="1"/>
  <c r="N422" i="93"/>
  <c r="O422" i="93" s="1"/>
  <c r="I422" i="93"/>
  <c r="J422" i="93" s="1"/>
  <c r="S421" i="93"/>
  <c r="T421" i="93" s="1"/>
  <c r="N421" i="93"/>
  <c r="O421" i="93" s="1"/>
  <c r="I421" i="93"/>
  <c r="J421" i="93" s="1"/>
  <c r="S420" i="93"/>
  <c r="T420" i="93" s="1"/>
  <c r="N420" i="93"/>
  <c r="O420" i="93" s="1"/>
  <c r="I420" i="93"/>
  <c r="J420" i="93" s="1"/>
  <c r="S419" i="93"/>
  <c r="T419" i="93" s="1"/>
  <c r="N419" i="93"/>
  <c r="O419" i="93" s="1"/>
  <c r="I419" i="93"/>
  <c r="J419" i="93" s="1"/>
  <c r="S418" i="93"/>
  <c r="T418" i="93" s="1"/>
  <c r="N418" i="93"/>
  <c r="O418" i="93" s="1"/>
  <c r="I418" i="93"/>
  <c r="J418" i="93" s="1"/>
  <c r="S417" i="93"/>
  <c r="T417" i="93" s="1"/>
  <c r="N417" i="93"/>
  <c r="O417" i="93" s="1"/>
  <c r="I417" i="93"/>
  <c r="J417" i="93" s="1"/>
  <c r="S416" i="93"/>
  <c r="T416" i="93" s="1"/>
  <c r="N416" i="93"/>
  <c r="O416" i="93" s="1"/>
  <c r="I416" i="93"/>
  <c r="J416" i="93" s="1"/>
  <c r="S415" i="93"/>
  <c r="T415" i="93" s="1"/>
  <c r="N415" i="93"/>
  <c r="O415" i="93" s="1"/>
  <c r="I415" i="93"/>
  <c r="J415" i="93" s="1"/>
  <c r="S414" i="93"/>
  <c r="T414" i="93" s="1"/>
  <c r="N414" i="93"/>
  <c r="O414" i="93" s="1"/>
  <c r="I414" i="93"/>
  <c r="J414" i="93" s="1"/>
  <c r="S413" i="93"/>
  <c r="T413" i="93" s="1"/>
  <c r="N413" i="93"/>
  <c r="O413" i="93" s="1"/>
  <c r="I413" i="93"/>
  <c r="J413" i="93" s="1"/>
  <c r="S412" i="93"/>
  <c r="T412" i="93" s="1"/>
  <c r="N412" i="93"/>
  <c r="O412" i="93" s="1"/>
  <c r="I412" i="93"/>
  <c r="J412" i="93" s="1"/>
  <c r="S411" i="93"/>
  <c r="T411" i="93" s="1"/>
  <c r="N411" i="93"/>
  <c r="O411" i="93" s="1"/>
  <c r="I411" i="93"/>
  <c r="J411" i="93" s="1"/>
  <c r="S410" i="93"/>
  <c r="T410" i="93" s="1"/>
  <c r="N410" i="93"/>
  <c r="O410" i="93" s="1"/>
  <c r="I410" i="93"/>
  <c r="J410" i="93" s="1"/>
  <c r="S409" i="93"/>
  <c r="T409" i="93" s="1"/>
  <c r="N409" i="93"/>
  <c r="O409" i="93" s="1"/>
  <c r="I409" i="93"/>
  <c r="J409" i="93" s="1"/>
  <c r="S408" i="93"/>
  <c r="T408" i="93" s="1"/>
  <c r="N408" i="93"/>
  <c r="O408" i="93" s="1"/>
  <c r="I408" i="93"/>
  <c r="J408" i="93" s="1"/>
  <c r="S407" i="93"/>
  <c r="T407" i="93" s="1"/>
  <c r="N407" i="93"/>
  <c r="O407" i="93" s="1"/>
  <c r="I407" i="93"/>
  <c r="J407" i="93" s="1"/>
  <c r="S406" i="93"/>
  <c r="T406" i="93" s="1"/>
  <c r="N406" i="93"/>
  <c r="O406" i="93" s="1"/>
  <c r="I406" i="93"/>
  <c r="J406" i="93" s="1"/>
  <c r="S405" i="93"/>
  <c r="T405" i="93" s="1"/>
  <c r="N405" i="93"/>
  <c r="O405" i="93" s="1"/>
  <c r="I405" i="93"/>
  <c r="J405" i="93" s="1"/>
  <c r="S404" i="93"/>
  <c r="T404" i="93" s="1"/>
  <c r="N404" i="93"/>
  <c r="O404" i="93" s="1"/>
  <c r="I404" i="93"/>
  <c r="J404" i="93" s="1"/>
  <c r="S403" i="93"/>
  <c r="T403" i="93" s="1"/>
  <c r="N403" i="93"/>
  <c r="O403" i="93" s="1"/>
  <c r="I403" i="93"/>
  <c r="J403" i="93" s="1"/>
  <c r="S402" i="93"/>
  <c r="T402" i="93" s="1"/>
  <c r="N402" i="93"/>
  <c r="O402" i="93" s="1"/>
  <c r="I402" i="93"/>
  <c r="J402" i="93" s="1"/>
  <c r="S401" i="93"/>
  <c r="T401" i="93" s="1"/>
  <c r="N401" i="93"/>
  <c r="O401" i="93" s="1"/>
  <c r="I401" i="93"/>
  <c r="J401" i="93" s="1"/>
  <c r="S400" i="93"/>
  <c r="T400" i="93" s="1"/>
  <c r="N400" i="93"/>
  <c r="O400" i="93" s="1"/>
  <c r="I400" i="93"/>
  <c r="J400" i="93" s="1"/>
  <c r="S399" i="93"/>
  <c r="T399" i="93" s="1"/>
  <c r="N399" i="93"/>
  <c r="O399" i="93" s="1"/>
  <c r="I399" i="93"/>
  <c r="J399" i="93" s="1"/>
  <c r="S398" i="93"/>
  <c r="T398" i="93" s="1"/>
  <c r="N398" i="93"/>
  <c r="O398" i="93" s="1"/>
  <c r="I398" i="93"/>
  <c r="J398" i="93" s="1"/>
  <c r="S397" i="93"/>
  <c r="T397" i="93" s="1"/>
  <c r="N397" i="93"/>
  <c r="O397" i="93" s="1"/>
  <c r="I397" i="93"/>
  <c r="J397" i="93" s="1"/>
  <c r="S396" i="93"/>
  <c r="T396" i="93" s="1"/>
  <c r="N396" i="93"/>
  <c r="O396" i="93" s="1"/>
  <c r="I396" i="93"/>
  <c r="J396" i="93" s="1"/>
  <c r="S395" i="93"/>
  <c r="T395" i="93" s="1"/>
  <c r="N395" i="93"/>
  <c r="O395" i="93" s="1"/>
  <c r="I395" i="93"/>
  <c r="J395" i="93" s="1"/>
  <c r="S394" i="93"/>
  <c r="T394" i="93" s="1"/>
  <c r="N394" i="93"/>
  <c r="O394" i="93" s="1"/>
  <c r="I394" i="93"/>
  <c r="J394" i="93" s="1"/>
  <c r="S393" i="93"/>
  <c r="T393" i="93" s="1"/>
  <c r="N393" i="93"/>
  <c r="O393" i="93" s="1"/>
  <c r="I393" i="93"/>
  <c r="J393" i="93" s="1"/>
  <c r="S392" i="93"/>
  <c r="T392" i="93" s="1"/>
  <c r="N392" i="93"/>
  <c r="O392" i="93" s="1"/>
  <c r="I392" i="93"/>
  <c r="J392" i="93" s="1"/>
  <c r="S391" i="93"/>
  <c r="T391" i="93" s="1"/>
  <c r="N391" i="93"/>
  <c r="O391" i="93" s="1"/>
  <c r="I391" i="93"/>
  <c r="J391" i="93" s="1"/>
  <c r="S390" i="93"/>
  <c r="T390" i="93" s="1"/>
  <c r="N390" i="93"/>
  <c r="O390" i="93" s="1"/>
  <c r="I390" i="93"/>
  <c r="J390" i="93" s="1"/>
  <c r="S389" i="93"/>
  <c r="T389" i="93" s="1"/>
  <c r="N389" i="93"/>
  <c r="O389" i="93" s="1"/>
  <c r="I389" i="93"/>
  <c r="J389" i="93" s="1"/>
  <c r="S388" i="93"/>
  <c r="T388" i="93" s="1"/>
  <c r="N388" i="93"/>
  <c r="O388" i="93" s="1"/>
  <c r="I388" i="93"/>
  <c r="J388" i="93" s="1"/>
  <c r="S387" i="93"/>
  <c r="T387" i="93" s="1"/>
  <c r="N387" i="93"/>
  <c r="O387" i="93" s="1"/>
  <c r="I387" i="93"/>
  <c r="J387" i="93" s="1"/>
  <c r="S386" i="93"/>
  <c r="T386" i="93" s="1"/>
  <c r="N386" i="93"/>
  <c r="O386" i="93" s="1"/>
  <c r="I386" i="93"/>
  <c r="J386" i="93" s="1"/>
  <c r="S385" i="93"/>
  <c r="T385" i="93" s="1"/>
  <c r="N385" i="93"/>
  <c r="O385" i="93" s="1"/>
  <c r="I385" i="93"/>
  <c r="J385" i="93" s="1"/>
  <c r="S384" i="93"/>
  <c r="T384" i="93" s="1"/>
  <c r="N384" i="93"/>
  <c r="O384" i="93" s="1"/>
  <c r="I384" i="93"/>
  <c r="J384" i="93" s="1"/>
  <c r="S383" i="93"/>
  <c r="T383" i="93" s="1"/>
  <c r="N383" i="93"/>
  <c r="O383" i="93" s="1"/>
  <c r="I383" i="93"/>
  <c r="J383" i="93" s="1"/>
  <c r="S382" i="93"/>
  <c r="T382" i="93" s="1"/>
  <c r="N382" i="93"/>
  <c r="O382" i="93" s="1"/>
  <c r="I382" i="93"/>
  <c r="J382" i="93" s="1"/>
  <c r="S381" i="93"/>
  <c r="T381" i="93" s="1"/>
  <c r="N381" i="93"/>
  <c r="O381" i="93" s="1"/>
  <c r="I381" i="93"/>
  <c r="J381" i="93" s="1"/>
  <c r="S380" i="93"/>
  <c r="T380" i="93" s="1"/>
  <c r="N380" i="93"/>
  <c r="O380" i="93" s="1"/>
  <c r="I380" i="93"/>
  <c r="J380" i="93" s="1"/>
  <c r="S379" i="93"/>
  <c r="T379" i="93" s="1"/>
  <c r="N379" i="93"/>
  <c r="O379" i="93" s="1"/>
  <c r="I379" i="93"/>
  <c r="J379" i="93" s="1"/>
  <c r="S378" i="93"/>
  <c r="T378" i="93" s="1"/>
  <c r="N378" i="93"/>
  <c r="O378" i="93" s="1"/>
  <c r="I378" i="93"/>
  <c r="J378" i="93" s="1"/>
  <c r="S377" i="93"/>
  <c r="T377" i="93" s="1"/>
  <c r="N377" i="93"/>
  <c r="O377" i="93" s="1"/>
  <c r="I377" i="93"/>
  <c r="J377" i="93" s="1"/>
  <c r="S376" i="93"/>
  <c r="T376" i="93" s="1"/>
  <c r="N376" i="93"/>
  <c r="O376" i="93" s="1"/>
  <c r="I376" i="93"/>
  <c r="J376" i="93" s="1"/>
  <c r="S375" i="93"/>
  <c r="T375" i="93" s="1"/>
  <c r="N375" i="93"/>
  <c r="O375" i="93" s="1"/>
  <c r="I375" i="93"/>
  <c r="J375" i="93" s="1"/>
  <c r="S374" i="93"/>
  <c r="T374" i="93" s="1"/>
  <c r="N374" i="93"/>
  <c r="O374" i="93" s="1"/>
  <c r="I374" i="93"/>
  <c r="J374" i="93" s="1"/>
  <c r="S373" i="93"/>
  <c r="T373" i="93" s="1"/>
  <c r="N373" i="93"/>
  <c r="O373" i="93" s="1"/>
  <c r="I373" i="93"/>
  <c r="J373" i="93" s="1"/>
  <c r="S372" i="93"/>
  <c r="T372" i="93" s="1"/>
  <c r="N372" i="93"/>
  <c r="O372" i="93" s="1"/>
  <c r="I372" i="93"/>
  <c r="J372" i="93" s="1"/>
  <c r="S371" i="93"/>
  <c r="T371" i="93" s="1"/>
  <c r="N371" i="93"/>
  <c r="O371" i="93" s="1"/>
  <c r="I371" i="93"/>
  <c r="J371" i="93" s="1"/>
  <c r="S370" i="93"/>
  <c r="T370" i="93" s="1"/>
  <c r="N370" i="93"/>
  <c r="O370" i="93" s="1"/>
  <c r="I370" i="93"/>
  <c r="J370" i="93" s="1"/>
  <c r="S369" i="93"/>
  <c r="T369" i="93" s="1"/>
  <c r="N369" i="93"/>
  <c r="O369" i="93" s="1"/>
  <c r="I369" i="93"/>
  <c r="J369" i="93" s="1"/>
  <c r="S368" i="93"/>
  <c r="T368" i="93" s="1"/>
  <c r="N368" i="93"/>
  <c r="O368" i="93" s="1"/>
  <c r="I368" i="93"/>
  <c r="J368" i="93" s="1"/>
  <c r="S367" i="93"/>
  <c r="T367" i="93" s="1"/>
  <c r="N367" i="93"/>
  <c r="O367" i="93" s="1"/>
  <c r="I367" i="93"/>
  <c r="J367" i="93" s="1"/>
  <c r="S366" i="93"/>
  <c r="T366" i="93" s="1"/>
  <c r="N366" i="93"/>
  <c r="O366" i="93" s="1"/>
  <c r="I366" i="93"/>
  <c r="J366" i="93" s="1"/>
  <c r="S365" i="93"/>
  <c r="T365" i="93" s="1"/>
  <c r="N365" i="93"/>
  <c r="O365" i="93" s="1"/>
  <c r="I365" i="93"/>
  <c r="J365" i="93" s="1"/>
  <c r="S364" i="93"/>
  <c r="T364" i="93" s="1"/>
  <c r="N364" i="93"/>
  <c r="O364" i="93" s="1"/>
  <c r="I364" i="93"/>
  <c r="J364" i="93" s="1"/>
  <c r="S363" i="93"/>
  <c r="T363" i="93" s="1"/>
  <c r="N363" i="93"/>
  <c r="O363" i="93" s="1"/>
  <c r="I363" i="93"/>
  <c r="J363" i="93" s="1"/>
  <c r="S362" i="93"/>
  <c r="T362" i="93" s="1"/>
  <c r="N362" i="93"/>
  <c r="O362" i="93" s="1"/>
  <c r="I362" i="93"/>
  <c r="J362" i="93" s="1"/>
  <c r="S361" i="93"/>
  <c r="T361" i="93" s="1"/>
  <c r="N361" i="93"/>
  <c r="O361" i="93" s="1"/>
  <c r="I361" i="93"/>
  <c r="J361" i="93" s="1"/>
  <c r="S360" i="93"/>
  <c r="T360" i="93" s="1"/>
  <c r="N360" i="93"/>
  <c r="O360" i="93" s="1"/>
  <c r="I360" i="93"/>
  <c r="J360" i="93" s="1"/>
  <c r="S359" i="93"/>
  <c r="T359" i="93" s="1"/>
  <c r="N359" i="93"/>
  <c r="O359" i="93" s="1"/>
  <c r="I359" i="93"/>
  <c r="J359" i="93" s="1"/>
  <c r="S358" i="93"/>
  <c r="T358" i="93" s="1"/>
  <c r="N358" i="93"/>
  <c r="O358" i="93" s="1"/>
  <c r="I358" i="93"/>
  <c r="J358" i="93" s="1"/>
  <c r="S357" i="93"/>
  <c r="T357" i="93" s="1"/>
  <c r="N357" i="93"/>
  <c r="O357" i="93" s="1"/>
  <c r="I357" i="93"/>
  <c r="J357" i="93" s="1"/>
  <c r="S356" i="93"/>
  <c r="T356" i="93" s="1"/>
  <c r="N356" i="93"/>
  <c r="O356" i="93" s="1"/>
  <c r="I356" i="93"/>
  <c r="J356" i="93" s="1"/>
  <c r="S355" i="93"/>
  <c r="T355" i="93" s="1"/>
  <c r="N355" i="93"/>
  <c r="O355" i="93" s="1"/>
  <c r="I355" i="93"/>
  <c r="J355" i="93" s="1"/>
  <c r="S354" i="93"/>
  <c r="T354" i="93" s="1"/>
  <c r="N354" i="93"/>
  <c r="O354" i="93" s="1"/>
  <c r="I354" i="93"/>
  <c r="J354" i="93" s="1"/>
  <c r="S353" i="93"/>
  <c r="T353" i="93" s="1"/>
  <c r="N353" i="93"/>
  <c r="O353" i="93" s="1"/>
  <c r="I353" i="93"/>
  <c r="J353" i="93" s="1"/>
  <c r="S352" i="93"/>
  <c r="T352" i="93" s="1"/>
  <c r="N352" i="93"/>
  <c r="O352" i="93" s="1"/>
  <c r="I352" i="93"/>
  <c r="J352" i="93" s="1"/>
  <c r="S351" i="93"/>
  <c r="T351" i="93" s="1"/>
  <c r="N351" i="93"/>
  <c r="O351" i="93" s="1"/>
  <c r="I351" i="93"/>
  <c r="J351" i="93" s="1"/>
  <c r="S350" i="93"/>
  <c r="T350" i="93" s="1"/>
  <c r="N350" i="93"/>
  <c r="O350" i="93" s="1"/>
  <c r="I350" i="93"/>
  <c r="J350" i="93" s="1"/>
  <c r="S349" i="93"/>
  <c r="T349" i="93" s="1"/>
  <c r="N349" i="93"/>
  <c r="O349" i="93" s="1"/>
  <c r="I349" i="93"/>
  <c r="J349" i="93" s="1"/>
  <c r="S348" i="93"/>
  <c r="T348" i="93" s="1"/>
  <c r="N348" i="93"/>
  <c r="O348" i="93" s="1"/>
  <c r="I348" i="93"/>
  <c r="J348" i="93" s="1"/>
  <c r="S347" i="93"/>
  <c r="T347" i="93" s="1"/>
  <c r="N347" i="93"/>
  <c r="O347" i="93" s="1"/>
  <c r="I347" i="93"/>
  <c r="J347" i="93" s="1"/>
  <c r="S346" i="93"/>
  <c r="T346" i="93" s="1"/>
  <c r="N346" i="93"/>
  <c r="O346" i="93" s="1"/>
  <c r="I346" i="93"/>
  <c r="J346" i="93" s="1"/>
  <c r="S345" i="93"/>
  <c r="T345" i="93" s="1"/>
  <c r="N345" i="93"/>
  <c r="O345" i="93" s="1"/>
  <c r="I345" i="93"/>
  <c r="J345" i="93" s="1"/>
  <c r="S344" i="93"/>
  <c r="T344" i="93" s="1"/>
  <c r="N344" i="93"/>
  <c r="O344" i="93" s="1"/>
  <c r="I344" i="93"/>
  <c r="J344" i="93" s="1"/>
  <c r="S343" i="93"/>
  <c r="T343" i="93" s="1"/>
  <c r="N343" i="93"/>
  <c r="O343" i="93" s="1"/>
  <c r="I343" i="93"/>
  <c r="J343" i="93" s="1"/>
  <c r="S342" i="93"/>
  <c r="T342" i="93" s="1"/>
  <c r="N342" i="93"/>
  <c r="O342" i="93" s="1"/>
  <c r="I342" i="93"/>
  <c r="J342" i="93" s="1"/>
  <c r="S341" i="93"/>
  <c r="T341" i="93" s="1"/>
  <c r="N341" i="93"/>
  <c r="O341" i="93" s="1"/>
  <c r="I341" i="93"/>
  <c r="J341" i="93" s="1"/>
  <c r="S340" i="93"/>
  <c r="T340" i="93" s="1"/>
  <c r="N340" i="93"/>
  <c r="O340" i="93" s="1"/>
  <c r="I340" i="93"/>
  <c r="J340" i="93" s="1"/>
  <c r="S339" i="93"/>
  <c r="T339" i="93" s="1"/>
  <c r="N339" i="93"/>
  <c r="O339" i="93" s="1"/>
  <c r="I339" i="93"/>
  <c r="J339" i="93" s="1"/>
  <c r="S338" i="93"/>
  <c r="T338" i="93" s="1"/>
  <c r="N338" i="93"/>
  <c r="O338" i="93" s="1"/>
  <c r="I338" i="93"/>
  <c r="J338" i="93" s="1"/>
  <c r="S337" i="93"/>
  <c r="T337" i="93" s="1"/>
  <c r="N337" i="93"/>
  <c r="O337" i="93" s="1"/>
  <c r="I337" i="93"/>
  <c r="J337" i="93" s="1"/>
  <c r="S336" i="93"/>
  <c r="T336" i="93" s="1"/>
  <c r="N336" i="93"/>
  <c r="O336" i="93" s="1"/>
  <c r="I336" i="93"/>
  <c r="J336" i="93" s="1"/>
  <c r="S335" i="93"/>
  <c r="T335" i="93" s="1"/>
  <c r="N335" i="93"/>
  <c r="O335" i="93" s="1"/>
  <c r="I335" i="93"/>
  <c r="J335" i="93" s="1"/>
  <c r="S334" i="93"/>
  <c r="T334" i="93" s="1"/>
  <c r="N334" i="93"/>
  <c r="O334" i="93" s="1"/>
  <c r="I334" i="93"/>
  <c r="J334" i="93" s="1"/>
  <c r="S333" i="93"/>
  <c r="T333" i="93" s="1"/>
  <c r="N333" i="93"/>
  <c r="O333" i="93" s="1"/>
  <c r="I333" i="93"/>
  <c r="J333" i="93" s="1"/>
  <c r="S332" i="93"/>
  <c r="T332" i="93" s="1"/>
  <c r="N332" i="93"/>
  <c r="O332" i="93" s="1"/>
  <c r="I332" i="93"/>
  <c r="J332" i="93" s="1"/>
  <c r="S331" i="93"/>
  <c r="T331" i="93" s="1"/>
  <c r="N331" i="93"/>
  <c r="O331" i="93" s="1"/>
  <c r="I331" i="93"/>
  <c r="J331" i="93" s="1"/>
  <c r="S330" i="93"/>
  <c r="T330" i="93" s="1"/>
  <c r="N330" i="93"/>
  <c r="O330" i="93" s="1"/>
  <c r="I330" i="93"/>
  <c r="J330" i="93" s="1"/>
  <c r="S329" i="93"/>
  <c r="T329" i="93" s="1"/>
  <c r="N329" i="93"/>
  <c r="O329" i="93" s="1"/>
  <c r="I329" i="93"/>
  <c r="J329" i="93" s="1"/>
  <c r="S328" i="93"/>
  <c r="T328" i="93" s="1"/>
  <c r="N328" i="93"/>
  <c r="O328" i="93" s="1"/>
  <c r="I328" i="93"/>
  <c r="J328" i="93" s="1"/>
  <c r="S327" i="93"/>
  <c r="T327" i="93" s="1"/>
  <c r="N327" i="93"/>
  <c r="O327" i="93" s="1"/>
  <c r="I327" i="93"/>
  <c r="J327" i="93" s="1"/>
  <c r="S326" i="93"/>
  <c r="T326" i="93" s="1"/>
  <c r="N326" i="93"/>
  <c r="O326" i="93" s="1"/>
  <c r="I326" i="93"/>
  <c r="J326" i="93" s="1"/>
  <c r="S325" i="93"/>
  <c r="T325" i="93" s="1"/>
  <c r="N325" i="93"/>
  <c r="O325" i="93" s="1"/>
  <c r="I325" i="93"/>
  <c r="J325" i="93" s="1"/>
  <c r="S324" i="93"/>
  <c r="T324" i="93" s="1"/>
  <c r="N324" i="93"/>
  <c r="O324" i="93" s="1"/>
  <c r="I324" i="93"/>
  <c r="J324" i="93" s="1"/>
  <c r="S323" i="93"/>
  <c r="T323" i="93" s="1"/>
  <c r="N323" i="93"/>
  <c r="O323" i="93" s="1"/>
  <c r="I323" i="93"/>
  <c r="J323" i="93" s="1"/>
  <c r="S322" i="93"/>
  <c r="T322" i="93" s="1"/>
  <c r="N322" i="93"/>
  <c r="O322" i="93" s="1"/>
  <c r="I322" i="93"/>
  <c r="J322" i="93" s="1"/>
  <c r="S321" i="93"/>
  <c r="T321" i="93" s="1"/>
  <c r="N321" i="93"/>
  <c r="O321" i="93" s="1"/>
  <c r="I321" i="93"/>
  <c r="J321" i="93" s="1"/>
  <c r="S320" i="93"/>
  <c r="T320" i="93" s="1"/>
  <c r="N320" i="93"/>
  <c r="O320" i="93" s="1"/>
  <c r="I320" i="93"/>
  <c r="J320" i="93" s="1"/>
  <c r="S319" i="93"/>
  <c r="T319" i="93" s="1"/>
  <c r="N319" i="93"/>
  <c r="O319" i="93" s="1"/>
  <c r="I319" i="93"/>
  <c r="J319" i="93" s="1"/>
  <c r="S318" i="93"/>
  <c r="T318" i="93" s="1"/>
  <c r="N318" i="93"/>
  <c r="O318" i="93" s="1"/>
  <c r="I318" i="93"/>
  <c r="J318" i="93" s="1"/>
  <c r="S317" i="93"/>
  <c r="T317" i="93" s="1"/>
  <c r="N317" i="93"/>
  <c r="O317" i="93" s="1"/>
  <c r="I317" i="93"/>
  <c r="J317" i="93" s="1"/>
  <c r="S316" i="93"/>
  <c r="T316" i="93" s="1"/>
  <c r="N316" i="93"/>
  <c r="O316" i="93" s="1"/>
  <c r="I316" i="93"/>
  <c r="J316" i="93" s="1"/>
  <c r="S315" i="93"/>
  <c r="T315" i="93" s="1"/>
  <c r="N315" i="93"/>
  <c r="O315" i="93" s="1"/>
  <c r="I315" i="93"/>
  <c r="J315" i="93" s="1"/>
  <c r="S314" i="93"/>
  <c r="T314" i="93" s="1"/>
  <c r="N314" i="93"/>
  <c r="O314" i="93" s="1"/>
  <c r="I314" i="93"/>
  <c r="J314" i="93" s="1"/>
  <c r="S313" i="93"/>
  <c r="T313" i="93" s="1"/>
  <c r="N313" i="93"/>
  <c r="O313" i="93" s="1"/>
  <c r="I313" i="93"/>
  <c r="J313" i="93" s="1"/>
  <c r="S312" i="93"/>
  <c r="T312" i="93" s="1"/>
  <c r="N312" i="93"/>
  <c r="O312" i="93" s="1"/>
  <c r="I312" i="93"/>
  <c r="J312" i="93" s="1"/>
  <c r="S311" i="93"/>
  <c r="T311" i="93" s="1"/>
  <c r="N311" i="93"/>
  <c r="O311" i="93" s="1"/>
  <c r="I311" i="93"/>
  <c r="J311" i="93" s="1"/>
  <c r="S310" i="93"/>
  <c r="T310" i="93" s="1"/>
  <c r="N310" i="93"/>
  <c r="O310" i="93" s="1"/>
  <c r="I310" i="93"/>
  <c r="J310" i="93" s="1"/>
  <c r="S309" i="93"/>
  <c r="T309" i="93" s="1"/>
  <c r="N309" i="93"/>
  <c r="O309" i="93" s="1"/>
  <c r="I309" i="93"/>
  <c r="J309" i="93" s="1"/>
  <c r="S308" i="93"/>
  <c r="T308" i="93" s="1"/>
  <c r="N308" i="93"/>
  <c r="O308" i="93" s="1"/>
  <c r="I308" i="93"/>
  <c r="J308" i="93" s="1"/>
  <c r="S307" i="93"/>
  <c r="T307" i="93" s="1"/>
  <c r="N307" i="93"/>
  <c r="O307" i="93" s="1"/>
  <c r="I307" i="93"/>
  <c r="J307" i="93" s="1"/>
  <c r="S306" i="93"/>
  <c r="T306" i="93" s="1"/>
  <c r="N306" i="93"/>
  <c r="O306" i="93" s="1"/>
  <c r="I306" i="93"/>
  <c r="J306" i="93" s="1"/>
  <c r="S305" i="93"/>
  <c r="T305" i="93" s="1"/>
  <c r="N305" i="93"/>
  <c r="O305" i="93" s="1"/>
  <c r="I305" i="93"/>
  <c r="J305" i="93" s="1"/>
  <c r="S304" i="93"/>
  <c r="T304" i="93" s="1"/>
  <c r="N304" i="93"/>
  <c r="O304" i="93" s="1"/>
  <c r="I304" i="93"/>
  <c r="J304" i="93" s="1"/>
  <c r="S303" i="93"/>
  <c r="T303" i="93" s="1"/>
  <c r="N303" i="93"/>
  <c r="O303" i="93" s="1"/>
  <c r="I303" i="93"/>
  <c r="J303" i="93" s="1"/>
  <c r="S302" i="93"/>
  <c r="T302" i="93" s="1"/>
  <c r="N302" i="93"/>
  <c r="O302" i="93" s="1"/>
  <c r="I302" i="93"/>
  <c r="J302" i="93" s="1"/>
  <c r="S301" i="93"/>
  <c r="T301" i="93" s="1"/>
  <c r="N301" i="93"/>
  <c r="O301" i="93" s="1"/>
  <c r="I301" i="93"/>
  <c r="J301" i="93" s="1"/>
  <c r="S300" i="93"/>
  <c r="T300" i="93" s="1"/>
  <c r="N300" i="93"/>
  <c r="O300" i="93" s="1"/>
  <c r="I300" i="93"/>
  <c r="J300" i="93" s="1"/>
  <c r="S299" i="93"/>
  <c r="T299" i="93" s="1"/>
  <c r="N299" i="93"/>
  <c r="O299" i="93" s="1"/>
  <c r="I299" i="93"/>
  <c r="J299" i="93" s="1"/>
  <c r="S298" i="93"/>
  <c r="T298" i="93" s="1"/>
  <c r="N298" i="93"/>
  <c r="O298" i="93" s="1"/>
  <c r="I298" i="93"/>
  <c r="J298" i="93" s="1"/>
  <c r="S297" i="93"/>
  <c r="T297" i="93" s="1"/>
  <c r="N297" i="93"/>
  <c r="O297" i="93" s="1"/>
  <c r="I297" i="93"/>
  <c r="J297" i="93" s="1"/>
  <c r="S296" i="93"/>
  <c r="T296" i="93" s="1"/>
  <c r="N296" i="93"/>
  <c r="O296" i="93" s="1"/>
  <c r="I296" i="93"/>
  <c r="J296" i="93" s="1"/>
  <c r="S295" i="93"/>
  <c r="T295" i="93" s="1"/>
  <c r="N295" i="93"/>
  <c r="O295" i="93" s="1"/>
  <c r="I295" i="93"/>
  <c r="J295" i="93" s="1"/>
  <c r="S294" i="93"/>
  <c r="T294" i="93" s="1"/>
  <c r="N294" i="93"/>
  <c r="O294" i="93" s="1"/>
  <c r="I294" i="93"/>
  <c r="J294" i="93" s="1"/>
  <c r="S293" i="93"/>
  <c r="T293" i="93" s="1"/>
  <c r="N293" i="93"/>
  <c r="O293" i="93" s="1"/>
  <c r="I293" i="93"/>
  <c r="J293" i="93" s="1"/>
  <c r="S292" i="93"/>
  <c r="T292" i="93" s="1"/>
  <c r="N292" i="93"/>
  <c r="O292" i="93" s="1"/>
  <c r="I292" i="93"/>
  <c r="J292" i="93" s="1"/>
  <c r="S291" i="93"/>
  <c r="T291" i="93" s="1"/>
  <c r="N291" i="93"/>
  <c r="O291" i="93" s="1"/>
  <c r="I291" i="93"/>
  <c r="J291" i="93" s="1"/>
  <c r="S290" i="93"/>
  <c r="T290" i="93" s="1"/>
  <c r="N290" i="93"/>
  <c r="O290" i="93" s="1"/>
  <c r="I290" i="93"/>
  <c r="J290" i="93" s="1"/>
  <c r="S289" i="93"/>
  <c r="T289" i="93" s="1"/>
  <c r="N289" i="93"/>
  <c r="O289" i="93" s="1"/>
  <c r="I289" i="93"/>
  <c r="J289" i="93" s="1"/>
  <c r="S288" i="93"/>
  <c r="T288" i="93" s="1"/>
  <c r="N288" i="93"/>
  <c r="O288" i="93" s="1"/>
  <c r="I288" i="93"/>
  <c r="J288" i="93" s="1"/>
  <c r="S287" i="93"/>
  <c r="T287" i="93" s="1"/>
  <c r="N287" i="93"/>
  <c r="O287" i="93" s="1"/>
  <c r="I287" i="93"/>
  <c r="J287" i="93" s="1"/>
  <c r="S286" i="93"/>
  <c r="T286" i="93" s="1"/>
  <c r="N286" i="93"/>
  <c r="O286" i="93" s="1"/>
  <c r="I286" i="93"/>
  <c r="J286" i="93" s="1"/>
  <c r="S285" i="93"/>
  <c r="T285" i="93" s="1"/>
  <c r="N285" i="93"/>
  <c r="O285" i="93" s="1"/>
  <c r="I285" i="93"/>
  <c r="J285" i="93" s="1"/>
  <c r="S284" i="93"/>
  <c r="T284" i="93" s="1"/>
  <c r="N284" i="93"/>
  <c r="O284" i="93" s="1"/>
  <c r="I284" i="93"/>
  <c r="J284" i="93" s="1"/>
  <c r="S283" i="93"/>
  <c r="T283" i="93" s="1"/>
  <c r="N283" i="93"/>
  <c r="O283" i="93" s="1"/>
  <c r="I283" i="93"/>
  <c r="J283" i="93" s="1"/>
  <c r="S282" i="93"/>
  <c r="T282" i="93" s="1"/>
  <c r="N282" i="93"/>
  <c r="O282" i="93" s="1"/>
  <c r="I282" i="93"/>
  <c r="J282" i="93" s="1"/>
  <c r="S281" i="93"/>
  <c r="T281" i="93" s="1"/>
  <c r="N281" i="93"/>
  <c r="O281" i="93" s="1"/>
  <c r="I281" i="93"/>
  <c r="J281" i="93" s="1"/>
  <c r="S280" i="93"/>
  <c r="T280" i="93" s="1"/>
  <c r="N280" i="93"/>
  <c r="O280" i="93" s="1"/>
  <c r="I280" i="93"/>
  <c r="J280" i="93" s="1"/>
  <c r="S279" i="93"/>
  <c r="T279" i="93" s="1"/>
  <c r="N279" i="93"/>
  <c r="O279" i="93" s="1"/>
  <c r="I279" i="93"/>
  <c r="J279" i="93" s="1"/>
  <c r="S278" i="93"/>
  <c r="T278" i="93" s="1"/>
  <c r="N278" i="93"/>
  <c r="O278" i="93" s="1"/>
  <c r="I278" i="93"/>
  <c r="J278" i="93" s="1"/>
  <c r="S277" i="93"/>
  <c r="T277" i="93" s="1"/>
  <c r="N277" i="93"/>
  <c r="O277" i="93" s="1"/>
  <c r="I277" i="93"/>
  <c r="J277" i="93" s="1"/>
  <c r="S276" i="93"/>
  <c r="T276" i="93" s="1"/>
  <c r="N276" i="93"/>
  <c r="O276" i="93" s="1"/>
  <c r="I276" i="93"/>
  <c r="J276" i="93" s="1"/>
  <c r="S275" i="93"/>
  <c r="T275" i="93" s="1"/>
  <c r="N275" i="93"/>
  <c r="O275" i="93" s="1"/>
  <c r="I275" i="93"/>
  <c r="J275" i="93" s="1"/>
  <c r="S274" i="93"/>
  <c r="T274" i="93" s="1"/>
  <c r="N274" i="93"/>
  <c r="O274" i="93" s="1"/>
  <c r="I274" i="93"/>
  <c r="J274" i="93" s="1"/>
  <c r="S273" i="93"/>
  <c r="T273" i="93" s="1"/>
  <c r="N273" i="93"/>
  <c r="O273" i="93" s="1"/>
  <c r="I273" i="93"/>
  <c r="J273" i="93" s="1"/>
  <c r="S272" i="93"/>
  <c r="T272" i="93" s="1"/>
  <c r="N272" i="93"/>
  <c r="O272" i="93" s="1"/>
  <c r="I272" i="93"/>
  <c r="J272" i="93" s="1"/>
  <c r="S271" i="93"/>
  <c r="T271" i="93" s="1"/>
  <c r="N271" i="93"/>
  <c r="O271" i="93" s="1"/>
  <c r="I271" i="93"/>
  <c r="J271" i="93" s="1"/>
  <c r="S270" i="93"/>
  <c r="T270" i="93" s="1"/>
  <c r="N270" i="93"/>
  <c r="O270" i="93" s="1"/>
  <c r="I270" i="93"/>
  <c r="J270" i="93" s="1"/>
  <c r="S269" i="93"/>
  <c r="T269" i="93" s="1"/>
  <c r="N269" i="93"/>
  <c r="O269" i="93" s="1"/>
  <c r="I269" i="93"/>
  <c r="J269" i="93" s="1"/>
  <c r="S268" i="93"/>
  <c r="T268" i="93" s="1"/>
  <c r="N268" i="93"/>
  <c r="O268" i="93" s="1"/>
  <c r="I268" i="93"/>
  <c r="J268" i="93" s="1"/>
  <c r="S267" i="93"/>
  <c r="T267" i="93" s="1"/>
  <c r="N267" i="93"/>
  <c r="O267" i="93" s="1"/>
  <c r="I267" i="93"/>
  <c r="J267" i="93" s="1"/>
  <c r="S266" i="93"/>
  <c r="T266" i="93" s="1"/>
  <c r="N266" i="93"/>
  <c r="O266" i="93" s="1"/>
  <c r="I266" i="93"/>
  <c r="J266" i="93" s="1"/>
  <c r="S265" i="93"/>
  <c r="T265" i="93" s="1"/>
  <c r="N265" i="93"/>
  <c r="O265" i="93" s="1"/>
  <c r="I265" i="93"/>
  <c r="J265" i="93" s="1"/>
  <c r="S264" i="93"/>
  <c r="T264" i="93" s="1"/>
  <c r="N264" i="93"/>
  <c r="O264" i="93" s="1"/>
  <c r="I264" i="93"/>
  <c r="J264" i="93" s="1"/>
  <c r="S263" i="93"/>
  <c r="T263" i="93" s="1"/>
  <c r="N263" i="93"/>
  <c r="O263" i="93" s="1"/>
  <c r="I263" i="93"/>
  <c r="J263" i="93" s="1"/>
  <c r="S262" i="93"/>
  <c r="T262" i="93" s="1"/>
  <c r="N262" i="93"/>
  <c r="O262" i="93" s="1"/>
  <c r="I262" i="93"/>
  <c r="J262" i="93" s="1"/>
  <c r="S261" i="93"/>
  <c r="T261" i="93" s="1"/>
  <c r="N261" i="93"/>
  <c r="O261" i="93" s="1"/>
  <c r="I261" i="93"/>
  <c r="J261" i="93" s="1"/>
  <c r="S260" i="93"/>
  <c r="T260" i="93" s="1"/>
  <c r="N260" i="93"/>
  <c r="O260" i="93" s="1"/>
  <c r="I260" i="93"/>
  <c r="J260" i="93" s="1"/>
  <c r="S259" i="93"/>
  <c r="T259" i="93" s="1"/>
  <c r="N259" i="93"/>
  <c r="O259" i="93" s="1"/>
  <c r="I259" i="93"/>
  <c r="J259" i="93" s="1"/>
  <c r="S258" i="93"/>
  <c r="T258" i="93" s="1"/>
  <c r="N258" i="93"/>
  <c r="O258" i="93" s="1"/>
  <c r="I258" i="93"/>
  <c r="J258" i="93" s="1"/>
  <c r="S257" i="93"/>
  <c r="T257" i="93" s="1"/>
  <c r="N257" i="93"/>
  <c r="O257" i="93" s="1"/>
  <c r="I257" i="93"/>
  <c r="J257" i="93" s="1"/>
  <c r="S256" i="93"/>
  <c r="T256" i="93" s="1"/>
  <c r="N256" i="93"/>
  <c r="O256" i="93" s="1"/>
  <c r="I256" i="93"/>
  <c r="J256" i="93" s="1"/>
  <c r="S255" i="93"/>
  <c r="T255" i="93" s="1"/>
  <c r="N255" i="93"/>
  <c r="O255" i="93" s="1"/>
  <c r="I255" i="93"/>
  <c r="J255" i="93" s="1"/>
  <c r="S254" i="93"/>
  <c r="T254" i="93" s="1"/>
  <c r="N254" i="93"/>
  <c r="O254" i="93" s="1"/>
  <c r="I254" i="93"/>
  <c r="J254" i="93" s="1"/>
  <c r="S253" i="93"/>
  <c r="T253" i="93" s="1"/>
  <c r="N253" i="93"/>
  <c r="O253" i="93" s="1"/>
  <c r="I253" i="93"/>
  <c r="J253" i="93" s="1"/>
  <c r="S252" i="93"/>
  <c r="T252" i="93" s="1"/>
  <c r="N252" i="93"/>
  <c r="O252" i="93" s="1"/>
  <c r="I252" i="93"/>
  <c r="J252" i="93" s="1"/>
  <c r="S251" i="93"/>
  <c r="T251" i="93" s="1"/>
  <c r="N251" i="93"/>
  <c r="O251" i="93" s="1"/>
  <c r="I251" i="93"/>
  <c r="J251" i="93" s="1"/>
  <c r="S250" i="93"/>
  <c r="T250" i="93" s="1"/>
  <c r="N250" i="93"/>
  <c r="O250" i="93" s="1"/>
  <c r="I250" i="93"/>
  <c r="J250" i="93" s="1"/>
  <c r="S249" i="93"/>
  <c r="T249" i="93" s="1"/>
  <c r="N249" i="93"/>
  <c r="O249" i="93" s="1"/>
  <c r="I249" i="93"/>
  <c r="J249" i="93" s="1"/>
  <c r="S248" i="93"/>
  <c r="T248" i="93" s="1"/>
  <c r="N248" i="93"/>
  <c r="O248" i="93" s="1"/>
  <c r="I248" i="93"/>
  <c r="J248" i="93" s="1"/>
  <c r="S247" i="93"/>
  <c r="T247" i="93" s="1"/>
  <c r="N247" i="93"/>
  <c r="O247" i="93" s="1"/>
  <c r="I247" i="93"/>
  <c r="J247" i="93" s="1"/>
  <c r="S246" i="93"/>
  <c r="T246" i="93" s="1"/>
  <c r="N246" i="93"/>
  <c r="O246" i="93" s="1"/>
  <c r="I246" i="93"/>
  <c r="J246" i="93" s="1"/>
  <c r="S245" i="93"/>
  <c r="T245" i="93" s="1"/>
  <c r="N245" i="93"/>
  <c r="O245" i="93" s="1"/>
  <c r="I245" i="93"/>
  <c r="J245" i="93" s="1"/>
  <c r="S244" i="93"/>
  <c r="T244" i="93" s="1"/>
  <c r="N244" i="93"/>
  <c r="O244" i="93" s="1"/>
  <c r="I244" i="93"/>
  <c r="J244" i="93" s="1"/>
  <c r="S243" i="93"/>
  <c r="T243" i="93" s="1"/>
  <c r="N243" i="93"/>
  <c r="O243" i="93" s="1"/>
  <c r="I243" i="93"/>
  <c r="J243" i="93" s="1"/>
  <c r="S242" i="93"/>
  <c r="T242" i="93" s="1"/>
  <c r="N242" i="93"/>
  <c r="O242" i="93" s="1"/>
  <c r="I242" i="93"/>
  <c r="J242" i="93" s="1"/>
  <c r="S241" i="93"/>
  <c r="T241" i="93" s="1"/>
  <c r="N241" i="93"/>
  <c r="O241" i="93" s="1"/>
  <c r="I241" i="93"/>
  <c r="J241" i="93" s="1"/>
  <c r="S240" i="93"/>
  <c r="T240" i="93" s="1"/>
  <c r="N240" i="93"/>
  <c r="O240" i="93" s="1"/>
  <c r="I240" i="93"/>
  <c r="J240" i="93" s="1"/>
  <c r="S239" i="93"/>
  <c r="T239" i="93" s="1"/>
  <c r="N239" i="93"/>
  <c r="O239" i="93" s="1"/>
  <c r="I239" i="93"/>
  <c r="J239" i="93" s="1"/>
  <c r="S238" i="93"/>
  <c r="T238" i="93" s="1"/>
  <c r="N238" i="93"/>
  <c r="O238" i="93" s="1"/>
  <c r="I238" i="93"/>
  <c r="J238" i="93" s="1"/>
  <c r="S237" i="93"/>
  <c r="T237" i="93" s="1"/>
  <c r="N237" i="93"/>
  <c r="O237" i="93" s="1"/>
  <c r="I237" i="93"/>
  <c r="J237" i="93" s="1"/>
  <c r="S236" i="93"/>
  <c r="T236" i="93" s="1"/>
  <c r="N236" i="93"/>
  <c r="O236" i="93" s="1"/>
  <c r="I236" i="93"/>
  <c r="J236" i="93" s="1"/>
  <c r="S235" i="93"/>
  <c r="T235" i="93" s="1"/>
  <c r="N235" i="93"/>
  <c r="O235" i="93" s="1"/>
  <c r="I235" i="93"/>
  <c r="J235" i="93" s="1"/>
  <c r="S234" i="93"/>
  <c r="T234" i="93" s="1"/>
  <c r="N234" i="93"/>
  <c r="O234" i="93" s="1"/>
  <c r="I234" i="93"/>
  <c r="J234" i="93" s="1"/>
  <c r="S233" i="93"/>
  <c r="T233" i="93" s="1"/>
  <c r="N233" i="93"/>
  <c r="O233" i="93" s="1"/>
  <c r="I233" i="93"/>
  <c r="J233" i="93" s="1"/>
  <c r="S232" i="93"/>
  <c r="T232" i="93" s="1"/>
  <c r="N232" i="93"/>
  <c r="O232" i="93" s="1"/>
  <c r="I232" i="93"/>
  <c r="J232" i="93" s="1"/>
  <c r="S231" i="93"/>
  <c r="T231" i="93" s="1"/>
  <c r="N231" i="93"/>
  <c r="O231" i="93" s="1"/>
  <c r="I231" i="93"/>
  <c r="J231" i="93" s="1"/>
  <c r="S230" i="93"/>
  <c r="T230" i="93" s="1"/>
  <c r="N230" i="93"/>
  <c r="O230" i="93" s="1"/>
  <c r="I230" i="93"/>
  <c r="J230" i="93" s="1"/>
  <c r="S229" i="93"/>
  <c r="T229" i="93" s="1"/>
  <c r="N229" i="93"/>
  <c r="O229" i="93" s="1"/>
  <c r="I229" i="93"/>
  <c r="J229" i="93" s="1"/>
  <c r="S228" i="93"/>
  <c r="T228" i="93" s="1"/>
  <c r="N228" i="93"/>
  <c r="O228" i="93" s="1"/>
  <c r="I228" i="93"/>
  <c r="J228" i="93" s="1"/>
  <c r="S227" i="93"/>
  <c r="T227" i="93" s="1"/>
  <c r="N227" i="93"/>
  <c r="O227" i="93" s="1"/>
  <c r="I227" i="93"/>
  <c r="J227" i="93" s="1"/>
  <c r="S226" i="93"/>
  <c r="T226" i="93" s="1"/>
  <c r="N226" i="93"/>
  <c r="O226" i="93" s="1"/>
  <c r="I226" i="93"/>
  <c r="J226" i="93" s="1"/>
  <c r="S225" i="93"/>
  <c r="T225" i="93" s="1"/>
  <c r="N225" i="93"/>
  <c r="O225" i="93" s="1"/>
  <c r="I225" i="93"/>
  <c r="J225" i="93" s="1"/>
  <c r="S224" i="93"/>
  <c r="T224" i="93" s="1"/>
  <c r="N224" i="93"/>
  <c r="O224" i="93" s="1"/>
  <c r="I224" i="93"/>
  <c r="J224" i="93" s="1"/>
  <c r="S223" i="93"/>
  <c r="T223" i="93" s="1"/>
  <c r="N223" i="93"/>
  <c r="O223" i="93" s="1"/>
  <c r="I223" i="93"/>
  <c r="J223" i="93" s="1"/>
  <c r="S222" i="93"/>
  <c r="T222" i="93" s="1"/>
  <c r="N222" i="93"/>
  <c r="O222" i="93" s="1"/>
  <c r="I222" i="93"/>
  <c r="J222" i="93" s="1"/>
  <c r="S221" i="93"/>
  <c r="T221" i="93" s="1"/>
  <c r="N221" i="93"/>
  <c r="O221" i="93" s="1"/>
  <c r="I221" i="93"/>
  <c r="J221" i="93" s="1"/>
  <c r="S220" i="93"/>
  <c r="T220" i="93" s="1"/>
  <c r="N220" i="93"/>
  <c r="O220" i="93" s="1"/>
  <c r="I220" i="93"/>
  <c r="J220" i="93" s="1"/>
  <c r="S219" i="93"/>
  <c r="T219" i="93" s="1"/>
  <c r="N219" i="93"/>
  <c r="O219" i="93" s="1"/>
  <c r="I219" i="93"/>
  <c r="J219" i="93" s="1"/>
  <c r="S218" i="93"/>
  <c r="T218" i="93" s="1"/>
  <c r="N218" i="93"/>
  <c r="O218" i="93" s="1"/>
  <c r="I218" i="93"/>
  <c r="J218" i="93" s="1"/>
  <c r="S217" i="93"/>
  <c r="T217" i="93" s="1"/>
  <c r="N217" i="93"/>
  <c r="O217" i="93" s="1"/>
  <c r="I217" i="93"/>
  <c r="J217" i="93" s="1"/>
  <c r="S216" i="93"/>
  <c r="T216" i="93" s="1"/>
  <c r="N216" i="93"/>
  <c r="O216" i="93" s="1"/>
  <c r="I216" i="93"/>
  <c r="J216" i="93" s="1"/>
  <c r="S215" i="93"/>
  <c r="T215" i="93" s="1"/>
  <c r="N215" i="93"/>
  <c r="O215" i="93" s="1"/>
  <c r="I215" i="93"/>
  <c r="J215" i="93" s="1"/>
  <c r="S214" i="93"/>
  <c r="T214" i="93" s="1"/>
  <c r="N214" i="93"/>
  <c r="O214" i="93" s="1"/>
  <c r="I214" i="93"/>
  <c r="J214" i="93" s="1"/>
  <c r="S213" i="93"/>
  <c r="T213" i="93" s="1"/>
  <c r="N213" i="93"/>
  <c r="O213" i="93" s="1"/>
  <c r="I213" i="93"/>
  <c r="J213" i="93" s="1"/>
  <c r="S212" i="93"/>
  <c r="T212" i="93" s="1"/>
  <c r="N212" i="93"/>
  <c r="O212" i="93" s="1"/>
  <c r="I212" i="93"/>
  <c r="J212" i="93" s="1"/>
  <c r="S211" i="93"/>
  <c r="T211" i="93" s="1"/>
  <c r="N211" i="93"/>
  <c r="O211" i="93" s="1"/>
  <c r="I211" i="93"/>
  <c r="J211" i="93" s="1"/>
  <c r="S210" i="93"/>
  <c r="T210" i="93" s="1"/>
  <c r="N210" i="93"/>
  <c r="O210" i="93" s="1"/>
  <c r="I210" i="93"/>
  <c r="J210" i="93" s="1"/>
  <c r="S209" i="93"/>
  <c r="T209" i="93" s="1"/>
  <c r="N209" i="93"/>
  <c r="O209" i="93" s="1"/>
  <c r="I209" i="93"/>
  <c r="J209" i="93" s="1"/>
  <c r="S208" i="93"/>
  <c r="T208" i="93" s="1"/>
  <c r="N208" i="93"/>
  <c r="O208" i="93" s="1"/>
  <c r="I208" i="93"/>
  <c r="J208" i="93" s="1"/>
  <c r="S207" i="93"/>
  <c r="T207" i="93" s="1"/>
  <c r="N207" i="93"/>
  <c r="O207" i="93" s="1"/>
  <c r="I207" i="93"/>
  <c r="J207" i="93" s="1"/>
  <c r="S206" i="93"/>
  <c r="T206" i="93" s="1"/>
  <c r="N206" i="93"/>
  <c r="O206" i="93" s="1"/>
  <c r="I206" i="93"/>
  <c r="J206" i="93" s="1"/>
  <c r="S205" i="93"/>
  <c r="T205" i="93" s="1"/>
  <c r="N205" i="93"/>
  <c r="O205" i="93" s="1"/>
  <c r="I205" i="93"/>
  <c r="J205" i="93" s="1"/>
  <c r="S204" i="93"/>
  <c r="T204" i="93" s="1"/>
  <c r="N204" i="93"/>
  <c r="O204" i="93" s="1"/>
  <c r="I204" i="93"/>
  <c r="J204" i="93" s="1"/>
  <c r="S203" i="93"/>
  <c r="T203" i="93" s="1"/>
  <c r="N203" i="93"/>
  <c r="O203" i="93" s="1"/>
  <c r="I203" i="93"/>
  <c r="J203" i="93" s="1"/>
  <c r="S202" i="93"/>
  <c r="T202" i="93" s="1"/>
  <c r="N202" i="93"/>
  <c r="O202" i="93" s="1"/>
  <c r="I202" i="93"/>
  <c r="J202" i="93" s="1"/>
  <c r="S201" i="93"/>
  <c r="T201" i="93" s="1"/>
  <c r="N201" i="93"/>
  <c r="O201" i="93" s="1"/>
  <c r="I201" i="93"/>
  <c r="J201" i="93" s="1"/>
  <c r="S200" i="93"/>
  <c r="T200" i="93" s="1"/>
  <c r="N200" i="93"/>
  <c r="O200" i="93" s="1"/>
  <c r="I200" i="93"/>
  <c r="J200" i="93" s="1"/>
  <c r="S199" i="93"/>
  <c r="T199" i="93" s="1"/>
  <c r="N199" i="93"/>
  <c r="O199" i="93" s="1"/>
  <c r="I199" i="93"/>
  <c r="J199" i="93" s="1"/>
  <c r="S198" i="93"/>
  <c r="T198" i="93" s="1"/>
  <c r="N198" i="93"/>
  <c r="O198" i="93" s="1"/>
  <c r="I198" i="93"/>
  <c r="J198" i="93" s="1"/>
  <c r="S197" i="93"/>
  <c r="T197" i="93" s="1"/>
  <c r="N197" i="93"/>
  <c r="O197" i="93" s="1"/>
  <c r="I197" i="93"/>
  <c r="J197" i="93" s="1"/>
  <c r="S196" i="93"/>
  <c r="T196" i="93" s="1"/>
  <c r="N196" i="93"/>
  <c r="O196" i="93" s="1"/>
  <c r="I196" i="93"/>
  <c r="J196" i="93" s="1"/>
  <c r="S195" i="93"/>
  <c r="T195" i="93" s="1"/>
  <c r="N195" i="93"/>
  <c r="O195" i="93" s="1"/>
  <c r="I195" i="93"/>
  <c r="J195" i="93" s="1"/>
  <c r="S194" i="93"/>
  <c r="T194" i="93" s="1"/>
  <c r="N194" i="93"/>
  <c r="O194" i="93" s="1"/>
  <c r="I194" i="93"/>
  <c r="J194" i="93" s="1"/>
  <c r="S193" i="93"/>
  <c r="T193" i="93" s="1"/>
  <c r="N193" i="93"/>
  <c r="O193" i="93" s="1"/>
  <c r="I193" i="93"/>
  <c r="J193" i="93" s="1"/>
  <c r="S192" i="93"/>
  <c r="T192" i="93" s="1"/>
  <c r="N192" i="93"/>
  <c r="O192" i="93" s="1"/>
  <c r="I192" i="93"/>
  <c r="J192" i="93" s="1"/>
  <c r="S191" i="93"/>
  <c r="T191" i="93" s="1"/>
  <c r="N191" i="93"/>
  <c r="O191" i="93" s="1"/>
  <c r="I191" i="93"/>
  <c r="J191" i="93" s="1"/>
  <c r="S190" i="93"/>
  <c r="T190" i="93" s="1"/>
  <c r="N190" i="93"/>
  <c r="O190" i="93" s="1"/>
  <c r="I190" i="93"/>
  <c r="J190" i="93" s="1"/>
  <c r="S189" i="93"/>
  <c r="T189" i="93" s="1"/>
  <c r="N189" i="93"/>
  <c r="O189" i="93" s="1"/>
  <c r="I189" i="93"/>
  <c r="J189" i="93" s="1"/>
  <c r="S188" i="93"/>
  <c r="T188" i="93" s="1"/>
  <c r="N188" i="93"/>
  <c r="O188" i="93" s="1"/>
  <c r="I188" i="93"/>
  <c r="J188" i="93" s="1"/>
  <c r="S187" i="93"/>
  <c r="T187" i="93" s="1"/>
  <c r="N187" i="93"/>
  <c r="O187" i="93" s="1"/>
  <c r="I187" i="93"/>
  <c r="J187" i="93" s="1"/>
  <c r="S186" i="93"/>
  <c r="T186" i="93" s="1"/>
  <c r="N186" i="93"/>
  <c r="O186" i="93" s="1"/>
  <c r="I186" i="93"/>
  <c r="J186" i="93" s="1"/>
  <c r="S185" i="93"/>
  <c r="T185" i="93" s="1"/>
  <c r="N185" i="93"/>
  <c r="O185" i="93" s="1"/>
  <c r="I185" i="93"/>
  <c r="J185" i="93" s="1"/>
  <c r="S184" i="93"/>
  <c r="T184" i="93" s="1"/>
  <c r="N184" i="93"/>
  <c r="O184" i="93" s="1"/>
  <c r="I184" i="93"/>
  <c r="J184" i="93" s="1"/>
  <c r="S183" i="93"/>
  <c r="T183" i="93" s="1"/>
  <c r="N183" i="93"/>
  <c r="O183" i="93" s="1"/>
  <c r="I183" i="93"/>
  <c r="J183" i="93" s="1"/>
  <c r="S182" i="93"/>
  <c r="T182" i="93" s="1"/>
  <c r="N182" i="93"/>
  <c r="O182" i="93" s="1"/>
  <c r="I182" i="93"/>
  <c r="J182" i="93" s="1"/>
  <c r="S181" i="93"/>
  <c r="T181" i="93" s="1"/>
  <c r="N181" i="93"/>
  <c r="O181" i="93" s="1"/>
  <c r="I181" i="93"/>
  <c r="J181" i="93" s="1"/>
  <c r="S180" i="93"/>
  <c r="T180" i="93" s="1"/>
  <c r="N180" i="93"/>
  <c r="O180" i="93" s="1"/>
  <c r="I180" i="93"/>
  <c r="J180" i="93" s="1"/>
  <c r="S179" i="93"/>
  <c r="T179" i="93" s="1"/>
  <c r="N179" i="93"/>
  <c r="O179" i="93" s="1"/>
  <c r="I179" i="93"/>
  <c r="J179" i="93" s="1"/>
  <c r="S178" i="93"/>
  <c r="T178" i="93" s="1"/>
  <c r="N178" i="93"/>
  <c r="O178" i="93" s="1"/>
  <c r="I178" i="93"/>
  <c r="J178" i="93" s="1"/>
  <c r="S177" i="93"/>
  <c r="T177" i="93" s="1"/>
  <c r="N177" i="93"/>
  <c r="O177" i="93" s="1"/>
  <c r="I177" i="93"/>
  <c r="J177" i="93" s="1"/>
  <c r="S176" i="93"/>
  <c r="T176" i="93" s="1"/>
  <c r="N176" i="93"/>
  <c r="O176" i="93" s="1"/>
  <c r="I176" i="93"/>
  <c r="J176" i="93" s="1"/>
  <c r="S175" i="93"/>
  <c r="T175" i="93" s="1"/>
  <c r="N175" i="93"/>
  <c r="O175" i="93" s="1"/>
  <c r="I175" i="93"/>
  <c r="J175" i="93" s="1"/>
  <c r="S174" i="93"/>
  <c r="T174" i="93" s="1"/>
  <c r="N174" i="93"/>
  <c r="O174" i="93" s="1"/>
  <c r="I174" i="93"/>
  <c r="J174" i="93" s="1"/>
  <c r="S173" i="93"/>
  <c r="T173" i="93" s="1"/>
  <c r="N173" i="93"/>
  <c r="O173" i="93" s="1"/>
  <c r="I173" i="93"/>
  <c r="J173" i="93" s="1"/>
  <c r="S172" i="93"/>
  <c r="T172" i="93" s="1"/>
  <c r="N172" i="93"/>
  <c r="O172" i="93" s="1"/>
  <c r="I172" i="93"/>
  <c r="J172" i="93" s="1"/>
  <c r="S171" i="93"/>
  <c r="T171" i="93" s="1"/>
  <c r="N171" i="93"/>
  <c r="O171" i="93" s="1"/>
  <c r="I171" i="93"/>
  <c r="J171" i="93" s="1"/>
  <c r="S170" i="93"/>
  <c r="T170" i="93" s="1"/>
  <c r="N170" i="93"/>
  <c r="O170" i="93" s="1"/>
  <c r="I170" i="93"/>
  <c r="J170" i="93" s="1"/>
  <c r="S169" i="93"/>
  <c r="T169" i="93" s="1"/>
  <c r="N169" i="93"/>
  <c r="O169" i="93" s="1"/>
  <c r="I169" i="93"/>
  <c r="J169" i="93" s="1"/>
  <c r="S168" i="93"/>
  <c r="T168" i="93" s="1"/>
  <c r="N168" i="93"/>
  <c r="O168" i="93" s="1"/>
  <c r="I168" i="93"/>
  <c r="J168" i="93" s="1"/>
  <c r="S167" i="93"/>
  <c r="T167" i="93" s="1"/>
  <c r="N167" i="93"/>
  <c r="O167" i="93" s="1"/>
  <c r="I167" i="93"/>
  <c r="J167" i="93" s="1"/>
  <c r="S166" i="93"/>
  <c r="T166" i="93" s="1"/>
  <c r="N166" i="93"/>
  <c r="O166" i="93" s="1"/>
  <c r="I166" i="93"/>
  <c r="J166" i="93" s="1"/>
  <c r="S165" i="93"/>
  <c r="T165" i="93" s="1"/>
  <c r="N165" i="93"/>
  <c r="O165" i="93" s="1"/>
  <c r="I165" i="93"/>
  <c r="J165" i="93" s="1"/>
  <c r="S164" i="93"/>
  <c r="T164" i="93" s="1"/>
  <c r="N164" i="93"/>
  <c r="O164" i="93" s="1"/>
  <c r="I164" i="93"/>
  <c r="J164" i="93" s="1"/>
  <c r="S163" i="93"/>
  <c r="T163" i="93" s="1"/>
  <c r="N163" i="93"/>
  <c r="O163" i="93" s="1"/>
  <c r="I163" i="93"/>
  <c r="J163" i="93" s="1"/>
  <c r="S162" i="93"/>
  <c r="T162" i="93" s="1"/>
  <c r="N162" i="93"/>
  <c r="O162" i="93" s="1"/>
  <c r="I162" i="93"/>
  <c r="J162" i="93" s="1"/>
  <c r="S161" i="93"/>
  <c r="T161" i="93" s="1"/>
  <c r="N161" i="93"/>
  <c r="O161" i="93" s="1"/>
  <c r="I161" i="93"/>
  <c r="J161" i="93" s="1"/>
  <c r="S160" i="93"/>
  <c r="T160" i="93" s="1"/>
  <c r="N160" i="93"/>
  <c r="O160" i="93" s="1"/>
  <c r="I160" i="93"/>
  <c r="J160" i="93" s="1"/>
  <c r="S159" i="93"/>
  <c r="T159" i="93" s="1"/>
  <c r="N159" i="93"/>
  <c r="O159" i="93" s="1"/>
  <c r="I159" i="93"/>
  <c r="J159" i="93" s="1"/>
  <c r="S158" i="93"/>
  <c r="T158" i="93" s="1"/>
  <c r="N158" i="93"/>
  <c r="O158" i="93" s="1"/>
  <c r="I158" i="93"/>
  <c r="J158" i="93" s="1"/>
  <c r="S157" i="93"/>
  <c r="T157" i="93" s="1"/>
  <c r="N157" i="93"/>
  <c r="O157" i="93" s="1"/>
  <c r="I157" i="93"/>
  <c r="J157" i="93" s="1"/>
  <c r="S156" i="93"/>
  <c r="T156" i="93" s="1"/>
  <c r="N156" i="93"/>
  <c r="O156" i="93" s="1"/>
  <c r="I156" i="93"/>
  <c r="J156" i="93" s="1"/>
  <c r="S155" i="93"/>
  <c r="T155" i="93" s="1"/>
  <c r="N155" i="93"/>
  <c r="O155" i="93" s="1"/>
  <c r="I155" i="93"/>
  <c r="J155" i="93" s="1"/>
  <c r="S154" i="93"/>
  <c r="T154" i="93" s="1"/>
  <c r="N154" i="93"/>
  <c r="O154" i="93" s="1"/>
  <c r="I154" i="93"/>
  <c r="J154" i="93" s="1"/>
  <c r="S153" i="93"/>
  <c r="T153" i="93" s="1"/>
  <c r="N153" i="93"/>
  <c r="O153" i="93" s="1"/>
  <c r="I153" i="93"/>
  <c r="J153" i="93" s="1"/>
  <c r="S152" i="93"/>
  <c r="T152" i="93" s="1"/>
  <c r="N152" i="93"/>
  <c r="O152" i="93" s="1"/>
  <c r="I152" i="93"/>
  <c r="J152" i="93" s="1"/>
  <c r="S151" i="93"/>
  <c r="T151" i="93" s="1"/>
  <c r="N151" i="93"/>
  <c r="O151" i="93" s="1"/>
  <c r="I151" i="93"/>
  <c r="J151" i="93" s="1"/>
  <c r="S150" i="93"/>
  <c r="T150" i="93" s="1"/>
  <c r="N150" i="93"/>
  <c r="O150" i="93" s="1"/>
  <c r="I150" i="93"/>
  <c r="J150" i="93" s="1"/>
  <c r="S149" i="93"/>
  <c r="T149" i="93" s="1"/>
  <c r="N149" i="93"/>
  <c r="O149" i="93" s="1"/>
  <c r="I149" i="93"/>
  <c r="J149" i="93" s="1"/>
  <c r="S148" i="93"/>
  <c r="T148" i="93" s="1"/>
  <c r="N148" i="93"/>
  <c r="O148" i="93" s="1"/>
  <c r="I148" i="93"/>
  <c r="J148" i="93" s="1"/>
  <c r="S147" i="93"/>
  <c r="T147" i="93" s="1"/>
  <c r="N147" i="93"/>
  <c r="O147" i="93" s="1"/>
  <c r="I147" i="93"/>
  <c r="J147" i="93" s="1"/>
  <c r="S146" i="93"/>
  <c r="T146" i="93" s="1"/>
  <c r="N146" i="93"/>
  <c r="O146" i="93" s="1"/>
  <c r="I146" i="93"/>
  <c r="J146" i="93" s="1"/>
  <c r="S145" i="93"/>
  <c r="T145" i="93" s="1"/>
  <c r="N145" i="93"/>
  <c r="O145" i="93" s="1"/>
  <c r="I145" i="93"/>
  <c r="J145" i="93" s="1"/>
  <c r="S144" i="93"/>
  <c r="T144" i="93" s="1"/>
  <c r="N144" i="93"/>
  <c r="O144" i="93" s="1"/>
  <c r="I144" i="93"/>
  <c r="J144" i="93" s="1"/>
  <c r="S143" i="93"/>
  <c r="T143" i="93" s="1"/>
  <c r="N143" i="93"/>
  <c r="O143" i="93" s="1"/>
  <c r="I143" i="93"/>
  <c r="J143" i="93" s="1"/>
  <c r="S142" i="93"/>
  <c r="T142" i="93" s="1"/>
  <c r="N142" i="93"/>
  <c r="O142" i="93" s="1"/>
  <c r="I142" i="93"/>
  <c r="J142" i="93" s="1"/>
  <c r="S141" i="93"/>
  <c r="T141" i="93" s="1"/>
  <c r="N141" i="93"/>
  <c r="O141" i="93" s="1"/>
  <c r="I141" i="93"/>
  <c r="J141" i="93" s="1"/>
  <c r="S140" i="93"/>
  <c r="T140" i="93" s="1"/>
  <c r="N140" i="93"/>
  <c r="O140" i="93" s="1"/>
  <c r="I140" i="93"/>
  <c r="J140" i="93" s="1"/>
  <c r="S139" i="93"/>
  <c r="T139" i="93" s="1"/>
  <c r="N139" i="93"/>
  <c r="O139" i="93" s="1"/>
  <c r="I139" i="93"/>
  <c r="J139" i="93" s="1"/>
  <c r="S138" i="93"/>
  <c r="T138" i="93" s="1"/>
  <c r="N138" i="93"/>
  <c r="O138" i="93" s="1"/>
  <c r="I138" i="93"/>
  <c r="J138" i="93" s="1"/>
  <c r="S137" i="93"/>
  <c r="T137" i="93" s="1"/>
  <c r="N137" i="93"/>
  <c r="O137" i="93" s="1"/>
  <c r="I137" i="93"/>
  <c r="J137" i="93" s="1"/>
  <c r="S136" i="93"/>
  <c r="T136" i="93" s="1"/>
  <c r="N136" i="93"/>
  <c r="O136" i="93" s="1"/>
  <c r="I136" i="93"/>
  <c r="J136" i="93" s="1"/>
  <c r="S135" i="93"/>
  <c r="T135" i="93" s="1"/>
  <c r="N135" i="93"/>
  <c r="O135" i="93" s="1"/>
  <c r="I135" i="93"/>
  <c r="J135" i="93" s="1"/>
  <c r="S134" i="93"/>
  <c r="T134" i="93" s="1"/>
  <c r="N134" i="93"/>
  <c r="O134" i="93" s="1"/>
  <c r="I134" i="93"/>
  <c r="J134" i="93" s="1"/>
  <c r="S133" i="93"/>
  <c r="T133" i="93" s="1"/>
  <c r="N133" i="93"/>
  <c r="O133" i="93" s="1"/>
  <c r="I133" i="93"/>
  <c r="J133" i="93" s="1"/>
  <c r="S132" i="93"/>
  <c r="T132" i="93" s="1"/>
  <c r="N132" i="93"/>
  <c r="O132" i="93" s="1"/>
  <c r="I132" i="93"/>
  <c r="J132" i="93" s="1"/>
  <c r="S131" i="93"/>
  <c r="T131" i="93" s="1"/>
  <c r="N131" i="93"/>
  <c r="O131" i="93" s="1"/>
  <c r="I131" i="93"/>
  <c r="J131" i="93" s="1"/>
  <c r="S130" i="93"/>
  <c r="T130" i="93" s="1"/>
  <c r="N130" i="93"/>
  <c r="O130" i="93" s="1"/>
  <c r="I130" i="93"/>
  <c r="J130" i="93" s="1"/>
  <c r="S129" i="93"/>
  <c r="T129" i="93" s="1"/>
  <c r="N129" i="93"/>
  <c r="O129" i="93" s="1"/>
  <c r="I129" i="93"/>
  <c r="J129" i="93" s="1"/>
  <c r="S128" i="93"/>
  <c r="T128" i="93" s="1"/>
  <c r="N128" i="93"/>
  <c r="O128" i="93" s="1"/>
  <c r="I128" i="93"/>
  <c r="J128" i="93" s="1"/>
  <c r="S127" i="93"/>
  <c r="T127" i="93" s="1"/>
  <c r="N127" i="93"/>
  <c r="O127" i="93" s="1"/>
  <c r="I127" i="93"/>
  <c r="J127" i="93" s="1"/>
  <c r="S126" i="93"/>
  <c r="T126" i="93" s="1"/>
  <c r="N126" i="93"/>
  <c r="O126" i="93" s="1"/>
  <c r="I126" i="93"/>
  <c r="J126" i="93" s="1"/>
  <c r="S125" i="93"/>
  <c r="T125" i="93" s="1"/>
  <c r="N125" i="93"/>
  <c r="O125" i="93" s="1"/>
  <c r="I125" i="93"/>
  <c r="J125" i="93" s="1"/>
  <c r="S124" i="93"/>
  <c r="T124" i="93" s="1"/>
  <c r="N124" i="93"/>
  <c r="O124" i="93" s="1"/>
  <c r="I124" i="93"/>
  <c r="J124" i="93" s="1"/>
  <c r="S123" i="93"/>
  <c r="T123" i="93" s="1"/>
  <c r="N123" i="93"/>
  <c r="O123" i="93" s="1"/>
  <c r="I123" i="93"/>
  <c r="J123" i="93" s="1"/>
  <c r="S122" i="93"/>
  <c r="T122" i="93" s="1"/>
  <c r="N122" i="93"/>
  <c r="O122" i="93" s="1"/>
  <c r="I122" i="93"/>
  <c r="J122" i="93" s="1"/>
  <c r="S121" i="93"/>
  <c r="T121" i="93" s="1"/>
  <c r="N121" i="93"/>
  <c r="O121" i="93" s="1"/>
  <c r="I121" i="93"/>
  <c r="J121" i="93" s="1"/>
  <c r="S120" i="93"/>
  <c r="T120" i="93" s="1"/>
  <c r="N120" i="93"/>
  <c r="O120" i="93" s="1"/>
  <c r="I120" i="93"/>
  <c r="J120" i="93" s="1"/>
  <c r="S119" i="93"/>
  <c r="T119" i="93" s="1"/>
  <c r="N119" i="93"/>
  <c r="O119" i="93" s="1"/>
  <c r="I119" i="93"/>
  <c r="J119" i="93" s="1"/>
  <c r="S118" i="93"/>
  <c r="T118" i="93" s="1"/>
  <c r="N118" i="93"/>
  <c r="O118" i="93" s="1"/>
  <c r="I118" i="93"/>
  <c r="J118" i="93" s="1"/>
  <c r="S117" i="93"/>
  <c r="T117" i="93" s="1"/>
  <c r="N117" i="93"/>
  <c r="O117" i="93" s="1"/>
  <c r="I117" i="93"/>
  <c r="J117" i="93" s="1"/>
  <c r="S116" i="93"/>
  <c r="T116" i="93" s="1"/>
  <c r="N116" i="93"/>
  <c r="O116" i="93" s="1"/>
  <c r="I116" i="93"/>
  <c r="J116" i="93" s="1"/>
  <c r="S115" i="93"/>
  <c r="T115" i="93" s="1"/>
  <c r="N115" i="93"/>
  <c r="O115" i="93" s="1"/>
  <c r="I115" i="93"/>
  <c r="J115" i="93" s="1"/>
  <c r="S114" i="93"/>
  <c r="T114" i="93" s="1"/>
  <c r="N114" i="93"/>
  <c r="O114" i="93" s="1"/>
  <c r="I114" i="93"/>
  <c r="J114" i="93" s="1"/>
  <c r="S113" i="93"/>
  <c r="T113" i="93" s="1"/>
  <c r="N113" i="93"/>
  <c r="O113" i="93" s="1"/>
  <c r="I113" i="93"/>
  <c r="J113" i="93" s="1"/>
  <c r="S112" i="93"/>
  <c r="T112" i="93" s="1"/>
  <c r="N112" i="93"/>
  <c r="O112" i="93" s="1"/>
  <c r="I112" i="93"/>
  <c r="J112" i="93" s="1"/>
  <c r="S111" i="93"/>
  <c r="T111" i="93" s="1"/>
  <c r="N111" i="93"/>
  <c r="O111" i="93" s="1"/>
  <c r="I111" i="93"/>
  <c r="J111" i="93" s="1"/>
  <c r="S110" i="93"/>
  <c r="T110" i="93" s="1"/>
  <c r="N110" i="93"/>
  <c r="O110" i="93" s="1"/>
  <c r="I110" i="93"/>
  <c r="J110" i="93" s="1"/>
  <c r="S109" i="93"/>
  <c r="T109" i="93" s="1"/>
  <c r="N109" i="93"/>
  <c r="O109" i="93" s="1"/>
  <c r="I109" i="93"/>
  <c r="J109" i="93" s="1"/>
  <c r="S108" i="93"/>
  <c r="T108" i="93" s="1"/>
  <c r="N108" i="93"/>
  <c r="O108" i="93" s="1"/>
  <c r="I108" i="93"/>
  <c r="J108" i="93" s="1"/>
  <c r="S107" i="93"/>
  <c r="T107" i="93" s="1"/>
  <c r="N107" i="93"/>
  <c r="O107" i="93" s="1"/>
  <c r="I107" i="93"/>
  <c r="J107" i="93" s="1"/>
  <c r="S106" i="93"/>
  <c r="T106" i="93" s="1"/>
  <c r="N106" i="93"/>
  <c r="O106" i="93" s="1"/>
  <c r="I106" i="93"/>
  <c r="J106" i="93" s="1"/>
  <c r="S105" i="93"/>
  <c r="T105" i="93" s="1"/>
  <c r="N105" i="93"/>
  <c r="O105" i="93" s="1"/>
  <c r="I105" i="93"/>
  <c r="J105" i="93" s="1"/>
  <c r="S104" i="93"/>
  <c r="T104" i="93" s="1"/>
  <c r="N104" i="93"/>
  <c r="O104" i="93" s="1"/>
  <c r="I104" i="93"/>
  <c r="J104" i="93" s="1"/>
  <c r="S103" i="93"/>
  <c r="T103" i="93" s="1"/>
  <c r="N103" i="93"/>
  <c r="O103" i="93" s="1"/>
  <c r="I103" i="93"/>
  <c r="J103" i="93" s="1"/>
  <c r="S102" i="93"/>
  <c r="T102" i="93" s="1"/>
  <c r="N102" i="93"/>
  <c r="O102" i="93" s="1"/>
  <c r="I102" i="93"/>
  <c r="J102" i="93" s="1"/>
  <c r="S101" i="93"/>
  <c r="T101" i="93" s="1"/>
  <c r="N101" i="93"/>
  <c r="O101" i="93" s="1"/>
  <c r="I101" i="93"/>
  <c r="J101" i="93" s="1"/>
  <c r="S100" i="93"/>
  <c r="T100" i="93" s="1"/>
  <c r="N100" i="93"/>
  <c r="O100" i="93" s="1"/>
  <c r="I100" i="93"/>
  <c r="J100" i="93" s="1"/>
  <c r="S99" i="93"/>
  <c r="T99" i="93" s="1"/>
  <c r="N99" i="93"/>
  <c r="O99" i="93" s="1"/>
  <c r="I99" i="93"/>
  <c r="J99" i="93" s="1"/>
  <c r="S98" i="93"/>
  <c r="T98" i="93" s="1"/>
  <c r="N98" i="93"/>
  <c r="O98" i="93" s="1"/>
  <c r="I98" i="93"/>
  <c r="J98" i="93" s="1"/>
  <c r="S97" i="93"/>
  <c r="T97" i="93" s="1"/>
  <c r="N97" i="93"/>
  <c r="O97" i="93" s="1"/>
  <c r="I97" i="93"/>
  <c r="J97" i="93" s="1"/>
  <c r="S96" i="93"/>
  <c r="T96" i="93" s="1"/>
  <c r="N96" i="93"/>
  <c r="O96" i="93" s="1"/>
  <c r="I96" i="93"/>
  <c r="J96" i="93" s="1"/>
  <c r="S95" i="93"/>
  <c r="T95" i="93" s="1"/>
  <c r="N95" i="93"/>
  <c r="O95" i="93" s="1"/>
  <c r="I95" i="93"/>
  <c r="J95" i="93" s="1"/>
  <c r="S94" i="93"/>
  <c r="T94" i="93" s="1"/>
  <c r="N94" i="93"/>
  <c r="O94" i="93" s="1"/>
  <c r="I94" i="93"/>
  <c r="J94" i="93" s="1"/>
  <c r="S93" i="93"/>
  <c r="T93" i="93" s="1"/>
  <c r="N93" i="93"/>
  <c r="O93" i="93" s="1"/>
  <c r="I93" i="93"/>
  <c r="J93" i="93" s="1"/>
  <c r="S92" i="93"/>
  <c r="T92" i="93" s="1"/>
  <c r="N92" i="93"/>
  <c r="O92" i="93" s="1"/>
  <c r="I92" i="93"/>
  <c r="J92" i="93" s="1"/>
  <c r="S90" i="93"/>
  <c r="T90" i="93" s="1"/>
  <c r="N90" i="93"/>
  <c r="O90" i="93" s="1"/>
  <c r="I90" i="93"/>
  <c r="J90" i="93" s="1"/>
  <c r="S89" i="93"/>
  <c r="T89" i="93" s="1"/>
  <c r="N89" i="93"/>
  <c r="O89" i="93" s="1"/>
  <c r="I89" i="93"/>
  <c r="J89" i="93" s="1"/>
  <c r="S88" i="93"/>
  <c r="T88" i="93" s="1"/>
  <c r="N88" i="93"/>
  <c r="O88" i="93" s="1"/>
  <c r="I88" i="93"/>
  <c r="J88" i="93" s="1"/>
  <c r="S87" i="93"/>
  <c r="T87" i="93" s="1"/>
  <c r="N87" i="93"/>
  <c r="O87" i="93" s="1"/>
  <c r="I87" i="93"/>
  <c r="J87" i="93" s="1"/>
  <c r="S86" i="93"/>
  <c r="T86" i="93" s="1"/>
  <c r="N86" i="93"/>
  <c r="O86" i="93" s="1"/>
  <c r="I86" i="93"/>
  <c r="J86" i="93" s="1"/>
  <c r="S85" i="93"/>
  <c r="T85" i="93" s="1"/>
  <c r="N85" i="93"/>
  <c r="O85" i="93" s="1"/>
  <c r="I85" i="93"/>
  <c r="J85" i="93" s="1"/>
  <c r="S84" i="93"/>
  <c r="T84" i="93" s="1"/>
  <c r="N84" i="93"/>
  <c r="O84" i="93" s="1"/>
  <c r="I84" i="93"/>
  <c r="J84" i="93" s="1"/>
  <c r="S83" i="93"/>
  <c r="T83" i="93" s="1"/>
  <c r="N83" i="93"/>
  <c r="O83" i="93" s="1"/>
  <c r="I83" i="93"/>
  <c r="J83" i="93" s="1"/>
  <c r="S82" i="93"/>
  <c r="T82" i="93" s="1"/>
  <c r="N82" i="93"/>
  <c r="O82" i="93" s="1"/>
  <c r="I82" i="93"/>
  <c r="J82" i="93" s="1"/>
  <c r="S81" i="93"/>
  <c r="T81" i="93" s="1"/>
  <c r="N81" i="93"/>
  <c r="O81" i="93" s="1"/>
  <c r="I81" i="93"/>
  <c r="J81" i="93" s="1"/>
  <c r="S80" i="93"/>
  <c r="T80" i="93" s="1"/>
  <c r="N80" i="93"/>
  <c r="O80" i="93" s="1"/>
  <c r="I80" i="93"/>
  <c r="J80" i="93" s="1"/>
  <c r="S79" i="93"/>
  <c r="T79" i="93" s="1"/>
  <c r="N79" i="93"/>
  <c r="O79" i="93" s="1"/>
  <c r="I79" i="93"/>
  <c r="J79" i="93" s="1"/>
  <c r="S78" i="93"/>
  <c r="T78" i="93" s="1"/>
  <c r="N78" i="93"/>
  <c r="O78" i="93" s="1"/>
  <c r="I78" i="93"/>
  <c r="J78" i="93" s="1"/>
  <c r="S77" i="93"/>
  <c r="T77" i="93" s="1"/>
  <c r="N77" i="93"/>
  <c r="O77" i="93" s="1"/>
  <c r="I77" i="93"/>
  <c r="J77" i="93" s="1"/>
  <c r="S76" i="93"/>
  <c r="T76" i="93" s="1"/>
  <c r="N76" i="93"/>
  <c r="O76" i="93" s="1"/>
  <c r="I76" i="93"/>
  <c r="J76" i="93" s="1"/>
  <c r="S75" i="93"/>
  <c r="T75" i="93" s="1"/>
  <c r="N75" i="93"/>
  <c r="O75" i="93" s="1"/>
  <c r="I75" i="93"/>
  <c r="J75" i="93" s="1"/>
  <c r="S74" i="93"/>
  <c r="T74" i="93" s="1"/>
  <c r="N74" i="93"/>
  <c r="O74" i="93" s="1"/>
  <c r="I74" i="93"/>
  <c r="J74" i="93" s="1"/>
  <c r="S73" i="93"/>
  <c r="T73" i="93" s="1"/>
  <c r="N73" i="93"/>
  <c r="O73" i="93" s="1"/>
  <c r="I73" i="93"/>
  <c r="J73" i="93" s="1"/>
  <c r="S72" i="93"/>
  <c r="T72" i="93" s="1"/>
  <c r="N72" i="93"/>
  <c r="O72" i="93" s="1"/>
  <c r="I72" i="93"/>
  <c r="J72" i="93" s="1"/>
  <c r="S71" i="93"/>
  <c r="T71" i="93" s="1"/>
  <c r="N71" i="93"/>
  <c r="O71" i="93" s="1"/>
  <c r="I71" i="93"/>
  <c r="J71" i="93" s="1"/>
  <c r="S70" i="93"/>
  <c r="T70" i="93" s="1"/>
  <c r="N70" i="93"/>
  <c r="O70" i="93" s="1"/>
  <c r="I70" i="93"/>
  <c r="J70" i="93" s="1"/>
  <c r="S69" i="93"/>
  <c r="T69" i="93" s="1"/>
  <c r="N69" i="93"/>
  <c r="O69" i="93" s="1"/>
  <c r="I69" i="93"/>
  <c r="J69" i="93" s="1"/>
  <c r="S68" i="93"/>
  <c r="T68" i="93" s="1"/>
  <c r="N68" i="93"/>
  <c r="O68" i="93" s="1"/>
  <c r="I68" i="93"/>
  <c r="J68" i="93" s="1"/>
  <c r="S67" i="93"/>
  <c r="T67" i="93" s="1"/>
  <c r="N67" i="93"/>
  <c r="O67" i="93" s="1"/>
  <c r="I67" i="93"/>
  <c r="J67" i="93" s="1"/>
  <c r="S66" i="93"/>
  <c r="T66" i="93" s="1"/>
  <c r="N66" i="93"/>
  <c r="O66" i="93" s="1"/>
  <c r="I66" i="93"/>
  <c r="J66" i="93" s="1"/>
  <c r="S65" i="93"/>
  <c r="T65" i="93" s="1"/>
  <c r="N65" i="93"/>
  <c r="O65" i="93" s="1"/>
  <c r="I65" i="93"/>
  <c r="J65" i="93" s="1"/>
  <c r="S64" i="93"/>
  <c r="T64" i="93" s="1"/>
  <c r="N64" i="93"/>
  <c r="O64" i="93" s="1"/>
  <c r="I64" i="93"/>
  <c r="J64" i="93" s="1"/>
  <c r="S63" i="93"/>
  <c r="T63" i="93" s="1"/>
  <c r="N63" i="93"/>
  <c r="O63" i="93" s="1"/>
  <c r="I63" i="93"/>
  <c r="J63" i="93" s="1"/>
  <c r="S62" i="93"/>
  <c r="T62" i="93" s="1"/>
  <c r="N62" i="93"/>
  <c r="O62" i="93" s="1"/>
  <c r="I62" i="93"/>
  <c r="J62" i="93" s="1"/>
  <c r="S61" i="93"/>
  <c r="T61" i="93" s="1"/>
  <c r="N61" i="93"/>
  <c r="O61" i="93" s="1"/>
  <c r="I61" i="93"/>
  <c r="J61" i="93" s="1"/>
  <c r="S60" i="93"/>
  <c r="T60" i="93" s="1"/>
  <c r="N60" i="93"/>
  <c r="O60" i="93" s="1"/>
  <c r="I60" i="93"/>
  <c r="J60" i="93" s="1"/>
  <c r="S59" i="93"/>
  <c r="T59" i="93" s="1"/>
  <c r="N59" i="93"/>
  <c r="O59" i="93" s="1"/>
  <c r="I59" i="93"/>
  <c r="J59" i="93" s="1"/>
  <c r="S58" i="93"/>
  <c r="T58" i="93" s="1"/>
  <c r="N58" i="93"/>
  <c r="O58" i="93" s="1"/>
  <c r="I58" i="93"/>
  <c r="J58" i="93" s="1"/>
  <c r="S57" i="93"/>
  <c r="T57" i="93" s="1"/>
  <c r="N57" i="93"/>
  <c r="O57" i="93" s="1"/>
  <c r="I57" i="93"/>
  <c r="J57" i="93" s="1"/>
  <c r="S56" i="93"/>
  <c r="T56" i="93" s="1"/>
  <c r="N56" i="93"/>
  <c r="O56" i="93" s="1"/>
  <c r="I56" i="93"/>
  <c r="J56" i="93" s="1"/>
  <c r="S55" i="93"/>
  <c r="T55" i="93" s="1"/>
  <c r="N55" i="93"/>
  <c r="O55" i="93" s="1"/>
  <c r="I55" i="93"/>
  <c r="J55" i="93" s="1"/>
  <c r="S54" i="93"/>
  <c r="T54" i="93" s="1"/>
  <c r="N54" i="93"/>
  <c r="O54" i="93" s="1"/>
  <c r="I54" i="93"/>
  <c r="J54" i="93" s="1"/>
  <c r="S53" i="93"/>
  <c r="T53" i="93" s="1"/>
  <c r="N53" i="93"/>
  <c r="O53" i="93" s="1"/>
  <c r="I53" i="93"/>
  <c r="J53" i="93" s="1"/>
  <c r="S52" i="93"/>
  <c r="T52" i="93" s="1"/>
  <c r="N52" i="93"/>
  <c r="O52" i="93" s="1"/>
  <c r="I52" i="93"/>
  <c r="J52" i="93" s="1"/>
  <c r="S51" i="93"/>
  <c r="T51" i="93" s="1"/>
  <c r="N51" i="93"/>
  <c r="O51" i="93" s="1"/>
  <c r="I51" i="93"/>
  <c r="J51" i="93" s="1"/>
  <c r="S50" i="93"/>
  <c r="T50" i="93" s="1"/>
  <c r="N50" i="93"/>
  <c r="O50" i="93" s="1"/>
  <c r="I50" i="93"/>
  <c r="J50" i="93" s="1"/>
  <c r="S49" i="93"/>
  <c r="T49" i="93" s="1"/>
  <c r="N49" i="93"/>
  <c r="O49" i="93" s="1"/>
  <c r="I49" i="93"/>
  <c r="J49" i="93" s="1"/>
  <c r="S48" i="93"/>
  <c r="T48" i="93" s="1"/>
  <c r="N48" i="93"/>
  <c r="O48" i="93" s="1"/>
  <c r="I48" i="93"/>
  <c r="J48" i="93" s="1"/>
  <c r="S47" i="93"/>
  <c r="T47" i="93" s="1"/>
  <c r="N47" i="93"/>
  <c r="O47" i="93" s="1"/>
  <c r="I47" i="93"/>
  <c r="J47" i="93" s="1"/>
  <c r="S46" i="93"/>
  <c r="T46" i="93" s="1"/>
  <c r="N46" i="93"/>
  <c r="O46" i="93" s="1"/>
  <c r="I46" i="93"/>
  <c r="J46" i="93" s="1"/>
  <c r="S45" i="93"/>
  <c r="T45" i="93" s="1"/>
  <c r="N45" i="93"/>
  <c r="O45" i="93" s="1"/>
  <c r="I45" i="93"/>
  <c r="J45" i="93" s="1"/>
  <c r="S44" i="93"/>
  <c r="T44" i="93" s="1"/>
  <c r="N44" i="93"/>
  <c r="O44" i="93" s="1"/>
  <c r="I44" i="93"/>
  <c r="J44" i="93" s="1"/>
  <c r="S43" i="93"/>
  <c r="T43" i="93" s="1"/>
  <c r="N43" i="93"/>
  <c r="O43" i="93" s="1"/>
  <c r="I43" i="93"/>
  <c r="J43" i="93" s="1"/>
  <c r="S42" i="93"/>
  <c r="T42" i="93" s="1"/>
  <c r="N42" i="93"/>
  <c r="O42" i="93" s="1"/>
  <c r="I42" i="93"/>
  <c r="J42" i="93" s="1"/>
  <c r="S41" i="93"/>
  <c r="T41" i="93" s="1"/>
  <c r="N41" i="93"/>
  <c r="O41" i="93" s="1"/>
  <c r="I41" i="93"/>
  <c r="J41" i="93" s="1"/>
  <c r="S40" i="93"/>
  <c r="T40" i="93" s="1"/>
  <c r="N40" i="93"/>
  <c r="O40" i="93" s="1"/>
  <c r="I40" i="93"/>
  <c r="J40" i="93" s="1"/>
  <c r="S39" i="93"/>
  <c r="T39" i="93" s="1"/>
  <c r="N39" i="93"/>
  <c r="O39" i="93" s="1"/>
  <c r="I39" i="93"/>
  <c r="J39" i="93" s="1"/>
  <c r="S38" i="93"/>
  <c r="T38" i="93" s="1"/>
  <c r="N38" i="93"/>
  <c r="O38" i="93" s="1"/>
  <c r="I38" i="93"/>
  <c r="J38" i="93" s="1"/>
  <c r="S37" i="93"/>
  <c r="T37" i="93" s="1"/>
  <c r="N37" i="93"/>
  <c r="O37" i="93" s="1"/>
  <c r="I37" i="93"/>
  <c r="J37" i="93" s="1"/>
  <c r="S36" i="93"/>
  <c r="T36" i="93" s="1"/>
  <c r="N36" i="93"/>
  <c r="O36" i="93" s="1"/>
  <c r="I36" i="93"/>
  <c r="J36" i="93" s="1"/>
  <c r="S35" i="93"/>
  <c r="T35" i="93" s="1"/>
  <c r="N35" i="93"/>
  <c r="O35" i="93" s="1"/>
  <c r="I35" i="93"/>
  <c r="J35" i="93" s="1"/>
  <c r="S34" i="93"/>
  <c r="T34" i="93" s="1"/>
  <c r="N34" i="93"/>
  <c r="O34" i="93" s="1"/>
  <c r="I34" i="93"/>
  <c r="J34" i="93" s="1"/>
  <c r="S33" i="93"/>
  <c r="T33" i="93" s="1"/>
  <c r="N33" i="93"/>
  <c r="O33" i="93" s="1"/>
  <c r="I33" i="93"/>
  <c r="J33" i="93" s="1"/>
  <c r="S32" i="93"/>
  <c r="T32" i="93" s="1"/>
  <c r="N32" i="93"/>
  <c r="O32" i="93" s="1"/>
  <c r="I32" i="93"/>
  <c r="J32" i="93" s="1"/>
  <c r="S31" i="93"/>
  <c r="T31" i="93" s="1"/>
  <c r="N31" i="93"/>
  <c r="O31" i="93" s="1"/>
  <c r="I31" i="93"/>
  <c r="J31" i="93" s="1"/>
  <c r="S30" i="93"/>
  <c r="T30" i="93" s="1"/>
  <c r="N30" i="93"/>
  <c r="O30" i="93" s="1"/>
  <c r="I30" i="93"/>
  <c r="J30" i="93" s="1"/>
  <c r="S29" i="93"/>
  <c r="T29" i="93" s="1"/>
  <c r="N29" i="93"/>
  <c r="O29" i="93" s="1"/>
  <c r="I29" i="93"/>
  <c r="J29" i="93" s="1"/>
  <c r="S28" i="93"/>
  <c r="T28" i="93" s="1"/>
  <c r="N28" i="93"/>
  <c r="O28" i="93" s="1"/>
  <c r="I28" i="93"/>
  <c r="J28" i="93" s="1"/>
  <c r="S27" i="93"/>
  <c r="T27" i="93" s="1"/>
  <c r="N27" i="93"/>
  <c r="O27" i="93" s="1"/>
  <c r="I27" i="93"/>
  <c r="J27" i="93" s="1"/>
  <c r="S26" i="93"/>
  <c r="T26" i="93" s="1"/>
  <c r="N26" i="93"/>
  <c r="O26" i="93" s="1"/>
  <c r="I26" i="93"/>
  <c r="J26" i="93" s="1"/>
  <c r="S25" i="93"/>
  <c r="T25" i="93" s="1"/>
  <c r="N25" i="93"/>
  <c r="O25" i="93" s="1"/>
  <c r="I25" i="93"/>
  <c r="J25" i="93" s="1"/>
  <c r="S24" i="93"/>
  <c r="T24" i="93" s="1"/>
  <c r="N24" i="93"/>
  <c r="O24" i="93" s="1"/>
  <c r="I24" i="93"/>
  <c r="J24" i="93" s="1"/>
  <c r="S23" i="93"/>
  <c r="T23" i="93" s="1"/>
  <c r="N23" i="93"/>
  <c r="O23" i="93" s="1"/>
  <c r="I23" i="93"/>
  <c r="J23" i="93" s="1"/>
  <c r="S22" i="93"/>
  <c r="T22" i="93" s="1"/>
  <c r="N22" i="93"/>
  <c r="O22" i="93" s="1"/>
  <c r="I22" i="93"/>
  <c r="J22" i="93" s="1"/>
  <c r="S21" i="93"/>
  <c r="T21" i="93" s="1"/>
  <c r="N21" i="93"/>
  <c r="O21" i="93" s="1"/>
  <c r="I21" i="93"/>
  <c r="J21" i="93" s="1"/>
  <c r="S20" i="93"/>
  <c r="T20" i="93" s="1"/>
  <c r="N20" i="93"/>
  <c r="O20" i="93" s="1"/>
  <c r="I20" i="93"/>
  <c r="J20" i="93" s="1"/>
  <c r="S19" i="93"/>
  <c r="T19" i="93" s="1"/>
  <c r="N19" i="93"/>
  <c r="O19" i="93" s="1"/>
  <c r="I19" i="93"/>
  <c r="J19" i="93" s="1"/>
  <c r="S18" i="93"/>
  <c r="T18" i="93" s="1"/>
  <c r="N18" i="93"/>
  <c r="O18" i="93" s="1"/>
  <c r="I18" i="93"/>
  <c r="J18" i="93" s="1"/>
  <c r="S17" i="93"/>
  <c r="T17" i="93" s="1"/>
  <c r="N17" i="93"/>
  <c r="O17" i="93" s="1"/>
  <c r="I17" i="93"/>
  <c r="J17" i="93" s="1"/>
  <c r="S16" i="93"/>
  <c r="T16" i="93" s="1"/>
  <c r="N16" i="93"/>
  <c r="O16" i="93" s="1"/>
  <c r="I16" i="93"/>
  <c r="J16" i="93" s="1"/>
  <c r="S15" i="93"/>
  <c r="T15" i="93" s="1"/>
  <c r="N15" i="93"/>
  <c r="O15" i="93" s="1"/>
  <c r="I15" i="93"/>
  <c r="J15" i="93" s="1"/>
  <c r="S14" i="93"/>
  <c r="T14" i="93" s="1"/>
  <c r="N14" i="93"/>
  <c r="O14" i="93" s="1"/>
  <c r="I14" i="93"/>
  <c r="J14" i="93" s="1"/>
  <c r="N13" i="93"/>
  <c r="O13" i="93" s="1"/>
  <c r="I13" i="93"/>
  <c r="J13" i="93" s="1"/>
  <c r="V428" i="79" l="1"/>
  <c r="W428" i="79"/>
  <c r="W429" i="79"/>
  <c r="W427" i="79"/>
  <c r="W426" i="79"/>
  <c r="W425" i="79"/>
  <c r="W424" i="79"/>
  <c r="W423" i="79"/>
  <c r="W422" i="79"/>
  <c r="W421" i="79"/>
  <c r="W420" i="79"/>
  <c r="W419" i="79"/>
  <c r="W418" i="79"/>
  <c r="W417" i="79"/>
  <c r="W416" i="79"/>
  <c r="W415" i="79"/>
  <c r="W414" i="79"/>
  <c r="W413" i="79"/>
  <c r="W412" i="79"/>
  <c r="W411" i="79"/>
  <c r="W410" i="79"/>
  <c r="W409" i="79"/>
  <c r="W408" i="79"/>
  <c r="W407" i="79"/>
  <c r="W406" i="79"/>
  <c r="W405" i="79"/>
  <c r="W404" i="79"/>
  <c r="W403" i="79"/>
  <c r="W402" i="79"/>
  <c r="W401" i="79"/>
  <c r="W400" i="79"/>
  <c r="W399" i="79"/>
  <c r="W398" i="79"/>
  <c r="W397" i="79"/>
  <c r="W396" i="79"/>
  <c r="W395" i="79"/>
  <c r="W394" i="79"/>
  <c r="W393" i="79"/>
  <c r="W392" i="79"/>
  <c r="W391" i="79"/>
  <c r="W390" i="79"/>
  <c r="W389" i="79"/>
  <c r="W388" i="79"/>
  <c r="W387" i="79"/>
  <c r="W386" i="79"/>
  <c r="W385" i="79"/>
  <c r="W384" i="79"/>
  <c r="W383" i="79"/>
  <c r="W382" i="79"/>
  <c r="W381" i="79"/>
  <c r="W380" i="79"/>
  <c r="W379" i="79"/>
  <c r="W378" i="79"/>
  <c r="W377" i="79"/>
  <c r="W376" i="79"/>
  <c r="W375" i="79"/>
  <c r="W374" i="79"/>
  <c r="W373" i="79"/>
  <c r="W372" i="79"/>
  <c r="W371" i="79"/>
  <c r="W370" i="79"/>
  <c r="W369" i="79"/>
  <c r="W368" i="79"/>
  <c r="W367" i="79"/>
  <c r="W366" i="79"/>
  <c r="W365" i="79"/>
  <c r="W364" i="79"/>
  <c r="W363" i="79"/>
  <c r="W362" i="79"/>
  <c r="W361" i="79"/>
  <c r="W360" i="79"/>
  <c r="W359" i="79"/>
  <c r="W358" i="79"/>
  <c r="W357" i="79"/>
  <c r="W356" i="79"/>
  <c r="W355" i="79"/>
  <c r="W354" i="79"/>
  <c r="W353" i="79"/>
  <c r="W352" i="79"/>
  <c r="W351" i="79"/>
  <c r="W350" i="79"/>
  <c r="W349" i="79"/>
  <c r="W348" i="79"/>
  <c r="W347" i="79"/>
  <c r="W346" i="79"/>
  <c r="W345" i="79"/>
  <c r="W344" i="79"/>
  <c r="W343" i="79"/>
  <c r="W342" i="79"/>
  <c r="W341" i="79"/>
  <c r="W340" i="79"/>
  <c r="W339" i="79"/>
  <c r="W338" i="79"/>
  <c r="W337" i="79"/>
  <c r="W336" i="79"/>
  <c r="W335" i="79"/>
  <c r="W334" i="79"/>
  <c r="W333" i="79"/>
  <c r="W332" i="79"/>
  <c r="W331" i="79"/>
  <c r="W330" i="79"/>
  <c r="W329" i="79"/>
  <c r="W328" i="79"/>
  <c r="W327" i="79"/>
  <c r="W326" i="79"/>
  <c r="W325" i="79"/>
  <c r="W324" i="79"/>
  <c r="W323" i="79"/>
  <c r="W322" i="79"/>
  <c r="W321" i="79"/>
  <c r="W320" i="79"/>
  <c r="W319" i="79"/>
  <c r="W318" i="79"/>
  <c r="W317" i="79"/>
  <c r="W316" i="79"/>
  <c r="W315" i="79"/>
  <c r="W314" i="79"/>
  <c r="W313" i="79"/>
  <c r="W312" i="79"/>
  <c r="W311" i="79"/>
  <c r="W310" i="79"/>
  <c r="W309" i="79"/>
  <c r="W308" i="79"/>
  <c r="W307" i="79"/>
  <c r="W306" i="79"/>
  <c r="W305" i="79"/>
  <c r="W304" i="79"/>
  <c r="W303" i="79"/>
  <c r="W302" i="79"/>
  <c r="W301" i="79"/>
  <c r="W300" i="79"/>
  <c r="W299" i="79"/>
  <c r="W298" i="79"/>
  <c r="W297" i="79"/>
  <c r="W296" i="79"/>
  <c r="W295" i="79"/>
  <c r="W294" i="79"/>
  <c r="W293" i="79"/>
  <c r="W292" i="79"/>
  <c r="W291" i="79"/>
  <c r="W290" i="79"/>
  <c r="W289" i="79"/>
  <c r="W288" i="79"/>
  <c r="W287" i="79"/>
  <c r="W286" i="79"/>
  <c r="W285" i="79"/>
  <c r="W284" i="79"/>
  <c r="W283" i="79"/>
  <c r="W282" i="79"/>
  <c r="W281" i="79"/>
  <c r="W280" i="79"/>
  <c r="W279" i="79"/>
  <c r="W278" i="79"/>
  <c r="W277" i="79"/>
  <c r="W276" i="79"/>
  <c r="W275" i="79"/>
  <c r="W274" i="79"/>
  <c r="W273" i="79"/>
  <c r="W272" i="79"/>
  <c r="W271" i="79"/>
  <c r="W270" i="79"/>
  <c r="W269" i="79"/>
  <c r="W268" i="79"/>
  <c r="W267" i="79"/>
  <c r="W266" i="79"/>
  <c r="W265" i="79"/>
  <c r="W264" i="79"/>
  <c r="W263" i="79"/>
  <c r="W262" i="79"/>
  <c r="W261" i="79"/>
  <c r="W260" i="79"/>
  <c r="W259" i="79"/>
  <c r="W258" i="79"/>
  <c r="W257" i="79"/>
  <c r="W256" i="79"/>
  <c r="W255" i="79"/>
  <c r="W254" i="79"/>
  <c r="W253" i="79"/>
  <c r="W252" i="79"/>
  <c r="W251" i="79"/>
  <c r="W250" i="79"/>
  <c r="W249" i="79"/>
  <c r="W248" i="79"/>
  <c r="W247" i="79"/>
  <c r="W246" i="79"/>
  <c r="W245" i="79"/>
  <c r="W244" i="79"/>
  <c r="W243" i="79"/>
  <c r="W242" i="79"/>
  <c r="W241" i="79"/>
  <c r="W240" i="79"/>
  <c r="W239" i="79"/>
  <c r="W238" i="79"/>
  <c r="W237" i="79"/>
  <c r="W236" i="79"/>
  <c r="W235" i="79"/>
  <c r="W234" i="79"/>
  <c r="W233" i="79"/>
  <c r="W232" i="79"/>
  <c r="W231" i="79"/>
  <c r="W230" i="79"/>
  <c r="W229" i="79"/>
  <c r="W228" i="79"/>
  <c r="W227" i="79"/>
  <c r="W226" i="79"/>
  <c r="W225" i="79"/>
  <c r="W224" i="79"/>
  <c r="W223" i="79"/>
  <c r="W222" i="79"/>
  <c r="W221" i="79"/>
  <c r="W220" i="79"/>
  <c r="W219" i="79"/>
  <c r="W218" i="79"/>
  <c r="W217" i="79"/>
  <c r="W216" i="79"/>
  <c r="W215" i="79"/>
  <c r="W214" i="79"/>
  <c r="W213" i="79"/>
  <c r="W212" i="79"/>
  <c r="W211" i="79"/>
  <c r="W210" i="79"/>
  <c r="W209" i="79"/>
  <c r="W208" i="79"/>
  <c r="W207" i="79"/>
  <c r="W206" i="79"/>
  <c r="W205" i="79"/>
  <c r="W204" i="79"/>
  <c r="W203" i="79"/>
  <c r="W202" i="79"/>
  <c r="W201" i="79"/>
  <c r="W200" i="79"/>
  <c r="W199" i="79"/>
  <c r="W198" i="79"/>
  <c r="W197" i="79"/>
  <c r="W196" i="79"/>
  <c r="W195" i="79"/>
  <c r="W194" i="79"/>
  <c r="W193" i="79"/>
  <c r="W192" i="79"/>
  <c r="W191" i="79"/>
  <c r="W190" i="79"/>
  <c r="W189" i="79"/>
  <c r="W188" i="79"/>
  <c r="W187" i="79"/>
  <c r="W186" i="79"/>
  <c r="W185" i="79"/>
  <c r="W184" i="79"/>
  <c r="W183" i="79"/>
  <c r="W182" i="79"/>
  <c r="W181" i="79"/>
  <c r="W180" i="79"/>
  <c r="W179" i="79"/>
  <c r="W178" i="79"/>
  <c r="W177" i="79"/>
  <c r="W176" i="79"/>
  <c r="W175" i="79"/>
  <c r="W174" i="79"/>
  <c r="W173" i="79"/>
  <c r="W172" i="79"/>
  <c r="W171" i="79"/>
  <c r="W170" i="79"/>
  <c r="W169" i="79"/>
  <c r="W168" i="79"/>
  <c r="W167" i="79"/>
  <c r="W166" i="79"/>
  <c r="W165" i="79"/>
  <c r="W164" i="79"/>
  <c r="W163" i="79"/>
  <c r="W162" i="79"/>
  <c r="W161" i="79"/>
  <c r="W160" i="79"/>
  <c r="W159" i="79"/>
  <c r="W158" i="79"/>
  <c r="W157" i="79"/>
  <c r="W156" i="79"/>
  <c r="W155" i="79"/>
  <c r="W154" i="79"/>
  <c r="W153" i="79"/>
  <c r="W152" i="79"/>
  <c r="W151" i="79"/>
  <c r="W150" i="79"/>
  <c r="W149" i="79"/>
  <c r="W148" i="79"/>
  <c r="W147" i="79"/>
  <c r="W146" i="79"/>
  <c r="W145" i="79"/>
  <c r="W144" i="79"/>
  <c r="W143" i="79"/>
  <c r="W142" i="79"/>
  <c r="W141" i="79"/>
  <c r="W140" i="79"/>
  <c r="W139" i="79"/>
  <c r="W138" i="79"/>
  <c r="W137" i="79"/>
  <c r="W136" i="79"/>
  <c r="W135" i="79"/>
  <c r="W134" i="79"/>
  <c r="W133" i="79"/>
  <c r="W132" i="79"/>
  <c r="W131" i="79"/>
  <c r="W130" i="79"/>
  <c r="W129" i="79"/>
  <c r="W128" i="79"/>
  <c r="W127" i="79"/>
  <c r="W126" i="79"/>
  <c r="W125" i="79"/>
  <c r="W124" i="79"/>
  <c r="W123" i="79"/>
  <c r="W122" i="79"/>
  <c r="W121" i="79"/>
  <c r="W120" i="79"/>
  <c r="W119" i="79"/>
  <c r="W118" i="79"/>
  <c r="W117" i="79"/>
  <c r="W116" i="79"/>
  <c r="W115" i="79"/>
  <c r="W114" i="79"/>
  <c r="W113" i="79"/>
  <c r="W112" i="79"/>
  <c r="W111" i="79"/>
  <c r="W110" i="79"/>
  <c r="W109" i="79"/>
  <c r="W108" i="79"/>
  <c r="W107" i="79"/>
  <c r="W106" i="79"/>
  <c r="W105" i="79"/>
  <c r="W104" i="79"/>
  <c r="W103" i="79"/>
  <c r="W102" i="79"/>
  <c r="W101" i="79"/>
  <c r="W100" i="79"/>
  <c r="W99" i="79"/>
  <c r="W98" i="79"/>
  <c r="W97" i="79"/>
  <c r="W96" i="79"/>
  <c r="W95" i="79"/>
  <c r="W94" i="79"/>
  <c r="W93" i="79"/>
  <c r="W92" i="79"/>
  <c r="W91" i="79"/>
  <c r="W90" i="79"/>
  <c r="W89" i="79"/>
  <c r="W88" i="79"/>
  <c r="W87" i="79"/>
  <c r="W86" i="79"/>
  <c r="W85" i="79"/>
  <c r="W84" i="79"/>
  <c r="W83" i="79"/>
  <c r="W82" i="79"/>
  <c r="W81" i="79"/>
  <c r="W80" i="79"/>
  <c r="W79" i="79"/>
  <c r="W78" i="79"/>
  <c r="W77" i="79"/>
  <c r="W76" i="79"/>
  <c r="W75" i="79"/>
  <c r="W74" i="79"/>
  <c r="W73" i="79"/>
  <c r="W72" i="79"/>
  <c r="W71" i="79"/>
  <c r="W70" i="79"/>
  <c r="W69" i="79"/>
  <c r="W68" i="79"/>
  <c r="W67" i="79"/>
  <c r="W66" i="79"/>
  <c r="W65" i="79"/>
  <c r="W64" i="79"/>
  <c r="W63" i="79"/>
  <c r="W62" i="79"/>
  <c r="W61" i="79"/>
  <c r="W60" i="79"/>
  <c r="W59" i="79"/>
  <c r="W58" i="79"/>
  <c r="W57" i="79"/>
  <c r="W56" i="79"/>
  <c r="W55" i="79"/>
  <c r="W54" i="79"/>
  <c r="W53" i="79"/>
  <c r="W52" i="79"/>
  <c r="W51" i="79"/>
  <c r="W50" i="79"/>
  <c r="W49" i="79"/>
  <c r="W48" i="79"/>
  <c r="W47" i="79"/>
  <c r="W46" i="79"/>
  <c r="W45" i="79"/>
  <c r="W44" i="79"/>
  <c r="W43" i="79"/>
  <c r="W42" i="79"/>
  <c r="W41" i="79"/>
  <c r="W40" i="79"/>
  <c r="W39" i="79"/>
  <c r="W38" i="79"/>
  <c r="W37" i="79"/>
  <c r="W36" i="79"/>
  <c r="W35" i="79"/>
  <c r="W34" i="79"/>
  <c r="W33" i="79"/>
  <c r="W32" i="79"/>
  <c r="W31" i="79"/>
  <c r="W30" i="79"/>
  <c r="W29" i="79"/>
  <c r="W28" i="79"/>
  <c r="W27" i="79"/>
  <c r="W26" i="79"/>
  <c r="W25" i="79"/>
  <c r="W24" i="79"/>
  <c r="W23" i="79"/>
  <c r="W22" i="79"/>
  <c r="W21" i="79"/>
  <c r="W20" i="79"/>
  <c r="W19" i="79"/>
  <c r="W18" i="79"/>
  <c r="W17" i="79"/>
  <c r="W16" i="79"/>
  <c r="W15" i="79"/>
  <c r="W14" i="79"/>
  <c r="W13" i="79"/>
  <c r="V429" i="79"/>
  <c r="V427" i="79"/>
  <c r="V426" i="79"/>
  <c r="V425" i="79"/>
  <c r="V424" i="79"/>
  <c r="V423" i="79"/>
  <c r="V422" i="79"/>
  <c r="V421" i="79"/>
  <c r="V420" i="79"/>
  <c r="V419" i="79"/>
  <c r="V418" i="79"/>
  <c r="V417" i="79"/>
  <c r="V416" i="79"/>
  <c r="V415" i="79"/>
  <c r="V414" i="79"/>
  <c r="V413" i="79"/>
  <c r="V412" i="79"/>
  <c r="V411" i="79"/>
  <c r="V410" i="79"/>
  <c r="V409" i="79"/>
  <c r="V408" i="79"/>
  <c r="V407" i="79"/>
  <c r="V406" i="79"/>
  <c r="V405" i="79"/>
  <c r="V404" i="79"/>
  <c r="V403" i="79"/>
  <c r="V402" i="79"/>
  <c r="V401" i="79"/>
  <c r="V400" i="79"/>
  <c r="V399" i="79"/>
  <c r="V398" i="79"/>
  <c r="V397" i="79"/>
  <c r="V396" i="79"/>
  <c r="V395" i="79"/>
  <c r="V394" i="79"/>
  <c r="V393" i="79"/>
  <c r="V392" i="79"/>
  <c r="V391" i="79"/>
  <c r="V390" i="79"/>
  <c r="V389" i="79"/>
  <c r="V388" i="79"/>
  <c r="V387" i="79"/>
  <c r="V386" i="79"/>
  <c r="V385" i="79"/>
  <c r="V384" i="79"/>
  <c r="V383" i="79"/>
  <c r="V382" i="79"/>
  <c r="V381" i="79"/>
  <c r="V380" i="79"/>
  <c r="V379" i="79"/>
  <c r="V378" i="79"/>
  <c r="V377" i="79"/>
  <c r="V376" i="79"/>
  <c r="V375" i="79"/>
  <c r="V374" i="79"/>
  <c r="V373" i="79"/>
  <c r="V372" i="79"/>
  <c r="V371" i="79"/>
  <c r="V370" i="79"/>
  <c r="X370" i="79" s="1"/>
  <c r="Y370" i="79" s="1"/>
  <c r="V369" i="79"/>
  <c r="V368" i="79"/>
  <c r="V367" i="79"/>
  <c r="V366" i="79"/>
  <c r="V365" i="79"/>
  <c r="V364" i="79"/>
  <c r="V363" i="79"/>
  <c r="V362" i="79"/>
  <c r="V361" i="79"/>
  <c r="V360" i="79"/>
  <c r="V359" i="79"/>
  <c r="V358" i="79"/>
  <c r="X358" i="79" s="1"/>
  <c r="Y358" i="79" s="1"/>
  <c r="V357" i="79"/>
  <c r="V356" i="79"/>
  <c r="V355" i="79"/>
  <c r="V354" i="79"/>
  <c r="V353" i="79"/>
  <c r="V352" i="79"/>
  <c r="V351" i="79"/>
  <c r="V350" i="79"/>
  <c r="V349" i="79"/>
  <c r="V348" i="79"/>
  <c r="V347" i="79"/>
  <c r="V346" i="79"/>
  <c r="X346" i="79" s="1"/>
  <c r="Y346" i="79" s="1"/>
  <c r="V345" i="79"/>
  <c r="V344" i="79"/>
  <c r="V343" i="79"/>
  <c r="V342" i="79"/>
  <c r="V341" i="79"/>
  <c r="V340" i="79"/>
  <c r="V339" i="79"/>
  <c r="V338" i="79"/>
  <c r="V337" i="79"/>
  <c r="V336" i="79"/>
  <c r="V335" i="79"/>
  <c r="V334" i="79"/>
  <c r="X334" i="79" s="1"/>
  <c r="Y334" i="79" s="1"/>
  <c r="V333" i="79"/>
  <c r="V332" i="79"/>
  <c r="V331" i="79"/>
  <c r="V330" i="79"/>
  <c r="V329" i="79"/>
  <c r="V328" i="79"/>
  <c r="V327" i="79"/>
  <c r="V326" i="79"/>
  <c r="V325" i="79"/>
  <c r="V324" i="79"/>
  <c r="V323" i="79"/>
  <c r="V322" i="79"/>
  <c r="X322" i="79" s="1"/>
  <c r="Y322" i="79" s="1"/>
  <c r="V321" i="79"/>
  <c r="V320" i="79"/>
  <c r="V319" i="79"/>
  <c r="V318" i="79"/>
  <c r="V317" i="79"/>
  <c r="V316" i="79"/>
  <c r="V315" i="79"/>
  <c r="V314" i="79"/>
  <c r="V313" i="79"/>
  <c r="V312" i="79"/>
  <c r="V311" i="79"/>
  <c r="V310" i="79"/>
  <c r="X310" i="79" s="1"/>
  <c r="Y310" i="79" s="1"/>
  <c r="V309" i="79"/>
  <c r="V308" i="79"/>
  <c r="V307" i="79"/>
  <c r="V306" i="79"/>
  <c r="V305" i="79"/>
  <c r="V304" i="79"/>
  <c r="V303" i="79"/>
  <c r="V302" i="79"/>
  <c r="V301" i="79"/>
  <c r="V300" i="79"/>
  <c r="V299" i="79"/>
  <c r="V298" i="79"/>
  <c r="X298" i="79" s="1"/>
  <c r="Y298" i="79" s="1"/>
  <c r="V297" i="79"/>
  <c r="V296" i="79"/>
  <c r="V295" i="79"/>
  <c r="V294" i="79"/>
  <c r="V293" i="79"/>
  <c r="V292" i="79"/>
  <c r="V291" i="79"/>
  <c r="V290" i="79"/>
  <c r="V289" i="79"/>
  <c r="V288" i="79"/>
  <c r="V287" i="79"/>
  <c r="V286" i="79"/>
  <c r="X286" i="79" s="1"/>
  <c r="Y286" i="79" s="1"/>
  <c r="V285" i="79"/>
  <c r="V284" i="79"/>
  <c r="V283" i="79"/>
  <c r="V282" i="79"/>
  <c r="V281" i="79"/>
  <c r="V280" i="79"/>
  <c r="V279" i="79"/>
  <c r="V278" i="79"/>
  <c r="V277" i="79"/>
  <c r="V276" i="79"/>
  <c r="V275" i="79"/>
  <c r="V274" i="79"/>
  <c r="X274" i="79" s="1"/>
  <c r="Y274" i="79" s="1"/>
  <c r="V273" i="79"/>
  <c r="V272" i="79"/>
  <c r="V271" i="79"/>
  <c r="V270" i="79"/>
  <c r="V269" i="79"/>
  <c r="V268" i="79"/>
  <c r="V267" i="79"/>
  <c r="V266" i="79"/>
  <c r="V265" i="79"/>
  <c r="V264" i="79"/>
  <c r="V263" i="79"/>
  <c r="V262" i="79"/>
  <c r="X262" i="79" s="1"/>
  <c r="Y262" i="79" s="1"/>
  <c r="V261" i="79"/>
  <c r="V260" i="79"/>
  <c r="V259" i="79"/>
  <c r="V258" i="79"/>
  <c r="V257" i="79"/>
  <c r="V256" i="79"/>
  <c r="V255" i="79"/>
  <c r="V254" i="79"/>
  <c r="V253" i="79"/>
  <c r="V252" i="79"/>
  <c r="V251" i="79"/>
  <c r="V250" i="79"/>
  <c r="V249" i="79"/>
  <c r="V248" i="79"/>
  <c r="V247" i="79"/>
  <c r="V246" i="79"/>
  <c r="V245" i="79"/>
  <c r="V244" i="79"/>
  <c r="V243" i="79"/>
  <c r="V242" i="79"/>
  <c r="V241" i="79"/>
  <c r="V240" i="79"/>
  <c r="V239" i="79"/>
  <c r="V238" i="79"/>
  <c r="V237" i="79"/>
  <c r="V236" i="79"/>
  <c r="V235" i="79"/>
  <c r="V234" i="79"/>
  <c r="V233" i="79"/>
  <c r="V232" i="79"/>
  <c r="V231" i="79"/>
  <c r="V230" i="79"/>
  <c r="V229" i="79"/>
  <c r="V228" i="79"/>
  <c r="V227" i="79"/>
  <c r="V226" i="79"/>
  <c r="V225" i="79"/>
  <c r="V224" i="79"/>
  <c r="V223" i="79"/>
  <c r="V222" i="79"/>
  <c r="V221" i="79"/>
  <c r="V220" i="79"/>
  <c r="V219" i="79"/>
  <c r="V218" i="79"/>
  <c r="V217" i="79"/>
  <c r="V216" i="79"/>
  <c r="V215" i="79"/>
  <c r="V214" i="79"/>
  <c r="V213" i="79"/>
  <c r="V212" i="79"/>
  <c r="V211" i="79"/>
  <c r="V210" i="79"/>
  <c r="V209" i="79"/>
  <c r="V208" i="79"/>
  <c r="V207" i="79"/>
  <c r="V206" i="79"/>
  <c r="V205" i="79"/>
  <c r="V204" i="79"/>
  <c r="V203" i="79"/>
  <c r="V202" i="79"/>
  <c r="V201" i="79"/>
  <c r="V200" i="79"/>
  <c r="V199" i="79"/>
  <c r="V198" i="79"/>
  <c r="V197" i="79"/>
  <c r="V196" i="79"/>
  <c r="V195" i="79"/>
  <c r="V194" i="79"/>
  <c r="V193" i="79"/>
  <c r="V192" i="79"/>
  <c r="V191" i="79"/>
  <c r="V190" i="79"/>
  <c r="V189" i="79"/>
  <c r="V188" i="79"/>
  <c r="V187" i="79"/>
  <c r="V186" i="79"/>
  <c r="V185" i="79"/>
  <c r="V184" i="79"/>
  <c r="V183" i="79"/>
  <c r="V182" i="79"/>
  <c r="V181" i="79"/>
  <c r="V180" i="79"/>
  <c r="V179" i="79"/>
  <c r="V178" i="79"/>
  <c r="V177" i="79"/>
  <c r="V176" i="79"/>
  <c r="V175" i="79"/>
  <c r="V174" i="79"/>
  <c r="V173" i="79"/>
  <c r="V172" i="79"/>
  <c r="V171" i="79"/>
  <c r="V170" i="79"/>
  <c r="V169" i="79"/>
  <c r="V168" i="79"/>
  <c r="V167" i="79"/>
  <c r="V166" i="79"/>
  <c r="V165" i="79"/>
  <c r="V164" i="79"/>
  <c r="V163" i="79"/>
  <c r="V162" i="79"/>
  <c r="V161" i="79"/>
  <c r="V160" i="79"/>
  <c r="V159" i="79"/>
  <c r="V158" i="79"/>
  <c r="V157" i="79"/>
  <c r="V156" i="79"/>
  <c r="V155" i="79"/>
  <c r="V154" i="79"/>
  <c r="V153" i="79"/>
  <c r="V152" i="79"/>
  <c r="V151" i="79"/>
  <c r="V150" i="79"/>
  <c r="V149" i="79"/>
  <c r="V148" i="79"/>
  <c r="V147" i="79"/>
  <c r="V146" i="79"/>
  <c r="V145" i="79"/>
  <c r="V144" i="79"/>
  <c r="V143" i="79"/>
  <c r="V142" i="79"/>
  <c r="V141" i="79"/>
  <c r="V140" i="79"/>
  <c r="V139" i="79"/>
  <c r="V138" i="79"/>
  <c r="V137" i="79"/>
  <c r="V136" i="79"/>
  <c r="V135" i="79"/>
  <c r="V134" i="79"/>
  <c r="V133" i="79"/>
  <c r="V132" i="79"/>
  <c r="V131" i="79"/>
  <c r="V130" i="79"/>
  <c r="V129" i="79"/>
  <c r="V128" i="79"/>
  <c r="V127" i="79"/>
  <c r="V126" i="79"/>
  <c r="V125" i="79"/>
  <c r="V124" i="79"/>
  <c r="V123" i="79"/>
  <c r="V122" i="79"/>
  <c r="V121" i="79"/>
  <c r="V120" i="79"/>
  <c r="V119" i="79"/>
  <c r="V118" i="79"/>
  <c r="V117" i="79"/>
  <c r="V116" i="79"/>
  <c r="V115" i="79"/>
  <c r="V114" i="79"/>
  <c r="V113" i="79"/>
  <c r="V112" i="79"/>
  <c r="V111" i="79"/>
  <c r="V110" i="79"/>
  <c r="V109" i="79"/>
  <c r="V108" i="79"/>
  <c r="V107" i="79"/>
  <c r="V106" i="79"/>
  <c r="V105" i="79"/>
  <c r="V104" i="79"/>
  <c r="V103" i="79"/>
  <c r="V102" i="79"/>
  <c r="V101" i="79"/>
  <c r="V100" i="79"/>
  <c r="V99" i="79"/>
  <c r="V98" i="79"/>
  <c r="V97" i="79"/>
  <c r="V96" i="79"/>
  <c r="V95" i="79"/>
  <c r="V94" i="79"/>
  <c r="V93" i="79"/>
  <c r="V92" i="79"/>
  <c r="V91" i="79"/>
  <c r="V90" i="79"/>
  <c r="V89" i="79"/>
  <c r="V88" i="79"/>
  <c r="V87" i="79"/>
  <c r="V86" i="79"/>
  <c r="V85" i="79"/>
  <c r="V84" i="79"/>
  <c r="V83" i="79"/>
  <c r="V82" i="79"/>
  <c r="V81" i="79"/>
  <c r="V80" i="79"/>
  <c r="V79" i="79"/>
  <c r="V78" i="79"/>
  <c r="V77" i="79"/>
  <c r="V76" i="79"/>
  <c r="V75" i="79"/>
  <c r="V74" i="79"/>
  <c r="V73" i="79"/>
  <c r="V72" i="79"/>
  <c r="V71" i="79"/>
  <c r="V70" i="79"/>
  <c r="V69" i="79"/>
  <c r="V68" i="79"/>
  <c r="V67" i="79"/>
  <c r="V66" i="79"/>
  <c r="V65" i="79"/>
  <c r="V64" i="79"/>
  <c r="V63" i="79"/>
  <c r="V62" i="79"/>
  <c r="V61" i="79"/>
  <c r="V60" i="79"/>
  <c r="V59" i="79"/>
  <c r="V58" i="79"/>
  <c r="V57" i="79"/>
  <c r="V56" i="79"/>
  <c r="V55" i="79"/>
  <c r="V54" i="79"/>
  <c r="V53" i="79"/>
  <c r="V52" i="79"/>
  <c r="V51" i="79"/>
  <c r="V50" i="79"/>
  <c r="V49" i="79"/>
  <c r="V48" i="79"/>
  <c r="V47" i="79"/>
  <c r="V46" i="79"/>
  <c r="V45" i="79"/>
  <c r="V44" i="79"/>
  <c r="V43" i="79"/>
  <c r="V42" i="79"/>
  <c r="V41" i="79"/>
  <c r="V40" i="79"/>
  <c r="V39" i="79"/>
  <c r="V38" i="79"/>
  <c r="V37" i="79"/>
  <c r="V36" i="79"/>
  <c r="V35" i="79"/>
  <c r="V34" i="79"/>
  <c r="X34" i="79" s="1"/>
  <c r="Y34" i="79" s="1"/>
  <c r="V33" i="79"/>
  <c r="V32" i="79"/>
  <c r="V31" i="79"/>
  <c r="V30" i="79"/>
  <c r="V29" i="79"/>
  <c r="V28" i="79"/>
  <c r="V27" i="79"/>
  <c r="V26" i="79"/>
  <c r="V25" i="79"/>
  <c r="V24" i="79"/>
  <c r="V23" i="79"/>
  <c r="V22" i="79"/>
  <c r="X22" i="79" s="1"/>
  <c r="Y22" i="79" s="1"/>
  <c r="V21" i="79"/>
  <c r="V20" i="79"/>
  <c r="V19" i="79"/>
  <c r="V18" i="79"/>
  <c r="V17" i="79"/>
  <c r="V16" i="79"/>
  <c r="V15" i="79"/>
  <c r="V14" i="79"/>
  <c r="V13" i="79"/>
  <c r="X60" i="79" l="1"/>
  <c r="Y60" i="79" s="1"/>
  <c r="X72" i="79"/>
  <c r="Y72" i="79" s="1"/>
  <c r="X84" i="79"/>
  <c r="Y84" i="79" s="1"/>
  <c r="X168" i="79"/>
  <c r="Y168" i="79" s="1"/>
  <c r="X180" i="79"/>
  <c r="Y180" i="79" s="1"/>
  <c r="X192" i="79"/>
  <c r="Y192" i="79" s="1"/>
  <c r="X204" i="79"/>
  <c r="Y204" i="79" s="1"/>
  <c r="X384" i="79"/>
  <c r="Y384" i="79" s="1"/>
  <c r="X396" i="79"/>
  <c r="Y396" i="79" s="1"/>
  <c r="X408" i="79"/>
  <c r="Y408" i="79" s="1"/>
  <c r="X420" i="79"/>
  <c r="Y420" i="79" s="1"/>
  <c r="X13" i="79"/>
  <c r="Y13" i="79" s="1"/>
  <c r="X217" i="79"/>
  <c r="Y217" i="79" s="1"/>
  <c r="X361" i="79"/>
  <c r="Y361" i="79" s="1"/>
  <c r="X385" i="79"/>
  <c r="Y385" i="79" s="1"/>
  <c r="X397" i="79"/>
  <c r="Y397" i="79" s="1"/>
  <c r="X409" i="79"/>
  <c r="Y409" i="79" s="1"/>
  <c r="X227" i="79"/>
  <c r="Y227" i="79" s="1"/>
  <c r="X239" i="79"/>
  <c r="Y239" i="79" s="1"/>
  <c r="X251" i="79"/>
  <c r="Y251" i="79" s="1"/>
  <c r="X263" i="79"/>
  <c r="Y263" i="79" s="1"/>
  <c r="X275" i="79"/>
  <c r="Y275" i="79" s="1"/>
  <c r="X287" i="79"/>
  <c r="Y287" i="79" s="1"/>
  <c r="X299" i="79"/>
  <c r="Y299" i="79" s="1"/>
  <c r="X311" i="79"/>
  <c r="Y311" i="79" s="1"/>
  <c r="X323" i="79"/>
  <c r="Y323" i="79" s="1"/>
  <c r="X335" i="79"/>
  <c r="Y335" i="79" s="1"/>
  <c r="X347" i="79"/>
  <c r="Y347" i="79" s="1"/>
  <c r="X391" i="79"/>
  <c r="Y391" i="79" s="1"/>
  <c r="X403" i="79"/>
  <c r="Y403" i="79" s="1"/>
  <c r="X415" i="79"/>
  <c r="Y415" i="79" s="1"/>
  <c r="X427" i="79"/>
  <c r="Y427" i="79" s="1"/>
  <c r="X392" i="79"/>
  <c r="Y392" i="79" s="1"/>
  <c r="X17" i="79"/>
  <c r="Y17" i="79" s="1"/>
  <c r="X77" i="79"/>
  <c r="Y77" i="79" s="1"/>
  <c r="X89" i="79"/>
  <c r="Y89" i="79" s="1"/>
  <c r="X101" i="79"/>
  <c r="Y101" i="79" s="1"/>
  <c r="X113" i="79"/>
  <c r="Y113" i="79" s="1"/>
  <c r="X125" i="79"/>
  <c r="Y125" i="79" s="1"/>
  <c r="X173" i="79"/>
  <c r="Y173" i="79" s="1"/>
  <c r="X185" i="79"/>
  <c r="Y185" i="79" s="1"/>
  <c r="X197" i="79"/>
  <c r="Y197" i="79" s="1"/>
  <c r="X209" i="79"/>
  <c r="Y209" i="79" s="1"/>
  <c r="X221" i="79"/>
  <c r="Y221" i="79" s="1"/>
  <c r="X233" i="79"/>
  <c r="Y233" i="79" s="1"/>
  <c r="X245" i="79"/>
  <c r="Y245" i="79" s="1"/>
  <c r="X257" i="79"/>
  <c r="Y257" i="79" s="1"/>
  <c r="X269" i="79"/>
  <c r="Y269" i="79" s="1"/>
  <c r="X281" i="79"/>
  <c r="Y281" i="79" s="1"/>
  <c r="X293" i="79"/>
  <c r="Y293" i="79" s="1"/>
  <c r="X305" i="79"/>
  <c r="Y305" i="79" s="1"/>
  <c r="X317" i="79"/>
  <c r="Y317" i="79" s="1"/>
  <c r="X329" i="79"/>
  <c r="Y329" i="79" s="1"/>
  <c r="X341" i="79"/>
  <c r="Y341" i="79" s="1"/>
  <c r="X401" i="79"/>
  <c r="Y401" i="79" s="1"/>
  <c r="X413" i="79"/>
  <c r="Y413" i="79" s="1"/>
  <c r="X425" i="79"/>
  <c r="Y425" i="79" s="1"/>
  <c r="X357" i="79"/>
  <c r="Y357" i="79" s="1"/>
  <c r="X369" i="79"/>
  <c r="Y369" i="79" s="1"/>
  <c r="X41" i="79"/>
  <c r="Y41" i="79" s="1"/>
  <c r="X78" i="79"/>
  <c r="Y78" i="79" s="1"/>
  <c r="X90" i="79"/>
  <c r="Y90" i="79" s="1"/>
  <c r="X162" i="79"/>
  <c r="Y162" i="79" s="1"/>
  <c r="X174" i="79"/>
  <c r="Y174" i="79" s="1"/>
  <c r="X186" i="79"/>
  <c r="Y186" i="79" s="1"/>
  <c r="X198" i="79"/>
  <c r="Y198" i="79" s="1"/>
  <c r="X210" i="79"/>
  <c r="Y210" i="79" s="1"/>
  <c r="X222" i="79"/>
  <c r="Y222" i="79" s="1"/>
  <c r="X234" i="79"/>
  <c r="Y234" i="79" s="1"/>
  <c r="X246" i="79"/>
  <c r="Y246" i="79" s="1"/>
  <c r="X414" i="79"/>
  <c r="Y414" i="79" s="1"/>
  <c r="X29" i="79"/>
  <c r="Y29" i="79" s="1"/>
  <c r="X18" i="79"/>
  <c r="Y18" i="79" s="1"/>
  <c r="X66" i="79"/>
  <c r="Y66" i="79" s="1"/>
  <c r="X28" i="79"/>
  <c r="Y28" i="79" s="1"/>
  <c r="X52" i="79"/>
  <c r="Y52" i="79" s="1"/>
  <c r="X76" i="79"/>
  <c r="Y76" i="79" s="1"/>
  <c r="X172" i="79"/>
  <c r="Y172" i="79" s="1"/>
  <c r="X196" i="79"/>
  <c r="Y196" i="79" s="1"/>
  <c r="X220" i="79"/>
  <c r="Y220" i="79" s="1"/>
  <c r="X232" i="79"/>
  <c r="Y232" i="79" s="1"/>
  <c r="X376" i="79"/>
  <c r="Y376" i="79" s="1"/>
  <c r="X388" i="79"/>
  <c r="Y388" i="79" s="1"/>
  <c r="X400" i="79"/>
  <c r="Y400" i="79" s="1"/>
  <c r="X412" i="79"/>
  <c r="Y412" i="79" s="1"/>
  <c r="X424" i="79"/>
  <c r="Y424" i="79" s="1"/>
  <c r="X16" i="79"/>
  <c r="Y16" i="79" s="1"/>
  <c r="X40" i="79"/>
  <c r="Y40" i="79" s="1"/>
  <c r="X64" i="79"/>
  <c r="Y64" i="79" s="1"/>
  <c r="X88" i="79"/>
  <c r="Y88" i="79" s="1"/>
  <c r="X160" i="79"/>
  <c r="Y160" i="79" s="1"/>
  <c r="X184" i="79"/>
  <c r="Y184" i="79" s="1"/>
  <c r="X208" i="79"/>
  <c r="Y208" i="79" s="1"/>
  <c r="X244" i="79"/>
  <c r="Y244" i="79" s="1"/>
  <c r="X402" i="79"/>
  <c r="Y402" i="79" s="1"/>
  <c r="X426" i="79"/>
  <c r="Y426" i="79" s="1"/>
  <c r="X381" i="79"/>
  <c r="Y381" i="79" s="1"/>
  <c r="X139" i="79"/>
  <c r="Y139" i="79" s="1"/>
  <c r="X163" i="79"/>
  <c r="Y163" i="79" s="1"/>
  <c r="X187" i="79"/>
  <c r="Y187" i="79" s="1"/>
  <c r="X211" i="79"/>
  <c r="Y211" i="79" s="1"/>
  <c r="X380" i="79"/>
  <c r="Y380" i="79" s="1"/>
  <c r="X216" i="79"/>
  <c r="Y216" i="79" s="1"/>
  <c r="X228" i="79"/>
  <c r="Y228" i="79" s="1"/>
  <c r="X240" i="79"/>
  <c r="Y240" i="79" s="1"/>
  <c r="X169" i="79"/>
  <c r="Y169" i="79" s="1"/>
  <c r="X181" i="79"/>
  <c r="Y181" i="79" s="1"/>
  <c r="X193" i="79"/>
  <c r="Y193" i="79" s="1"/>
  <c r="X205" i="79"/>
  <c r="Y205" i="79" s="1"/>
  <c r="X373" i="79"/>
  <c r="Y373" i="79" s="1"/>
  <c r="X421" i="79"/>
  <c r="Y421" i="79" s="1"/>
  <c r="X151" i="79"/>
  <c r="Y151" i="79" s="1"/>
  <c r="X175" i="79"/>
  <c r="Y175" i="79" s="1"/>
  <c r="X199" i="79"/>
  <c r="Y199" i="79" s="1"/>
  <c r="X223" i="79"/>
  <c r="Y223" i="79" s="1"/>
  <c r="X379" i="79"/>
  <c r="Y379" i="79" s="1"/>
  <c r="X14" i="79"/>
  <c r="Y14" i="79" s="1"/>
  <c r="X26" i="79"/>
  <c r="Y26" i="79" s="1"/>
  <c r="X38" i="79"/>
  <c r="Y38" i="79" s="1"/>
  <c r="X50" i="79"/>
  <c r="Y50" i="79" s="1"/>
  <c r="X62" i="79"/>
  <c r="Y62" i="79" s="1"/>
  <c r="X74" i="79"/>
  <c r="Y74" i="79" s="1"/>
  <c r="X86" i="79"/>
  <c r="Y86" i="79" s="1"/>
  <c r="X98" i="79"/>
  <c r="Y98" i="79" s="1"/>
  <c r="X110" i="79"/>
  <c r="Y110" i="79" s="1"/>
  <c r="X122" i="79"/>
  <c r="Y122" i="79" s="1"/>
  <c r="X134" i="79"/>
  <c r="Y134" i="79" s="1"/>
  <c r="X146" i="79"/>
  <c r="Y146" i="79" s="1"/>
  <c r="X158" i="79"/>
  <c r="Y158" i="79" s="1"/>
  <c r="X170" i="79"/>
  <c r="Y170" i="79" s="1"/>
  <c r="X182" i="79"/>
  <c r="Y182" i="79" s="1"/>
  <c r="X194" i="79"/>
  <c r="Y194" i="79" s="1"/>
  <c r="X206" i="79"/>
  <c r="Y206" i="79" s="1"/>
  <c r="X218" i="79"/>
  <c r="Y218" i="79" s="1"/>
  <c r="X230" i="79"/>
  <c r="Y230" i="79" s="1"/>
  <c r="X242" i="79"/>
  <c r="Y242" i="79" s="1"/>
  <c r="X254" i="79"/>
  <c r="Y254" i="79" s="1"/>
  <c r="X266" i="79"/>
  <c r="Y266" i="79" s="1"/>
  <c r="X278" i="79"/>
  <c r="Y278" i="79" s="1"/>
  <c r="X290" i="79"/>
  <c r="Y290" i="79" s="1"/>
  <c r="X302" i="79"/>
  <c r="Y302" i="79" s="1"/>
  <c r="X314" i="79"/>
  <c r="Y314" i="79" s="1"/>
  <c r="X326" i="79"/>
  <c r="Y326" i="79" s="1"/>
  <c r="X338" i="79"/>
  <c r="Y338" i="79" s="1"/>
  <c r="X350" i="79"/>
  <c r="Y350" i="79" s="1"/>
  <c r="X362" i="79"/>
  <c r="Y362" i="79" s="1"/>
  <c r="X374" i="79"/>
  <c r="Y374" i="79" s="1"/>
  <c r="X386" i="79"/>
  <c r="Y386" i="79" s="1"/>
  <c r="X398" i="79"/>
  <c r="Y398" i="79" s="1"/>
  <c r="X410" i="79"/>
  <c r="Y410" i="79" s="1"/>
  <c r="X422" i="79"/>
  <c r="Y422" i="79" s="1"/>
  <c r="X15" i="79"/>
  <c r="Y15" i="79" s="1"/>
  <c r="X27" i="79"/>
  <c r="Y27" i="79" s="1"/>
  <c r="X39" i="79"/>
  <c r="Y39" i="79" s="1"/>
  <c r="X51" i="79"/>
  <c r="Y51" i="79" s="1"/>
  <c r="X63" i="79"/>
  <c r="Y63" i="79" s="1"/>
  <c r="X75" i="79"/>
  <c r="Y75" i="79" s="1"/>
  <c r="X87" i="79"/>
  <c r="Y87" i="79" s="1"/>
  <c r="X99" i="79"/>
  <c r="Y99" i="79" s="1"/>
  <c r="X111" i="79"/>
  <c r="Y111" i="79" s="1"/>
  <c r="X123" i="79"/>
  <c r="Y123" i="79" s="1"/>
  <c r="X135" i="79"/>
  <c r="Y135" i="79" s="1"/>
  <c r="X147" i="79"/>
  <c r="Y147" i="79" s="1"/>
  <c r="X159" i="79"/>
  <c r="Y159" i="79" s="1"/>
  <c r="X171" i="79"/>
  <c r="Y171" i="79" s="1"/>
  <c r="X183" i="79"/>
  <c r="Y183" i="79" s="1"/>
  <c r="X195" i="79"/>
  <c r="Y195" i="79" s="1"/>
  <c r="X207" i="79"/>
  <c r="Y207" i="79" s="1"/>
  <c r="X219" i="79"/>
  <c r="Y219" i="79" s="1"/>
  <c r="X231" i="79"/>
  <c r="Y231" i="79" s="1"/>
  <c r="X243" i="79"/>
  <c r="Y243" i="79" s="1"/>
  <c r="X255" i="79"/>
  <c r="Y255" i="79" s="1"/>
  <c r="X267" i="79"/>
  <c r="Y267" i="79" s="1"/>
  <c r="X279" i="79"/>
  <c r="Y279" i="79" s="1"/>
  <c r="X291" i="79"/>
  <c r="Y291" i="79" s="1"/>
  <c r="X303" i="79"/>
  <c r="Y303" i="79" s="1"/>
  <c r="X315" i="79"/>
  <c r="Y315" i="79" s="1"/>
  <c r="X327" i="79"/>
  <c r="Y327" i="79" s="1"/>
  <c r="X339" i="79"/>
  <c r="Y339" i="79" s="1"/>
  <c r="X351" i="79"/>
  <c r="Y351" i="79" s="1"/>
  <c r="X363" i="79"/>
  <c r="Y363" i="79" s="1"/>
  <c r="X375" i="79"/>
  <c r="Y375" i="79" s="1"/>
  <c r="X387" i="79"/>
  <c r="Y387" i="79" s="1"/>
  <c r="X399" i="79"/>
  <c r="Y399" i="79" s="1"/>
  <c r="X411" i="79"/>
  <c r="Y411" i="79" s="1"/>
  <c r="X423" i="79"/>
  <c r="Y423" i="79" s="1"/>
  <c r="X53" i="79"/>
  <c r="Y53" i="79" s="1"/>
  <c r="X65" i="79"/>
  <c r="Y65" i="79" s="1"/>
  <c r="X137" i="79"/>
  <c r="Y137" i="79" s="1"/>
  <c r="X149" i="79"/>
  <c r="Y149" i="79" s="1"/>
  <c r="X161" i="79"/>
  <c r="Y161" i="79" s="1"/>
  <c r="X353" i="79"/>
  <c r="Y353" i="79" s="1"/>
  <c r="X365" i="79"/>
  <c r="Y365" i="79" s="1"/>
  <c r="X377" i="79"/>
  <c r="Y377" i="79" s="1"/>
  <c r="X389" i="79"/>
  <c r="Y389" i="79" s="1"/>
  <c r="X30" i="79"/>
  <c r="Y30" i="79" s="1"/>
  <c r="X42" i="79"/>
  <c r="Y42" i="79" s="1"/>
  <c r="X54" i="79"/>
  <c r="Y54" i="79" s="1"/>
  <c r="X102" i="79"/>
  <c r="Y102" i="79" s="1"/>
  <c r="X114" i="79"/>
  <c r="Y114" i="79" s="1"/>
  <c r="X126" i="79"/>
  <c r="Y126" i="79" s="1"/>
  <c r="X138" i="79"/>
  <c r="Y138" i="79" s="1"/>
  <c r="X150" i="79"/>
  <c r="Y150" i="79" s="1"/>
  <c r="X258" i="79"/>
  <c r="Y258" i="79" s="1"/>
  <c r="X270" i="79"/>
  <c r="Y270" i="79" s="1"/>
  <c r="X282" i="79"/>
  <c r="Y282" i="79" s="1"/>
  <c r="X294" i="79"/>
  <c r="Y294" i="79" s="1"/>
  <c r="X306" i="79"/>
  <c r="Y306" i="79" s="1"/>
  <c r="X318" i="79"/>
  <c r="Y318" i="79" s="1"/>
  <c r="X330" i="79"/>
  <c r="Y330" i="79" s="1"/>
  <c r="X342" i="79"/>
  <c r="Y342" i="79" s="1"/>
  <c r="X354" i="79"/>
  <c r="Y354" i="79" s="1"/>
  <c r="X366" i="79"/>
  <c r="Y366" i="79" s="1"/>
  <c r="X378" i="79"/>
  <c r="Y378" i="79" s="1"/>
  <c r="X390" i="79"/>
  <c r="Y390" i="79" s="1"/>
  <c r="X19" i="79"/>
  <c r="Y19" i="79" s="1"/>
  <c r="X31" i="79"/>
  <c r="Y31" i="79" s="1"/>
  <c r="X43" i="79"/>
  <c r="Y43" i="79" s="1"/>
  <c r="X55" i="79"/>
  <c r="Y55" i="79" s="1"/>
  <c r="X67" i="79"/>
  <c r="Y67" i="79" s="1"/>
  <c r="X79" i="79"/>
  <c r="Y79" i="79" s="1"/>
  <c r="X91" i="79"/>
  <c r="Y91" i="79" s="1"/>
  <c r="X103" i="79"/>
  <c r="Y103" i="79" s="1"/>
  <c r="X115" i="79"/>
  <c r="Y115" i="79" s="1"/>
  <c r="X127" i="79"/>
  <c r="Y127" i="79" s="1"/>
  <c r="X235" i="79"/>
  <c r="Y235" i="79" s="1"/>
  <c r="X247" i="79"/>
  <c r="Y247" i="79" s="1"/>
  <c r="X259" i="79"/>
  <c r="Y259" i="79" s="1"/>
  <c r="X271" i="79"/>
  <c r="Y271" i="79" s="1"/>
  <c r="X283" i="79"/>
  <c r="Y283" i="79" s="1"/>
  <c r="X295" i="79"/>
  <c r="Y295" i="79" s="1"/>
  <c r="X307" i="79"/>
  <c r="Y307" i="79" s="1"/>
  <c r="X319" i="79"/>
  <c r="Y319" i="79" s="1"/>
  <c r="X331" i="79"/>
  <c r="Y331" i="79" s="1"/>
  <c r="X343" i="79"/>
  <c r="Y343" i="79" s="1"/>
  <c r="X355" i="79"/>
  <c r="Y355" i="79" s="1"/>
  <c r="X367" i="79"/>
  <c r="Y367" i="79" s="1"/>
  <c r="X100" i="79"/>
  <c r="Y100" i="79" s="1"/>
  <c r="X112" i="79"/>
  <c r="Y112" i="79" s="1"/>
  <c r="X124" i="79"/>
  <c r="Y124" i="79" s="1"/>
  <c r="X136" i="79"/>
  <c r="Y136" i="79" s="1"/>
  <c r="X148" i="79"/>
  <c r="Y148" i="79" s="1"/>
  <c r="X256" i="79"/>
  <c r="Y256" i="79" s="1"/>
  <c r="X268" i="79"/>
  <c r="Y268" i="79" s="1"/>
  <c r="X280" i="79"/>
  <c r="Y280" i="79" s="1"/>
  <c r="X292" i="79"/>
  <c r="Y292" i="79" s="1"/>
  <c r="X304" i="79"/>
  <c r="Y304" i="79" s="1"/>
  <c r="X316" i="79"/>
  <c r="Y316" i="79" s="1"/>
  <c r="X328" i="79"/>
  <c r="Y328" i="79" s="1"/>
  <c r="X340" i="79"/>
  <c r="Y340" i="79" s="1"/>
  <c r="X352" i="79"/>
  <c r="Y352" i="79" s="1"/>
  <c r="X364" i="79"/>
  <c r="Y364" i="79" s="1"/>
  <c r="X20" i="79"/>
  <c r="Y20" i="79" s="1"/>
  <c r="X32" i="79"/>
  <c r="Y32" i="79" s="1"/>
  <c r="X44" i="79"/>
  <c r="Y44" i="79" s="1"/>
  <c r="X56" i="79"/>
  <c r="Y56" i="79" s="1"/>
  <c r="X68" i="79"/>
  <c r="Y68" i="79" s="1"/>
  <c r="X80" i="79"/>
  <c r="Y80" i="79" s="1"/>
  <c r="X92" i="79"/>
  <c r="Y92" i="79" s="1"/>
  <c r="X104" i="79"/>
  <c r="Y104" i="79" s="1"/>
  <c r="X116" i="79"/>
  <c r="Y116" i="79" s="1"/>
  <c r="X128" i="79"/>
  <c r="Y128" i="79" s="1"/>
  <c r="X140" i="79"/>
  <c r="Y140" i="79" s="1"/>
  <c r="X152" i="79"/>
  <c r="Y152" i="79" s="1"/>
  <c r="X164" i="79"/>
  <c r="Y164" i="79" s="1"/>
  <c r="X176" i="79"/>
  <c r="Y176" i="79" s="1"/>
  <c r="X188" i="79"/>
  <c r="Y188" i="79" s="1"/>
  <c r="X200" i="79"/>
  <c r="Y200" i="79" s="1"/>
  <c r="X212" i="79"/>
  <c r="Y212" i="79" s="1"/>
  <c r="X224" i="79"/>
  <c r="Y224" i="79" s="1"/>
  <c r="X236" i="79"/>
  <c r="Y236" i="79" s="1"/>
  <c r="X248" i="79"/>
  <c r="Y248" i="79" s="1"/>
  <c r="X260" i="79"/>
  <c r="Y260" i="79" s="1"/>
  <c r="X272" i="79"/>
  <c r="Y272" i="79" s="1"/>
  <c r="X284" i="79"/>
  <c r="Y284" i="79" s="1"/>
  <c r="X296" i="79"/>
  <c r="Y296" i="79" s="1"/>
  <c r="X308" i="79"/>
  <c r="Y308" i="79" s="1"/>
  <c r="X320" i="79"/>
  <c r="Y320" i="79" s="1"/>
  <c r="X332" i="79"/>
  <c r="Y332" i="79" s="1"/>
  <c r="X344" i="79"/>
  <c r="Y344" i="79" s="1"/>
  <c r="X356" i="79"/>
  <c r="Y356" i="79" s="1"/>
  <c r="X368" i="79"/>
  <c r="Y368" i="79" s="1"/>
  <c r="X404" i="79"/>
  <c r="Y404" i="79" s="1"/>
  <c r="X416" i="79"/>
  <c r="Y416" i="79" s="1"/>
  <c r="X429" i="79"/>
  <c r="Y429" i="79" s="1"/>
  <c r="X21" i="79"/>
  <c r="Y21" i="79" s="1"/>
  <c r="X33" i="79"/>
  <c r="Y33" i="79" s="1"/>
  <c r="X45" i="79"/>
  <c r="Y45" i="79" s="1"/>
  <c r="X57" i="79"/>
  <c r="Y57" i="79" s="1"/>
  <c r="X69" i="79"/>
  <c r="Y69" i="79" s="1"/>
  <c r="X81" i="79"/>
  <c r="Y81" i="79" s="1"/>
  <c r="X93" i="79"/>
  <c r="Y93" i="79" s="1"/>
  <c r="X105" i="79"/>
  <c r="Y105" i="79" s="1"/>
  <c r="X117" i="79"/>
  <c r="Y117" i="79" s="1"/>
  <c r="X129" i="79"/>
  <c r="Y129" i="79" s="1"/>
  <c r="X141" i="79"/>
  <c r="Y141" i="79" s="1"/>
  <c r="X153" i="79"/>
  <c r="Y153" i="79" s="1"/>
  <c r="X165" i="79"/>
  <c r="Y165" i="79" s="1"/>
  <c r="X177" i="79"/>
  <c r="Y177" i="79" s="1"/>
  <c r="X189" i="79"/>
  <c r="Y189" i="79" s="1"/>
  <c r="X201" i="79"/>
  <c r="Y201" i="79" s="1"/>
  <c r="X213" i="79"/>
  <c r="Y213" i="79" s="1"/>
  <c r="X225" i="79"/>
  <c r="Y225" i="79" s="1"/>
  <c r="X237" i="79"/>
  <c r="Y237" i="79" s="1"/>
  <c r="X249" i="79"/>
  <c r="Y249" i="79" s="1"/>
  <c r="X261" i="79"/>
  <c r="Y261" i="79" s="1"/>
  <c r="X273" i="79"/>
  <c r="Y273" i="79" s="1"/>
  <c r="X285" i="79"/>
  <c r="Y285" i="79" s="1"/>
  <c r="X297" i="79"/>
  <c r="Y297" i="79" s="1"/>
  <c r="X309" i="79"/>
  <c r="Y309" i="79" s="1"/>
  <c r="X321" i="79"/>
  <c r="Y321" i="79" s="1"/>
  <c r="X333" i="79"/>
  <c r="Y333" i="79" s="1"/>
  <c r="X345" i="79"/>
  <c r="Y345" i="79" s="1"/>
  <c r="X393" i="79"/>
  <c r="Y393" i="79" s="1"/>
  <c r="X405" i="79"/>
  <c r="Y405" i="79" s="1"/>
  <c r="X417" i="79"/>
  <c r="Y417" i="79" s="1"/>
  <c r="X428" i="79"/>
  <c r="Y428" i="79" s="1"/>
  <c r="X46" i="79"/>
  <c r="Y46" i="79" s="1"/>
  <c r="X58" i="79"/>
  <c r="Y58" i="79" s="1"/>
  <c r="X70" i="79"/>
  <c r="Y70" i="79" s="1"/>
  <c r="X82" i="79"/>
  <c r="Y82" i="79" s="1"/>
  <c r="X94" i="79"/>
  <c r="Y94" i="79" s="1"/>
  <c r="X106" i="79"/>
  <c r="Y106" i="79" s="1"/>
  <c r="X118" i="79"/>
  <c r="Y118" i="79" s="1"/>
  <c r="X130" i="79"/>
  <c r="Y130" i="79" s="1"/>
  <c r="X142" i="79"/>
  <c r="Y142" i="79" s="1"/>
  <c r="X154" i="79"/>
  <c r="Y154" i="79" s="1"/>
  <c r="X166" i="79"/>
  <c r="Y166" i="79" s="1"/>
  <c r="X178" i="79"/>
  <c r="Y178" i="79" s="1"/>
  <c r="X190" i="79"/>
  <c r="Y190" i="79" s="1"/>
  <c r="X202" i="79"/>
  <c r="Y202" i="79" s="1"/>
  <c r="X214" i="79"/>
  <c r="Y214" i="79" s="1"/>
  <c r="X226" i="79"/>
  <c r="Y226" i="79" s="1"/>
  <c r="X238" i="79"/>
  <c r="Y238" i="79" s="1"/>
  <c r="X250" i="79"/>
  <c r="Y250" i="79" s="1"/>
  <c r="X382" i="79"/>
  <c r="Y382" i="79" s="1"/>
  <c r="X394" i="79"/>
  <c r="Y394" i="79" s="1"/>
  <c r="X406" i="79"/>
  <c r="Y406" i="79" s="1"/>
  <c r="X418" i="79"/>
  <c r="Y418" i="79" s="1"/>
  <c r="X23" i="79"/>
  <c r="Y23" i="79" s="1"/>
  <c r="X35" i="79"/>
  <c r="Y35" i="79" s="1"/>
  <c r="X47" i="79"/>
  <c r="Y47" i="79" s="1"/>
  <c r="X59" i="79"/>
  <c r="Y59" i="79" s="1"/>
  <c r="X71" i="79"/>
  <c r="Y71" i="79" s="1"/>
  <c r="X83" i="79"/>
  <c r="Y83" i="79" s="1"/>
  <c r="X95" i="79"/>
  <c r="Y95" i="79" s="1"/>
  <c r="X107" i="79"/>
  <c r="Y107" i="79" s="1"/>
  <c r="X119" i="79"/>
  <c r="Y119" i="79" s="1"/>
  <c r="X131" i="79"/>
  <c r="Y131" i="79" s="1"/>
  <c r="X143" i="79"/>
  <c r="Y143" i="79" s="1"/>
  <c r="X155" i="79"/>
  <c r="Y155" i="79" s="1"/>
  <c r="X167" i="79"/>
  <c r="Y167" i="79" s="1"/>
  <c r="X179" i="79"/>
  <c r="Y179" i="79" s="1"/>
  <c r="X191" i="79"/>
  <c r="Y191" i="79" s="1"/>
  <c r="X203" i="79"/>
  <c r="Y203" i="79" s="1"/>
  <c r="X215" i="79"/>
  <c r="Y215" i="79" s="1"/>
  <c r="X359" i="79"/>
  <c r="Y359" i="79" s="1"/>
  <c r="X371" i="79"/>
  <c r="Y371" i="79" s="1"/>
  <c r="X383" i="79"/>
  <c r="Y383" i="79" s="1"/>
  <c r="X395" i="79"/>
  <c r="Y395" i="79" s="1"/>
  <c r="X407" i="79"/>
  <c r="Y407" i="79" s="1"/>
  <c r="X419" i="79"/>
  <c r="Y419" i="79" s="1"/>
  <c r="X24" i="79"/>
  <c r="Y24" i="79" s="1"/>
  <c r="X36" i="79"/>
  <c r="Y36" i="79" s="1"/>
  <c r="X48" i="79"/>
  <c r="Y48" i="79" s="1"/>
  <c r="X96" i="79"/>
  <c r="Y96" i="79" s="1"/>
  <c r="X108" i="79"/>
  <c r="Y108" i="79" s="1"/>
  <c r="X120" i="79"/>
  <c r="Y120" i="79" s="1"/>
  <c r="X132" i="79"/>
  <c r="Y132" i="79" s="1"/>
  <c r="X144" i="79"/>
  <c r="Y144" i="79" s="1"/>
  <c r="X156" i="79"/>
  <c r="Y156" i="79" s="1"/>
  <c r="X252" i="79"/>
  <c r="Y252" i="79" s="1"/>
  <c r="X264" i="79"/>
  <c r="Y264" i="79" s="1"/>
  <c r="X276" i="79"/>
  <c r="Y276" i="79" s="1"/>
  <c r="X288" i="79"/>
  <c r="Y288" i="79" s="1"/>
  <c r="X300" i="79"/>
  <c r="Y300" i="79" s="1"/>
  <c r="X312" i="79"/>
  <c r="Y312" i="79" s="1"/>
  <c r="X324" i="79"/>
  <c r="Y324" i="79" s="1"/>
  <c r="X336" i="79"/>
  <c r="Y336" i="79" s="1"/>
  <c r="X348" i="79"/>
  <c r="Y348" i="79" s="1"/>
  <c r="X360" i="79"/>
  <c r="Y360" i="79" s="1"/>
  <c r="X372" i="79"/>
  <c r="Y372" i="79" s="1"/>
  <c r="X25" i="79"/>
  <c r="Y25" i="79" s="1"/>
  <c r="X37" i="79"/>
  <c r="Y37" i="79" s="1"/>
  <c r="X49" i="79"/>
  <c r="Y49" i="79" s="1"/>
  <c r="X61" i="79"/>
  <c r="Y61" i="79" s="1"/>
  <c r="X73" i="79"/>
  <c r="Y73" i="79" s="1"/>
  <c r="X85" i="79"/>
  <c r="Y85" i="79" s="1"/>
  <c r="X97" i="79"/>
  <c r="Y97" i="79" s="1"/>
  <c r="X109" i="79"/>
  <c r="Y109" i="79" s="1"/>
  <c r="X121" i="79"/>
  <c r="Y121" i="79" s="1"/>
  <c r="X133" i="79"/>
  <c r="Y133" i="79" s="1"/>
  <c r="X145" i="79"/>
  <c r="Y145" i="79" s="1"/>
  <c r="X157" i="79"/>
  <c r="Y157" i="79" s="1"/>
  <c r="X229" i="79"/>
  <c r="Y229" i="79" s="1"/>
  <c r="X241" i="79"/>
  <c r="Y241" i="79" s="1"/>
  <c r="X253" i="79"/>
  <c r="Y253" i="79" s="1"/>
  <c r="X265" i="79"/>
  <c r="Y265" i="79" s="1"/>
  <c r="X277" i="79"/>
  <c r="Y277" i="79" s="1"/>
  <c r="X289" i="79"/>
  <c r="Y289" i="79" s="1"/>
  <c r="X301" i="79"/>
  <c r="Y301" i="79" s="1"/>
  <c r="X313" i="79"/>
  <c r="Y313" i="79" s="1"/>
  <c r="X325" i="79"/>
  <c r="Y325" i="79" s="1"/>
  <c r="X337" i="79"/>
  <c r="Y337" i="79" s="1"/>
  <c r="X349" i="79"/>
  <c r="Y349" i="79" s="1"/>
  <c r="AK170" i="92"/>
  <c r="AL170" i="92" s="1"/>
  <c r="AF170" i="92"/>
  <c r="AG170" i="92" s="1"/>
  <c r="AA170" i="92"/>
  <c r="AB170" i="92" s="1"/>
  <c r="I170" i="92"/>
  <c r="J170" i="92" s="1"/>
  <c r="AK169" i="92"/>
  <c r="AL169" i="92" s="1"/>
  <c r="AF169" i="92"/>
  <c r="AG169" i="92" s="1"/>
  <c r="AA169" i="92"/>
  <c r="AB169" i="92" s="1"/>
  <c r="I169" i="92"/>
  <c r="J169" i="92" s="1"/>
  <c r="AK168" i="92"/>
  <c r="AL168" i="92" s="1"/>
  <c r="AF168" i="92"/>
  <c r="AG168" i="92" s="1"/>
  <c r="AA168" i="92"/>
  <c r="AB168" i="92" s="1"/>
  <c r="I168" i="92"/>
  <c r="J168" i="92" s="1"/>
  <c r="AK167" i="92"/>
  <c r="AL167" i="92" s="1"/>
  <c r="AF167" i="92"/>
  <c r="AG167" i="92" s="1"/>
  <c r="AA167" i="92"/>
  <c r="AB167" i="92" s="1"/>
  <c r="I167" i="92"/>
  <c r="J167" i="92" s="1"/>
  <c r="AK166" i="92"/>
  <c r="AL166" i="92" s="1"/>
  <c r="AF166" i="92"/>
  <c r="AG166" i="92" s="1"/>
  <c r="AA166" i="92"/>
  <c r="AB166" i="92" s="1"/>
  <c r="I166" i="92"/>
  <c r="J166" i="92" s="1"/>
  <c r="AK165" i="92"/>
  <c r="AL165" i="92" s="1"/>
  <c r="AF165" i="92"/>
  <c r="AG165" i="92" s="1"/>
  <c r="AA165" i="92"/>
  <c r="AB165" i="92" s="1"/>
  <c r="I165" i="92"/>
  <c r="J165" i="92" s="1"/>
  <c r="AK164" i="92"/>
  <c r="AL164" i="92" s="1"/>
  <c r="AF164" i="92"/>
  <c r="AG164" i="92" s="1"/>
  <c r="AA164" i="92"/>
  <c r="AB164" i="92" s="1"/>
  <c r="I164" i="92"/>
  <c r="J164" i="92" s="1"/>
  <c r="AK163" i="92"/>
  <c r="AL163" i="92" s="1"/>
  <c r="AF163" i="92"/>
  <c r="AG163" i="92" s="1"/>
  <c r="AA163" i="92"/>
  <c r="AB163" i="92" s="1"/>
  <c r="I163" i="92"/>
  <c r="J163" i="92" s="1"/>
  <c r="AK162" i="92"/>
  <c r="AL162" i="92" s="1"/>
  <c r="AF162" i="92"/>
  <c r="AG162" i="92" s="1"/>
  <c r="AA162" i="92"/>
  <c r="AB162" i="92" s="1"/>
  <c r="I162" i="92"/>
  <c r="J162" i="92" s="1"/>
  <c r="AK161" i="92"/>
  <c r="AL161" i="92" s="1"/>
  <c r="AF161" i="92"/>
  <c r="AG161" i="92" s="1"/>
  <c r="AA161" i="92"/>
  <c r="AB161" i="92" s="1"/>
  <c r="I161" i="92"/>
  <c r="J161" i="92" s="1"/>
  <c r="AK160" i="92"/>
  <c r="AL160" i="92" s="1"/>
  <c r="AF160" i="92"/>
  <c r="AG160" i="92" s="1"/>
  <c r="AA160" i="92"/>
  <c r="AB160" i="92" s="1"/>
  <c r="I160" i="92"/>
  <c r="J160" i="92" s="1"/>
  <c r="AK159" i="92"/>
  <c r="AL159" i="92" s="1"/>
  <c r="AF159" i="92"/>
  <c r="AG159" i="92" s="1"/>
  <c r="AA159" i="92"/>
  <c r="AB159" i="92" s="1"/>
  <c r="I159" i="92"/>
  <c r="J159" i="92" s="1"/>
  <c r="AK158" i="92"/>
  <c r="AL158" i="92" s="1"/>
  <c r="AF158" i="92"/>
  <c r="AG158" i="92" s="1"/>
  <c r="AA158" i="92"/>
  <c r="AB158" i="92" s="1"/>
  <c r="I158" i="92"/>
  <c r="J158" i="92" s="1"/>
  <c r="AK157" i="92"/>
  <c r="AL157" i="92" s="1"/>
  <c r="AF157" i="92"/>
  <c r="AG157" i="92" s="1"/>
  <c r="AA157" i="92"/>
  <c r="AB157" i="92" s="1"/>
  <c r="I157" i="92"/>
  <c r="J157" i="92" s="1"/>
  <c r="AK156" i="92"/>
  <c r="AL156" i="92" s="1"/>
  <c r="AF156" i="92"/>
  <c r="AG156" i="92" s="1"/>
  <c r="AA156" i="92"/>
  <c r="AB156" i="92" s="1"/>
  <c r="I156" i="92"/>
  <c r="J156" i="92" s="1"/>
  <c r="AK155" i="92"/>
  <c r="AL155" i="92" s="1"/>
  <c r="AF155" i="92"/>
  <c r="AG155" i="92" s="1"/>
  <c r="AA155" i="92"/>
  <c r="AB155" i="92" s="1"/>
  <c r="I155" i="92"/>
  <c r="J155" i="92" s="1"/>
  <c r="AK154" i="92"/>
  <c r="AL154" i="92" s="1"/>
  <c r="AF154" i="92"/>
  <c r="AG154" i="92" s="1"/>
  <c r="AA154" i="92"/>
  <c r="AB154" i="92" s="1"/>
  <c r="I154" i="92"/>
  <c r="J154" i="92" s="1"/>
  <c r="AK153" i="92"/>
  <c r="AL153" i="92" s="1"/>
  <c r="AF153" i="92"/>
  <c r="AG153" i="92" s="1"/>
  <c r="AA153" i="92"/>
  <c r="AB153" i="92" s="1"/>
  <c r="I153" i="92"/>
  <c r="J153" i="92" s="1"/>
  <c r="AK152" i="92"/>
  <c r="AL152" i="92" s="1"/>
  <c r="AF152" i="92"/>
  <c r="AG152" i="92" s="1"/>
  <c r="AA152" i="92"/>
  <c r="AB152" i="92" s="1"/>
  <c r="I152" i="92"/>
  <c r="J152" i="92" s="1"/>
  <c r="AK151" i="92"/>
  <c r="AL151" i="92" s="1"/>
  <c r="AF151" i="92"/>
  <c r="AG151" i="92" s="1"/>
  <c r="AA151" i="92"/>
  <c r="AB151" i="92" s="1"/>
  <c r="I151" i="92"/>
  <c r="J151" i="92" s="1"/>
  <c r="AK150" i="92"/>
  <c r="AL150" i="92" s="1"/>
  <c r="AF150" i="92"/>
  <c r="AG150" i="92" s="1"/>
  <c r="AA150" i="92"/>
  <c r="AB150" i="92" s="1"/>
  <c r="I150" i="92"/>
  <c r="J150" i="92" s="1"/>
  <c r="AK149" i="92"/>
  <c r="AL149" i="92" s="1"/>
  <c r="AF149" i="92"/>
  <c r="AG149" i="92" s="1"/>
  <c r="AA149" i="92"/>
  <c r="AB149" i="92" s="1"/>
  <c r="I149" i="92"/>
  <c r="J149" i="92" s="1"/>
  <c r="AK148" i="92"/>
  <c r="AL148" i="92" s="1"/>
  <c r="AF148" i="92"/>
  <c r="AG148" i="92" s="1"/>
  <c r="AA148" i="92"/>
  <c r="AB148" i="92" s="1"/>
  <c r="I148" i="92"/>
  <c r="J148" i="92" s="1"/>
  <c r="AK147" i="92"/>
  <c r="AL147" i="92" s="1"/>
  <c r="AF147" i="92"/>
  <c r="AG147" i="92" s="1"/>
  <c r="AA147" i="92"/>
  <c r="AB147" i="92" s="1"/>
  <c r="I147" i="92"/>
  <c r="J147" i="92" s="1"/>
  <c r="AK146" i="92"/>
  <c r="AL146" i="92" s="1"/>
  <c r="AF146" i="92"/>
  <c r="AG146" i="92" s="1"/>
  <c r="AA146" i="92"/>
  <c r="AB146" i="92" s="1"/>
  <c r="I146" i="92"/>
  <c r="J146" i="92" s="1"/>
  <c r="AK145" i="92"/>
  <c r="AL145" i="92" s="1"/>
  <c r="AF145" i="92"/>
  <c r="AG145" i="92" s="1"/>
  <c r="AA145" i="92"/>
  <c r="AB145" i="92" s="1"/>
  <c r="I145" i="92"/>
  <c r="J145" i="92" s="1"/>
  <c r="AK144" i="92"/>
  <c r="AL144" i="92" s="1"/>
  <c r="AF144" i="92"/>
  <c r="AG144" i="92" s="1"/>
  <c r="AA144" i="92"/>
  <c r="AB144" i="92" s="1"/>
  <c r="I144" i="92"/>
  <c r="J144" i="92" s="1"/>
  <c r="AK143" i="92"/>
  <c r="AL143" i="92" s="1"/>
  <c r="AF143" i="92"/>
  <c r="AG143" i="92" s="1"/>
  <c r="AA143" i="92"/>
  <c r="AB143" i="92" s="1"/>
  <c r="I143" i="92"/>
  <c r="J143" i="92" s="1"/>
  <c r="AK142" i="92"/>
  <c r="AL142" i="92" s="1"/>
  <c r="AF142" i="92"/>
  <c r="AG142" i="92" s="1"/>
  <c r="AA142" i="92"/>
  <c r="AB142" i="92" s="1"/>
  <c r="I142" i="92"/>
  <c r="J142" i="92" s="1"/>
  <c r="AK141" i="92"/>
  <c r="AL141" i="92" s="1"/>
  <c r="AF141" i="92"/>
  <c r="AG141" i="92" s="1"/>
  <c r="AA141" i="92"/>
  <c r="AB141" i="92" s="1"/>
  <c r="I141" i="92"/>
  <c r="J141" i="92" s="1"/>
  <c r="AK140" i="92"/>
  <c r="AL140" i="92" s="1"/>
  <c r="AF140" i="92"/>
  <c r="AG140" i="92" s="1"/>
  <c r="AA140" i="92"/>
  <c r="AB140" i="92" s="1"/>
  <c r="I140" i="92"/>
  <c r="J140" i="92" s="1"/>
  <c r="AK139" i="92"/>
  <c r="AL139" i="92" s="1"/>
  <c r="AF139" i="92"/>
  <c r="AG139" i="92" s="1"/>
  <c r="AA139" i="92"/>
  <c r="AB139" i="92" s="1"/>
  <c r="I139" i="92"/>
  <c r="J139" i="92" s="1"/>
  <c r="AK138" i="92"/>
  <c r="AL138" i="92" s="1"/>
  <c r="AF138" i="92"/>
  <c r="AG138" i="92" s="1"/>
  <c r="AA138" i="92"/>
  <c r="AB138" i="92" s="1"/>
  <c r="I138" i="92"/>
  <c r="J138" i="92" s="1"/>
  <c r="AK137" i="92"/>
  <c r="AL137" i="92" s="1"/>
  <c r="AF137" i="92"/>
  <c r="AG137" i="92" s="1"/>
  <c r="AA137" i="92"/>
  <c r="AB137" i="92" s="1"/>
  <c r="I137" i="92"/>
  <c r="J137" i="92" s="1"/>
  <c r="AJ136" i="92"/>
  <c r="AI136" i="92"/>
  <c r="AF136" i="92"/>
  <c r="AG136" i="92" s="1"/>
  <c r="AA136" i="92"/>
  <c r="AB136" i="92" s="1"/>
  <c r="I136" i="92"/>
  <c r="J136" i="92" s="1"/>
  <c r="AK135" i="92"/>
  <c r="AL135" i="92" s="1"/>
  <c r="AF135" i="92"/>
  <c r="AG135" i="92" s="1"/>
  <c r="AA135" i="92"/>
  <c r="AB135" i="92" s="1"/>
  <c r="I135" i="92"/>
  <c r="J135" i="92" s="1"/>
  <c r="AK134" i="92"/>
  <c r="AL134" i="92" s="1"/>
  <c r="AF134" i="92"/>
  <c r="AG134" i="92" s="1"/>
  <c r="AA134" i="92"/>
  <c r="AB134" i="92" s="1"/>
  <c r="I134" i="92"/>
  <c r="J134" i="92" s="1"/>
  <c r="AK133" i="92"/>
  <c r="AL133" i="92" s="1"/>
  <c r="AF133" i="92"/>
  <c r="AG133" i="92" s="1"/>
  <c r="AA133" i="92"/>
  <c r="AB133" i="92" s="1"/>
  <c r="I133" i="92"/>
  <c r="J133" i="92" s="1"/>
  <c r="AK132" i="92"/>
  <c r="AL132" i="92" s="1"/>
  <c r="AF132" i="92"/>
  <c r="AG132" i="92" s="1"/>
  <c r="AA132" i="92"/>
  <c r="AB132" i="92" s="1"/>
  <c r="I132" i="92"/>
  <c r="J132" i="92" s="1"/>
  <c r="AK131" i="92"/>
  <c r="AL131" i="92" s="1"/>
  <c r="AF131" i="92"/>
  <c r="AG131" i="92" s="1"/>
  <c r="AA131" i="92"/>
  <c r="AB131" i="92" s="1"/>
  <c r="I131" i="92"/>
  <c r="J131" i="92" s="1"/>
  <c r="AK130" i="92"/>
  <c r="AL130" i="92" s="1"/>
  <c r="AF130" i="92"/>
  <c r="AG130" i="92" s="1"/>
  <c r="AA130" i="92"/>
  <c r="AB130" i="92" s="1"/>
  <c r="I130" i="92"/>
  <c r="J130" i="92" s="1"/>
  <c r="AK129" i="92"/>
  <c r="AL129" i="92" s="1"/>
  <c r="AF129" i="92"/>
  <c r="AG129" i="92" s="1"/>
  <c r="AA129" i="92"/>
  <c r="AB129" i="92" s="1"/>
  <c r="I129" i="92"/>
  <c r="J129" i="92" s="1"/>
  <c r="AK128" i="92"/>
  <c r="AL128" i="92" s="1"/>
  <c r="AF128" i="92"/>
  <c r="AG128" i="92" s="1"/>
  <c r="AA128" i="92"/>
  <c r="AB128" i="92" s="1"/>
  <c r="I128" i="92"/>
  <c r="J128" i="92" s="1"/>
  <c r="AK127" i="92"/>
  <c r="AL127" i="92" s="1"/>
  <c r="AF127" i="92"/>
  <c r="AG127" i="92" s="1"/>
  <c r="AA127" i="92"/>
  <c r="AB127" i="92" s="1"/>
  <c r="I127" i="92"/>
  <c r="J127" i="92" s="1"/>
  <c r="AK126" i="92"/>
  <c r="AL126" i="92" s="1"/>
  <c r="AF126" i="92"/>
  <c r="AG126" i="92" s="1"/>
  <c r="AA126" i="92"/>
  <c r="AB126" i="92" s="1"/>
  <c r="I126" i="92"/>
  <c r="J126" i="92" s="1"/>
  <c r="AK125" i="92"/>
  <c r="AL125" i="92" s="1"/>
  <c r="AF125" i="92"/>
  <c r="AG125" i="92" s="1"/>
  <c r="AA125" i="92"/>
  <c r="AB125" i="92" s="1"/>
  <c r="I125" i="92"/>
  <c r="J125" i="92" s="1"/>
  <c r="AK124" i="92"/>
  <c r="AL124" i="92" s="1"/>
  <c r="AF124" i="92"/>
  <c r="AG124" i="92" s="1"/>
  <c r="AA124" i="92"/>
  <c r="AB124" i="92" s="1"/>
  <c r="I124" i="92"/>
  <c r="J124" i="92" s="1"/>
  <c r="AK123" i="92"/>
  <c r="AL123" i="92" s="1"/>
  <c r="AF123" i="92"/>
  <c r="AG123" i="92" s="1"/>
  <c r="AA123" i="92"/>
  <c r="AB123" i="92" s="1"/>
  <c r="I123" i="92"/>
  <c r="J123" i="92" s="1"/>
  <c r="AK122" i="92"/>
  <c r="AL122" i="92" s="1"/>
  <c r="AF122" i="92"/>
  <c r="AG122" i="92" s="1"/>
  <c r="AA122" i="92"/>
  <c r="AB122" i="92" s="1"/>
  <c r="I122" i="92"/>
  <c r="J122" i="92" s="1"/>
  <c r="AK121" i="92"/>
  <c r="AL121" i="92" s="1"/>
  <c r="AF121" i="92"/>
  <c r="AG121" i="92" s="1"/>
  <c r="AA121" i="92"/>
  <c r="AB121" i="92" s="1"/>
  <c r="I121" i="92"/>
  <c r="J121" i="92" s="1"/>
  <c r="AJ120" i="92"/>
  <c r="AI120" i="92"/>
  <c r="AF120" i="92"/>
  <c r="AG120" i="92" s="1"/>
  <c r="AA120" i="92"/>
  <c r="AB120" i="92" s="1"/>
  <c r="I120" i="92"/>
  <c r="J120" i="92" s="1"/>
  <c r="AK119" i="92"/>
  <c r="AL119" i="92" s="1"/>
  <c r="AF119" i="92"/>
  <c r="AG119" i="92" s="1"/>
  <c r="AA119" i="92"/>
  <c r="AB119" i="92" s="1"/>
  <c r="I119" i="92"/>
  <c r="J119" i="92" s="1"/>
  <c r="AK118" i="92"/>
  <c r="AL118" i="92" s="1"/>
  <c r="AF118" i="92"/>
  <c r="AG118" i="92" s="1"/>
  <c r="AA118" i="92"/>
  <c r="AB118" i="92" s="1"/>
  <c r="I118" i="92"/>
  <c r="J118" i="92" s="1"/>
  <c r="AK117" i="92"/>
  <c r="AL117" i="92" s="1"/>
  <c r="AF117" i="92"/>
  <c r="AG117" i="92" s="1"/>
  <c r="AA117" i="92"/>
  <c r="AB117" i="92" s="1"/>
  <c r="I117" i="92"/>
  <c r="J117" i="92" s="1"/>
  <c r="AJ116" i="92"/>
  <c r="AI116" i="92"/>
  <c r="AF116" i="92"/>
  <c r="AG116" i="92" s="1"/>
  <c r="AA116" i="92"/>
  <c r="AB116" i="92" s="1"/>
  <c r="I116" i="92"/>
  <c r="J116" i="92" s="1"/>
  <c r="AK115" i="92"/>
  <c r="AL115" i="92" s="1"/>
  <c r="AF115" i="92"/>
  <c r="AG115" i="92" s="1"/>
  <c r="AA115" i="92"/>
  <c r="AB115" i="92" s="1"/>
  <c r="I115" i="92"/>
  <c r="J115" i="92" s="1"/>
  <c r="AK114" i="92"/>
  <c r="AL114" i="92" s="1"/>
  <c r="AF114" i="92"/>
  <c r="AG114" i="92" s="1"/>
  <c r="AA114" i="92"/>
  <c r="AB114" i="92" s="1"/>
  <c r="I114" i="92"/>
  <c r="J114" i="92" s="1"/>
  <c r="AK113" i="92"/>
  <c r="AL113" i="92" s="1"/>
  <c r="AF113" i="92"/>
  <c r="AG113" i="92" s="1"/>
  <c r="AA113" i="92"/>
  <c r="AB113" i="92" s="1"/>
  <c r="I113" i="92"/>
  <c r="J113" i="92" s="1"/>
  <c r="AJ112" i="92"/>
  <c r="AI112" i="92"/>
  <c r="AF112" i="92"/>
  <c r="AG112" i="92" s="1"/>
  <c r="AA112" i="92"/>
  <c r="AB112" i="92" s="1"/>
  <c r="I112" i="92"/>
  <c r="J112" i="92" s="1"/>
  <c r="AK111" i="92"/>
  <c r="AL111" i="92" s="1"/>
  <c r="AF111" i="92"/>
  <c r="AG111" i="92" s="1"/>
  <c r="AA111" i="92"/>
  <c r="AB111" i="92" s="1"/>
  <c r="I111" i="92"/>
  <c r="J111" i="92" s="1"/>
  <c r="AK110" i="92"/>
  <c r="AL110" i="92" s="1"/>
  <c r="AF110" i="92"/>
  <c r="AG110" i="92" s="1"/>
  <c r="AA110" i="92"/>
  <c r="AB110" i="92" s="1"/>
  <c r="I110" i="92"/>
  <c r="J110" i="92" s="1"/>
  <c r="AK109" i="92"/>
  <c r="AL109" i="92" s="1"/>
  <c r="AF109" i="92"/>
  <c r="AG109" i="92" s="1"/>
  <c r="AA109" i="92"/>
  <c r="AB109" i="92" s="1"/>
  <c r="I109" i="92"/>
  <c r="J109" i="92" s="1"/>
  <c r="AK108" i="92"/>
  <c r="AL108" i="92" s="1"/>
  <c r="AF108" i="92"/>
  <c r="AG108" i="92" s="1"/>
  <c r="AA108" i="92"/>
  <c r="AB108" i="92" s="1"/>
  <c r="I108" i="92"/>
  <c r="J108" i="92" s="1"/>
  <c r="AK107" i="92"/>
  <c r="AL107" i="92" s="1"/>
  <c r="AF107" i="92"/>
  <c r="AG107" i="92" s="1"/>
  <c r="AA107" i="92"/>
  <c r="AB107" i="92" s="1"/>
  <c r="I107" i="92"/>
  <c r="J107" i="92" s="1"/>
  <c r="AK106" i="92"/>
  <c r="AL106" i="92" s="1"/>
  <c r="AF106" i="92"/>
  <c r="AG106" i="92" s="1"/>
  <c r="AA106" i="92"/>
  <c r="AB106" i="92" s="1"/>
  <c r="I106" i="92"/>
  <c r="J106" i="92" s="1"/>
  <c r="AJ105" i="92"/>
  <c r="AI105" i="92"/>
  <c r="AF105" i="92"/>
  <c r="AG105" i="92" s="1"/>
  <c r="AA105" i="92"/>
  <c r="AB105" i="92" s="1"/>
  <c r="I105" i="92"/>
  <c r="J105" i="92" s="1"/>
  <c r="AK104" i="92"/>
  <c r="AL104" i="92" s="1"/>
  <c r="AF104" i="92"/>
  <c r="AG104" i="92" s="1"/>
  <c r="AA104" i="92"/>
  <c r="AB104" i="92" s="1"/>
  <c r="I104" i="92"/>
  <c r="J104" i="92" s="1"/>
  <c r="AK103" i="92"/>
  <c r="AL103" i="92" s="1"/>
  <c r="AF103" i="92"/>
  <c r="AG103" i="92" s="1"/>
  <c r="AA103" i="92"/>
  <c r="AB103" i="92" s="1"/>
  <c r="I103" i="92"/>
  <c r="J103" i="92" s="1"/>
  <c r="AK102" i="92"/>
  <c r="AL102" i="92" s="1"/>
  <c r="AF102" i="92"/>
  <c r="AG102" i="92" s="1"/>
  <c r="AA102" i="92"/>
  <c r="AB102" i="92" s="1"/>
  <c r="I102" i="92"/>
  <c r="J102" i="92" s="1"/>
  <c r="AK101" i="92"/>
  <c r="AL101" i="92" s="1"/>
  <c r="AF101" i="92"/>
  <c r="AG101" i="92" s="1"/>
  <c r="AA101" i="92"/>
  <c r="AB101" i="92" s="1"/>
  <c r="I101" i="92"/>
  <c r="J101" i="92" s="1"/>
  <c r="AK100" i="92"/>
  <c r="AL100" i="92" s="1"/>
  <c r="AF100" i="92"/>
  <c r="AG100" i="92" s="1"/>
  <c r="AA100" i="92"/>
  <c r="AB100" i="92" s="1"/>
  <c r="I100" i="92"/>
  <c r="J100" i="92" s="1"/>
  <c r="AK99" i="92"/>
  <c r="AL99" i="92" s="1"/>
  <c r="AF99" i="92"/>
  <c r="AG99" i="92" s="1"/>
  <c r="AA99" i="92"/>
  <c r="AB99" i="92" s="1"/>
  <c r="I99" i="92"/>
  <c r="J99" i="92" s="1"/>
  <c r="AK98" i="92"/>
  <c r="AL98" i="92" s="1"/>
  <c r="AF98" i="92"/>
  <c r="AG98" i="92" s="1"/>
  <c r="AA98" i="92"/>
  <c r="AB98" i="92" s="1"/>
  <c r="I98" i="92"/>
  <c r="J98" i="92" s="1"/>
  <c r="AK97" i="92"/>
  <c r="AL97" i="92" s="1"/>
  <c r="AF97" i="92"/>
  <c r="AG97" i="92" s="1"/>
  <c r="AA97" i="92"/>
  <c r="AB97" i="92" s="1"/>
  <c r="I97" i="92"/>
  <c r="J97" i="92" s="1"/>
  <c r="AK96" i="92"/>
  <c r="AL96" i="92" s="1"/>
  <c r="AF96" i="92"/>
  <c r="AG96" i="92" s="1"/>
  <c r="AA96" i="92"/>
  <c r="AB96" i="92" s="1"/>
  <c r="I96" i="92"/>
  <c r="J96" i="92" s="1"/>
  <c r="AK95" i="92"/>
  <c r="AL95" i="92" s="1"/>
  <c r="AF95" i="92"/>
  <c r="AG95" i="92" s="1"/>
  <c r="AA95" i="92"/>
  <c r="AB95" i="92" s="1"/>
  <c r="I95" i="92"/>
  <c r="J95" i="92" s="1"/>
  <c r="AK94" i="92"/>
  <c r="AL94" i="92" s="1"/>
  <c r="AF94" i="92"/>
  <c r="AG94" i="92" s="1"/>
  <c r="AA94" i="92"/>
  <c r="AB94" i="92" s="1"/>
  <c r="I94" i="92"/>
  <c r="J94" i="92" s="1"/>
  <c r="AK93" i="92"/>
  <c r="AL93" i="92" s="1"/>
  <c r="AF93" i="92"/>
  <c r="AG93" i="92" s="1"/>
  <c r="AA93" i="92"/>
  <c r="AB93" i="92" s="1"/>
  <c r="I93" i="92"/>
  <c r="J93" i="92" s="1"/>
  <c r="AK92" i="92"/>
  <c r="AL92" i="92" s="1"/>
  <c r="AF92" i="92"/>
  <c r="AG92" i="92" s="1"/>
  <c r="AA92" i="92"/>
  <c r="AB92" i="92" s="1"/>
  <c r="I92" i="92"/>
  <c r="J92" i="92" s="1"/>
  <c r="AK91" i="92"/>
  <c r="AL91" i="92" s="1"/>
  <c r="AF91" i="92"/>
  <c r="AG91" i="92" s="1"/>
  <c r="AA91" i="92"/>
  <c r="AB91" i="92" s="1"/>
  <c r="I91" i="92"/>
  <c r="J91" i="92" s="1"/>
  <c r="AK90" i="92"/>
  <c r="AL90" i="92" s="1"/>
  <c r="AF90" i="92"/>
  <c r="AG90" i="92" s="1"/>
  <c r="AA90" i="92"/>
  <c r="AB90" i="92" s="1"/>
  <c r="I90" i="92"/>
  <c r="J90" i="92" s="1"/>
  <c r="AK89" i="92"/>
  <c r="AL89" i="92" s="1"/>
  <c r="AF89" i="92"/>
  <c r="AG89" i="92" s="1"/>
  <c r="AA89" i="92"/>
  <c r="AB89" i="92" s="1"/>
  <c r="I89" i="92"/>
  <c r="J89" i="92" s="1"/>
  <c r="AK88" i="92"/>
  <c r="AL88" i="92" s="1"/>
  <c r="AF88" i="92"/>
  <c r="AG88" i="92" s="1"/>
  <c r="AA88" i="92"/>
  <c r="AB88" i="92" s="1"/>
  <c r="I88" i="92"/>
  <c r="J88" i="92" s="1"/>
  <c r="AK87" i="92"/>
  <c r="AL87" i="92" s="1"/>
  <c r="AF87" i="92"/>
  <c r="AG87" i="92" s="1"/>
  <c r="AA87" i="92"/>
  <c r="AB87" i="92" s="1"/>
  <c r="I87" i="92"/>
  <c r="J87" i="92" s="1"/>
  <c r="AK86" i="92"/>
  <c r="AL86" i="92" s="1"/>
  <c r="AF86" i="92"/>
  <c r="AG86" i="92" s="1"/>
  <c r="AA86" i="92"/>
  <c r="AB86" i="92" s="1"/>
  <c r="I86" i="92"/>
  <c r="J86" i="92" s="1"/>
  <c r="AK85" i="92"/>
  <c r="AL85" i="92" s="1"/>
  <c r="AF85" i="92"/>
  <c r="AG85" i="92" s="1"/>
  <c r="AA85" i="92"/>
  <c r="AB85" i="92" s="1"/>
  <c r="I85" i="92"/>
  <c r="J85" i="92" s="1"/>
  <c r="AK84" i="92"/>
  <c r="AL84" i="92" s="1"/>
  <c r="AF84" i="92"/>
  <c r="AG84" i="92" s="1"/>
  <c r="AA84" i="92"/>
  <c r="AB84" i="92" s="1"/>
  <c r="I84" i="92"/>
  <c r="J84" i="92" s="1"/>
  <c r="AK83" i="92"/>
  <c r="AL83" i="92" s="1"/>
  <c r="AF83" i="92"/>
  <c r="AG83" i="92" s="1"/>
  <c r="AA83" i="92"/>
  <c r="AB83" i="92" s="1"/>
  <c r="I83" i="92"/>
  <c r="J83" i="92" s="1"/>
  <c r="AK82" i="92"/>
  <c r="AL82" i="92" s="1"/>
  <c r="AF82" i="92"/>
  <c r="AG82" i="92" s="1"/>
  <c r="AA82" i="92"/>
  <c r="AB82" i="92" s="1"/>
  <c r="I82" i="92"/>
  <c r="J82" i="92" s="1"/>
  <c r="AK81" i="92"/>
  <c r="AL81" i="92" s="1"/>
  <c r="AF81" i="92"/>
  <c r="AG81" i="92" s="1"/>
  <c r="AA81" i="92"/>
  <c r="AB81" i="92" s="1"/>
  <c r="I81" i="92"/>
  <c r="J81" i="92" s="1"/>
  <c r="AK80" i="92"/>
  <c r="AL80" i="92" s="1"/>
  <c r="AF80" i="92"/>
  <c r="AG80" i="92" s="1"/>
  <c r="AA80" i="92"/>
  <c r="AB80" i="92" s="1"/>
  <c r="I80" i="92"/>
  <c r="J80" i="92" s="1"/>
  <c r="AK79" i="92"/>
  <c r="AL79" i="92" s="1"/>
  <c r="AF79" i="92"/>
  <c r="AG79" i="92" s="1"/>
  <c r="AA79" i="92"/>
  <c r="AB79" i="92" s="1"/>
  <c r="I79" i="92"/>
  <c r="J79" i="92" s="1"/>
  <c r="AK78" i="92"/>
  <c r="AL78" i="92" s="1"/>
  <c r="AF78" i="92"/>
  <c r="AG78" i="92" s="1"/>
  <c r="AA78" i="92"/>
  <c r="AB78" i="92" s="1"/>
  <c r="I78" i="92"/>
  <c r="J78" i="92" s="1"/>
  <c r="AK77" i="92"/>
  <c r="AL77" i="92" s="1"/>
  <c r="AF77" i="92"/>
  <c r="AG77" i="92" s="1"/>
  <c r="AA77" i="92"/>
  <c r="AB77" i="92" s="1"/>
  <c r="I77" i="92"/>
  <c r="J77" i="92" s="1"/>
  <c r="AJ76" i="92"/>
  <c r="AI76" i="92"/>
  <c r="AF76" i="92"/>
  <c r="AG76" i="92" s="1"/>
  <c r="AA76" i="92"/>
  <c r="AB76" i="92" s="1"/>
  <c r="I76" i="92"/>
  <c r="J76" i="92" s="1"/>
  <c r="AK75" i="92"/>
  <c r="AL75" i="92" s="1"/>
  <c r="AF75" i="92"/>
  <c r="AG75" i="92" s="1"/>
  <c r="AA75" i="92"/>
  <c r="AB75" i="92" s="1"/>
  <c r="I75" i="92"/>
  <c r="J75" i="92" s="1"/>
  <c r="AK74" i="92"/>
  <c r="AL74" i="92" s="1"/>
  <c r="AF74" i="92"/>
  <c r="AG74" i="92" s="1"/>
  <c r="AA74" i="92"/>
  <c r="AB74" i="92" s="1"/>
  <c r="I74" i="92"/>
  <c r="J74" i="92" s="1"/>
  <c r="AK73" i="92"/>
  <c r="AL73" i="92" s="1"/>
  <c r="AF73" i="92"/>
  <c r="AG73" i="92" s="1"/>
  <c r="AA73" i="92"/>
  <c r="AB73" i="92" s="1"/>
  <c r="I73" i="92"/>
  <c r="J73" i="92" s="1"/>
  <c r="AK72" i="92"/>
  <c r="AL72" i="92" s="1"/>
  <c r="AF72" i="92"/>
  <c r="AG72" i="92" s="1"/>
  <c r="AA72" i="92"/>
  <c r="AB72" i="92" s="1"/>
  <c r="I72" i="92"/>
  <c r="J72" i="92" s="1"/>
  <c r="AK71" i="92"/>
  <c r="AL71" i="92" s="1"/>
  <c r="AF71" i="92"/>
  <c r="AG71" i="92" s="1"/>
  <c r="AA71" i="92"/>
  <c r="AB71" i="92" s="1"/>
  <c r="I71" i="92"/>
  <c r="J71" i="92" s="1"/>
  <c r="AK70" i="92"/>
  <c r="AL70" i="92" s="1"/>
  <c r="AF70" i="92"/>
  <c r="AG70" i="92" s="1"/>
  <c r="AA70" i="92"/>
  <c r="AB70" i="92" s="1"/>
  <c r="I70" i="92"/>
  <c r="J70" i="92" s="1"/>
  <c r="AK69" i="92"/>
  <c r="AL69" i="92" s="1"/>
  <c r="AF69" i="92"/>
  <c r="AG69" i="92" s="1"/>
  <c r="AA69" i="92"/>
  <c r="AB69" i="92" s="1"/>
  <c r="I69" i="92"/>
  <c r="J69" i="92" s="1"/>
  <c r="AJ68" i="92"/>
  <c r="AI68" i="92"/>
  <c r="AF68" i="92"/>
  <c r="AG68" i="92" s="1"/>
  <c r="AA68" i="92"/>
  <c r="AB68" i="92" s="1"/>
  <c r="I68" i="92"/>
  <c r="J68" i="92" s="1"/>
  <c r="AK67" i="92"/>
  <c r="AL67" i="92" s="1"/>
  <c r="AF67" i="92"/>
  <c r="AG67" i="92" s="1"/>
  <c r="AA67" i="92"/>
  <c r="AB67" i="92" s="1"/>
  <c r="I67" i="92"/>
  <c r="J67" i="92" s="1"/>
  <c r="AK66" i="92"/>
  <c r="AL66" i="92" s="1"/>
  <c r="AF66" i="92"/>
  <c r="AG66" i="92" s="1"/>
  <c r="AA66" i="92"/>
  <c r="AB66" i="92" s="1"/>
  <c r="I66" i="92"/>
  <c r="J66" i="92" s="1"/>
  <c r="AJ65" i="92"/>
  <c r="AI65" i="92"/>
  <c r="AF65" i="92"/>
  <c r="AG65" i="92" s="1"/>
  <c r="AA65" i="92"/>
  <c r="AB65" i="92" s="1"/>
  <c r="I65" i="92"/>
  <c r="J65" i="92" s="1"/>
  <c r="AK64" i="92"/>
  <c r="AL64" i="92" s="1"/>
  <c r="AF64" i="92"/>
  <c r="AG64" i="92" s="1"/>
  <c r="AA64" i="92"/>
  <c r="AB64" i="92" s="1"/>
  <c r="I64" i="92"/>
  <c r="J64" i="92" s="1"/>
  <c r="AK63" i="92"/>
  <c r="AL63" i="92" s="1"/>
  <c r="AF63" i="92"/>
  <c r="AG63" i="92" s="1"/>
  <c r="AA63" i="92"/>
  <c r="AB63" i="92" s="1"/>
  <c r="I63" i="92"/>
  <c r="J63" i="92" s="1"/>
  <c r="AK62" i="92"/>
  <c r="AL62" i="92" s="1"/>
  <c r="AF62" i="92"/>
  <c r="AG62" i="92" s="1"/>
  <c r="AA62" i="92"/>
  <c r="AB62" i="92" s="1"/>
  <c r="I62" i="92"/>
  <c r="J62" i="92" s="1"/>
  <c r="AK61" i="92"/>
  <c r="AL61" i="92" s="1"/>
  <c r="AF61" i="92"/>
  <c r="AG61" i="92" s="1"/>
  <c r="AA61" i="92"/>
  <c r="AB61" i="92" s="1"/>
  <c r="I61" i="92"/>
  <c r="J61" i="92" s="1"/>
  <c r="AK60" i="92"/>
  <c r="AL60" i="92" s="1"/>
  <c r="AF60" i="92"/>
  <c r="AG60" i="92" s="1"/>
  <c r="AA60" i="92"/>
  <c r="AB60" i="92" s="1"/>
  <c r="I60" i="92"/>
  <c r="J60" i="92" s="1"/>
  <c r="AK59" i="92"/>
  <c r="AL59" i="92" s="1"/>
  <c r="AF59" i="92"/>
  <c r="AG59" i="92" s="1"/>
  <c r="AA59" i="92"/>
  <c r="AB59" i="92" s="1"/>
  <c r="I59" i="92"/>
  <c r="J59" i="92" s="1"/>
  <c r="AK58" i="92"/>
  <c r="AL58" i="92" s="1"/>
  <c r="AF58" i="92"/>
  <c r="AG58" i="92" s="1"/>
  <c r="AA58" i="92"/>
  <c r="AB58" i="92" s="1"/>
  <c r="I58" i="92"/>
  <c r="J58" i="92" s="1"/>
  <c r="AK57" i="92"/>
  <c r="AL57" i="92" s="1"/>
  <c r="AF57" i="92"/>
  <c r="AG57" i="92" s="1"/>
  <c r="AA57" i="92"/>
  <c r="AB57" i="92" s="1"/>
  <c r="I57" i="92"/>
  <c r="J57" i="92" s="1"/>
  <c r="AK56" i="92"/>
  <c r="AL56" i="92" s="1"/>
  <c r="AF56" i="92"/>
  <c r="AG56" i="92" s="1"/>
  <c r="AA56" i="92"/>
  <c r="AB56" i="92" s="1"/>
  <c r="I56" i="92"/>
  <c r="J56" i="92" s="1"/>
  <c r="AK55" i="92"/>
  <c r="AL55" i="92" s="1"/>
  <c r="AF55" i="92"/>
  <c r="AG55" i="92" s="1"/>
  <c r="AA55" i="92"/>
  <c r="AB55" i="92" s="1"/>
  <c r="I55" i="92"/>
  <c r="J55" i="92" s="1"/>
  <c r="AK54" i="92"/>
  <c r="AL54" i="92" s="1"/>
  <c r="AF54" i="92"/>
  <c r="AG54" i="92" s="1"/>
  <c r="AA54" i="92"/>
  <c r="AB54" i="92" s="1"/>
  <c r="I54" i="92"/>
  <c r="J54" i="92" s="1"/>
  <c r="AK53" i="92"/>
  <c r="AL53" i="92" s="1"/>
  <c r="AF53" i="92"/>
  <c r="AG53" i="92" s="1"/>
  <c r="AA53" i="92"/>
  <c r="AB53" i="92" s="1"/>
  <c r="I53" i="92"/>
  <c r="J53" i="92" s="1"/>
  <c r="AK52" i="92"/>
  <c r="AL52" i="92" s="1"/>
  <c r="AF52" i="92"/>
  <c r="AG52" i="92" s="1"/>
  <c r="AA52" i="92"/>
  <c r="AB52" i="92" s="1"/>
  <c r="I52" i="92"/>
  <c r="J52" i="92" s="1"/>
  <c r="AK51" i="92"/>
  <c r="AL51" i="92" s="1"/>
  <c r="AF51" i="92"/>
  <c r="AG51" i="92" s="1"/>
  <c r="AA51" i="92"/>
  <c r="AB51" i="92" s="1"/>
  <c r="I51" i="92"/>
  <c r="J51" i="92" s="1"/>
  <c r="AK50" i="92"/>
  <c r="AL50" i="92" s="1"/>
  <c r="AF50" i="92"/>
  <c r="AG50" i="92" s="1"/>
  <c r="AA50" i="92"/>
  <c r="AB50" i="92" s="1"/>
  <c r="I50" i="92"/>
  <c r="J50" i="92" s="1"/>
  <c r="AK49" i="92"/>
  <c r="AL49" i="92" s="1"/>
  <c r="AF49" i="92"/>
  <c r="AG49" i="92" s="1"/>
  <c r="AA49" i="92"/>
  <c r="AB49" i="92" s="1"/>
  <c r="I49" i="92"/>
  <c r="J49" i="92" s="1"/>
  <c r="AK48" i="92"/>
  <c r="AL48" i="92" s="1"/>
  <c r="AF48" i="92"/>
  <c r="AG48" i="92" s="1"/>
  <c r="AA48" i="92"/>
  <c r="AB48" i="92" s="1"/>
  <c r="I48" i="92"/>
  <c r="J48" i="92" s="1"/>
  <c r="AJ47" i="92"/>
  <c r="AI47" i="92"/>
  <c r="AF47" i="92"/>
  <c r="AG47" i="92" s="1"/>
  <c r="AA47" i="92"/>
  <c r="AB47" i="92" s="1"/>
  <c r="I47" i="92"/>
  <c r="J47" i="92" s="1"/>
  <c r="AK46" i="92"/>
  <c r="AL46" i="92" s="1"/>
  <c r="AF46" i="92"/>
  <c r="AG46" i="92" s="1"/>
  <c r="AA46" i="92"/>
  <c r="AB46" i="92" s="1"/>
  <c r="I46" i="92"/>
  <c r="J46" i="92" s="1"/>
  <c r="AJ45" i="92"/>
  <c r="AI45" i="92"/>
  <c r="AF45" i="92"/>
  <c r="AG45" i="92" s="1"/>
  <c r="AA45" i="92"/>
  <c r="AB45" i="92" s="1"/>
  <c r="I45" i="92"/>
  <c r="J45" i="92" s="1"/>
  <c r="AK44" i="92"/>
  <c r="AL44" i="92" s="1"/>
  <c r="AF44" i="92"/>
  <c r="AG44" i="92" s="1"/>
  <c r="AA44" i="92"/>
  <c r="AB44" i="92" s="1"/>
  <c r="I44" i="92"/>
  <c r="J44" i="92" s="1"/>
  <c r="AK43" i="92"/>
  <c r="AL43" i="92" s="1"/>
  <c r="AF43" i="92"/>
  <c r="AG43" i="92" s="1"/>
  <c r="AA43" i="92"/>
  <c r="AB43" i="92" s="1"/>
  <c r="I43" i="92"/>
  <c r="J43" i="92" s="1"/>
  <c r="AK42" i="92"/>
  <c r="AL42" i="92" s="1"/>
  <c r="AF42" i="92"/>
  <c r="AG42" i="92" s="1"/>
  <c r="AA42" i="92"/>
  <c r="AB42" i="92" s="1"/>
  <c r="I42" i="92"/>
  <c r="J42" i="92" s="1"/>
  <c r="AK41" i="92"/>
  <c r="AL41" i="92" s="1"/>
  <c r="AF41" i="92"/>
  <c r="AG41" i="92" s="1"/>
  <c r="AA41" i="92"/>
  <c r="AB41" i="92" s="1"/>
  <c r="I41" i="92"/>
  <c r="J41" i="92" s="1"/>
  <c r="AK40" i="92"/>
  <c r="AL40" i="92" s="1"/>
  <c r="AF40" i="92"/>
  <c r="AG40" i="92" s="1"/>
  <c r="AA40" i="92"/>
  <c r="AB40" i="92" s="1"/>
  <c r="I40" i="92"/>
  <c r="J40" i="92" s="1"/>
  <c r="AJ39" i="92"/>
  <c r="AI39" i="92"/>
  <c r="AF39" i="92"/>
  <c r="AG39" i="92" s="1"/>
  <c r="AA39" i="92"/>
  <c r="AB39" i="92" s="1"/>
  <c r="I39" i="92"/>
  <c r="J39" i="92" s="1"/>
  <c r="AK38" i="92"/>
  <c r="AL38" i="92" s="1"/>
  <c r="AF38" i="92"/>
  <c r="AG38" i="92" s="1"/>
  <c r="AA38" i="92"/>
  <c r="AB38" i="92" s="1"/>
  <c r="I38" i="92"/>
  <c r="J38" i="92" s="1"/>
  <c r="AK37" i="92"/>
  <c r="AL37" i="92" s="1"/>
  <c r="AF37" i="92"/>
  <c r="AG37" i="92" s="1"/>
  <c r="AA37" i="92"/>
  <c r="AB37" i="92" s="1"/>
  <c r="I37" i="92"/>
  <c r="J37" i="92" s="1"/>
  <c r="AK36" i="92"/>
  <c r="AL36" i="92" s="1"/>
  <c r="AF36" i="92"/>
  <c r="AG36" i="92" s="1"/>
  <c r="AA36" i="92"/>
  <c r="AB36" i="92" s="1"/>
  <c r="I36" i="92"/>
  <c r="J36" i="92" s="1"/>
  <c r="AJ35" i="92"/>
  <c r="AI35" i="92"/>
  <c r="AF35" i="92"/>
  <c r="AG35" i="92" s="1"/>
  <c r="AA35" i="92"/>
  <c r="AB35" i="92" s="1"/>
  <c r="I35" i="92"/>
  <c r="J35" i="92" s="1"/>
  <c r="AK34" i="92"/>
  <c r="AL34" i="92" s="1"/>
  <c r="AF34" i="92"/>
  <c r="AG34" i="92" s="1"/>
  <c r="AA34" i="92"/>
  <c r="AB34" i="92" s="1"/>
  <c r="I34" i="92"/>
  <c r="J34" i="92" s="1"/>
  <c r="AK33" i="92"/>
  <c r="AL33" i="92" s="1"/>
  <c r="AF33" i="92"/>
  <c r="AG33" i="92" s="1"/>
  <c r="AA33" i="92"/>
  <c r="AB33" i="92" s="1"/>
  <c r="I33" i="92"/>
  <c r="J33" i="92" s="1"/>
  <c r="AK32" i="92"/>
  <c r="AL32" i="92" s="1"/>
  <c r="AF32" i="92"/>
  <c r="AG32" i="92" s="1"/>
  <c r="AA32" i="92"/>
  <c r="AB32" i="92" s="1"/>
  <c r="I32" i="92"/>
  <c r="J32" i="92" s="1"/>
  <c r="AK31" i="92"/>
  <c r="AL31" i="92" s="1"/>
  <c r="AF31" i="92"/>
  <c r="AG31" i="92" s="1"/>
  <c r="AA31" i="92"/>
  <c r="AB31" i="92" s="1"/>
  <c r="I31" i="92"/>
  <c r="J31" i="92" s="1"/>
  <c r="AJ30" i="92"/>
  <c r="AI30" i="92"/>
  <c r="AF30" i="92"/>
  <c r="AG30" i="92" s="1"/>
  <c r="AA30" i="92"/>
  <c r="AB30" i="92" s="1"/>
  <c r="I30" i="92"/>
  <c r="J30" i="92" s="1"/>
  <c r="AK29" i="92"/>
  <c r="AL29" i="92" s="1"/>
  <c r="AF29" i="92"/>
  <c r="AG29" i="92" s="1"/>
  <c r="AA29" i="92"/>
  <c r="AB29" i="92" s="1"/>
  <c r="I29" i="92"/>
  <c r="J29" i="92" s="1"/>
  <c r="AK28" i="92"/>
  <c r="AL28" i="92" s="1"/>
  <c r="AF28" i="92"/>
  <c r="AG28" i="92" s="1"/>
  <c r="AA28" i="92"/>
  <c r="AB28" i="92" s="1"/>
  <c r="I28" i="92"/>
  <c r="J28" i="92" s="1"/>
  <c r="AK27" i="92"/>
  <c r="AL27" i="92" s="1"/>
  <c r="AF27" i="92"/>
  <c r="AG27" i="92" s="1"/>
  <c r="AA27" i="92"/>
  <c r="AB27" i="92" s="1"/>
  <c r="I27" i="92"/>
  <c r="J27" i="92" s="1"/>
  <c r="AK26" i="92"/>
  <c r="AL26" i="92" s="1"/>
  <c r="AI26" i="92"/>
  <c r="AF26" i="92"/>
  <c r="AG26" i="92" s="1"/>
  <c r="AA26" i="92"/>
  <c r="AB26" i="92" s="1"/>
  <c r="I26" i="92"/>
  <c r="J26" i="92" s="1"/>
  <c r="AK25" i="92"/>
  <c r="AL25" i="92" s="1"/>
  <c r="AF25" i="92"/>
  <c r="AG25" i="92" s="1"/>
  <c r="AA25" i="92"/>
  <c r="AB25" i="92" s="1"/>
  <c r="I25" i="92"/>
  <c r="J25" i="92" s="1"/>
  <c r="AJ24" i="92"/>
  <c r="AI24" i="92"/>
  <c r="AF24" i="92"/>
  <c r="AG24" i="92" s="1"/>
  <c r="AA24" i="92"/>
  <c r="AB24" i="92" s="1"/>
  <c r="I24" i="92"/>
  <c r="J24" i="92" s="1"/>
  <c r="AK23" i="92"/>
  <c r="AL23" i="92" s="1"/>
  <c r="AF23" i="92"/>
  <c r="AG23" i="92" s="1"/>
  <c r="AA23" i="92"/>
  <c r="AB23" i="92" s="1"/>
  <c r="I23" i="92"/>
  <c r="J23" i="92" s="1"/>
  <c r="AJ22" i="92"/>
  <c r="AI22" i="92"/>
  <c r="AF22" i="92"/>
  <c r="AG22" i="92" s="1"/>
  <c r="AA22" i="92"/>
  <c r="AB22" i="92" s="1"/>
  <c r="I22" i="92"/>
  <c r="J22" i="92" s="1"/>
  <c r="AK21" i="92"/>
  <c r="AL21" i="92" s="1"/>
  <c r="AF21" i="92"/>
  <c r="AG21" i="92" s="1"/>
  <c r="AA21" i="92"/>
  <c r="AB21" i="92" s="1"/>
  <c r="I21" i="92"/>
  <c r="J21" i="92" s="1"/>
  <c r="AK20" i="92"/>
  <c r="AL20" i="92" s="1"/>
  <c r="AF20" i="92"/>
  <c r="AG20" i="92" s="1"/>
  <c r="AA20" i="92"/>
  <c r="AB20" i="92" s="1"/>
  <c r="I20" i="92"/>
  <c r="J20" i="92" s="1"/>
  <c r="AK19" i="92"/>
  <c r="AL19" i="92" s="1"/>
  <c r="AF19" i="92"/>
  <c r="AG19" i="92" s="1"/>
  <c r="AA19" i="92"/>
  <c r="AB19" i="92" s="1"/>
  <c r="I19" i="92"/>
  <c r="J19" i="92" s="1"/>
  <c r="AK18" i="92"/>
  <c r="AL18" i="92" s="1"/>
  <c r="AF18" i="92"/>
  <c r="AG18" i="92" s="1"/>
  <c r="AA18" i="92"/>
  <c r="AB18" i="92" s="1"/>
  <c r="I18" i="92"/>
  <c r="J18" i="92" s="1"/>
  <c r="AJ17" i="92"/>
  <c r="AI17" i="92"/>
  <c r="AF17" i="92"/>
  <c r="AG17" i="92" s="1"/>
  <c r="AA17" i="92"/>
  <c r="AB17" i="92" s="1"/>
  <c r="I17" i="92"/>
  <c r="J17" i="92" s="1"/>
  <c r="AK16" i="92"/>
  <c r="AL16" i="92" s="1"/>
  <c r="AF16" i="92"/>
  <c r="AG16" i="92" s="1"/>
  <c r="AA16" i="92"/>
  <c r="AB16" i="92" s="1"/>
  <c r="I16" i="92"/>
  <c r="J16" i="92" s="1"/>
  <c r="AK15" i="92"/>
  <c r="AL15" i="92" s="1"/>
  <c r="AF15" i="92"/>
  <c r="AG15" i="92" s="1"/>
  <c r="AA15" i="92"/>
  <c r="AB15" i="92" s="1"/>
  <c r="I15" i="92"/>
  <c r="J15" i="92" s="1"/>
  <c r="AK14" i="92"/>
  <c r="AL14" i="92" s="1"/>
  <c r="AF14" i="92"/>
  <c r="AG14" i="92" s="1"/>
  <c r="AA14" i="92"/>
  <c r="AB14" i="92" s="1"/>
  <c r="I14" i="92"/>
  <c r="J14" i="92" s="1"/>
  <c r="AJ13" i="92"/>
  <c r="AI13" i="92"/>
  <c r="AF13" i="92"/>
  <c r="AG13" i="92" s="1"/>
  <c r="AA13" i="92"/>
  <c r="AB13" i="92" s="1"/>
  <c r="I13" i="92"/>
  <c r="J13" i="92" s="1"/>
  <c r="AF429" i="91"/>
  <c r="AG429" i="91" s="1"/>
  <c r="AA429" i="91"/>
  <c r="AB429" i="91" s="1"/>
  <c r="I429" i="91"/>
  <c r="J429" i="91" s="1"/>
  <c r="AF428" i="91"/>
  <c r="AG428" i="91" s="1"/>
  <c r="AA428" i="91"/>
  <c r="AB428" i="91" s="1"/>
  <c r="I428" i="91"/>
  <c r="J428" i="91" s="1"/>
  <c r="AF427" i="91"/>
  <c r="AG427" i="91" s="1"/>
  <c r="AA427" i="91"/>
  <c r="AB427" i="91" s="1"/>
  <c r="I427" i="91"/>
  <c r="J427" i="91" s="1"/>
  <c r="AF426" i="91"/>
  <c r="AG426" i="91" s="1"/>
  <c r="AA426" i="91"/>
  <c r="AB426" i="91" s="1"/>
  <c r="I426" i="91"/>
  <c r="J426" i="91" s="1"/>
  <c r="AF425" i="91"/>
  <c r="AG425" i="91" s="1"/>
  <c r="AA425" i="91"/>
  <c r="AB425" i="91" s="1"/>
  <c r="I425" i="91"/>
  <c r="J425" i="91" s="1"/>
  <c r="AF424" i="91"/>
  <c r="AG424" i="91" s="1"/>
  <c r="AA424" i="91"/>
  <c r="AB424" i="91" s="1"/>
  <c r="I424" i="91"/>
  <c r="J424" i="91" s="1"/>
  <c r="AF423" i="91"/>
  <c r="AG423" i="91" s="1"/>
  <c r="AA423" i="91"/>
  <c r="AB423" i="91" s="1"/>
  <c r="I423" i="91"/>
  <c r="J423" i="91" s="1"/>
  <c r="AF422" i="91"/>
  <c r="AG422" i="91" s="1"/>
  <c r="AA422" i="91"/>
  <c r="AB422" i="91" s="1"/>
  <c r="I422" i="91"/>
  <c r="J422" i="91" s="1"/>
  <c r="AF421" i="91"/>
  <c r="AG421" i="91" s="1"/>
  <c r="AA421" i="91"/>
  <c r="AB421" i="91" s="1"/>
  <c r="I421" i="91"/>
  <c r="J421" i="91" s="1"/>
  <c r="AF420" i="91"/>
  <c r="AG420" i="91" s="1"/>
  <c r="AA420" i="91"/>
  <c r="AB420" i="91" s="1"/>
  <c r="I420" i="91"/>
  <c r="J420" i="91" s="1"/>
  <c r="AF419" i="91"/>
  <c r="AG419" i="91" s="1"/>
  <c r="AA419" i="91"/>
  <c r="AB419" i="91" s="1"/>
  <c r="I419" i="91"/>
  <c r="J419" i="91" s="1"/>
  <c r="AF418" i="91"/>
  <c r="AG418" i="91" s="1"/>
  <c r="AA418" i="91"/>
  <c r="AB418" i="91" s="1"/>
  <c r="I418" i="91"/>
  <c r="J418" i="91" s="1"/>
  <c r="AF417" i="91"/>
  <c r="AG417" i="91" s="1"/>
  <c r="AA417" i="91"/>
  <c r="AB417" i="91" s="1"/>
  <c r="I417" i="91"/>
  <c r="J417" i="91" s="1"/>
  <c r="AF416" i="91"/>
  <c r="AG416" i="91" s="1"/>
  <c r="AA416" i="91"/>
  <c r="AB416" i="91" s="1"/>
  <c r="I416" i="91"/>
  <c r="J416" i="91" s="1"/>
  <c r="AF415" i="91"/>
  <c r="AG415" i="91" s="1"/>
  <c r="AA415" i="91"/>
  <c r="AB415" i="91" s="1"/>
  <c r="I415" i="91"/>
  <c r="J415" i="91" s="1"/>
  <c r="AF414" i="91"/>
  <c r="AG414" i="91" s="1"/>
  <c r="AA414" i="91"/>
  <c r="AB414" i="91" s="1"/>
  <c r="I414" i="91"/>
  <c r="J414" i="91" s="1"/>
  <c r="AF413" i="91"/>
  <c r="AG413" i="91" s="1"/>
  <c r="AA413" i="91"/>
  <c r="AB413" i="91" s="1"/>
  <c r="I413" i="91"/>
  <c r="J413" i="91" s="1"/>
  <c r="AF412" i="91"/>
  <c r="AG412" i="91" s="1"/>
  <c r="AA412" i="91"/>
  <c r="AB412" i="91" s="1"/>
  <c r="I412" i="91"/>
  <c r="J412" i="91" s="1"/>
  <c r="AF411" i="91"/>
  <c r="AG411" i="91" s="1"/>
  <c r="AA411" i="91"/>
  <c r="AB411" i="91" s="1"/>
  <c r="I411" i="91"/>
  <c r="J411" i="91" s="1"/>
  <c r="AF410" i="91"/>
  <c r="AG410" i="91" s="1"/>
  <c r="AA410" i="91"/>
  <c r="AB410" i="91" s="1"/>
  <c r="I410" i="91"/>
  <c r="J410" i="91" s="1"/>
  <c r="AF409" i="91"/>
  <c r="AG409" i="91" s="1"/>
  <c r="AA409" i="91"/>
  <c r="AB409" i="91" s="1"/>
  <c r="I409" i="91"/>
  <c r="J409" i="91" s="1"/>
  <c r="AF408" i="91"/>
  <c r="AG408" i="91" s="1"/>
  <c r="AA408" i="91"/>
  <c r="AB408" i="91" s="1"/>
  <c r="I408" i="91"/>
  <c r="J408" i="91" s="1"/>
  <c r="AF407" i="91"/>
  <c r="AG407" i="91" s="1"/>
  <c r="AA407" i="91"/>
  <c r="AB407" i="91" s="1"/>
  <c r="I407" i="91"/>
  <c r="J407" i="91" s="1"/>
  <c r="AF406" i="91"/>
  <c r="AG406" i="91" s="1"/>
  <c r="AA406" i="91"/>
  <c r="AB406" i="91" s="1"/>
  <c r="I406" i="91"/>
  <c r="J406" i="91" s="1"/>
  <c r="AF405" i="91"/>
  <c r="AG405" i="91" s="1"/>
  <c r="AA405" i="91"/>
  <c r="AB405" i="91" s="1"/>
  <c r="I405" i="91"/>
  <c r="J405" i="91" s="1"/>
  <c r="AF404" i="91"/>
  <c r="AG404" i="91" s="1"/>
  <c r="AA404" i="91"/>
  <c r="AB404" i="91" s="1"/>
  <c r="I404" i="91"/>
  <c r="J404" i="91" s="1"/>
  <c r="AF403" i="91"/>
  <c r="AG403" i="91" s="1"/>
  <c r="AA403" i="91"/>
  <c r="AB403" i="91" s="1"/>
  <c r="I403" i="91"/>
  <c r="J403" i="91" s="1"/>
  <c r="AF402" i="91"/>
  <c r="AG402" i="91" s="1"/>
  <c r="AA402" i="91"/>
  <c r="AB402" i="91" s="1"/>
  <c r="I402" i="91"/>
  <c r="J402" i="91" s="1"/>
  <c r="AF401" i="91"/>
  <c r="AG401" i="91" s="1"/>
  <c r="AA401" i="91"/>
  <c r="AB401" i="91" s="1"/>
  <c r="I401" i="91"/>
  <c r="J401" i="91" s="1"/>
  <c r="AF400" i="91"/>
  <c r="AG400" i="91" s="1"/>
  <c r="AA400" i="91"/>
  <c r="AB400" i="91" s="1"/>
  <c r="I400" i="91"/>
  <c r="J400" i="91" s="1"/>
  <c r="AF399" i="91"/>
  <c r="AG399" i="91" s="1"/>
  <c r="AA399" i="91"/>
  <c r="AB399" i="91" s="1"/>
  <c r="I399" i="91"/>
  <c r="J399" i="91" s="1"/>
  <c r="AF398" i="91"/>
  <c r="AG398" i="91" s="1"/>
  <c r="AA398" i="91"/>
  <c r="AB398" i="91" s="1"/>
  <c r="I398" i="91"/>
  <c r="J398" i="91" s="1"/>
  <c r="AF397" i="91"/>
  <c r="AG397" i="91" s="1"/>
  <c r="AA397" i="91"/>
  <c r="AB397" i="91" s="1"/>
  <c r="I397" i="91"/>
  <c r="J397" i="91" s="1"/>
  <c r="AF396" i="91"/>
  <c r="AG396" i="91" s="1"/>
  <c r="AA396" i="91"/>
  <c r="AB396" i="91" s="1"/>
  <c r="I396" i="91"/>
  <c r="J396" i="91" s="1"/>
  <c r="AF395" i="91"/>
  <c r="AG395" i="91" s="1"/>
  <c r="AA395" i="91"/>
  <c r="AB395" i="91" s="1"/>
  <c r="I395" i="91"/>
  <c r="J395" i="91" s="1"/>
  <c r="AF394" i="91"/>
  <c r="AG394" i="91" s="1"/>
  <c r="AA394" i="91"/>
  <c r="AB394" i="91" s="1"/>
  <c r="I394" i="91"/>
  <c r="J394" i="91" s="1"/>
  <c r="AF393" i="91"/>
  <c r="AG393" i="91" s="1"/>
  <c r="AA393" i="91"/>
  <c r="AB393" i="91" s="1"/>
  <c r="I393" i="91"/>
  <c r="J393" i="91" s="1"/>
  <c r="AF392" i="91"/>
  <c r="AG392" i="91" s="1"/>
  <c r="AA392" i="91"/>
  <c r="AB392" i="91" s="1"/>
  <c r="I392" i="91"/>
  <c r="J392" i="91" s="1"/>
  <c r="AF391" i="91"/>
  <c r="AG391" i="91" s="1"/>
  <c r="AA391" i="91"/>
  <c r="AB391" i="91" s="1"/>
  <c r="I391" i="91"/>
  <c r="J391" i="91" s="1"/>
  <c r="AF390" i="91"/>
  <c r="AG390" i="91" s="1"/>
  <c r="AA390" i="91"/>
  <c r="AB390" i="91" s="1"/>
  <c r="I390" i="91"/>
  <c r="J390" i="91" s="1"/>
  <c r="AF389" i="91"/>
  <c r="AG389" i="91" s="1"/>
  <c r="AA389" i="91"/>
  <c r="AB389" i="91" s="1"/>
  <c r="I389" i="91"/>
  <c r="J389" i="91" s="1"/>
  <c r="AF388" i="91"/>
  <c r="AG388" i="91" s="1"/>
  <c r="AA388" i="91"/>
  <c r="AB388" i="91" s="1"/>
  <c r="I388" i="91"/>
  <c r="J388" i="91" s="1"/>
  <c r="AF387" i="91"/>
  <c r="AG387" i="91" s="1"/>
  <c r="AA387" i="91"/>
  <c r="AB387" i="91" s="1"/>
  <c r="I387" i="91"/>
  <c r="J387" i="91" s="1"/>
  <c r="AF386" i="91"/>
  <c r="AG386" i="91" s="1"/>
  <c r="AA386" i="91"/>
  <c r="AB386" i="91" s="1"/>
  <c r="I386" i="91"/>
  <c r="J386" i="91" s="1"/>
  <c r="AF385" i="91"/>
  <c r="AG385" i="91" s="1"/>
  <c r="AA385" i="91"/>
  <c r="AB385" i="91" s="1"/>
  <c r="I385" i="91"/>
  <c r="J385" i="91" s="1"/>
  <c r="AF384" i="91"/>
  <c r="AG384" i="91" s="1"/>
  <c r="AA384" i="91"/>
  <c r="AB384" i="91" s="1"/>
  <c r="I384" i="91"/>
  <c r="J384" i="91" s="1"/>
  <c r="AF383" i="91"/>
  <c r="AG383" i="91" s="1"/>
  <c r="AA383" i="91"/>
  <c r="AB383" i="91" s="1"/>
  <c r="I383" i="91"/>
  <c r="J383" i="91" s="1"/>
  <c r="AF382" i="91"/>
  <c r="AG382" i="91" s="1"/>
  <c r="AA382" i="91"/>
  <c r="AB382" i="91" s="1"/>
  <c r="I382" i="91"/>
  <c r="J382" i="91" s="1"/>
  <c r="AF381" i="91"/>
  <c r="AG381" i="91" s="1"/>
  <c r="AA381" i="91"/>
  <c r="AB381" i="91" s="1"/>
  <c r="I381" i="91"/>
  <c r="J381" i="91" s="1"/>
  <c r="AF380" i="91"/>
  <c r="AG380" i="91" s="1"/>
  <c r="AA380" i="91"/>
  <c r="AB380" i="91" s="1"/>
  <c r="I380" i="91"/>
  <c r="J380" i="91" s="1"/>
  <c r="AF379" i="91"/>
  <c r="AG379" i="91" s="1"/>
  <c r="AA379" i="91"/>
  <c r="AB379" i="91" s="1"/>
  <c r="I379" i="91"/>
  <c r="J379" i="91" s="1"/>
  <c r="AF378" i="91"/>
  <c r="AG378" i="91" s="1"/>
  <c r="AA378" i="91"/>
  <c r="AB378" i="91" s="1"/>
  <c r="I378" i="91"/>
  <c r="J378" i="91" s="1"/>
  <c r="AF377" i="91"/>
  <c r="AG377" i="91" s="1"/>
  <c r="AA377" i="91"/>
  <c r="AB377" i="91" s="1"/>
  <c r="I377" i="91"/>
  <c r="J377" i="91" s="1"/>
  <c r="AF376" i="91"/>
  <c r="AG376" i="91" s="1"/>
  <c r="AA376" i="91"/>
  <c r="AB376" i="91" s="1"/>
  <c r="I376" i="91"/>
  <c r="J376" i="91" s="1"/>
  <c r="AF375" i="91"/>
  <c r="AG375" i="91" s="1"/>
  <c r="AA375" i="91"/>
  <c r="AB375" i="91" s="1"/>
  <c r="I375" i="91"/>
  <c r="J375" i="91" s="1"/>
  <c r="AF374" i="91"/>
  <c r="AG374" i="91" s="1"/>
  <c r="AA374" i="91"/>
  <c r="AB374" i="91" s="1"/>
  <c r="I374" i="91"/>
  <c r="J374" i="91" s="1"/>
  <c r="AF373" i="91"/>
  <c r="AG373" i="91" s="1"/>
  <c r="AA373" i="91"/>
  <c r="AB373" i="91" s="1"/>
  <c r="I373" i="91"/>
  <c r="J373" i="91" s="1"/>
  <c r="AF372" i="91"/>
  <c r="AG372" i="91" s="1"/>
  <c r="AA372" i="91"/>
  <c r="AB372" i="91" s="1"/>
  <c r="I372" i="91"/>
  <c r="J372" i="91" s="1"/>
  <c r="AF371" i="91"/>
  <c r="AG371" i="91" s="1"/>
  <c r="AA371" i="91"/>
  <c r="AB371" i="91" s="1"/>
  <c r="I371" i="91"/>
  <c r="J371" i="91" s="1"/>
  <c r="AF370" i="91"/>
  <c r="AG370" i="91" s="1"/>
  <c r="AA370" i="91"/>
  <c r="AB370" i="91" s="1"/>
  <c r="I370" i="91"/>
  <c r="J370" i="91" s="1"/>
  <c r="AF369" i="91"/>
  <c r="AG369" i="91" s="1"/>
  <c r="AA369" i="91"/>
  <c r="AB369" i="91" s="1"/>
  <c r="I369" i="91"/>
  <c r="J369" i="91" s="1"/>
  <c r="AF368" i="91"/>
  <c r="AG368" i="91" s="1"/>
  <c r="AA368" i="91"/>
  <c r="AB368" i="91" s="1"/>
  <c r="I368" i="91"/>
  <c r="J368" i="91" s="1"/>
  <c r="AF367" i="91"/>
  <c r="AG367" i="91" s="1"/>
  <c r="AA367" i="91"/>
  <c r="AB367" i="91" s="1"/>
  <c r="I367" i="91"/>
  <c r="J367" i="91" s="1"/>
  <c r="AF366" i="91"/>
  <c r="AG366" i="91" s="1"/>
  <c r="AA366" i="91"/>
  <c r="AB366" i="91" s="1"/>
  <c r="I366" i="91"/>
  <c r="J366" i="91" s="1"/>
  <c r="AF365" i="91"/>
  <c r="AG365" i="91" s="1"/>
  <c r="AA365" i="91"/>
  <c r="AB365" i="91" s="1"/>
  <c r="I365" i="91"/>
  <c r="J365" i="91" s="1"/>
  <c r="AF364" i="91"/>
  <c r="AG364" i="91" s="1"/>
  <c r="AA364" i="91"/>
  <c r="AB364" i="91" s="1"/>
  <c r="I364" i="91"/>
  <c r="J364" i="91" s="1"/>
  <c r="AF363" i="91"/>
  <c r="AG363" i="91" s="1"/>
  <c r="AA363" i="91"/>
  <c r="AB363" i="91" s="1"/>
  <c r="I363" i="91"/>
  <c r="J363" i="91" s="1"/>
  <c r="AF362" i="91"/>
  <c r="AG362" i="91" s="1"/>
  <c r="AA362" i="91"/>
  <c r="AB362" i="91" s="1"/>
  <c r="I362" i="91"/>
  <c r="J362" i="91" s="1"/>
  <c r="AF361" i="91"/>
  <c r="AG361" i="91" s="1"/>
  <c r="AA361" i="91"/>
  <c r="AB361" i="91" s="1"/>
  <c r="I361" i="91"/>
  <c r="J361" i="91" s="1"/>
  <c r="AF360" i="91"/>
  <c r="AG360" i="91" s="1"/>
  <c r="AA360" i="91"/>
  <c r="AB360" i="91" s="1"/>
  <c r="I360" i="91"/>
  <c r="J360" i="91" s="1"/>
  <c r="AF359" i="91"/>
  <c r="AG359" i="91" s="1"/>
  <c r="AA359" i="91"/>
  <c r="AB359" i="91" s="1"/>
  <c r="I359" i="91"/>
  <c r="J359" i="91" s="1"/>
  <c r="AF358" i="91"/>
  <c r="AG358" i="91" s="1"/>
  <c r="AA358" i="91"/>
  <c r="AB358" i="91" s="1"/>
  <c r="I358" i="91"/>
  <c r="J358" i="91" s="1"/>
  <c r="AF357" i="91"/>
  <c r="AG357" i="91" s="1"/>
  <c r="AA357" i="91"/>
  <c r="AB357" i="91" s="1"/>
  <c r="I357" i="91"/>
  <c r="J357" i="91" s="1"/>
  <c r="AF356" i="91"/>
  <c r="AG356" i="91" s="1"/>
  <c r="AA356" i="91"/>
  <c r="AB356" i="91" s="1"/>
  <c r="I356" i="91"/>
  <c r="J356" i="91" s="1"/>
  <c r="AF355" i="91"/>
  <c r="AG355" i="91" s="1"/>
  <c r="AA355" i="91"/>
  <c r="AB355" i="91" s="1"/>
  <c r="I355" i="91"/>
  <c r="J355" i="91" s="1"/>
  <c r="AF354" i="91"/>
  <c r="AG354" i="91" s="1"/>
  <c r="AA354" i="91"/>
  <c r="AB354" i="91" s="1"/>
  <c r="I354" i="91"/>
  <c r="J354" i="91" s="1"/>
  <c r="AF353" i="91"/>
  <c r="AG353" i="91" s="1"/>
  <c r="AA353" i="91"/>
  <c r="AB353" i="91" s="1"/>
  <c r="I353" i="91"/>
  <c r="J353" i="91" s="1"/>
  <c r="AF352" i="91"/>
  <c r="AG352" i="91" s="1"/>
  <c r="AA352" i="91"/>
  <c r="AB352" i="91" s="1"/>
  <c r="I352" i="91"/>
  <c r="J352" i="91" s="1"/>
  <c r="AF351" i="91"/>
  <c r="AG351" i="91" s="1"/>
  <c r="AA351" i="91"/>
  <c r="AB351" i="91" s="1"/>
  <c r="I351" i="91"/>
  <c r="J351" i="91" s="1"/>
  <c r="AF350" i="91"/>
  <c r="AG350" i="91" s="1"/>
  <c r="AA350" i="91"/>
  <c r="AB350" i="91" s="1"/>
  <c r="I350" i="91"/>
  <c r="J350" i="91" s="1"/>
  <c r="AF349" i="91"/>
  <c r="AG349" i="91" s="1"/>
  <c r="AA349" i="91"/>
  <c r="AB349" i="91" s="1"/>
  <c r="I349" i="91"/>
  <c r="J349" i="91" s="1"/>
  <c r="AF348" i="91"/>
  <c r="AG348" i="91" s="1"/>
  <c r="AA348" i="91"/>
  <c r="AB348" i="91" s="1"/>
  <c r="I348" i="91"/>
  <c r="J348" i="91" s="1"/>
  <c r="AF347" i="91"/>
  <c r="AG347" i="91" s="1"/>
  <c r="AA347" i="91"/>
  <c r="AB347" i="91" s="1"/>
  <c r="I347" i="91"/>
  <c r="J347" i="91" s="1"/>
  <c r="AF346" i="91"/>
  <c r="AG346" i="91" s="1"/>
  <c r="AA346" i="91"/>
  <c r="AB346" i="91" s="1"/>
  <c r="I346" i="91"/>
  <c r="J346" i="91" s="1"/>
  <c r="AF345" i="91"/>
  <c r="AG345" i="91" s="1"/>
  <c r="AA345" i="91"/>
  <c r="AB345" i="91" s="1"/>
  <c r="I345" i="91"/>
  <c r="J345" i="91" s="1"/>
  <c r="AF344" i="91"/>
  <c r="AG344" i="91" s="1"/>
  <c r="AA344" i="91"/>
  <c r="AB344" i="91" s="1"/>
  <c r="I344" i="91"/>
  <c r="J344" i="91" s="1"/>
  <c r="AF343" i="91"/>
  <c r="AG343" i="91" s="1"/>
  <c r="AA343" i="91"/>
  <c r="AB343" i="91" s="1"/>
  <c r="I343" i="91"/>
  <c r="J343" i="91" s="1"/>
  <c r="AF342" i="91"/>
  <c r="AG342" i="91" s="1"/>
  <c r="AA342" i="91"/>
  <c r="AB342" i="91" s="1"/>
  <c r="I342" i="91"/>
  <c r="J342" i="91" s="1"/>
  <c r="AF341" i="91"/>
  <c r="AG341" i="91" s="1"/>
  <c r="AA341" i="91"/>
  <c r="AB341" i="91" s="1"/>
  <c r="I341" i="91"/>
  <c r="J341" i="91" s="1"/>
  <c r="AF340" i="91"/>
  <c r="AG340" i="91" s="1"/>
  <c r="AA340" i="91"/>
  <c r="AB340" i="91" s="1"/>
  <c r="I340" i="91"/>
  <c r="J340" i="91" s="1"/>
  <c r="AF339" i="91"/>
  <c r="AG339" i="91" s="1"/>
  <c r="AA339" i="91"/>
  <c r="AB339" i="91" s="1"/>
  <c r="I339" i="91"/>
  <c r="J339" i="91" s="1"/>
  <c r="AF338" i="91"/>
  <c r="AG338" i="91" s="1"/>
  <c r="AA338" i="91"/>
  <c r="AB338" i="91" s="1"/>
  <c r="I338" i="91"/>
  <c r="J338" i="91" s="1"/>
  <c r="AF337" i="91"/>
  <c r="AG337" i="91" s="1"/>
  <c r="AA337" i="91"/>
  <c r="AB337" i="91" s="1"/>
  <c r="I337" i="91"/>
  <c r="J337" i="91" s="1"/>
  <c r="AF336" i="91"/>
  <c r="AG336" i="91" s="1"/>
  <c r="AA336" i="91"/>
  <c r="AB336" i="91" s="1"/>
  <c r="I336" i="91"/>
  <c r="J336" i="91" s="1"/>
  <c r="AF335" i="91"/>
  <c r="AG335" i="91" s="1"/>
  <c r="AA335" i="91"/>
  <c r="AB335" i="91" s="1"/>
  <c r="I335" i="91"/>
  <c r="J335" i="91" s="1"/>
  <c r="AF334" i="91"/>
  <c r="AG334" i="91" s="1"/>
  <c r="AA334" i="91"/>
  <c r="AB334" i="91" s="1"/>
  <c r="I334" i="91"/>
  <c r="J334" i="91" s="1"/>
  <c r="AF333" i="91"/>
  <c r="AG333" i="91" s="1"/>
  <c r="AA333" i="91"/>
  <c r="AB333" i="91" s="1"/>
  <c r="I333" i="91"/>
  <c r="J333" i="91" s="1"/>
  <c r="AF332" i="91"/>
  <c r="AG332" i="91" s="1"/>
  <c r="AA332" i="91"/>
  <c r="AB332" i="91" s="1"/>
  <c r="I332" i="91"/>
  <c r="J332" i="91" s="1"/>
  <c r="AF331" i="91"/>
  <c r="AG331" i="91" s="1"/>
  <c r="AA331" i="91"/>
  <c r="AB331" i="91" s="1"/>
  <c r="I331" i="91"/>
  <c r="J331" i="91" s="1"/>
  <c r="AF330" i="91"/>
  <c r="AG330" i="91" s="1"/>
  <c r="AA330" i="91"/>
  <c r="AB330" i="91" s="1"/>
  <c r="I330" i="91"/>
  <c r="J330" i="91" s="1"/>
  <c r="AF329" i="91"/>
  <c r="AG329" i="91" s="1"/>
  <c r="AA329" i="91"/>
  <c r="AB329" i="91" s="1"/>
  <c r="I329" i="91"/>
  <c r="J329" i="91" s="1"/>
  <c r="AF328" i="91"/>
  <c r="AG328" i="91" s="1"/>
  <c r="AA328" i="91"/>
  <c r="AB328" i="91" s="1"/>
  <c r="I328" i="91"/>
  <c r="J328" i="91" s="1"/>
  <c r="AF327" i="91"/>
  <c r="AG327" i="91" s="1"/>
  <c r="AA327" i="91"/>
  <c r="AB327" i="91" s="1"/>
  <c r="I327" i="91"/>
  <c r="J327" i="91" s="1"/>
  <c r="AF326" i="91"/>
  <c r="AG326" i="91" s="1"/>
  <c r="AA326" i="91"/>
  <c r="AB326" i="91" s="1"/>
  <c r="I326" i="91"/>
  <c r="J326" i="91" s="1"/>
  <c r="AF325" i="91"/>
  <c r="AG325" i="91" s="1"/>
  <c r="AA325" i="91"/>
  <c r="AB325" i="91" s="1"/>
  <c r="I325" i="91"/>
  <c r="J325" i="91" s="1"/>
  <c r="AF324" i="91"/>
  <c r="AG324" i="91" s="1"/>
  <c r="AA324" i="91"/>
  <c r="AB324" i="91" s="1"/>
  <c r="I324" i="91"/>
  <c r="J324" i="91" s="1"/>
  <c r="AF323" i="91"/>
  <c r="AG323" i="91" s="1"/>
  <c r="AA323" i="91"/>
  <c r="AB323" i="91" s="1"/>
  <c r="I323" i="91"/>
  <c r="J323" i="91" s="1"/>
  <c r="AF322" i="91"/>
  <c r="AG322" i="91" s="1"/>
  <c r="AA322" i="91"/>
  <c r="AB322" i="91" s="1"/>
  <c r="I322" i="91"/>
  <c r="J322" i="91" s="1"/>
  <c r="AF321" i="91"/>
  <c r="AG321" i="91" s="1"/>
  <c r="AA321" i="91"/>
  <c r="AB321" i="91" s="1"/>
  <c r="I321" i="91"/>
  <c r="J321" i="91" s="1"/>
  <c r="AF320" i="91"/>
  <c r="AG320" i="91" s="1"/>
  <c r="AA320" i="91"/>
  <c r="AB320" i="91" s="1"/>
  <c r="I320" i="91"/>
  <c r="J320" i="91" s="1"/>
  <c r="AF319" i="91"/>
  <c r="AG319" i="91" s="1"/>
  <c r="AA319" i="91"/>
  <c r="AB319" i="91" s="1"/>
  <c r="I319" i="91"/>
  <c r="J319" i="91" s="1"/>
  <c r="AF318" i="91"/>
  <c r="AG318" i="91" s="1"/>
  <c r="AA318" i="91"/>
  <c r="AB318" i="91" s="1"/>
  <c r="I318" i="91"/>
  <c r="J318" i="91" s="1"/>
  <c r="AF317" i="91"/>
  <c r="AG317" i="91" s="1"/>
  <c r="AA317" i="91"/>
  <c r="AB317" i="91" s="1"/>
  <c r="I317" i="91"/>
  <c r="J317" i="91" s="1"/>
  <c r="AF316" i="91"/>
  <c r="AG316" i="91" s="1"/>
  <c r="AA316" i="91"/>
  <c r="AB316" i="91" s="1"/>
  <c r="I316" i="91"/>
  <c r="J316" i="91" s="1"/>
  <c r="AF315" i="91"/>
  <c r="AG315" i="91" s="1"/>
  <c r="AA315" i="91"/>
  <c r="AB315" i="91" s="1"/>
  <c r="I315" i="91"/>
  <c r="J315" i="91" s="1"/>
  <c r="AF314" i="91"/>
  <c r="AG314" i="91" s="1"/>
  <c r="AA314" i="91"/>
  <c r="AB314" i="91" s="1"/>
  <c r="I314" i="91"/>
  <c r="J314" i="91" s="1"/>
  <c r="AF313" i="91"/>
  <c r="AG313" i="91" s="1"/>
  <c r="AA313" i="91"/>
  <c r="AB313" i="91" s="1"/>
  <c r="I313" i="91"/>
  <c r="J313" i="91" s="1"/>
  <c r="AF312" i="91"/>
  <c r="AG312" i="91" s="1"/>
  <c r="AA312" i="91"/>
  <c r="AB312" i="91" s="1"/>
  <c r="I312" i="91"/>
  <c r="J312" i="91" s="1"/>
  <c r="AF311" i="91"/>
  <c r="AG311" i="91" s="1"/>
  <c r="AA311" i="91"/>
  <c r="AB311" i="91" s="1"/>
  <c r="I311" i="91"/>
  <c r="J311" i="91" s="1"/>
  <c r="AF310" i="91"/>
  <c r="AG310" i="91" s="1"/>
  <c r="AA310" i="91"/>
  <c r="AB310" i="91" s="1"/>
  <c r="I310" i="91"/>
  <c r="J310" i="91" s="1"/>
  <c r="AF309" i="91"/>
  <c r="AG309" i="91" s="1"/>
  <c r="AA309" i="91"/>
  <c r="AB309" i="91" s="1"/>
  <c r="I309" i="91"/>
  <c r="J309" i="91" s="1"/>
  <c r="AF308" i="91"/>
  <c r="AG308" i="91" s="1"/>
  <c r="AA308" i="91"/>
  <c r="AB308" i="91" s="1"/>
  <c r="I308" i="91"/>
  <c r="J308" i="91" s="1"/>
  <c r="AF307" i="91"/>
  <c r="AG307" i="91" s="1"/>
  <c r="AA307" i="91"/>
  <c r="AB307" i="91" s="1"/>
  <c r="I307" i="91"/>
  <c r="J307" i="91" s="1"/>
  <c r="AF306" i="91"/>
  <c r="AG306" i="91" s="1"/>
  <c r="AA306" i="91"/>
  <c r="AB306" i="91" s="1"/>
  <c r="I306" i="91"/>
  <c r="J306" i="91" s="1"/>
  <c r="AF305" i="91"/>
  <c r="AG305" i="91" s="1"/>
  <c r="AA305" i="91"/>
  <c r="AB305" i="91" s="1"/>
  <c r="I305" i="91"/>
  <c r="J305" i="91" s="1"/>
  <c r="AF304" i="91"/>
  <c r="AG304" i="91" s="1"/>
  <c r="AA304" i="91"/>
  <c r="AB304" i="91" s="1"/>
  <c r="I304" i="91"/>
  <c r="J304" i="91" s="1"/>
  <c r="AF303" i="91"/>
  <c r="AG303" i="91" s="1"/>
  <c r="AA303" i="91"/>
  <c r="AB303" i="91" s="1"/>
  <c r="I303" i="91"/>
  <c r="J303" i="91" s="1"/>
  <c r="AF302" i="91"/>
  <c r="AG302" i="91" s="1"/>
  <c r="AA302" i="91"/>
  <c r="AB302" i="91" s="1"/>
  <c r="I302" i="91"/>
  <c r="J302" i="91" s="1"/>
  <c r="AF301" i="91"/>
  <c r="AG301" i="91" s="1"/>
  <c r="AA301" i="91"/>
  <c r="AB301" i="91" s="1"/>
  <c r="I301" i="91"/>
  <c r="J301" i="91" s="1"/>
  <c r="AF300" i="91"/>
  <c r="AG300" i="91" s="1"/>
  <c r="AA300" i="91"/>
  <c r="AB300" i="91" s="1"/>
  <c r="I300" i="91"/>
  <c r="J300" i="91" s="1"/>
  <c r="AF299" i="91"/>
  <c r="AG299" i="91" s="1"/>
  <c r="AA299" i="91"/>
  <c r="AB299" i="91" s="1"/>
  <c r="I299" i="91"/>
  <c r="J299" i="91" s="1"/>
  <c r="AF298" i="91"/>
  <c r="AG298" i="91" s="1"/>
  <c r="AA298" i="91"/>
  <c r="AB298" i="91" s="1"/>
  <c r="I298" i="91"/>
  <c r="J298" i="91" s="1"/>
  <c r="AF297" i="91"/>
  <c r="AG297" i="91" s="1"/>
  <c r="AA297" i="91"/>
  <c r="AB297" i="91" s="1"/>
  <c r="I297" i="91"/>
  <c r="J297" i="91" s="1"/>
  <c r="AF296" i="91"/>
  <c r="AG296" i="91" s="1"/>
  <c r="AA296" i="91"/>
  <c r="AB296" i="91" s="1"/>
  <c r="I296" i="91"/>
  <c r="J296" i="91" s="1"/>
  <c r="AF295" i="91"/>
  <c r="AG295" i="91" s="1"/>
  <c r="AA295" i="91"/>
  <c r="AB295" i="91" s="1"/>
  <c r="I295" i="91"/>
  <c r="J295" i="91" s="1"/>
  <c r="AF294" i="91"/>
  <c r="AG294" i="91" s="1"/>
  <c r="AA294" i="91"/>
  <c r="AB294" i="91" s="1"/>
  <c r="I294" i="91"/>
  <c r="J294" i="91" s="1"/>
  <c r="AF293" i="91"/>
  <c r="AG293" i="91" s="1"/>
  <c r="AA293" i="91"/>
  <c r="AB293" i="91" s="1"/>
  <c r="I293" i="91"/>
  <c r="J293" i="91" s="1"/>
  <c r="AF292" i="91"/>
  <c r="AG292" i="91" s="1"/>
  <c r="AA292" i="91"/>
  <c r="AB292" i="91" s="1"/>
  <c r="I292" i="91"/>
  <c r="J292" i="91" s="1"/>
  <c r="AF291" i="91"/>
  <c r="AG291" i="91" s="1"/>
  <c r="AA291" i="91"/>
  <c r="AB291" i="91" s="1"/>
  <c r="I291" i="91"/>
  <c r="J291" i="91" s="1"/>
  <c r="AF290" i="91"/>
  <c r="AG290" i="91" s="1"/>
  <c r="AA290" i="91"/>
  <c r="AB290" i="91" s="1"/>
  <c r="I290" i="91"/>
  <c r="J290" i="91" s="1"/>
  <c r="AF289" i="91"/>
  <c r="AG289" i="91" s="1"/>
  <c r="AA289" i="91"/>
  <c r="AB289" i="91" s="1"/>
  <c r="I289" i="91"/>
  <c r="J289" i="91" s="1"/>
  <c r="AF288" i="91"/>
  <c r="AG288" i="91" s="1"/>
  <c r="AA288" i="91"/>
  <c r="AB288" i="91" s="1"/>
  <c r="I288" i="91"/>
  <c r="J288" i="91" s="1"/>
  <c r="AF287" i="91"/>
  <c r="AG287" i="91" s="1"/>
  <c r="AA287" i="91"/>
  <c r="AB287" i="91" s="1"/>
  <c r="I287" i="91"/>
  <c r="J287" i="91" s="1"/>
  <c r="AF286" i="91"/>
  <c r="AG286" i="91" s="1"/>
  <c r="AA286" i="91"/>
  <c r="AB286" i="91" s="1"/>
  <c r="I286" i="91"/>
  <c r="J286" i="91" s="1"/>
  <c r="AF285" i="91"/>
  <c r="AG285" i="91" s="1"/>
  <c r="AA285" i="91"/>
  <c r="AB285" i="91" s="1"/>
  <c r="I285" i="91"/>
  <c r="J285" i="91" s="1"/>
  <c r="AF284" i="91"/>
  <c r="AG284" i="91" s="1"/>
  <c r="AA284" i="91"/>
  <c r="AB284" i="91" s="1"/>
  <c r="I284" i="91"/>
  <c r="J284" i="91" s="1"/>
  <c r="AF283" i="91"/>
  <c r="AG283" i="91" s="1"/>
  <c r="AA283" i="91"/>
  <c r="AB283" i="91" s="1"/>
  <c r="I283" i="91"/>
  <c r="J283" i="91" s="1"/>
  <c r="AF282" i="91"/>
  <c r="AG282" i="91" s="1"/>
  <c r="AA282" i="91"/>
  <c r="AB282" i="91" s="1"/>
  <c r="I282" i="91"/>
  <c r="J282" i="91" s="1"/>
  <c r="AF281" i="91"/>
  <c r="AG281" i="91" s="1"/>
  <c r="AA281" i="91"/>
  <c r="AB281" i="91" s="1"/>
  <c r="I281" i="91"/>
  <c r="J281" i="91" s="1"/>
  <c r="AF280" i="91"/>
  <c r="AG280" i="91" s="1"/>
  <c r="AA280" i="91"/>
  <c r="AB280" i="91" s="1"/>
  <c r="I280" i="91"/>
  <c r="J280" i="91" s="1"/>
  <c r="AF279" i="91"/>
  <c r="AG279" i="91" s="1"/>
  <c r="AA279" i="91"/>
  <c r="AB279" i="91" s="1"/>
  <c r="I279" i="91"/>
  <c r="J279" i="91" s="1"/>
  <c r="AF278" i="91"/>
  <c r="AG278" i="91" s="1"/>
  <c r="AA278" i="91"/>
  <c r="AB278" i="91" s="1"/>
  <c r="I278" i="91"/>
  <c r="J278" i="91" s="1"/>
  <c r="AF277" i="91"/>
  <c r="AG277" i="91" s="1"/>
  <c r="AA277" i="91"/>
  <c r="AB277" i="91" s="1"/>
  <c r="I277" i="91"/>
  <c r="J277" i="91" s="1"/>
  <c r="AF276" i="91"/>
  <c r="AG276" i="91" s="1"/>
  <c r="AA276" i="91"/>
  <c r="AB276" i="91" s="1"/>
  <c r="I276" i="91"/>
  <c r="J276" i="91" s="1"/>
  <c r="AF275" i="91"/>
  <c r="AG275" i="91" s="1"/>
  <c r="AA275" i="91"/>
  <c r="AB275" i="91" s="1"/>
  <c r="I275" i="91"/>
  <c r="J275" i="91" s="1"/>
  <c r="AF274" i="91"/>
  <c r="AG274" i="91" s="1"/>
  <c r="AA274" i="91"/>
  <c r="AB274" i="91" s="1"/>
  <c r="I274" i="91"/>
  <c r="J274" i="91" s="1"/>
  <c r="AF273" i="91"/>
  <c r="AG273" i="91" s="1"/>
  <c r="AA273" i="91"/>
  <c r="AB273" i="91" s="1"/>
  <c r="I273" i="91"/>
  <c r="J273" i="91" s="1"/>
  <c r="AF272" i="91"/>
  <c r="AG272" i="91" s="1"/>
  <c r="AA272" i="91"/>
  <c r="AB272" i="91" s="1"/>
  <c r="I272" i="91"/>
  <c r="J272" i="91" s="1"/>
  <c r="AF271" i="91"/>
  <c r="AG271" i="91" s="1"/>
  <c r="AA271" i="91"/>
  <c r="AB271" i="91" s="1"/>
  <c r="I271" i="91"/>
  <c r="J271" i="91" s="1"/>
  <c r="AF270" i="91"/>
  <c r="AG270" i="91" s="1"/>
  <c r="AA270" i="91"/>
  <c r="AB270" i="91" s="1"/>
  <c r="I270" i="91"/>
  <c r="J270" i="91" s="1"/>
  <c r="AF269" i="91"/>
  <c r="AG269" i="91" s="1"/>
  <c r="AA269" i="91"/>
  <c r="AB269" i="91" s="1"/>
  <c r="I269" i="91"/>
  <c r="J269" i="91" s="1"/>
  <c r="AF268" i="91"/>
  <c r="AG268" i="91" s="1"/>
  <c r="AA268" i="91"/>
  <c r="AB268" i="91" s="1"/>
  <c r="I268" i="91"/>
  <c r="J268" i="91" s="1"/>
  <c r="AF267" i="91"/>
  <c r="AG267" i="91" s="1"/>
  <c r="AA267" i="91"/>
  <c r="AB267" i="91" s="1"/>
  <c r="I267" i="91"/>
  <c r="J267" i="91" s="1"/>
  <c r="AF266" i="91"/>
  <c r="AG266" i="91" s="1"/>
  <c r="AA266" i="91"/>
  <c r="AB266" i="91" s="1"/>
  <c r="I266" i="91"/>
  <c r="J266" i="91" s="1"/>
  <c r="AF265" i="91"/>
  <c r="AG265" i="91" s="1"/>
  <c r="AA265" i="91"/>
  <c r="AB265" i="91" s="1"/>
  <c r="I265" i="91"/>
  <c r="J265" i="91" s="1"/>
  <c r="AF264" i="91"/>
  <c r="AG264" i="91" s="1"/>
  <c r="AA264" i="91"/>
  <c r="AB264" i="91" s="1"/>
  <c r="I264" i="91"/>
  <c r="J264" i="91" s="1"/>
  <c r="AF263" i="91"/>
  <c r="AG263" i="91" s="1"/>
  <c r="AA263" i="91"/>
  <c r="AB263" i="91" s="1"/>
  <c r="I263" i="91"/>
  <c r="J263" i="91" s="1"/>
  <c r="AA262" i="91"/>
  <c r="AB262" i="91" s="1"/>
  <c r="I262" i="91"/>
  <c r="J262" i="91" s="1"/>
  <c r="AF261" i="91"/>
  <c r="AG261" i="91" s="1"/>
  <c r="AA261" i="91"/>
  <c r="AB261" i="91" s="1"/>
  <c r="I261" i="91"/>
  <c r="J261" i="91" s="1"/>
  <c r="AF260" i="91"/>
  <c r="AG260" i="91" s="1"/>
  <c r="AA260" i="91"/>
  <c r="AB260" i="91" s="1"/>
  <c r="I260" i="91"/>
  <c r="J260" i="91" s="1"/>
  <c r="AF259" i="91"/>
  <c r="AG259" i="91" s="1"/>
  <c r="AA259" i="91"/>
  <c r="AB259" i="91" s="1"/>
  <c r="I259" i="91"/>
  <c r="J259" i="91" s="1"/>
  <c r="AF258" i="91"/>
  <c r="AG258" i="91" s="1"/>
  <c r="AA258" i="91"/>
  <c r="AB258" i="91" s="1"/>
  <c r="I258" i="91"/>
  <c r="J258" i="91" s="1"/>
  <c r="AF257" i="91"/>
  <c r="AG257" i="91" s="1"/>
  <c r="AA257" i="91"/>
  <c r="AB257" i="91" s="1"/>
  <c r="I257" i="91"/>
  <c r="J257" i="91" s="1"/>
  <c r="AF256" i="91"/>
  <c r="AG256" i="91" s="1"/>
  <c r="AA256" i="91"/>
  <c r="AB256" i="91" s="1"/>
  <c r="I256" i="91"/>
  <c r="J256" i="91" s="1"/>
  <c r="AF255" i="91"/>
  <c r="AG255" i="91" s="1"/>
  <c r="AA255" i="91"/>
  <c r="AB255" i="91" s="1"/>
  <c r="I255" i="91"/>
  <c r="J255" i="91" s="1"/>
  <c r="AF254" i="91"/>
  <c r="AG254" i="91" s="1"/>
  <c r="AA254" i="91"/>
  <c r="AB254" i="91" s="1"/>
  <c r="I254" i="91"/>
  <c r="J254" i="91" s="1"/>
  <c r="AF253" i="91"/>
  <c r="AG253" i="91" s="1"/>
  <c r="AA253" i="91"/>
  <c r="AB253" i="91" s="1"/>
  <c r="I253" i="91"/>
  <c r="J253" i="91" s="1"/>
  <c r="AF252" i="91"/>
  <c r="AG252" i="91" s="1"/>
  <c r="AA252" i="91"/>
  <c r="AB252" i="91" s="1"/>
  <c r="I252" i="91"/>
  <c r="J252" i="91" s="1"/>
  <c r="AA251" i="91"/>
  <c r="AB251" i="91" s="1"/>
  <c r="I251" i="91"/>
  <c r="J251" i="91" s="1"/>
  <c r="AF250" i="91"/>
  <c r="AG250" i="91" s="1"/>
  <c r="AA250" i="91"/>
  <c r="AB250" i="91" s="1"/>
  <c r="I250" i="91"/>
  <c r="J250" i="91" s="1"/>
  <c r="AF249" i="91"/>
  <c r="AG249" i="91" s="1"/>
  <c r="AA249" i="91"/>
  <c r="AB249" i="91" s="1"/>
  <c r="I249" i="91"/>
  <c r="J249" i="91" s="1"/>
  <c r="AA248" i="91"/>
  <c r="AB248" i="91" s="1"/>
  <c r="I248" i="91"/>
  <c r="J248" i="91" s="1"/>
  <c r="AF247" i="91"/>
  <c r="AG247" i="91" s="1"/>
  <c r="AA247" i="91"/>
  <c r="AB247" i="91" s="1"/>
  <c r="I247" i="91"/>
  <c r="J247" i="91" s="1"/>
  <c r="AF246" i="91"/>
  <c r="AG246" i="91" s="1"/>
  <c r="AA246" i="91"/>
  <c r="AB246" i="91" s="1"/>
  <c r="I246" i="91"/>
  <c r="J246" i="91" s="1"/>
  <c r="AF245" i="91"/>
  <c r="AG245" i="91" s="1"/>
  <c r="AA245" i="91"/>
  <c r="AB245" i="91" s="1"/>
  <c r="I245" i="91"/>
  <c r="J245" i="91" s="1"/>
  <c r="AF244" i="91"/>
  <c r="AG244" i="91" s="1"/>
  <c r="AA244" i="91"/>
  <c r="AB244" i="91" s="1"/>
  <c r="I244" i="91"/>
  <c r="J244" i="91" s="1"/>
  <c r="AF243" i="91"/>
  <c r="AG243" i="91" s="1"/>
  <c r="AA243" i="91"/>
  <c r="AB243" i="91" s="1"/>
  <c r="I243" i="91"/>
  <c r="J243" i="91" s="1"/>
  <c r="AF242" i="91"/>
  <c r="AG242" i="91" s="1"/>
  <c r="AA242" i="91"/>
  <c r="AB242" i="91" s="1"/>
  <c r="I242" i="91"/>
  <c r="J242" i="91" s="1"/>
  <c r="AF241" i="91"/>
  <c r="AG241" i="91" s="1"/>
  <c r="AA241" i="91"/>
  <c r="AB241" i="91" s="1"/>
  <c r="I241" i="91"/>
  <c r="J241" i="91" s="1"/>
  <c r="AF240" i="91"/>
  <c r="AG240" i="91" s="1"/>
  <c r="AA240" i="91"/>
  <c r="AB240" i="91" s="1"/>
  <c r="I240" i="91"/>
  <c r="J240" i="91" s="1"/>
  <c r="AF239" i="91"/>
  <c r="AG239" i="91" s="1"/>
  <c r="AA239" i="91"/>
  <c r="AB239" i="91" s="1"/>
  <c r="I239" i="91"/>
  <c r="J239" i="91" s="1"/>
  <c r="AF238" i="91"/>
  <c r="AG238" i="91" s="1"/>
  <c r="AA238" i="91"/>
  <c r="AB238" i="91" s="1"/>
  <c r="I238" i="91"/>
  <c r="J238" i="91" s="1"/>
  <c r="AF237" i="91"/>
  <c r="AG237" i="91" s="1"/>
  <c r="AA237" i="91"/>
  <c r="AB237" i="91" s="1"/>
  <c r="I237" i="91"/>
  <c r="J237" i="91" s="1"/>
  <c r="AF236" i="91"/>
  <c r="AG236" i="91" s="1"/>
  <c r="AA236" i="91"/>
  <c r="AB236" i="91" s="1"/>
  <c r="I236" i="91"/>
  <c r="J236" i="91" s="1"/>
  <c r="AF235" i="91"/>
  <c r="AG235" i="91" s="1"/>
  <c r="AA235" i="91"/>
  <c r="AB235" i="91" s="1"/>
  <c r="I235" i="91"/>
  <c r="J235" i="91" s="1"/>
  <c r="AF234" i="91"/>
  <c r="AG234" i="91" s="1"/>
  <c r="AA234" i="91"/>
  <c r="AB234" i="91" s="1"/>
  <c r="I234" i="91"/>
  <c r="J234" i="91" s="1"/>
  <c r="AF233" i="91"/>
  <c r="AG233" i="91" s="1"/>
  <c r="AA233" i="91"/>
  <c r="AB233" i="91" s="1"/>
  <c r="I233" i="91"/>
  <c r="J233" i="91" s="1"/>
  <c r="AF232" i="91"/>
  <c r="AG232" i="91" s="1"/>
  <c r="AA232" i="91"/>
  <c r="AB232" i="91" s="1"/>
  <c r="I232" i="91"/>
  <c r="J232" i="91" s="1"/>
  <c r="AF231" i="91"/>
  <c r="AG231" i="91" s="1"/>
  <c r="AA231" i="91"/>
  <c r="AB231" i="91" s="1"/>
  <c r="I231" i="91"/>
  <c r="J231" i="91" s="1"/>
  <c r="AF230" i="91"/>
  <c r="AG230" i="91" s="1"/>
  <c r="AA230" i="91"/>
  <c r="AB230" i="91" s="1"/>
  <c r="I230" i="91"/>
  <c r="J230" i="91" s="1"/>
  <c r="AA229" i="91"/>
  <c r="AB229" i="91" s="1"/>
  <c r="I229" i="91"/>
  <c r="J229" i="91" s="1"/>
  <c r="AF228" i="91"/>
  <c r="AG228" i="91" s="1"/>
  <c r="AA228" i="91"/>
  <c r="AB228" i="91" s="1"/>
  <c r="I228" i="91"/>
  <c r="J228" i="91" s="1"/>
  <c r="AF227" i="91"/>
  <c r="AG227" i="91" s="1"/>
  <c r="AA227" i="91"/>
  <c r="AB227" i="91" s="1"/>
  <c r="I227" i="91"/>
  <c r="J227" i="91" s="1"/>
  <c r="AF226" i="91"/>
  <c r="AG226" i="91" s="1"/>
  <c r="AA226" i="91"/>
  <c r="AB226" i="91" s="1"/>
  <c r="I226" i="91"/>
  <c r="J226" i="91" s="1"/>
  <c r="AF225" i="91"/>
  <c r="AG225" i="91" s="1"/>
  <c r="AA225" i="91"/>
  <c r="AB225" i="91" s="1"/>
  <c r="I225" i="91"/>
  <c r="J225" i="91" s="1"/>
  <c r="AF224" i="91"/>
  <c r="AG224" i="91" s="1"/>
  <c r="AA224" i="91"/>
  <c r="AB224" i="91" s="1"/>
  <c r="I224" i="91"/>
  <c r="J224" i="91" s="1"/>
  <c r="AF223" i="91"/>
  <c r="AG223" i="91" s="1"/>
  <c r="AA223" i="91"/>
  <c r="AB223" i="91" s="1"/>
  <c r="I223" i="91"/>
  <c r="J223" i="91" s="1"/>
  <c r="AF222" i="91"/>
  <c r="AG222" i="91" s="1"/>
  <c r="AA222" i="91"/>
  <c r="AB222" i="91" s="1"/>
  <c r="I222" i="91"/>
  <c r="J222" i="91" s="1"/>
  <c r="AF221" i="91"/>
  <c r="AG221" i="91" s="1"/>
  <c r="AA221" i="91"/>
  <c r="AB221" i="91" s="1"/>
  <c r="I221" i="91"/>
  <c r="J221" i="91" s="1"/>
  <c r="AF220" i="91"/>
  <c r="AG220" i="91" s="1"/>
  <c r="AA220" i="91"/>
  <c r="AB220" i="91" s="1"/>
  <c r="I220" i="91"/>
  <c r="J220" i="91" s="1"/>
  <c r="AF219" i="91"/>
  <c r="AG219" i="91" s="1"/>
  <c r="AA219" i="91"/>
  <c r="AB219" i="91" s="1"/>
  <c r="I219" i="91"/>
  <c r="J219" i="91" s="1"/>
  <c r="AF218" i="91"/>
  <c r="AG218" i="91" s="1"/>
  <c r="AA218" i="91"/>
  <c r="AB218" i="91" s="1"/>
  <c r="I218" i="91"/>
  <c r="J218" i="91" s="1"/>
  <c r="AF217" i="91"/>
  <c r="AG217" i="91" s="1"/>
  <c r="AA217" i="91"/>
  <c r="AB217" i="91" s="1"/>
  <c r="I217" i="91"/>
  <c r="J217" i="91" s="1"/>
  <c r="AF216" i="91"/>
  <c r="AG216" i="91" s="1"/>
  <c r="AA216" i="91"/>
  <c r="AB216" i="91" s="1"/>
  <c r="I216" i="91"/>
  <c r="J216" i="91" s="1"/>
  <c r="AF215" i="91"/>
  <c r="AG215" i="91" s="1"/>
  <c r="AA215" i="91"/>
  <c r="AB215" i="91" s="1"/>
  <c r="I215" i="91"/>
  <c r="J215" i="91" s="1"/>
  <c r="AF214" i="91"/>
  <c r="AG214" i="91" s="1"/>
  <c r="AA214" i="91"/>
  <c r="AB214" i="91" s="1"/>
  <c r="I214" i="91"/>
  <c r="J214" i="91" s="1"/>
  <c r="AF213" i="91"/>
  <c r="AG213" i="91" s="1"/>
  <c r="AA213" i="91"/>
  <c r="AB213" i="91" s="1"/>
  <c r="I213" i="91"/>
  <c r="J213" i="91" s="1"/>
  <c r="AF212" i="91"/>
  <c r="AG212" i="91" s="1"/>
  <c r="AA212" i="91"/>
  <c r="AB212" i="91" s="1"/>
  <c r="I212" i="91"/>
  <c r="J212" i="91" s="1"/>
  <c r="AF211" i="91"/>
  <c r="AG211" i="91" s="1"/>
  <c r="AA211" i="91"/>
  <c r="AB211" i="91" s="1"/>
  <c r="I211" i="91"/>
  <c r="J211" i="91" s="1"/>
  <c r="AF210" i="91"/>
  <c r="AG210" i="91" s="1"/>
  <c r="AA210" i="91"/>
  <c r="AB210" i="91" s="1"/>
  <c r="I210" i="91"/>
  <c r="J210" i="91" s="1"/>
  <c r="AF209" i="91"/>
  <c r="AG209" i="91" s="1"/>
  <c r="AA209" i="91"/>
  <c r="AB209" i="91" s="1"/>
  <c r="I209" i="91"/>
  <c r="J209" i="91" s="1"/>
  <c r="AF208" i="91"/>
  <c r="AG208" i="91" s="1"/>
  <c r="AA208" i="91"/>
  <c r="AB208" i="91" s="1"/>
  <c r="I208" i="91"/>
  <c r="J208" i="91" s="1"/>
  <c r="AF207" i="91"/>
  <c r="AG207" i="91" s="1"/>
  <c r="AA207" i="91"/>
  <c r="AB207" i="91" s="1"/>
  <c r="I207" i="91"/>
  <c r="J207" i="91" s="1"/>
  <c r="AF206" i="91"/>
  <c r="AG206" i="91" s="1"/>
  <c r="AA206" i="91"/>
  <c r="AB206" i="91" s="1"/>
  <c r="I206" i="91"/>
  <c r="J206" i="91" s="1"/>
  <c r="AF205" i="91"/>
  <c r="AG205" i="91" s="1"/>
  <c r="AA205" i="91"/>
  <c r="AB205" i="91" s="1"/>
  <c r="I205" i="91"/>
  <c r="J205" i="91" s="1"/>
  <c r="AF204" i="91"/>
  <c r="AG204" i="91" s="1"/>
  <c r="AA204" i="91"/>
  <c r="AB204" i="91" s="1"/>
  <c r="I204" i="91"/>
  <c r="J204" i="91" s="1"/>
  <c r="AF203" i="91"/>
  <c r="AG203" i="91" s="1"/>
  <c r="AA203" i="91"/>
  <c r="AB203" i="91" s="1"/>
  <c r="I203" i="91"/>
  <c r="J203" i="91" s="1"/>
  <c r="AF202" i="91"/>
  <c r="AG202" i="91" s="1"/>
  <c r="AA202" i="91"/>
  <c r="AB202" i="91" s="1"/>
  <c r="I202" i="91"/>
  <c r="J202" i="91" s="1"/>
  <c r="AF201" i="91"/>
  <c r="AG201" i="91" s="1"/>
  <c r="AA201" i="91"/>
  <c r="AB201" i="91" s="1"/>
  <c r="I201" i="91"/>
  <c r="J201" i="91" s="1"/>
  <c r="AF200" i="91"/>
  <c r="AG200" i="91" s="1"/>
  <c r="AA200" i="91"/>
  <c r="AB200" i="91" s="1"/>
  <c r="I200" i="91"/>
  <c r="J200" i="91" s="1"/>
  <c r="AF199" i="91"/>
  <c r="AG199" i="91" s="1"/>
  <c r="AA199" i="91"/>
  <c r="AB199" i="91" s="1"/>
  <c r="I199" i="91"/>
  <c r="J199" i="91" s="1"/>
  <c r="AF198" i="91"/>
  <c r="AG198" i="91" s="1"/>
  <c r="AA198" i="91"/>
  <c r="AB198" i="91" s="1"/>
  <c r="I198" i="91"/>
  <c r="J198" i="91" s="1"/>
  <c r="AF197" i="91"/>
  <c r="AG197" i="91" s="1"/>
  <c r="AA197" i="91"/>
  <c r="AB197" i="91" s="1"/>
  <c r="I197" i="91"/>
  <c r="J197" i="91" s="1"/>
  <c r="AF196" i="91"/>
  <c r="AG196" i="91" s="1"/>
  <c r="AA196" i="91"/>
  <c r="AB196" i="91" s="1"/>
  <c r="I196" i="91"/>
  <c r="J196" i="91" s="1"/>
  <c r="AF195" i="91"/>
  <c r="AG195" i="91" s="1"/>
  <c r="AA195" i="91"/>
  <c r="AB195" i="91" s="1"/>
  <c r="I195" i="91"/>
  <c r="J195" i="91" s="1"/>
  <c r="AF194" i="91"/>
  <c r="AG194" i="91" s="1"/>
  <c r="AA194" i="91"/>
  <c r="AB194" i="91" s="1"/>
  <c r="I194" i="91"/>
  <c r="J194" i="91" s="1"/>
  <c r="AF193" i="91"/>
  <c r="AG193" i="91" s="1"/>
  <c r="AA193" i="91"/>
  <c r="AB193" i="91" s="1"/>
  <c r="I193" i="91"/>
  <c r="J193" i="91" s="1"/>
  <c r="AF192" i="91"/>
  <c r="AG192" i="91" s="1"/>
  <c r="AA192" i="91"/>
  <c r="AB192" i="91" s="1"/>
  <c r="I192" i="91"/>
  <c r="J192" i="91" s="1"/>
  <c r="AF191" i="91"/>
  <c r="AG191" i="91" s="1"/>
  <c r="AA191" i="91"/>
  <c r="AB191" i="91" s="1"/>
  <c r="I191" i="91"/>
  <c r="J191" i="91" s="1"/>
  <c r="AF190" i="91"/>
  <c r="AG190" i="91" s="1"/>
  <c r="AA190" i="91"/>
  <c r="AB190" i="91" s="1"/>
  <c r="I190" i="91"/>
  <c r="J190" i="91" s="1"/>
  <c r="AF189" i="91"/>
  <c r="AG189" i="91" s="1"/>
  <c r="AA189" i="91"/>
  <c r="AB189" i="91" s="1"/>
  <c r="I189" i="91"/>
  <c r="J189" i="91" s="1"/>
  <c r="AF188" i="91"/>
  <c r="AG188" i="91" s="1"/>
  <c r="AA188" i="91"/>
  <c r="AB188" i="91" s="1"/>
  <c r="I188" i="91"/>
  <c r="J188" i="91" s="1"/>
  <c r="AF187" i="91"/>
  <c r="AG187" i="91" s="1"/>
  <c r="AA187" i="91"/>
  <c r="AB187" i="91" s="1"/>
  <c r="I187" i="91"/>
  <c r="J187" i="91" s="1"/>
  <c r="AF186" i="91"/>
  <c r="AG186" i="91" s="1"/>
  <c r="AA186" i="91"/>
  <c r="AB186" i="91" s="1"/>
  <c r="I186" i="91"/>
  <c r="J186" i="91" s="1"/>
  <c r="AF185" i="91"/>
  <c r="AG185" i="91" s="1"/>
  <c r="AA185" i="91"/>
  <c r="AB185" i="91" s="1"/>
  <c r="I185" i="91"/>
  <c r="J185" i="91" s="1"/>
  <c r="AF184" i="91"/>
  <c r="AG184" i="91" s="1"/>
  <c r="AA184" i="91"/>
  <c r="AB184" i="91" s="1"/>
  <c r="I184" i="91"/>
  <c r="J184" i="91" s="1"/>
  <c r="AA183" i="91"/>
  <c r="AB183" i="91" s="1"/>
  <c r="I183" i="91"/>
  <c r="J183" i="91" s="1"/>
  <c r="AF182" i="91"/>
  <c r="AG182" i="91" s="1"/>
  <c r="AA182" i="91"/>
  <c r="AB182" i="91" s="1"/>
  <c r="I182" i="91"/>
  <c r="J182" i="91" s="1"/>
  <c r="AF181" i="91"/>
  <c r="AG181" i="91" s="1"/>
  <c r="AA181" i="91"/>
  <c r="AB181" i="91" s="1"/>
  <c r="I181" i="91"/>
  <c r="J181" i="91" s="1"/>
  <c r="AF180" i="91"/>
  <c r="AG180" i="91" s="1"/>
  <c r="AA180" i="91"/>
  <c r="AB180" i="91" s="1"/>
  <c r="I180" i="91"/>
  <c r="J180" i="91" s="1"/>
  <c r="AF179" i="91"/>
  <c r="AG179" i="91" s="1"/>
  <c r="AA179" i="91"/>
  <c r="AB179" i="91" s="1"/>
  <c r="I179" i="91"/>
  <c r="J179" i="91" s="1"/>
  <c r="AF178" i="91"/>
  <c r="AG178" i="91" s="1"/>
  <c r="AA178" i="91"/>
  <c r="AB178" i="91" s="1"/>
  <c r="I178" i="91"/>
  <c r="J178" i="91" s="1"/>
  <c r="AF177" i="91"/>
  <c r="AG177" i="91" s="1"/>
  <c r="AA177" i="91"/>
  <c r="AB177" i="91" s="1"/>
  <c r="I177" i="91"/>
  <c r="J177" i="91" s="1"/>
  <c r="AF176" i="91"/>
  <c r="AG176" i="91" s="1"/>
  <c r="AA176" i="91"/>
  <c r="AB176" i="91" s="1"/>
  <c r="I176" i="91"/>
  <c r="J176" i="91" s="1"/>
  <c r="AF175" i="91"/>
  <c r="AG175" i="91" s="1"/>
  <c r="AA175" i="91"/>
  <c r="AB175" i="91" s="1"/>
  <c r="I175" i="91"/>
  <c r="J175" i="91" s="1"/>
  <c r="AF174" i="91"/>
  <c r="AG174" i="91" s="1"/>
  <c r="AA174" i="91"/>
  <c r="AB174" i="91" s="1"/>
  <c r="I174" i="91"/>
  <c r="J174" i="91" s="1"/>
  <c r="AF173" i="91"/>
  <c r="AG173" i="91" s="1"/>
  <c r="AA173" i="91"/>
  <c r="AB173" i="91" s="1"/>
  <c r="I173" i="91"/>
  <c r="J173" i="91" s="1"/>
  <c r="AF172" i="91"/>
  <c r="AG172" i="91" s="1"/>
  <c r="AA172" i="91"/>
  <c r="AB172" i="91" s="1"/>
  <c r="I172" i="91"/>
  <c r="J172" i="91" s="1"/>
  <c r="AF171" i="91"/>
  <c r="AG171" i="91" s="1"/>
  <c r="AA171" i="91"/>
  <c r="AB171" i="91" s="1"/>
  <c r="I171" i="91"/>
  <c r="J171" i="91" s="1"/>
  <c r="AF170" i="91"/>
  <c r="AG170" i="91" s="1"/>
  <c r="AA170" i="91"/>
  <c r="AB170" i="91" s="1"/>
  <c r="I170" i="91"/>
  <c r="J170" i="91" s="1"/>
  <c r="AF169" i="91"/>
  <c r="AG169" i="91" s="1"/>
  <c r="AA169" i="91"/>
  <c r="AB169" i="91" s="1"/>
  <c r="I169" i="91"/>
  <c r="J169" i="91" s="1"/>
  <c r="AF168" i="91"/>
  <c r="AG168" i="91" s="1"/>
  <c r="AA168" i="91"/>
  <c r="AB168" i="91" s="1"/>
  <c r="I168" i="91"/>
  <c r="J168" i="91" s="1"/>
  <c r="AF167" i="91"/>
  <c r="AG167" i="91" s="1"/>
  <c r="AA167" i="91"/>
  <c r="AB167" i="91" s="1"/>
  <c r="I167" i="91"/>
  <c r="J167" i="91" s="1"/>
  <c r="AF166" i="91"/>
  <c r="AG166" i="91" s="1"/>
  <c r="AA166" i="91"/>
  <c r="AB166" i="91" s="1"/>
  <c r="I166" i="91"/>
  <c r="J166" i="91" s="1"/>
  <c r="AF165" i="91"/>
  <c r="AG165" i="91" s="1"/>
  <c r="AA165" i="91"/>
  <c r="AB165" i="91" s="1"/>
  <c r="I165" i="91"/>
  <c r="J165" i="91" s="1"/>
  <c r="AF164" i="91"/>
  <c r="AG164" i="91" s="1"/>
  <c r="AA164" i="91"/>
  <c r="AB164" i="91" s="1"/>
  <c r="I164" i="91"/>
  <c r="J164" i="91" s="1"/>
  <c r="AF163" i="91"/>
  <c r="AG163" i="91" s="1"/>
  <c r="AA163" i="91"/>
  <c r="AB163" i="91" s="1"/>
  <c r="I163" i="91"/>
  <c r="J163" i="91" s="1"/>
  <c r="AF162" i="91"/>
  <c r="AG162" i="91" s="1"/>
  <c r="AA162" i="91"/>
  <c r="AB162" i="91" s="1"/>
  <c r="I162" i="91"/>
  <c r="J162" i="91" s="1"/>
  <c r="AF161" i="91"/>
  <c r="AG161" i="91" s="1"/>
  <c r="AA161" i="91"/>
  <c r="AB161" i="91" s="1"/>
  <c r="I161" i="91"/>
  <c r="J161" i="91" s="1"/>
  <c r="AF160" i="91"/>
  <c r="AG160" i="91" s="1"/>
  <c r="AA160" i="91"/>
  <c r="AB160" i="91" s="1"/>
  <c r="I160" i="91"/>
  <c r="J160" i="91" s="1"/>
  <c r="AF159" i="91"/>
  <c r="AG159" i="91" s="1"/>
  <c r="AA159" i="91"/>
  <c r="AB159" i="91" s="1"/>
  <c r="I159" i="91"/>
  <c r="J159" i="91" s="1"/>
  <c r="AF158" i="91"/>
  <c r="AG158" i="91" s="1"/>
  <c r="AA158" i="91"/>
  <c r="AB158" i="91" s="1"/>
  <c r="I158" i="91"/>
  <c r="J158" i="91" s="1"/>
  <c r="AF157" i="91"/>
  <c r="AG157" i="91" s="1"/>
  <c r="AA157" i="91"/>
  <c r="AB157" i="91" s="1"/>
  <c r="I157" i="91"/>
  <c r="J157" i="91" s="1"/>
  <c r="AF156" i="91"/>
  <c r="AG156" i="91" s="1"/>
  <c r="AA156" i="91"/>
  <c r="AB156" i="91" s="1"/>
  <c r="I156" i="91"/>
  <c r="J156" i="91" s="1"/>
  <c r="AF155" i="91"/>
  <c r="AG155" i="91" s="1"/>
  <c r="AA155" i="91"/>
  <c r="AB155" i="91" s="1"/>
  <c r="I155" i="91"/>
  <c r="J155" i="91" s="1"/>
  <c r="AF154" i="91"/>
  <c r="AG154" i="91" s="1"/>
  <c r="AA154" i="91"/>
  <c r="AB154" i="91" s="1"/>
  <c r="I154" i="91"/>
  <c r="J154" i="91" s="1"/>
  <c r="AF153" i="91"/>
  <c r="AG153" i="91" s="1"/>
  <c r="AA153" i="91"/>
  <c r="AB153" i="91" s="1"/>
  <c r="I153" i="91"/>
  <c r="J153" i="91" s="1"/>
  <c r="AF152" i="91"/>
  <c r="AG152" i="91" s="1"/>
  <c r="AA152" i="91"/>
  <c r="AB152" i="91" s="1"/>
  <c r="I152" i="91"/>
  <c r="J152" i="91" s="1"/>
  <c r="AF151" i="91"/>
  <c r="AG151" i="91" s="1"/>
  <c r="AA151" i="91"/>
  <c r="AB151" i="91" s="1"/>
  <c r="I151" i="91"/>
  <c r="J151" i="91" s="1"/>
  <c r="AF150" i="91"/>
  <c r="AG150" i="91" s="1"/>
  <c r="AA150" i="91"/>
  <c r="AB150" i="91" s="1"/>
  <c r="I150" i="91"/>
  <c r="J150" i="91" s="1"/>
  <c r="AF149" i="91"/>
  <c r="AG149" i="91" s="1"/>
  <c r="AA149" i="91"/>
  <c r="AB149" i="91" s="1"/>
  <c r="I149" i="91"/>
  <c r="J149" i="91" s="1"/>
  <c r="AF148" i="91"/>
  <c r="AG148" i="91" s="1"/>
  <c r="AA148" i="91"/>
  <c r="AB148" i="91" s="1"/>
  <c r="I148" i="91"/>
  <c r="J148" i="91" s="1"/>
  <c r="AF147" i="91"/>
  <c r="AG147" i="91" s="1"/>
  <c r="AA147" i="91"/>
  <c r="AB147" i="91" s="1"/>
  <c r="I147" i="91"/>
  <c r="J147" i="91" s="1"/>
  <c r="AF146" i="91"/>
  <c r="AG146" i="91" s="1"/>
  <c r="AA146" i="91"/>
  <c r="AB146" i="91" s="1"/>
  <c r="I146" i="91"/>
  <c r="J146" i="91" s="1"/>
  <c r="AF145" i="91"/>
  <c r="AG145" i="91" s="1"/>
  <c r="AA145" i="91"/>
  <c r="AB145" i="91" s="1"/>
  <c r="I145" i="91"/>
  <c r="J145" i="91" s="1"/>
  <c r="AF144" i="91"/>
  <c r="AG144" i="91" s="1"/>
  <c r="AA144" i="91"/>
  <c r="AB144" i="91" s="1"/>
  <c r="I144" i="91"/>
  <c r="J144" i="91" s="1"/>
  <c r="AF143" i="91"/>
  <c r="AG143" i="91" s="1"/>
  <c r="AA143" i="91"/>
  <c r="AB143" i="91" s="1"/>
  <c r="I143" i="91"/>
  <c r="J143" i="91" s="1"/>
  <c r="AF142" i="91"/>
  <c r="AG142" i="91" s="1"/>
  <c r="AA142" i="91"/>
  <c r="AB142" i="91" s="1"/>
  <c r="I142" i="91"/>
  <c r="J142" i="91" s="1"/>
  <c r="AF141" i="91"/>
  <c r="AG141" i="91" s="1"/>
  <c r="AA141" i="91"/>
  <c r="AB141" i="91" s="1"/>
  <c r="I141" i="91"/>
  <c r="J141" i="91" s="1"/>
  <c r="AF140" i="91"/>
  <c r="AG140" i="91" s="1"/>
  <c r="AA140" i="91"/>
  <c r="AB140" i="91" s="1"/>
  <c r="I140" i="91"/>
  <c r="J140" i="91" s="1"/>
  <c r="AF139" i="91"/>
  <c r="AG139" i="91" s="1"/>
  <c r="AA139" i="91"/>
  <c r="AB139" i="91" s="1"/>
  <c r="I139" i="91"/>
  <c r="J139" i="91" s="1"/>
  <c r="AF138" i="91"/>
  <c r="AG138" i="91" s="1"/>
  <c r="AA138" i="91"/>
  <c r="AB138" i="91" s="1"/>
  <c r="I138" i="91"/>
  <c r="J138" i="91" s="1"/>
  <c r="AF137" i="91"/>
  <c r="AG137" i="91" s="1"/>
  <c r="AA137" i="91"/>
  <c r="AB137" i="91" s="1"/>
  <c r="I137" i="91"/>
  <c r="J137" i="91" s="1"/>
  <c r="AF136" i="91"/>
  <c r="AG136" i="91" s="1"/>
  <c r="AA136" i="91"/>
  <c r="AB136" i="91" s="1"/>
  <c r="I136" i="91"/>
  <c r="J136" i="91" s="1"/>
  <c r="AF135" i="91"/>
  <c r="AG135" i="91" s="1"/>
  <c r="AA135" i="91"/>
  <c r="AB135" i="91" s="1"/>
  <c r="I135" i="91"/>
  <c r="J135" i="91" s="1"/>
  <c r="AF134" i="91"/>
  <c r="AG134" i="91" s="1"/>
  <c r="AA134" i="91"/>
  <c r="AB134" i="91" s="1"/>
  <c r="I134" i="91"/>
  <c r="J134" i="91" s="1"/>
  <c r="AF133" i="91"/>
  <c r="AG133" i="91" s="1"/>
  <c r="AA133" i="91"/>
  <c r="AB133" i="91" s="1"/>
  <c r="I133" i="91"/>
  <c r="J133" i="91" s="1"/>
  <c r="AF132" i="91"/>
  <c r="AG132" i="91" s="1"/>
  <c r="AA132" i="91"/>
  <c r="AB132" i="91" s="1"/>
  <c r="I132" i="91"/>
  <c r="J132" i="91" s="1"/>
  <c r="AF131" i="91"/>
  <c r="AG131" i="91" s="1"/>
  <c r="AA131" i="91"/>
  <c r="AB131" i="91" s="1"/>
  <c r="I131" i="91"/>
  <c r="J131" i="91" s="1"/>
  <c r="AF130" i="91"/>
  <c r="AG130" i="91" s="1"/>
  <c r="AA130" i="91"/>
  <c r="AB130" i="91" s="1"/>
  <c r="I130" i="91"/>
  <c r="J130" i="91" s="1"/>
  <c r="AF129" i="91"/>
  <c r="AG129" i="91" s="1"/>
  <c r="AA129" i="91"/>
  <c r="AB129" i="91" s="1"/>
  <c r="I129" i="91"/>
  <c r="J129" i="91" s="1"/>
  <c r="AF128" i="91"/>
  <c r="AG128" i="91" s="1"/>
  <c r="AA128" i="91"/>
  <c r="AB128" i="91" s="1"/>
  <c r="I128" i="91"/>
  <c r="J128" i="91" s="1"/>
  <c r="AF127" i="91"/>
  <c r="AG127" i="91" s="1"/>
  <c r="AA127" i="91"/>
  <c r="AB127" i="91" s="1"/>
  <c r="I127" i="91"/>
  <c r="J127" i="91" s="1"/>
  <c r="AF126" i="91"/>
  <c r="AG126" i="91" s="1"/>
  <c r="AA126" i="91"/>
  <c r="AB126" i="91" s="1"/>
  <c r="I126" i="91"/>
  <c r="J126" i="91" s="1"/>
  <c r="AF125" i="91"/>
  <c r="AG125" i="91" s="1"/>
  <c r="AA125" i="91"/>
  <c r="AB125" i="91" s="1"/>
  <c r="I125" i="91"/>
  <c r="J125" i="91" s="1"/>
  <c r="AF124" i="91"/>
  <c r="AG124" i="91" s="1"/>
  <c r="AA124" i="91"/>
  <c r="AB124" i="91" s="1"/>
  <c r="I124" i="91"/>
  <c r="J124" i="91" s="1"/>
  <c r="AF123" i="91"/>
  <c r="AG123" i="91" s="1"/>
  <c r="AA123" i="91"/>
  <c r="AB123" i="91" s="1"/>
  <c r="I123" i="91"/>
  <c r="J123" i="91" s="1"/>
  <c r="AF122" i="91"/>
  <c r="AG122" i="91" s="1"/>
  <c r="AA122" i="91"/>
  <c r="AB122" i="91" s="1"/>
  <c r="I122" i="91"/>
  <c r="J122" i="91" s="1"/>
  <c r="AF121" i="91"/>
  <c r="AG121" i="91" s="1"/>
  <c r="AA121" i="91"/>
  <c r="AB121" i="91" s="1"/>
  <c r="I121" i="91"/>
  <c r="J121" i="91" s="1"/>
  <c r="AF120" i="91"/>
  <c r="AG120" i="91" s="1"/>
  <c r="AA120" i="91"/>
  <c r="AB120" i="91" s="1"/>
  <c r="I120" i="91"/>
  <c r="J120" i="91" s="1"/>
  <c r="AF119" i="91"/>
  <c r="AG119" i="91" s="1"/>
  <c r="AA119" i="91"/>
  <c r="AB119" i="91" s="1"/>
  <c r="I119" i="91"/>
  <c r="J119" i="91" s="1"/>
  <c r="AF118" i="91"/>
  <c r="AG118" i="91" s="1"/>
  <c r="AA118" i="91"/>
  <c r="AB118" i="91" s="1"/>
  <c r="I118" i="91"/>
  <c r="J118" i="91" s="1"/>
  <c r="AF117" i="91"/>
  <c r="AG117" i="91" s="1"/>
  <c r="AA117" i="91"/>
  <c r="AB117" i="91" s="1"/>
  <c r="I117" i="91"/>
  <c r="J117" i="91" s="1"/>
  <c r="AF116" i="91"/>
  <c r="AG116" i="91" s="1"/>
  <c r="AA116" i="91"/>
  <c r="AB116" i="91" s="1"/>
  <c r="I116" i="91"/>
  <c r="J116" i="91" s="1"/>
  <c r="AF115" i="91"/>
  <c r="AG115" i="91" s="1"/>
  <c r="AA115" i="91"/>
  <c r="AB115" i="91" s="1"/>
  <c r="I115" i="91"/>
  <c r="J115" i="91" s="1"/>
  <c r="AF114" i="91"/>
  <c r="AG114" i="91" s="1"/>
  <c r="AA114" i="91"/>
  <c r="AB114" i="91" s="1"/>
  <c r="I114" i="91"/>
  <c r="J114" i="91" s="1"/>
  <c r="AF113" i="91"/>
  <c r="AG113" i="91" s="1"/>
  <c r="AA113" i="91"/>
  <c r="AB113" i="91" s="1"/>
  <c r="I113" i="91"/>
  <c r="J113" i="91" s="1"/>
  <c r="AF112" i="91"/>
  <c r="AG112" i="91" s="1"/>
  <c r="AA112" i="91"/>
  <c r="AB112" i="91" s="1"/>
  <c r="I112" i="91"/>
  <c r="J112" i="91" s="1"/>
  <c r="AF111" i="91"/>
  <c r="AG111" i="91" s="1"/>
  <c r="AA111" i="91"/>
  <c r="AB111" i="91" s="1"/>
  <c r="I111" i="91"/>
  <c r="J111" i="91" s="1"/>
  <c r="AF110" i="91"/>
  <c r="AG110" i="91" s="1"/>
  <c r="AA110" i="91"/>
  <c r="AB110" i="91" s="1"/>
  <c r="I110" i="91"/>
  <c r="J110" i="91" s="1"/>
  <c r="AF109" i="91"/>
  <c r="AG109" i="91" s="1"/>
  <c r="AA109" i="91"/>
  <c r="AB109" i="91" s="1"/>
  <c r="I109" i="91"/>
  <c r="J109" i="91" s="1"/>
  <c r="AF108" i="91"/>
  <c r="AG108" i="91" s="1"/>
  <c r="AA108" i="91"/>
  <c r="AB108" i="91" s="1"/>
  <c r="I108" i="91"/>
  <c r="J108" i="91" s="1"/>
  <c r="AF107" i="91"/>
  <c r="AG107" i="91" s="1"/>
  <c r="AA107" i="91"/>
  <c r="AB107" i="91" s="1"/>
  <c r="I107" i="91"/>
  <c r="J107" i="91" s="1"/>
  <c r="AF106" i="91"/>
  <c r="AG106" i="91" s="1"/>
  <c r="AA106" i="91"/>
  <c r="AB106" i="91" s="1"/>
  <c r="I106" i="91"/>
  <c r="J106" i="91" s="1"/>
  <c r="AF105" i="91"/>
  <c r="AG105" i="91" s="1"/>
  <c r="AA105" i="91"/>
  <c r="AB105" i="91" s="1"/>
  <c r="I105" i="91"/>
  <c r="J105" i="91" s="1"/>
  <c r="AF104" i="91"/>
  <c r="AG104" i="91" s="1"/>
  <c r="AA104" i="91"/>
  <c r="AB104" i="91" s="1"/>
  <c r="I104" i="91"/>
  <c r="J104" i="91" s="1"/>
  <c r="AF103" i="91"/>
  <c r="AG103" i="91" s="1"/>
  <c r="AA103" i="91"/>
  <c r="AB103" i="91" s="1"/>
  <c r="I103" i="91"/>
  <c r="J103" i="91" s="1"/>
  <c r="AF102" i="91"/>
  <c r="AG102" i="91" s="1"/>
  <c r="AA102" i="91"/>
  <c r="AB102" i="91" s="1"/>
  <c r="I102" i="91"/>
  <c r="J102" i="91" s="1"/>
  <c r="AF101" i="91"/>
  <c r="AG101" i="91" s="1"/>
  <c r="AA101" i="91"/>
  <c r="AB101" i="91" s="1"/>
  <c r="I101" i="91"/>
  <c r="J101" i="91" s="1"/>
  <c r="AF100" i="91"/>
  <c r="AG100" i="91" s="1"/>
  <c r="AA100" i="91"/>
  <c r="AB100" i="91" s="1"/>
  <c r="I100" i="91"/>
  <c r="J100" i="91" s="1"/>
  <c r="AF99" i="91"/>
  <c r="AG99" i="91" s="1"/>
  <c r="AA99" i="91"/>
  <c r="AB99" i="91" s="1"/>
  <c r="I99" i="91"/>
  <c r="J99" i="91" s="1"/>
  <c r="AF98" i="91"/>
  <c r="AG98" i="91" s="1"/>
  <c r="AA98" i="91"/>
  <c r="AB98" i="91" s="1"/>
  <c r="I98" i="91"/>
  <c r="J98" i="91" s="1"/>
  <c r="AF97" i="91"/>
  <c r="AG97" i="91" s="1"/>
  <c r="AA97" i="91"/>
  <c r="AB97" i="91" s="1"/>
  <c r="I97" i="91"/>
  <c r="J97" i="91" s="1"/>
  <c r="AF96" i="91"/>
  <c r="AG96" i="91" s="1"/>
  <c r="AA96" i="91"/>
  <c r="AB96" i="91" s="1"/>
  <c r="I96" i="91"/>
  <c r="J96" i="91" s="1"/>
  <c r="AF95" i="91"/>
  <c r="AG95" i="91" s="1"/>
  <c r="AA95" i="91"/>
  <c r="AB95" i="91" s="1"/>
  <c r="I95" i="91"/>
  <c r="J95" i="91" s="1"/>
  <c r="AF94" i="91"/>
  <c r="AG94" i="91" s="1"/>
  <c r="AA94" i="91"/>
  <c r="AB94" i="91" s="1"/>
  <c r="I94" i="91"/>
  <c r="J94" i="91" s="1"/>
  <c r="AF93" i="91"/>
  <c r="AG93" i="91" s="1"/>
  <c r="AA93" i="91"/>
  <c r="AB93" i="91" s="1"/>
  <c r="I93" i="91"/>
  <c r="J93" i="91" s="1"/>
  <c r="AF92" i="91"/>
  <c r="AG92" i="91" s="1"/>
  <c r="AA92" i="91"/>
  <c r="AB92" i="91" s="1"/>
  <c r="I92" i="91"/>
  <c r="J92" i="91" s="1"/>
  <c r="AF91" i="91"/>
  <c r="AG91" i="91" s="1"/>
  <c r="AA91" i="91"/>
  <c r="AB91" i="91" s="1"/>
  <c r="I91" i="91"/>
  <c r="J91" i="91" s="1"/>
  <c r="AF90" i="91"/>
  <c r="AG90" i="91" s="1"/>
  <c r="AA90" i="91"/>
  <c r="AB90" i="91" s="1"/>
  <c r="I90" i="91"/>
  <c r="J90" i="91" s="1"/>
  <c r="AF89" i="91"/>
  <c r="AG89" i="91" s="1"/>
  <c r="AA89" i="91"/>
  <c r="AB89" i="91" s="1"/>
  <c r="I89" i="91"/>
  <c r="J89" i="91" s="1"/>
  <c r="AF88" i="91"/>
  <c r="AG88" i="91" s="1"/>
  <c r="AA88" i="91"/>
  <c r="AB88" i="91" s="1"/>
  <c r="I88" i="91"/>
  <c r="J88" i="91" s="1"/>
  <c r="AF87" i="91"/>
  <c r="AG87" i="91" s="1"/>
  <c r="AA87" i="91"/>
  <c r="AB87" i="91" s="1"/>
  <c r="I87" i="91"/>
  <c r="J87" i="91" s="1"/>
  <c r="AF86" i="91"/>
  <c r="AG86" i="91" s="1"/>
  <c r="AA86" i="91"/>
  <c r="AB86" i="91" s="1"/>
  <c r="I86" i="91"/>
  <c r="J86" i="91" s="1"/>
  <c r="AF85" i="91"/>
  <c r="AG85" i="91" s="1"/>
  <c r="AA85" i="91"/>
  <c r="AB85" i="91" s="1"/>
  <c r="I85" i="91"/>
  <c r="J85" i="91" s="1"/>
  <c r="AF84" i="91"/>
  <c r="AG84" i="91" s="1"/>
  <c r="AA84" i="91"/>
  <c r="AB84" i="91" s="1"/>
  <c r="I84" i="91"/>
  <c r="J84" i="91" s="1"/>
  <c r="AF83" i="91"/>
  <c r="AG83" i="91" s="1"/>
  <c r="AA83" i="91"/>
  <c r="AB83" i="91" s="1"/>
  <c r="I83" i="91"/>
  <c r="J83" i="91" s="1"/>
  <c r="AF82" i="91"/>
  <c r="AG82" i="91" s="1"/>
  <c r="AA82" i="91"/>
  <c r="AB82" i="91" s="1"/>
  <c r="I82" i="91"/>
  <c r="J82" i="91" s="1"/>
  <c r="AF81" i="91"/>
  <c r="AG81" i="91" s="1"/>
  <c r="AA81" i="91"/>
  <c r="AB81" i="91" s="1"/>
  <c r="I81" i="91"/>
  <c r="J81" i="91" s="1"/>
  <c r="AF80" i="91"/>
  <c r="AG80" i="91" s="1"/>
  <c r="AA80" i="91"/>
  <c r="AB80" i="91" s="1"/>
  <c r="I80" i="91"/>
  <c r="J80" i="91" s="1"/>
  <c r="AF79" i="91"/>
  <c r="AG79" i="91" s="1"/>
  <c r="AA79" i="91"/>
  <c r="AB79" i="91" s="1"/>
  <c r="I79" i="91"/>
  <c r="J79" i="91" s="1"/>
  <c r="AF78" i="91"/>
  <c r="AG78" i="91" s="1"/>
  <c r="AA78" i="91"/>
  <c r="AB78" i="91" s="1"/>
  <c r="I78" i="91"/>
  <c r="J78" i="91" s="1"/>
  <c r="AF77" i="91"/>
  <c r="AG77" i="91" s="1"/>
  <c r="AA77" i="91"/>
  <c r="AB77" i="91" s="1"/>
  <c r="I77" i="91"/>
  <c r="J77" i="91" s="1"/>
  <c r="AF76" i="91"/>
  <c r="AG76" i="91" s="1"/>
  <c r="AA76" i="91"/>
  <c r="AB76" i="91" s="1"/>
  <c r="I76" i="91"/>
  <c r="J76" i="91" s="1"/>
  <c r="AF75" i="91"/>
  <c r="AG75" i="91" s="1"/>
  <c r="AA75" i="91"/>
  <c r="AB75" i="91" s="1"/>
  <c r="I75" i="91"/>
  <c r="J75" i="91" s="1"/>
  <c r="AA74" i="91"/>
  <c r="AB74" i="91" s="1"/>
  <c r="I74" i="91"/>
  <c r="J74" i="91" s="1"/>
  <c r="AA73" i="91"/>
  <c r="AB73" i="91" s="1"/>
  <c r="I73" i="91"/>
  <c r="J73" i="91" s="1"/>
  <c r="AF72" i="91"/>
  <c r="AG72" i="91" s="1"/>
  <c r="AA72" i="91"/>
  <c r="AB72" i="91" s="1"/>
  <c r="I72" i="91"/>
  <c r="J72" i="91" s="1"/>
  <c r="AF71" i="91"/>
  <c r="AG71" i="91" s="1"/>
  <c r="AA71" i="91"/>
  <c r="AB71" i="91" s="1"/>
  <c r="I71" i="91"/>
  <c r="J71" i="91" s="1"/>
  <c r="AF70" i="91"/>
  <c r="AG70" i="91" s="1"/>
  <c r="AA70" i="91"/>
  <c r="AB70" i="91" s="1"/>
  <c r="I70" i="91"/>
  <c r="J70" i="91" s="1"/>
  <c r="AF69" i="91"/>
  <c r="AG69" i="91" s="1"/>
  <c r="AA69" i="91"/>
  <c r="AB69" i="91" s="1"/>
  <c r="I69" i="91"/>
  <c r="J69" i="91" s="1"/>
  <c r="AF68" i="91"/>
  <c r="AG68" i="91" s="1"/>
  <c r="AA68" i="91"/>
  <c r="AB68" i="91" s="1"/>
  <c r="I68" i="91"/>
  <c r="J68" i="91" s="1"/>
  <c r="AF67" i="91"/>
  <c r="AG67" i="91" s="1"/>
  <c r="AA67" i="91"/>
  <c r="AB67" i="91" s="1"/>
  <c r="I67" i="91"/>
  <c r="J67" i="91" s="1"/>
  <c r="AF66" i="91"/>
  <c r="AG66" i="91" s="1"/>
  <c r="AA66" i="91"/>
  <c r="AB66" i="91" s="1"/>
  <c r="I66" i="91"/>
  <c r="J66" i="91" s="1"/>
  <c r="AF65" i="91"/>
  <c r="AG65" i="91" s="1"/>
  <c r="AA65" i="91"/>
  <c r="AB65" i="91" s="1"/>
  <c r="I65" i="91"/>
  <c r="J65" i="91" s="1"/>
  <c r="AF64" i="91"/>
  <c r="AG64" i="91" s="1"/>
  <c r="AA64" i="91"/>
  <c r="AB64" i="91" s="1"/>
  <c r="I64" i="91"/>
  <c r="J64" i="91" s="1"/>
  <c r="AF63" i="91"/>
  <c r="AG63" i="91" s="1"/>
  <c r="AA63" i="91"/>
  <c r="AB63" i="91" s="1"/>
  <c r="I63" i="91"/>
  <c r="J63" i="91" s="1"/>
  <c r="AF62" i="91"/>
  <c r="AG62" i="91" s="1"/>
  <c r="AA62" i="91"/>
  <c r="AB62" i="91" s="1"/>
  <c r="I62" i="91"/>
  <c r="J62" i="91" s="1"/>
  <c r="AF61" i="91"/>
  <c r="AG61" i="91" s="1"/>
  <c r="AA61" i="91"/>
  <c r="AB61" i="91" s="1"/>
  <c r="I61" i="91"/>
  <c r="J61" i="91" s="1"/>
  <c r="AF60" i="91"/>
  <c r="AG60" i="91" s="1"/>
  <c r="AA60" i="91"/>
  <c r="AB60" i="91" s="1"/>
  <c r="I60" i="91"/>
  <c r="J60" i="91" s="1"/>
  <c r="AF59" i="91"/>
  <c r="AG59" i="91" s="1"/>
  <c r="AA59" i="91"/>
  <c r="AB59" i="91" s="1"/>
  <c r="I59" i="91"/>
  <c r="J59" i="91" s="1"/>
  <c r="AF58" i="91"/>
  <c r="AG58" i="91" s="1"/>
  <c r="AA58" i="91"/>
  <c r="AB58" i="91" s="1"/>
  <c r="I58" i="91"/>
  <c r="J58" i="91" s="1"/>
  <c r="AF57" i="91"/>
  <c r="AG57" i="91" s="1"/>
  <c r="AA57" i="91"/>
  <c r="AB57" i="91" s="1"/>
  <c r="I57" i="91"/>
  <c r="J57" i="91" s="1"/>
  <c r="AF56" i="91"/>
  <c r="AG56" i="91" s="1"/>
  <c r="AA56" i="91"/>
  <c r="AB56" i="91" s="1"/>
  <c r="I56" i="91"/>
  <c r="J56" i="91" s="1"/>
  <c r="AF55" i="91"/>
  <c r="AG55" i="91" s="1"/>
  <c r="AA55" i="91"/>
  <c r="AB55" i="91" s="1"/>
  <c r="I55" i="91"/>
  <c r="J55" i="91" s="1"/>
  <c r="AF54" i="91"/>
  <c r="AG54" i="91" s="1"/>
  <c r="AA54" i="91"/>
  <c r="AB54" i="91" s="1"/>
  <c r="I54" i="91"/>
  <c r="J54" i="91" s="1"/>
  <c r="AF53" i="91"/>
  <c r="AG53" i="91" s="1"/>
  <c r="AA53" i="91"/>
  <c r="AB53" i="91" s="1"/>
  <c r="I53" i="91"/>
  <c r="J53" i="91" s="1"/>
  <c r="AF52" i="91"/>
  <c r="AG52" i="91" s="1"/>
  <c r="AA52" i="91"/>
  <c r="AB52" i="91" s="1"/>
  <c r="I52" i="91"/>
  <c r="J52" i="91" s="1"/>
  <c r="AF51" i="91"/>
  <c r="AG51" i="91" s="1"/>
  <c r="AA51" i="91"/>
  <c r="AB51" i="91" s="1"/>
  <c r="I51" i="91"/>
  <c r="J51" i="91" s="1"/>
  <c r="AF50" i="91"/>
  <c r="AG50" i="91" s="1"/>
  <c r="AA50" i="91"/>
  <c r="AB50" i="91" s="1"/>
  <c r="I50" i="91"/>
  <c r="J50" i="91" s="1"/>
  <c r="AF49" i="91"/>
  <c r="AG49" i="91" s="1"/>
  <c r="AA49" i="91"/>
  <c r="AB49" i="91" s="1"/>
  <c r="I49" i="91"/>
  <c r="J49" i="91" s="1"/>
  <c r="AF48" i="91"/>
  <c r="AG48" i="91" s="1"/>
  <c r="AA48" i="91"/>
  <c r="AB48" i="91" s="1"/>
  <c r="I48" i="91"/>
  <c r="J48" i="91" s="1"/>
  <c r="AF47" i="91"/>
  <c r="AG47" i="91" s="1"/>
  <c r="AA47" i="91"/>
  <c r="AB47" i="91" s="1"/>
  <c r="I47" i="91"/>
  <c r="J47" i="91" s="1"/>
  <c r="AF46" i="91"/>
  <c r="AG46" i="91" s="1"/>
  <c r="AA46" i="91"/>
  <c r="AB46" i="91" s="1"/>
  <c r="I46" i="91"/>
  <c r="J46" i="91" s="1"/>
  <c r="AF45" i="91"/>
  <c r="AG45" i="91" s="1"/>
  <c r="AA45" i="91"/>
  <c r="AB45" i="91" s="1"/>
  <c r="I45" i="91"/>
  <c r="J45" i="91" s="1"/>
  <c r="AF44" i="91"/>
  <c r="AG44" i="91" s="1"/>
  <c r="AA44" i="91"/>
  <c r="AB44" i="91" s="1"/>
  <c r="I44" i="91"/>
  <c r="J44" i="91" s="1"/>
  <c r="AF43" i="91"/>
  <c r="AG43" i="91" s="1"/>
  <c r="AA43" i="91"/>
  <c r="AB43" i="91" s="1"/>
  <c r="I43" i="91"/>
  <c r="J43" i="91" s="1"/>
  <c r="AF42" i="91"/>
  <c r="AG42" i="91" s="1"/>
  <c r="AA42" i="91"/>
  <c r="AB42" i="91" s="1"/>
  <c r="I42" i="91"/>
  <c r="J42" i="91" s="1"/>
  <c r="AF41" i="91"/>
  <c r="AG41" i="91" s="1"/>
  <c r="AA41" i="91"/>
  <c r="AB41" i="91" s="1"/>
  <c r="I41" i="91"/>
  <c r="J41" i="91" s="1"/>
  <c r="AF40" i="91"/>
  <c r="AG40" i="91" s="1"/>
  <c r="AA40" i="91"/>
  <c r="AB40" i="91" s="1"/>
  <c r="I40" i="91"/>
  <c r="J40" i="91" s="1"/>
  <c r="AF39" i="91"/>
  <c r="AG39" i="91" s="1"/>
  <c r="AA39" i="91"/>
  <c r="AB39" i="91" s="1"/>
  <c r="I39" i="91"/>
  <c r="J39" i="91" s="1"/>
  <c r="AF38" i="91"/>
  <c r="AG38" i="91" s="1"/>
  <c r="AA38" i="91"/>
  <c r="AB38" i="91" s="1"/>
  <c r="I38" i="91"/>
  <c r="J38" i="91" s="1"/>
  <c r="AF37" i="91"/>
  <c r="AG37" i="91" s="1"/>
  <c r="AA37" i="91"/>
  <c r="AB37" i="91" s="1"/>
  <c r="I37" i="91"/>
  <c r="J37" i="91" s="1"/>
  <c r="AF36" i="91"/>
  <c r="AG36" i="91" s="1"/>
  <c r="AA36" i="91"/>
  <c r="AB36" i="91" s="1"/>
  <c r="I36" i="91"/>
  <c r="J36" i="91" s="1"/>
  <c r="AF35" i="91"/>
  <c r="AG35" i="91" s="1"/>
  <c r="AA35" i="91"/>
  <c r="AB35" i="91" s="1"/>
  <c r="I35" i="91"/>
  <c r="J35" i="91" s="1"/>
  <c r="AF34" i="91"/>
  <c r="AG34" i="91" s="1"/>
  <c r="AA34" i="91"/>
  <c r="AB34" i="91" s="1"/>
  <c r="I34" i="91"/>
  <c r="J34" i="91" s="1"/>
  <c r="AF33" i="91"/>
  <c r="AG33" i="91" s="1"/>
  <c r="AA33" i="91"/>
  <c r="AB33" i="91" s="1"/>
  <c r="I33" i="91"/>
  <c r="J33" i="91" s="1"/>
  <c r="AF32" i="91"/>
  <c r="AG32" i="91" s="1"/>
  <c r="AA32" i="91"/>
  <c r="AB32" i="91" s="1"/>
  <c r="I32" i="91"/>
  <c r="J32" i="91" s="1"/>
  <c r="AF31" i="91"/>
  <c r="AG31" i="91" s="1"/>
  <c r="AA31" i="91"/>
  <c r="AB31" i="91" s="1"/>
  <c r="I31" i="91"/>
  <c r="J31" i="91" s="1"/>
  <c r="AF30" i="91"/>
  <c r="AG30" i="91" s="1"/>
  <c r="AA30" i="91"/>
  <c r="AB30" i="91" s="1"/>
  <c r="I30" i="91"/>
  <c r="J30" i="91" s="1"/>
  <c r="AF29" i="91"/>
  <c r="AG29" i="91" s="1"/>
  <c r="AA29" i="91"/>
  <c r="AB29" i="91" s="1"/>
  <c r="I29" i="91"/>
  <c r="J29" i="91" s="1"/>
  <c r="AF28" i="91"/>
  <c r="AG28" i="91" s="1"/>
  <c r="AA28" i="91"/>
  <c r="AB28" i="91" s="1"/>
  <c r="I28" i="91"/>
  <c r="J28" i="91" s="1"/>
  <c r="AF27" i="91"/>
  <c r="AG27" i="91" s="1"/>
  <c r="AA27" i="91"/>
  <c r="AB27" i="91" s="1"/>
  <c r="I27" i="91"/>
  <c r="J27" i="91" s="1"/>
  <c r="AF26" i="91"/>
  <c r="AG26" i="91" s="1"/>
  <c r="AA26" i="91"/>
  <c r="AB26" i="91" s="1"/>
  <c r="I26" i="91"/>
  <c r="J26" i="91" s="1"/>
  <c r="AF25" i="91"/>
  <c r="AG25" i="91" s="1"/>
  <c r="AA25" i="91"/>
  <c r="AB25" i="91" s="1"/>
  <c r="I25" i="91"/>
  <c r="J25" i="91" s="1"/>
  <c r="AF24" i="91"/>
  <c r="AG24" i="91" s="1"/>
  <c r="AA24" i="91"/>
  <c r="AB24" i="91" s="1"/>
  <c r="I24" i="91"/>
  <c r="J24" i="91" s="1"/>
  <c r="AA23" i="91"/>
  <c r="AB23" i="91" s="1"/>
  <c r="I23" i="91"/>
  <c r="J23" i="91" s="1"/>
  <c r="AF22" i="91"/>
  <c r="AG22" i="91" s="1"/>
  <c r="AA22" i="91"/>
  <c r="AB22" i="91" s="1"/>
  <c r="I22" i="91"/>
  <c r="J22" i="91" s="1"/>
  <c r="AF21" i="91"/>
  <c r="AG21" i="91" s="1"/>
  <c r="AA21" i="91"/>
  <c r="AB21" i="91" s="1"/>
  <c r="I21" i="91"/>
  <c r="J21" i="91" s="1"/>
  <c r="AF20" i="91"/>
  <c r="AG20" i="91" s="1"/>
  <c r="AA20" i="91"/>
  <c r="AB20" i="91" s="1"/>
  <c r="I20" i="91"/>
  <c r="J20" i="91" s="1"/>
  <c r="AF19" i="91"/>
  <c r="AG19" i="91" s="1"/>
  <c r="AA19" i="91"/>
  <c r="AB19" i="91" s="1"/>
  <c r="I19" i="91"/>
  <c r="J19" i="91" s="1"/>
  <c r="AF18" i="91"/>
  <c r="AG18" i="91" s="1"/>
  <c r="AA18" i="91"/>
  <c r="AB18" i="91" s="1"/>
  <c r="I18" i="91"/>
  <c r="J18" i="91" s="1"/>
  <c r="AF17" i="91"/>
  <c r="AG17" i="91" s="1"/>
  <c r="AA17" i="91"/>
  <c r="AB17" i="91" s="1"/>
  <c r="I17" i="91"/>
  <c r="J17" i="91" s="1"/>
  <c r="AA16" i="91"/>
  <c r="AB16" i="91" s="1"/>
  <c r="I16" i="91"/>
  <c r="J16" i="91" s="1"/>
  <c r="AF15" i="91"/>
  <c r="AG15" i="91" s="1"/>
  <c r="AA15" i="91"/>
  <c r="AB15" i="91" s="1"/>
  <c r="I15" i="91"/>
  <c r="J15" i="91" s="1"/>
  <c r="AA14" i="91"/>
  <c r="AB14" i="91" s="1"/>
  <c r="I14" i="91"/>
  <c r="J14" i="91" s="1"/>
  <c r="AF13" i="91"/>
  <c r="AG13" i="91" s="1"/>
  <c r="AA13" i="91"/>
  <c r="AB13" i="91" s="1"/>
  <c r="I13" i="91"/>
  <c r="J13" i="91" s="1"/>
  <c r="AK65" i="92" l="1"/>
  <c r="AL65" i="92" s="1"/>
  <c r="AK24" i="92"/>
  <c r="AL24" i="92" s="1"/>
  <c r="AK39" i="92"/>
  <c r="AL39" i="92" s="1"/>
  <c r="AK105" i="92"/>
  <c r="AL105" i="92" s="1"/>
  <c r="AK22" i="92"/>
  <c r="AL22" i="92" s="1"/>
  <c r="AK120" i="92"/>
  <c r="AL120" i="92" s="1"/>
  <c r="AK13" i="92"/>
  <c r="AL13" i="92" s="1"/>
  <c r="AK76" i="92"/>
  <c r="AL76" i="92" s="1"/>
  <c r="AK112" i="92"/>
  <c r="AL112" i="92" s="1"/>
  <c r="AK136" i="92"/>
  <c r="AL136" i="92" s="1"/>
  <c r="AK30" i="92"/>
  <c r="AL30" i="92" s="1"/>
  <c r="AK45" i="92"/>
  <c r="AL45" i="92" s="1"/>
  <c r="AK17" i="92"/>
  <c r="AL17" i="92" s="1"/>
  <c r="AK35" i="92"/>
  <c r="AL35" i="92" s="1"/>
  <c r="AK68" i="92"/>
  <c r="AL68" i="92" s="1"/>
  <c r="AK116" i="92"/>
  <c r="AL116" i="92" s="1"/>
  <c r="AK47" i="92"/>
  <c r="AL47" i="92" s="1"/>
  <c r="AG16" i="90"/>
  <c r="AG17" i="90"/>
  <c r="AH17" i="90" s="1"/>
  <c r="AG18" i="90"/>
  <c r="AG19" i="90"/>
  <c r="AG20" i="90"/>
  <c r="AG21" i="90"/>
  <c r="AG22" i="90"/>
  <c r="AG23" i="90"/>
  <c r="AH23" i="90" s="1"/>
  <c r="AG24" i="90"/>
  <c r="AG25" i="90"/>
  <c r="AG26" i="90"/>
  <c r="AG27" i="90"/>
  <c r="AG28" i="90"/>
  <c r="AG29" i="90"/>
  <c r="AH29" i="90" s="1"/>
  <c r="AG30" i="90"/>
  <c r="AG31" i="90"/>
  <c r="AG32" i="90"/>
  <c r="AG33" i="90"/>
  <c r="AG34" i="90"/>
  <c r="AG35" i="90"/>
  <c r="AH35" i="90" s="1"/>
  <c r="AG36" i="90"/>
  <c r="AG37" i="90"/>
  <c r="AG38" i="90"/>
  <c r="AG39" i="90"/>
  <c r="AG40" i="90"/>
  <c r="AG41" i="90"/>
  <c r="AH41" i="90" s="1"/>
  <c r="AG42" i="90"/>
  <c r="AG15" i="90"/>
  <c r="AJ45" i="90"/>
  <c r="AK45" i="90" s="1"/>
  <c r="AL45" i="90" s="1"/>
  <c r="AG45" i="90"/>
  <c r="AH45" i="90" s="1"/>
  <c r="AC45" i="90"/>
  <c r="AD45" i="90" s="1"/>
  <c r="Y45" i="90"/>
  <c r="Z45" i="90" s="1"/>
  <c r="U45" i="90"/>
  <c r="V45" i="90" s="1"/>
  <c r="AJ44" i="90"/>
  <c r="AG44" i="90"/>
  <c r="AH44" i="90" s="1"/>
  <c r="AC44" i="90"/>
  <c r="AD44" i="90" s="1"/>
  <c r="Y44" i="90"/>
  <c r="Z44" i="90" s="1"/>
  <c r="U44" i="90"/>
  <c r="V44" i="90" s="1"/>
  <c r="O44" i="90"/>
  <c r="L44" i="90"/>
  <c r="AL43" i="90"/>
  <c r="AJ43" i="90"/>
  <c r="AJ42" i="90"/>
  <c r="AC42" i="90"/>
  <c r="AD42" i="90" s="1"/>
  <c r="Y42" i="90"/>
  <c r="Z42" i="90" s="1"/>
  <c r="U42" i="90"/>
  <c r="V42" i="90" s="1"/>
  <c r="O42" i="90"/>
  <c r="L42" i="90"/>
  <c r="AJ41" i="90"/>
  <c r="AC41" i="90"/>
  <c r="AD41" i="90" s="1"/>
  <c r="Y41" i="90"/>
  <c r="Z41" i="90" s="1"/>
  <c r="U41" i="90"/>
  <c r="V41" i="90" s="1"/>
  <c r="O41" i="90"/>
  <c r="L41" i="90"/>
  <c r="AJ40" i="90"/>
  <c r="AC40" i="90"/>
  <c r="AD40" i="90" s="1"/>
  <c r="Y40" i="90"/>
  <c r="Z40" i="90" s="1"/>
  <c r="U40" i="90"/>
  <c r="V40" i="90" s="1"/>
  <c r="O40" i="90"/>
  <c r="L40" i="90"/>
  <c r="AJ39" i="90"/>
  <c r="AC39" i="90"/>
  <c r="AD39" i="90" s="1"/>
  <c r="Y39" i="90"/>
  <c r="Z39" i="90" s="1"/>
  <c r="U39" i="90"/>
  <c r="V39" i="90" s="1"/>
  <c r="O39" i="90"/>
  <c r="L39" i="90"/>
  <c r="AJ38" i="90"/>
  <c r="AC38" i="90"/>
  <c r="AD38" i="90" s="1"/>
  <c r="Y38" i="90"/>
  <c r="Z38" i="90" s="1"/>
  <c r="U38" i="90"/>
  <c r="V38" i="90" s="1"/>
  <c r="O38" i="90"/>
  <c r="L38" i="90"/>
  <c r="AJ37" i="90"/>
  <c r="AC37" i="90"/>
  <c r="AD37" i="90" s="1"/>
  <c r="Y37" i="90"/>
  <c r="Z37" i="90" s="1"/>
  <c r="U37" i="90"/>
  <c r="V37" i="90" s="1"/>
  <c r="O37" i="90"/>
  <c r="L37" i="90"/>
  <c r="AJ36" i="90"/>
  <c r="AC36" i="90"/>
  <c r="AD36" i="90" s="1"/>
  <c r="Y36" i="90"/>
  <c r="Z36" i="90" s="1"/>
  <c r="U36" i="90"/>
  <c r="V36" i="90" s="1"/>
  <c r="O36" i="90"/>
  <c r="L36" i="90"/>
  <c r="AJ35" i="90"/>
  <c r="AC35" i="90"/>
  <c r="AD35" i="90" s="1"/>
  <c r="Y35" i="90"/>
  <c r="Z35" i="90" s="1"/>
  <c r="U35" i="90"/>
  <c r="V35" i="90" s="1"/>
  <c r="O35" i="90"/>
  <c r="L35" i="90"/>
  <c r="AJ34" i="90"/>
  <c r="AC34" i="90"/>
  <c r="AD34" i="90" s="1"/>
  <c r="Y34" i="90"/>
  <c r="Z34" i="90" s="1"/>
  <c r="U34" i="90"/>
  <c r="V34" i="90" s="1"/>
  <c r="O34" i="90"/>
  <c r="L34" i="90"/>
  <c r="AJ33" i="90"/>
  <c r="AC33" i="90"/>
  <c r="AD33" i="90" s="1"/>
  <c r="Y33" i="90"/>
  <c r="Z33" i="90" s="1"/>
  <c r="U33" i="90"/>
  <c r="V33" i="90" s="1"/>
  <c r="O33" i="90"/>
  <c r="L33" i="90"/>
  <c r="AJ32" i="90"/>
  <c r="AC32" i="90"/>
  <c r="AD32" i="90" s="1"/>
  <c r="Y32" i="90"/>
  <c r="Z32" i="90" s="1"/>
  <c r="U32" i="90"/>
  <c r="V32" i="90" s="1"/>
  <c r="O32" i="90"/>
  <c r="L32" i="90"/>
  <c r="AJ31" i="90"/>
  <c r="AC31" i="90"/>
  <c r="AD31" i="90" s="1"/>
  <c r="Y31" i="90"/>
  <c r="Z31" i="90" s="1"/>
  <c r="U31" i="90"/>
  <c r="V31" i="90" s="1"/>
  <c r="O31" i="90"/>
  <c r="L31" i="90"/>
  <c r="AJ30" i="90"/>
  <c r="AC30" i="90"/>
  <c r="AD30" i="90" s="1"/>
  <c r="Y30" i="90"/>
  <c r="Z30" i="90" s="1"/>
  <c r="U30" i="90"/>
  <c r="V30" i="90" s="1"/>
  <c r="O30" i="90"/>
  <c r="L30" i="90"/>
  <c r="AJ29" i="90"/>
  <c r="AC29" i="90"/>
  <c r="AD29" i="90" s="1"/>
  <c r="Y29" i="90"/>
  <c r="Z29" i="90" s="1"/>
  <c r="U29" i="90"/>
  <c r="V29" i="90" s="1"/>
  <c r="O29" i="90"/>
  <c r="L29" i="90"/>
  <c r="AJ28" i="90"/>
  <c r="AC28" i="90"/>
  <c r="AD28" i="90" s="1"/>
  <c r="Y28" i="90"/>
  <c r="Z28" i="90" s="1"/>
  <c r="U28" i="90"/>
  <c r="V28" i="90" s="1"/>
  <c r="O28" i="90"/>
  <c r="L28" i="90"/>
  <c r="AJ27" i="90"/>
  <c r="AC27" i="90"/>
  <c r="AD27" i="90" s="1"/>
  <c r="Y27" i="90"/>
  <c r="Z27" i="90" s="1"/>
  <c r="U27" i="90"/>
  <c r="V27" i="90" s="1"/>
  <c r="O27" i="90"/>
  <c r="L27" i="90"/>
  <c r="AJ26" i="90"/>
  <c r="AC26" i="90"/>
  <c r="AD26" i="90" s="1"/>
  <c r="Y26" i="90"/>
  <c r="Z26" i="90" s="1"/>
  <c r="U26" i="90"/>
  <c r="V26" i="90" s="1"/>
  <c r="O26" i="90"/>
  <c r="L26" i="90"/>
  <c r="AJ25" i="90"/>
  <c r="AC25" i="90"/>
  <c r="AD25" i="90" s="1"/>
  <c r="Y25" i="90"/>
  <c r="Z25" i="90" s="1"/>
  <c r="U25" i="90"/>
  <c r="V25" i="90" s="1"/>
  <c r="O25" i="90"/>
  <c r="L25" i="90"/>
  <c r="AJ24" i="90"/>
  <c r="AC24" i="90"/>
  <c r="AD24" i="90" s="1"/>
  <c r="Y24" i="90"/>
  <c r="Z24" i="90" s="1"/>
  <c r="U24" i="90"/>
  <c r="V24" i="90" s="1"/>
  <c r="O24" i="90"/>
  <c r="L24" i="90"/>
  <c r="AJ23" i="90"/>
  <c r="AC23" i="90"/>
  <c r="AD23" i="90" s="1"/>
  <c r="Y23" i="90"/>
  <c r="Z23" i="90" s="1"/>
  <c r="U23" i="90"/>
  <c r="V23" i="90" s="1"/>
  <c r="O23" i="90"/>
  <c r="L23" i="90"/>
  <c r="AJ22" i="90"/>
  <c r="AC22" i="90"/>
  <c r="AD22" i="90" s="1"/>
  <c r="Y22" i="90"/>
  <c r="Z22" i="90" s="1"/>
  <c r="U22" i="90"/>
  <c r="V22" i="90" s="1"/>
  <c r="O22" i="90"/>
  <c r="L22" i="90"/>
  <c r="AJ21" i="90"/>
  <c r="AC21" i="90"/>
  <c r="AD21" i="90" s="1"/>
  <c r="Y21" i="90"/>
  <c r="Z21" i="90" s="1"/>
  <c r="U21" i="90"/>
  <c r="V21" i="90" s="1"/>
  <c r="O21" i="90"/>
  <c r="L21" i="90"/>
  <c r="AJ20" i="90"/>
  <c r="AC20" i="90"/>
  <c r="AD20" i="90" s="1"/>
  <c r="Y20" i="90"/>
  <c r="Z20" i="90" s="1"/>
  <c r="U20" i="90"/>
  <c r="V20" i="90" s="1"/>
  <c r="O20" i="90"/>
  <c r="L20" i="90"/>
  <c r="AJ19" i="90"/>
  <c r="AC19" i="90"/>
  <c r="AD19" i="90" s="1"/>
  <c r="Y19" i="90"/>
  <c r="Z19" i="90" s="1"/>
  <c r="U19" i="90"/>
  <c r="V19" i="90" s="1"/>
  <c r="AH19" i="90" s="1"/>
  <c r="O19" i="90"/>
  <c r="L19" i="90"/>
  <c r="AJ18" i="90"/>
  <c r="AC18" i="90"/>
  <c r="AD18" i="90" s="1"/>
  <c r="Y18" i="90"/>
  <c r="Z18" i="90" s="1"/>
  <c r="U18" i="90"/>
  <c r="V18" i="90" s="1"/>
  <c r="O18" i="90"/>
  <c r="L18" i="90"/>
  <c r="AJ17" i="90"/>
  <c r="AC17" i="90"/>
  <c r="AD17" i="90" s="1"/>
  <c r="Y17" i="90"/>
  <c r="Z17" i="90" s="1"/>
  <c r="U17" i="90"/>
  <c r="V17" i="90" s="1"/>
  <c r="O17" i="90"/>
  <c r="L17" i="90"/>
  <c r="AJ16" i="90"/>
  <c r="AC16" i="90"/>
  <c r="AD16" i="90" s="1"/>
  <c r="Y16" i="90"/>
  <c r="Z16" i="90" s="1"/>
  <c r="U16" i="90"/>
  <c r="V16" i="90" s="1"/>
  <c r="O16" i="90"/>
  <c r="L16" i="90"/>
  <c r="AJ15" i="90"/>
  <c r="AC15" i="90"/>
  <c r="AD15" i="90" s="1"/>
  <c r="Y15" i="90"/>
  <c r="Z15" i="90" s="1"/>
  <c r="U15" i="90"/>
  <c r="V15" i="90" s="1"/>
  <c r="AH15" i="90" s="1"/>
  <c r="O15" i="90"/>
  <c r="L15" i="90"/>
  <c r="AF29" i="89"/>
  <c r="AG29" i="89" s="1"/>
  <c r="AB29" i="89"/>
  <c r="AC29" i="89" s="1"/>
  <c r="X29" i="89"/>
  <c r="Y29" i="89" s="1"/>
  <c r="T29" i="89"/>
  <c r="U29" i="89" s="1"/>
  <c r="N29" i="89"/>
  <c r="K29" i="89"/>
  <c r="AK28" i="89"/>
  <c r="AI28" i="89"/>
  <c r="AJ28" i="89" s="1"/>
  <c r="AB28" i="89"/>
  <c r="AC28" i="89" s="1"/>
  <c r="X28" i="89"/>
  <c r="Y28" i="89" s="1"/>
  <c r="T28" i="89"/>
  <c r="U28" i="89" s="1"/>
  <c r="N28" i="89"/>
  <c r="K28" i="89"/>
  <c r="AF28" i="89" s="1"/>
  <c r="AG28" i="89" s="1"/>
  <c r="AK27" i="89"/>
  <c r="AI27" i="89"/>
  <c r="AJ27" i="89" s="1"/>
  <c r="AB27" i="89"/>
  <c r="AC27" i="89" s="1"/>
  <c r="X27" i="89"/>
  <c r="Y27" i="89" s="1"/>
  <c r="T27" i="89"/>
  <c r="U27" i="89" s="1"/>
  <c r="K27" i="89"/>
  <c r="AF27" i="89" s="1"/>
  <c r="AG27" i="89" s="1"/>
  <c r="AK26" i="89"/>
  <c r="AI26" i="89"/>
  <c r="AJ26" i="89" s="1"/>
  <c r="AF26" i="89"/>
  <c r="AG26" i="89" s="1"/>
  <c r="AB26" i="89"/>
  <c r="AC26" i="89" s="1"/>
  <c r="X26" i="89"/>
  <c r="Y26" i="89" s="1"/>
  <c r="T26" i="89"/>
  <c r="U26" i="89" s="1"/>
  <c r="AK25" i="89"/>
  <c r="AI25" i="89"/>
  <c r="AB25" i="89"/>
  <c r="AC25" i="89" s="1"/>
  <c r="X25" i="89"/>
  <c r="Y25" i="89" s="1"/>
  <c r="T25" i="89"/>
  <c r="U25" i="89" s="1"/>
  <c r="N25" i="89"/>
  <c r="K25" i="89"/>
  <c r="AF25" i="89" s="1"/>
  <c r="AG25" i="89" s="1"/>
  <c r="AI24" i="89"/>
  <c r="AK23" i="89"/>
  <c r="AI23" i="89"/>
  <c r="AJ23" i="89" s="1"/>
  <c r="AF23" i="89"/>
  <c r="AG23" i="89" s="1"/>
  <c r="AB23" i="89"/>
  <c r="AC23" i="89" s="1"/>
  <c r="X23" i="89"/>
  <c r="Y23" i="89" s="1"/>
  <c r="T23" i="89"/>
  <c r="U23" i="89" s="1"/>
  <c r="K23" i="89"/>
  <c r="AK22" i="89"/>
  <c r="AI22" i="89"/>
  <c r="AJ22" i="89" s="1"/>
  <c r="AF22" i="89"/>
  <c r="AG22" i="89" s="1"/>
  <c r="AB22" i="89"/>
  <c r="AC22" i="89" s="1"/>
  <c r="X22" i="89"/>
  <c r="Y22" i="89" s="1"/>
  <c r="T22" i="89"/>
  <c r="U22" i="89" s="1"/>
  <c r="AK21" i="89"/>
  <c r="AI21" i="89"/>
  <c r="AJ21" i="89" s="1"/>
  <c r="AF21" i="89"/>
  <c r="AG21" i="89" s="1"/>
  <c r="AB21" i="89"/>
  <c r="AC21" i="89" s="1"/>
  <c r="X21" i="89"/>
  <c r="Y21" i="89" s="1"/>
  <c r="T21" i="89"/>
  <c r="U21" i="89" s="1"/>
  <c r="AK20" i="89"/>
  <c r="AI20" i="89"/>
  <c r="AJ20" i="89" s="1"/>
  <c r="AF20" i="89"/>
  <c r="AG20" i="89" s="1"/>
  <c r="AB20" i="89"/>
  <c r="AC20" i="89" s="1"/>
  <c r="X20" i="89"/>
  <c r="Y20" i="89" s="1"/>
  <c r="T20" i="89"/>
  <c r="U20" i="89" s="1"/>
  <c r="AK19" i="89"/>
  <c r="AI19" i="89"/>
  <c r="AJ19" i="89" s="1"/>
  <c r="AF19" i="89"/>
  <c r="AG19" i="89" s="1"/>
  <c r="AB19" i="89"/>
  <c r="AC19" i="89" s="1"/>
  <c r="X19" i="89"/>
  <c r="Y19" i="89" s="1"/>
  <c r="T19" i="89"/>
  <c r="U19" i="89" s="1"/>
  <c r="AK18" i="89"/>
  <c r="AI18" i="89"/>
  <c r="AJ18" i="89" s="1"/>
  <c r="AF18" i="89"/>
  <c r="AG18" i="89" s="1"/>
  <c r="AB18" i="89"/>
  <c r="AC18" i="89" s="1"/>
  <c r="X18" i="89"/>
  <c r="Y18" i="89" s="1"/>
  <c r="T18" i="89"/>
  <c r="U18" i="89" s="1"/>
  <c r="AK17" i="89"/>
  <c r="AI17" i="89"/>
  <c r="AJ17" i="89" s="1"/>
  <c r="AF17" i="89"/>
  <c r="AG17" i="89" s="1"/>
  <c r="AB17" i="89"/>
  <c r="AC17" i="89" s="1"/>
  <c r="X17" i="89"/>
  <c r="Y17" i="89" s="1"/>
  <c r="T17" i="89"/>
  <c r="U17" i="89" s="1"/>
  <c r="AK16" i="89"/>
  <c r="AI16" i="89"/>
  <c r="AJ16" i="89" s="1"/>
  <c r="AF16" i="89"/>
  <c r="AG16" i="89" s="1"/>
  <c r="AB16" i="89"/>
  <c r="AC16" i="89" s="1"/>
  <c r="X16" i="89"/>
  <c r="Y16" i="89" s="1"/>
  <c r="U16" i="89"/>
  <c r="AK15" i="89"/>
  <c r="AI15" i="89"/>
  <c r="AF15" i="89"/>
  <c r="AG15" i="89" s="1"/>
  <c r="AB15" i="89"/>
  <c r="AC15" i="89" s="1"/>
  <c r="X15" i="89"/>
  <c r="Y15" i="89" s="1"/>
  <c r="U15" i="89"/>
  <c r="N15" i="89"/>
  <c r="K15" i="89"/>
  <c r="P17" i="90" l="1"/>
  <c r="AK17" i="90" s="1"/>
  <c r="AL17" i="90" s="1"/>
  <c r="P19" i="90"/>
  <c r="AK19" i="90" s="1"/>
  <c r="AL19" i="90" s="1"/>
  <c r="P21" i="90"/>
  <c r="AK21" i="90" s="1"/>
  <c r="AL21" i="90" s="1"/>
  <c r="P23" i="90"/>
  <c r="AK23" i="90" s="1"/>
  <c r="AL23" i="90" s="1"/>
  <c r="P25" i="90"/>
  <c r="AK25" i="90" s="1"/>
  <c r="AL25" i="90" s="1"/>
  <c r="P27" i="90"/>
  <c r="AK27" i="90" s="1"/>
  <c r="AL27" i="90" s="1"/>
  <c r="P31" i="90"/>
  <c r="AK31" i="90" s="1"/>
  <c r="AL31" i="90" s="1"/>
  <c r="P33" i="90"/>
  <c r="AK33" i="90" s="1"/>
  <c r="AL33" i="90" s="1"/>
  <c r="P35" i="90"/>
  <c r="AK35" i="90" s="1"/>
  <c r="AL35" i="90" s="1"/>
  <c r="P37" i="90"/>
  <c r="AK37" i="90" s="1"/>
  <c r="AL37" i="90" s="1"/>
  <c r="P39" i="90"/>
  <c r="AK39" i="90" s="1"/>
  <c r="AL39" i="90" s="1"/>
  <c r="P41" i="90"/>
  <c r="AK41" i="90" s="1"/>
  <c r="AL41" i="90" s="1"/>
  <c r="AH32" i="90"/>
  <c r="AH42" i="90"/>
  <c r="AH28" i="90"/>
  <c r="AH40" i="90"/>
  <c r="AH16" i="90"/>
  <c r="AH21" i="90"/>
  <c r="P16" i="90"/>
  <c r="AK16" i="90" s="1"/>
  <c r="AL16" i="90" s="1"/>
  <c r="P30" i="90"/>
  <c r="AK30" i="90" s="1"/>
  <c r="AL30" i="90" s="1"/>
  <c r="P34" i="90"/>
  <c r="AK34" i="90" s="1"/>
  <c r="AL34" i="90" s="1"/>
  <c r="P36" i="90"/>
  <c r="AK36" i="90" s="1"/>
  <c r="AL36" i="90" s="1"/>
  <c r="P18" i="90"/>
  <c r="AK18" i="90" s="1"/>
  <c r="AL18" i="90" s="1"/>
  <c r="P22" i="90"/>
  <c r="AK22" i="90" s="1"/>
  <c r="AL22" i="90" s="1"/>
  <c r="P24" i="90"/>
  <c r="AK24" i="90" s="1"/>
  <c r="AL24" i="90" s="1"/>
  <c r="P28" i="90"/>
  <c r="AK28" i="90" s="1"/>
  <c r="AL28" i="90" s="1"/>
  <c r="AH18" i="90"/>
  <c r="AH24" i="90"/>
  <c r="AH30" i="90"/>
  <c r="P29" i="90"/>
  <c r="AK29" i="90" s="1"/>
  <c r="AL29" i="90" s="1"/>
  <c r="P38" i="90"/>
  <c r="AK38" i="90" s="1"/>
  <c r="AL38" i="90" s="1"/>
  <c r="P40" i="90"/>
  <c r="AK40" i="90" s="1"/>
  <c r="AL40" i="90" s="1"/>
  <c r="P44" i="90"/>
  <c r="AK44" i="90" s="1"/>
  <c r="AL44" i="90" s="1"/>
  <c r="P26" i="90"/>
  <c r="AK26" i="90" s="1"/>
  <c r="AL26" i="90" s="1"/>
  <c r="AH26" i="90"/>
  <c r="P32" i="90"/>
  <c r="AK32" i="90" s="1"/>
  <c r="AL32" i="90" s="1"/>
  <c r="P20" i="90"/>
  <c r="AK20" i="90" s="1"/>
  <c r="AL20" i="90" s="1"/>
  <c r="P15" i="90"/>
  <c r="AK15" i="90" s="1"/>
  <c r="AL15" i="90" s="1"/>
  <c r="P42" i="90"/>
  <c r="AK42" i="90" s="1"/>
  <c r="AL42" i="90" s="1"/>
  <c r="AH39" i="90"/>
  <c r="AH37" i="90"/>
  <c r="AH34" i="90"/>
  <c r="AH25" i="90"/>
  <c r="AH27" i="90"/>
  <c r="AH20" i="90"/>
  <c r="AH36" i="90"/>
  <c r="AH38" i="90"/>
  <c r="AH22" i="90"/>
  <c r="AH31" i="90"/>
  <c r="AH33" i="90"/>
  <c r="O29" i="89"/>
  <c r="O15" i="89"/>
  <c r="AJ15" i="89" s="1"/>
  <c r="O25" i="89"/>
  <c r="AJ25" i="89" s="1"/>
  <c r="AB16" i="53" l="1"/>
  <c r="AB20" i="53"/>
  <c r="AF16" i="39"/>
  <c r="AF15" i="39"/>
  <c r="AG15" i="39" s="1"/>
  <c r="AR14" i="24" l="1"/>
  <c r="AF22" i="87"/>
  <c r="AG22" i="87" s="1"/>
  <c r="AF15" i="87"/>
  <c r="AG15" i="87" s="1"/>
  <c r="AI80" i="87"/>
  <c r="AF80" i="87"/>
  <c r="AG80" i="87" s="1"/>
  <c r="AB80" i="87"/>
  <c r="AC80" i="87" s="1"/>
  <c r="X80" i="87"/>
  <c r="Y80" i="87" s="1"/>
  <c r="T80" i="87"/>
  <c r="U80" i="87" s="1"/>
  <c r="N80" i="87"/>
  <c r="K80" i="87"/>
  <c r="AI79" i="87"/>
  <c r="AF79" i="87"/>
  <c r="AG79" i="87" s="1"/>
  <c r="AB79" i="87"/>
  <c r="AC79" i="87" s="1"/>
  <c r="X79" i="87"/>
  <c r="Y79" i="87" s="1"/>
  <c r="T79" i="87"/>
  <c r="U79" i="87" s="1"/>
  <c r="N79" i="87"/>
  <c r="K79" i="87"/>
  <c r="AI78" i="87"/>
  <c r="AF78" i="87"/>
  <c r="AG78" i="87" s="1"/>
  <c r="AB78" i="87"/>
  <c r="AC78" i="87" s="1"/>
  <c r="X78" i="87"/>
  <c r="Y78" i="87" s="1"/>
  <c r="T78" i="87"/>
  <c r="U78" i="87" s="1"/>
  <c r="N78" i="87"/>
  <c r="K78" i="87"/>
  <c r="AI77" i="87"/>
  <c r="AF77" i="87"/>
  <c r="AG77" i="87" s="1"/>
  <c r="AB77" i="87"/>
  <c r="AC77" i="87" s="1"/>
  <c r="X77" i="87"/>
  <c r="Y77" i="87" s="1"/>
  <c r="T77" i="87"/>
  <c r="U77" i="87" s="1"/>
  <c r="N77" i="87"/>
  <c r="K77" i="87"/>
  <c r="AI76" i="87"/>
  <c r="AF76" i="87"/>
  <c r="AG76" i="87" s="1"/>
  <c r="AB76" i="87"/>
  <c r="AC76" i="87" s="1"/>
  <c r="X76" i="87"/>
  <c r="Y76" i="87" s="1"/>
  <c r="T76" i="87"/>
  <c r="U76" i="87" s="1"/>
  <c r="N76" i="87"/>
  <c r="K76" i="87"/>
  <c r="AI75" i="87"/>
  <c r="AF75" i="87"/>
  <c r="AG75" i="87" s="1"/>
  <c r="AB75" i="87"/>
  <c r="AC75" i="87" s="1"/>
  <c r="X75" i="87"/>
  <c r="Y75" i="87" s="1"/>
  <c r="T75" i="87"/>
  <c r="U75" i="87" s="1"/>
  <c r="N75" i="87"/>
  <c r="K75" i="87"/>
  <c r="AI74" i="87"/>
  <c r="AF74" i="87"/>
  <c r="AG74" i="87" s="1"/>
  <c r="AB74" i="87"/>
  <c r="AC74" i="87" s="1"/>
  <c r="X74" i="87"/>
  <c r="Y74" i="87" s="1"/>
  <c r="T74" i="87"/>
  <c r="U74" i="87" s="1"/>
  <c r="N74" i="87"/>
  <c r="K74" i="87"/>
  <c r="AI73" i="87"/>
  <c r="AF73" i="87"/>
  <c r="AG73" i="87" s="1"/>
  <c r="AB73" i="87"/>
  <c r="AC73" i="87" s="1"/>
  <c r="X73" i="87"/>
  <c r="Y73" i="87" s="1"/>
  <c r="T73" i="87"/>
  <c r="U73" i="87" s="1"/>
  <c r="N73" i="87"/>
  <c r="K73" i="87"/>
  <c r="AI72" i="87"/>
  <c r="AF72" i="87"/>
  <c r="AG72" i="87" s="1"/>
  <c r="AB72" i="87"/>
  <c r="AC72" i="87" s="1"/>
  <c r="X72" i="87"/>
  <c r="Y72" i="87" s="1"/>
  <c r="T72" i="87"/>
  <c r="U72" i="87" s="1"/>
  <c r="N72" i="87"/>
  <c r="K72" i="87"/>
  <c r="AI71" i="87"/>
  <c r="AF71" i="87"/>
  <c r="AG71" i="87" s="1"/>
  <c r="AB71" i="87"/>
  <c r="AC71" i="87" s="1"/>
  <c r="X71" i="87"/>
  <c r="Y71" i="87" s="1"/>
  <c r="T71" i="87"/>
  <c r="U71" i="87" s="1"/>
  <c r="N71" i="87"/>
  <c r="K71" i="87"/>
  <c r="AI70" i="87"/>
  <c r="AF70" i="87"/>
  <c r="AG70" i="87" s="1"/>
  <c r="AB70" i="87"/>
  <c r="AC70" i="87" s="1"/>
  <c r="X70" i="87"/>
  <c r="Y70" i="87" s="1"/>
  <c r="T70" i="87"/>
  <c r="U70" i="87" s="1"/>
  <c r="N70" i="87"/>
  <c r="K70" i="87"/>
  <c r="AI69" i="87"/>
  <c r="AF69" i="87"/>
  <c r="AG69" i="87" s="1"/>
  <c r="AB69" i="87"/>
  <c r="AC69" i="87" s="1"/>
  <c r="X69" i="87"/>
  <c r="Y69" i="87" s="1"/>
  <c r="T69" i="87"/>
  <c r="U69" i="87" s="1"/>
  <c r="N69" i="87"/>
  <c r="K69" i="87"/>
  <c r="AI68" i="87"/>
  <c r="AF68" i="87"/>
  <c r="AG68" i="87" s="1"/>
  <c r="AB68" i="87"/>
  <c r="AC68" i="87" s="1"/>
  <c r="X68" i="87"/>
  <c r="Y68" i="87" s="1"/>
  <c r="T68" i="87"/>
  <c r="U68" i="87" s="1"/>
  <c r="N68" i="87"/>
  <c r="K68" i="87"/>
  <c r="AI67" i="87"/>
  <c r="AF67" i="87"/>
  <c r="AG67" i="87" s="1"/>
  <c r="AB67" i="87"/>
  <c r="AC67" i="87" s="1"/>
  <c r="X67" i="87"/>
  <c r="Y67" i="87" s="1"/>
  <c r="T67" i="87"/>
  <c r="U67" i="87" s="1"/>
  <c r="N67" i="87"/>
  <c r="K67" i="87"/>
  <c r="AI66" i="87"/>
  <c r="AF66" i="87"/>
  <c r="AG66" i="87" s="1"/>
  <c r="AB66" i="87"/>
  <c r="AC66" i="87" s="1"/>
  <c r="X66" i="87"/>
  <c r="Y66" i="87" s="1"/>
  <c r="T66" i="87"/>
  <c r="U66" i="87" s="1"/>
  <c r="N66" i="87"/>
  <c r="K66" i="87"/>
  <c r="AI65" i="87"/>
  <c r="AF65" i="87"/>
  <c r="AG65" i="87" s="1"/>
  <c r="AB65" i="87"/>
  <c r="AC65" i="87" s="1"/>
  <c r="X65" i="87"/>
  <c r="Y65" i="87" s="1"/>
  <c r="T65" i="87"/>
  <c r="U65" i="87" s="1"/>
  <c r="N65" i="87"/>
  <c r="K65" i="87"/>
  <c r="AI64" i="87"/>
  <c r="AF64" i="87"/>
  <c r="AG64" i="87" s="1"/>
  <c r="AB64" i="87"/>
  <c r="AC64" i="87" s="1"/>
  <c r="X64" i="87"/>
  <c r="Y64" i="87" s="1"/>
  <c r="T64" i="87"/>
  <c r="U64" i="87" s="1"/>
  <c r="N64" i="87"/>
  <c r="K64" i="87"/>
  <c r="AI63" i="87"/>
  <c r="AF63" i="87"/>
  <c r="AG63" i="87" s="1"/>
  <c r="AB63" i="87"/>
  <c r="AC63" i="87" s="1"/>
  <c r="X63" i="87"/>
  <c r="Y63" i="87" s="1"/>
  <c r="T63" i="87"/>
  <c r="U63" i="87" s="1"/>
  <c r="N63" i="87"/>
  <c r="K63" i="87"/>
  <c r="AI62" i="87"/>
  <c r="AF62" i="87"/>
  <c r="AG62" i="87" s="1"/>
  <c r="AB62" i="87"/>
  <c r="AC62" i="87" s="1"/>
  <c r="X62" i="87"/>
  <c r="Y62" i="87" s="1"/>
  <c r="T62" i="87"/>
  <c r="U62" i="87" s="1"/>
  <c r="N62" i="87"/>
  <c r="K62" i="87"/>
  <c r="AI61" i="87"/>
  <c r="AF61" i="87"/>
  <c r="AG61" i="87" s="1"/>
  <c r="AB61" i="87"/>
  <c r="AC61" i="87" s="1"/>
  <c r="X61" i="87"/>
  <c r="Y61" i="87" s="1"/>
  <c r="T61" i="87"/>
  <c r="U61" i="87" s="1"/>
  <c r="N61" i="87"/>
  <c r="K61" i="87"/>
  <c r="AI60" i="87"/>
  <c r="AF60" i="87"/>
  <c r="AG60" i="87" s="1"/>
  <c r="AB60" i="87"/>
  <c r="AC60" i="87" s="1"/>
  <c r="X60" i="87"/>
  <c r="Y60" i="87" s="1"/>
  <c r="T60" i="87"/>
  <c r="U60" i="87" s="1"/>
  <c r="N60" i="87"/>
  <c r="K60" i="87"/>
  <c r="AI59" i="87"/>
  <c r="AF59" i="87"/>
  <c r="AG59" i="87" s="1"/>
  <c r="AB59" i="87"/>
  <c r="AC59" i="87" s="1"/>
  <c r="X59" i="87"/>
  <c r="Y59" i="87" s="1"/>
  <c r="T59" i="87"/>
  <c r="U59" i="87" s="1"/>
  <c r="N59" i="87"/>
  <c r="K59" i="87"/>
  <c r="AI58" i="87"/>
  <c r="AF58" i="87"/>
  <c r="AG58" i="87" s="1"/>
  <c r="AB58" i="87"/>
  <c r="AC58" i="87" s="1"/>
  <c r="X58" i="87"/>
  <c r="Y58" i="87" s="1"/>
  <c r="T58" i="87"/>
  <c r="U58" i="87" s="1"/>
  <c r="N58" i="87"/>
  <c r="K58" i="87"/>
  <c r="AI57" i="87"/>
  <c r="AF57" i="87"/>
  <c r="AG57" i="87" s="1"/>
  <c r="AB57" i="87"/>
  <c r="AC57" i="87" s="1"/>
  <c r="X57" i="87"/>
  <c r="Y57" i="87" s="1"/>
  <c r="T57" i="87"/>
  <c r="U57" i="87" s="1"/>
  <c r="N57" i="87"/>
  <c r="K57" i="87"/>
  <c r="AI56" i="87"/>
  <c r="AF56" i="87"/>
  <c r="AG56" i="87" s="1"/>
  <c r="AB56" i="87"/>
  <c r="AC56" i="87" s="1"/>
  <c r="X56" i="87"/>
  <c r="Y56" i="87" s="1"/>
  <c r="T56" i="87"/>
  <c r="U56" i="87" s="1"/>
  <c r="N56" i="87"/>
  <c r="K56" i="87"/>
  <c r="AI55" i="87"/>
  <c r="AF55" i="87"/>
  <c r="AG55" i="87" s="1"/>
  <c r="AB55" i="87"/>
  <c r="AC55" i="87" s="1"/>
  <c r="X55" i="87"/>
  <c r="Y55" i="87" s="1"/>
  <c r="T55" i="87"/>
  <c r="U55" i="87" s="1"/>
  <c r="N55" i="87"/>
  <c r="K55" i="87"/>
  <c r="AI54" i="87"/>
  <c r="AF54" i="87"/>
  <c r="AG54" i="87" s="1"/>
  <c r="AB54" i="87"/>
  <c r="AC54" i="87" s="1"/>
  <c r="X54" i="87"/>
  <c r="Y54" i="87" s="1"/>
  <c r="T54" i="87"/>
  <c r="U54" i="87" s="1"/>
  <c r="N54" i="87"/>
  <c r="K54" i="87"/>
  <c r="AI53" i="87"/>
  <c r="AF53" i="87"/>
  <c r="AG53" i="87" s="1"/>
  <c r="AB53" i="87"/>
  <c r="AC53" i="87" s="1"/>
  <c r="X53" i="87"/>
  <c r="Y53" i="87" s="1"/>
  <c r="T53" i="87"/>
  <c r="U53" i="87" s="1"/>
  <c r="N53" i="87"/>
  <c r="K53" i="87"/>
  <c r="AI52" i="87"/>
  <c r="AF52" i="87"/>
  <c r="AG52" i="87" s="1"/>
  <c r="AB52" i="87"/>
  <c r="AC52" i="87" s="1"/>
  <c r="X52" i="87"/>
  <c r="Y52" i="87" s="1"/>
  <c r="T52" i="87"/>
  <c r="U52" i="87" s="1"/>
  <c r="N52" i="87"/>
  <c r="K52" i="87"/>
  <c r="AI51" i="87"/>
  <c r="AF51" i="87"/>
  <c r="AG51" i="87" s="1"/>
  <c r="AB51" i="87"/>
  <c r="AC51" i="87" s="1"/>
  <c r="X51" i="87"/>
  <c r="Y51" i="87" s="1"/>
  <c r="T51" i="87"/>
  <c r="U51" i="87" s="1"/>
  <c r="N51" i="87"/>
  <c r="K51" i="87"/>
  <c r="AI50" i="87"/>
  <c r="AF50" i="87"/>
  <c r="AG50" i="87" s="1"/>
  <c r="AB50" i="87"/>
  <c r="AC50" i="87" s="1"/>
  <c r="X50" i="87"/>
  <c r="Y50" i="87" s="1"/>
  <c r="T50" i="87"/>
  <c r="U50" i="87" s="1"/>
  <c r="N50" i="87"/>
  <c r="K50" i="87"/>
  <c r="AI49" i="87"/>
  <c r="AF49" i="87"/>
  <c r="AG49" i="87" s="1"/>
  <c r="AB49" i="87"/>
  <c r="AC49" i="87" s="1"/>
  <c r="X49" i="87"/>
  <c r="Y49" i="87" s="1"/>
  <c r="U49" i="87"/>
  <c r="N49" i="87"/>
  <c r="K49" i="87"/>
  <c r="AI48" i="87"/>
  <c r="AF48" i="87"/>
  <c r="AG48" i="87" s="1"/>
  <c r="AB48" i="87"/>
  <c r="AC48" i="87" s="1"/>
  <c r="X48" i="87"/>
  <c r="Y48" i="87" s="1"/>
  <c r="T48" i="87"/>
  <c r="U48" i="87" s="1"/>
  <c r="N48" i="87"/>
  <c r="K48" i="87"/>
  <c r="AI47" i="87"/>
  <c r="AF47" i="87"/>
  <c r="AG47" i="87" s="1"/>
  <c r="AB47" i="87"/>
  <c r="AC47" i="87" s="1"/>
  <c r="X47" i="87"/>
  <c r="Y47" i="87" s="1"/>
  <c r="T47" i="87"/>
  <c r="U47" i="87" s="1"/>
  <c r="N47" i="87"/>
  <c r="K47" i="87"/>
  <c r="AI46" i="87"/>
  <c r="AF46" i="87"/>
  <c r="AG46" i="87" s="1"/>
  <c r="AB46" i="87"/>
  <c r="AC46" i="87" s="1"/>
  <c r="X46" i="87"/>
  <c r="Y46" i="87" s="1"/>
  <c r="T46" i="87"/>
  <c r="U46" i="87" s="1"/>
  <c r="N46" i="87"/>
  <c r="K46" i="87"/>
  <c r="AI45" i="87"/>
  <c r="AF45" i="87"/>
  <c r="AG45" i="87" s="1"/>
  <c r="AB45" i="87"/>
  <c r="AC45" i="87" s="1"/>
  <c r="X45" i="87"/>
  <c r="Y45" i="87" s="1"/>
  <c r="T45" i="87"/>
  <c r="U45" i="87" s="1"/>
  <c r="N45" i="87"/>
  <c r="K45" i="87"/>
  <c r="AI44" i="87"/>
  <c r="AF44" i="87"/>
  <c r="AG44" i="87" s="1"/>
  <c r="AB44" i="87"/>
  <c r="AC44" i="87" s="1"/>
  <c r="X44" i="87"/>
  <c r="Y44" i="87" s="1"/>
  <c r="T44" i="87"/>
  <c r="U44" i="87" s="1"/>
  <c r="N44" i="87"/>
  <c r="K44" i="87"/>
  <c r="AI43" i="87"/>
  <c r="AF43" i="87"/>
  <c r="AG43" i="87" s="1"/>
  <c r="AB43" i="87"/>
  <c r="AC43" i="87" s="1"/>
  <c r="X43" i="87"/>
  <c r="Y43" i="87" s="1"/>
  <c r="T43" i="87"/>
  <c r="U43" i="87" s="1"/>
  <c r="N43" i="87"/>
  <c r="K43" i="87"/>
  <c r="AI42" i="87"/>
  <c r="AF42" i="87"/>
  <c r="AG42" i="87" s="1"/>
  <c r="AB42" i="87"/>
  <c r="AC42" i="87" s="1"/>
  <c r="X42" i="87"/>
  <c r="Y42" i="87" s="1"/>
  <c r="T42" i="87"/>
  <c r="U42" i="87" s="1"/>
  <c r="N42" i="87"/>
  <c r="K42" i="87"/>
  <c r="AI41" i="87"/>
  <c r="AF41" i="87"/>
  <c r="AG41" i="87" s="1"/>
  <c r="AB41" i="87"/>
  <c r="AC41" i="87" s="1"/>
  <c r="X41" i="87"/>
  <c r="Y41" i="87" s="1"/>
  <c r="T41" i="87"/>
  <c r="U41" i="87" s="1"/>
  <c r="N41" i="87"/>
  <c r="K41" i="87"/>
  <c r="AI40" i="87"/>
  <c r="AF40" i="87"/>
  <c r="AG40" i="87" s="1"/>
  <c r="AB40" i="87"/>
  <c r="AC40" i="87" s="1"/>
  <c r="X40" i="87"/>
  <c r="Y40" i="87" s="1"/>
  <c r="T40" i="87"/>
  <c r="U40" i="87" s="1"/>
  <c r="N40" i="87"/>
  <c r="K40" i="87"/>
  <c r="AI39" i="87"/>
  <c r="AF39" i="87"/>
  <c r="AG39" i="87" s="1"/>
  <c r="AB39" i="87"/>
  <c r="AC39" i="87" s="1"/>
  <c r="X39" i="87"/>
  <c r="Y39" i="87" s="1"/>
  <c r="T39" i="87"/>
  <c r="U39" i="87" s="1"/>
  <c r="N39" i="87"/>
  <c r="K39" i="87"/>
  <c r="AI38" i="87"/>
  <c r="AF38" i="87"/>
  <c r="AG38" i="87" s="1"/>
  <c r="AB38" i="87"/>
  <c r="AC38" i="87" s="1"/>
  <c r="X38" i="87"/>
  <c r="Y38" i="87" s="1"/>
  <c r="T38" i="87"/>
  <c r="U38" i="87" s="1"/>
  <c r="N38" i="87"/>
  <c r="K38" i="87"/>
  <c r="AI37" i="87"/>
  <c r="AF37" i="87"/>
  <c r="AG37" i="87" s="1"/>
  <c r="AB37" i="87"/>
  <c r="AC37" i="87" s="1"/>
  <c r="X37" i="87"/>
  <c r="Y37" i="87" s="1"/>
  <c r="T37" i="87"/>
  <c r="U37" i="87" s="1"/>
  <c r="N37" i="87"/>
  <c r="K37" i="87"/>
  <c r="AI36" i="87"/>
  <c r="AF36" i="87"/>
  <c r="AG36" i="87" s="1"/>
  <c r="AB36" i="87"/>
  <c r="AC36" i="87" s="1"/>
  <c r="X36" i="87"/>
  <c r="Y36" i="87" s="1"/>
  <c r="T36" i="87"/>
  <c r="U36" i="87" s="1"/>
  <c r="N36" i="87"/>
  <c r="K36" i="87"/>
  <c r="AI35" i="87"/>
  <c r="AF35" i="87"/>
  <c r="AG35" i="87" s="1"/>
  <c r="AB35" i="87"/>
  <c r="AC35" i="87" s="1"/>
  <c r="X35" i="87"/>
  <c r="Y35" i="87" s="1"/>
  <c r="T35" i="87"/>
  <c r="U35" i="87" s="1"/>
  <c r="N35" i="87"/>
  <c r="K35" i="87"/>
  <c r="AI34" i="87"/>
  <c r="AF34" i="87"/>
  <c r="AG34" i="87" s="1"/>
  <c r="AB34" i="87"/>
  <c r="AC34" i="87" s="1"/>
  <c r="X34" i="87"/>
  <c r="Y34" i="87" s="1"/>
  <c r="T34" i="87"/>
  <c r="U34" i="87" s="1"/>
  <c r="N34" i="87"/>
  <c r="K34" i="87"/>
  <c r="AI33" i="87"/>
  <c r="AF33" i="87"/>
  <c r="AG33" i="87" s="1"/>
  <c r="AB33" i="87"/>
  <c r="AC33" i="87" s="1"/>
  <c r="X33" i="87"/>
  <c r="Y33" i="87" s="1"/>
  <c r="T33" i="87"/>
  <c r="U33" i="87" s="1"/>
  <c r="N33" i="87"/>
  <c r="K33" i="87"/>
  <c r="AF32" i="87"/>
  <c r="AG32" i="87" s="1"/>
  <c r="AB32" i="87"/>
  <c r="AC32" i="87" s="1"/>
  <c r="Y32" i="87"/>
  <c r="T32" i="87"/>
  <c r="U32" i="87" s="1"/>
  <c r="N32" i="87"/>
  <c r="K32" i="87"/>
  <c r="AI31" i="87"/>
  <c r="AF31" i="87"/>
  <c r="AG31" i="87" s="1"/>
  <c r="AB31" i="87"/>
  <c r="AC31" i="87" s="1"/>
  <c r="Y31" i="87"/>
  <c r="T31" i="87"/>
  <c r="U31" i="87" s="1"/>
  <c r="N31" i="87"/>
  <c r="K31" i="87"/>
  <c r="AI30" i="87"/>
  <c r="AF30" i="87"/>
  <c r="AG30" i="87" s="1"/>
  <c r="AB30" i="87"/>
  <c r="AC30" i="87" s="1"/>
  <c r="X30" i="87"/>
  <c r="Y30" i="87" s="1"/>
  <c r="T30" i="87"/>
  <c r="U30" i="87" s="1"/>
  <c r="N30" i="87"/>
  <c r="K30" i="87"/>
  <c r="AI29" i="87"/>
  <c r="AF29" i="87"/>
  <c r="AG29" i="87" s="1"/>
  <c r="AB29" i="87"/>
  <c r="AC29" i="87" s="1"/>
  <c r="X29" i="87"/>
  <c r="Y29" i="87" s="1"/>
  <c r="T29" i="87"/>
  <c r="U29" i="87" s="1"/>
  <c r="N29" i="87"/>
  <c r="K29" i="87"/>
  <c r="AI28" i="87"/>
  <c r="AF28" i="87"/>
  <c r="AG28" i="87" s="1"/>
  <c r="AB28" i="87"/>
  <c r="AC28" i="87" s="1"/>
  <c r="X28" i="87"/>
  <c r="Y28" i="87" s="1"/>
  <c r="T28" i="87"/>
  <c r="U28" i="87" s="1"/>
  <c r="N28" i="87"/>
  <c r="K28" i="87"/>
  <c r="AI27" i="87"/>
  <c r="AF27" i="87"/>
  <c r="AG27" i="87" s="1"/>
  <c r="AB27" i="87"/>
  <c r="AC27" i="87" s="1"/>
  <c r="X27" i="87"/>
  <c r="Y27" i="87" s="1"/>
  <c r="T27" i="87"/>
  <c r="U27" i="87" s="1"/>
  <c r="N27" i="87"/>
  <c r="K27" i="87"/>
  <c r="AI26" i="87"/>
  <c r="AF26" i="87"/>
  <c r="AG26" i="87" s="1"/>
  <c r="AB26" i="87"/>
  <c r="AC26" i="87" s="1"/>
  <c r="X26" i="87"/>
  <c r="Y26" i="87" s="1"/>
  <c r="T26" i="87"/>
  <c r="U26" i="87" s="1"/>
  <c r="N26" i="87"/>
  <c r="K26" i="87"/>
  <c r="AI25" i="87"/>
  <c r="AF25" i="87"/>
  <c r="AG25" i="87" s="1"/>
  <c r="AB25" i="87"/>
  <c r="AC25" i="87" s="1"/>
  <c r="X25" i="87"/>
  <c r="Y25" i="87" s="1"/>
  <c r="T25" i="87"/>
  <c r="U25" i="87" s="1"/>
  <c r="N25" i="87"/>
  <c r="K25" i="87"/>
  <c r="AI24" i="87"/>
  <c r="AF24" i="87"/>
  <c r="AG24" i="87" s="1"/>
  <c r="AB24" i="87"/>
  <c r="AC24" i="87" s="1"/>
  <c r="X24" i="87"/>
  <c r="Y24" i="87" s="1"/>
  <c r="T24" i="87"/>
  <c r="U24" i="87" s="1"/>
  <c r="N24" i="87"/>
  <c r="K24" i="87"/>
  <c r="AI23" i="87"/>
  <c r="AF23" i="87"/>
  <c r="AG23" i="87" s="1"/>
  <c r="AB23" i="87"/>
  <c r="AC23" i="87" s="1"/>
  <c r="X23" i="87"/>
  <c r="Y23" i="87" s="1"/>
  <c r="T23" i="87"/>
  <c r="U23" i="87" s="1"/>
  <c r="N23" i="87"/>
  <c r="K23" i="87"/>
  <c r="AI22" i="87"/>
  <c r="AB22" i="87"/>
  <c r="AC22" i="87" s="1"/>
  <c r="X22" i="87"/>
  <c r="Y22" i="87" s="1"/>
  <c r="T22" i="87"/>
  <c r="U22" i="87" s="1"/>
  <c r="N22" i="87"/>
  <c r="K22" i="87"/>
  <c r="AI21" i="87"/>
  <c r="AF21" i="87"/>
  <c r="AG21" i="87" s="1"/>
  <c r="AB21" i="87"/>
  <c r="AC21" i="87" s="1"/>
  <c r="X21" i="87"/>
  <c r="Y21" i="87" s="1"/>
  <c r="T21" i="87"/>
  <c r="U21" i="87" s="1"/>
  <c r="N21" i="87"/>
  <c r="K21" i="87"/>
  <c r="AI20" i="87"/>
  <c r="AF20" i="87"/>
  <c r="AG20" i="87" s="1"/>
  <c r="AB20" i="87"/>
  <c r="AC20" i="87" s="1"/>
  <c r="X20" i="87"/>
  <c r="Y20" i="87" s="1"/>
  <c r="T20" i="87"/>
  <c r="U20" i="87" s="1"/>
  <c r="N20" i="87"/>
  <c r="K20" i="87"/>
  <c r="AI19" i="87"/>
  <c r="AF19" i="87"/>
  <c r="AG19" i="87" s="1"/>
  <c r="AB19" i="87"/>
  <c r="AC19" i="87" s="1"/>
  <c r="X19" i="87"/>
  <c r="Y19" i="87" s="1"/>
  <c r="T19" i="87"/>
  <c r="U19" i="87" s="1"/>
  <c r="N19" i="87"/>
  <c r="K19" i="87"/>
  <c r="AI18" i="87"/>
  <c r="AF18" i="87"/>
  <c r="AG18" i="87" s="1"/>
  <c r="AB18" i="87"/>
  <c r="AC18" i="87" s="1"/>
  <c r="X18" i="87"/>
  <c r="Y18" i="87" s="1"/>
  <c r="T18" i="87"/>
  <c r="U18" i="87" s="1"/>
  <c r="N18" i="87"/>
  <c r="K18" i="87"/>
  <c r="AI17" i="87"/>
  <c r="AF17" i="87"/>
  <c r="AG17" i="87" s="1"/>
  <c r="AB17" i="87"/>
  <c r="AC17" i="87" s="1"/>
  <c r="X17" i="87"/>
  <c r="Y17" i="87" s="1"/>
  <c r="T17" i="87"/>
  <c r="U17" i="87" s="1"/>
  <c r="N17" i="87"/>
  <c r="K17" i="87"/>
  <c r="AI16" i="87"/>
  <c r="AF16" i="87"/>
  <c r="AG16" i="87" s="1"/>
  <c r="AB16" i="87"/>
  <c r="AC16" i="87" s="1"/>
  <c r="X16" i="87"/>
  <c r="Y16" i="87" s="1"/>
  <c r="T16" i="87"/>
  <c r="U16" i="87" s="1"/>
  <c r="N16" i="87"/>
  <c r="K16" i="87"/>
  <c r="AI15" i="87"/>
  <c r="AB15" i="87"/>
  <c r="AC15" i="87" s="1"/>
  <c r="X15" i="87"/>
  <c r="Y15" i="87" s="1"/>
  <c r="T15" i="87"/>
  <c r="U15" i="87" s="1"/>
  <c r="N15" i="87"/>
  <c r="K15" i="87"/>
  <c r="O15" i="87" l="1"/>
  <c r="O27" i="87"/>
  <c r="O69" i="87"/>
  <c r="O17" i="87"/>
  <c r="O23" i="87"/>
  <c r="O49" i="87"/>
  <c r="O53" i="87"/>
  <c r="AJ41" i="87"/>
  <c r="AK41" i="87" s="1"/>
  <c r="AJ36" i="87"/>
  <c r="AK36" i="87" s="1"/>
  <c r="AJ37" i="87"/>
  <c r="AK37" i="87" s="1"/>
  <c r="AJ67" i="87"/>
  <c r="AK67" i="87" s="1"/>
  <c r="O73" i="87"/>
  <c r="AJ74" i="87"/>
  <c r="AK74" i="87" s="1"/>
  <c r="O80" i="87"/>
  <c r="O40" i="87"/>
  <c r="AJ40" i="87" s="1"/>
  <c r="AK40" i="87" s="1"/>
  <c r="O47" i="87"/>
  <c r="O31" i="87"/>
  <c r="AJ31" i="87" s="1"/>
  <c r="AK31" i="87" s="1"/>
  <c r="O43" i="87"/>
  <c r="O55" i="87"/>
  <c r="AJ51" i="87"/>
  <c r="AK51" i="87" s="1"/>
  <c r="O50" i="87"/>
  <c r="O62" i="87"/>
  <c r="AJ62" i="87" s="1"/>
  <c r="AK62" i="87" s="1"/>
  <c r="O76" i="87"/>
  <c r="AJ76" i="87" s="1"/>
  <c r="AK76" i="87" s="1"/>
  <c r="O75" i="87"/>
  <c r="AJ75" i="87" s="1"/>
  <c r="AK75" i="87" s="1"/>
  <c r="O56" i="87"/>
  <c r="O21" i="87"/>
  <c r="AJ21" i="87" s="1"/>
  <c r="AK21" i="87" s="1"/>
  <c r="O29" i="87"/>
  <c r="AJ29" i="87" s="1"/>
  <c r="AK29" i="87" s="1"/>
  <c r="AJ59" i="87"/>
  <c r="AK59" i="87" s="1"/>
  <c r="AJ64" i="87"/>
  <c r="AK64" i="87" s="1"/>
  <c r="O36" i="87"/>
  <c r="AJ71" i="87"/>
  <c r="AK71" i="87" s="1"/>
  <c r="O77" i="87"/>
  <c r="AJ77" i="87" s="1"/>
  <c r="AK77" i="87" s="1"/>
  <c r="AJ17" i="87"/>
  <c r="AK17" i="87" s="1"/>
  <c r="O38" i="87"/>
  <c r="AJ38" i="87" s="1"/>
  <c r="AK38" i="87" s="1"/>
  <c r="AJ19" i="87"/>
  <c r="AK19" i="87" s="1"/>
  <c r="O28" i="87"/>
  <c r="AJ28" i="87" s="1"/>
  <c r="AK28" i="87" s="1"/>
  <c r="O45" i="87"/>
  <c r="O74" i="87"/>
  <c r="O30" i="87"/>
  <c r="AJ30" i="87" s="1"/>
  <c r="AK30" i="87" s="1"/>
  <c r="O48" i="87"/>
  <c r="AJ48" i="87" s="1"/>
  <c r="AK48" i="87" s="1"/>
  <c r="O58" i="87"/>
  <c r="O68" i="87"/>
  <c r="AJ20" i="87"/>
  <c r="AK20" i="87" s="1"/>
  <c r="O57" i="87"/>
  <c r="AJ61" i="87"/>
  <c r="AK61" i="87" s="1"/>
  <c r="O35" i="87"/>
  <c r="AJ43" i="87"/>
  <c r="AK43" i="87" s="1"/>
  <c r="AJ58" i="87"/>
  <c r="AK58" i="87" s="1"/>
  <c r="O67" i="87"/>
  <c r="O60" i="87"/>
  <c r="AJ27" i="87"/>
  <c r="AK27" i="87" s="1"/>
  <c r="AJ44" i="87"/>
  <c r="AK44" i="87" s="1"/>
  <c r="O59" i="87"/>
  <c r="AJ68" i="87"/>
  <c r="AK68" i="87" s="1"/>
  <c r="AJ73" i="87"/>
  <c r="AK73" i="87" s="1"/>
  <c r="AJ35" i="87"/>
  <c r="AK35" i="87" s="1"/>
  <c r="AJ15" i="87"/>
  <c r="AK15" i="87" s="1"/>
  <c r="O22" i="87"/>
  <c r="AJ70" i="87"/>
  <c r="AK70" i="87" s="1"/>
  <c r="O16" i="87"/>
  <c r="O19" i="87"/>
  <c r="O25" i="87"/>
  <c r="O46" i="87"/>
  <c r="AJ46" i="87" s="1"/>
  <c r="AK46" i="87" s="1"/>
  <c r="AJ50" i="87"/>
  <c r="AK50" i="87" s="1"/>
  <c r="AJ60" i="87"/>
  <c r="AK60" i="87" s="1"/>
  <c r="AJ65" i="87"/>
  <c r="AK65" i="87" s="1"/>
  <c r="O71" i="87"/>
  <c r="O52" i="87"/>
  <c r="O72" i="87"/>
  <c r="AJ23" i="87"/>
  <c r="AK23" i="87" s="1"/>
  <c r="O33" i="87"/>
  <c r="AJ33" i="87" s="1"/>
  <c r="AK33" i="87" s="1"/>
  <c r="O37" i="87"/>
  <c r="AJ47" i="87"/>
  <c r="AK47" i="87" s="1"/>
  <c r="AJ53" i="87"/>
  <c r="AK53" i="87" s="1"/>
  <c r="AJ56" i="87"/>
  <c r="AK56" i="87" s="1"/>
  <c r="O63" i="87"/>
  <c r="O66" i="87"/>
  <c r="AJ79" i="87"/>
  <c r="AK79" i="87" s="1"/>
  <c r="O78" i="87"/>
  <c r="AJ24" i="87"/>
  <c r="AK24" i="87" s="1"/>
  <c r="O39" i="87"/>
  <c r="AJ39" i="87" s="1"/>
  <c r="AK39" i="87" s="1"/>
  <c r="O51" i="87"/>
  <c r="O65" i="87"/>
  <c r="AJ52" i="87"/>
  <c r="AK52" i="87" s="1"/>
  <c r="AJ55" i="87"/>
  <c r="AK55" i="87" s="1"/>
  <c r="AJ78" i="87"/>
  <c r="AK78" i="87" s="1"/>
  <c r="AJ18" i="87"/>
  <c r="AK18" i="87" s="1"/>
  <c r="O32" i="87"/>
  <c r="AJ32" i="87" s="1"/>
  <c r="AK32" i="87" s="1"/>
  <c r="AJ42" i="87"/>
  <c r="AK42" i="87" s="1"/>
  <c r="AJ49" i="87"/>
  <c r="AK49" i="87" s="1"/>
  <c r="AJ72" i="87"/>
  <c r="AK72" i="87" s="1"/>
  <c r="O79" i="87"/>
  <c r="AJ45" i="87"/>
  <c r="AK45" i="87" s="1"/>
  <c r="AJ66" i="87"/>
  <c r="AK66" i="87" s="1"/>
  <c r="AJ25" i="87"/>
  <c r="AK25" i="87" s="1"/>
  <c r="O70" i="87"/>
  <c r="O54" i="87"/>
  <c r="O26" i="87"/>
  <c r="O34" i="87"/>
  <c r="AJ34" i="87" s="1"/>
  <c r="AK34" i="87" s="1"/>
  <c r="AJ54" i="87"/>
  <c r="AK54" i="87" s="1"/>
  <c r="O61" i="87"/>
  <c r="O64" i="87"/>
  <c r="AJ80" i="87"/>
  <c r="AK80" i="87" s="1"/>
  <c r="AJ63" i="87"/>
  <c r="AK63" i="87" s="1"/>
  <c r="O18" i="87"/>
  <c r="AJ57" i="87"/>
  <c r="AK57" i="87" s="1"/>
  <c r="AJ69" i="87"/>
  <c r="AK69" i="87" s="1"/>
  <c r="O24" i="87"/>
  <c r="O44" i="87"/>
  <c r="O20" i="87"/>
  <c r="AJ26" i="87"/>
  <c r="AK26" i="87" s="1"/>
  <c r="AJ22" i="87"/>
  <c r="AK22" i="87" s="1"/>
  <c r="AJ16" i="87"/>
  <c r="AK16" i="87" s="1"/>
  <c r="O42" i="87"/>
  <c r="H14" i="24" l="1"/>
  <c r="I14" i="24" s="1"/>
  <c r="J14" i="24" s="1"/>
  <c r="O14" i="24"/>
  <c r="P14" i="24" s="1"/>
  <c r="Q14" i="24" s="1"/>
  <c r="V14" i="24"/>
  <c r="W14" i="24" s="1"/>
  <c r="X14" i="24" s="1"/>
  <c r="AC14" i="24"/>
  <c r="AD14" i="24" s="1"/>
  <c r="AE14" i="24" s="1"/>
  <c r="AK14" i="24"/>
  <c r="AL14" i="24" s="1"/>
  <c r="AM14" i="24" s="1"/>
  <c r="AQ14" i="24"/>
  <c r="AF16" i="25"/>
  <c r="AG16" i="25" s="1"/>
  <c r="AF17" i="25"/>
  <c r="AG17" i="25" s="1"/>
  <c r="AF18" i="25"/>
  <c r="AG18" i="25" s="1"/>
  <c r="AF19" i="25"/>
  <c r="AG19" i="25" s="1"/>
  <c r="AF20" i="25"/>
  <c r="AG20" i="25" s="1"/>
  <c r="AF21" i="25"/>
  <c r="AG21" i="25" s="1"/>
  <c r="AF22" i="25"/>
  <c r="AG22" i="25" s="1"/>
  <c r="AF23" i="25"/>
  <c r="AG23" i="25" s="1"/>
  <c r="AF24" i="25"/>
  <c r="AG24" i="25" s="1"/>
  <c r="AF15" i="25"/>
  <c r="AG15" i="25" s="1"/>
  <c r="AS14" i="24" l="1"/>
  <c r="AT14" i="24" s="1"/>
  <c r="AR24" i="24"/>
  <c r="AQ24" i="24" s="1"/>
  <c r="AS24" i="24" s="1"/>
  <c r="AR25" i="24"/>
  <c r="AQ25" i="24" s="1"/>
  <c r="AS25" i="24" s="1"/>
  <c r="AR26" i="24"/>
  <c r="AQ26" i="24" s="1"/>
  <c r="AS26" i="24" s="1"/>
  <c r="AR27" i="24"/>
  <c r="AQ27" i="24" s="1"/>
  <c r="AS27" i="24" s="1"/>
  <c r="AR28" i="24"/>
  <c r="AQ28" i="24" s="1"/>
  <c r="AS28" i="24" s="1"/>
  <c r="AR29" i="24"/>
  <c r="AQ29" i="24" s="1"/>
  <c r="AS29" i="24" s="1"/>
  <c r="AR30" i="24"/>
  <c r="AQ30" i="24" s="1"/>
  <c r="AS30" i="24" s="1"/>
  <c r="AR31" i="24"/>
  <c r="AQ31" i="24" s="1"/>
  <c r="AS31" i="24" s="1"/>
  <c r="AR32" i="24"/>
  <c r="AQ32" i="24" s="1"/>
  <c r="AS32" i="24" s="1"/>
  <c r="AR23" i="24"/>
  <c r="AQ17" i="24"/>
  <c r="AS17" i="24" s="1"/>
  <c r="AQ18" i="24"/>
  <c r="AS18" i="24" s="1"/>
  <c r="AQ19" i="24"/>
  <c r="AS19" i="24" s="1"/>
  <c r="AQ20" i="24"/>
  <c r="AS20" i="24" s="1"/>
  <c r="AQ21" i="24"/>
  <c r="AS21" i="24" s="1"/>
  <c r="AR15" i="24"/>
  <c r="AQ15" i="24" s="1"/>
  <c r="AS15" i="24" s="1"/>
  <c r="AR16" i="24"/>
  <c r="AQ16" i="24" s="1"/>
  <c r="AS16" i="24" s="1"/>
  <c r="AF17" i="73"/>
  <c r="Y429" i="80"/>
  <c r="Y426" i="80"/>
  <c r="Y407" i="80"/>
  <c r="Y405" i="80"/>
  <c r="Y397" i="80"/>
  <c r="Y396" i="80"/>
  <c r="Y395" i="80"/>
  <c r="Y394" i="80"/>
  <c r="Y393" i="80"/>
  <c r="Y392" i="80"/>
  <c r="Y376" i="80"/>
  <c r="Y375" i="80"/>
  <c r="Y374" i="80"/>
  <c r="Y373" i="80"/>
  <c r="Y372" i="80"/>
  <c r="Y371" i="80"/>
  <c r="Y370" i="80"/>
  <c r="Y369" i="80"/>
  <c r="Y368" i="80"/>
  <c r="Y367" i="80"/>
  <c r="Y366" i="80"/>
  <c r="Y365" i="80"/>
  <c r="Y364" i="80"/>
  <c r="Y363" i="80"/>
  <c r="Y362" i="80"/>
  <c r="Y361" i="80"/>
  <c r="Y360" i="80"/>
  <c r="Y359" i="80"/>
  <c r="Y358" i="80"/>
  <c r="Y357" i="80"/>
  <c r="Y356" i="80"/>
  <c r="Y355" i="80"/>
  <c r="Y354" i="80"/>
  <c r="Y353" i="80"/>
  <c r="Y352" i="80"/>
  <c r="Y351" i="80"/>
  <c r="Y350" i="80"/>
  <c r="Y349" i="80"/>
  <c r="Y348" i="80"/>
  <c r="Y347" i="80"/>
  <c r="Y346" i="80"/>
  <c r="Y345" i="80"/>
  <c r="Y343" i="80"/>
  <c r="Y342" i="80"/>
  <c r="Y341" i="80"/>
  <c r="Y340" i="80"/>
  <c r="Y339" i="80"/>
  <c r="Y338" i="80"/>
  <c r="Y337" i="80"/>
  <c r="Y336" i="80"/>
  <c r="Y335" i="80"/>
  <c r="Y334" i="80"/>
  <c r="Y333" i="80"/>
  <c r="Y332" i="80"/>
  <c r="Y331" i="80"/>
  <c r="Y330" i="80"/>
  <c r="Y329" i="80"/>
  <c r="Y328" i="80"/>
  <c r="Y327" i="80"/>
  <c r="Y326" i="80"/>
  <c r="Y325" i="80"/>
  <c r="Y323" i="80"/>
  <c r="Y320" i="80"/>
  <c r="Y319" i="80"/>
  <c r="Y315" i="80"/>
  <c r="Y314" i="80"/>
  <c r="Y313" i="80"/>
  <c r="Y312" i="80"/>
  <c r="Y311" i="80"/>
  <c r="Y310" i="80"/>
  <c r="Y309" i="80"/>
  <c r="Y308" i="80"/>
  <c r="Y306" i="80"/>
  <c r="Y305" i="80"/>
  <c r="Y304" i="80"/>
  <c r="Y301" i="80"/>
  <c r="Y300" i="80"/>
  <c r="Y297" i="80"/>
  <c r="Y296" i="80"/>
  <c r="Y292" i="80"/>
  <c r="Y287" i="80"/>
  <c r="Y285" i="80"/>
  <c r="Y283" i="80"/>
  <c r="Y281" i="80"/>
  <c r="Y280" i="80"/>
  <c r="Y279" i="80"/>
  <c r="Y278" i="80"/>
  <c r="Y277" i="80"/>
  <c r="Y276" i="80"/>
  <c r="Y275" i="80"/>
  <c r="Y274" i="80"/>
  <c r="Y267" i="80"/>
  <c r="Y266" i="80"/>
  <c r="Y265" i="80"/>
  <c r="Y264" i="80"/>
  <c r="Y263" i="80"/>
  <c r="Y262" i="80"/>
  <c r="Y256" i="80"/>
  <c r="Y255" i="80"/>
  <c r="Y254" i="80"/>
  <c r="Y253" i="80"/>
  <c r="Y252" i="80"/>
  <c r="Y251" i="80"/>
  <c r="Y248" i="80"/>
  <c r="Y245" i="80"/>
  <c r="Y244" i="80"/>
  <c r="Y243" i="80"/>
  <c r="Y242" i="80"/>
  <c r="Y241" i="80"/>
  <c r="Y240" i="80"/>
  <c r="Y239" i="80"/>
  <c r="Y232" i="80"/>
  <c r="Y228" i="80"/>
  <c r="Y227" i="80"/>
  <c r="Y226" i="80"/>
  <c r="Y225" i="80"/>
  <c r="Y224" i="80"/>
  <c r="Y223" i="80"/>
  <c r="Y222" i="80"/>
  <c r="Y221" i="80"/>
  <c r="Y220" i="80"/>
  <c r="Y219" i="80"/>
  <c r="Y218" i="80"/>
  <c r="Y217" i="80"/>
  <c r="Y216" i="80"/>
  <c r="Y215" i="80"/>
  <c r="Y214" i="80"/>
  <c r="Y213" i="80"/>
  <c r="Y212" i="80"/>
  <c r="Y211" i="80"/>
  <c r="Y210" i="80"/>
  <c r="Y207" i="80"/>
  <c r="Y206" i="80"/>
  <c r="Y205" i="80"/>
  <c r="Y204" i="80"/>
  <c r="Y203" i="80"/>
  <c r="Y202" i="80"/>
  <c r="Y194" i="80"/>
  <c r="Y193" i="80"/>
  <c r="Y192" i="80"/>
  <c r="Y189" i="80"/>
  <c r="Y184" i="80"/>
  <c r="Y183" i="80"/>
  <c r="Y181" i="80"/>
  <c r="Y180" i="80"/>
  <c r="Y179" i="80"/>
  <c r="Y178" i="80"/>
  <c r="Y177" i="80"/>
  <c r="Y176" i="80"/>
  <c r="Y175" i="80"/>
  <c r="Y174" i="80"/>
  <c r="Y171" i="80"/>
  <c r="Y170" i="80"/>
  <c r="Y169" i="80"/>
  <c r="Y168" i="80"/>
  <c r="Y167" i="80"/>
  <c r="Y166" i="80"/>
  <c r="Y165" i="80"/>
  <c r="Y164" i="80"/>
  <c r="Y163" i="80"/>
  <c r="Y162" i="80"/>
  <c r="Y161" i="80"/>
  <c r="Y160" i="80"/>
  <c r="Y152" i="80"/>
  <c r="Y151" i="80"/>
  <c r="Y150" i="80"/>
  <c r="Y131" i="80"/>
  <c r="Y130" i="80"/>
  <c r="Y129" i="80"/>
  <c r="Y127" i="80"/>
  <c r="Y126" i="80"/>
  <c r="Y125" i="80"/>
  <c r="Y124" i="80"/>
  <c r="Y123" i="80"/>
  <c r="Y121" i="80"/>
  <c r="Y120" i="80"/>
  <c r="Y119" i="80"/>
  <c r="Y118" i="80"/>
  <c r="Y117" i="80"/>
  <c r="Y114" i="80"/>
  <c r="Y113" i="80"/>
  <c r="Y112" i="80"/>
  <c r="Y111" i="80"/>
  <c r="Y110" i="80"/>
  <c r="Y108" i="80"/>
  <c r="Y107" i="80"/>
  <c r="Y102" i="80"/>
  <c r="Y101" i="80"/>
  <c r="Y100" i="80"/>
  <c r="Y99" i="80"/>
  <c r="Y98" i="80"/>
  <c r="Y97" i="80"/>
  <c r="Y96" i="80"/>
  <c r="Y95" i="80"/>
  <c r="Y94" i="80"/>
  <c r="Y93" i="80"/>
  <c r="Y76" i="80"/>
  <c r="Y75" i="80"/>
  <c r="Y71" i="80"/>
  <c r="Y70" i="80"/>
  <c r="Y52" i="80"/>
  <c r="Y51" i="80"/>
  <c r="Y50" i="80"/>
  <c r="Y46" i="80"/>
  <c r="Y45" i="80"/>
  <c r="Y40" i="80"/>
  <c r="Y39" i="80"/>
  <c r="Y38" i="80"/>
  <c r="Y31" i="80"/>
  <c r="Y30" i="80"/>
  <c r="Y29" i="80"/>
  <c r="Y27" i="80"/>
  <c r="Y26" i="80"/>
  <c r="Y25" i="80"/>
  <c r="Y24" i="80"/>
  <c r="Y23" i="80"/>
  <c r="Y22" i="80"/>
  <c r="Y21" i="80"/>
  <c r="Y20" i="80"/>
  <c r="Y19" i="80"/>
  <c r="Y18" i="80"/>
  <c r="Y17" i="80"/>
  <c r="Y16" i="80"/>
  <c r="Y15" i="80"/>
  <c r="Y14" i="80"/>
  <c r="Y15" i="86"/>
  <c r="Z15" i="86" s="1"/>
  <c r="Y16" i="86"/>
  <c r="Z16" i="86" s="1"/>
  <c r="Y17" i="86"/>
  <c r="Z17" i="86" s="1"/>
  <c r="Y18" i="86"/>
  <c r="Z18" i="86" s="1"/>
  <c r="Y19" i="86"/>
  <c r="Z19" i="86" s="1"/>
  <c r="Y20" i="86"/>
  <c r="Z20" i="86" s="1"/>
  <c r="Y21" i="86"/>
  <c r="Z21" i="86" s="1"/>
  <c r="Y22" i="86"/>
  <c r="Z22" i="86" s="1"/>
  <c r="Y23" i="86"/>
  <c r="Z23" i="86" s="1"/>
  <c r="Y24" i="86"/>
  <c r="Z24" i="86" s="1"/>
  <c r="Y25" i="86"/>
  <c r="Z25" i="86" s="1"/>
  <c r="Y26" i="86"/>
  <c r="Z26" i="86" s="1"/>
  <c r="Y27" i="86"/>
  <c r="Z27" i="86" s="1"/>
  <c r="Y28" i="86"/>
  <c r="Z28" i="86" s="1"/>
  <c r="Y29" i="86"/>
  <c r="Z29" i="86" s="1"/>
  <c r="Y30" i="86"/>
  <c r="Z30" i="86" s="1"/>
  <c r="Y31" i="86"/>
  <c r="Z31" i="86" s="1"/>
  <c r="Y32" i="86"/>
  <c r="Z32" i="86" s="1"/>
  <c r="Y33" i="86"/>
  <c r="Z33" i="86" s="1"/>
  <c r="Y34" i="86"/>
  <c r="Z34" i="86" s="1"/>
  <c r="Y35" i="86"/>
  <c r="Z35" i="86" s="1"/>
  <c r="Y36" i="86"/>
  <c r="Z36" i="86" s="1"/>
  <c r="Y37" i="86"/>
  <c r="Z37" i="86" s="1"/>
  <c r="Y38" i="86"/>
  <c r="Z38" i="86" s="1"/>
  <c r="Y39" i="86"/>
  <c r="Z39" i="86" s="1"/>
  <c r="Y40" i="86"/>
  <c r="Z40" i="86" s="1"/>
  <c r="Y41" i="86"/>
  <c r="Z41" i="86" s="1"/>
  <c r="Y42" i="86"/>
  <c r="Z42" i="86" s="1"/>
  <c r="Y43" i="86"/>
  <c r="Z43" i="86" s="1"/>
  <c r="Y44" i="86"/>
  <c r="Z44" i="86" s="1"/>
  <c r="Y45" i="86"/>
  <c r="Z45" i="86" s="1"/>
  <c r="Y46" i="86"/>
  <c r="Z46" i="86" s="1"/>
  <c r="Y47" i="86"/>
  <c r="Z47" i="86" s="1"/>
  <c r="Y48" i="86"/>
  <c r="Z48" i="86" s="1"/>
  <c r="Y49" i="86"/>
  <c r="Z49" i="86" s="1"/>
  <c r="Y50" i="86"/>
  <c r="Z50" i="86" s="1"/>
  <c r="Y51" i="86"/>
  <c r="Z51" i="86" s="1"/>
  <c r="Y52" i="86"/>
  <c r="Z52" i="86" s="1"/>
  <c r="Y53" i="86"/>
  <c r="Z53" i="86" s="1"/>
  <c r="Y54" i="86"/>
  <c r="Z54" i="86" s="1"/>
  <c r="Y55" i="86"/>
  <c r="Z55" i="86" s="1"/>
  <c r="Y56" i="86"/>
  <c r="Z56" i="86" s="1"/>
  <c r="Y57" i="86"/>
  <c r="Z57" i="86" s="1"/>
  <c r="Y58" i="86"/>
  <c r="Z58" i="86" s="1"/>
  <c r="Y59" i="86"/>
  <c r="Z59" i="86" s="1"/>
  <c r="Y60" i="86"/>
  <c r="Z60" i="86" s="1"/>
  <c r="Y61" i="86"/>
  <c r="Z61" i="86" s="1"/>
  <c r="Y62" i="86"/>
  <c r="Z62" i="86" s="1"/>
  <c r="Y63" i="86"/>
  <c r="Z63" i="86" s="1"/>
  <c r="Y64" i="86"/>
  <c r="Z64" i="86" s="1"/>
  <c r="Y65" i="86"/>
  <c r="Z65" i="86" s="1"/>
  <c r="Y66" i="86"/>
  <c r="Z66" i="86" s="1"/>
  <c r="Y67" i="86"/>
  <c r="Z67" i="86" s="1"/>
  <c r="Y68" i="86"/>
  <c r="Z68" i="86" s="1"/>
  <c r="Y69" i="86"/>
  <c r="Z69" i="86" s="1"/>
  <c r="Y70" i="86"/>
  <c r="Z70" i="86" s="1"/>
  <c r="Y71" i="86"/>
  <c r="Z71" i="86" s="1"/>
  <c r="Y72" i="86"/>
  <c r="Z72" i="86" s="1"/>
  <c r="Y73" i="86"/>
  <c r="Z73" i="86" s="1"/>
  <c r="Y74" i="86"/>
  <c r="Z74" i="86" s="1"/>
  <c r="Y75" i="86"/>
  <c r="Z75" i="86" s="1"/>
  <c r="Y76" i="86"/>
  <c r="Z76" i="86" s="1"/>
  <c r="Y77" i="86"/>
  <c r="Z77" i="86" s="1"/>
  <c r="Y78" i="86"/>
  <c r="Z78" i="86" s="1"/>
  <c r="Y79" i="86"/>
  <c r="Z79" i="86" s="1"/>
  <c r="Y80" i="86"/>
  <c r="Z80" i="86" s="1"/>
  <c r="Y81" i="86"/>
  <c r="Z81" i="86" s="1"/>
  <c r="Y82" i="86"/>
  <c r="Z82" i="86" s="1"/>
  <c r="Y83" i="86"/>
  <c r="Z83" i="86" s="1"/>
  <c r="Y84" i="86"/>
  <c r="Z84" i="86" s="1"/>
  <c r="Y85" i="86"/>
  <c r="Z85" i="86" s="1"/>
  <c r="Y86" i="86"/>
  <c r="Z86" i="86" s="1"/>
  <c r="Y87" i="86"/>
  <c r="Z87" i="86" s="1"/>
  <c r="Y88" i="86"/>
  <c r="Z88" i="86" s="1"/>
  <c r="Y89" i="86"/>
  <c r="Z89" i="86" s="1"/>
  <c r="Y90" i="86"/>
  <c r="Z90" i="86" s="1"/>
  <c r="Y91" i="86"/>
  <c r="Z91" i="86" s="1"/>
  <c r="Y92" i="86"/>
  <c r="Z92" i="86" s="1"/>
  <c r="Y93" i="86"/>
  <c r="Z93" i="86" s="1"/>
  <c r="Y94" i="86"/>
  <c r="Z94" i="86" s="1"/>
  <c r="Y95" i="86"/>
  <c r="Z95" i="86" s="1"/>
  <c r="Y96" i="86"/>
  <c r="Z96" i="86" s="1"/>
  <c r="Y97" i="86"/>
  <c r="Z97" i="86" s="1"/>
  <c r="Y98" i="86"/>
  <c r="Z98" i="86" s="1"/>
  <c r="Y99" i="86"/>
  <c r="Z99" i="86" s="1"/>
  <c r="Y100" i="86"/>
  <c r="Z100" i="86" s="1"/>
  <c r="Y101" i="86"/>
  <c r="Z101" i="86" s="1"/>
  <c r="Y102" i="86"/>
  <c r="Z102" i="86" s="1"/>
  <c r="Y103" i="86"/>
  <c r="Z103" i="86" s="1"/>
  <c r="Y104" i="86"/>
  <c r="Z104" i="86" s="1"/>
  <c r="Y105" i="86"/>
  <c r="Z105" i="86" s="1"/>
  <c r="Y106" i="86"/>
  <c r="Z106" i="86" s="1"/>
  <c r="Y107" i="86"/>
  <c r="Z107" i="86" s="1"/>
  <c r="Y108" i="86"/>
  <c r="Z108" i="86" s="1"/>
  <c r="Y109" i="86"/>
  <c r="Z109" i="86" s="1"/>
  <c r="Y110" i="86"/>
  <c r="Z110" i="86" s="1"/>
  <c r="Y111" i="86"/>
  <c r="Z111" i="86" s="1"/>
  <c r="Y112" i="86"/>
  <c r="Z112" i="86" s="1"/>
  <c r="Y113" i="86"/>
  <c r="Z113" i="86" s="1"/>
  <c r="Y114" i="86"/>
  <c r="Z114" i="86" s="1"/>
  <c r="Y115" i="86"/>
  <c r="Z115" i="86" s="1"/>
  <c r="Y116" i="86"/>
  <c r="Z116" i="86" s="1"/>
  <c r="Y117" i="86"/>
  <c r="Z117" i="86" s="1"/>
  <c r="Y118" i="86"/>
  <c r="Z118" i="86" s="1"/>
  <c r="Y119" i="86"/>
  <c r="Z119" i="86" s="1"/>
  <c r="Y120" i="86"/>
  <c r="Z120" i="86" s="1"/>
  <c r="Y121" i="86"/>
  <c r="Z121" i="86" s="1"/>
  <c r="Y122" i="86"/>
  <c r="Z122" i="86" s="1"/>
  <c r="Y123" i="86"/>
  <c r="Z123" i="86" s="1"/>
  <c r="Y124" i="86"/>
  <c r="Z124" i="86" s="1"/>
  <c r="Y125" i="86"/>
  <c r="Z125" i="86" s="1"/>
  <c r="Y126" i="86"/>
  <c r="Z126" i="86" s="1"/>
  <c r="Y127" i="86"/>
  <c r="Z127" i="86" s="1"/>
  <c r="Y128" i="86"/>
  <c r="Z128" i="86" s="1"/>
  <c r="Y129" i="86"/>
  <c r="Z129" i="86" s="1"/>
  <c r="Y130" i="86"/>
  <c r="Z130" i="86" s="1"/>
  <c r="Y131" i="86"/>
  <c r="Z131" i="86" s="1"/>
  <c r="Y132" i="86"/>
  <c r="Z132" i="86" s="1"/>
  <c r="Y133" i="86"/>
  <c r="Z133" i="86" s="1"/>
  <c r="Y134" i="86"/>
  <c r="Z134" i="86" s="1"/>
  <c r="Y135" i="86"/>
  <c r="Z135" i="86" s="1"/>
  <c r="Y136" i="86"/>
  <c r="Z136" i="86" s="1"/>
  <c r="Y137" i="86"/>
  <c r="Z137" i="86" s="1"/>
  <c r="Y138" i="86"/>
  <c r="Z138" i="86" s="1"/>
  <c r="Y139" i="86"/>
  <c r="Z139" i="86" s="1"/>
  <c r="Y140" i="86"/>
  <c r="Z140" i="86" s="1"/>
  <c r="Y141" i="86"/>
  <c r="Z141" i="86" s="1"/>
  <c r="Y142" i="86"/>
  <c r="Z142" i="86" s="1"/>
  <c r="Y143" i="86"/>
  <c r="Z143" i="86" s="1"/>
  <c r="Y144" i="86"/>
  <c r="Z144" i="86" s="1"/>
  <c r="Y145" i="86"/>
  <c r="Z145" i="86" s="1"/>
  <c r="Y146" i="86"/>
  <c r="Z146" i="86" s="1"/>
  <c r="Y147" i="86"/>
  <c r="Z147" i="86" s="1"/>
  <c r="Y148" i="86"/>
  <c r="Z148" i="86" s="1"/>
  <c r="Y149" i="86"/>
  <c r="Z149" i="86" s="1"/>
  <c r="Y150" i="86"/>
  <c r="Z150" i="86" s="1"/>
  <c r="Y151" i="86"/>
  <c r="Z151" i="86" s="1"/>
  <c r="Y152" i="86"/>
  <c r="Z152" i="86" s="1"/>
  <c r="Y153" i="86"/>
  <c r="Z153" i="86" s="1"/>
  <c r="Y154" i="86"/>
  <c r="Z154" i="86" s="1"/>
  <c r="Y155" i="86"/>
  <c r="Z155" i="86" s="1"/>
  <c r="Y156" i="86"/>
  <c r="Z156" i="86" s="1"/>
  <c r="Y157" i="86"/>
  <c r="Z157" i="86" s="1"/>
  <c r="Y158" i="86"/>
  <c r="Z158" i="86" s="1"/>
  <c r="Y159" i="86"/>
  <c r="Z159" i="86" s="1"/>
  <c r="Y160" i="86"/>
  <c r="Z160" i="86" s="1"/>
  <c r="Y161" i="86"/>
  <c r="Z161" i="86" s="1"/>
  <c r="Y162" i="86"/>
  <c r="Z162" i="86" s="1"/>
  <c r="Y163" i="86"/>
  <c r="Z163" i="86" s="1"/>
  <c r="Y164" i="86"/>
  <c r="Z164" i="86" s="1"/>
  <c r="Y165" i="86"/>
  <c r="Z165" i="86" s="1"/>
  <c r="Y166" i="86"/>
  <c r="Z166" i="86" s="1"/>
  <c r="Y167" i="86"/>
  <c r="Z167" i="86" s="1"/>
  <c r="Y168" i="86"/>
  <c r="Z168" i="86" s="1"/>
  <c r="Y169" i="86"/>
  <c r="Z169" i="86" s="1"/>
  <c r="Y170" i="86"/>
  <c r="Z170" i="86" s="1"/>
  <c r="Y171" i="86"/>
  <c r="Z171" i="86" s="1"/>
  <c r="Y172" i="86"/>
  <c r="Z172" i="86" s="1"/>
  <c r="Y173" i="86"/>
  <c r="Z173" i="86" s="1"/>
  <c r="Y174" i="86"/>
  <c r="Z174" i="86" s="1"/>
  <c r="Y175" i="86"/>
  <c r="Z175" i="86" s="1"/>
  <c r="Y176" i="86"/>
  <c r="Z176" i="86" s="1"/>
  <c r="Y177" i="86"/>
  <c r="Z177" i="86" s="1"/>
  <c r="Y178" i="86"/>
  <c r="Z178" i="86" s="1"/>
  <c r="Y179" i="86"/>
  <c r="Z179" i="86" s="1"/>
  <c r="Y180" i="86"/>
  <c r="Z180" i="86" s="1"/>
  <c r="Y181" i="86"/>
  <c r="Z181" i="86" s="1"/>
  <c r="Y182" i="86"/>
  <c r="Z182" i="86" s="1"/>
  <c r="Y183" i="86"/>
  <c r="Z183" i="86" s="1"/>
  <c r="Y184" i="86"/>
  <c r="Z184" i="86" s="1"/>
  <c r="Y185" i="86"/>
  <c r="Z185" i="86" s="1"/>
  <c r="Y186" i="86"/>
  <c r="Z186" i="86" s="1"/>
  <c r="Y187" i="86"/>
  <c r="Z187" i="86" s="1"/>
  <c r="Y188" i="86"/>
  <c r="Z188" i="86" s="1"/>
  <c r="Y189" i="86"/>
  <c r="Z189" i="86" s="1"/>
  <c r="Y190" i="86"/>
  <c r="Z190" i="86" s="1"/>
  <c r="Y191" i="86"/>
  <c r="Z191" i="86" s="1"/>
  <c r="Y192" i="86"/>
  <c r="Z192" i="86" s="1"/>
  <c r="Y193" i="86"/>
  <c r="Z193" i="86" s="1"/>
  <c r="Y194" i="86"/>
  <c r="Z194" i="86" s="1"/>
  <c r="Y195" i="86"/>
  <c r="Z195" i="86" s="1"/>
  <c r="Y196" i="86"/>
  <c r="Z196" i="86" s="1"/>
  <c r="Y197" i="86"/>
  <c r="Z197" i="86" s="1"/>
  <c r="Y198" i="86"/>
  <c r="Z198" i="86" s="1"/>
  <c r="Y199" i="86"/>
  <c r="Z199" i="86" s="1"/>
  <c r="Y200" i="86"/>
  <c r="Z200" i="86" s="1"/>
  <c r="Y201" i="86"/>
  <c r="Z201" i="86" s="1"/>
  <c r="Y202" i="86"/>
  <c r="Z202" i="86" s="1"/>
  <c r="Y203" i="86"/>
  <c r="Z203" i="86" s="1"/>
  <c r="Y204" i="86"/>
  <c r="Z204" i="86" s="1"/>
  <c r="Y205" i="86"/>
  <c r="Z205" i="86" s="1"/>
  <c r="Y206" i="86"/>
  <c r="Z206" i="86" s="1"/>
  <c r="Y207" i="86"/>
  <c r="Z207" i="86" s="1"/>
  <c r="Y208" i="86"/>
  <c r="Z208" i="86" s="1"/>
  <c r="Y209" i="86"/>
  <c r="Z209" i="86" s="1"/>
  <c r="Y210" i="86"/>
  <c r="Z210" i="86" s="1"/>
  <c r="Y211" i="86"/>
  <c r="Z211" i="86" s="1"/>
  <c r="Y212" i="86"/>
  <c r="Z212" i="86" s="1"/>
  <c r="Y213" i="86"/>
  <c r="Z213" i="86" s="1"/>
  <c r="Y214" i="86"/>
  <c r="Z214" i="86" s="1"/>
  <c r="Y215" i="86"/>
  <c r="Z215" i="86" s="1"/>
  <c r="Y216" i="86"/>
  <c r="Z216" i="86" s="1"/>
  <c r="Y217" i="86"/>
  <c r="Z217" i="86" s="1"/>
  <c r="Y218" i="86"/>
  <c r="Z218" i="86" s="1"/>
  <c r="Y219" i="86"/>
  <c r="Z219" i="86" s="1"/>
  <c r="Y220" i="86"/>
  <c r="Z220" i="86" s="1"/>
  <c r="Y221" i="86"/>
  <c r="Z221" i="86" s="1"/>
  <c r="Y222" i="86"/>
  <c r="Z222" i="86" s="1"/>
  <c r="Y223" i="86"/>
  <c r="Z223" i="86" s="1"/>
  <c r="Y224" i="86"/>
  <c r="Z224" i="86" s="1"/>
  <c r="Y225" i="86"/>
  <c r="Z225" i="86" s="1"/>
  <c r="Y226" i="86"/>
  <c r="Z226" i="86" s="1"/>
  <c r="Y227" i="86"/>
  <c r="Z227" i="86" s="1"/>
  <c r="Y228" i="86"/>
  <c r="Z228" i="86" s="1"/>
  <c r="Y229" i="86"/>
  <c r="Z229" i="86" s="1"/>
  <c r="Y230" i="86"/>
  <c r="Z230" i="86" s="1"/>
  <c r="Y231" i="86"/>
  <c r="Z231" i="86" s="1"/>
  <c r="Y232" i="86"/>
  <c r="Z232" i="86" s="1"/>
  <c r="Y233" i="86"/>
  <c r="Z233" i="86" s="1"/>
  <c r="Y234" i="86"/>
  <c r="Z234" i="86" s="1"/>
  <c r="Y235" i="86"/>
  <c r="Z235" i="86" s="1"/>
  <c r="Y236" i="86"/>
  <c r="Z236" i="86" s="1"/>
  <c r="Y237" i="86"/>
  <c r="Z237" i="86" s="1"/>
  <c r="Y238" i="86"/>
  <c r="Z238" i="86" s="1"/>
  <c r="Y239" i="86"/>
  <c r="Z239" i="86" s="1"/>
  <c r="Y240" i="86"/>
  <c r="Z240" i="86" s="1"/>
  <c r="Y241" i="86"/>
  <c r="Z241" i="86" s="1"/>
  <c r="Y242" i="86"/>
  <c r="Z242" i="86" s="1"/>
  <c r="Y243" i="86"/>
  <c r="Z243" i="86" s="1"/>
  <c r="Y244" i="86"/>
  <c r="Z244" i="86" s="1"/>
  <c r="Y245" i="86"/>
  <c r="Z245" i="86" s="1"/>
  <c r="Y246" i="86"/>
  <c r="Z246" i="86" s="1"/>
  <c r="Y247" i="86"/>
  <c r="Z247" i="86" s="1"/>
  <c r="Y248" i="86"/>
  <c r="Z248" i="86" s="1"/>
  <c r="Y249" i="86"/>
  <c r="Z249" i="86" s="1"/>
  <c r="Y250" i="86"/>
  <c r="Z250" i="86" s="1"/>
  <c r="Y251" i="86"/>
  <c r="Z251" i="86" s="1"/>
  <c r="Y252" i="86"/>
  <c r="Z252" i="86" s="1"/>
  <c r="Y253" i="86"/>
  <c r="Z253" i="86" s="1"/>
  <c r="Y254" i="86"/>
  <c r="Z254" i="86" s="1"/>
  <c r="Y255" i="86"/>
  <c r="Z255" i="86" s="1"/>
  <c r="Y256" i="86"/>
  <c r="Z256" i="86" s="1"/>
  <c r="Y257" i="86"/>
  <c r="Z257" i="86" s="1"/>
  <c r="Y258" i="86"/>
  <c r="Z258" i="86" s="1"/>
  <c r="Y259" i="86"/>
  <c r="Z259" i="86" s="1"/>
  <c r="Y260" i="86"/>
  <c r="Z260" i="86" s="1"/>
  <c r="Y261" i="86"/>
  <c r="Z261" i="86" s="1"/>
  <c r="Y262" i="86"/>
  <c r="Z262" i="86" s="1"/>
  <c r="Y263" i="86"/>
  <c r="Z263" i="86" s="1"/>
  <c r="Y264" i="86"/>
  <c r="Z264" i="86" s="1"/>
  <c r="Y265" i="86"/>
  <c r="Z265" i="86" s="1"/>
  <c r="Y266" i="86"/>
  <c r="Z266" i="86" s="1"/>
  <c r="Y267" i="86"/>
  <c r="Z267" i="86" s="1"/>
  <c r="Y268" i="86"/>
  <c r="Z268" i="86" s="1"/>
  <c r="Y269" i="86"/>
  <c r="Z269" i="86" s="1"/>
  <c r="Y270" i="86"/>
  <c r="Z270" i="86" s="1"/>
  <c r="Y271" i="86"/>
  <c r="Z271" i="86" s="1"/>
  <c r="Y272" i="86"/>
  <c r="Z272" i="86" s="1"/>
  <c r="Y273" i="86"/>
  <c r="Z273" i="86" s="1"/>
  <c r="Y274" i="86"/>
  <c r="Z274" i="86" s="1"/>
  <c r="Y275" i="86"/>
  <c r="Z275" i="86" s="1"/>
  <c r="Y276" i="86"/>
  <c r="Z276" i="86" s="1"/>
  <c r="Y277" i="86"/>
  <c r="Z277" i="86" s="1"/>
  <c r="Y278" i="86"/>
  <c r="Z278" i="86" s="1"/>
  <c r="Y279" i="86"/>
  <c r="Z279" i="86" s="1"/>
  <c r="Y280" i="86"/>
  <c r="Z280" i="86" s="1"/>
  <c r="Y281" i="86"/>
  <c r="Z281" i="86" s="1"/>
  <c r="Y282" i="86"/>
  <c r="Z282" i="86" s="1"/>
  <c r="Y283" i="86"/>
  <c r="Z283" i="86" s="1"/>
  <c r="Y284" i="86"/>
  <c r="Z284" i="86" s="1"/>
  <c r="Y285" i="86"/>
  <c r="Z285" i="86" s="1"/>
  <c r="Y286" i="86"/>
  <c r="Z286" i="86" s="1"/>
  <c r="Y287" i="86"/>
  <c r="Z287" i="86" s="1"/>
  <c r="Y288" i="86"/>
  <c r="Z288" i="86" s="1"/>
  <c r="Y289" i="86"/>
  <c r="Z289" i="86" s="1"/>
  <c r="Y290" i="86"/>
  <c r="Z290" i="86" s="1"/>
  <c r="Y291" i="86"/>
  <c r="Z291" i="86" s="1"/>
  <c r="Y292" i="86"/>
  <c r="Z292" i="86" s="1"/>
  <c r="Y293" i="86"/>
  <c r="Z293" i="86" s="1"/>
  <c r="Y294" i="86"/>
  <c r="Z294" i="86" s="1"/>
  <c r="Y295" i="86"/>
  <c r="Z295" i="86" s="1"/>
  <c r="Y296" i="86"/>
  <c r="Z296" i="86" s="1"/>
  <c r="Y297" i="86"/>
  <c r="Z297" i="86" s="1"/>
  <c r="Y298" i="86"/>
  <c r="Z298" i="86" s="1"/>
  <c r="Y299" i="86"/>
  <c r="Z299" i="86" s="1"/>
  <c r="Y300" i="86"/>
  <c r="Z300" i="86" s="1"/>
  <c r="Y301" i="86"/>
  <c r="Z301" i="86" s="1"/>
  <c r="Y302" i="86"/>
  <c r="Z302" i="86" s="1"/>
  <c r="Y303" i="86"/>
  <c r="Z303" i="86" s="1"/>
  <c r="Y304" i="86"/>
  <c r="Z304" i="86" s="1"/>
  <c r="Y305" i="86"/>
  <c r="Z305" i="86" s="1"/>
  <c r="Y306" i="86"/>
  <c r="Z306" i="86" s="1"/>
  <c r="Y307" i="86"/>
  <c r="Z307" i="86" s="1"/>
  <c r="Y308" i="86"/>
  <c r="Z308" i="86" s="1"/>
  <c r="Y309" i="86"/>
  <c r="Z309" i="86" s="1"/>
  <c r="Y310" i="86"/>
  <c r="Z310" i="86" s="1"/>
  <c r="Y311" i="86"/>
  <c r="Z311" i="86" s="1"/>
  <c r="Y312" i="86"/>
  <c r="Z312" i="86" s="1"/>
  <c r="Y313" i="86"/>
  <c r="Z313" i="86" s="1"/>
  <c r="Y314" i="86"/>
  <c r="Z314" i="86" s="1"/>
  <c r="Y315" i="86"/>
  <c r="Z315" i="86" s="1"/>
  <c r="Y316" i="86"/>
  <c r="Z316" i="86" s="1"/>
  <c r="Y317" i="86"/>
  <c r="Z317" i="86" s="1"/>
  <c r="Y318" i="86"/>
  <c r="Z318" i="86" s="1"/>
  <c r="Y319" i="86"/>
  <c r="Z319" i="86" s="1"/>
  <c r="Y320" i="86"/>
  <c r="Z320" i="86" s="1"/>
  <c r="Y321" i="86"/>
  <c r="Z321" i="86" s="1"/>
  <c r="Y322" i="86"/>
  <c r="Z322" i="86" s="1"/>
  <c r="Y323" i="86"/>
  <c r="Z323" i="86" s="1"/>
  <c r="Y324" i="86"/>
  <c r="Z324" i="86" s="1"/>
  <c r="Y325" i="86"/>
  <c r="Z325" i="86" s="1"/>
  <c r="Y326" i="86"/>
  <c r="Z326" i="86" s="1"/>
  <c r="Y327" i="86"/>
  <c r="Z327" i="86" s="1"/>
  <c r="Y328" i="86"/>
  <c r="Z328" i="86" s="1"/>
  <c r="Y329" i="86"/>
  <c r="Z329" i="86" s="1"/>
  <c r="Y330" i="86"/>
  <c r="Z330" i="86" s="1"/>
  <c r="Y331" i="86"/>
  <c r="Z331" i="86" s="1"/>
  <c r="Y332" i="86"/>
  <c r="Z332" i="86" s="1"/>
  <c r="Y333" i="86"/>
  <c r="Z333" i="86" s="1"/>
  <c r="Y334" i="86"/>
  <c r="Z334" i="86" s="1"/>
  <c r="Y335" i="86"/>
  <c r="Z335" i="86" s="1"/>
  <c r="Y336" i="86"/>
  <c r="Z336" i="86" s="1"/>
  <c r="Y337" i="86"/>
  <c r="Z337" i="86" s="1"/>
  <c r="Y338" i="86"/>
  <c r="Z338" i="86" s="1"/>
  <c r="Y339" i="86"/>
  <c r="Z339" i="86" s="1"/>
  <c r="Y340" i="86"/>
  <c r="Z340" i="86" s="1"/>
  <c r="Y341" i="86"/>
  <c r="Z341" i="86" s="1"/>
  <c r="Y342" i="86"/>
  <c r="Z342" i="86" s="1"/>
  <c r="Y343" i="86"/>
  <c r="Z343" i="86" s="1"/>
  <c r="Y344" i="86"/>
  <c r="Z344" i="86" s="1"/>
  <c r="Y345" i="86"/>
  <c r="Z345" i="86" s="1"/>
  <c r="Y346" i="86"/>
  <c r="Z346" i="86" s="1"/>
  <c r="Y347" i="86"/>
  <c r="Z347" i="86" s="1"/>
  <c r="Y348" i="86"/>
  <c r="Z348" i="86" s="1"/>
  <c r="Y349" i="86"/>
  <c r="Z349" i="86" s="1"/>
  <c r="Y350" i="86"/>
  <c r="Z350" i="86" s="1"/>
  <c r="Y351" i="86"/>
  <c r="Z351" i="86" s="1"/>
  <c r="Y352" i="86"/>
  <c r="Z352" i="86" s="1"/>
  <c r="Y353" i="86"/>
  <c r="Z353" i="86" s="1"/>
  <c r="Y354" i="86"/>
  <c r="Z354" i="86" s="1"/>
  <c r="Y355" i="86"/>
  <c r="Z355" i="86" s="1"/>
  <c r="Y356" i="86"/>
  <c r="Z356" i="86" s="1"/>
  <c r="Y357" i="86"/>
  <c r="Z357" i="86" s="1"/>
  <c r="Y358" i="86"/>
  <c r="Z358" i="86" s="1"/>
  <c r="Y359" i="86"/>
  <c r="Z359" i="86" s="1"/>
  <c r="Y360" i="86"/>
  <c r="Z360" i="86" s="1"/>
  <c r="Y361" i="86"/>
  <c r="Z361" i="86" s="1"/>
  <c r="Y362" i="86"/>
  <c r="Z362" i="86" s="1"/>
  <c r="Y363" i="86"/>
  <c r="Z363" i="86" s="1"/>
  <c r="Y364" i="86"/>
  <c r="Z364" i="86" s="1"/>
  <c r="Y365" i="86"/>
  <c r="Z365" i="86" s="1"/>
  <c r="Y366" i="86"/>
  <c r="Z366" i="86" s="1"/>
  <c r="Y367" i="86"/>
  <c r="Z367" i="86" s="1"/>
  <c r="Y368" i="86"/>
  <c r="Z368" i="86" s="1"/>
  <c r="Y369" i="86"/>
  <c r="Z369" i="86" s="1"/>
  <c r="Y370" i="86"/>
  <c r="Z370" i="86" s="1"/>
  <c r="Y371" i="86"/>
  <c r="Z371" i="86" s="1"/>
  <c r="Y372" i="86"/>
  <c r="Z372" i="86" s="1"/>
  <c r="Y373" i="86"/>
  <c r="Z373" i="86" s="1"/>
  <c r="Y374" i="86"/>
  <c r="Z374" i="86" s="1"/>
  <c r="Y375" i="86"/>
  <c r="Z375" i="86" s="1"/>
  <c r="Y376" i="86"/>
  <c r="Z376" i="86" s="1"/>
  <c r="Y377" i="86"/>
  <c r="Z377" i="86" s="1"/>
  <c r="Y378" i="86"/>
  <c r="Z378" i="86" s="1"/>
  <c r="Y379" i="86"/>
  <c r="Z379" i="86" s="1"/>
  <c r="Y380" i="86"/>
  <c r="Z380" i="86" s="1"/>
  <c r="Y381" i="86"/>
  <c r="Z381" i="86" s="1"/>
  <c r="Y382" i="86"/>
  <c r="Z382" i="86" s="1"/>
  <c r="Y383" i="86"/>
  <c r="Z383" i="86" s="1"/>
  <c r="Y384" i="86"/>
  <c r="Z384" i="86" s="1"/>
  <c r="Y385" i="86"/>
  <c r="Z385" i="86" s="1"/>
  <c r="Y386" i="86"/>
  <c r="Z386" i="86" s="1"/>
  <c r="Y387" i="86"/>
  <c r="Z387" i="86" s="1"/>
  <c r="Y388" i="86"/>
  <c r="Z388" i="86" s="1"/>
  <c r="Y389" i="86"/>
  <c r="Z389" i="86" s="1"/>
  <c r="Y390" i="86"/>
  <c r="Z390" i="86" s="1"/>
  <c r="Y391" i="86"/>
  <c r="Z391" i="86" s="1"/>
  <c r="Y392" i="86"/>
  <c r="Z392" i="86" s="1"/>
  <c r="Y393" i="86"/>
  <c r="Z393" i="86" s="1"/>
  <c r="Y394" i="86"/>
  <c r="Z394" i="86" s="1"/>
  <c r="Y395" i="86"/>
  <c r="Z395" i="86" s="1"/>
  <c r="Y396" i="86"/>
  <c r="Z396" i="86" s="1"/>
  <c r="Y397" i="86"/>
  <c r="Z397" i="86" s="1"/>
  <c r="Y398" i="86"/>
  <c r="Z398" i="86" s="1"/>
  <c r="Y399" i="86"/>
  <c r="Z399" i="86" s="1"/>
  <c r="Y400" i="86"/>
  <c r="Z400" i="86" s="1"/>
  <c r="Y401" i="86"/>
  <c r="Z401" i="86" s="1"/>
  <c r="Y402" i="86"/>
  <c r="Z402" i="86" s="1"/>
  <c r="Y403" i="86"/>
  <c r="Z403" i="86" s="1"/>
  <c r="Y404" i="86"/>
  <c r="Z404" i="86" s="1"/>
  <c r="Y405" i="86"/>
  <c r="Z405" i="86" s="1"/>
  <c r="Y406" i="86"/>
  <c r="Z406" i="86" s="1"/>
  <c r="Y407" i="86"/>
  <c r="Z407" i="86" s="1"/>
  <c r="Y408" i="86"/>
  <c r="Z408" i="86" s="1"/>
  <c r="Y409" i="86"/>
  <c r="Z409" i="86" s="1"/>
  <c r="Y410" i="86"/>
  <c r="Z410" i="86" s="1"/>
  <c r="Y411" i="86"/>
  <c r="Z411" i="86" s="1"/>
  <c r="Y412" i="86"/>
  <c r="Z412" i="86" s="1"/>
  <c r="Y413" i="86"/>
  <c r="Z413" i="86" s="1"/>
  <c r="Y414" i="86"/>
  <c r="Z414" i="86" s="1"/>
  <c r="Y415" i="86"/>
  <c r="Z415" i="86" s="1"/>
  <c r="Y416" i="86"/>
  <c r="Z416" i="86" s="1"/>
  <c r="Y417" i="86"/>
  <c r="Z417" i="86" s="1"/>
  <c r="Y418" i="86"/>
  <c r="Z418" i="86" s="1"/>
  <c r="Y419" i="86"/>
  <c r="Z419" i="86" s="1"/>
  <c r="Y420" i="86"/>
  <c r="Z420" i="86" s="1"/>
  <c r="Y421" i="86"/>
  <c r="Z421" i="86" s="1"/>
  <c r="Y422" i="86"/>
  <c r="Z422" i="86" s="1"/>
  <c r="Y423" i="86"/>
  <c r="Z423" i="86" s="1"/>
  <c r="Y424" i="86"/>
  <c r="Z424" i="86" s="1"/>
  <c r="Y425" i="86"/>
  <c r="Z425" i="86" s="1"/>
  <c r="Y426" i="86"/>
  <c r="Z426" i="86" s="1"/>
  <c r="Y427" i="86"/>
  <c r="Z427" i="86" s="1"/>
  <c r="Y428" i="86"/>
  <c r="Z428" i="86" s="1"/>
  <c r="Y429" i="86"/>
  <c r="Z429" i="86" s="1"/>
  <c r="Y14" i="86"/>
  <c r="Z14" i="86" s="1"/>
  <c r="T429" i="86"/>
  <c r="U429" i="86" s="1"/>
  <c r="O429" i="86"/>
  <c r="P429" i="86" s="1"/>
  <c r="I429" i="86"/>
  <c r="J429" i="86" s="1"/>
  <c r="T428" i="86"/>
  <c r="U428" i="86" s="1"/>
  <c r="O428" i="86"/>
  <c r="P428" i="86" s="1"/>
  <c r="I428" i="86"/>
  <c r="J428" i="86" s="1"/>
  <c r="T427" i="86"/>
  <c r="U427" i="86" s="1"/>
  <c r="O427" i="86"/>
  <c r="P427" i="86" s="1"/>
  <c r="I427" i="86"/>
  <c r="J427" i="86" s="1"/>
  <c r="T426" i="86"/>
  <c r="U426" i="86" s="1"/>
  <c r="O426" i="86"/>
  <c r="P426" i="86" s="1"/>
  <c r="I426" i="86"/>
  <c r="J426" i="86" s="1"/>
  <c r="T425" i="86"/>
  <c r="U425" i="86" s="1"/>
  <c r="O425" i="86"/>
  <c r="P425" i="86" s="1"/>
  <c r="I425" i="86"/>
  <c r="J425" i="86" s="1"/>
  <c r="T424" i="86"/>
  <c r="U424" i="86" s="1"/>
  <c r="O424" i="86"/>
  <c r="P424" i="86" s="1"/>
  <c r="I424" i="86"/>
  <c r="J424" i="86" s="1"/>
  <c r="T423" i="86"/>
  <c r="U423" i="86" s="1"/>
  <c r="O423" i="86"/>
  <c r="P423" i="86" s="1"/>
  <c r="I423" i="86"/>
  <c r="J423" i="86" s="1"/>
  <c r="T422" i="86"/>
  <c r="U422" i="86" s="1"/>
  <c r="O422" i="86"/>
  <c r="P422" i="86" s="1"/>
  <c r="I422" i="86"/>
  <c r="J422" i="86" s="1"/>
  <c r="T421" i="86"/>
  <c r="U421" i="86" s="1"/>
  <c r="O421" i="86"/>
  <c r="P421" i="86" s="1"/>
  <c r="I421" i="86"/>
  <c r="J421" i="86" s="1"/>
  <c r="T420" i="86"/>
  <c r="U420" i="86" s="1"/>
  <c r="O420" i="86"/>
  <c r="P420" i="86" s="1"/>
  <c r="I420" i="86"/>
  <c r="J420" i="86" s="1"/>
  <c r="T419" i="86"/>
  <c r="U419" i="86" s="1"/>
  <c r="O419" i="86"/>
  <c r="P419" i="86" s="1"/>
  <c r="I419" i="86"/>
  <c r="J419" i="86" s="1"/>
  <c r="T418" i="86"/>
  <c r="U418" i="86" s="1"/>
  <c r="O418" i="86"/>
  <c r="P418" i="86" s="1"/>
  <c r="I418" i="86"/>
  <c r="J418" i="86" s="1"/>
  <c r="T417" i="86"/>
  <c r="U417" i="86" s="1"/>
  <c r="O417" i="86"/>
  <c r="P417" i="86" s="1"/>
  <c r="I417" i="86"/>
  <c r="J417" i="86" s="1"/>
  <c r="T416" i="86"/>
  <c r="U416" i="86" s="1"/>
  <c r="O416" i="86"/>
  <c r="P416" i="86" s="1"/>
  <c r="I416" i="86"/>
  <c r="J416" i="86" s="1"/>
  <c r="T415" i="86"/>
  <c r="U415" i="86" s="1"/>
  <c r="O415" i="86"/>
  <c r="P415" i="86" s="1"/>
  <c r="I415" i="86"/>
  <c r="J415" i="86" s="1"/>
  <c r="T414" i="86"/>
  <c r="U414" i="86" s="1"/>
  <c r="O414" i="86"/>
  <c r="P414" i="86" s="1"/>
  <c r="I414" i="86"/>
  <c r="J414" i="86" s="1"/>
  <c r="T413" i="86"/>
  <c r="U413" i="86" s="1"/>
  <c r="O413" i="86"/>
  <c r="P413" i="86" s="1"/>
  <c r="I413" i="86"/>
  <c r="J413" i="86" s="1"/>
  <c r="T412" i="86"/>
  <c r="U412" i="86" s="1"/>
  <c r="O412" i="86"/>
  <c r="P412" i="86" s="1"/>
  <c r="I412" i="86"/>
  <c r="J412" i="86" s="1"/>
  <c r="T411" i="86"/>
  <c r="U411" i="86" s="1"/>
  <c r="O411" i="86"/>
  <c r="P411" i="86" s="1"/>
  <c r="I411" i="86"/>
  <c r="J411" i="86" s="1"/>
  <c r="T410" i="86"/>
  <c r="U410" i="86" s="1"/>
  <c r="O410" i="86"/>
  <c r="P410" i="86" s="1"/>
  <c r="I410" i="86"/>
  <c r="J410" i="86" s="1"/>
  <c r="T409" i="86"/>
  <c r="U409" i="86" s="1"/>
  <c r="O409" i="86"/>
  <c r="P409" i="86" s="1"/>
  <c r="I409" i="86"/>
  <c r="J409" i="86" s="1"/>
  <c r="T408" i="86"/>
  <c r="U408" i="86" s="1"/>
  <c r="O408" i="86"/>
  <c r="P408" i="86" s="1"/>
  <c r="I408" i="86"/>
  <c r="J408" i="86" s="1"/>
  <c r="T407" i="86"/>
  <c r="U407" i="86" s="1"/>
  <c r="O407" i="86"/>
  <c r="P407" i="86" s="1"/>
  <c r="I407" i="86"/>
  <c r="J407" i="86" s="1"/>
  <c r="T406" i="86"/>
  <c r="U406" i="86" s="1"/>
  <c r="O406" i="86"/>
  <c r="P406" i="86" s="1"/>
  <c r="I406" i="86"/>
  <c r="J406" i="86" s="1"/>
  <c r="T405" i="86"/>
  <c r="U405" i="86" s="1"/>
  <c r="O405" i="86"/>
  <c r="P405" i="86" s="1"/>
  <c r="I405" i="86"/>
  <c r="J405" i="86" s="1"/>
  <c r="T404" i="86"/>
  <c r="U404" i="86" s="1"/>
  <c r="O404" i="86"/>
  <c r="P404" i="86" s="1"/>
  <c r="I404" i="86"/>
  <c r="J404" i="86" s="1"/>
  <c r="T403" i="86"/>
  <c r="U403" i="86" s="1"/>
  <c r="O403" i="86"/>
  <c r="P403" i="86" s="1"/>
  <c r="I403" i="86"/>
  <c r="J403" i="86" s="1"/>
  <c r="T402" i="86"/>
  <c r="U402" i="86" s="1"/>
  <c r="O402" i="86"/>
  <c r="P402" i="86" s="1"/>
  <c r="I402" i="86"/>
  <c r="J402" i="86" s="1"/>
  <c r="T401" i="86"/>
  <c r="U401" i="86" s="1"/>
  <c r="O401" i="86"/>
  <c r="P401" i="86" s="1"/>
  <c r="I401" i="86"/>
  <c r="J401" i="86" s="1"/>
  <c r="T400" i="86"/>
  <c r="U400" i="86" s="1"/>
  <c r="O400" i="86"/>
  <c r="P400" i="86" s="1"/>
  <c r="I400" i="86"/>
  <c r="J400" i="86" s="1"/>
  <c r="T399" i="86"/>
  <c r="U399" i="86" s="1"/>
  <c r="O399" i="86"/>
  <c r="P399" i="86" s="1"/>
  <c r="I399" i="86"/>
  <c r="J399" i="86" s="1"/>
  <c r="T398" i="86"/>
  <c r="U398" i="86" s="1"/>
  <c r="O398" i="86"/>
  <c r="P398" i="86" s="1"/>
  <c r="I398" i="86"/>
  <c r="J398" i="86" s="1"/>
  <c r="T397" i="86"/>
  <c r="U397" i="86" s="1"/>
  <c r="O397" i="86"/>
  <c r="P397" i="86" s="1"/>
  <c r="I397" i="86"/>
  <c r="J397" i="86" s="1"/>
  <c r="T396" i="86"/>
  <c r="U396" i="86" s="1"/>
  <c r="O396" i="86"/>
  <c r="P396" i="86" s="1"/>
  <c r="I396" i="86"/>
  <c r="J396" i="86" s="1"/>
  <c r="T395" i="86"/>
  <c r="U395" i="86" s="1"/>
  <c r="O395" i="86"/>
  <c r="P395" i="86" s="1"/>
  <c r="I395" i="86"/>
  <c r="J395" i="86" s="1"/>
  <c r="T394" i="86"/>
  <c r="U394" i="86" s="1"/>
  <c r="O394" i="86"/>
  <c r="P394" i="86" s="1"/>
  <c r="I394" i="86"/>
  <c r="J394" i="86" s="1"/>
  <c r="T393" i="86"/>
  <c r="U393" i="86" s="1"/>
  <c r="O393" i="86"/>
  <c r="P393" i="86" s="1"/>
  <c r="I393" i="86"/>
  <c r="J393" i="86" s="1"/>
  <c r="T392" i="86"/>
  <c r="U392" i="86" s="1"/>
  <c r="O392" i="86"/>
  <c r="P392" i="86" s="1"/>
  <c r="I392" i="86"/>
  <c r="J392" i="86" s="1"/>
  <c r="T391" i="86"/>
  <c r="U391" i="86" s="1"/>
  <c r="O391" i="86"/>
  <c r="P391" i="86" s="1"/>
  <c r="I391" i="86"/>
  <c r="J391" i="86" s="1"/>
  <c r="T390" i="86"/>
  <c r="U390" i="86" s="1"/>
  <c r="O390" i="86"/>
  <c r="P390" i="86" s="1"/>
  <c r="I390" i="86"/>
  <c r="J390" i="86" s="1"/>
  <c r="T389" i="86"/>
  <c r="U389" i="86" s="1"/>
  <c r="O389" i="86"/>
  <c r="P389" i="86" s="1"/>
  <c r="I389" i="86"/>
  <c r="J389" i="86" s="1"/>
  <c r="T388" i="86"/>
  <c r="U388" i="86" s="1"/>
  <c r="O388" i="86"/>
  <c r="P388" i="86" s="1"/>
  <c r="I388" i="86"/>
  <c r="J388" i="86" s="1"/>
  <c r="T387" i="86"/>
  <c r="U387" i="86" s="1"/>
  <c r="O387" i="86"/>
  <c r="P387" i="86" s="1"/>
  <c r="I387" i="86"/>
  <c r="J387" i="86" s="1"/>
  <c r="T386" i="86"/>
  <c r="U386" i="86" s="1"/>
  <c r="O386" i="86"/>
  <c r="P386" i="86" s="1"/>
  <c r="I386" i="86"/>
  <c r="J386" i="86" s="1"/>
  <c r="T385" i="86"/>
  <c r="U385" i="86" s="1"/>
  <c r="O385" i="86"/>
  <c r="P385" i="86" s="1"/>
  <c r="I385" i="86"/>
  <c r="J385" i="86" s="1"/>
  <c r="T384" i="86"/>
  <c r="U384" i="86" s="1"/>
  <c r="O384" i="86"/>
  <c r="P384" i="86" s="1"/>
  <c r="I384" i="86"/>
  <c r="J384" i="86" s="1"/>
  <c r="T383" i="86"/>
  <c r="U383" i="86" s="1"/>
  <c r="O383" i="86"/>
  <c r="P383" i="86" s="1"/>
  <c r="I383" i="86"/>
  <c r="J383" i="86" s="1"/>
  <c r="T382" i="86"/>
  <c r="U382" i="86" s="1"/>
  <c r="O382" i="86"/>
  <c r="P382" i="86" s="1"/>
  <c r="I382" i="86"/>
  <c r="J382" i="86" s="1"/>
  <c r="T381" i="86"/>
  <c r="U381" i="86" s="1"/>
  <c r="O381" i="86"/>
  <c r="P381" i="86" s="1"/>
  <c r="I381" i="86"/>
  <c r="J381" i="86" s="1"/>
  <c r="T380" i="86"/>
  <c r="U380" i="86" s="1"/>
  <c r="O380" i="86"/>
  <c r="P380" i="86" s="1"/>
  <c r="I380" i="86"/>
  <c r="J380" i="86" s="1"/>
  <c r="T379" i="86"/>
  <c r="U379" i="86" s="1"/>
  <c r="O379" i="86"/>
  <c r="P379" i="86" s="1"/>
  <c r="I379" i="86"/>
  <c r="J379" i="86" s="1"/>
  <c r="T378" i="86"/>
  <c r="U378" i="86" s="1"/>
  <c r="O378" i="86"/>
  <c r="P378" i="86" s="1"/>
  <c r="I378" i="86"/>
  <c r="J378" i="86" s="1"/>
  <c r="T377" i="86"/>
  <c r="U377" i="86" s="1"/>
  <c r="O377" i="86"/>
  <c r="P377" i="86" s="1"/>
  <c r="I377" i="86"/>
  <c r="J377" i="86" s="1"/>
  <c r="T376" i="86"/>
  <c r="U376" i="86" s="1"/>
  <c r="O376" i="86"/>
  <c r="P376" i="86" s="1"/>
  <c r="I376" i="86"/>
  <c r="J376" i="86" s="1"/>
  <c r="T375" i="86"/>
  <c r="U375" i="86" s="1"/>
  <c r="O375" i="86"/>
  <c r="P375" i="86" s="1"/>
  <c r="I375" i="86"/>
  <c r="J375" i="86" s="1"/>
  <c r="T374" i="86"/>
  <c r="U374" i="86" s="1"/>
  <c r="O374" i="86"/>
  <c r="P374" i="86" s="1"/>
  <c r="I374" i="86"/>
  <c r="J374" i="86" s="1"/>
  <c r="T373" i="86"/>
  <c r="U373" i="86" s="1"/>
  <c r="O373" i="86"/>
  <c r="P373" i="86" s="1"/>
  <c r="I373" i="86"/>
  <c r="J373" i="86" s="1"/>
  <c r="T372" i="86"/>
  <c r="U372" i="86" s="1"/>
  <c r="O372" i="86"/>
  <c r="P372" i="86" s="1"/>
  <c r="I372" i="86"/>
  <c r="J372" i="86" s="1"/>
  <c r="T371" i="86"/>
  <c r="U371" i="86" s="1"/>
  <c r="O371" i="86"/>
  <c r="P371" i="86" s="1"/>
  <c r="I371" i="86"/>
  <c r="J371" i="86" s="1"/>
  <c r="T370" i="86"/>
  <c r="U370" i="86" s="1"/>
  <c r="O370" i="86"/>
  <c r="P370" i="86" s="1"/>
  <c r="I370" i="86"/>
  <c r="J370" i="86" s="1"/>
  <c r="T369" i="86"/>
  <c r="U369" i="86" s="1"/>
  <c r="O369" i="86"/>
  <c r="P369" i="86" s="1"/>
  <c r="I369" i="86"/>
  <c r="J369" i="86" s="1"/>
  <c r="T368" i="86"/>
  <c r="U368" i="86" s="1"/>
  <c r="O368" i="86"/>
  <c r="P368" i="86" s="1"/>
  <c r="I368" i="86"/>
  <c r="J368" i="86" s="1"/>
  <c r="T367" i="86"/>
  <c r="U367" i="86" s="1"/>
  <c r="O367" i="86"/>
  <c r="P367" i="86" s="1"/>
  <c r="I367" i="86"/>
  <c r="J367" i="86" s="1"/>
  <c r="T366" i="86"/>
  <c r="U366" i="86" s="1"/>
  <c r="O366" i="86"/>
  <c r="P366" i="86" s="1"/>
  <c r="I366" i="86"/>
  <c r="J366" i="86" s="1"/>
  <c r="T365" i="86"/>
  <c r="U365" i="86" s="1"/>
  <c r="O365" i="86"/>
  <c r="P365" i="86" s="1"/>
  <c r="I365" i="86"/>
  <c r="J365" i="86" s="1"/>
  <c r="T364" i="86"/>
  <c r="U364" i="86" s="1"/>
  <c r="O364" i="86"/>
  <c r="P364" i="86" s="1"/>
  <c r="I364" i="86"/>
  <c r="J364" i="86" s="1"/>
  <c r="T363" i="86"/>
  <c r="U363" i="86" s="1"/>
  <c r="O363" i="86"/>
  <c r="P363" i="86" s="1"/>
  <c r="I363" i="86"/>
  <c r="J363" i="86" s="1"/>
  <c r="T362" i="86"/>
  <c r="U362" i="86" s="1"/>
  <c r="O362" i="86"/>
  <c r="P362" i="86" s="1"/>
  <c r="I362" i="86"/>
  <c r="J362" i="86" s="1"/>
  <c r="T361" i="86"/>
  <c r="U361" i="86" s="1"/>
  <c r="O361" i="86"/>
  <c r="P361" i="86" s="1"/>
  <c r="I361" i="86"/>
  <c r="J361" i="86" s="1"/>
  <c r="T360" i="86"/>
  <c r="U360" i="86" s="1"/>
  <c r="O360" i="86"/>
  <c r="P360" i="86" s="1"/>
  <c r="I360" i="86"/>
  <c r="J360" i="86" s="1"/>
  <c r="T359" i="86"/>
  <c r="U359" i="86" s="1"/>
  <c r="O359" i="86"/>
  <c r="P359" i="86" s="1"/>
  <c r="I359" i="86"/>
  <c r="J359" i="86" s="1"/>
  <c r="T358" i="86"/>
  <c r="U358" i="86" s="1"/>
  <c r="O358" i="86"/>
  <c r="P358" i="86" s="1"/>
  <c r="I358" i="86"/>
  <c r="J358" i="86" s="1"/>
  <c r="T357" i="86"/>
  <c r="U357" i="86" s="1"/>
  <c r="O357" i="86"/>
  <c r="P357" i="86" s="1"/>
  <c r="I357" i="86"/>
  <c r="J357" i="86" s="1"/>
  <c r="T356" i="86"/>
  <c r="U356" i="86" s="1"/>
  <c r="O356" i="86"/>
  <c r="P356" i="86" s="1"/>
  <c r="I356" i="86"/>
  <c r="J356" i="86" s="1"/>
  <c r="T355" i="86"/>
  <c r="U355" i="86" s="1"/>
  <c r="O355" i="86"/>
  <c r="P355" i="86" s="1"/>
  <c r="I355" i="86"/>
  <c r="J355" i="86" s="1"/>
  <c r="T354" i="86"/>
  <c r="U354" i="86" s="1"/>
  <c r="O354" i="86"/>
  <c r="P354" i="86" s="1"/>
  <c r="I354" i="86"/>
  <c r="J354" i="86" s="1"/>
  <c r="T353" i="86"/>
  <c r="U353" i="86" s="1"/>
  <c r="O353" i="86"/>
  <c r="P353" i="86" s="1"/>
  <c r="I353" i="86"/>
  <c r="J353" i="86" s="1"/>
  <c r="T352" i="86"/>
  <c r="U352" i="86" s="1"/>
  <c r="O352" i="86"/>
  <c r="P352" i="86" s="1"/>
  <c r="I352" i="86"/>
  <c r="J352" i="86" s="1"/>
  <c r="T351" i="86"/>
  <c r="U351" i="86" s="1"/>
  <c r="O351" i="86"/>
  <c r="P351" i="86" s="1"/>
  <c r="I351" i="86"/>
  <c r="J351" i="86" s="1"/>
  <c r="T350" i="86"/>
  <c r="U350" i="86" s="1"/>
  <c r="O350" i="86"/>
  <c r="P350" i="86" s="1"/>
  <c r="I350" i="86"/>
  <c r="J350" i="86" s="1"/>
  <c r="T349" i="86"/>
  <c r="U349" i="86" s="1"/>
  <c r="O349" i="86"/>
  <c r="P349" i="86" s="1"/>
  <c r="I349" i="86"/>
  <c r="J349" i="86" s="1"/>
  <c r="T348" i="86"/>
  <c r="U348" i="86" s="1"/>
  <c r="O348" i="86"/>
  <c r="P348" i="86" s="1"/>
  <c r="I348" i="86"/>
  <c r="J348" i="86" s="1"/>
  <c r="T347" i="86"/>
  <c r="U347" i="86" s="1"/>
  <c r="O347" i="86"/>
  <c r="P347" i="86" s="1"/>
  <c r="I347" i="86"/>
  <c r="J347" i="86" s="1"/>
  <c r="T346" i="86"/>
  <c r="U346" i="86" s="1"/>
  <c r="O346" i="86"/>
  <c r="P346" i="86" s="1"/>
  <c r="I346" i="86"/>
  <c r="J346" i="86" s="1"/>
  <c r="T345" i="86"/>
  <c r="U345" i="86" s="1"/>
  <c r="O345" i="86"/>
  <c r="P345" i="86" s="1"/>
  <c r="I345" i="86"/>
  <c r="J345" i="86" s="1"/>
  <c r="T344" i="86"/>
  <c r="U344" i="86" s="1"/>
  <c r="O344" i="86"/>
  <c r="P344" i="86" s="1"/>
  <c r="I344" i="86"/>
  <c r="J344" i="86" s="1"/>
  <c r="T343" i="86"/>
  <c r="U343" i="86" s="1"/>
  <c r="O343" i="86"/>
  <c r="P343" i="86" s="1"/>
  <c r="I343" i="86"/>
  <c r="J343" i="86" s="1"/>
  <c r="T342" i="86"/>
  <c r="U342" i="86" s="1"/>
  <c r="O342" i="86"/>
  <c r="P342" i="86" s="1"/>
  <c r="I342" i="86"/>
  <c r="J342" i="86" s="1"/>
  <c r="T341" i="86"/>
  <c r="U341" i="86" s="1"/>
  <c r="O341" i="86"/>
  <c r="P341" i="86" s="1"/>
  <c r="I341" i="86"/>
  <c r="J341" i="86" s="1"/>
  <c r="T340" i="86"/>
  <c r="U340" i="86" s="1"/>
  <c r="O340" i="86"/>
  <c r="P340" i="86" s="1"/>
  <c r="I340" i="86"/>
  <c r="J340" i="86" s="1"/>
  <c r="T339" i="86"/>
  <c r="U339" i="86" s="1"/>
  <c r="O339" i="86"/>
  <c r="P339" i="86" s="1"/>
  <c r="I339" i="86"/>
  <c r="J339" i="86" s="1"/>
  <c r="T338" i="86"/>
  <c r="U338" i="86" s="1"/>
  <c r="O338" i="86"/>
  <c r="P338" i="86" s="1"/>
  <c r="I338" i="86"/>
  <c r="J338" i="86" s="1"/>
  <c r="T337" i="86"/>
  <c r="U337" i="86" s="1"/>
  <c r="O337" i="86"/>
  <c r="P337" i="86" s="1"/>
  <c r="I337" i="86"/>
  <c r="J337" i="86" s="1"/>
  <c r="T336" i="86"/>
  <c r="U336" i="86" s="1"/>
  <c r="O336" i="86"/>
  <c r="P336" i="86" s="1"/>
  <c r="I336" i="86"/>
  <c r="J336" i="86" s="1"/>
  <c r="T335" i="86"/>
  <c r="U335" i="86" s="1"/>
  <c r="O335" i="86"/>
  <c r="P335" i="86" s="1"/>
  <c r="I335" i="86"/>
  <c r="J335" i="86" s="1"/>
  <c r="T334" i="86"/>
  <c r="U334" i="86" s="1"/>
  <c r="O334" i="86"/>
  <c r="P334" i="86" s="1"/>
  <c r="I334" i="86"/>
  <c r="J334" i="86" s="1"/>
  <c r="T333" i="86"/>
  <c r="U333" i="86" s="1"/>
  <c r="O333" i="86"/>
  <c r="P333" i="86" s="1"/>
  <c r="I333" i="86"/>
  <c r="J333" i="86" s="1"/>
  <c r="T332" i="86"/>
  <c r="U332" i="86" s="1"/>
  <c r="O332" i="86"/>
  <c r="P332" i="86" s="1"/>
  <c r="I332" i="86"/>
  <c r="J332" i="86" s="1"/>
  <c r="T331" i="86"/>
  <c r="U331" i="86" s="1"/>
  <c r="O331" i="86"/>
  <c r="P331" i="86" s="1"/>
  <c r="I331" i="86"/>
  <c r="J331" i="86" s="1"/>
  <c r="T330" i="86"/>
  <c r="U330" i="86" s="1"/>
  <c r="O330" i="86"/>
  <c r="P330" i="86" s="1"/>
  <c r="I330" i="86"/>
  <c r="J330" i="86" s="1"/>
  <c r="T329" i="86"/>
  <c r="U329" i="86" s="1"/>
  <c r="O329" i="86"/>
  <c r="P329" i="86" s="1"/>
  <c r="I329" i="86"/>
  <c r="J329" i="86" s="1"/>
  <c r="T328" i="86"/>
  <c r="U328" i="86" s="1"/>
  <c r="O328" i="86"/>
  <c r="P328" i="86" s="1"/>
  <c r="I328" i="86"/>
  <c r="J328" i="86" s="1"/>
  <c r="T327" i="86"/>
  <c r="U327" i="86" s="1"/>
  <c r="O327" i="86"/>
  <c r="P327" i="86" s="1"/>
  <c r="I327" i="86"/>
  <c r="J327" i="86" s="1"/>
  <c r="T326" i="86"/>
  <c r="U326" i="86" s="1"/>
  <c r="O326" i="86"/>
  <c r="P326" i="86" s="1"/>
  <c r="I326" i="86"/>
  <c r="J326" i="86" s="1"/>
  <c r="T325" i="86"/>
  <c r="U325" i="86" s="1"/>
  <c r="O325" i="86"/>
  <c r="P325" i="86" s="1"/>
  <c r="I325" i="86"/>
  <c r="J325" i="86" s="1"/>
  <c r="T324" i="86"/>
  <c r="U324" i="86" s="1"/>
  <c r="O324" i="86"/>
  <c r="P324" i="86" s="1"/>
  <c r="I324" i="86"/>
  <c r="J324" i="86" s="1"/>
  <c r="T323" i="86"/>
  <c r="U323" i="86" s="1"/>
  <c r="O323" i="86"/>
  <c r="P323" i="86" s="1"/>
  <c r="I323" i="86"/>
  <c r="J323" i="86" s="1"/>
  <c r="T322" i="86"/>
  <c r="U322" i="86" s="1"/>
  <c r="O322" i="86"/>
  <c r="P322" i="86" s="1"/>
  <c r="I322" i="86"/>
  <c r="J322" i="86" s="1"/>
  <c r="T321" i="86"/>
  <c r="U321" i="86" s="1"/>
  <c r="O321" i="86"/>
  <c r="P321" i="86" s="1"/>
  <c r="I321" i="86"/>
  <c r="J321" i="86" s="1"/>
  <c r="T320" i="86"/>
  <c r="U320" i="86" s="1"/>
  <c r="O320" i="86"/>
  <c r="P320" i="86" s="1"/>
  <c r="I320" i="86"/>
  <c r="J320" i="86" s="1"/>
  <c r="T319" i="86"/>
  <c r="U319" i="86" s="1"/>
  <c r="O319" i="86"/>
  <c r="P319" i="86" s="1"/>
  <c r="I319" i="86"/>
  <c r="J319" i="86" s="1"/>
  <c r="T318" i="86"/>
  <c r="U318" i="86" s="1"/>
  <c r="O318" i="86"/>
  <c r="P318" i="86" s="1"/>
  <c r="I318" i="86"/>
  <c r="J318" i="86" s="1"/>
  <c r="T317" i="86"/>
  <c r="U317" i="86" s="1"/>
  <c r="O317" i="86"/>
  <c r="P317" i="86" s="1"/>
  <c r="I317" i="86"/>
  <c r="J317" i="86" s="1"/>
  <c r="T316" i="86"/>
  <c r="U316" i="86" s="1"/>
  <c r="O316" i="86"/>
  <c r="P316" i="86" s="1"/>
  <c r="I316" i="86"/>
  <c r="J316" i="86" s="1"/>
  <c r="T315" i="86"/>
  <c r="U315" i="86" s="1"/>
  <c r="O315" i="86"/>
  <c r="P315" i="86" s="1"/>
  <c r="I315" i="86"/>
  <c r="J315" i="86" s="1"/>
  <c r="T314" i="86"/>
  <c r="U314" i="86" s="1"/>
  <c r="O314" i="86"/>
  <c r="P314" i="86" s="1"/>
  <c r="I314" i="86"/>
  <c r="J314" i="86" s="1"/>
  <c r="T313" i="86"/>
  <c r="U313" i="86" s="1"/>
  <c r="O313" i="86"/>
  <c r="P313" i="86" s="1"/>
  <c r="I313" i="86"/>
  <c r="J313" i="86" s="1"/>
  <c r="T312" i="86"/>
  <c r="U312" i="86" s="1"/>
  <c r="O312" i="86"/>
  <c r="P312" i="86" s="1"/>
  <c r="I312" i="86"/>
  <c r="J312" i="86" s="1"/>
  <c r="T311" i="86"/>
  <c r="U311" i="86" s="1"/>
  <c r="O311" i="86"/>
  <c r="P311" i="86" s="1"/>
  <c r="I311" i="86"/>
  <c r="J311" i="86" s="1"/>
  <c r="T310" i="86"/>
  <c r="U310" i="86" s="1"/>
  <c r="O310" i="86"/>
  <c r="P310" i="86" s="1"/>
  <c r="I310" i="86"/>
  <c r="J310" i="86" s="1"/>
  <c r="T309" i="86"/>
  <c r="U309" i="86" s="1"/>
  <c r="O309" i="86"/>
  <c r="P309" i="86" s="1"/>
  <c r="I309" i="86"/>
  <c r="J309" i="86" s="1"/>
  <c r="T308" i="86"/>
  <c r="U308" i="86" s="1"/>
  <c r="O308" i="86"/>
  <c r="P308" i="86" s="1"/>
  <c r="I308" i="86"/>
  <c r="J308" i="86" s="1"/>
  <c r="T307" i="86"/>
  <c r="U307" i="86" s="1"/>
  <c r="O307" i="86"/>
  <c r="P307" i="86" s="1"/>
  <c r="I307" i="86"/>
  <c r="J307" i="86" s="1"/>
  <c r="T306" i="86"/>
  <c r="U306" i="86" s="1"/>
  <c r="O306" i="86"/>
  <c r="P306" i="86" s="1"/>
  <c r="I306" i="86"/>
  <c r="J306" i="86" s="1"/>
  <c r="T305" i="86"/>
  <c r="U305" i="86" s="1"/>
  <c r="O305" i="86"/>
  <c r="P305" i="86" s="1"/>
  <c r="I305" i="86"/>
  <c r="J305" i="86" s="1"/>
  <c r="T304" i="86"/>
  <c r="U304" i="86" s="1"/>
  <c r="O304" i="86"/>
  <c r="P304" i="86" s="1"/>
  <c r="I304" i="86"/>
  <c r="J304" i="86" s="1"/>
  <c r="T303" i="86"/>
  <c r="U303" i="86" s="1"/>
  <c r="O303" i="86"/>
  <c r="P303" i="86" s="1"/>
  <c r="I303" i="86"/>
  <c r="J303" i="86" s="1"/>
  <c r="T302" i="86"/>
  <c r="U302" i="86" s="1"/>
  <c r="O302" i="86"/>
  <c r="P302" i="86" s="1"/>
  <c r="I302" i="86"/>
  <c r="J302" i="86" s="1"/>
  <c r="T301" i="86"/>
  <c r="U301" i="86" s="1"/>
  <c r="O301" i="86"/>
  <c r="P301" i="86" s="1"/>
  <c r="I301" i="86"/>
  <c r="J301" i="86" s="1"/>
  <c r="T300" i="86"/>
  <c r="U300" i="86" s="1"/>
  <c r="O300" i="86"/>
  <c r="P300" i="86" s="1"/>
  <c r="I300" i="86"/>
  <c r="J300" i="86" s="1"/>
  <c r="T299" i="86"/>
  <c r="U299" i="86" s="1"/>
  <c r="O299" i="86"/>
  <c r="P299" i="86" s="1"/>
  <c r="I299" i="86"/>
  <c r="J299" i="86" s="1"/>
  <c r="T298" i="86"/>
  <c r="U298" i="86" s="1"/>
  <c r="O298" i="86"/>
  <c r="P298" i="86" s="1"/>
  <c r="I298" i="86"/>
  <c r="J298" i="86" s="1"/>
  <c r="T297" i="86"/>
  <c r="U297" i="86" s="1"/>
  <c r="O297" i="86"/>
  <c r="P297" i="86" s="1"/>
  <c r="I297" i="86"/>
  <c r="J297" i="86" s="1"/>
  <c r="T296" i="86"/>
  <c r="U296" i="86" s="1"/>
  <c r="O296" i="86"/>
  <c r="P296" i="86" s="1"/>
  <c r="I296" i="86"/>
  <c r="J296" i="86" s="1"/>
  <c r="T295" i="86"/>
  <c r="U295" i="86" s="1"/>
  <c r="O295" i="86"/>
  <c r="P295" i="86" s="1"/>
  <c r="I295" i="86"/>
  <c r="J295" i="86" s="1"/>
  <c r="T294" i="86"/>
  <c r="U294" i="86" s="1"/>
  <c r="O294" i="86"/>
  <c r="P294" i="86" s="1"/>
  <c r="I294" i="86"/>
  <c r="J294" i="86" s="1"/>
  <c r="T293" i="86"/>
  <c r="U293" i="86" s="1"/>
  <c r="O293" i="86"/>
  <c r="P293" i="86" s="1"/>
  <c r="I293" i="86"/>
  <c r="J293" i="86" s="1"/>
  <c r="T292" i="86"/>
  <c r="U292" i="86" s="1"/>
  <c r="O292" i="86"/>
  <c r="P292" i="86" s="1"/>
  <c r="I292" i="86"/>
  <c r="J292" i="86" s="1"/>
  <c r="T291" i="86"/>
  <c r="U291" i="86" s="1"/>
  <c r="O291" i="86"/>
  <c r="P291" i="86" s="1"/>
  <c r="I291" i="86"/>
  <c r="J291" i="86" s="1"/>
  <c r="T290" i="86"/>
  <c r="U290" i="86" s="1"/>
  <c r="O290" i="86"/>
  <c r="P290" i="86" s="1"/>
  <c r="I290" i="86"/>
  <c r="J290" i="86" s="1"/>
  <c r="T289" i="86"/>
  <c r="U289" i="86" s="1"/>
  <c r="O289" i="86"/>
  <c r="P289" i="86" s="1"/>
  <c r="I289" i="86"/>
  <c r="J289" i="86" s="1"/>
  <c r="T288" i="86"/>
  <c r="U288" i="86" s="1"/>
  <c r="O288" i="86"/>
  <c r="P288" i="86" s="1"/>
  <c r="I288" i="86"/>
  <c r="J288" i="86" s="1"/>
  <c r="T287" i="86"/>
  <c r="U287" i="86" s="1"/>
  <c r="O287" i="86"/>
  <c r="P287" i="86" s="1"/>
  <c r="I287" i="86"/>
  <c r="J287" i="86" s="1"/>
  <c r="T286" i="86"/>
  <c r="U286" i="86" s="1"/>
  <c r="O286" i="86"/>
  <c r="P286" i="86" s="1"/>
  <c r="I286" i="86"/>
  <c r="J286" i="86" s="1"/>
  <c r="T285" i="86"/>
  <c r="U285" i="86" s="1"/>
  <c r="O285" i="86"/>
  <c r="P285" i="86" s="1"/>
  <c r="I285" i="86"/>
  <c r="J285" i="86" s="1"/>
  <c r="T284" i="86"/>
  <c r="U284" i="86" s="1"/>
  <c r="O284" i="86"/>
  <c r="P284" i="86" s="1"/>
  <c r="I284" i="86"/>
  <c r="J284" i="86" s="1"/>
  <c r="T283" i="86"/>
  <c r="U283" i="86" s="1"/>
  <c r="O283" i="86"/>
  <c r="P283" i="86" s="1"/>
  <c r="I283" i="86"/>
  <c r="J283" i="86" s="1"/>
  <c r="T282" i="86"/>
  <c r="U282" i="86" s="1"/>
  <c r="O282" i="86"/>
  <c r="P282" i="86" s="1"/>
  <c r="I282" i="86"/>
  <c r="J282" i="86" s="1"/>
  <c r="T281" i="86"/>
  <c r="U281" i="86" s="1"/>
  <c r="O281" i="86"/>
  <c r="P281" i="86" s="1"/>
  <c r="I281" i="86"/>
  <c r="J281" i="86" s="1"/>
  <c r="T280" i="86"/>
  <c r="U280" i="86" s="1"/>
  <c r="O280" i="86"/>
  <c r="P280" i="86" s="1"/>
  <c r="I280" i="86"/>
  <c r="J280" i="86" s="1"/>
  <c r="T279" i="86"/>
  <c r="U279" i="86" s="1"/>
  <c r="O279" i="86"/>
  <c r="P279" i="86" s="1"/>
  <c r="I279" i="86"/>
  <c r="J279" i="86" s="1"/>
  <c r="T278" i="86"/>
  <c r="U278" i="86" s="1"/>
  <c r="O278" i="86"/>
  <c r="P278" i="86" s="1"/>
  <c r="I278" i="86"/>
  <c r="J278" i="86" s="1"/>
  <c r="T277" i="86"/>
  <c r="U277" i="86" s="1"/>
  <c r="O277" i="86"/>
  <c r="P277" i="86" s="1"/>
  <c r="I277" i="86"/>
  <c r="J277" i="86" s="1"/>
  <c r="T276" i="86"/>
  <c r="U276" i="86" s="1"/>
  <c r="O276" i="86"/>
  <c r="P276" i="86" s="1"/>
  <c r="I276" i="86"/>
  <c r="J276" i="86" s="1"/>
  <c r="T275" i="86"/>
  <c r="U275" i="86" s="1"/>
  <c r="O275" i="86"/>
  <c r="P275" i="86" s="1"/>
  <c r="I275" i="86"/>
  <c r="J275" i="86" s="1"/>
  <c r="T274" i="86"/>
  <c r="U274" i="86" s="1"/>
  <c r="O274" i="86"/>
  <c r="P274" i="86" s="1"/>
  <c r="I274" i="86"/>
  <c r="J274" i="86" s="1"/>
  <c r="T273" i="86"/>
  <c r="U273" i="86" s="1"/>
  <c r="O273" i="86"/>
  <c r="P273" i="86" s="1"/>
  <c r="I273" i="86"/>
  <c r="J273" i="86" s="1"/>
  <c r="T272" i="86"/>
  <c r="U272" i="86" s="1"/>
  <c r="O272" i="86"/>
  <c r="P272" i="86" s="1"/>
  <c r="I272" i="86"/>
  <c r="J272" i="86" s="1"/>
  <c r="T271" i="86"/>
  <c r="U271" i="86" s="1"/>
  <c r="O271" i="86"/>
  <c r="P271" i="86" s="1"/>
  <c r="I271" i="86"/>
  <c r="J271" i="86" s="1"/>
  <c r="T270" i="86"/>
  <c r="U270" i="86" s="1"/>
  <c r="O270" i="86"/>
  <c r="P270" i="86" s="1"/>
  <c r="I270" i="86"/>
  <c r="J270" i="86" s="1"/>
  <c r="T269" i="86"/>
  <c r="U269" i="86" s="1"/>
  <c r="O269" i="86"/>
  <c r="P269" i="86" s="1"/>
  <c r="I269" i="86"/>
  <c r="J269" i="86" s="1"/>
  <c r="T268" i="86"/>
  <c r="U268" i="86" s="1"/>
  <c r="O268" i="86"/>
  <c r="P268" i="86" s="1"/>
  <c r="I268" i="86"/>
  <c r="J268" i="86" s="1"/>
  <c r="T267" i="86"/>
  <c r="U267" i="86" s="1"/>
  <c r="O267" i="86"/>
  <c r="P267" i="86" s="1"/>
  <c r="I267" i="86"/>
  <c r="J267" i="86" s="1"/>
  <c r="T266" i="86"/>
  <c r="U266" i="86" s="1"/>
  <c r="O266" i="86"/>
  <c r="P266" i="86" s="1"/>
  <c r="I266" i="86"/>
  <c r="J266" i="86" s="1"/>
  <c r="T265" i="86"/>
  <c r="U265" i="86" s="1"/>
  <c r="O265" i="86"/>
  <c r="P265" i="86" s="1"/>
  <c r="I265" i="86"/>
  <c r="J265" i="86" s="1"/>
  <c r="T264" i="86"/>
  <c r="U264" i="86" s="1"/>
  <c r="O264" i="86"/>
  <c r="P264" i="86" s="1"/>
  <c r="I264" i="86"/>
  <c r="J264" i="86" s="1"/>
  <c r="T263" i="86"/>
  <c r="U263" i="86" s="1"/>
  <c r="O263" i="86"/>
  <c r="P263" i="86" s="1"/>
  <c r="I263" i="86"/>
  <c r="J263" i="86" s="1"/>
  <c r="T262" i="86"/>
  <c r="U262" i="86" s="1"/>
  <c r="O262" i="86"/>
  <c r="P262" i="86" s="1"/>
  <c r="I262" i="86"/>
  <c r="J262" i="86" s="1"/>
  <c r="T261" i="86"/>
  <c r="U261" i="86" s="1"/>
  <c r="O261" i="86"/>
  <c r="P261" i="86" s="1"/>
  <c r="I261" i="86"/>
  <c r="J261" i="86" s="1"/>
  <c r="T260" i="86"/>
  <c r="U260" i="86" s="1"/>
  <c r="O260" i="86"/>
  <c r="P260" i="86" s="1"/>
  <c r="I260" i="86"/>
  <c r="J260" i="86" s="1"/>
  <c r="T259" i="86"/>
  <c r="U259" i="86" s="1"/>
  <c r="O259" i="86"/>
  <c r="P259" i="86" s="1"/>
  <c r="I259" i="86"/>
  <c r="J259" i="86" s="1"/>
  <c r="T258" i="86"/>
  <c r="U258" i="86" s="1"/>
  <c r="O258" i="86"/>
  <c r="P258" i="86" s="1"/>
  <c r="I258" i="86"/>
  <c r="J258" i="86" s="1"/>
  <c r="T257" i="86"/>
  <c r="U257" i="86" s="1"/>
  <c r="O257" i="86"/>
  <c r="P257" i="86" s="1"/>
  <c r="I257" i="86"/>
  <c r="J257" i="86" s="1"/>
  <c r="T256" i="86"/>
  <c r="U256" i="86" s="1"/>
  <c r="O256" i="86"/>
  <c r="P256" i="86" s="1"/>
  <c r="I256" i="86"/>
  <c r="J256" i="86" s="1"/>
  <c r="T255" i="86"/>
  <c r="U255" i="86" s="1"/>
  <c r="O255" i="86"/>
  <c r="P255" i="86" s="1"/>
  <c r="I255" i="86"/>
  <c r="J255" i="86" s="1"/>
  <c r="T254" i="86"/>
  <c r="U254" i="86" s="1"/>
  <c r="O254" i="86"/>
  <c r="P254" i="86" s="1"/>
  <c r="I254" i="86"/>
  <c r="J254" i="86" s="1"/>
  <c r="T253" i="86"/>
  <c r="U253" i="86" s="1"/>
  <c r="O253" i="86"/>
  <c r="P253" i="86" s="1"/>
  <c r="I253" i="86"/>
  <c r="J253" i="86" s="1"/>
  <c r="T252" i="86"/>
  <c r="U252" i="86" s="1"/>
  <c r="O252" i="86"/>
  <c r="P252" i="86" s="1"/>
  <c r="I252" i="86"/>
  <c r="J252" i="86" s="1"/>
  <c r="T251" i="86"/>
  <c r="U251" i="86" s="1"/>
  <c r="O251" i="86"/>
  <c r="P251" i="86" s="1"/>
  <c r="I251" i="86"/>
  <c r="J251" i="86" s="1"/>
  <c r="T250" i="86"/>
  <c r="U250" i="86" s="1"/>
  <c r="O250" i="86"/>
  <c r="P250" i="86" s="1"/>
  <c r="I250" i="86"/>
  <c r="J250" i="86" s="1"/>
  <c r="T249" i="86"/>
  <c r="U249" i="86" s="1"/>
  <c r="O249" i="86"/>
  <c r="P249" i="86" s="1"/>
  <c r="I249" i="86"/>
  <c r="J249" i="86" s="1"/>
  <c r="T248" i="86"/>
  <c r="U248" i="86" s="1"/>
  <c r="O248" i="86"/>
  <c r="P248" i="86" s="1"/>
  <c r="I248" i="86"/>
  <c r="J248" i="86" s="1"/>
  <c r="T247" i="86"/>
  <c r="U247" i="86" s="1"/>
  <c r="O247" i="86"/>
  <c r="P247" i="86" s="1"/>
  <c r="I247" i="86"/>
  <c r="J247" i="86" s="1"/>
  <c r="T246" i="86"/>
  <c r="U246" i="86" s="1"/>
  <c r="O246" i="86"/>
  <c r="P246" i="86" s="1"/>
  <c r="I246" i="86"/>
  <c r="J246" i="86" s="1"/>
  <c r="T245" i="86"/>
  <c r="U245" i="86" s="1"/>
  <c r="O245" i="86"/>
  <c r="P245" i="86" s="1"/>
  <c r="I245" i="86"/>
  <c r="J245" i="86" s="1"/>
  <c r="T244" i="86"/>
  <c r="U244" i="86" s="1"/>
  <c r="O244" i="86"/>
  <c r="P244" i="86" s="1"/>
  <c r="I244" i="86"/>
  <c r="J244" i="86" s="1"/>
  <c r="T243" i="86"/>
  <c r="U243" i="86" s="1"/>
  <c r="O243" i="86"/>
  <c r="P243" i="86" s="1"/>
  <c r="I243" i="86"/>
  <c r="J243" i="86" s="1"/>
  <c r="T242" i="86"/>
  <c r="U242" i="86" s="1"/>
  <c r="O242" i="86"/>
  <c r="P242" i="86" s="1"/>
  <c r="I242" i="86"/>
  <c r="J242" i="86" s="1"/>
  <c r="T241" i="86"/>
  <c r="U241" i="86" s="1"/>
  <c r="O241" i="86"/>
  <c r="P241" i="86" s="1"/>
  <c r="I241" i="86"/>
  <c r="J241" i="86" s="1"/>
  <c r="T240" i="86"/>
  <c r="U240" i="86" s="1"/>
  <c r="O240" i="86"/>
  <c r="P240" i="86" s="1"/>
  <c r="I240" i="86"/>
  <c r="J240" i="86" s="1"/>
  <c r="T239" i="86"/>
  <c r="U239" i="86" s="1"/>
  <c r="O239" i="86"/>
  <c r="P239" i="86" s="1"/>
  <c r="I239" i="86"/>
  <c r="J239" i="86" s="1"/>
  <c r="T238" i="86"/>
  <c r="U238" i="86" s="1"/>
  <c r="O238" i="86"/>
  <c r="P238" i="86" s="1"/>
  <c r="I238" i="86"/>
  <c r="J238" i="86" s="1"/>
  <c r="T237" i="86"/>
  <c r="U237" i="86" s="1"/>
  <c r="O237" i="86"/>
  <c r="P237" i="86" s="1"/>
  <c r="I237" i="86"/>
  <c r="J237" i="86" s="1"/>
  <c r="T236" i="86"/>
  <c r="U236" i="86" s="1"/>
  <c r="O236" i="86"/>
  <c r="P236" i="86" s="1"/>
  <c r="I236" i="86"/>
  <c r="J236" i="86" s="1"/>
  <c r="T235" i="86"/>
  <c r="U235" i="86" s="1"/>
  <c r="O235" i="86"/>
  <c r="P235" i="86" s="1"/>
  <c r="I235" i="86"/>
  <c r="J235" i="86" s="1"/>
  <c r="T234" i="86"/>
  <c r="U234" i="86" s="1"/>
  <c r="O234" i="86"/>
  <c r="P234" i="86" s="1"/>
  <c r="I234" i="86"/>
  <c r="J234" i="86" s="1"/>
  <c r="T233" i="86"/>
  <c r="U233" i="86" s="1"/>
  <c r="O233" i="86"/>
  <c r="P233" i="86" s="1"/>
  <c r="I233" i="86"/>
  <c r="J233" i="86" s="1"/>
  <c r="T232" i="86"/>
  <c r="U232" i="86" s="1"/>
  <c r="O232" i="86"/>
  <c r="P232" i="86" s="1"/>
  <c r="I232" i="86"/>
  <c r="J232" i="86" s="1"/>
  <c r="T231" i="86"/>
  <c r="U231" i="86" s="1"/>
  <c r="O231" i="86"/>
  <c r="P231" i="86" s="1"/>
  <c r="I231" i="86"/>
  <c r="J231" i="86" s="1"/>
  <c r="T230" i="86"/>
  <c r="U230" i="86" s="1"/>
  <c r="O230" i="86"/>
  <c r="P230" i="86" s="1"/>
  <c r="I230" i="86"/>
  <c r="J230" i="86" s="1"/>
  <c r="T229" i="86"/>
  <c r="U229" i="86" s="1"/>
  <c r="O229" i="86"/>
  <c r="P229" i="86" s="1"/>
  <c r="I229" i="86"/>
  <c r="J229" i="86" s="1"/>
  <c r="T228" i="86"/>
  <c r="U228" i="86" s="1"/>
  <c r="O228" i="86"/>
  <c r="P228" i="86" s="1"/>
  <c r="I228" i="86"/>
  <c r="J228" i="86" s="1"/>
  <c r="T227" i="86"/>
  <c r="U227" i="86" s="1"/>
  <c r="O227" i="86"/>
  <c r="P227" i="86" s="1"/>
  <c r="I227" i="86"/>
  <c r="J227" i="86" s="1"/>
  <c r="T226" i="86"/>
  <c r="U226" i="86" s="1"/>
  <c r="O226" i="86"/>
  <c r="P226" i="86" s="1"/>
  <c r="I226" i="86"/>
  <c r="J226" i="86" s="1"/>
  <c r="T225" i="86"/>
  <c r="U225" i="86" s="1"/>
  <c r="O225" i="86"/>
  <c r="P225" i="86" s="1"/>
  <c r="I225" i="86"/>
  <c r="J225" i="86" s="1"/>
  <c r="T224" i="86"/>
  <c r="U224" i="86" s="1"/>
  <c r="O224" i="86"/>
  <c r="P224" i="86" s="1"/>
  <c r="I224" i="86"/>
  <c r="J224" i="86" s="1"/>
  <c r="T223" i="86"/>
  <c r="U223" i="86" s="1"/>
  <c r="O223" i="86"/>
  <c r="P223" i="86" s="1"/>
  <c r="I223" i="86"/>
  <c r="J223" i="86" s="1"/>
  <c r="T222" i="86"/>
  <c r="U222" i="86" s="1"/>
  <c r="O222" i="86"/>
  <c r="P222" i="86" s="1"/>
  <c r="I222" i="86"/>
  <c r="J222" i="86" s="1"/>
  <c r="T221" i="86"/>
  <c r="U221" i="86" s="1"/>
  <c r="O221" i="86"/>
  <c r="P221" i="86" s="1"/>
  <c r="I221" i="86"/>
  <c r="J221" i="86" s="1"/>
  <c r="T220" i="86"/>
  <c r="U220" i="86" s="1"/>
  <c r="O220" i="86"/>
  <c r="P220" i="86" s="1"/>
  <c r="I220" i="86"/>
  <c r="J220" i="86" s="1"/>
  <c r="T219" i="86"/>
  <c r="U219" i="86" s="1"/>
  <c r="O219" i="86"/>
  <c r="P219" i="86" s="1"/>
  <c r="I219" i="86"/>
  <c r="J219" i="86" s="1"/>
  <c r="T218" i="86"/>
  <c r="U218" i="86" s="1"/>
  <c r="O218" i="86"/>
  <c r="P218" i="86" s="1"/>
  <c r="I218" i="86"/>
  <c r="J218" i="86" s="1"/>
  <c r="T217" i="86"/>
  <c r="U217" i="86" s="1"/>
  <c r="O217" i="86"/>
  <c r="P217" i="86" s="1"/>
  <c r="I217" i="86"/>
  <c r="J217" i="86" s="1"/>
  <c r="T216" i="86"/>
  <c r="U216" i="86" s="1"/>
  <c r="O216" i="86"/>
  <c r="P216" i="86" s="1"/>
  <c r="I216" i="86"/>
  <c r="J216" i="86" s="1"/>
  <c r="T215" i="86"/>
  <c r="U215" i="86" s="1"/>
  <c r="O215" i="86"/>
  <c r="P215" i="86" s="1"/>
  <c r="I215" i="86"/>
  <c r="J215" i="86" s="1"/>
  <c r="T214" i="86"/>
  <c r="U214" i="86" s="1"/>
  <c r="O214" i="86"/>
  <c r="P214" i="86" s="1"/>
  <c r="I214" i="86"/>
  <c r="J214" i="86" s="1"/>
  <c r="T213" i="86"/>
  <c r="U213" i="86" s="1"/>
  <c r="O213" i="86"/>
  <c r="P213" i="86" s="1"/>
  <c r="I213" i="86"/>
  <c r="J213" i="86" s="1"/>
  <c r="T212" i="86"/>
  <c r="U212" i="86" s="1"/>
  <c r="O212" i="86"/>
  <c r="P212" i="86" s="1"/>
  <c r="I212" i="86"/>
  <c r="J212" i="86" s="1"/>
  <c r="T211" i="86"/>
  <c r="U211" i="86" s="1"/>
  <c r="O211" i="86"/>
  <c r="P211" i="86" s="1"/>
  <c r="I211" i="86"/>
  <c r="J211" i="86" s="1"/>
  <c r="T210" i="86"/>
  <c r="U210" i="86" s="1"/>
  <c r="O210" i="86"/>
  <c r="P210" i="86" s="1"/>
  <c r="I210" i="86"/>
  <c r="J210" i="86" s="1"/>
  <c r="T209" i="86"/>
  <c r="U209" i="86" s="1"/>
  <c r="O209" i="86"/>
  <c r="P209" i="86" s="1"/>
  <c r="I209" i="86"/>
  <c r="J209" i="86" s="1"/>
  <c r="T208" i="86"/>
  <c r="U208" i="86" s="1"/>
  <c r="O208" i="86"/>
  <c r="P208" i="86" s="1"/>
  <c r="I208" i="86"/>
  <c r="J208" i="86" s="1"/>
  <c r="T207" i="86"/>
  <c r="U207" i="86" s="1"/>
  <c r="O207" i="86"/>
  <c r="P207" i="86" s="1"/>
  <c r="I207" i="86"/>
  <c r="J207" i="86" s="1"/>
  <c r="T206" i="86"/>
  <c r="U206" i="86" s="1"/>
  <c r="O206" i="86"/>
  <c r="P206" i="86" s="1"/>
  <c r="I206" i="86"/>
  <c r="J206" i="86" s="1"/>
  <c r="T205" i="86"/>
  <c r="U205" i="86" s="1"/>
  <c r="O205" i="86"/>
  <c r="P205" i="86" s="1"/>
  <c r="I205" i="86"/>
  <c r="J205" i="86" s="1"/>
  <c r="T204" i="86"/>
  <c r="U204" i="86" s="1"/>
  <c r="O204" i="86"/>
  <c r="P204" i="86" s="1"/>
  <c r="I204" i="86"/>
  <c r="J204" i="86" s="1"/>
  <c r="T203" i="86"/>
  <c r="U203" i="86" s="1"/>
  <c r="O203" i="86"/>
  <c r="P203" i="86" s="1"/>
  <c r="I203" i="86"/>
  <c r="J203" i="86" s="1"/>
  <c r="T202" i="86"/>
  <c r="U202" i="86" s="1"/>
  <c r="O202" i="86"/>
  <c r="P202" i="86" s="1"/>
  <c r="I202" i="86"/>
  <c r="J202" i="86" s="1"/>
  <c r="T201" i="86"/>
  <c r="U201" i="86" s="1"/>
  <c r="O201" i="86"/>
  <c r="P201" i="86" s="1"/>
  <c r="I201" i="86"/>
  <c r="J201" i="86" s="1"/>
  <c r="T200" i="86"/>
  <c r="U200" i="86" s="1"/>
  <c r="O200" i="86"/>
  <c r="P200" i="86" s="1"/>
  <c r="I200" i="86"/>
  <c r="J200" i="86" s="1"/>
  <c r="T199" i="86"/>
  <c r="U199" i="86" s="1"/>
  <c r="O199" i="86"/>
  <c r="P199" i="86" s="1"/>
  <c r="I199" i="86"/>
  <c r="J199" i="86" s="1"/>
  <c r="T198" i="86"/>
  <c r="U198" i="86" s="1"/>
  <c r="O198" i="86"/>
  <c r="P198" i="86" s="1"/>
  <c r="I198" i="86"/>
  <c r="J198" i="86" s="1"/>
  <c r="T197" i="86"/>
  <c r="U197" i="86" s="1"/>
  <c r="O197" i="86"/>
  <c r="P197" i="86" s="1"/>
  <c r="I197" i="86"/>
  <c r="J197" i="86" s="1"/>
  <c r="T196" i="86"/>
  <c r="U196" i="86" s="1"/>
  <c r="O196" i="86"/>
  <c r="P196" i="86" s="1"/>
  <c r="I196" i="86"/>
  <c r="J196" i="86" s="1"/>
  <c r="T195" i="86"/>
  <c r="U195" i="86" s="1"/>
  <c r="O195" i="86"/>
  <c r="P195" i="86" s="1"/>
  <c r="I195" i="86"/>
  <c r="J195" i="86" s="1"/>
  <c r="T194" i="86"/>
  <c r="U194" i="86" s="1"/>
  <c r="O194" i="86"/>
  <c r="P194" i="86" s="1"/>
  <c r="I194" i="86"/>
  <c r="J194" i="86" s="1"/>
  <c r="T193" i="86"/>
  <c r="U193" i="86" s="1"/>
  <c r="O193" i="86"/>
  <c r="P193" i="86" s="1"/>
  <c r="I193" i="86"/>
  <c r="J193" i="86" s="1"/>
  <c r="T192" i="86"/>
  <c r="U192" i="86" s="1"/>
  <c r="O192" i="86"/>
  <c r="P192" i="86" s="1"/>
  <c r="I192" i="86"/>
  <c r="J192" i="86" s="1"/>
  <c r="T191" i="86"/>
  <c r="U191" i="86" s="1"/>
  <c r="O191" i="86"/>
  <c r="P191" i="86" s="1"/>
  <c r="I191" i="86"/>
  <c r="J191" i="86" s="1"/>
  <c r="T190" i="86"/>
  <c r="U190" i="86" s="1"/>
  <c r="O190" i="86"/>
  <c r="P190" i="86" s="1"/>
  <c r="I190" i="86"/>
  <c r="J190" i="86" s="1"/>
  <c r="T189" i="86"/>
  <c r="U189" i="86" s="1"/>
  <c r="O189" i="86"/>
  <c r="P189" i="86" s="1"/>
  <c r="I189" i="86"/>
  <c r="J189" i="86" s="1"/>
  <c r="T188" i="86"/>
  <c r="U188" i="86" s="1"/>
  <c r="O188" i="86"/>
  <c r="P188" i="86" s="1"/>
  <c r="I188" i="86"/>
  <c r="J188" i="86" s="1"/>
  <c r="T187" i="86"/>
  <c r="U187" i="86" s="1"/>
  <c r="O187" i="86"/>
  <c r="P187" i="86" s="1"/>
  <c r="I187" i="86"/>
  <c r="J187" i="86" s="1"/>
  <c r="T186" i="86"/>
  <c r="U186" i="86" s="1"/>
  <c r="O186" i="86"/>
  <c r="P186" i="86" s="1"/>
  <c r="I186" i="86"/>
  <c r="J186" i="86" s="1"/>
  <c r="T185" i="86"/>
  <c r="U185" i="86" s="1"/>
  <c r="O185" i="86"/>
  <c r="P185" i="86" s="1"/>
  <c r="I185" i="86"/>
  <c r="J185" i="86" s="1"/>
  <c r="T184" i="86"/>
  <c r="U184" i="86" s="1"/>
  <c r="O184" i="86"/>
  <c r="P184" i="86" s="1"/>
  <c r="I184" i="86"/>
  <c r="J184" i="86" s="1"/>
  <c r="T183" i="86"/>
  <c r="U183" i="86" s="1"/>
  <c r="O183" i="86"/>
  <c r="P183" i="86" s="1"/>
  <c r="I183" i="86"/>
  <c r="J183" i="86" s="1"/>
  <c r="T182" i="86"/>
  <c r="U182" i="86" s="1"/>
  <c r="O182" i="86"/>
  <c r="P182" i="86" s="1"/>
  <c r="I182" i="86"/>
  <c r="J182" i="86" s="1"/>
  <c r="T181" i="86"/>
  <c r="U181" i="86" s="1"/>
  <c r="O181" i="86"/>
  <c r="P181" i="86" s="1"/>
  <c r="I181" i="86"/>
  <c r="J181" i="86" s="1"/>
  <c r="T180" i="86"/>
  <c r="U180" i="86" s="1"/>
  <c r="O180" i="86"/>
  <c r="P180" i="86" s="1"/>
  <c r="I180" i="86"/>
  <c r="J180" i="86" s="1"/>
  <c r="T179" i="86"/>
  <c r="U179" i="86" s="1"/>
  <c r="O179" i="86"/>
  <c r="P179" i="86" s="1"/>
  <c r="I179" i="86"/>
  <c r="J179" i="86" s="1"/>
  <c r="T178" i="86"/>
  <c r="U178" i="86" s="1"/>
  <c r="O178" i="86"/>
  <c r="P178" i="86" s="1"/>
  <c r="I178" i="86"/>
  <c r="J178" i="86" s="1"/>
  <c r="T177" i="86"/>
  <c r="U177" i="86" s="1"/>
  <c r="O177" i="86"/>
  <c r="P177" i="86" s="1"/>
  <c r="I177" i="86"/>
  <c r="J177" i="86" s="1"/>
  <c r="T176" i="86"/>
  <c r="U176" i="86" s="1"/>
  <c r="O176" i="86"/>
  <c r="P176" i="86" s="1"/>
  <c r="I176" i="86"/>
  <c r="J176" i="86" s="1"/>
  <c r="T175" i="86"/>
  <c r="U175" i="86" s="1"/>
  <c r="O175" i="86"/>
  <c r="P175" i="86" s="1"/>
  <c r="I175" i="86"/>
  <c r="J175" i="86" s="1"/>
  <c r="T174" i="86"/>
  <c r="U174" i="86" s="1"/>
  <c r="O174" i="86"/>
  <c r="P174" i="86" s="1"/>
  <c r="I174" i="86"/>
  <c r="J174" i="86" s="1"/>
  <c r="T173" i="86"/>
  <c r="U173" i="86" s="1"/>
  <c r="O173" i="86"/>
  <c r="P173" i="86" s="1"/>
  <c r="I173" i="86"/>
  <c r="J173" i="86" s="1"/>
  <c r="T172" i="86"/>
  <c r="U172" i="86" s="1"/>
  <c r="O172" i="86"/>
  <c r="P172" i="86" s="1"/>
  <c r="I172" i="86"/>
  <c r="J172" i="86" s="1"/>
  <c r="T171" i="86"/>
  <c r="U171" i="86" s="1"/>
  <c r="O171" i="86"/>
  <c r="P171" i="86" s="1"/>
  <c r="I171" i="86"/>
  <c r="J171" i="86" s="1"/>
  <c r="T170" i="86"/>
  <c r="U170" i="86" s="1"/>
  <c r="O170" i="86"/>
  <c r="P170" i="86" s="1"/>
  <c r="I170" i="86"/>
  <c r="J170" i="86" s="1"/>
  <c r="T169" i="86"/>
  <c r="U169" i="86" s="1"/>
  <c r="O169" i="86"/>
  <c r="P169" i="86" s="1"/>
  <c r="I169" i="86"/>
  <c r="J169" i="86" s="1"/>
  <c r="T168" i="86"/>
  <c r="U168" i="86" s="1"/>
  <c r="O168" i="86"/>
  <c r="P168" i="86" s="1"/>
  <c r="I168" i="86"/>
  <c r="J168" i="86" s="1"/>
  <c r="T167" i="86"/>
  <c r="U167" i="86" s="1"/>
  <c r="O167" i="86"/>
  <c r="P167" i="86" s="1"/>
  <c r="I167" i="86"/>
  <c r="J167" i="86" s="1"/>
  <c r="T166" i="86"/>
  <c r="U166" i="86" s="1"/>
  <c r="O166" i="86"/>
  <c r="P166" i="86" s="1"/>
  <c r="I166" i="86"/>
  <c r="J166" i="86" s="1"/>
  <c r="T165" i="86"/>
  <c r="U165" i="86" s="1"/>
  <c r="O165" i="86"/>
  <c r="P165" i="86" s="1"/>
  <c r="I165" i="86"/>
  <c r="J165" i="86" s="1"/>
  <c r="T164" i="86"/>
  <c r="U164" i="86" s="1"/>
  <c r="O164" i="86"/>
  <c r="P164" i="86" s="1"/>
  <c r="I164" i="86"/>
  <c r="J164" i="86" s="1"/>
  <c r="T163" i="86"/>
  <c r="U163" i="86" s="1"/>
  <c r="O163" i="86"/>
  <c r="P163" i="86" s="1"/>
  <c r="I163" i="86"/>
  <c r="J163" i="86" s="1"/>
  <c r="T162" i="86"/>
  <c r="U162" i="86" s="1"/>
  <c r="O162" i="86"/>
  <c r="P162" i="86" s="1"/>
  <c r="I162" i="86"/>
  <c r="J162" i="86" s="1"/>
  <c r="T161" i="86"/>
  <c r="U161" i="86" s="1"/>
  <c r="O161" i="86"/>
  <c r="P161" i="86" s="1"/>
  <c r="I161" i="86"/>
  <c r="J161" i="86" s="1"/>
  <c r="T160" i="86"/>
  <c r="U160" i="86" s="1"/>
  <c r="O160" i="86"/>
  <c r="P160" i="86" s="1"/>
  <c r="I160" i="86"/>
  <c r="J160" i="86" s="1"/>
  <c r="T159" i="86"/>
  <c r="U159" i="86" s="1"/>
  <c r="O159" i="86"/>
  <c r="P159" i="86" s="1"/>
  <c r="I159" i="86"/>
  <c r="J159" i="86" s="1"/>
  <c r="T158" i="86"/>
  <c r="U158" i="86" s="1"/>
  <c r="O158" i="86"/>
  <c r="P158" i="86" s="1"/>
  <c r="I158" i="86"/>
  <c r="J158" i="86" s="1"/>
  <c r="T157" i="86"/>
  <c r="U157" i="86" s="1"/>
  <c r="O157" i="86"/>
  <c r="P157" i="86" s="1"/>
  <c r="I157" i="86"/>
  <c r="J157" i="86" s="1"/>
  <c r="T156" i="86"/>
  <c r="U156" i="86" s="1"/>
  <c r="O156" i="86"/>
  <c r="P156" i="86" s="1"/>
  <c r="I156" i="86"/>
  <c r="J156" i="86" s="1"/>
  <c r="T155" i="86"/>
  <c r="U155" i="86" s="1"/>
  <c r="O155" i="86"/>
  <c r="P155" i="86" s="1"/>
  <c r="I155" i="86"/>
  <c r="J155" i="86" s="1"/>
  <c r="T154" i="86"/>
  <c r="U154" i="86" s="1"/>
  <c r="O154" i="86"/>
  <c r="P154" i="86" s="1"/>
  <c r="I154" i="86"/>
  <c r="J154" i="86" s="1"/>
  <c r="T153" i="86"/>
  <c r="U153" i="86" s="1"/>
  <c r="O153" i="86"/>
  <c r="P153" i="86" s="1"/>
  <c r="I153" i="86"/>
  <c r="J153" i="86" s="1"/>
  <c r="T152" i="86"/>
  <c r="U152" i="86" s="1"/>
  <c r="O152" i="86"/>
  <c r="P152" i="86" s="1"/>
  <c r="I152" i="86"/>
  <c r="J152" i="86" s="1"/>
  <c r="T151" i="86"/>
  <c r="U151" i="86" s="1"/>
  <c r="O151" i="86"/>
  <c r="P151" i="86" s="1"/>
  <c r="I151" i="86"/>
  <c r="J151" i="86" s="1"/>
  <c r="T150" i="86"/>
  <c r="U150" i="86" s="1"/>
  <c r="O150" i="86"/>
  <c r="P150" i="86" s="1"/>
  <c r="I150" i="86"/>
  <c r="J150" i="86" s="1"/>
  <c r="T149" i="86"/>
  <c r="U149" i="86" s="1"/>
  <c r="O149" i="86"/>
  <c r="P149" i="86" s="1"/>
  <c r="I149" i="86"/>
  <c r="J149" i="86" s="1"/>
  <c r="T148" i="86"/>
  <c r="U148" i="86" s="1"/>
  <c r="O148" i="86"/>
  <c r="P148" i="86" s="1"/>
  <c r="I148" i="86"/>
  <c r="J148" i="86" s="1"/>
  <c r="T147" i="86"/>
  <c r="U147" i="86" s="1"/>
  <c r="O147" i="86"/>
  <c r="P147" i="86" s="1"/>
  <c r="I147" i="86"/>
  <c r="J147" i="86" s="1"/>
  <c r="T146" i="86"/>
  <c r="U146" i="86" s="1"/>
  <c r="O146" i="86"/>
  <c r="P146" i="86" s="1"/>
  <c r="I146" i="86"/>
  <c r="J146" i="86" s="1"/>
  <c r="T145" i="86"/>
  <c r="U145" i="86" s="1"/>
  <c r="O145" i="86"/>
  <c r="P145" i="86" s="1"/>
  <c r="I145" i="86"/>
  <c r="J145" i="86" s="1"/>
  <c r="T144" i="86"/>
  <c r="U144" i="86" s="1"/>
  <c r="O144" i="86"/>
  <c r="P144" i="86" s="1"/>
  <c r="I144" i="86"/>
  <c r="J144" i="86" s="1"/>
  <c r="T143" i="86"/>
  <c r="U143" i="86" s="1"/>
  <c r="O143" i="86"/>
  <c r="P143" i="86" s="1"/>
  <c r="I143" i="86"/>
  <c r="J143" i="86" s="1"/>
  <c r="T142" i="86"/>
  <c r="U142" i="86" s="1"/>
  <c r="O142" i="86"/>
  <c r="P142" i="86" s="1"/>
  <c r="I142" i="86"/>
  <c r="J142" i="86" s="1"/>
  <c r="T141" i="86"/>
  <c r="U141" i="86" s="1"/>
  <c r="O141" i="86"/>
  <c r="P141" i="86" s="1"/>
  <c r="I141" i="86"/>
  <c r="J141" i="86" s="1"/>
  <c r="T140" i="86"/>
  <c r="U140" i="86" s="1"/>
  <c r="O140" i="86"/>
  <c r="P140" i="86" s="1"/>
  <c r="I140" i="86"/>
  <c r="J140" i="86" s="1"/>
  <c r="T139" i="86"/>
  <c r="U139" i="86" s="1"/>
  <c r="O139" i="86"/>
  <c r="P139" i="86" s="1"/>
  <c r="I139" i="86"/>
  <c r="J139" i="86" s="1"/>
  <c r="T138" i="86"/>
  <c r="U138" i="86" s="1"/>
  <c r="O138" i="86"/>
  <c r="P138" i="86" s="1"/>
  <c r="I138" i="86"/>
  <c r="J138" i="86" s="1"/>
  <c r="T137" i="86"/>
  <c r="U137" i="86" s="1"/>
  <c r="O137" i="86"/>
  <c r="P137" i="86" s="1"/>
  <c r="I137" i="86"/>
  <c r="J137" i="86" s="1"/>
  <c r="T136" i="86"/>
  <c r="U136" i="86" s="1"/>
  <c r="O136" i="86"/>
  <c r="P136" i="86" s="1"/>
  <c r="I136" i="86"/>
  <c r="J136" i="86" s="1"/>
  <c r="T135" i="86"/>
  <c r="U135" i="86" s="1"/>
  <c r="O135" i="86"/>
  <c r="P135" i="86" s="1"/>
  <c r="I135" i="86"/>
  <c r="J135" i="86" s="1"/>
  <c r="T134" i="86"/>
  <c r="U134" i="86" s="1"/>
  <c r="O134" i="86"/>
  <c r="P134" i="86" s="1"/>
  <c r="I134" i="86"/>
  <c r="J134" i="86" s="1"/>
  <c r="T133" i="86"/>
  <c r="U133" i="86" s="1"/>
  <c r="O133" i="86"/>
  <c r="P133" i="86" s="1"/>
  <c r="I133" i="86"/>
  <c r="J133" i="86" s="1"/>
  <c r="T132" i="86"/>
  <c r="U132" i="86" s="1"/>
  <c r="O132" i="86"/>
  <c r="P132" i="86" s="1"/>
  <c r="I132" i="86"/>
  <c r="J132" i="86" s="1"/>
  <c r="T131" i="86"/>
  <c r="U131" i="86" s="1"/>
  <c r="O131" i="86"/>
  <c r="P131" i="86" s="1"/>
  <c r="I131" i="86"/>
  <c r="J131" i="86" s="1"/>
  <c r="T130" i="86"/>
  <c r="U130" i="86" s="1"/>
  <c r="O130" i="86"/>
  <c r="P130" i="86" s="1"/>
  <c r="I130" i="86"/>
  <c r="J130" i="86" s="1"/>
  <c r="T129" i="86"/>
  <c r="U129" i="86" s="1"/>
  <c r="O129" i="86"/>
  <c r="P129" i="86" s="1"/>
  <c r="I129" i="86"/>
  <c r="J129" i="86" s="1"/>
  <c r="T128" i="86"/>
  <c r="U128" i="86" s="1"/>
  <c r="O128" i="86"/>
  <c r="P128" i="86" s="1"/>
  <c r="I128" i="86"/>
  <c r="J128" i="86" s="1"/>
  <c r="T127" i="86"/>
  <c r="U127" i="86" s="1"/>
  <c r="O127" i="86"/>
  <c r="P127" i="86" s="1"/>
  <c r="I127" i="86"/>
  <c r="J127" i="86" s="1"/>
  <c r="T126" i="86"/>
  <c r="U126" i="86" s="1"/>
  <c r="O126" i="86"/>
  <c r="P126" i="86" s="1"/>
  <c r="I126" i="86"/>
  <c r="J126" i="86" s="1"/>
  <c r="T125" i="86"/>
  <c r="U125" i="86" s="1"/>
  <c r="O125" i="86"/>
  <c r="P125" i="86" s="1"/>
  <c r="I125" i="86"/>
  <c r="J125" i="86" s="1"/>
  <c r="T124" i="86"/>
  <c r="U124" i="86" s="1"/>
  <c r="O124" i="86"/>
  <c r="P124" i="86" s="1"/>
  <c r="I124" i="86"/>
  <c r="J124" i="86" s="1"/>
  <c r="T123" i="86"/>
  <c r="U123" i="86" s="1"/>
  <c r="O123" i="86"/>
  <c r="P123" i="86" s="1"/>
  <c r="I123" i="86"/>
  <c r="J123" i="86" s="1"/>
  <c r="T122" i="86"/>
  <c r="U122" i="86" s="1"/>
  <c r="O122" i="86"/>
  <c r="P122" i="86" s="1"/>
  <c r="I122" i="86"/>
  <c r="J122" i="86" s="1"/>
  <c r="T121" i="86"/>
  <c r="U121" i="86" s="1"/>
  <c r="O121" i="86"/>
  <c r="P121" i="86" s="1"/>
  <c r="I121" i="86"/>
  <c r="J121" i="86" s="1"/>
  <c r="T120" i="86"/>
  <c r="U120" i="86" s="1"/>
  <c r="O120" i="86"/>
  <c r="P120" i="86" s="1"/>
  <c r="I120" i="86"/>
  <c r="J120" i="86" s="1"/>
  <c r="T119" i="86"/>
  <c r="U119" i="86" s="1"/>
  <c r="O119" i="86"/>
  <c r="P119" i="86" s="1"/>
  <c r="I119" i="86"/>
  <c r="J119" i="86" s="1"/>
  <c r="T118" i="86"/>
  <c r="U118" i="86" s="1"/>
  <c r="O118" i="86"/>
  <c r="P118" i="86" s="1"/>
  <c r="I118" i="86"/>
  <c r="J118" i="86" s="1"/>
  <c r="T117" i="86"/>
  <c r="U117" i="86" s="1"/>
  <c r="O117" i="86"/>
  <c r="P117" i="86" s="1"/>
  <c r="I117" i="86"/>
  <c r="J117" i="86" s="1"/>
  <c r="T116" i="86"/>
  <c r="U116" i="86" s="1"/>
  <c r="O116" i="86"/>
  <c r="P116" i="86" s="1"/>
  <c r="I116" i="86"/>
  <c r="J116" i="86" s="1"/>
  <c r="T115" i="86"/>
  <c r="U115" i="86" s="1"/>
  <c r="O115" i="86"/>
  <c r="P115" i="86" s="1"/>
  <c r="I115" i="86"/>
  <c r="J115" i="86" s="1"/>
  <c r="T114" i="86"/>
  <c r="U114" i="86" s="1"/>
  <c r="O114" i="86"/>
  <c r="P114" i="86" s="1"/>
  <c r="I114" i="86"/>
  <c r="J114" i="86" s="1"/>
  <c r="T113" i="86"/>
  <c r="U113" i="86" s="1"/>
  <c r="O113" i="86"/>
  <c r="P113" i="86" s="1"/>
  <c r="I113" i="86"/>
  <c r="J113" i="86" s="1"/>
  <c r="T112" i="86"/>
  <c r="U112" i="86" s="1"/>
  <c r="O112" i="86"/>
  <c r="P112" i="86" s="1"/>
  <c r="I112" i="86"/>
  <c r="J112" i="86" s="1"/>
  <c r="T111" i="86"/>
  <c r="U111" i="86" s="1"/>
  <c r="O111" i="86"/>
  <c r="P111" i="86" s="1"/>
  <c r="I111" i="86"/>
  <c r="J111" i="86" s="1"/>
  <c r="T110" i="86"/>
  <c r="U110" i="86" s="1"/>
  <c r="O110" i="86"/>
  <c r="P110" i="86" s="1"/>
  <c r="I110" i="86"/>
  <c r="J110" i="86" s="1"/>
  <c r="T109" i="86"/>
  <c r="U109" i="86" s="1"/>
  <c r="O109" i="86"/>
  <c r="P109" i="86" s="1"/>
  <c r="I109" i="86"/>
  <c r="J109" i="86" s="1"/>
  <c r="T108" i="86"/>
  <c r="U108" i="86" s="1"/>
  <c r="O108" i="86"/>
  <c r="P108" i="86" s="1"/>
  <c r="I108" i="86"/>
  <c r="J108" i="86" s="1"/>
  <c r="T107" i="86"/>
  <c r="U107" i="86" s="1"/>
  <c r="O107" i="86"/>
  <c r="P107" i="86" s="1"/>
  <c r="I107" i="86"/>
  <c r="J107" i="86" s="1"/>
  <c r="T106" i="86"/>
  <c r="U106" i="86" s="1"/>
  <c r="O106" i="86"/>
  <c r="P106" i="86" s="1"/>
  <c r="I106" i="86"/>
  <c r="J106" i="86" s="1"/>
  <c r="T105" i="86"/>
  <c r="U105" i="86" s="1"/>
  <c r="O105" i="86"/>
  <c r="P105" i="86" s="1"/>
  <c r="I105" i="86"/>
  <c r="J105" i="86" s="1"/>
  <c r="T104" i="86"/>
  <c r="U104" i="86" s="1"/>
  <c r="O104" i="86"/>
  <c r="P104" i="86" s="1"/>
  <c r="I104" i="86"/>
  <c r="J104" i="86" s="1"/>
  <c r="T103" i="86"/>
  <c r="U103" i="86" s="1"/>
  <c r="O103" i="86"/>
  <c r="P103" i="86" s="1"/>
  <c r="I103" i="86"/>
  <c r="J103" i="86" s="1"/>
  <c r="T102" i="86"/>
  <c r="U102" i="86" s="1"/>
  <c r="O102" i="86"/>
  <c r="P102" i="86" s="1"/>
  <c r="I102" i="86"/>
  <c r="J102" i="86" s="1"/>
  <c r="T101" i="86"/>
  <c r="U101" i="86" s="1"/>
  <c r="O101" i="86"/>
  <c r="P101" i="86" s="1"/>
  <c r="I101" i="86"/>
  <c r="J101" i="86" s="1"/>
  <c r="T100" i="86"/>
  <c r="U100" i="86" s="1"/>
  <c r="O100" i="86"/>
  <c r="P100" i="86" s="1"/>
  <c r="I100" i="86"/>
  <c r="J100" i="86" s="1"/>
  <c r="T99" i="86"/>
  <c r="U99" i="86" s="1"/>
  <c r="O99" i="86"/>
  <c r="P99" i="86" s="1"/>
  <c r="I99" i="86"/>
  <c r="J99" i="86" s="1"/>
  <c r="T98" i="86"/>
  <c r="U98" i="86" s="1"/>
  <c r="O98" i="86"/>
  <c r="P98" i="86" s="1"/>
  <c r="I98" i="86"/>
  <c r="J98" i="86" s="1"/>
  <c r="T97" i="86"/>
  <c r="U97" i="86" s="1"/>
  <c r="O97" i="86"/>
  <c r="P97" i="86" s="1"/>
  <c r="I97" i="86"/>
  <c r="J97" i="86" s="1"/>
  <c r="T96" i="86"/>
  <c r="U96" i="86" s="1"/>
  <c r="O96" i="86"/>
  <c r="P96" i="86" s="1"/>
  <c r="I96" i="86"/>
  <c r="J96" i="86" s="1"/>
  <c r="T95" i="86"/>
  <c r="U95" i="86" s="1"/>
  <c r="O95" i="86"/>
  <c r="P95" i="86" s="1"/>
  <c r="I95" i="86"/>
  <c r="J95" i="86" s="1"/>
  <c r="T94" i="86"/>
  <c r="U94" i="86" s="1"/>
  <c r="O94" i="86"/>
  <c r="P94" i="86" s="1"/>
  <c r="I94" i="86"/>
  <c r="J94" i="86" s="1"/>
  <c r="T93" i="86"/>
  <c r="U93" i="86" s="1"/>
  <c r="O93" i="86"/>
  <c r="P93" i="86" s="1"/>
  <c r="I93" i="86"/>
  <c r="J93" i="86" s="1"/>
  <c r="T92" i="86"/>
  <c r="U92" i="86" s="1"/>
  <c r="O92" i="86"/>
  <c r="P92" i="86" s="1"/>
  <c r="I92" i="86"/>
  <c r="J92" i="86" s="1"/>
  <c r="T91" i="86"/>
  <c r="U91" i="86" s="1"/>
  <c r="O91" i="86"/>
  <c r="P91" i="86" s="1"/>
  <c r="I91" i="86"/>
  <c r="J91" i="86" s="1"/>
  <c r="T90" i="86"/>
  <c r="U90" i="86" s="1"/>
  <c r="O90" i="86"/>
  <c r="P90" i="86" s="1"/>
  <c r="I90" i="86"/>
  <c r="J90" i="86" s="1"/>
  <c r="T89" i="86"/>
  <c r="U89" i="86" s="1"/>
  <c r="O89" i="86"/>
  <c r="P89" i="86" s="1"/>
  <c r="I89" i="86"/>
  <c r="J89" i="86" s="1"/>
  <c r="T88" i="86"/>
  <c r="U88" i="86" s="1"/>
  <c r="O88" i="86"/>
  <c r="P88" i="86" s="1"/>
  <c r="I88" i="86"/>
  <c r="J88" i="86" s="1"/>
  <c r="T87" i="86"/>
  <c r="U87" i="86" s="1"/>
  <c r="O87" i="86"/>
  <c r="P87" i="86" s="1"/>
  <c r="I87" i="86"/>
  <c r="J87" i="86" s="1"/>
  <c r="T86" i="86"/>
  <c r="U86" i="86" s="1"/>
  <c r="O86" i="86"/>
  <c r="P86" i="86" s="1"/>
  <c r="I86" i="86"/>
  <c r="J86" i="86" s="1"/>
  <c r="T85" i="86"/>
  <c r="U85" i="86" s="1"/>
  <c r="O85" i="86"/>
  <c r="P85" i="86" s="1"/>
  <c r="I85" i="86"/>
  <c r="J85" i="86" s="1"/>
  <c r="T84" i="86"/>
  <c r="U84" i="86" s="1"/>
  <c r="O84" i="86"/>
  <c r="P84" i="86" s="1"/>
  <c r="I84" i="86"/>
  <c r="J84" i="86" s="1"/>
  <c r="T83" i="86"/>
  <c r="U83" i="86" s="1"/>
  <c r="O83" i="86"/>
  <c r="P83" i="86" s="1"/>
  <c r="I83" i="86"/>
  <c r="J83" i="86" s="1"/>
  <c r="T82" i="86"/>
  <c r="U82" i="86" s="1"/>
  <c r="O82" i="86"/>
  <c r="P82" i="86" s="1"/>
  <c r="I82" i="86"/>
  <c r="J82" i="86" s="1"/>
  <c r="T81" i="86"/>
  <c r="U81" i="86" s="1"/>
  <c r="O81" i="86"/>
  <c r="P81" i="86" s="1"/>
  <c r="I81" i="86"/>
  <c r="J81" i="86" s="1"/>
  <c r="T80" i="86"/>
  <c r="U80" i="86" s="1"/>
  <c r="O80" i="86"/>
  <c r="P80" i="86" s="1"/>
  <c r="I80" i="86"/>
  <c r="J80" i="86" s="1"/>
  <c r="T79" i="86"/>
  <c r="U79" i="86" s="1"/>
  <c r="O79" i="86"/>
  <c r="P79" i="86" s="1"/>
  <c r="I79" i="86"/>
  <c r="J79" i="86" s="1"/>
  <c r="T78" i="86"/>
  <c r="U78" i="86" s="1"/>
  <c r="O78" i="86"/>
  <c r="P78" i="86" s="1"/>
  <c r="I78" i="86"/>
  <c r="J78" i="86" s="1"/>
  <c r="T77" i="86"/>
  <c r="U77" i="86" s="1"/>
  <c r="O77" i="86"/>
  <c r="P77" i="86" s="1"/>
  <c r="I77" i="86"/>
  <c r="J77" i="86" s="1"/>
  <c r="T76" i="86"/>
  <c r="U76" i="86" s="1"/>
  <c r="O76" i="86"/>
  <c r="P76" i="86" s="1"/>
  <c r="I76" i="86"/>
  <c r="J76" i="86" s="1"/>
  <c r="T75" i="86"/>
  <c r="U75" i="86" s="1"/>
  <c r="O75" i="86"/>
  <c r="P75" i="86" s="1"/>
  <c r="I75" i="86"/>
  <c r="J75" i="86" s="1"/>
  <c r="T74" i="86"/>
  <c r="U74" i="86" s="1"/>
  <c r="O74" i="86"/>
  <c r="P74" i="86" s="1"/>
  <c r="I74" i="86"/>
  <c r="J74" i="86" s="1"/>
  <c r="T73" i="86"/>
  <c r="U73" i="86" s="1"/>
  <c r="O73" i="86"/>
  <c r="P73" i="86" s="1"/>
  <c r="I73" i="86"/>
  <c r="J73" i="86" s="1"/>
  <c r="T72" i="86"/>
  <c r="U72" i="86" s="1"/>
  <c r="O72" i="86"/>
  <c r="P72" i="86" s="1"/>
  <c r="I72" i="86"/>
  <c r="J72" i="86" s="1"/>
  <c r="T71" i="86"/>
  <c r="U71" i="86" s="1"/>
  <c r="O71" i="86"/>
  <c r="P71" i="86" s="1"/>
  <c r="I71" i="86"/>
  <c r="J71" i="86" s="1"/>
  <c r="T70" i="86"/>
  <c r="U70" i="86" s="1"/>
  <c r="O70" i="86"/>
  <c r="P70" i="86" s="1"/>
  <c r="I70" i="86"/>
  <c r="J70" i="86" s="1"/>
  <c r="T69" i="86"/>
  <c r="U69" i="86" s="1"/>
  <c r="O69" i="86"/>
  <c r="P69" i="86" s="1"/>
  <c r="I69" i="86"/>
  <c r="J69" i="86" s="1"/>
  <c r="T68" i="86"/>
  <c r="U68" i="86" s="1"/>
  <c r="O68" i="86"/>
  <c r="P68" i="86" s="1"/>
  <c r="I68" i="86"/>
  <c r="J68" i="86" s="1"/>
  <c r="T67" i="86"/>
  <c r="U67" i="86" s="1"/>
  <c r="O67" i="86"/>
  <c r="P67" i="86" s="1"/>
  <c r="I67" i="86"/>
  <c r="J67" i="86" s="1"/>
  <c r="T66" i="86"/>
  <c r="U66" i="86" s="1"/>
  <c r="O66" i="86"/>
  <c r="P66" i="86" s="1"/>
  <c r="I66" i="86"/>
  <c r="J66" i="86" s="1"/>
  <c r="T65" i="86"/>
  <c r="U65" i="86" s="1"/>
  <c r="O65" i="86"/>
  <c r="P65" i="86" s="1"/>
  <c r="I65" i="86"/>
  <c r="J65" i="86" s="1"/>
  <c r="T64" i="86"/>
  <c r="U64" i="86" s="1"/>
  <c r="O64" i="86"/>
  <c r="P64" i="86" s="1"/>
  <c r="I64" i="86"/>
  <c r="J64" i="86" s="1"/>
  <c r="T63" i="86"/>
  <c r="U63" i="86" s="1"/>
  <c r="O63" i="86"/>
  <c r="P63" i="86" s="1"/>
  <c r="I63" i="86"/>
  <c r="J63" i="86" s="1"/>
  <c r="T62" i="86"/>
  <c r="U62" i="86" s="1"/>
  <c r="O62" i="86"/>
  <c r="P62" i="86" s="1"/>
  <c r="I62" i="86"/>
  <c r="J62" i="86" s="1"/>
  <c r="T61" i="86"/>
  <c r="U61" i="86" s="1"/>
  <c r="O61" i="86"/>
  <c r="P61" i="86" s="1"/>
  <c r="I61" i="86"/>
  <c r="J61" i="86" s="1"/>
  <c r="T60" i="86"/>
  <c r="U60" i="86" s="1"/>
  <c r="O60" i="86"/>
  <c r="P60" i="86" s="1"/>
  <c r="I60" i="86"/>
  <c r="J60" i="86" s="1"/>
  <c r="T59" i="86"/>
  <c r="U59" i="86" s="1"/>
  <c r="O59" i="86"/>
  <c r="P59" i="86" s="1"/>
  <c r="I59" i="86"/>
  <c r="J59" i="86" s="1"/>
  <c r="T58" i="86"/>
  <c r="U58" i="86" s="1"/>
  <c r="O58" i="86"/>
  <c r="P58" i="86" s="1"/>
  <c r="I58" i="86"/>
  <c r="J58" i="86" s="1"/>
  <c r="T57" i="86"/>
  <c r="U57" i="86" s="1"/>
  <c r="O57" i="86"/>
  <c r="P57" i="86" s="1"/>
  <c r="I57" i="86"/>
  <c r="J57" i="86" s="1"/>
  <c r="T56" i="86"/>
  <c r="U56" i="86" s="1"/>
  <c r="O56" i="86"/>
  <c r="P56" i="86" s="1"/>
  <c r="I56" i="86"/>
  <c r="J56" i="86" s="1"/>
  <c r="T55" i="86"/>
  <c r="U55" i="86" s="1"/>
  <c r="O55" i="86"/>
  <c r="P55" i="86" s="1"/>
  <c r="I55" i="86"/>
  <c r="J55" i="86" s="1"/>
  <c r="T54" i="86"/>
  <c r="U54" i="86" s="1"/>
  <c r="O54" i="86"/>
  <c r="P54" i="86" s="1"/>
  <c r="I54" i="86"/>
  <c r="J54" i="86" s="1"/>
  <c r="T53" i="86"/>
  <c r="U53" i="86" s="1"/>
  <c r="O53" i="86"/>
  <c r="P53" i="86" s="1"/>
  <c r="I53" i="86"/>
  <c r="J53" i="86" s="1"/>
  <c r="T52" i="86"/>
  <c r="U52" i="86" s="1"/>
  <c r="O52" i="86"/>
  <c r="P52" i="86" s="1"/>
  <c r="I52" i="86"/>
  <c r="J52" i="86" s="1"/>
  <c r="T51" i="86"/>
  <c r="U51" i="86" s="1"/>
  <c r="O51" i="86"/>
  <c r="P51" i="86" s="1"/>
  <c r="I51" i="86"/>
  <c r="J51" i="86" s="1"/>
  <c r="T50" i="86"/>
  <c r="U50" i="86" s="1"/>
  <c r="O50" i="86"/>
  <c r="P50" i="86" s="1"/>
  <c r="I50" i="86"/>
  <c r="J50" i="86" s="1"/>
  <c r="T49" i="86"/>
  <c r="U49" i="86" s="1"/>
  <c r="O49" i="86"/>
  <c r="P49" i="86" s="1"/>
  <c r="I49" i="86"/>
  <c r="J49" i="86" s="1"/>
  <c r="T48" i="86"/>
  <c r="U48" i="86" s="1"/>
  <c r="O48" i="86"/>
  <c r="P48" i="86" s="1"/>
  <c r="I48" i="86"/>
  <c r="J48" i="86" s="1"/>
  <c r="T47" i="86"/>
  <c r="U47" i="86" s="1"/>
  <c r="O47" i="86"/>
  <c r="P47" i="86" s="1"/>
  <c r="I47" i="86"/>
  <c r="J47" i="86" s="1"/>
  <c r="T46" i="86"/>
  <c r="U46" i="86" s="1"/>
  <c r="O46" i="86"/>
  <c r="P46" i="86" s="1"/>
  <c r="I46" i="86"/>
  <c r="J46" i="86" s="1"/>
  <c r="T45" i="86"/>
  <c r="U45" i="86" s="1"/>
  <c r="O45" i="86"/>
  <c r="P45" i="86" s="1"/>
  <c r="I45" i="86"/>
  <c r="J45" i="86" s="1"/>
  <c r="T44" i="86"/>
  <c r="U44" i="86" s="1"/>
  <c r="O44" i="86"/>
  <c r="P44" i="86" s="1"/>
  <c r="I44" i="86"/>
  <c r="J44" i="86" s="1"/>
  <c r="T43" i="86"/>
  <c r="U43" i="86" s="1"/>
  <c r="O43" i="86"/>
  <c r="P43" i="86" s="1"/>
  <c r="I43" i="86"/>
  <c r="J43" i="86" s="1"/>
  <c r="T42" i="86"/>
  <c r="U42" i="86" s="1"/>
  <c r="O42" i="86"/>
  <c r="P42" i="86" s="1"/>
  <c r="I42" i="86"/>
  <c r="J42" i="86" s="1"/>
  <c r="T41" i="86"/>
  <c r="U41" i="86" s="1"/>
  <c r="O41" i="86"/>
  <c r="P41" i="86" s="1"/>
  <c r="I41" i="86"/>
  <c r="J41" i="86" s="1"/>
  <c r="T40" i="86"/>
  <c r="U40" i="86" s="1"/>
  <c r="O40" i="86"/>
  <c r="P40" i="86" s="1"/>
  <c r="I40" i="86"/>
  <c r="J40" i="86" s="1"/>
  <c r="T39" i="86"/>
  <c r="U39" i="86" s="1"/>
  <c r="O39" i="86"/>
  <c r="P39" i="86" s="1"/>
  <c r="I39" i="86"/>
  <c r="J39" i="86" s="1"/>
  <c r="T38" i="86"/>
  <c r="U38" i="86" s="1"/>
  <c r="O38" i="86"/>
  <c r="P38" i="86" s="1"/>
  <c r="I38" i="86"/>
  <c r="J38" i="86" s="1"/>
  <c r="T37" i="86"/>
  <c r="U37" i="86" s="1"/>
  <c r="O37" i="86"/>
  <c r="P37" i="86" s="1"/>
  <c r="I37" i="86"/>
  <c r="J37" i="86" s="1"/>
  <c r="T36" i="86"/>
  <c r="U36" i="86" s="1"/>
  <c r="O36" i="86"/>
  <c r="P36" i="86" s="1"/>
  <c r="I36" i="86"/>
  <c r="J36" i="86" s="1"/>
  <c r="T35" i="86"/>
  <c r="U35" i="86" s="1"/>
  <c r="O35" i="86"/>
  <c r="P35" i="86" s="1"/>
  <c r="I35" i="86"/>
  <c r="J35" i="86" s="1"/>
  <c r="T34" i="86"/>
  <c r="U34" i="86" s="1"/>
  <c r="O34" i="86"/>
  <c r="P34" i="86" s="1"/>
  <c r="I34" i="86"/>
  <c r="J34" i="86" s="1"/>
  <c r="T33" i="86"/>
  <c r="U33" i="86" s="1"/>
  <c r="O33" i="86"/>
  <c r="P33" i="86" s="1"/>
  <c r="I33" i="86"/>
  <c r="J33" i="86" s="1"/>
  <c r="T32" i="86"/>
  <c r="U32" i="86" s="1"/>
  <c r="O32" i="86"/>
  <c r="P32" i="86" s="1"/>
  <c r="I32" i="86"/>
  <c r="J32" i="86" s="1"/>
  <c r="T31" i="86"/>
  <c r="U31" i="86" s="1"/>
  <c r="O31" i="86"/>
  <c r="P31" i="86" s="1"/>
  <c r="I31" i="86"/>
  <c r="J31" i="86" s="1"/>
  <c r="T30" i="86"/>
  <c r="U30" i="86" s="1"/>
  <c r="O30" i="86"/>
  <c r="P30" i="86" s="1"/>
  <c r="I30" i="86"/>
  <c r="J30" i="86" s="1"/>
  <c r="T29" i="86"/>
  <c r="U29" i="86" s="1"/>
  <c r="O29" i="86"/>
  <c r="P29" i="86" s="1"/>
  <c r="I29" i="86"/>
  <c r="J29" i="86" s="1"/>
  <c r="T28" i="86"/>
  <c r="U28" i="86" s="1"/>
  <c r="O28" i="86"/>
  <c r="P28" i="86" s="1"/>
  <c r="I28" i="86"/>
  <c r="J28" i="86" s="1"/>
  <c r="T27" i="86"/>
  <c r="U27" i="86" s="1"/>
  <c r="O27" i="86"/>
  <c r="P27" i="86" s="1"/>
  <c r="I27" i="86"/>
  <c r="J27" i="86" s="1"/>
  <c r="T26" i="86"/>
  <c r="U26" i="86" s="1"/>
  <c r="O26" i="86"/>
  <c r="P26" i="86" s="1"/>
  <c r="I26" i="86"/>
  <c r="J26" i="86" s="1"/>
  <c r="T25" i="86"/>
  <c r="U25" i="86" s="1"/>
  <c r="O25" i="86"/>
  <c r="P25" i="86" s="1"/>
  <c r="I25" i="86"/>
  <c r="J25" i="86" s="1"/>
  <c r="T24" i="86"/>
  <c r="U24" i="86" s="1"/>
  <c r="O24" i="86"/>
  <c r="P24" i="86" s="1"/>
  <c r="I24" i="86"/>
  <c r="J24" i="86" s="1"/>
  <c r="T23" i="86"/>
  <c r="U23" i="86" s="1"/>
  <c r="O23" i="86"/>
  <c r="P23" i="86" s="1"/>
  <c r="I23" i="86"/>
  <c r="J23" i="86" s="1"/>
  <c r="T22" i="86"/>
  <c r="U22" i="86" s="1"/>
  <c r="O22" i="86"/>
  <c r="P22" i="86" s="1"/>
  <c r="I22" i="86"/>
  <c r="J22" i="86" s="1"/>
  <c r="T21" i="86"/>
  <c r="U21" i="86" s="1"/>
  <c r="O21" i="86"/>
  <c r="P21" i="86" s="1"/>
  <c r="I21" i="86"/>
  <c r="J21" i="86" s="1"/>
  <c r="T20" i="86"/>
  <c r="U20" i="86" s="1"/>
  <c r="O20" i="86"/>
  <c r="P20" i="86" s="1"/>
  <c r="I20" i="86"/>
  <c r="J20" i="86" s="1"/>
  <c r="T19" i="86"/>
  <c r="U19" i="86" s="1"/>
  <c r="O19" i="86"/>
  <c r="P19" i="86" s="1"/>
  <c r="I19" i="86"/>
  <c r="J19" i="86" s="1"/>
  <c r="T18" i="86"/>
  <c r="U18" i="86" s="1"/>
  <c r="O18" i="86"/>
  <c r="P18" i="86" s="1"/>
  <c r="I18" i="86"/>
  <c r="J18" i="86" s="1"/>
  <c r="T17" i="86"/>
  <c r="U17" i="86" s="1"/>
  <c r="O17" i="86"/>
  <c r="P17" i="86" s="1"/>
  <c r="I17" i="86"/>
  <c r="J17" i="86" s="1"/>
  <c r="T16" i="86"/>
  <c r="U16" i="86" s="1"/>
  <c r="O16" i="86"/>
  <c r="P16" i="86" s="1"/>
  <c r="I16" i="86"/>
  <c r="J16" i="86" s="1"/>
  <c r="T15" i="86"/>
  <c r="U15" i="86" s="1"/>
  <c r="O15" i="86"/>
  <c r="P15" i="86" s="1"/>
  <c r="I15" i="86"/>
  <c r="J15" i="86" s="1"/>
  <c r="AB14" i="86"/>
  <c r="AC14" i="86" s="1"/>
  <c r="AD14" i="86" s="1"/>
  <c r="T14" i="86"/>
  <c r="U14" i="86" s="1"/>
  <c r="O14" i="86"/>
  <c r="P14" i="86" s="1"/>
  <c r="I14" i="86"/>
  <c r="J14" i="86" s="1"/>
  <c r="T13" i="86"/>
  <c r="U13" i="86" s="1"/>
  <c r="O13" i="86"/>
  <c r="P13" i="86" s="1"/>
  <c r="I13" i="86"/>
  <c r="J13" i="86" s="1"/>
  <c r="AS13" i="24" l="1"/>
  <c r="AT13" i="24" s="1"/>
  <c r="AW13" i="24" s="1"/>
  <c r="N52" i="85"/>
  <c r="K52" i="85"/>
  <c r="N51" i="85"/>
  <c r="K51" i="85"/>
  <c r="N50" i="85"/>
  <c r="K50" i="85"/>
  <c r="N49" i="85"/>
  <c r="K49" i="85"/>
  <c r="AI47" i="85"/>
  <c r="X47" i="85"/>
  <c r="Y47" i="85" s="1"/>
  <c r="T47" i="85"/>
  <c r="U47" i="85" s="1"/>
  <c r="N47" i="85"/>
  <c r="AB47" i="85" s="1"/>
  <c r="AC47" i="85" s="1"/>
  <c r="K47" i="85"/>
  <c r="AI46" i="85"/>
  <c r="X46" i="85"/>
  <c r="Y46" i="85" s="1"/>
  <c r="T46" i="85"/>
  <c r="U46" i="85" s="1"/>
  <c r="N46" i="85"/>
  <c r="AB46" i="85" s="1"/>
  <c r="AC46" i="85" s="1"/>
  <c r="K46" i="85"/>
  <c r="AI45" i="85"/>
  <c r="X45" i="85"/>
  <c r="Y45" i="85" s="1"/>
  <c r="T45" i="85"/>
  <c r="U45" i="85" s="1"/>
  <c r="N45" i="85"/>
  <c r="AB45" i="85" s="1"/>
  <c r="AC45" i="85" s="1"/>
  <c r="K45" i="85"/>
  <c r="AI44" i="85"/>
  <c r="X44" i="85"/>
  <c r="Y44" i="85" s="1"/>
  <c r="T44" i="85"/>
  <c r="U44" i="85" s="1"/>
  <c r="N44" i="85"/>
  <c r="AB44" i="85" s="1"/>
  <c r="AC44" i="85" s="1"/>
  <c r="K44" i="85"/>
  <c r="AI43" i="85"/>
  <c r="X43" i="85"/>
  <c r="Y43" i="85" s="1"/>
  <c r="T43" i="85"/>
  <c r="U43" i="85" s="1"/>
  <c r="N43" i="85"/>
  <c r="AB43" i="85" s="1"/>
  <c r="AC43" i="85" s="1"/>
  <c r="K43" i="85"/>
  <c r="AI42" i="85"/>
  <c r="X42" i="85"/>
  <c r="Y42" i="85" s="1"/>
  <c r="T42" i="85"/>
  <c r="U42" i="85" s="1"/>
  <c r="N42" i="85"/>
  <c r="AB42" i="85" s="1"/>
  <c r="AC42" i="85" s="1"/>
  <c r="K42" i="85"/>
  <c r="AI41" i="85"/>
  <c r="X41" i="85"/>
  <c r="Y41" i="85" s="1"/>
  <c r="T41" i="85"/>
  <c r="U41" i="85" s="1"/>
  <c r="N41" i="85"/>
  <c r="AB41" i="85" s="1"/>
  <c r="AC41" i="85" s="1"/>
  <c r="K41" i="85"/>
  <c r="AI40" i="85"/>
  <c r="X40" i="85"/>
  <c r="Y40" i="85" s="1"/>
  <c r="T40" i="85"/>
  <c r="U40" i="85" s="1"/>
  <c r="N40" i="85"/>
  <c r="AB40" i="85" s="1"/>
  <c r="AC40" i="85" s="1"/>
  <c r="K40" i="85"/>
  <c r="AI39" i="85"/>
  <c r="X39" i="85"/>
  <c r="Y39" i="85" s="1"/>
  <c r="T39" i="85"/>
  <c r="U39" i="85" s="1"/>
  <c r="N39" i="85"/>
  <c r="AB39" i="85" s="1"/>
  <c r="AC39" i="85" s="1"/>
  <c r="K39" i="85"/>
  <c r="AI38" i="85"/>
  <c r="X38" i="85"/>
  <c r="Y38" i="85" s="1"/>
  <c r="T38" i="85"/>
  <c r="U38" i="85" s="1"/>
  <c r="N38" i="85"/>
  <c r="AB38" i="85" s="1"/>
  <c r="AC38" i="85" s="1"/>
  <c r="K38" i="85"/>
  <c r="AI37" i="85"/>
  <c r="X37" i="85"/>
  <c r="Y37" i="85" s="1"/>
  <c r="T37" i="85"/>
  <c r="U37" i="85" s="1"/>
  <c r="N37" i="85"/>
  <c r="AB37" i="85" s="1"/>
  <c r="AC37" i="85" s="1"/>
  <c r="K37" i="85"/>
  <c r="AI36" i="85"/>
  <c r="AB36" i="85"/>
  <c r="AC36" i="85" s="1"/>
  <c r="X36" i="85"/>
  <c r="Y36" i="85" s="1"/>
  <c r="T36" i="85"/>
  <c r="U36" i="85" s="1"/>
  <c r="N36" i="85"/>
  <c r="K36" i="85"/>
  <c r="AI35" i="85"/>
  <c r="AB35" i="85"/>
  <c r="AC35" i="85" s="1"/>
  <c r="X35" i="85"/>
  <c r="Y35" i="85" s="1"/>
  <c r="T35" i="85"/>
  <c r="U35" i="85" s="1"/>
  <c r="N35" i="85"/>
  <c r="K35" i="85"/>
  <c r="AI34" i="85"/>
  <c r="AB34" i="85"/>
  <c r="AC34" i="85" s="1"/>
  <c r="X34" i="85"/>
  <c r="Y34" i="85" s="1"/>
  <c r="T34" i="85"/>
  <c r="U34" i="85" s="1"/>
  <c r="N34" i="85"/>
  <c r="K34" i="85"/>
  <c r="AI33" i="85"/>
  <c r="X33" i="85"/>
  <c r="Y33" i="85" s="1"/>
  <c r="T33" i="85"/>
  <c r="U33" i="85" s="1"/>
  <c r="N33" i="85"/>
  <c r="AB33" i="85" s="1"/>
  <c r="AC33" i="85" s="1"/>
  <c r="K33" i="85"/>
  <c r="AI32" i="85"/>
  <c r="X32" i="85"/>
  <c r="Y32" i="85" s="1"/>
  <c r="T32" i="85"/>
  <c r="U32" i="85" s="1"/>
  <c r="N32" i="85"/>
  <c r="AB32" i="85" s="1"/>
  <c r="AC32" i="85" s="1"/>
  <c r="K32" i="85"/>
  <c r="AI31" i="85"/>
  <c r="X31" i="85"/>
  <c r="T31" i="85"/>
  <c r="U31" i="85" s="1"/>
  <c r="N31" i="85"/>
  <c r="AB31" i="85" s="1"/>
  <c r="AC31" i="85" s="1"/>
  <c r="K31" i="85"/>
  <c r="AI30" i="85"/>
  <c r="X30" i="85"/>
  <c r="Y30" i="85" s="1"/>
  <c r="T30" i="85"/>
  <c r="U30" i="85" s="1"/>
  <c r="N30" i="85"/>
  <c r="AB30" i="85" s="1"/>
  <c r="AC30" i="85" s="1"/>
  <c r="K30" i="85"/>
  <c r="AI29" i="85"/>
  <c r="X29" i="85"/>
  <c r="Y29" i="85" s="1"/>
  <c r="T29" i="85"/>
  <c r="U29" i="85" s="1"/>
  <c r="N29" i="85"/>
  <c r="AB29" i="85" s="1"/>
  <c r="AC29" i="85" s="1"/>
  <c r="K29" i="85"/>
  <c r="AI28" i="85"/>
  <c r="X28" i="85"/>
  <c r="Y28" i="85" s="1"/>
  <c r="T28" i="85"/>
  <c r="U28" i="85" s="1"/>
  <c r="N28" i="85"/>
  <c r="AB28" i="85" s="1"/>
  <c r="AC28" i="85" s="1"/>
  <c r="K28" i="85"/>
  <c r="AI27" i="85"/>
  <c r="AB27" i="85"/>
  <c r="AC27" i="85" s="1"/>
  <c r="X27" i="85"/>
  <c r="Y27" i="85" s="1"/>
  <c r="T27" i="85"/>
  <c r="U27" i="85" s="1"/>
  <c r="N27" i="85"/>
  <c r="K27" i="85"/>
  <c r="AI26" i="85"/>
  <c r="AB26" i="85"/>
  <c r="AC26" i="85" s="1"/>
  <c r="X26" i="85"/>
  <c r="Y26" i="85" s="1"/>
  <c r="T26" i="85"/>
  <c r="U26" i="85" s="1"/>
  <c r="N26" i="85"/>
  <c r="K26" i="85"/>
  <c r="AI25" i="85"/>
  <c r="AB25" i="85"/>
  <c r="AC25" i="85" s="1"/>
  <c r="X25" i="85"/>
  <c r="Y25" i="85" s="1"/>
  <c r="T25" i="85"/>
  <c r="U25" i="85" s="1"/>
  <c r="N25" i="85"/>
  <c r="K25" i="85"/>
  <c r="AI24" i="85"/>
  <c r="AB24" i="85"/>
  <c r="AC24" i="85" s="1"/>
  <c r="X24" i="85"/>
  <c r="Y24" i="85" s="1"/>
  <c r="T24" i="85"/>
  <c r="U24" i="85" s="1"/>
  <c r="N24" i="85"/>
  <c r="K24" i="85"/>
  <c r="AI23" i="85"/>
  <c r="AB23" i="85"/>
  <c r="AC23" i="85" s="1"/>
  <c r="X23" i="85"/>
  <c r="Y23" i="85" s="1"/>
  <c r="T23" i="85"/>
  <c r="U23" i="85" s="1"/>
  <c r="N23" i="85"/>
  <c r="K23" i="85"/>
  <c r="AI22" i="85"/>
  <c r="AB22" i="85"/>
  <c r="AC22" i="85" s="1"/>
  <c r="X22" i="85"/>
  <c r="Y22" i="85" s="1"/>
  <c r="T22" i="85"/>
  <c r="U22" i="85" s="1"/>
  <c r="N22" i="85"/>
  <c r="K22" i="85"/>
  <c r="AI21" i="85"/>
  <c r="AB21" i="85"/>
  <c r="AC21" i="85" s="1"/>
  <c r="X21" i="85"/>
  <c r="Y21" i="85" s="1"/>
  <c r="T21" i="85"/>
  <c r="U21" i="85" s="1"/>
  <c r="N21" i="85"/>
  <c r="K21" i="85"/>
  <c r="AI20" i="85"/>
  <c r="AB20" i="85"/>
  <c r="AC20" i="85" s="1"/>
  <c r="X20" i="85"/>
  <c r="Y20" i="85" s="1"/>
  <c r="T20" i="85"/>
  <c r="U20" i="85" s="1"/>
  <c r="N20" i="85"/>
  <c r="K20" i="85"/>
  <c r="AI19" i="85"/>
  <c r="AB19" i="85"/>
  <c r="AC19" i="85" s="1"/>
  <c r="X19" i="85"/>
  <c r="Y19" i="85" s="1"/>
  <c r="T19" i="85"/>
  <c r="U19" i="85" s="1"/>
  <c r="N19" i="85"/>
  <c r="K19" i="85"/>
  <c r="AI18" i="85"/>
  <c r="X18" i="85"/>
  <c r="Y18" i="85" s="1"/>
  <c r="T18" i="85"/>
  <c r="U18" i="85" s="1"/>
  <c r="N18" i="85"/>
  <c r="AB18" i="85" s="1"/>
  <c r="AC18" i="85" s="1"/>
  <c r="K18" i="85"/>
  <c r="AI17" i="85"/>
  <c r="X17" i="85"/>
  <c r="Y17" i="85" s="1"/>
  <c r="T17" i="85"/>
  <c r="U17" i="85" s="1"/>
  <c r="N17" i="85"/>
  <c r="AB17" i="85" s="1"/>
  <c r="AC17" i="85" s="1"/>
  <c r="K17" i="85"/>
  <c r="AI16" i="85"/>
  <c r="X16" i="85"/>
  <c r="Y16" i="85" s="1"/>
  <c r="T16" i="85"/>
  <c r="U16" i="85" s="1"/>
  <c r="N16" i="85"/>
  <c r="AB16" i="85" s="1"/>
  <c r="AC16" i="85" s="1"/>
  <c r="K16" i="85"/>
  <c r="AI15" i="85"/>
  <c r="AG15" i="85"/>
  <c r="X15" i="85"/>
  <c r="Y15" i="85" s="1"/>
  <c r="T15" i="85"/>
  <c r="U15" i="85" s="1"/>
  <c r="N15" i="85"/>
  <c r="AB15" i="85" s="1"/>
  <c r="AC15" i="85" s="1"/>
  <c r="K15" i="85"/>
  <c r="O25" i="85" l="1"/>
  <c r="AJ25" i="85" s="1"/>
  <c r="AK25" i="85" s="1"/>
  <c r="O27" i="85"/>
  <c r="AJ27" i="85" s="1"/>
  <c r="AK27" i="85" s="1"/>
  <c r="O43" i="85"/>
  <c r="AJ43" i="85" s="1"/>
  <c r="AK43" i="85" s="1"/>
  <c r="O45" i="85"/>
  <c r="AJ45" i="85" s="1"/>
  <c r="AK45" i="85" s="1"/>
  <c r="O47" i="85"/>
  <c r="AJ47" i="85" s="1"/>
  <c r="AK47" i="85" s="1"/>
  <c r="O15" i="85"/>
  <c r="AJ15" i="85" s="1"/>
  <c r="AK15" i="85" s="1"/>
  <c r="O37" i="85"/>
  <c r="AJ37" i="85" s="1"/>
  <c r="AK37" i="85" s="1"/>
  <c r="O51" i="85"/>
  <c r="O24" i="85"/>
  <c r="AJ24" i="85" s="1"/>
  <c r="AK24" i="85" s="1"/>
  <c r="O42" i="85"/>
  <c r="AJ42" i="85" s="1"/>
  <c r="AK42" i="85" s="1"/>
  <c r="O52" i="85"/>
  <c r="O31" i="85"/>
  <c r="AJ31" i="85" s="1"/>
  <c r="AK31" i="85" s="1"/>
  <c r="O18" i="85"/>
  <c r="AJ18" i="85" s="1"/>
  <c r="AK18" i="85" s="1"/>
  <c r="O16" i="85"/>
  <c r="AJ16" i="85" s="1"/>
  <c r="AK16" i="85" s="1"/>
  <c r="O49" i="85"/>
  <c r="O41" i="85"/>
  <c r="AJ41" i="85" s="1"/>
  <c r="AK41" i="85" s="1"/>
  <c r="O46" i="85"/>
  <c r="AJ46" i="85" s="1"/>
  <c r="AK46" i="85" s="1"/>
  <c r="O22" i="85"/>
  <c r="AJ22" i="85" s="1"/>
  <c r="AK22" i="85" s="1"/>
  <c r="O50" i="85"/>
  <c r="O19" i="85"/>
  <c r="AJ19" i="85" s="1"/>
  <c r="AK19" i="85" s="1"/>
  <c r="O21" i="85"/>
  <c r="AJ21" i="85" s="1"/>
  <c r="AK21" i="85" s="1"/>
  <c r="O28" i="85"/>
  <c r="AJ28" i="85" s="1"/>
  <c r="AK28" i="85" s="1"/>
  <c r="O30" i="85"/>
  <c r="AJ30" i="85" s="1"/>
  <c r="AK30" i="85" s="1"/>
  <c r="O17" i="85"/>
  <c r="AJ17" i="85" s="1"/>
  <c r="AK17" i="85" s="1"/>
  <c r="O20" i="85"/>
  <c r="AJ20" i="85" s="1"/>
  <c r="AK20" i="85" s="1"/>
  <c r="O23" i="85"/>
  <c r="AJ23" i="85" s="1"/>
  <c r="AK23" i="85" s="1"/>
  <c r="O26" i="85"/>
  <c r="AJ26" i="85" s="1"/>
  <c r="AK26" i="85" s="1"/>
  <c r="O29" i="85"/>
  <c r="AJ29" i="85" s="1"/>
  <c r="AK29" i="85" s="1"/>
  <c r="O32" i="85"/>
  <c r="AJ32" i="85" s="1"/>
  <c r="AK32" i="85" s="1"/>
  <c r="O36" i="85"/>
  <c r="AJ36" i="85" s="1"/>
  <c r="AK36" i="85" s="1"/>
  <c r="O38" i="85"/>
  <c r="AJ38" i="85" s="1"/>
  <c r="AK38" i="85" s="1"/>
  <c r="O33" i="85"/>
  <c r="AJ33" i="85" s="1"/>
  <c r="AK33" i="85" s="1"/>
  <c r="O35" i="85"/>
  <c r="AJ35" i="85" s="1"/>
  <c r="AK35" i="85" s="1"/>
  <c r="O39" i="85"/>
  <c r="AJ39" i="85" s="1"/>
  <c r="AK39" i="85" s="1"/>
  <c r="O44" i="85"/>
  <c r="AJ44" i="85" s="1"/>
  <c r="AK44" i="85" s="1"/>
  <c r="O34" i="85"/>
  <c r="AJ34" i="85" s="1"/>
  <c r="AK34" i="85" s="1"/>
  <c r="O40" i="85"/>
  <c r="AJ40" i="85" s="1"/>
  <c r="AK40" i="85" s="1"/>
  <c r="AF19" i="83" l="1"/>
  <c r="AK41" i="24"/>
  <c r="AL41" i="24" s="1"/>
  <c r="AM41" i="24" s="1"/>
  <c r="AK40" i="24"/>
  <c r="AL40" i="24" s="1"/>
  <c r="AM40" i="24" s="1"/>
  <c r="AK39" i="24"/>
  <c r="AL39" i="24" s="1"/>
  <c r="AM39" i="24" s="1"/>
  <c r="AK38" i="24"/>
  <c r="AL38" i="24" s="1"/>
  <c r="AM38" i="24" s="1"/>
  <c r="AK37" i="24"/>
  <c r="AL37" i="24" s="1"/>
  <c r="AM37" i="24" s="1"/>
  <c r="AK36" i="24"/>
  <c r="AL36" i="24" s="1"/>
  <c r="AM36" i="24" s="1"/>
  <c r="AK35" i="24"/>
  <c r="AL35" i="24" s="1"/>
  <c r="AM35" i="24" s="1"/>
  <c r="AK34" i="24"/>
  <c r="AL34" i="24" s="1"/>
  <c r="AM34" i="24" s="1"/>
  <c r="AJ33" i="24"/>
  <c r="AI33" i="24"/>
  <c r="AH33" i="24"/>
  <c r="AK32" i="24"/>
  <c r="AL32" i="24" s="1"/>
  <c r="AM32" i="24" s="1"/>
  <c r="AK31" i="24"/>
  <c r="AL31" i="24" s="1"/>
  <c r="AM31" i="24" s="1"/>
  <c r="AK30" i="24"/>
  <c r="AL30" i="24" s="1"/>
  <c r="AM30" i="24" s="1"/>
  <c r="AK29" i="24"/>
  <c r="AL29" i="24" s="1"/>
  <c r="AM29" i="24" s="1"/>
  <c r="AK28" i="24"/>
  <c r="AL28" i="24" s="1"/>
  <c r="AM28" i="24" s="1"/>
  <c r="AK27" i="24"/>
  <c r="AL27" i="24" s="1"/>
  <c r="AM27" i="24" s="1"/>
  <c r="AK26" i="24"/>
  <c r="AL26" i="24" s="1"/>
  <c r="AM26" i="24" s="1"/>
  <c r="AK25" i="24"/>
  <c r="AL25" i="24" s="1"/>
  <c r="AM25" i="24" s="1"/>
  <c r="AK24" i="24"/>
  <c r="AL24" i="24" s="1"/>
  <c r="AM24" i="24" s="1"/>
  <c r="AK23" i="24"/>
  <c r="AJ22" i="24"/>
  <c r="AI22" i="24"/>
  <c r="AH22" i="24"/>
  <c r="AK21" i="24"/>
  <c r="AL21" i="24" s="1"/>
  <c r="AM21" i="24" s="1"/>
  <c r="AK20" i="24"/>
  <c r="AL20" i="24" s="1"/>
  <c r="AM20" i="24" s="1"/>
  <c r="AK19" i="24"/>
  <c r="AL19" i="24" s="1"/>
  <c r="AM19" i="24" s="1"/>
  <c r="AK18" i="24"/>
  <c r="AL18" i="24" s="1"/>
  <c r="AM18" i="24" s="1"/>
  <c r="AK17" i="24"/>
  <c r="AL17" i="24" s="1"/>
  <c r="AM17" i="24" s="1"/>
  <c r="AK16" i="24"/>
  <c r="AL16" i="24" s="1"/>
  <c r="AM16" i="24" s="1"/>
  <c r="AK15" i="24"/>
  <c r="AL15" i="24" s="1"/>
  <c r="AM15" i="24" s="1"/>
  <c r="AK13" i="24"/>
  <c r="AL13" i="24" s="1"/>
  <c r="AM13" i="24" s="1"/>
  <c r="AJ12" i="24"/>
  <c r="AI12" i="24"/>
  <c r="AH12" i="24"/>
  <c r="AK44" i="84"/>
  <c r="AL44" i="84" s="1"/>
  <c r="AG44" i="84"/>
  <c r="AH44" i="84" s="1"/>
  <c r="Y44" i="84"/>
  <c r="Z44" i="84" s="1"/>
  <c r="U44" i="84"/>
  <c r="V44" i="84" s="1"/>
  <c r="O44" i="84"/>
  <c r="AC44" i="84" s="1"/>
  <c r="AD44" i="84" s="1"/>
  <c r="L44" i="84"/>
  <c r="AK43" i="84"/>
  <c r="AL43" i="84" s="1"/>
  <c r="AG43" i="84"/>
  <c r="AH43" i="84" s="1"/>
  <c r="Y43" i="84"/>
  <c r="Z43" i="84" s="1"/>
  <c r="U43" i="84"/>
  <c r="V43" i="84" s="1"/>
  <c r="O43" i="84"/>
  <c r="L43" i="84"/>
  <c r="AK42" i="84"/>
  <c r="AL42" i="84" s="1"/>
  <c r="AG42" i="84"/>
  <c r="AH42" i="84" s="1"/>
  <c r="Y42" i="84"/>
  <c r="Z42" i="84" s="1"/>
  <c r="U42" i="84"/>
  <c r="V42" i="84" s="1"/>
  <c r="O42" i="84"/>
  <c r="AC42" i="84" s="1"/>
  <c r="AD42" i="84" s="1"/>
  <c r="L42" i="84"/>
  <c r="AK41" i="84"/>
  <c r="AL41" i="84" s="1"/>
  <c r="AG41" i="84"/>
  <c r="AH41" i="84" s="1"/>
  <c r="Y41" i="84"/>
  <c r="Z41" i="84" s="1"/>
  <c r="U41" i="84"/>
  <c r="V41" i="84" s="1"/>
  <c r="O41" i="84"/>
  <c r="L41" i="84"/>
  <c r="AK40" i="84"/>
  <c r="AL40" i="84" s="1"/>
  <c r="AG40" i="84"/>
  <c r="AH40" i="84" s="1"/>
  <c r="Y40" i="84"/>
  <c r="Z40" i="84" s="1"/>
  <c r="U40" i="84"/>
  <c r="V40" i="84" s="1"/>
  <c r="O40" i="84"/>
  <c r="AC40" i="84" s="1"/>
  <c r="AD40" i="84" s="1"/>
  <c r="L40" i="84"/>
  <c r="AD39" i="84"/>
  <c r="AJ38" i="84"/>
  <c r="AG38" i="84"/>
  <c r="AH38" i="84" s="1"/>
  <c r="AC38" i="84"/>
  <c r="AD38" i="84" s="1"/>
  <c r="Y38" i="84"/>
  <c r="Z38" i="84" s="1"/>
  <c r="U38" i="84"/>
  <c r="V38" i="84" s="1"/>
  <c r="O38" i="84"/>
  <c r="L38" i="84"/>
  <c r="AJ37" i="84"/>
  <c r="AG37" i="84"/>
  <c r="AH37" i="84" s="1"/>
  <c r="AC37" i="84"/>
  <c r="AD37" i="84" s="1"/>
  <c r="Y37" i="84"/>
  <c r="Z37" i="84" s="1"/>
  <c r="U37" i="84"/>
  <c r="V37" i="84" s="1"/>
  <c r="O37" i="84"/>
  <c r="L37" i="84"/>
  <c r="AJ36" i="84"/>
  <c r="AG36" i="84"/>
  <c r="AH36" i="84" s="1"/>
  <c r="AC36" i="84"/>
  <c r="AD36" i="84" s="1"/>
  <c r="Y36" i="84"/>
  <c r="Z36" i="84" s="1"/>
  <c r="U36" i="84"/>
  <c r="V36" i="84" s="1"/>
  <c r="O36" i="84"/>
  <c r="L36" i="84"/>
  <c r="AL35" i="84"/>
  <c r="AJ35" i="84"/>
  <c r="AG35" i="84"/>
  <c r="AH35" i="84" s="1"/>
  <c r="AC35" i="84"/>
  <c r="AD35" i="84" s="1"/>
  <c r="Y35" i="84"/>
  <c r="Z35" i="84" s="1"/>
  <c r="U35" i="84"/>
  <c r="V35" i="84" s="1"/>
  <c r="O35" i="84"/>
  <c r="L35" i="84"/>
  <c r="AL34" i="84"/>
  <c r="AJ34" i="84"/>
  <c r="AG34" i="84"/>
  <c r="AH34" i="84" s="1"/>
  <c r="AC34" i="84"/>
  <c r="AD34" i="84" s="1"/>
  <c r="Y34" i="84"/>
  <c r="Z34" i="84" s="1"/>
  <c r="U34" i="84"/>
  <c r="V34" i="84" s="1"/>
  <c r="O34" i="84"/>
  <c r="L34" i="84"/>
  <c r="AJ33" i="84"/>
  <c r="AG33" i="84"/>
  <c r="AH33" i="84" s="1"/>
  <c r="AC33" i="84"/>
  <c r="AD33" i="84" s="1"/>
  <c r="Y33" i="84"/>
  <c r="Z33" i="84" s="1"/>
  <c r="U33" i="84"/>
  <c r="V33" i="84" s="1"/>
  <c r="O33" i="84"/>
  <c r="L33" i="84"/>
  <c r="AJ32" i="84"/>
  <c r="AG32" i="84"/>
  <c r="AH32" i="84" s="1"/>
  <c r="AC32" i="84"/>
  <c r="AD32" i="84" s="1"/>
  <c r="Y32" i="84"/>
  <c r="Z32" i="84" s="1"/>
  <c r="U32" i="84"/>
  <c r="V32" i="84" s="1"/>
  <c r="O32" i="84"/>
  <c r="L32" i="84"/>
  <c r="AL31" i="84"/>
  <c r="AJ31" i="84"/>
  <c r="AG31" i="84"/>
  <c r="AH31" i="84" s="1"/>
  <c r="AC31" i="84"/>
  <c r="AD31" i="84" s="1"/>
  <c r="Y31" i="84"/>
  <c r="Z31" i="84" s="1"/>
  <c r="U31" i="84"/>
  <c r="V31" i="84" s="1"/>
  <c r="O31" i="84"/>
  <c r="L31" i="84"/>
  <c r="AJ30" i="84"/>
  <c r="AG30" i="84"/>
  <c r="AH30" i="84" s="1"/>
  <c r="AC30" i="84"/>
  <c r="AD30" i="84" s="1"/>
  <c r="Y30" i="84"/>
  <c r="Z30" i="84" s="1"/>
  <c r="U30" i="84"/>
  <c r="V30" i="84" s="1"/>
  <c r="O30" i="84"/>
  <c r="L30" i="84"/>
  <c r="AL29" i="84"/>
  <c r="AJ29" i="84"/>
  <c r="AG29" i="84"/>
  <c r="AH29" i="84" s="1"/>
  <c r="AC29" i="84"/>
  <c r="AD29" i="84" s="1"/>
  <c r="Y29" i="84"/>
  <c r="Z29" i="84" s="1"/>
  <c r="U29" i="84"/>
  <c r="V29" i="84" s="1"/>
  <c r="O29" i="84"/>
  <c r="L29" i="84"/>
  <c r="AL28" i="84"/>
  <c r="AJ28" i="84"/>
  <c r="AG28" i="84"/>
  <c r="AH28" i="84" s="1"/>
  <c r="AC28" i="84"/>
  <c r="AD28" i="84" s="1"/>
  <c r="Y28" i="84"/>
  <c r="Z28" i="84" s="1"/>
  <c r="U28" i="84"/>
  <c r="V28" i="84" s="1"/>
  <c r="O28" i="84"/>
  <c r="L28" i="84"/>
  <c r="AL27" i="84"/>
  <c r="AJ27" i="84"/>
  <c r="AG27" i="84"/>
  <c r="AH27" i="84" s="1"/>
  <c r="AC27" i="84"/>
  <c r="AD27" i="84" s="1"/>
  <c r="Y27" i="84"/>
  <c r="Z27" i="84" s="1"/>
  <c r="U27" i="84"/>
  <c r="V27" i="84" s="1"/>
  <c r="O27" i="84"/>
  <c r="L27" i="84"/>
  <c r="AJ26" i="84"/>
  <c r="AG26" i="84"/>
  <c r="AH26" i="84" s="1"/>
  <c r="AC26" i="84"/>
  <c r="AD26" i="84" s="1"/>
  <c r="Y26" i="84"/>
  <c r="Z26" i="84" s="1"/>
  <c r="U26" i="84"/>
  <c r="V26" i="84" s="1"/>
  <c r="O26" i="84"/>
  <c r="L26" i="84"/>
  <c r="AJ25" i="84"/>
  <c r="AG25" i="84"/>
  <c r="AH25" i="84" s="1"/>
  <c r="AC25" i="84"/>
  <c r="AD25" i="84" s="1"/>
  <c r="Y25" i="84"/>
  <c r="Z25" i="84" s="1"/>
  <c r="U25" i="84"/>
  <c r="V25" i="84" s="1"/>
  <c r="O25" i="84"/>
  <c r="L25" i="84"/>
  <c r="AJ24" i="84"/>
  <c r="AG24" i="84"/>
  <c r="AH24" i="84" s="1"/>
  <c r="AC24" i="84"/>
  <c r="AD24" i="84" s="1"/>
  <c r="Y24" i="84"/>
  <c r="Z24" i="84" s="1"/>
  <c r="U24" i="84"/>
  <c r="V24" i="84" s="1"/>
  <c r="O24" i="84"/>
  <c r="L24" i="84"/>
  <c r="AJ23" i="84"/>
  <c r="AG23" i="84"/>
  <c r="AH23" i="84" s="1"/>
  <c r="AC23" i="84"/>
  <c r="AD23" i="84" s="1"/>
  <c r="Y23" i="84"/>
  <c r="Z23" i="84" s="1"/>
  <c r="U23" i="84"/>
  <c r="V23" i="84" s="1"/>
  <c r="O23" i="84"/>
  <c r="L23" i="84"/>
  <c r="AJ22" i="84"/>
  <c r="AG22" i="84"/>
  <c r="AH22" i="84" s="1"/>
  <c r="AC22" i="84"/>
  <c r="AD22" i="84" s="1"/>
  <c r="Y22" i="84"/>
  <c r="Z22" i="84" s="1"/>
  <c r="U22" i="84"/>
  <c r="V22" i="84" s="1"/>
  <c r="O22" i="84"/>
  <c r="L22" i="84"/>
  <c r="AJ21" i="84"/>
  <c r="AG21" i="84"/>
  <c r="AH21" i="84" s="1"/>
  <c r="AC21" i="84"/>
  <c r="AD21" i="84" s="1"/>
  <c r="Y21" i="84"/>
  <c r="Z21" i="84" s="1"/>
  <c r="U21" i="84"/>
  <c r="V21" i="84" s="1"/>
  <c r="O21" i="84"/>
  <c r="L21" i="84"/>
  <c r="AJ20" i="84"/>
  <c r="AG20" i="84"/>
  <c r="AH20" i="84" s="1"/>
  <c r="AC20" i="84"/>
  <c r="AD20" i="84" s="1"/>
  <c r="Y20" i="84"/>
  <c r="Z20" i="84" s="1"/>
  <c r="U20" i="84"/>
  <c r="V20" i="84" s="1"/>
  <c r="O20" i="84"/>
  <c r="L20" i="84"/>
  <c r="AJ19" i="84"/>
  <c r="AG19" i="84"/>
  <c r="AH19" i="84" s="1"/>
  <c r="AC19" i="84"/>
  <c r="AD19" i="84" s="1"/>
  <c r="Y19" i="84"/>
  <c r="Z19" i="84" s="1"/>
  <c r="U19" i="84"/>
  <c r="V19" i="84" s="1"/>
  <c r="O19" i="84"/>
  <c r="L19" i="84"/>
  <c r="AJ18" i="84"/>
  <c r="AC18" i="84"/>
  <c r="AD18" i="84" s="1"/>
  <c r="Y18" i="84"/>
  <c r="Z18" i="84" s="1"/>
  <c r="U18" i="84"/>
  <c r="V18" i="84" s="1"/>
  <c r="O18" i="84"/>
  <c r="L18" i="84"/>
  <c r="AL17" i="84"/>
  <c r="AJ17" i="84"/>
  <c r="AC17" i="84"/>
  <c r="AD17" i="84" s="1"/>
  <c r="Y17" i="84"/>
  <c r="Z17" i="84" s="1"/>
  <c r="U17" i="84"/>
  <c r="V17" i="84" s="1"/>
  <c r="O17" i="84"/>
  <c r="L17" i="84"/>
  <c r="AL16" i="84"/>
  <c r="AJ16" i="84"/>
  <c r="AG16" i="84"/>
  <c r="AH16" i="84" s="1"/>
  <c r="AC16" i="84"/>
  <c r="AD16" i="84" s="1"/>
  <c r="Y16" i="84"/>
  <c r="Z16" i="84" s="1"/>
  <c r="U16" i="84"/>
  <c r="V16" i="84" s="1"/>
  <c r="O16" i="84"/>
  <c r="L16" i="84"/>
  <c r="AL15" i="84"/>
  <c r="AJ15" i="84"/>
  <c r="AG15" i="84"/>
  <c r="AH15" i="84" s="1"/>
  <c r="AC15" i="84"/>
  <c r="AD15" i="84" s="1"/>
  <c r="Y15" i="84"/>
  <c r="Z15" i="84" s="1"/>
  <c r="U15" i="84"/>
  <c r="V15" i="84" s="1"/>
  <c r="O15" i="84"/>
  <c r="L15" i="84"/>
  <c r="P27" i="84" l="1"/>
  <c r="P30" i="84"/>
  <c r="Q30" i="84" s="1"/>
  <c r="P21" i="84"/>
  <c r="P16" i="84"/>
  <c r="P40" i="84"/>
  <c r="AK18" i="84"/>
  <c r="AL18" i="84" s="1"/>
  <c r="P36" i="84"/>
  <c r="AJ8" i="24"/>
  <c r="AK33" i="24"/>
  <c r="AL33" i="24" s="1"/>
  <c r="AM33" i="24" s="1"/>
  <c r="AK20" i="84"/>
  <c r="AL20" i="84" s="1"/>
  <c r="AK38" i="84"/>
  <c r="AL38" i="84" s="1"/>
  <c r="AK35" i="84"/>
  <c r="P23" i="84"/>
  <c r="P28" i="84"/>
  <c r="AK31" i="84"/>
  <c r="P33" i="84"/>
  <c r="Q33" i="84" s="1"/>
  <c r="AK26" i="84"/>
  <c r="AL26" i="84" s="1"/>
  <c r="AK34" i="84"/>
  <c r="P24" i="84"/>
  <c r="P19" i="84"/>
  <c r="AK25" i="84"/>
  <c r="AL25" i="84" s="1"/>
  <c r="AK17" i="84"/>
  <c r="AK22" i="84"/>
  <c r="AL22" i="84" s="1"/>
  <c r="P35" i="84"/>
  <c r="P25" i="84"/>
  <c r="AK29" i="84"/>
  <c r="AK19" i="84"/>
  <c r="AL19" i="84" s="1"/>
  <c r="P20" i="84"/>
  <c r="AK27" i="84"/>
  <c r="AK30" i="84"/>
  <c r="AL30" i="84" s="1"/>
  <c r="P41" i="84"/>
  <c r="P43" i="84"/>
  <c r="AK33" i="84"/>
  <c r="AL33" i="84" s="1"/>
  <c r="P38" i="84"/>
  <c r="P42" i="84"/>
  <c r="AC43" i="84"/>
  <c r="AD43" i="84" s="1"/>
  <c r="P17" i="84"/>
  <c r="AK23" i="84"/>
  <c r="AL23" i="84" s="1"/>
  <c r="P34" i="84"/>
  <c r="P26" i="84"/>
  <c r="AK32" i="84"/>
  <c r="AL32" i="84" s="1"/>
  <c r="P18" i="84"/>
  <c r="AK15" i="84"/>
  <c r="AK37" i="84"/>
  <c r="AL37" i="84" s="1"/>
  <c r="AK28" i="84"/>
  <c r="P29" i="84"/>
  <c r="AK21" i="84"/>
  <c r="AL21" i="84" s="1"/>
  <c r="P15" i="84"/>
  <c r="P22" i="84"/>
  <c r="P32" i="84"/>
  <c r="Q32" i="84" s="1"/>
  <c r="AI8" i="24"/>
  <c r="AK12" i="24"/>
  <c r="AK22" i="24"/>
  <c r="AL22" i="24" s="1"/>
  <c r="AM22" i="24" s="1"/>
  <c r="AH8" i="24"/>
  <c r="AL23" i="24"/>
  <c r="AM23" i="24" s="1"/>
  <c r="P44" i="84"/>
  <c r="AK36" i="84"/>
  <c r="AL36" i="84" s="1"/>
  <c r="AC41" i="84"/>
  <c r="AD41" i="84" s="1"/>
  <c r="P37" i="84"/>
  <c r="P31" i="84"/>
  <c r="AK16" i="84"/>
  <c r="AK24" i="84"/>
  <c r="AL24" i="84" s="1"/>
  <c r="AK8" i="24" l="1"/>
  <c r="AL8" i="24" s="1"/>
  <c r="AM8" i="24" s="1"/>
  <c r="AL12" i="24"/>
  <c r="AM12" i="24" s="1"/>
  <c r="N54" i="83"/>
  <c r="K54" i="83"/>
  <c r="N53" i="83"/>
  <c r="K53" i="83"/>
  <c r="N52" i="83"/>
  <c r="K52" i="83"/>
  <c r="N51" i="83"/>
  <c r="K51" i="83"/>
  <c r="AF49" i="83"/>
  <c r="AG49" i="83" s="1"/>
  <c r="AB49" i="83"/>
  <c r="AC49" i="83" s="1"/>
  <c r="X49" i="83"/>
  <c r="Y49" i="83" s="1"/>
  <c r="T49" i="83"/>
  <c r="U49" i="83" s="1"/>
  <c r="N49" i="83"/>
  <c r="K49" i="83"/>
  <c r="AF48" i="83"/>
  <c r="AG48" i="83" s="1"/>
  <c r="AB48" i="83"/>
  <c r="AC48" i="83" s="1"/>
  <c r="X48" i="83"/>
  <c r="Y48" i="83" s="1"/>
  <c r="T48" i="83"/>
  <c r="U48" i="83" s="1"/>
  <c r="N48" i="83"/>
  <c r="K48" i="83"/>
  <c r="AF47" i="83"/>
  <c r="AG47" i="83" s="1"/>
  <c r="AB47" i="83"/>
  <c r="AC47" i="83" s="1"/>
  <c r="X47" i="83"/>
  <c r="Y47" i="83" s="1"/>
  <c r="T47" i="83"/>
  <c r="U47" i="83" s="1"/>
  <c r="N47" i="83"/>
  <c r="K47" i="83"/>
  <c r="AF46" i="83"/>
  <c r="AG46" i="83" s="1"/>
  <c r="AB46" i="83"/>
  <c r="AC46" i="83" s="1"/>
  <c r="X46" i="83"/>
  <c r="Y46" i="83" s="1"/>
  <c r="T46" i="83"/>
  <c r="U46" i="83" s="1"/>
  <c r="N46" i="83"/>
  <c r="K46" i="83"/>
  <c r="AF45" i="83"/>
  <c r="AG45" i="83" s="1"/>
  <c r="AB45" i="83"/>
  <c r="AC45" i="83" s="1"/>
  <c r="X45" i="83"/>
  <c r="Y45" i="83" s="1"/>
  <c r="T45" i="83"/>
  <c r="U45" i="83" s="1"/>
  <c r="N45" i="83"/>
  <c r="K45" i="83"/>
  <c r="AF44" i="83"/>
  <c r="AG44" i="83" s="1"/>
  <c r="AB44" i="83"/>
  <c r="AC44" i="83" s="1"/>
  <c r="X44" i="83"/>
  <c r="Y44" i="83" s="1"/>
  <c r="T44" i="83"/>
  <c r="U44" i="83" s="1"/>
  <c r="N44" i="83"/>
  <c r="K44" i="83"/>
  <c r="AF43" i="83"/>
  <c r="AG43" i="83" s="1"/>
  <c r="AB43" i="83"/>
  <c r="AC43" i="83" s="1"/>
  <c r="X43" i="83"/>
  <c r="Y43" i="83" s="1"/>
  <c r="T43" i="83"/>
  <c r="U43" i="83" s="1"/>
  <c r="N43" i="83"/>
  <c r="K43" i="83"/>
  <c r="AF42" i="83"/>
  <c r="AG42" i="83" s="1"/>
  <c r="AB42" i="83"/>
  <c r="AC42" i="83" s="1"/>
  <c r="X42" i="83"/>
  <c r="Y42" i="83" s="1"/>
  <c r="T42" i="83"/>
  <c r="U42" i="83" s="1"/>
  <c r="N42" i="83"/>
  <c r="K42" i="83"/>
  <c r="AF41" i="83"/>
  <c r="AG41" i="83" s="1"/>
  <c r="AB41" i="83"/>
  <c r="AC41" i="83" s="1"/>
  <c r="X41" i="83"/>
  <c r="Y41" i="83" s="1"/>
  <c r="T41" i="83"/>
  <c r="U41" i="83" s="1"/>
  <c r="N41" i="83"/>
  <c r="K41" i="83"/>
  <c r="AF40" i="83"/>
  <c r="AG40" i="83" s="1"/>
  <c r="AB40" i="83"/>
  <c r="AC40" i="83" s="1"/>
  <c r="X40" i="83"/>
  <c r="Y40" i="83" s="1"/>
  <c r="T40" i="83"/>
  <c r="U40" i="83" s="1"/>
  <c r="N40" i="83"/>
  <c r="K40" i="83"/>
  <c r="AF39" i="83"/>
  <c r="AG39" i="83" s="1"/>
  <c r="AB39" i="83"/>
  <c r="AC39" i="83" s="1"/>
  <c r="X39" i="83"/>
  <c r="Y39" i="83" s="1"/>
  <c r="T39" i="83"/>
  <c r="U39" i="83" s="1"/>
  <c r="N39" i="83"/>
  <c r="K39" i="83"/>
  <c r="AF38" i="83"/>
  <c r="AG38" i="83" s="1"/>
  <c r="AB38" i="83"/>
  <c r="AC38" i="83" s="1"/>
  <c r="X38" i="83"/>
  <c r="Y38" i="83" s="1"/>
  <c r="T38" i="83"/>
  <c r="U38" i="83" s="1"/>
  <c r="N38" i="83"/>
  <c r="K38" i="83"/>
  <c r="AF37" i="83"/>
  <c r="AG37" i="83" s="1"/>
  <c r="AB37" i="83"/>
  <c r="AC37" i="83" s="1"/>
  <c r="X37" i="83"/>
  <c r="Y37" i="83" s="1"/>
  <c r="T37" i="83"/>
  <c r="U37" i="83" s="1"/>
  <c r="N37" i="83"/>
  <c r="K37" i="83"/>
  <c r="AF36" i="83"/>
  <c r="AG36" i="83" s="1"/>
  <c r="AB36" i="83"/>
  <c r="AC36" i="83" s="1"/>
  <c r="X36" i="83"/>
  <c r="Y36" i="83" s="1"/>
  <c r="T36" i="83"/>
  <c r="U36" i="83" s="1"/>
  <c r="N36" i="83"/>
  <c r="K36" i="83"/>
  <c r="AF35" i="83"/>
  <c r="AG35" i="83" s="1"/>
  <c r="AB35" i="83"/>
  <c r="AC35" i="83" s="1"/>
  <c r="X35" i="83"/>
  <c r="Y35" i="83" s="1"/>
  <c r="T35" i="83"/>
  <c r="U35" i="83" s="1"/>
  <c r="N35" i="83"/>
  <c r="K35" i="83"/>
  <c r="AF34" i="83"/>
  <c r="AG34" i="83" s="1"/>
  <c r="AB34" i="83"/>
  <c r="AC34" i="83" s="1"/>
  <c r="X34" i="83"/>
  <c r="Y34" i="83" s="1"/>
  <c r="T34" i="83"/>
  <c r="U34" i="83" s="1"/>
  <c r="N34" i="83"/>
  <c r="K34" i="83"/>
  <c r="AF33" i="83"/>
  <c r="AG33" i="83" s="1"/>
  <c r="AB33" i="83"/>
  <c r="AC33" i="83" s="1"/>
  <c r="X33" i="83"/>
  <c r="Y33" i="83" s="1"/>
  <c r="T33" i="83"/>
  <c r="U33" i="83" s="1"/>
  <c r="N33" i="83"/>
  <c r="K33" i="83"/>
  <c r="AF32" i="83"/>
  <c r="AG32" i="83" s="1"/>
  <c r="AB32" i="83"/>
  <c r="AC32" i="83" s="1"/>
  <c r="X32" i="83"/>
  <c r="Y32" i="83" s="1"/>
  <c r="T32" i="83"/>
  <c r="U32" i="83" s="1"/>
  <c r="N32" i="83"/>
  <c r="K32" i="83"/>
  <c r="AF31" i="83"/>
  <c r="AG31" i="83" s="1"/>
  <c r="AB31" i="83"/>
  <c r="AC31" i="83" s="1"/>
  <c r="X31" i="83"/>
  <c r="Y31" i="83" s="1"/>
  <c r="T31" i="83"/>
  <c r="U31" i="83" s="1"/>
  <c r="N31" i="83"/>
  <c r="K31" i="83"/>
  <c r="AF30" i="83"/>
  <c r="AG30" i="83" s="1"/>
  <c r="AB30" i="83"/>
  <c r="AC30" i="83" s="1"/>
  <c r="X30" i="83"/>
  <c r="Y30" i="83" s="1"/>
  <c r="T30" i="83"/>
  <c r="U30" i="83" s="1"/>
  <c r="N30" i="83"/>
  <c r="K30" i="83"/>
  <c r="AF29" i="83"/>
  <c r="AG29" i="83" s="1"/>
  <c r="AB29" i="83"/>
  <c r="AC29" i="83" s="1"/>
  <c r="X29" i="83"/>
  <c r="Y29" i="83" s="1"/>
  <c r="T29" i="83"/>
  <c r="U29" i="83" s="1"/>
  <c r="N29" i="83"/>
  <c r="K29" i="83"/>
  <c r="AF28" i="83"/>
  <c r="AG28" i="83" s="1"/>
  <c r="AB28" i="83"/>
  <c r="AC28" i="83" s="1"/>
  <c r="X28" i="83"/>
  <c r="Y28" i="83" s="1"/>
  <c r="T28" i="83"/>
  <c r="U28" i="83" s="1"/>
  <c r="N28" i="83"/>
  <c r="K28" i="83"/>
  <c r="AF27" i="83"/>
  <c r="AG27" i="83" s="1"/>
  <c r="AB27" i="83"/>
  <c r="AC27" i="83" s="1"/>
  <c r="X27" i="83"/>
  <c r="Y27" i="83" s="1"/>
  <c r="T27" i="83"/>
  <c r="U27" i="83" s="1"/>
  <c r="N27" i="83"/>
  <c r="K27" i="83"/>
  <c r="AF26" i="83"/>
  <c r="AG26" i="83" s="1"/>
  <c r="AB26" i="83"/>
  <c r="AC26" i="83" s="1"/>
  <c r="X26" i="83"/>
  <c r="Y26" i="83" s="1"/>
  <c r="T26" i="83"/>
  <c r="U26" i="83" s="1"/>
  <c r="N26" i="83"/>
  <c r="K26" i="83"/>
  <c r="AF25" i="83"/>
  <c r="AG25" i="83" s="1"/>
  <c r="AB25" i="83"/>
  <c r="AC25" i="83" s="1"/>
  <c r="X25" i="83"/>
  <c r="Y25" i="83" s="1"/>
  <c r="T25" i="83"/>
  <c r="U25" i="83" s="1"/>
  <c r="N25" i="83"/>
  <c r="K25" i="83"/>
  <c r="AF24" i="83"/>
  <c r="AG24" i="83" s="1"/>
  <c r="AB24" i="83"/>
  <c r="AC24" i="83" s="1"/>
  <c r="X24" i="83"/>
  <c r="Y24" i="83" s="1"/>
  <c r="T24" i="83"/>
  <c r="U24" i="83" s="1"/>
  <c r="N24" i="83"/>
  <c r="K24" i="83"/>
  <c r="AF23" i="83"/>
  <c r="AG23" i="83" s="1"/>
  <c r="AB23" i="83"/>
  <c r="AC23" i="83" s="1"/>
  <c r="X23" i="83"/>
  <c r="Y23" i="83" s="1"/>
  <c r="T23" i="83"/>
  <c r="U23" i="83" s="1"/>
  <c r="N23" i="83"/>
  <c r="K23" i="83"/>
  <c r="AF22" i="83"/>
  <c r="AG22" i="83" s="1"/>
  <c r="AB22" i="83"/>
  <c r="AC22" i="83" s="1"/>
  <c r="X22" i="83"/>
  <c r="Y22" i="83" s="1"/>
  <c r="T22" i="83"/>
  <c r="U22" i="83" s="1"/>
  <c r="N22" i="83"/>
  <c r="K22" i="83"/>
  <c r="AF21" i="83"/>
  <c r="AG21" i="83" s="1"/>
  <c r="AB21" i="83"/>
  <c r="AC21" i="83" s="1"/>
  <c r="X21" i="83"/>
  <c r="Y21" i="83" s="1"/>
  <c r="T21" i="83"/>
  <c r="U21" i="83" s="1"/>
  <c r="N21" i="83"/>
  <c r="K21" i="83"/>
  <c r="AF20" i="83"/>
  <c r="AG20" i="83" s="1"/>
  <c r="AB20" i="83"/>
  <c r="AC20" i="83" s="1"/>
  <c r="X20" i="83"/>
  <c r="Y20" i="83" s="1"/>
  <c r="T20" i="83"/>
  <c r="U20" i="83" s="1"/>
  <c r="N20" i="83"/>
  <c r="K20" i="83"/>
  <c r="AG19" i="83"/>
  <c r="AB19" i="83"/>
  <c r="AC19" i="83" s="1"/>
  <c r="X19" i="83"/>
  <c r="Y19" i="83" s="1"/>
  <c r="T19" i="83"/>
  <c r="U19" i="83" s="1"/>
  <c r="N19" i="83"/>
  <c r="K19" i="83"/>
  <c r="AF18" i="83"/>
  <c r="AG18" i="83" s="1"/>
  <c r="AB18" i="83"/>
  <c r="AC18" i="83" s="1"/>
  <c r="X18" i="83"/>
  <c r="Y18" i="83" s="1"/>
  <c r="T18" i="83"/>
  <c r="U18" i="83" s="1"/>
  <c r="N18" i="83"/>
  <c r="K18" i="83"/>
  <c r="AF17" i="83"/>
  <c r="AG17" i="83" s="1"/>
  <c r="AB17" i="83"/>
  <c r="AC17" i="83" s="1"/>
  <c r="X17" i="83"/>
  <c r="Y17" i="83" s="1"/>
  <c r="T17" i="83"/>
  <c r="U17" i="83" s="1"/>
  <c r="N17" i="83"/>
  <c r="K17" i="83"/>
  <c r="AF16" i="83"/>
  <c r="AG16" i="83" s="1"/>
  <c r="AB16" i="83"/>
  <c r="AC16" i="83" s="1"/>
  <c r="X16" i="83"/>
  <c r="Y16" i="83" s="1"/>
  <c r="T16" i="83"/>
  <c r="U16" i="83" s="1"/>
  <c r="N16" i="83"/>
  <c r="K16" i="83"/>
  <c r="AF15" i="83"/>
  <c r="AG15" i="83" s="1"/>
  <c r="AB15" i="83"/>
  <c r="AC15" i="83" s="1"/>
  <c r="X15" i="83"/>
  <c r="Y15" i="83" s="1"/>
  <c r="T15" i="83"/>
  <c r="U15" i="83" s="1"/>
  <c r="N15" i="83"/>
  <c r="K15" i="83"/>
  <c r="O27" i="83" l="1"/>
  <c r="AJ27" i="83" s="1"/>
  <c r="AK27" i="83" s="1"/>
  <c r="O29" i="83"/>
  <c r="AJ29" i="83" s="1"/>
  <c r="AK29" i="83" s="1"/>
  <c r="O31" i="83"/>
  <c r="AJ31" i="83" s="1"/>
  <c r="AK31" i="83" s="1"/>
  <c r="O33" i="83"/>
  <c r="AJ33" i="83" s="1"/>
  <c r="AK33" i="83" s="1"/>
  <c r="O41" i="83"/>
  <c r="AJ41" i="83" s="1"/>
  <c r="AK41" i="83" s="1"/>
  <c r="O15" i="83"/>
  <c r="AJ15" i="83" s="1"/>
  <c r="AK15" i="83" s="1"/>
  <c r="O17" i="83"/>
  <c r="AJ17" i="83" s="1"/>
  <c r="AK17" i="83" s="1"/>
  <c r="O19" i="83"/>
  <c r="AJ19" i="83" s="1"/>
  <c r="AK19" i="83" s="1"/>
  <c r="O21" i="83"/>
  <c r="AJ21" i="83" s="1"/>
  <c r="AK21" i="83" s="1"/>
  <c r="O16" i="83"/>
  <c r="AJ16" i="83" s="1"/>
  <c r="AK16" i="83" s="1"/>
  <c r="O20" i="83"/>
  <c r="AJ20" i="83" s="1"/>
  <c r="AK20" i="83" s="1"/>
  <c r="O22" i="83"/>
  <c r="AJ22" i="83" s="1"/>
  <c r="AK22" i="83" s="1"/>
  <c r="O24" i="83"/>
  <c r="AJ24" i="83" s="1"/>
  <c r="AK24" i="83" s="1"/>
  <c r="O28" i="83"/>
  <c r="AJ28" i="83" s="1"/>
  <c r="AK28" i="83" s="1"/>
  <c r="O30" i="83"/>
  <c r="AJ30" i="83" s="1"/>
  <c r="AK30" i="83" s="1"/>
  <c r="O32" i="83"/>
  <c r="AJ32" i="83" s="1"/>
  <c r="AK32" i="83" s="1"/>
  <c r="O36" i="83"/>
  <c r="AJ36" i="83" s="1"/>
  <c r="AK36" i="83" s="1"/>
  <c r="O40" i="83"/>
  <c r="AJ40" i="83" s="1"/>
  <c r="AK40" i="83" s="1"/>
  <c r="O42" i="83"/>
  <c r="AJ42" i="83" s="1"/>
  <c r="AK42" i="83" s="1"/>
  <c r="O48" i="83"/>
  <c r="AJ48" i="83" s="1"/>
  <c r="AK48" i="83" s="1"/>
  <c r="O51" i="83"/>
  <c r="O43" i="83"/>
  <c r="AJ43" i="83" s="1"/>
  <c r="AK43" i="83" s="1"/>
  <c r="O45" i="83"/>
  <c r="AJ45" i="83" s="1"/>
  <c r="AK45" i="83" s="1"/>
  <c r="O54" i="83"/>
  <c r="O52" i="83"/>
  <c r="O34" i="83"/>
  <c r="AJ34" i="83" s="1"/>
  <c r="AK34" i="83" s="1"/>
  <c r="O44" i="83"/>
  <c r="AJ44" i="83" s="1"/>
  <c r="AK44" i="83" s="1"/>
  <c r="O46" i="83"/>
  <c r="AJ46" i="83" s="1"/>
  <c r="AK46" i="83" s="1"/>
  <c r="O18" i="83"/>
  <c r="AJ18" i="83" s="1"/>
  <c r="AK18" i="83" s="1"/>
  <c r="O26" i="83"/>
  <c r="AJ26" i="83" s="1"/>
  <c r="AK26" i="83" s="1"/>
  <c r="O39" i="83"/>
  <c r="AJ39" i="83" s="1"/>
  <c r="AK39" i="83" s="1"/>
  <c r="O47" i="83"/>
  <c r="AJ47" i="83" s="1"/>
  <c r="AK47" i="83" s="1"/>
  <c r="O53" i="83"/>
  <c r="O25" i="83"/>
  <c r="AJ25" i="83" s="1"/>
  <c r="AK25" i="83" s="1"/>
  <c r="O35" i="83"/>
  <c r="AJ35" i="83" s="1"/>
  <c r="AK35" i="83" s="1"/>
  <c r="O49" i="83"/>
  <c r="AJ49" i="83" s="1"/>
  <c r="AK49" i="83" s="1"/>
  <c r="O37" i="83"/>
  <c r="AJ37" i="83" s="1"/>
  <c r="AK37" i="83" s="1"/>
  <c r="O23" i="83"/>
  <c r="AJ23" i="83" s="1"/>
  <c r="AK23" i="83" s="1"/>
  <c r="O38" i="83"/>
  <c r="AJ38" i="83" s="1"/>
  <c r="AK38" i="83" s="1"/>
  <c r="AL27" i="82"/>
  <c r="AJ27" i="82"/>
  <c r="AK27" i="82" s="1"/>
  <c r="AH27" i="82"/>
  <c r="AC27" i="82"/>
  <c r="AD27" i="82" s="1"/>
  <c r="Y27" i="82"/>
  <c r="Z27" i="82" s="1"/>
  <c r="U27" i="82"/>
  <c r="V27" i="82" s="1"/>
  <c r="O27" i="82"/>
  <c r="L27" i="82"/>
  <c r="AL26" i="82"/>
  <c r="AJ26" i="82"/>
  <c r="AK26" i="82" s="1"/>
  <c r="AH26" i="82"/>
  <c r="AC26" i="82"/>
  <c r="AD26" i="82" s="1"/>
  <c r="Y26" i="82"/>
  <c r="Z26" i="82" s="1"/>
  <c r="U26" i="82"/>
  <c r="V26" i="82" s="1"/>
  <c r="O26" i="82"/>
  <c r="L26" i="82"/>
  <c r="AL25" i="82"/>
  <c r="AJ25" i="82"/>
  <c r="AH25" i="82"/>
  <c r="AC25" i="82"/>
  <c r="AD25" i="82" s="1"/>
  <c r="Y25" i="82"/>
  <c r="Z25" i="82" s="1"/>
  <c r="U25" i="82"/>
  <c r="V25" i="82" s="1"/>
  <c r="O25" i="82"/>
  <c r="L25" i="82"/>
  <c r="AL24" i="82"/>
  <c r="AJ24" i="82"/>
  <c r="AH24" i="82"/>
  <c r="AC24" i="82"/>
  <c r="AD24" i="82" s="1"/>
  <c r="Y24" i="82"/>
  <c r="Z24" i="82" s="1"/>
  <c r="U24" i="82"/>
  <c r="V24" i="82" s="1"/>
  <c r="O24" i="82"/>
  <c r="L24" i="82"/>
  <c r="AL23" i="82"/>
  <c r="AJ23" i="82"/>
  <c r="AH23" i="82"/>
  <c r="AC23" i="82"/>
  <c r="AD23" i="82" s="1"/>
  <c r="Y23" i="82"/>
  <c r="Z23" i="82" s="1"/>
  <c r="U23" i="82"/>
  <c r="V23" i="82" s="1"/>
  <c r="O23" i="82"/>
  <c r="L23" i="82"/>
  <c r="AL22" i="82"/>
  <c r="AJ22" i="82"/>
  <c r="AL21" i="82"/>
  <c r="AJ21" i="82"/>
  <c r="AH21" i="82"/>
  <c r="AC21" i="82"/>
  <c r="AD21" i="82" s="1"/>
  <c r="Y21" i="82"/>
  <c r="Z21" i="82" s="1"/>
  <c r="U21" i="82"/>
  <c r="V21" i="82" s="1"/>
  <c r="O21" i="82"/>
  <c r="L21" i="82"/>
  <c r="AL20" i="82"/>
  <c r="AJ20" i="82"/>
  <c r="AH20" i="82"/>
  <c r="AC20" i="82"/>
  <c r="AD20" i="82" s="1"/>
  <c r="Y20" i="82"/>
  <c r="Z20" i="82" s="1"/>
  <c r="U20" i="82"/>
  <c r="V20" i="82" s="1"/>
  <c r="O20" i="82"/>
  <c r="L20" i="82"/>
  <c r="AL19" i="82"/>
  <c r="AJ19" i="82"/>
  <c r="AH19" i="82"/>
  <c r="AC19" i="82"/>
  <c r="AD19" i="82" s="1"/>
  <c r="Y19" i="82"/>
  <c r="Z19" i="82" s="1"/>
  <c r="U19" i="82"/>
  <c r="V19" i="82" s="1"/>
  <c r="O19" i="82"/>
  <c r="L19" i="82"/>
  <c r="AL18" i="82"/>
  <c r="AJ18" i="82"/>
  <c r="AH18" i="82"/>
  <c r="AC18" i="82"/>
  <c r="AD18" i="82" s="1"/>
  <c r="Y18" i="82"/>
  <c r="Z18" i="82" s="1"/>
  <c r="U18" i="82"/>
  <c r="V18" i="82" s="1"/>
  <c r="O18" i="82"/>
  <c r="L18" i="82"/>
  <c r="AL17" i="82"/>
  <c r="AJ17" i="82"/>
  <c r="AH17" i="82"/>
  <c r="AC17" i="82"/>
  <c r="AD17" i="82" s="1"/>
  <c r="Y17" i="82"/>
  <c r="Z17" i="82" s="1"/>
  <c r="U17" i="82"/>
  <c r="V17" i="82" s="1"/>
  <c r="O17" i="82"/>
  <c r="L17" i="82"/>
  <c r="AL16" i="82"/>
  <c r="AJ16" i="82"/>
  <c r="AH16" i="82"/>
  <c r="AC16" i="82"/>
  <c r="AD16" i="82" s="1"/>
  <c r="Y16" i="82"/>
  <c r="Z16" i="82" s="1"/>
  <c r="U16" i="82"/>
  <c r="V16" i="82" s="1"/>
  <c r="O16" i="82"/>
  <c r="L16" i="82"/>
  <c r="AL15" i="82"/>
  <c r="AJ15" i="82"/>
  <c r="AC15" i="82"/>
  <c r="AD15" i="82" s="1"/>
  <c r="Y15" i="82"/>
  <c r="Z15" i="82" s="1"/>
  <c r="V15" i="82"/>
  <c r="O15" i="82"/>
  <c r="L15" i="82"/>
  <c r="P16" i="82" l="1"/>
  <c r="AK16" i="82" s="1"/>
  <c r="P17" i="82"/>
  <c r="AK17" i="82" s="1"/>
  <c r="P15" i="82"/>
  <c r="AK15" i="82" s="1"/>
  <c r="P23" i="82"/>
  <c r="AK23" i="82" s="1"/>
  <c r="P18" i="82"/>
  <c r="AK18" i="82" s="1"/>
  <c r="P21" i="82"/>
  <c r="AK21" i="82" s="1"/>
  <c r="P24" i="82"/>
  <c r="P20" i="82"/>
  <c r="AK20" i="82" s="1"/>
  <c r="AK24" i="82"/>
  <c r="P19" i="82"/>
  <c r="AK19" i="82" s="1"/>
  <c r="P25" i="82"/>
  <c r="AK25" i="82" s="1"/>
  <c r="O38" i="81" l="1"/>
  <c r="L38" i="81"/>
  <c r="O37" i="81"/>
  <c r="L37" i="81"/>
  <c r="O36" i="81"/>
  <c r="L36" i="81"/>
  <c r="O35" i="81"/>
  <c r="L35" i="81"/>
  <c r="AJ33" i="81"/>
  <c r="AG33" i="81"/>
  <c r="AH33" i="81" s="1"/>
  <c r="AC33" i="81"/>
  <c r="AD33" i="81" s="1"/>
  <c r="Y33" i="81"/>
  <c r="Z33" i="81" s="1"/>
  <c r="U33" i="81"/>
  <c r="V33" i="81" s="1"/>
  <c r="O33" i="81"/>
  <c r="L33" i="81"/>
  <c r="AJ32" i="81"/>
  <c r="AG32" i="81"/>
  <c r="AH32" i="81" s="1"/>
  <c r="AC32" i="81"/>
  <c r="AD32" i="81" s="1"/>
  <c r="Y32" i="81"/>
  <c r="Z32" i="81" s="1"/>
  <c r="U32" i="81"/>
  <c r="V32" i="81" s="1"/>
  <c r="O32" i="81"/>
  <c r="L32" i="81"/>
  <c r="AJ31" i="81"/>
  <c r="AG31" i="81"/>
  <c r="AH31" i="81" s="1"/>
  <c r="AC31" i="81"/>
  <c r="AD31" i="81" s="1"/>
  <c r="Y31" i="81"/>
  <c r="Z31" i="81" s="1"/>
  <c r="U31" i="81"/>
  <c r="V31" i="81" s="1"/>
  <c r="O31" i="81"/>
  <c r="L31" i="81"/>
  <c r="AJ30" i="81"/>
  <c r="AG30" i="81"/>
  <c r="AH30" i="81" s="1"/>
  <c r="AC30" i="81"/>
  <c r="AD30" i="81" s="1"/>
  <c r="Y30" i="81"/>
  <c r="Z30" i="81" s="1"/>
  <c r="U30" i="81"/>
  <c r="V30" i="81" s="1"/>
  <c r="O30" i="81"/>
  <c r="L30" i="81"/>
  <c r="AJ29" i="81"/>
  <c r="AG29" i="81"/>
  <c r="AH29" i="81" s="1"/>
  <c r="AC29" i="81"/>
  <c r="AD29" i="81" s="1"/>
  <c r="Y29" i="81"/>
  <c r="Z29" i="81" s="1"/>
  <c r="U29" i="81"/>
  <c r="V29" i="81" s="1"/>
  <c r="L29" i="81"/>
  <c r="P29" i="81" s="1"/>
  <c r="AJ28" i="81"/>
  <c r="AG28" i="81"/>
  <c r="AH28" i="81" s="1"/>
  <c r="AC28" i="81"/>
  <c r="AD28" i="81" s="1"/>
  <c r="Y28" i="81"/>
  <c r="Z28" i="81" s="1"/>
  <c r="U28" i="81"/>
  <c r="V28" i="81" s="1"/>
  <c r="O28" i="81"/>
  <c r="L28" i="81"/>
  <c r="AJ27" i="81"/>
  <c r="AG27" i="81"/>
  <c r="AH27" i="81" s="1"/>
  <c r="AC27" i="81"/>
  <c r="AD27" i="81" s="1"/>
  <c r="Y27" i="81"/>
  <c r="Z27" i="81" s="1"/>
  <c r="U27" i="81"/>
  <c r="V27" i="81" s="1"/>
  <c r="O27" i="81"/>
  <c r="L27" i="81"/>
  <c r="AJ26" i="81"/>
  <c r="AG26" i="81"/>
  <c r="AH26" i="81" s="1"/>
  <c r="AC26" i="81"/>
  <c r="AD26" i="81" s="1"/>
  <c r="Y26" i="81"/>
  <c r="Z26" i="81" s="1"/>
  <c r="U26" i="81"/>
  <c r="V26" i="81" s="1"/>
  <c r="L26" i="81"/>
  <c r="P26" i="81" s="1"/>
  <c r="AJ25" i="81"/>
  <c r="AG25" i="81"/>
  <c r="AH25" i="81" s="1"/>
  <c r="AC25" i="81"/>
  <c r="AD25" i="81" s="1"/>
  <c r="Y25" i="81"/>
  <c r="Z25" i="81" s="1"/>
  <c r="U25" i="81"/>
  <c r="V25" i="81" s="1"/>
  <c r="L25" i="81"/>
  <c r="P25" i="81" s="1"/>
  <c r="AJ24" i="81"/>
  <c r="AG24" i="81"/>
  <c r="AH24" i="81" s="1"/>
  <c r="AC24" i="81"/>
  <c r="AD24" i="81" s="1"/>
  <c r="Y24" i="81"/>
  <c r="Z24" i="81" s="1"/>
  <c r="U24" i="81"/>
  <c r="V24" i="81" s="1"/>
  <c r="O24" i="81"/>
  <c r="L24" i="81"/>
  <c r="AJ23" i="81"/>
  <c r="AG23" i="81"/>
  <c r="AH23" i="81" s="1"/>
  <c r="AC23" i="81"/>
  <c r="AD23" i="81" s="1"/>
  <c r="Y23" i="81"/>
  <c r="Z23" i="81" s="1"/>
  <c r="U23" i="81"/>
  <c r="V23" i="81" s="1"/>
  <c r="L23" i="81"/>
  <c r="P23" i="81" s="1"/>
  <c r="AJ22" i="81"/>
  <c r="AG22" i="81"/>
  <c r="AH22" i="81" s="1"/>
  <c r="AC22" i="81"/>
  <c r="AD22" i="81" s="1"/>
  <c r="Y22" i="81"/>
  <c r="Z22" i="81" s="1"/>
  <c r="U22" i="81"/>
  <c r="V22" i="81" s="1"/>
  <c r="O22" i="81"/>
  <c r="L22" i="81"/>
  <c r="AJ21" i="81"/>
  <c r="AG21" i="81"/>
  <c r="AH21" i="81" s="1"/>
  <c r="AC21" i="81"/>
  <c r="AD21" i="81" s="1"/>
  <c r="Y21" i="81"/>
  <c r="Z21" i="81" s="1"/>
  <c r="U21" i="81"/>
  <c r="V21" i="81" s="1"/>
  <c r="O21" i="81"/>
  <c r="L21" i="81"/>
  <c r="AJ20" i="81"/>
  <c r="AG20" i="81"/>
  <c r="AH20" i="81" s="1"/>
  <c r="AC20" i="81"/>
  <c r="AD20" i="81" s="1"/>
  <c r="Y20" i="81"/>
  <c r="Z20" i="81" s="1"/>
  <c r="U20" i="81"/>
  <c r="V20" i="81" s="1"/>
  <c r="O20" i="81"/>
  <c r="L20" i="81"/>
  <c r="AJ19" i="81"/>
  <c r="AG19" i="81"/>
  <c r="AH19" i="81" s="1"/>
  <c r="AC19" i="81"/>
  <c r="AD19" i="81" s="1"/>
  <c r="Y19" i="81"/>
  <c r="Z19" i="81" s="1"/>
  <c r="U19" i="81"/>
  <c r="V19" i="81" s="1"/>
  <c r="O19" i="81"/>
  <c r="L19" i="81"/>
  <c r="AJ18" i="81"/>
  <c r="AG18" i="81"/>
  <c r="AH18" i="81" s="1"/>
  <c r="AC18" i="81"/>
  <c r="AD18" i="81" s="1"/>
  <c r="Y18" i="81"/>
  <c r="Z18" i="81" s="1"/>
  <c r="U18" i="81"/>
  <c r="V18" i="81" s="1"/>
  <c r="O18" i="81"/>
  <c r="L18" i="81"/>
  <c r="AJ17" i="81"/>
  <c r="AG17" i="81"/>
  <c r="AH17" i="81" s="1"/>
  <c r="AC17" i="81"/>
  <c r="AD17" i="81" s="1"/>
  <c r="Y17" i="81"/>
  <c r="Z17" i="81" s="1"/>
  <c r="U17" i="81"/>
  <c r="V17" i="81" s="1"/>
  <c r="O17" i="81"/>
  <c r="L17" i="81"/>
  <c r="AJ16" i="81"/>
  <c r="AG16" i="81"/>
  <c r="AH16" i="81" s="1"/>
  <c r="AC16" i="81"/>
  <c r="AD16" i="81" s="1"/>
  <c r="Y16" i="81"/>
  <c r="Z16" i="81" s="1"/>
  <c r="U16" i="81"/>
  <c r="V16" i="81" s="1"/>
  <c r="O16" i="81"/>
  <c r="L16" i="81"/>
  <c r="O15" i="81"/>
  <c r="L15" i="81"/>
  <c r="P27" i="81" l="1"/>
  <c r="AK27" i="81" s="1"/>
  <c r="AL27" i="81" s="1"/>
  <c r="P35" i="81"/>
  <c r="P31" i="81"/>
  <c r="AK31" i="81" s="1"/>
  <c r="AL31" i="81" s="1"/>
  <c r="P17" i="81"/>
  <c r="AK17" i="81" s="1"/>
  <c r="AL17" i="81" s="1"/>
  <c r="P24" i="81"/>
  <c r="AK24" i="81" s="1"/>
  <c r="AL24" i="81" s="1"/>
  <c r="P15" i="81"/>
  <c r="P38" i="81"/>
  <c r="P20" i="81"/>
  <c r="AK20" i="81" s="1"/>
  <c r="AL20" i="81" s="1"/>
  <c r="P36" i="81"/>
  <c r="P16" i="81"/>
  <c r="AK16" i="81" s="1"/>
  <c r="AL16" i="81" s="1"/>
  <c r="P33" i="81"/>
  <c r="AK33" i="81" s="1"/>
  <c r="AL33" i="81" s="1"/>
  <c r="P28" i="81"/>
  <c r="AK28" i="81" s="1"/>
  <c r="AL28" i="81" s="1"/>
  <c r="P30" i="81"/>
  <c r="AK30" i="81" s="1"/>
  <c r="AL30" i="81" s="1"/>
  <c r="P19" i="81"/>
  <c r="AK19" i="81" s="1"/>
  <c r="AL19" i="81" s="1"/>
  <c r="P37" i="81"/>
  <c r="P22" i="81"/>
  <c r="AK22" i="81" s="1"/>
  <c r="AL22" i="81" s="1"/>
  <c r="AK25" i="81"/>
  <c r="AL25" i="81" s="1"/>
  <c r="AK26" i="81"/>
  <c r="AL26" i="81" s="1"/>
  <c r="P32" i="81"/>
  <c r="AK32" i="81" s="1"/>
  <c r="AL32" i="81" s="1"/>
  <c r="P18" i="81"/>
  <c r="AK18" i="81" s="1"/>
  <c r="AL18" i="81" s="1"/>
  <c r="P21" i="81"/>
  <c r="AK21" i="81" s="1"/>
  <c r="AL21" i="81" s="1"/>
  <c r="AK29" i="81"/>
  <c r="AL29" i="81" s="1"/>
  <c r="AK23" i="81"/>
  <c r="AL23" i="81" s="1"/>
  <c r="S429" i="80" l="1"/>
  <c r="T429" i="80" s="1"/>
  <c r="N429" i="80"/>
  <c r="O429" i="80" s="1"/>
  <c r="I429" i="80"/>
  <c r="J429" i="80" s="1"/>
  <c r="N428" i="80"/>
  <c r="O428" i="80" s="1"/>
  <c r="I428" i="80"/>
  <c r="J428" i="80" s="1"/>
  <c r="N427" i="80"/>
  <c r="O427" i="80" s="1"/>
  <c r="I427" i="80"/>
  <c r="J427" i="80" s="1"/>
  <c r="S426" i="80"/>
  <c r="T426" i="80" s="1"/>
  <c r="N426" i="80"/>
  <c r="O426" i="80" s="1"/>
  <c r="I426" i="80"/>
  <c r="J426" i="80" s="1"/>
  <c r="N425" i="80"/>
  <c r="O425" i="80" s="1"/>
  <c r="I425" i="80"/>
  <c r="J425" i="80" s="1"/>
  <c r="N424" i="80"/>
  <c r="O424" i="80" s="1"/>
  <c r="I424" i="80"/>
  <c r="J424" i="80" s="1"/>
  <c r="N423" i="80"/>
  <c r="O423" i="80" s="1"/>
  <c r="I423" i="80"/>
  <c r="J423" i="80" s="1"/>
  <c r="N422" i="80"/>
  <c r="O422" i="80" s="1"/>
  <c r="I422" i="80"/>
  <c r="J422" i="80" s="1"/>
  <c r="N421" i="80"/>
  <c r="O421" i="80" s="1"/>
  <c r="I421" i="80"/>
  <c r="J421" i="80" s="1"/>
  <c r="S420" i="80"/>
  <c r="T420" i="80" s="1"/>
  <c r="N420" i="80"/>
  <c r="O420" i="80" s="1"/>
  <c r="I420" i="80"/>
  <c r="J420" i="80" s="1"/>
  <c r="N419" i="80"/>
  <c r="O419" i="80" s="1"/>
  <c r="I419" i="80"/>
  <c r="J419" i="80" s="1"/>
  <c r="N418" i="80"/>
  <c r="O418" i="80" s="1"/>
  <c r="I418" i="80"/>
  <c r="J418" i="80" s="1"/>
  <c r="N417" i="80"/>
  <c r="O417" i="80" s="1"/>
  <c r="I417" i="80"/>
  <c r="J417" i="80" s="1"/>
  <c r="N416" i="80"/>
  <c r="O416" i="80" s="1"/>
  <c r="I416" i="80"/>
  <c r="J416" i="80" s="1"/>
  <c r="N415" i="80"/>
  <c r="O415" i="80" s="1"/>
  <c r="I415" i="80"/>
  <c r="J415" i="80" s="1"/>
  <c r="N414" i="80"/>
  <c r="O414" i="80" s="1"/>
  <c r="I414" i="80"/>
  <c r="J414" i="80" s="1"/>
  <c r="N413" i="80"/>
  <c r="O413" i="80" s="1"/>
  <c r="I413" i="80"/>
  <c r="J413" i="80" s="1"/>
  <c r="N412" i="80"/>
  <c r="O412" i="80" s="1"/>
  <c r="I412" i="80"/>
  <c r="J412" i="80" s="1"/>
  <c r="N411" i="80"/>
  <c r="O411" i="80" s="1"/>
  <c r="I411" i="80"/>
  <c r="J411" i="80" s="1"/>
  <c r="N410" i="80"/>
  <c r="O410" i="80" s="1"/>
  <c r="I410" i="80"/>
  <c r="J410" i="80" s="1"/>
  <c r="N409" i="80"/>
  <c r="O409" i="80" s="1"/>
  <c r="I409" i="80"/>
  <c r="J409" i="80" s="1"/>
  <c r="N408" i="80"/>
  <c r="O408" i="80" s="1"/>
  <c r="I408" i="80"/>
  <c r="J408" i="80" s="1"/>
  <c r="S407" i="80"/>
  <c r="T407" i="80" s="1"/>
  <c r="N407" i="80"/>
  <c r="O407" i="80" s="1"/>
  <c r="I407" i="80"/>
  <c r="J407" i="80" s="1"/>
  <c r="N406" i="80"/>
  <c r="O406" i="80" s="1"/>
  <c r="I406" i="80"/>
  <c r="J406" i="80" s="1"/>
  <c r="S405" i="80"/>
  <c r="T405" i="80" s="1"/>
  <c r="N405" i="80"/>
  <c r="O405" i="80" s="1"/>
  <c r="I405" i="80"/>
  <c r="J405" i="80" s="1"/>
  <c r="N404" i="80"/>
  <c r="O404" i="80" s="1"/>
  <c r="I404" i="80"/>
  <c r="J404" i="80" s="1"/>
  <c r="N403" i="80"/>
  <c r="O403" i="80" s="1"/>
  <c r="I403" i="80"/>
  <c r="J403" i="80" s="1"/>
  <c r="N402" i="80"/>
  <c r="O402" i="80" s="1"/>
  <c r="I402" i="80"/>
  <c r="J402" i="80" s="1"/>
  <c r="N401" i="80"/>
  <c r="O401" i="80" s="1"/>
  <c r="I401" i="80"/>
  <c r="J401" i="80" s="1"/>
  <c r="N400" i="80"/>
  <c r="O400" i="80" s="1"/>
  <c r="I400" i="80"/>
  <c r="J400" i="80" s="1"/>
  <c r="N399" i="80"/>
  <c r="O399" i="80" s="1"/>
  <c r="I399" i="80"/>
  <c r="J399" i="80" s="1"/>
  <c r="N398" i="80"/>
  <c r="O398" i="80" s="1"/>
  <c r="I398" i="80"/>
  <c r="J398" i="80" s="1"/>
  <c r="S397" i="80"/>
  <c r="T397" i="80" s="1"/>
  <c r="N397" i="80"/>
  <c r="O397" i="80" s="1"/>
  <c r="I397" i="80"/>
  <c r="J397" i="80" s="1"/>
  <c r="S396" i="80"/>
  <c r="T396" i="80" s="1"/>
  <c r="N396" i="80"/>
  <c r="O396" i="80" s="1"/>
  <c r="I396" i="80"/>
  <c r="J396" i="80" s="1"/>
  <c r="S395" i="80"/>
  <c r="T395" i="80" s="1"/>
  <c r="N395" i="80"/>
  <c r="O395" i="80" s="1"/>
  <c r="I395" i="80"/>
  <c r="J395" i="80" s="1"/>
  <c r="S394" i="80"/>
  <c r="T394" i="80" s="1"/>
  <c r="N394" i="80"/>
  <c r="O394" i="80" s="1"/>
  <c r="I394" i="80"/>
  <c r="J394" i="80" s="1"/>
  <c r="S393" i="80"/>
  <c r="T393" i="80" s="1"/>
  <c r="N393" i="80"/>
  <c r="O393" i="80" s="1"/>
  <c r="I393" i="80"/>
  <c r="J393" i="80" s="1"/>
  <c r="S392" i="80"/>
  <c r="T392" i="80" s="1"/>
  <c r="N392" i="80"/>
  <c r="O392" i="80" s="1"/>
  <c r="I392" i="80"/>
  <c r="J392" i="80" s="1"/>
  <c r="N391" i="80"/>
  <c r="O391" i="80" s="1"/>
  <c r="I391" i="80"/>
  <c r="J391" i="80" s="1"/>
  <c r="N390" i="80"/>
  <c r="O390" i="80" s="1"/>
  <c r="I390" i="80"/>
  <c r="J390" i="80" s="1"/>
  <c r="N389" i="80"/>
  <c r="O389" i="80" s="1"/>
  <c r="I389" i="80"/>
  <c r="J389" i="80" s="1"/>
  <c r="N388" i="80"/>
  <c r="O388" i="80" s="1"/>
  <c r="I388" i="80"/>
  <c r="J388" i="80" s="1"/>
  <c r="N387" i="80"/>
  <c r="O387" i="80" s="1"/>
  <c r="I387" i="80"/>
  <c r="J387" i="80" s="1"/>
  <c r="N386" i="80"/>
  <c r="O386" i="80" s="1"/>
  <c r="I386" i="80"/>
  <c r="J386" i="80" s="1"/>
  <c r="N385" i="80"/>
  <c r="O385" i="80" s="1"/>
  <c r="I385" i="80"/>
  <c r="J385" i="80" s="1"/>
  <c r="S384" i="80"/>
  <c r="T384" i="80" s="1"/>
  <c r="N384" i="80"/>
  <c r="O384" i="80" s="1"/>
  <c r="I384" i="80"/>
  <c r="J384" i="80" s="1"/>
  <c r="N383" i="80"/>
  <c r="O383" i="80" s="1"/>
  <c r="I383" i="80"/>
  <c r="J383" i="80" s="1"/>
  <c r="N382" i="80"/>
  <c r="O382" i="80" s="1"/>
  <c r="I382" i="80"/>
  <c r="J382" i="80" s="1"/>
  <c r="N381" i="80"/>
  <c r="O381" i="80" s="1"/>
  <c r="I381" i="80"/>
  <c r="J381" i="80" s="1"/>
  <c r="N380" i="80"/>
  <c r="O380" i="80" s="1"/>
  <c r="I380" i="80"/>
  <c r="J380" i="80" s="1"/>
  <c r="N379" i="80"/>
  <c r="O379" i="80" s="1"/>
  <c r="I379" i="80"/>
  <c r="J379" i="80" s="1"/>
  <c r="N378" i="80"/>
  <c r="O378" i="80" s="1"/>
  <c r="I378" i="80"/>
  <c r="J378" i="80" s="1"/>
  <c r="N377" i="80"/>
  <c r="O377" i="80" s="1"/>
  <c r="I377" i="80"/>
  <c r="J377" i="80" s="1"/>
  <c r="S376" i="80"/>
  <c r="T376" i="80" s="1"/>
  <c r="N376" i="80"/>
  <c r="O376" i="80" s="1"/>
  <c r="I376" i="80"/>
  <c r="J376" i="80" s="1"/>
  <c r="S375" i="80"/>
  <c r="T375" i="80" s="1"/>
  <c r="N375" i="80"/>
  <c r="O375" i="80" s="1"/>
  <c r="I375" i="80"/>
  <c r="J375" i="80" s="1"/>
  <c r="S374" i="80"/>
  <c r="T374" i="80" s="1"/>
  <c r="N374" i="80"/>
  <c r="O374" i="80" s="1"/>
  <c r="I374" i="80"/>
  <c r="J374" i="80" s="1"/>
  <c r="S373" i="80"/>
  <c r="T373" i="80" s="1"/>
  <c r="N373" i="80"/>
  <c r="O373" i="80" s="1"/>
  <c r="I373" i="80"/>
  <c r="J373" i="80" s="1"/>
  <c r="S372" i="80"/>
  <c r="T372" i="80" s="1"/>
  <c r="N372" i="80"/>
  <c r="O372" i="80" s="1"/>
  <c r="I372" i="80"/>
  <c r="J372" i="80" s="1"/>
  <c r="S371" i="80"/>
  <c r="T371" i="80" s="1"/>
  <c r="N371" i="80"/>
  <c r="O371" i="80" s="1"/>
  <c r="I371" i="80"/>
  <c r="J371" i="80" s="1"/>
  <c r="S370" i="80"/>
  <c r="T370" i="80" s="1"/>
  <c r="N370" i="80"/>
  <c r="O370" i="80" s="1"/>
  <c r="I370" i="80"/>
  <c r="J370" i="80" s="1"/>
  <c r="S369" i="80"/>
  <c r="T369" i="80" s="1"/>
  <c r="N369" i="80"/>
  <c r="O369" i="80" s="1"/>
  <c r="I369" i="80"/>
  <c r="J369" i="80" s="1"/>
  <c r="S368" i="80"/>
  <c r="T368" i="80" s="1"/>
  <c r="N368" i="80"/>
  <c r="O368" i="80" s="1"/>
  <c r="I368" i="80"/>
  <c r="J368" i="80" s="1"/>
  <c r="S367" i="80"/>
  <c r="T367" i="80" s="1"/>
  <c r="N367" i="80"/>
  <c r="O367" i="80" s="1"/>
  <c r="I367" i="80"/>
  <c r="J367" i="80" s="1"/>
  <c r="S366" i="80"/>
  <c r="T366" i="80" s="1"/>
  <c r="N366" i="80"/>
  <c r="O366" i="80" s="1"/>
  <c r="I366" i="80"/>
  <c r="J366" i="80" s="1"/>
  <c r="S365" i="80"/>
  <c r="T365" i="80" s="1"/>
  <c r="N365" i="80"/>
  <c r="O365" i="80" s="1"/>
  <c r="I365" i="80"/>
  <c r="J365" i="80" s="1"/>
  <c r="S364" i="80"/>
  <c r="T364" i="80" s="1"/>
  <c r="N364" i="80"/>
  <c r="O364" i="80" s="1"/>
  <c r="I364" i="80"/>
  <c r="J364" i="80" s="1"/>
  <c r="S363" i="80"/>
  <c r="T363" i="80" s="1"/>
  <c r="N363" i="80"/>
  <c r="O363" i="80" s="1"/>
  <c r="I363" i="80"/>
  <c r="J363" i="80" s="1"/>
  <c r="S362" i="80"/>
  <c r="T362" i="80" s="1"/>
  <c r="N362" i="80"/>
  <c r="O362" i="80" s="1"/>
  <c r="I362" i="80"/>
  <c r="J362" i="80" s="1"/>
  <c r="S361" i="80"/>
  <c r="T361" i="80" s="1"/>
  <c r="N361" i="80"/>
  <c r="O361" i="80" s="1"/>
  <c r="I361" i="80"/>
  <c r="J361" i="80" s="1"/>
  <c r="S360" i="80"/>
  <c r="T360" i="80" s="1"/>
  <c r="N360" i="80"/>
  <c r="O360" i="80" s="1"/>
  <c r="I360" i="80"/>
  <c r="J360" i="80" s="1"/>
  <c r="S359" i="80"/>
  <c r="T359" i="80" s="1"/>
  <c r="N359" i="80"/>
  <c r="O359" i="80" s="1"/>
  <c r="I359" i="80"/>
  <c r="J359" i="80" s="1"/>
  <c r="S358" i="80"/>
  <c r="T358" i="80" s="1"/>
  <c r="N358" i="80"/>
  <c r="O358" i="80" s="1"/>
  <c r="I358" i="80"/>
  <c r="J358" i="80" s="1"/>
  <c r="S357" i="80"/>
  <c r="T357" i="80" s="1"/>
  <c r="N357" i="80"/>
  <c r="O357" i="80" s="1"/>
  <c r="I357" i="80"/>
  <c r="J357" i="80" s="1"/>
  <c r="S356" i="80"/>
  <c r="T356" i="80" s="1"/>
  <c r="N356" i="80"/>
  <c r="O356" i="80" s="1"/>
  <c r="I356" i="80"/>
  <c r="J356" i="80" s="1"/>
  <c r="S355" i="80"/>
  <c r="T355" i="80" s="1"/>
  <c r="N355" i="80"/>
  <c r="O355" i="80" s="1"/>
  <c r="I355" i="80"/>
  <c r="J355" i="80" s="1"/>
  <c r="S354" i="80"/>
  <c r="T354" i="80" s="1"/>
  <c r="N354" i="80"/>
  <c r="O354" i="80" s="1"/>
  <c r="I354" i="80"/>
  <c r="J354" i="80" s="1"/>
  <c r="S353" i="80"/>
  <c r="T353" i="80" s="1"/>
  <c r="N353" i="80"/>
  <c r="O353" i="80" s="1"/>
  <c r="I353" i="80"/>
  <c r="J353" i="80" s="1"/>
  <c r="S352" i="80"/>
  <c r="T352" i="80" s="1"/>
  <c r="N352" i="80"/>
  <c r="O352" i="80" s="1"/>
  <c r="I352" i="80"/>
  <c r="J352" i="80" s="1"/>
  <c r="S351" i="80"/>
  <c r="T351" i="80" s="1"/>
  <c r="N351" i="80"/>
  <c r="O351" i="80" s="1"/>
  <c r="I351" i="80"/>
  <c r="J351" i="80" s="1"/>
  <c r="S350" i="80"/>
  <c r="T350" i="80" s="1"/>
  <c r="N350" i="80"/>
  <c r="O350" i="80" s="1"/>
  <c r="I350" i="80"/>
  <c r="J350" i="80" s="1"/>
  <c r="S349" i="80"/>
  <c r="T349" i="80" s="1"/>
  <c r="N349" i="80"/>
  <c r="O349" i="80" s="1"/>
  <c r="I349" i="80"/>
  <c r="J349" i="80" s="1"/>
  <c r="S348" i="80"/>
  <c r="T348" i="80" s="1"/>
  <c r="N348" i="80"/>
  <c r="O348" i="80" s="1"/>
  <c r="I348" i="80"/>
  <c r="J348" i="80" s="1"/>
  <c r="S347" i="80"/>
  <c r="T347" i="80" s="1"/>
  <c r="N347" i="80"/>
  <c r="O347" i="80" s="1"/>
  <c r="I347" i="80"/>
  <c r="J347" i="80" s="1"/>
  <c r="S346" i="80"/>
  <c r="T346" i="80" s="1"/>
  <c r="N346" i="80"/>
  <c r="O346" i="80" s="1"/>
  <c r="I346" i="80"/>
  <c r="J346" i="80" s="1"/>
  <c r="S345" i="80"/>
  <c r="T345" i="80" s="1"/>
  <c r="N345" i="80"/>
  <c r="O345" i="80" s="1"/>
  <c r="I345" i="80"/>
  <c r="J345" i="80" s="1"/>
  <c r="N344" i="80"/>
  <c r="O344" i="80" s="1"/>
  <c r="I344" i="80"/>
  <c r="J344" i="80" s="1"/>
  <c r="S343" i="80"/>
  <c r="T343" i="80" s="1"/>
  <c r="N343" i="80"/>
  <c r="O343" i="80" s="1"/>
  <c r="I343" i="80"/>
  <c r="J343" i="80" s="1"/>
  <c r="S342" i="80"/>
  <c r="T342" i="80" s="1"/>
  <c r="N342" i="80"/>
  <c r="O342" i="80" s="1"/>
  <c r="I342" i="80"/>
  <c r="J342" i="80" s="1"/>
  <c r="S341" i="80"/>
  <c r="T341" i="80" s="1"/>
  <c r="N341" i="80"/>
  <c r="O341" i="80" s="1"/>
  <c r="I341" i="80"/>
  <c r="J341" i="80" s="1"/>
  <c r="S340" i="80"/>
  <c r="T340" i="80" s="1"/>
  <c r="N340" i="80"/>
  <c r="O340" i="80" s="1"/>
  <c r="I340" i="80"/>
  <c r="J340" i="80" s="1"/>
  <c r="S339" i="80"/>
  <c r="T339" i="80" s="1"/>
  <c r="N339" i="80"/>
  <c r="O339" i="80" s="1"/>
  <c r="I339" i="80"/>
  <c r="J339" i="80" s="1"/>
  <c r="S338" i="80"/>
  <c r="T338" i="80" s="1"/>
  <c r="N338" i="80"/>
  <c r="O338" i="80" s="1"/>
  <c r="I338" i="80"/>
  <c r="J338" i="80" s="1"/>
  <c r="S337" i="80"/>
  <c r="T337" i="80" s="1"/>
  <c r="N337" i="80"/>
  <c r="O337" i="80" s="1"/>
  <c r="I337" i="80"/>
  <c r="J337" i="80" s="1"/>
  <c r="S336" i="80"/>
  <c r="T336" i="80" s="1"/>
  <c r="N336" i="80"/>
  <c r="O336" i="80" s="1"/>
  <c r="I336" i="80"/>
  <c r="J336" i="80" s="1"/>
  <c r="S335" i="80"/>
  <c r="T335" i="80" s="1"/>
  <c r="N335" i="80"/>
  <c r="O335" i="80" s="1"/>
  <c r="I335" i="80"/>
  <c r="J335" i="80" s="1"/>
  <c r="S334" i="80"/>
  <c r="T334" i="80" s="1"/>
  <c r="N334" i="80"/>
  <c r="O334" i="80" s="1"/>
  <c r="I334" i="80"/>
  <c r="J334" i="80" s="1"/>
  <c r="S333" i="80"/>
  <c r="T333" i="80" s="1"/>
  <c r="N333" i="80"/>
  <c r="O333" i="80" s="1"/>
  <c r="I333" i="80"/>
  <c r="J333" i="80" s="1"/>
  <c r="S332" i="80"/>
  <c r="T332" i="80" s="1"/>
  <c r="N332" i="80"/>
  <c r="O332" i="80" s="1"/>
  <c r="I332" i="80"/>
  <c r="J332" i="80" s="1"/>
  <c r="S331" i="80"/>
  <c r="T331" i="80" s="1"/>
  <c r="N331" i="80"/>
  <c r="O331" i="80" s="1"/>
  <c r="I331" i="80"/>
  <c r="J331" i="80" s="1"/>
  <c r="S330" i="80"/>
  <c r="T330" i="80" s="1"/>
  <c r="N330" i="80"/>
  <c r="O330" i="80" s="1"/>
  <c r="I330" i="80"/>
  <c r="J330" i="80" s="1"/>
  <c r="S329" i="80"/>
  <c r="T329" i="80" s="1"/>
  <c r="N329" i="80"/>
  <c r="O329" i="80" s="1"/>
  <c r="I329" i="80"/>
  <c r="J329" i="80" s="1"/>
  <c r="S328" i="80"/>
  <c r="T328" i="80" s="1"/>
  <c r="N328" i="80"/>
  <c r="O328" i="80" s="1"/>
  <c r="I328" i="80"/>
  <c r="J328" i="80" s="1"/>
  <c r="S327" i="80"/>
  <c r="T327" i="80" s="1"/>
  <c r="N327" i="80"/>
  <c r="O327" i="80" s="1"/>
  <c r="I327" i="80"/>
  <c r="J327" i="80" s="1"/>
  <c r="S326" i="80"/>
  <c r="T326" i="80" s="1"/>
  <c r="N326" i="80"/>
  <c r="O326" i="80" s="1"/>
  <c r="I326" i="80"/>
  <c r="J326" i="80" s="1"/>
  <c r="S325" i="80"/>
  <c r="T325" i="80" s="1"/>
  <c r="N325" i="80"/>
  <c r="O325" i="80" s="1"/>
  <c r="I325" i="80"/>
  <c r="J325" i="80" s="1"/>
  <c r="N324" i="80"/>
  <c r="O324" i="80" s="1"/>
  <c r="I324" i="80"/>
  <c r="J324" i="80" s="1"/>
  <c r="S323" i="80"/>
  <c r="T323" i="80" s="1"/>
  <c r="N323" i="80"/>
  <c r="O323" i="80" s="1"/>
  <c r="I323" i="80"/>
  <c r="J323" i="80" s="1"/>
  <c r="S322" i="80"/>
  <c r="T322" i="80" s="1"/>
  <c r="N322" i="80"/>
  <c r="O322" i="80" s="1"/>
  <c r="I322" i="80"/>
  <c r="J322" i="80" s="1"/>
  <c r="S321" i="80"/>
  <c r="T321" i="80" s="1"/>
  <c r="N321" i="80"/>
  <c r="O321" i="80" s="1"/>
  <c r="I321" i="80"/>
  <c r="J321" i="80" s="1"/>
  <c r="S320" i="80"/>
  <c r="T320" i="80" s="1"/>
  <c r="N320" i="80"/>
  <c r="O320" i="80" s="1"/>
  <c r="I320" i="80"/>
  <c r="J320" i="80" s="1"/>
  <c r="S319" i="80"/>
  <c r="T319" i="80" s="1"/>
  <c r="N319" i="80"/>
  <c r="O319" i="80" s="1"/>
  <c r="I319" i="80"/>
  <c r="J319" i="80" s="1"/>
  <c r="S318" i="80"/>
  <c r="T318" i="80" s="1"/>
  <c r="N318" i="80"/>
  <c r="O318" i="80" s="1"/>
  <c r="I318" i="80"/>
  <c r="J318" i="80" s="1"/>
  <c r="N317" i="80"/>
  <c r="O317" i="80" s="1"/>
  <c r="I317" i="80"/>
  <c r="J317" i="80" s="1"/>
  <c r="S316" i="80"/>
  <c r="T316" i="80" s="1"/>
  <c r="N316" i="80"/>
  <c r="O316" i="80" s="1"/>
  <c r="I316" i="80"/>
  <c r="J316" i="80" s="1"/>
  <c r="S315" i="80"/>
  <c r="T315" i="80" s="1"/>
  <c r="N315" i="80"/>
  <c r="O315" i="80" s="1"/>
  <c r="I315" i="80"/>
  <c r="J315" i="80" s="1"/>
  <c r="S314" i="80"/>
  <c r="T314" i="80" s="1"/>
  <c r="N314" i="80"/>
  <c r="O314" i="80" s="1"/>
  <c r="I314" i="80"/>
  <c r="J314" i="80" s="1"/>
  <c r="S313" i="80"/>
  <c r="T313" i="80" s="1"/>
  <c r="N313" i="80"/>
  <c r="O313" i="80" s="1"/>
  <c r="I313" i="80"/>
  <c r="J313" i="80" s="1"/>
  <c r="S312" i="80"/>
  <c r="T312" i="80" s="1"/>
  <c r="N312" i="80"/>
  <c r="O312" i="80" s="1"/>
  <c r="I312" i="80"/>
  <c r="J312" i="80" s="1"/>
  <c r="S311" i="80"/>
  <c r="T311" i="80" s="1"/>
  <c r="N311" i="80"/>
  <c r="O311" i="80" s="1"/>
  <c r="I311" i="80"/>
  <c r="J311" i="80" s="1"/>
  <c r="S310" i="80"/>
  <c r="T310" i="80" s="1"/>
  <c r="N310" i="80"/>
  <c r="O310" i="80" s="1"/>
  <c r="I310" i="80"/>
  <c r="J310" i="80" s="1"/>
  <c r="S309" i="80"/>
  <c r="T309" i="80" s="1"/>
  <c r="N309" i="80"/>
  <c r="O309" i="80" s="1"/>
  <c r="I309" i="80"/>
  <c r="J309" i="80" s="1"/>
  <c r="S308" i="80"/>
  <c r="T308" i="80" s="1"/>
  <c r="N308" i="80"/>
  <c r="O308" i="80" s="1"/>
  <c r="I308" i="80"/>
  <c r="J308" i="80" s="1"/>
  <c r="S307" i="80"/>
  <c r="T307" i="80" s="1"/>
  <c r="N307" i="80"/>
  <c r="O307" i="80" s="1"/>
  <c r="I307" i="80"/>
  <c r="J307" i="80" s="1"/>
  <c r="S306" i="80"/>
  <c r="T306" i="80" s="1"/>
  <c r="N306" i="80"/>
  <c r="O306" i="80" s="1"/>
  <c r="I306" i="80"/>
  <c r="J306" i="80" s="1"/>
  <c r="S305" i="80"/>
  <c r="T305" i="80" s="1"/>
  <c r="N305" i="80"/>
  <c r="O305" i="80" s="1"/>
  <c r="I305" i="80"/>
  <c r="J305" i="80" s="1"/>
  <c r="S304" i="80"/>
  <c r="T304" i="80" s="1"/>
  <c r="N304" i="80"/>
  <c r="O304" i="80" s="1"/>
  <c r="I304" i="80"/>
  <c r="J304" i="80" s="1"/>
  <c r="N303" i="80"/>
  <c r="O303" i="80" s="1"/>
  <c r="I303" i="80"/>
  <c r="J303" i="80" s="1"/>
  <c r="S302" i="80"/>
  <c r="T302" i="80" s="1"/>
  <c r="N302" i="80"/>
  <c r="O302" i="80" s="1"/>
  <c r="I302" i="80"/>
  <c r="J302" i="80" s="1"/>
  <c r="S301" i="80"/>
  <c r="T301" i="80" s="1"/>
  <c r="N301" i="80"/>
  <c r="O301" i="80" s="1"/>
  <c r="I301" i="80"/>
  <c r="J301" i="80" s="1"/>
  <c r="S300" i="80"/>
  <c r="T300" i="80" s="1"/>
  <c r="N300" i="80"/>
  <c r="O300" i="80" s="1"/>
  <c r="I300" i="80"/>
  <c r="J300" i="80" s="1"/>
  <c r="S299" i="80"/>
  <c r="T299" i="80" s="1"/>
  <c r="N299" i="80"/>
  <c r="O299" i="80" s="1"/>
  <c r="I299" i="80"/>
  <c r="J299" i="80" s="1"/>
  <c r="S298" i="80"/>
  <c r="T298" i="80" s="1"/>
  <c r="N298" i="80"/>
  <c r="O298" i="80" s="1"/>
  <c r="I298" i="80"/>
  <c r="J298" i="80" s="1"/>
  <c r="S297" i="80"/>
  <c r="T297" i="80" s="1"/>
  <c r="N297" i="80"/>
  <c r="O297" i="80" s="1"/>
  <c r="I297" i="80"/>
  <c r="J297" i="80" s="1"/>
  <c r="S296" i="80"/>
  <c r="T296" i="80" s="1"/>
  <c r="N296" i="80"/>
  <c r="O296" i="80" s="1"/>
  <c r="I296" i="80"/>
  <c r="J296" i="80" s="1"/>
  <c r="N295" i="80"/>
  <c r="O295" i="80" s="1"/>
  <c r="I295" i="80"/>
  <c r="J295" i="80" s="1"/>
  <c r="N294" i="80"/>
  <c r="O294" i="80" s="1"/>
  <c r="I294" i="80"/>
  <c r="J294" i="80" s="1"/>
  <c r="N293" i="80"/>
  <c r="O293" i="80" s="1"/>
  <c r="I293" i="80"/>
  <c r="J293" i="80" s="1"/>
  <c r="S292" i="80"/>
  <c r="T292" i="80" s="1"/>
  <c r="N292" i="80"/>
  <c r="O292" i="80" s="1"/>
  <c r="I292" i="80"/>
  <c r="J292" i="80" s="1"/>
  <c r="N291" i="80"/>
  <c r="O291" i="80" s="1"/>
  <c r="I291" i="80"/>
  <c r="J291" i="80" s="1"/>
  <c r="N290" i="80"/>
  <c r="O290" i="80" s="1"/>
  <c r="I290" i="80"/>
  <c r="J290" i="80" s="1"/>
  <c r="N289" i="80"/>
  <c r="O289" i="80" s="1"/>
  <c r="I289" i="80"/>
  <c r="J289" i="80" s="1"/>
  <c r="N288" i="80"/>
  <c r="O288" i="80" s="1"/>
  <c r="I288" i="80"/>
  <c r="J288" i="80" s="1"/>
  <c r="S287" i="80"/>
  <c r="T287" i="80" s="1"/>
  <c r="N287" i="80"/>
  <c r="O287" i="80" s="1"/>
  <c r="I287" i="80"/>
  <c r="J287" i="80" s="1"/>
  <c r="N286" i="80"/>
  <c r="O286" i="80" s="1"/>
  <c r="I286" i="80"/>
  <c r="J286" i="80" s="1"/>
  <c r="S285" i="80"/>
  <c r="T285" i="80" s="1"/>
  <c r="N285" i="80"/>
  <c r="O285" i="80" s="1"/>
  <c r="I285" i="80"/>
  <c r="J285" i="80" s="1"/>
  <c r="N284" i="80"/>
  <c r="O284" i="80" s="1"/>
  <c r="I284" i="80"/>
  <c r="J284" i="80" s="1"/>
  <c r="S283" i="80"/>
  <c r="T283" i="80" s="1"/>
  <c r="N283" i="80"/>
  <c r="O283" i="80" s="1"/>
  <c r="I283" i="80"/>
  <c r="J283" i="80" s="1"/>
  <c r="N282" i="80"/>
  <c r="O282" i="80" s="1"/>
  <c r="I282" i="80"/>
  <c r="J282" i="80" s="1"/>
  <c r="S281" i="80"/>
  <c r="T281" i="80" s="1"/>
  <c r="N281" i="80"/>
  <c r="O281" i="80" s="1"/>
  <c r="I281" i="80"/>
  <c r="J281" i="80" s="1"/>
  <c r="S280" i="80"/>
  <c r="T280" i="80" s="1"/>
  <c r="N280" i="80"/>
  <c r="O280" i="80" s="1"/>
  <c r="I280" i="80"/>
  <c r="J280" i="80" s="1"/>
  <c r="S279" i="80"/>
  <c r="T279" i="80" s="1"/>
  <c r="N279" i="80"/>
  <c r="O279" i="80" s="1"/>
  <c r="I279" i="80"/>
  <c r="J279" i="80" s="1"/>
  <c r="S278" i="80"/>
  <c r="T278" i="80" s="1"/>
  <c r="N278" i="80"/>
  <c r="O278" i="80" s="1"/>
  <c r="I278" i="80"/>
  <c r="J278" i="80" s="1"/>
  <c r="S277" i="80"/>
  <c r="T277" i="80" s="1"/>
  <c r="N277" i="80"/>
  <c r="O277" i="80" s="1"/>
  <c r="I277" i="80"/>
  <c r="J277" i="80" s="1"/>
  <c r="S276" i="80"/>
  <c r="T276" i="80" s="1"/>
  <c r="N276" i="80"/>
  <c r="O276" i="80" s="1"/>
  <c r="I276" i="80"/>
  <c r="J276" i="80" s="1"/>
  <c r="S275" i="80"/>
  <c r="T275" i="80" s="1"/>
  <c r="N275" i="80"/>
  <c r="O275" i="80" s="1"/>
  <c r="I275" i="80"/>
  <c r="J275" i="80" s="1"/>
  <c r="S274" i="80"/>
  <c r="T274" i="80" s="1"/>
  <c r="N274" i="80"/>
  <c r="O274" i="80" s="1"/>
  <c r="I274" i="80"/>
  <c r="J274" i="80" s="1"/>
  <c r="S273" i="80"/>
  <c r="T273" i="80" s="1"/>
  <c r="N273" i="80"/>
  <c r="O273" i="80" s="1"/>
  <c r="I273" i="80"/>
  <c r="J273" i="80" s="1"/>
  <c r="S272" i="80"/>
  <c r="T272" i="80" s="1"/>
  <c r="N272" i="80"/>
  <c r="O272" i="80" s="1"/>
  <c r="I272" i="80"/>
  <c r="J272" i="80" s="1"/>
  <c r="S271" i="80"/>
  <c r="T271" i="80" s="1"/>
  <c r="N271" i="80"/>
  <c r="O271" i="80" s="1"/>
  <c r="I271" i="80"/>
  <c r="J271" i="80" s="1"/>
  <c r="S270" i="80"/>
  <c r="T270" i="80" s="1"/>
  <c r="N270" i="80"/>
  <c r="O270" i="80" s="1"/>
  <c r="I270" i="80"/>
  <c r="J270" i="80" s="1"/>
  <c r="S269" i="80"/>
  <c r="T269" i="80" s="1"/>
  <c r="N269" i="80"/>
  <c r="O269" i="80" s="1"/>
  <c r="I269" i="80"/>
  <c r="J269" i="80" s="1"/>
  <c r="S268" i="80"/>
  <c r="T268" i="80" s="1"/>
  <c r="N268" i="80"/>
  <c r="O268" i="80" s="1"/>
  <c r="I268" i="80"/>
  <c r="J268" i="80" s="1"/>
  <c r="S267" i="80"/>
  <c r="T267" i="80" s="1"/>
  <c r="N267" i="80"/>
  <c r="O267" i="80" s="1"/>
  <c r="I267" i="80"/>
  <c r="J267" i="80" s="1"/>
  <c r="S266" i="80"/>
  <c r="T266" i="80" s="1"/>
  <c r="N266" i="80"/>
  <c r="O266" i="80" s="1"/>
  <c r="I266" i="80"/>
  <c r="J266" i="80" s="1"/>
  <c r="S265" i="80"/>
  <c r="T265" i="80" s="1"/>
  <c r="N265" i="80"/>
  <c r="O265" i="80" s="1"/>
  <c r="I265" i="80"/>
  <c r="J265" i="80" s="1"/>
  <c r="S264" i="80"/>
  <c r="T264" i="80" s="1"/>
  <c r="N264" i="80"/>
  <c r="O264" i="80" s="1"/>
  <c r="I264" i="80"/>
  <c r="J264" i="80" s="1"/>
  <c r="S263" i="80"/>
  <c r="T263" i="80" s="1"/>
  <c r="N263" i="80"/>
  <c r="O263" i="80" s="1"/>
  <c r="I263" i="80"/>
  <c r="J263" i="80" s="1"/>
  <c r="S262" i="80"/>
  <c r="T262" i="80" s="1"/>
  <c r="N262" i="80"/>
  <c r="O262" i="80" s="1"/>
  <c r="I262" i="80"/>
  <c r="J262" i="80" s="1"/>
  <c r="N261" i="80"/>
  <c r="O261" i="80" s="1"/>
  <c r="I261" i="80"/>
  <c r="J261" i="80" s="1"/>
  <c r="N260" i="80"/>
  <c r="O260" i="80" s="1"/>
  <c r="I260" i="80"/>
  <c r="J260" i="80" s="1"/>
  <c r="N259" i="80"/>
  <c r="O259" i="80" s="1"/>
  <c r="I259" i="80"/>
  <c r="J259" i="80" s="1"/>
  <c r="S258" i="80"/>
  <c r="T258" i="80" s="1"/>
  <c r="N258" i="80"/>
  <c r="O258" i="80" s="1"/>
  <c r="I258" i="80"/>
  <c r="J258" i="80" s="1"/>
  <c r="S257" i="80"/>
  <c r="T257" i="80" s="1"/>
  <c r="N257" i="80"/>
  <c r="O257" i="80" s="1"/>
  <c r="I257" i="80"/>
  <c r="J257" i="80" s="1"/>
  <c r="S256" i="80"/>
  <c r="T256" i="80" s="1"/>
  <c r="N256" i="80"/>
  <c r="O256" i="80" s="1"/>
  <c r="I256" i="80"/>
  <c r="J256" i="80" s="1"/>
  <c r="S255" i="80"/>
  <c r="T255" i="80" s="1"/>
  <c r="N255" i="80"/>
  <c r="O255" i="80" s="1"/>
  <c r="I255" i="80"/>
  <c r="J255" i="80" s="1"/>
  <c r="S254" i="80"/>
  <c r="T254" i="80" s="1"/>
  <c r="N254" i="80"/>
  <c r="O254" i="80" s="1"/>
  <c r="I254" i="80"/>
  <c r="J254" i="80" s="1"/>
  <c r="S253" i="80"/>
  <c r="T253" i="80" s="1"/>
  <c r="N253" i="80"/>
  <c r="O253" i="80" s="1"/>
  <c r="I253" i="80"/>
  <c r="J253" i="80" s="1"/>
  <c r="S252" i="80"/>
  <c r="T252" i="80" s="1"/>
  <c r="N252" i="80"/>
  <c r="O252" i="80" s="1"/>
  <c r="I252" i="80"/>
  <c r="J252" i="80" s="1"/>
  <c r="S251" i="80"/>
  <c r="T251" i="80" s="1"/>
  <c r="N251" i="80"/>
  <c r="O251" i="80" s="1"/>
  <c r="I251" i="80"/>
  <c r="J251" i="80" s="1"/>
  <c r="N250" i="80"/>
  <c r="O250" i="80" s="1"/>
  <c r="I250" i="80"/>
  <c r="J250" i="80" s="1"/>
  <c r="N249" i="80"/>
  <c r="O249" i="80" s="1"/>
  <c r="I249" i="80"/>
  <c r="J249" i="80" s="1"/>
  <c r="S248" i="80"/>
  <c r="T248" i="80" s="1"/>
  <c r="N248" i="80"/>
  <c r="O248" i="80" s="1"/>
  <c r="I248" i="80"/>
  <c r="J248" i="80" s="1"/>
  <c r="S247" i="80"/>
  <c r="T247" i="80" s="1"/>
  <c r="N247" i="80"/>
  <c r="O247" i="80" s="1"/>
  <c r="I247" i="80"/>
  <c r="J247" i="80" s="1"/>
  <c r="S246" i="80"/>
  <c r="T246" i="80" s="1"/>
  <c r="N246" i="80"/>
  <c r="O246" i="80" s="1"/>
  <c r="I246" i="80"/>
  <c r="J246" i="80" s="1"/>
  <c r="S245" i="80"/>
  <c r="T245" i="80" s="1"/>
  <c r="N245" i="80"/>
  <c r="O245" i="80" s="1"/>
  <c r="I245" i="80"/>
  <c r="J245" i="80" s="1"/>
  <c r="S244" i="80"/>
  <c r="T244" i="80" s="1"/>
  <c r="N244" i="80"/>
  <c r="O244" i="80" s="1"/>
  <c r="I244" i="80"/>
  <c r="J244" i="80" s="1"/>
  <c r="S243" i="80"/>
  <c r="T243" i="80" s="1"/>
  <c r="N243" i="80"/>
  <c r="O243" i="80" s="1"/>
  <c r="I243" i="80"/>
  <c r="J243" i="80" s="1"/>
  <c r="S242" i="80"/>
  <c r="T242" i="80" s="1"/>
  <c r="N242" i="80"/>
  <c r="O242" i="80" s="1"/>
  <c r="I242" i="80"/>
  <c r="J242" i="80" s="1"/>
  <c r="S241" i="80"/>
  <c r="T241" i="80" s="1"/>
  <c r="N241" i="80"/>
  <c r="O241" i="80" s="1"/>
  <c r="I241" i="80"/>
  <c r="J241" i="80" s="1"/>
  <c r="S240" i="80"/>
  <c r="T240" i="80" s="1"/>
  <c r="N240" i="80"/>
  <c r="O240" i="80" s="1"/>
  <c r="I240" i="80"/>
  <c r="J240" i="80" s="1"/>
  <c r="S239" i="80"/>
  <c r="T239" i="80" s="1"/>
  <c r="N239" i="80"/>
  <c r="O239" i="80" s="1"/>
  <c r="I239" i="80"/>
  <c r="J239" i="80" s="1"/>
  <c r="N238" i="80"/>
  <c r="O238" i="80" s="1"/>
  <c r="I238" i="80"/>
  <c r="J238" i="80" s="1"/>
  <c r="N237" i="80"/>
  <c r="O237" i="80" s="1"/>
  <c r="I237" i="80"/>
  <c r="J237" i="80" s="1"/>
  <c r="N236" i="80"/>
  <c r="O236" i="80" s="1"/>
  <c r="I236" i="80"/>
  <c r="J236" i="80" s="1"/>
  <c r="N235" i="80"/>
  <c r="O235" i="80" s="1"/>
  <c r="I235" i="80"/>
  <c r="J235" i="80" s="1"/>
  <c r="N234" i="80"/>
  <c r="O234" i="80" s="1"/>
  <c r="I234" i="80"/>
  <c r="J234" i="80" s="1"/>
  <c r="N233" i="80"/>
  <c r="O233" i="80" s="1"/>
  <c r="I233" i="80"/>
  <c r="J233" i="80" s="1"/>
  <c r="S232" i="80"/>
  <c r="T232" i="80" s="1"/>
  <c r="N232" i="80"/>
  <c r="O232" i="80" s="1"/>
  <c r="I232" i="80"/>
  <c r="J232" i="80" s="1"/>
  <c r="S231" i="80"/>
  <c r="T231" i="80" s="1"/>
  <c r="N231" i="80"/>
  <c r="O231" i="80" s="1"/>
  <c r="I231" i="80"/>
  <c r="J231" i="80" s="1"/>
  <c r="S230" i="80"/>
  <c r="T230" i="80" s="1"/>
  <c r="N230" i="80"/>
  <c r="O230" i="80" s="1"/>
  <c r="I230" i="80"/>
  <c r="J230" i="80" s="1"/>
  <c r="S229" i="80"/>
  <c r="T229" i="80" s="1"/>
  <c r="N229" i="80"/>
  <c r="O229" i="80" s="1"/>
  <c r="I229" i="80"/>
  <c r="J229" i="80" s="1"/>
  <c r="S228" i="80"/>
  <c r="T228" i="80" s="1"/>
  <c r="N228" i="80"/>
  <c r="O228" i="80" s="1"/>
  <c r="I228" i="80"/>
  <c r="J228" i="80" s="1"/>
  <c r="S227" i="80"/>
  <c r="T227" i="80" s="1"/>
  <c r="N227" i="80"/>
  <c r="O227" i="80" s="1"/>
  <c r="I227" i="80"/>
  <c r="J227" i="80" s="1"/>
  <c r="S226" i="80"/>
  <c r="T226" i="80" s="1"/>
  <c r="N226" i="80"/>
  <c r="O226" i="80" s="1"/>
  <c r="I226" i="80"/>
  <c r="J226" i="80" s="1"/>
  <c r="S225" i="80"/>
  <c r="T225" i="80" s="1"/>
  <c r="N225" i="80"/>
  <c r="O225" i="80" s="1"/>
  <c r="I225" i="80"/>
  <c r="J225" i="80" s="1"/>
  <c r="S224" i="80"/>
  <c r="T224" i="80" s="1"/>
  <c r="N224" i="80"/>
  <c r="O224" i="80" s="1"/>
  <c r="I224" i="80"/>
  <c r="J224" i="80" s="1"/>
  <c r="S223" i="80"/>
  <c r="T223" i="80" s="1"/>
  <c r="N223" i="80"/>
  <c r="O223" i="80" s="1"/>
  <c r="I223" i="80"/>
  <c r="J223" i="80" s="1"/>
  <c r="S222" i="80"/>
  <c r="T222" i="80" s="1"/>
  <c r="N222" i="80"/>
  <c r="O222" i="80" s="1"/>
  <c r="I222" i="80"/>
  <c r="J222" i="80" s="1"/>
  <c r="S221" i="80"/>
  <c r="T221" i="80" s="1"/>
  <c r="N221" i="80"/>
  <c r="O221" i="80" s="1"/>
  <c r="I221" i="80"/>
  <c r="J221" i="80" s="1"/>
  <c r="S220" i="80"/>
  <c r="T220" i="80" s="1"/>
  <c r="N220" i="80"/>
  <c r="O220" i="80" s="1"/>
  <c r="I220" i="80"/>
  <c r="J220" i="80" s="1"/>
  <c r="S219" i="80"/>
  <c r="T219" i="80" s="1"/>
  <c r="N219" i="80"/>
  <c r="O219" i="80" s="1"/>
  <c r="I219" i="80"/>
  <c r="J219" i="80" s="1"/>
  <c r="S218" i="80"/>
  <c r="T218" i="80" s="1"/>
  <c r="N218" i="80"/>
  <c r="O218" i="80" s="1"/>
  <c r="I218" i="80"/>
  <c r="J218" i="80" s="1"/>
  <c r="S217" i="80"/>
  <c r="T217" i="80" s="1"/>
  <c r="N217" i="80"/>
  <c r="O217" i="80" s="1"/>
  <c r="I217" i="80"/>
  <c r="J217" i="80" s="1"/>
  <c r="S216" i="80"/>
  <c r="T216" i="80" s="1"/>
  <c r="N216" i="80"/>
  <c r="O216" i="80" s="1"/>
  <c r="I216" i="80"/>
  <c r="J216" i="80" s="1"/>
  <c r="S215" i="80"/>
  <c r="T215" i="80" s="1"/>
  <c r="N215" i="80"/>
  <c r="O215" i="80" s="1"/>
  <c r="I215" i="80"/>
  <c r="J215" i="80" s="1"/>
  <c r="S214" i="80"/>
  <c r="T214" i="80" s="1"/>
  <c r="N214" i="80"/>
  <c r="O214" i="80" s="1"/>
  <c r="I214" i="80"/>
  <c r="J214" i="80" s="1"/>
  <c r="S213" i="80"/>
  <c r="T213" i="80" s="1"/>
  <c r="N213" i="80"/>
  <c r="O213" i="80" s="1"/>
  <c r="I213" i="80"/>
  <c r="J213" i="80" s="1"/>
  <c r="S212" i="80"/>
  <c r="T212" i="80" s="1"/>
  <c r="N212" i="80"/>
  <c r="O212" i="80" s="1"/>
  <c r="I212" i="80"/>
  <c r="J212" i="80" s="1"/>
  <c r="S211" i="80"/>
  <c r="T211" i="80" s="1"/>
  <c r="N211" i="80"/>
  <c r="O211" i="80" s="1"/>
  <c r="I211" i="80"/>
  <c r="J211" i="80" s="1"/>
  <c r="S210" i="80"/>
  <c r="T210" i="80" s="1"/>
  <c r="N210" i="80"/>
  <c r="O210" i="80" s="1"/>
  <c r="I210" i="80"/>
  <c r="J210" i="80" s="1"/>
  <c r="S209" i="80"/>
  <c r="T209" i="80" s="1"/>
  <c r="N209" i="80"/>
  <c r="O209" i="80" s="1"/>
  <c r="I209" i="80"/>
  <c r="J209" i="80" s="1"/>
  <c r="S208" i="80"/>
  <c r="T208" i="80" s="1"/>
  <c r="N208" i="80"/>
  <c r="O208" i="80" s="1"/>
  <c r="I208" i="80"/>
  <c r="J208" i="80" s="1"/>
  <c r="S207" i="80"/>
  <c r="T207" i="80" s="1"/>
  <c r="N207" i="80"/>
  <c r="O207" i="80" s="1"/>
  <c r="I207" i="80"/>
  <c r="J207" i="80" s="1"/>
  <c r="S206" i="80"/>
  <c r="T206" i="80" s="1"/>
  <c r="N206" i="80"/>
  <c r="O206" i="80" s="1"/>
  <c r="I206" i="80"/>
  <c r="J206" i="80" s="1"/>
  <c r="S205" i="80"/>
  <c r="T205" i="80" s="1"/>
  <c r="N205" i="80"/>
  <c r="O205" i="80" s="1"/>
  <c r="I205" i="80"/>
  <c r="J205" i="80" s="1"/>
  <c r="S204" i="80"/>
  <c r="T204" i="80" s="1"/>
  <c r="N204" i="80"/>
  <c r="O204" i="80" s="1"/>
  <c r="I204" i="80"/>
  <c r="J204" i="80" s="1"/>
  <c r="S203" i="80"/>
  <c r="T203" i="80" s="1"/>
  <c r="N203" i="80"/>
  <c r="O203" i="80" s="1"/>
  <c r="I203" i="80"/>
  <c r="J203" i="80" s="1"/>
  <c r="S202" i="80"/>
  <c r="T202" i="80" s="1"/>
  <c r="N202" i="80"/>
  <c r="O202" i="80" s="1"/>
  <c r="I202" i="80"/>
  <c r="J202" i="80" s="1"/>
  <c r="N201" i="80"/>
  <c r="O201" i="80" s="1"/>
  <c r="I201" i="80"/>
  <c r="J201" i="80" s="1"/>
  <c r="N200" i="80"/>
  <c r="O200" i="80" s="1"/>
  <c r="I200" i="80"/>
  <c r="J200" i="80" s="1"/>
  <c r="N199" i="80"/>
  <c r="O199" i="80" s="1"/>
  <c r="I199" i="80"/>
  <c r="J199" i="80" s="1"/>
  <c r="N198" i="80"/>
  <c r="O198" i="80" s="1"/>
  <c r="I198" i="80"/>
  <c r="J198" i="80" s="1"/>
  <c r="S197" i="80"/>
  <c r="T197" i="80" s="1"/>
  <c r="N197" i="80"/>
  <c r="O197" i="80" s="1"/>
  <c r="I197" i="80"/>
  <c r="J197" i="80" s="1"/>
  <c r="S196" i="80"/>
  <c r="T196" i="80" s="1"/>
  <c r="N196" i="80"/>
  <c r="O196" i="80" s="1"/>
  <c r="I196" i="80"/>
  <c r="J196" i="80" s="1"/>
  <c r="S195" i="80"/>
  <c r="T195" i="80" s="1"/>
  <c r="N195" i="80"/>
  <c r="O195" i="80" s="1"/>
  <c r="I195" i="80"/>
  <c r="J195" i="80" s="1"/>
  <c r="S194" i="80"/>
  <c r="T194" i="80" s="1"/>
  <c r="N194" i="80"/>
  <c r="O194" i="80" s="1"/>
  <c r="I194" i="80"/>
  <c r="J194" i="80" s="1"/>
  <c r="S193" i="80"/>
  <c r="T193" i="80" s="1"/>
  <c r="N193" i="80"/>
  <c r="O193" i="80" s="1"/>
  <c r="I193" i="80"/>
  <c r="J193" i="80" s="1"/>
  <c r="S192" i="80"/>
  <c r="T192" i="80" s="1"/>
  <c r="N192" i="80"/>
  <c r="O192" i="80" s="1"/>
  <c r="I192" i="80"/>
  <c r="J192" i="80" s="1"/>
  <c r="S191" i="80"/>
  <c r="T191" i="80" s="1"/>
  <c r="N191" i="80"/>
  <c r="O191" i="80" s="1"/>
  <c r="I191" i="80"/>
  <c r="J191" i="80" s="1"/>
  <c r="S190" i="80"/>
  <c r="T190" i="80" s="1"/>
  <c r="N190" i="80"/>
  <c r="O190" i="80" s="1"/>
  <c r="I190" i="80"/>
  <c r="J190" i="80" s="1"/>
  <c r="S189" i="80"/>
  <c r="T189" i="80" s="1"/>
  <c r="N189" i="80"/>
  <c r="O189" i="80" s="1"/>
  <c r="I189" i="80"/>
  <c r="J189" i="80" s="1"/>
  <c r="N188" i="80"/>
  <c r="O188" i="80" s="1"/>
  <c r="I188" i="80"/>
  <c r="J188" i="80" s="1"/>
  <c r="N187" i="80"/>
  <c r="O187" i="80" s="1"/>
  <c r="I187" i="80"/>
  <c r="J187" i="80" s="1"/>
  <c r="N186" i="80"/>
  <c r="O186" i="80" s="1"/>
  <c r="I186" i="80"/>
  <c r="J186" i="80" s="1"/>
  <c r="N185" i="80"/>
  <c r="O185" i="80" s="1"/>
  <c r="I185" i="80"/>
  <c r="J185" i="80" s="1"/>
  <c r="S184" i="80"/>
  <c r="T184" i="80" s="1"/>
  <c r="N184" i="80"/>
  <c r="O184" i="80" s="1"/>
  <c r="I184" i="80"/>
  <c r="J184" i="80" s="1"/>
  <c r="S183" i="80"/>
  <c r="T183" i="80" s="1"/>
  <c r="N183" i="80"/>
  <c r="O183" i="80" s="1"/>
  <c r="I183" i="80"/>
  <c r="J183" i="80" s="1"/>
  <c r="N182" i="80"/>
  <c r="O182" i="80" s="1"/>
  <c r="I182" i="80"/>
  <c r="J182" i="80" s="1"/>
  <c r="S181" i="80"/>
  <c r="T181" i="80" s="1"/>
  <c r="N181" i="80"/>
  <c r="O181" i="80" s="1"/>
  <c r="I181" i="80"/>
  <c r="J181" i="80" s="1"/>
  <c r="S180" i="80"/>
  <c r="T180" i="80" s="1"/>
  <c r="N180" i="80"/>
  <c r="O180" i="80" s="1"/>
  <c r="I180" i="80"/>
  <c r="J180" i="80" s="1"/>
  <c r="S179" i="80"/>
  <c r="T179" i="80" s="1"/>
  <c r="N179" i="80"/>
  <c r="O179" i="80" s="1"/>
  <c r="I179" i="80"/>
  <c r="J179" i="80" s="1"/>
  <c r="S178" i="80"/>
  <c r="T178" i="80" s="1"/>
  <c r="N178" i="80"/>
  <c r="O178" i="80" s="1"/>
  <c r="I178" i="80"/>
  <c r="J178" i="80" s="1"/>
  <c r="S177" i="80"/>
  <c r="T177" i="80" s="1"/>
  <c r="N177" i="80"/>
  <c r="O177" i="80" s="1"/>
  <c r="I177" i="80"/>
  <c r="J177" i="80" s="1"/>
  <c r="S176" i="80"/>
  <c r="T176" i="80" s="1"/>
  <c r="N176" i="80"/>
  <c r="O176" i="80" s="1"/>
  <c r="I176" i="80"/>
  <c r="J176" i="80" s="1"/>
  <c r="S175" i="80"/>
  <c r="T175" i="80" s="1"/>
  <c r="N175" i="80"/>
  <c r="O175" i="80" s="1"/>
  <c r="I175" i="80"/>
  <c r="J175" i="80" s="1"/>
  <c r="S174" i="80"/>
  <c r="T174" i="80" s="1"/>
  <c r="N174" i="80"/>
  <c r="O174" i="80" s="1"/>
  <c r="I174" i="80"/>
  <c r="J174" i="80" s="1"/>
  <c r="N173" i="80"/>
  <c r="O173" i="80" s="1"/>
  <c r="I173" i="80"/>
  <c r="J173" i="80" s="1"/>
  <c r="S172" i="80"/>
  <c r="T172" i="80" s="1"/>
  <c r="N172" i="80"/>
  <c r="O172" i="80" s="1"/>
  <c r="I172" i="80"/>
  <c r="J172" i="80" s="1"/>
  <c r="S171" i="80"/>
  <c r="T171" i="80" s="1"/>
  <c r="N171" i="80"/>
  <c r="O171" i="80" s="1"/>
  <c r="I171" i="80"/>
  <c r="J171" i="80" s="1"/>
  <c r="S170" i="80"/>
  <c r="T170" i="80" s="1"/>
  <c r="N170" i="80"/>
  <c r="O170" i="80" s="1"/>
  <c r="I170" i="80"/>
  <c r="J170" i="80" s="1"/>
  <c r="S169" i="80"/>
  <c r="T169" i="80" s="1"/>
  <c r="N169" i="80"/>
  <c r="O169" i="80" s="1"/>
  <c r="I169" i="80"/>
  <c r="J169" i="80" s="1"/>
  <c r="S168" i="80"/>
  <c r="T168" i="80" s="1"/>
  <c r="N168" i="80"/>
  <c r="O168" i="80" s="1"/>
  <c r="I168" i="80"/>
  <c r="J168" i="80" s="1"/>
  <c r="S167" i="80"/>
  <c r="T167" i="80" s="1"/>
  <c r="N167" i="80"/>
  <c r="O167" i="80" s="1"/>
  <c r="I167" i="80"/>
  <c r="J167" i="80" s="1"/>
  <c r="S166" i="80"/>
  <c r="T166" i="80" s="1"/>
  <c r="N166" i="80"/>
  <c r="O166" i="80" s="1"/>
  <c r="I166" i="80"/>
  <c r="J166" i="80" s="1"/>
  <c r="S165" i="80"/>
  <c r="T165" i="80" s="1"/>
  <c r="N165" i="80"/>
  <c r="O165" i="80" s="1"/>
  <c r="I165" i="80"/>
  <c r="J165" i="80" s="1"/>
  <c r="S164" i="80"/>
  <c r="T164" i="80" s="1"/>
  <c r="N164" i="80"/>
  <c r="O164" i="80" s="1"/>
  <c r="I164" i="80"/>
  <c r="J164" i="80" s="1"/>
  <c r="S163" i="80"/>
  <c r="T163" i="80" s="1"/>
  <c r="N163" i="80"/>
  <c r="O163" i="80" s="1"/>
  <c r="I163" i="80"/>
  <c r="J163" i="80" s="1"/>
  <c r="S162" i="80"/>
  <c r="T162" i="80" s="1"/>
  <c r="N162" i="80"/>
  <c r="O162" i="80" s="1"/>
  <c r="I162" i="80"/>
  <c r="J162" i="80" s="1"/>
  <c r="S161" i="80"/>
  <c r="T161" i="80" s="1"/>
  <c r="N161" i="80"/>
  <c r="O161" i="80" s="1"/>
  <c r="I161" i="80"/>
  <c r="J161" i="80" s="1"/>
  <c r="S160" i="80"/>
  <c r="T160" i="80" s="1"/>
  <c r="N160" i="80"/>
  <c r="O160" i="80" s="1"/>
  <c r="I160" i="80"/>
  <c r="J160" i="80" s="1"/>
  <c r="N159" i="80"/>
  <c r="O159" i="80" s="1"/>
  <c r="I159" i="80"/>
  <c r="J159" i="80" s="1"/>
  <c r="N158" i="80"/>
  <c r="O158" i="80" s="1"/>
  <c r="I158" i="80"/>
  <c r="J158" i="80" s="1"/>
  <c r="N157" i="80"/>
  <c r="O157" i="80" s="1"/>
  <c r="I157" i="80"/>
  <c r="J157" i="80" s="1"/>
  <c r="N156" i="80"/>
  <c r="O156" i="80" s="1"/>
  <c r="I156" i="80"/>
  <c r="J156" i="80" s="1"/>
  <c r="N155" i="80"/>
  <c r="O155" i="80" s="1"/>
  <c r="I155" i="80"/>
  <c r="J155" i="80" s="1"/>
  <c r="N154" i="80"/>
  <c r="O154" i="80" s="1"/>
  <c r="I154" i="80"/>
  <c r="J154" i="80" s="1"/>
  <c r="N153" i="80"/>
  <c r="O153" i="80" s="1"/>
  <c r="I153" i="80"/>
  <c r="J153" i="80" s="1"/>
  <c r="S152" i="80"/>
  <c r="T152" i="80" s="1"/>
  <c r="N152" i="80"/>
  <c r="O152" i="80" s="1"/>
  <c r="I152" i="80"/>
  <c r="J152" i="80" s="1"/>
  <c r="S151" i="80"/>
  <c r="T151" i="80" s="1"/>
  <c r="N151" i="80"/>
  <c r="O151" i="80" s="1"/>
  <c r="I151" i="80"/>
  <c r="J151" i="80" s="1"/>
  <c r="S150" i="80"/>
  <c r="T150" i="80" s="1"/>
  <c r="N150" i="80"/>
  <c r="O150" i="80" s="1"/>
  <c r="I150" i="80"/>
  <c r="J150" i="80" s="1"/>
  <c r="N149" i="80"/>
  <c r="O149" i="80" s="1"/>
  <c r="I149" i="80"/>
  <c r="J149" i="80" s="1"/>
  <c r="N148" i="80"/>
  <c r="O148" i="80" s="1"/>
  <c r="I148" i="80"/>
  <c r="J148" i="80" s="1"/>
  <c r="N147" i="80"/>
  <c r="O147" i="80" s="1"/>
  <c r="I147" i="80"/>
  <c r="J147" i="80" s="1"/>
  <c r="N146" i="80"/>
  <c r="O146" i="80" s="1"/>
  <c r="I146" i="80"/>
  <c r="J146" i="80" s="1"/>
  <c r="N145" i="80"/>
  <c r="O145" i="80" s="1"/>
  <c r="I145" i="80"/>
  <c r="J145" i="80" s="1"/>
  <c r="N144" i="80"/>
  <c r="O144" i="80" s="1"/>
  <c r="I144" i="80"/>
  <c r="J144" i="80" s="1"/>
  <c r="N143" i="80"/>
  <c r="O143" i="80" s="1"/>
  <c r="I143" i="80"/>
  <c r="J143" i="80" s="1"/>
  <c r="N142" i="80"/>
  <c r="O142" i="80" s="1"/>
  <c r="I142" i="80"/>
  <c r="J142" i="80" s="1"/>
  <c r="N141" i="80"/>
  <c r="O141" i="80" s="1"/>
  <c r="I141" i="80"/>
  <c r="J141" i="80" s="1"/>
  <c r="N140" i="80"/>
  <c r="O140" i="80" s="1"/>
  <c r="I140" i="80"/>
  <c r="J140" i="80" s="1"/>
  <c r="N139" i="80"/>
  <c r="O139" i="80" s="1"/>
  <c r="I139" i="80"/>
  <c r="J139" i="80" s="1"/>
  <c r="N138" i="80"/>
  <c r="O138" i="80" s="1"/>
  <c r="I138" i="80"/>
  <c r="J138" i="80" s="1"/>
  <c r="N137" i="80"/>
  <c r="O137" i="80" s="1"/>
  <c r="I137" i="80"/>
  <c r="J137" i="80" s="1"/>
  <c r="N136" i="80"/>
  <c r="O136" i="80" s="1"/>
  <c r="I136" i="80"/>
  <c r="J136" i="80" s="1"/>
  <c r="N135" i="80"/>
  <c r="O135" i="80" s="1"/>
  <c r="I135" i="80"/>
  <c r="J135" i="80" s="1"/>
  <c r="N134" i="80"/>
  <c r="O134" i="80" s="1"/>
  <c r="I134" i="80"/>
  <c r="J134" i="80" s="1"/>
  <c r="N133" i="80"/>
  <c r="O133" i="80" s="1"/>
  <c r="I133" i="80"/>
  <c r="J133" i="80" s="1"/>
  <c r="N132" i="80"/>
  <c r="O132" i="80" s="1"/>
  <c r="I132" i="80"/>
  <c r="J132" i="80" s="1"/>
  <c r="S131" i="80"/>
  <c r="T131" i="80" s="1"/>
  <c r="N131" i="80"/>
  <c r="O131" i="80" s="1"/>
  <c r="I131" i="80"/>
  <c r="J131" i="80" s="1"/>
  <c r="S130" i="80"/>
  <c r="T130" i="80" s="1"/>
  <c r="N130" i="80"/>
  <c r="O130" i="80" s="1"/>
  <c r="I130" i="80"/>
  <c r="J130" i="80" s="1"/>
  <c r="S129" i="80"/>
  <c r="T129" i="80" s="1"/>
  <c r="N129" i="80"/>
  <c r="O129" i="80" s="1"/>
  <c r="I129" i="80"/>
  <c r="J129" i="80" s="1"/>
  <c r="N128" i="80"/>
  <c r="O128" i="80" s="1"/>
  <c r="I128" i="80"/>
  <c r="J128" i="80" s="1"/>
  <c r="S127" i="80"/>
  <c r="T127" i="80" s="1"/>
  <c r="N127" i="80"/>
  <c r="O127" i="80" s="1"/>
  <c r="I127" i="80"/>
  <c r="J127" i="80" s="1"/>
  <c r="S126" i="80"/>
  <c r="T126" i="80" s="1"/>
  <c r="N126" i="80"/>
  <c r="O126" i="80" s="1"/>
  <c r="I126" i="80"/>
  <c r="J126" i="80" s="1"/>
  <c r="S125" i="80"/>
  <c r="T125" i="80" s="1"/>
  <c r="N125" i="80"/>
  <c r="O125" i="80" s="1"/>
  <c r="I125" i="80"/>
  <c r="J125" i="80" s="1"/>
  <c r="S124" i="80"/>
  <c r="T124" i="80" s="1"/>
  <c r="N124" i="80"/>
  <c r="O124" i="80" s="1"/>
  <c r="I124" i="80"/>
  <c r="J124" i="80" s="1"/>
  <c r="S123" i="80"/>
  <c r="T123" i="80" s="1"/>
  <c r="N123" i="80"/>
  <c r="O123" i="80" s="1"/>
  <c r="I123" i="80"/>
  <c r="J123" i="80" s="1"/>
  <c r="S122" i="80"/>
  <c r="T122" i="80" s="1"/>
  <c r="N122" i="80"/>
  <c r="O122" i="80" s="1"/>
  <c r="I122" i="80"/>
  <c r="J122" i="80" s="1"/>
  <c r="S121" i="80"/>
  <c r="T121" i="80" s="1"/>
  <c r="N121" i="80"/>
  <c r="O121" i="80" s="1"/>
  <c r="I121" i="80"/>
  <c r="J121" i="80" s="1"/>
  <c r="S120" i="80"/>
  <c r="T120" i="80" s="1"/>
  <c r="N120" i="80"/>
  <c r="O120" i="80" s="1"/>
  <c r="I120" i="80"/>
  <c r="J120" i="80" s="1"/>
  <c r="S119" i="80"/>
  <c r="T119" i="80" s="1"/>
  <c r="N119" i="80"/>
  <c r="O119" i="80" s="1"/>
  <c r="I119" i="80"/>
  <c r="J119" i="80" s="1"/>
  <c r="S118" i="80"/>
  <c r="T118" i="80" s="1"/>
  <c r="N118" i="80"/>
  <c r="O118" i="80" s="1"/>
  <c r="I118" i="80"/>
  <c r="J118" i="80" s="1"/>
  <c r="S117" i="80"/>
  <c r="T117" i="80" s="1"/>
  <c r="N117" i="80"/>
  <c r="O117" i="80" s="1"/>
  <c r="I117" i="80"/>
  <c r="J117" i="80" s="1"/>
  <c r="S116" i="80"/>
  <c r="T116" i="80" s="1"/>
  <c r="N116" i="80"/>
  <c r="O116" i="80" s="1"/>
  <c r="I116" i="80"/>
  <c r="J116" i="80" s="1"/>
  <c r="S115" i="80"/>
  <c r="T115" i="80" s="1"/>
  <c r="N115" i="80"/>
  <c r="O115" i="80" s="1"/>
  <c r="I115" i="80"/>
  <c r="J115" i="80" s="1"/>
  <c r="S114" i="80"/>
  <c r="T114" i="80" s="1"/>
  <c r="N114" i="80"/>
  <c r="O114" i="80" s="1"/>
  <c r="I114" i="80"/>
  <c r="J114" i="80" s="1"/>
  <c r="S113" i="80"/>
  <c r="T113" i="80" s="1"/>
  <c r="N113" i="80"/>
  <c r="O113" i="80" s="1"/>
  <c r="I113" i="80"/>
  <c r="J113" i="80" s="1"/>
  <c r="S112" i="80"/>
  <c r="T112" i="80" s="1"/>
  <c r="N112" i="80"/>
  <c r="O112" i="80" s="1"/>
  <c r="I112" i="80"/>
  <c r="J112" i="80" s="1"/>
  <c r="S111" i="80"/>
  <c r="T111" i="80" s="1"/>
  <c r="N111" i="80"/>
  <c r="O111" i="80" s="1"/>
  <c r="I111" i="80"/>
  <c r="J111" i="80" s="1"/>
  <c r="S110" i="80"/>
  <c r="T110" i="80" s="1"/>
  <c r="N110" i="80"/>
  <c r="O110" i="80" s="1"/>
  <c r="I110" i="80"/>
  <c r="J110" i="80" s="1"/>
  <c r="N109" i="80"/>
  <c r="O109" i="80" s="1"/>
  <c r="I109" i="80"/>
  <c r="J109" i="80" s="1"/>
  <c r="S108" i="80"/>
  <c r="T108" i="80" s="1"/>
  <c r="N108" i="80"/>
  <c r="O108" i="80" s="1"/>
  <c r="I108" i="80"/>
  <c r="J108" i="80" s="1"/>
  <c r="S107" i="80"/>
  <c r="T107" i="80" s="1"/>
  <c r="N107" i="80"/>
  <c r="O107" i="80" s="1"/>
  <c r="I107" i="80"/>
  <c r="J107" i="80" s="1"/>
  <c r="N106" i="80"/>
  <c r="O106" i="80" s="1"/>
  <c r="I106" i="80"/>
  <c r="J106" i="80" s="1"/>
  <c r="N105" i="80"/>
  <c r="O105" i="80" s="1"/>
  <c r="I105" i="80"/>
  <c r="J105" i="80" s="1"/>
  <c r="N104" i="80"/>
  <c r="O104" i="80" s="1"/>
  <c r="I104" i="80"/>
  <c r="J104" i="80" s="1"/>
  <c r="N103" i="80"/>
  <c r="O103" i="80" s="1"/>
  <c r="I103" i="80"/>
  <c r="J103" i="80" s="1"/>
  <c r="S102" i="80"/>
  <c r="T102" i="80" s="1"/>
  <c r="N102" i="80"/>
  <c r="O102" i="80" s="1"/>
  <c r="I102" i="80"/>
  <c r="J102" i="80" s="1"/>
  <c r="S101" i="80"/>
  <c r="T101" i="80" s="1"/>
  <c r="N101" i="80"/>
  <c r="O101" i="80" s="1"/>
  <c r="I101" i="80"/>
  <c r="J101" i="80" s="1"/>
  <c r="S100" i="80"/>
  <c r="T100" i="80" s="1"/>
  <c r="N100" i="80"/>
  <c r="O100" i="80" s="1"/>
  <c r="I100" i="80"/>
  <c r="J100" i="80" s="1"/>
  <c r="S99" i="80"/>
  <c r="T99" i="80" s="1"/>
  <c r="N99" i="80"/>
  <c r="O99" i="80" s="1"/>
  <c r="I99" i="80"/>
  <c r="J99" i="80" s="1"/>
  <c r="S98" i="80"/>
  <c r="T98" i="80" s="1"/>
  <c r="N98" i="80"/>
  <c r="O98" i="80" s="1"/>
  <c r="I98" i="80"/>
  <c r="J98" i="80" s="1"/>
  <c r="S97" i="80"/>
  <c r="T97" i="80" s="1"/>
  <c r="N97" i="80"/>
  <c r="O97" i="80" s="1"/>
  <c r="I97" i="80"/>
  <c r="J97" i="80" s="1"/>
  <c r="S96" i="80"/>
  <c r="T96" i="80" s="1"/>
  <c r="N96" i="80"/>
  <c r="O96" i="80" s="1"/>
  <c r="I96" i="80"/>
  <c r="J96" i="80" s="1"/>
  <c r="S95" i="80"/>
  <c r="T95" i="80" s="1"/>
  <c r="N95" i="80"/>
  <c r="O95" i="80" s="1"/>
  <c r="I95" i="80"/>
  <c r="J95" i="80" s="1"/>
  <c r="S94" i="80"/>
  <c r="T94" i="80" s="1"/>
  <c r="N94" i="80"/>
  <c r="O94" i="80" s="1"/>
  <c r="I94" i="80"/>
  <c r="J94" i="80" s="1"/>
  <c r="S93" i="80"/>
  <c r="T93" i="80" s="1"/>
  <c r="N93" i="80"/>
  <c r="O93" i="80" s="1"/>
  <c r="I93" i="80"/>
  <c r="J93" i="80" s="1"/>
  <c r="N92" i="80"/>
  <c r="O92" i="80" s="1"/>
  <c r="I92" i="80"/>
  <c r="J92" i="80" s="1"/>
  <c r="N91" i="80"/>
  <c r="O91" i="80" s="1"/>
  <c r="I91" i="80"/>
  <c r="J91" i="80" s="1"/>
  <c r="N90" i="80"/>
  <c r="O90" i="80" s="1"/>
  <c r="I90" i="80"/>
  <c r="J90" i="80" s="1"/>
  <c r="N89" i="80"/>
  <c r="O89" i="80" s="1"/>
  <c r="I89" i="80"/>
  <c r="J89" i="80" s="1"/>
  <c r="N88" i="80"/>
  <c r="O88" i="80" s="1"/>
  <c r="I88" i="80"/>
  <c r="J88" i="80" s="1"/>
  <c r="N87" i="80"/>
  <c r="O87" i="80" s="1"/>
  <c r="I87" i="80"/>
  <c r="J87" i="80" s="1"/>
  <c r="N86" i="80"/>
  <c r="O86" i="80" s="1"/>
  <c r="I86" i="80"/>
  <c r="J86" i="80" s="1"/>
  <c r="N85" i="80"/>
  <c r="O85" i="80" s="1"/>
  <c r="I85" i="80"/>
  <c r="J85" i="80" s="1"/>
  <c r="N84" i="80"/>
  <c r="O84" i="80" s="1"/>
  <c r="I84" i="80"/>
  <c r="J84" i="80" s="1"/>
  <c r="N83" i="80"/>
  <c r="O83" i="80" s="1"/>
  <c r="I83" i="80"/>
  <c r="J83" i="80" s="1"/>
  <c r="N82" i="80"/>
  <c r="O82" i="80" s="1"/>
  <c r="I82" i="80"/>
  <c r="J82" i="80" s="1"/>
  <c r="N81" i="80"/>
  <c r="O81" i="80" s="1"/>
  <c r="I81" i="80"/>
  <c r="J81" i="80" s="1"/>
  <c r="N80" i="80"/>
  <c r="O80" i="80" s="1"/>
  <c r="I80" i="80"/>
  <c r="J80" i="80" s="1"/>
  <c r="S79" i="80"/>
  <c r="T79" i="80" s="1"/>
  <c r="N79" i="80"/>
  <c r="O79" i="80" s="1"/>
  <c r="I79" i="80"/>
  <c r="J79" i="80" s="1"/>
  <c r="N78" i="80"/>
  <c r="O78" i="80" s="1"/>
  <c r="I78" i="80"/>
  <c r="J78" i="80" s="1"/>
  <c r="N77" i="80"/>
  <c r="O77" i="80" s="1"/>
  <c r="I77" i="80"/>
  <c r="J77" i="80" s="1"/>
  <c r="S76" i="80"/>
  <c r="T76" i="80" s="1"/>
  <c r="N76" i="80"/>
  <c r="O76" i="80" s="1"/>
  <c r="I76" i="80"/>
  <c r="J76" i="80" s="1"/>
  <c r="S75" i="80"/>
  <c r="T75" i="80" s="1"/>
  <c r="N75" i="80"/>
  <c r="O75" i="80" s="1"/>
  <c r="I75" i="80"/>
  <c r="J75" i="80" s="1"/>
  <c r="N74" i="80"/>
  <c r="O74" i="80" s="1"/>
  <c r="I74" i="80"/>
  <c r="J74" i="80" s="1"/>
  <c r="N73" i="80"/>
  <c r="O73" i="80" s="1"/>
  <c r="I73" i="80"/>
  <c r="J73" i="80" s="1"/>
  <c r="N72" i="80"/>
  <c r="O72" i="80" s="1"/>
  <c r="I72" i="80"/>
  <c r="J72" i="80" s="1"/>
  <c r="S71" i="80"/>
  <c r="T71" i="80" s="1"/>
  <c r="N71" i="80"/>
  <c r="O71" i="80" s="1"/>
  <c r="I71" i="80"/>
  <c r="J71" i="80" s="1"/>
  <c r="S70" i="80"/>
  <c r="T70" i="80" s="1"/>
  <c r="N70" i="80"/>
  <c r="O70" i="80" s="1"/>
  <c r="I70" i="80"/>
  <c r="J70" i="80" s="1"/>
  <c r="N69" i="80"/>
  <c r="O69" i="80" s="1"/>
  <c r="I69" i="80"/>
  <c r="J69" i="80" s="1"/>
  <c r="N68" i="80"/>
  <c r="O68" i="80" s="1"/>
  <c r="I68" i="80"/>
  <c r="J68" i="80" s="1"/>
  <c r="N67" i="80"/>
  <c r="O67" i="80" s="1"/>
  <c r="I67" i="80"/>
  <c r="J67" i="80" s="1"/>
  <c r="N66" i="80"/>
  <c r="O66" i="80" s="1"/>
  <c r="I66" i="80"/>
  <c r="J66" i="80" s="1"/>
  <c r="N65" i="80"/>
  <c r="O65" i="80" s="1"/>
  <c r="I65" i="80"/>
  <c r="J65" i="80" s="1"/>
  <c r="N64" i="80"/>
  <c r="O64" i="80" s="1"/>
  <c r="I64" i="80"/>
  <c r="J64" i="80" s="1"/>
  <c r="N63" i="80"/>
  <c r="O63" i="80" s="1"/>
  <c r="I63" i="80"/>
  <c r="J63" i="80" s="1"/>
  <c r="N62" i="80"/>
  <c r="O62" i="80" s="1"/>
  <c r="I62" i="80"/>
  <c r="J62" i="80" s="1"/>
  <c r="N61" i="80"/>
  <c r="O61" i="80" s="1"/>
  <c r="I61" i="80"/>
  <c r="J61" i="80" s="1"/>
  <c r="N60" i="80"/>
  <c r="O60" i="80" s="1"/>
  <c r="I60" i="80"/>
  <c r="J60" i="80" s="1"/>
  <c r="N59" i="80"/>
  <c r="O59" i="80" s="1"/>
  <c r="I59" i="80"/>
  <c r="J59" i="80" s="1"/>
  <c r="N58" i="80"/>
  <c r="O58" i="80" s="1"/>
  <c r="I58" i="80"/>
  <c r="J58" i="80" s="1"/>
  <c r="N57" i="80"/>
  <c r="O57" i="80" s="1"/>
  <c r="I57" i="80"/>
  <c r="J57" i="80" s="1"/>
  <c r="N56" i="80"/>
  <c r="O56" i="80" s="1"/>
  <c r="I56" i="80"/>
  <c r="J56" i="80" s="1"/>
  <c r="N55" i="80"/>
  <c r="O55" i="80" s="1"/>
  <c r="I55" i="80"/>
  <c r="J55" i="80" s="1"/>
  <c r="N54" i="80"/>
  <c r="O54" i="80" s="1"/>
  <c r="I54" i="80"/>
  <c r="J54" i="80" s="1"/>
  <c r="N53" i="80"/>
  <c r="O53" i="80" s="1"/>
  <c r="I53" i="80"/>
  <c r="J53" i="80" s="1"/>
  <c r="S52" i="80"/>
  <c r="T52" i="80" s="1"/>
  <c r="N52" i="80"/>
  <c r="O52" i="80" s="1"/>
  <c r="I52" i="80"/>
  <c r="J52" i="80" s="1"/>
  <c r="S51" i="80"/>
  <c r="T51" i="80" s="1"/>
  <c r="N51" i="80"/>
  <c r="O51" i="80" s="1"/>
  <c r="I51" i="80"/>
  <c r="J51" i="80" s="1"/>
  <c r="S50" i="80"/>
  <c r="T50" i="80" s="1"/>
  <c r="N50" i="80"/>
  <c r="O50" i="80" s="1"/>
  <c r="I50" i="80"/>
  <c r="J50" i="80" s="1"/>
  <c r="N49" i="80"/>
  <c r="O49" i="80" s="1"/>
  <c r="I49" i="80"/>
  <c r="J49" i="80" s="1"/>
  <c r="N48" i="80"/>
  <c r="O48" i="80" s="1"/>
  <c r="I48" i="80"/>
  <c r="J48" i="80" s="1"/>
  <c r="S47" i="80"/>
  <c r="T47" i="80" s="1"/>
  <c r="N47" i="80"/>
  <c r="O47" i="80" s="1"/>
  <c r="I47" i="80"/>
  <c r="J47" i="80" s="1"/>
  <c r="S46" i="80"/>
  <c r="T46" i="80" s="1"/>
  <c r="N46" i="80"/>
  <c r="O46" i="80" s="1"/>
  <c r="I46" i="80"/>
  <c r="J46" i="80" s="1"/>
  <c r="S45" i="80"/>
  <c r="T45" i="80" s="1"/>
  <c r="N45" i="80"/>
  <c r="O45" i="80" s="1"/>
  <c r="I45" i="80"/>
  <c r="J45" i="80" s="1"/>
  <c r="N44" i="80"/>
  <c r="O44" i="80" s="1"/>
  <c r="I44" i="80"/>
  <c r="J44" i="80" s="1"/>
  <c r="N43" i="80"/>
  <c r="O43" i="80" s="1"/>
  <c r="I43" i="80"/>
  <c r="J43" i="80" s="1"/>
  <c r="N42" i="80"/>
  <c r="O42" i="80" s="1"/>
  <c r="I42" i="80"/>
  <c r="J42" i="80" s="1"/>
  <c r="N41" i="80"/>
  <c r="O41" i="80" s="1"/>
  <c r="I41" i="80"/>
  <c r="J41" i="80" s="1"/>
  <c r="S40" i="80"/>
  <c r="T40" i="80" s="1"/>
  <c r="N40" i="80"/>
  <c r="O40" i="80" s="1"/>
  <c r="I40" i="80"/>
  <c r="J40" i="80" s="1"/>
  <c r="S39" i="80"/>
  <c r="T39" i="80" s="1"/>
  <c r="N39" i="80"/>
  <c r="O39" i="80" s="1"/>
  <c r="I39" i="80"/>
  <c r="J39" i="80" s="1"/>
  <c r="S38" i="80"/>
  <c r="T38" i="80" s="1"/>
  <c r="N38" i="80"/>
  <c r="O38" i="80" s="1"/>
  <c r="I38" i="80"/>
  <c r="J38" i="80" s="1"/>
  <c r="N37" i="80"/>
  <c r="O37" i="80" s="1"/>
  <c r="I37" i="80"/>
  <c r="J37" i="80" s="1"/>
  <c r="N36" i="80"/>
  <c r="O36" i="80" s="1"/>
  <c r="I36" i="80"/>
  <c r="J36" i="80" s="1"/>
  <c r="N35" i="80"/>
  <c r="O35" i="80" s="1"/>
  <c r="I35" i="80"/>
  <c r="J35" i="80" s="1"/>
  <c r="N34" i="80"/>
  <c r="O34" i="80" s="1"/>
  <c r="I34" i="80"/>
  <c r="J34" i="80" s="1"/>
  <c r="N33" i="80"/>
  <c r="O33" i="80" s="1"/>
  <c r="I33" i="80"/>
  <c r="J33" i="80" s="1"/>
  <c r="N32" i="80"/>
  <c r="O32" i="80" s="1"/>
  <c r="I32" i="80"/>
  <c r="J32" i="80" s="1"/>
  <c r="S31" i="80"/>
  <c r="T31" i="80" s="1"/>
  <c r="N31" i="80"/>
  <c r="O31" i="80" s="1"/>
  <c r="I31" i="80"/>
  <c r="J31" i="80" s="1"/>
  <c r="S30" i="80"/>
  <c r="T30" i="80" s="1"/>
  <c r="N30" i="80"/>
  <c r="O30" i="80" s="1"/>
  <c r="I30" i="80"/>
  <c r="J30" i="80" s="1"/>
  <c r="S29" i="80"/>
  <c r="T29" i="80" s="1"/>
  <c r="N29" i="80"/>
  <c r="O29" i="80" s="1"/>
  <c r="I29" i="80"/>
  <c r="J29" i="80" s="1"/>
  <c r="N28" i="80"/>
  <c r="O28" i="80" s="1"/>
  <c r="I28" i="80"/>
  <c r="J28" i="80" s="1"/>
  <c r="S27" i="80"/>
  <c r="T27" i="80" s="1"/>
  <c r="N27" i="80"/>
  <c r="O27" i="80" s="1"/>
  <c r="I27" i="80"/>
  <c r="J27" i="80" s="1"/>
  <c r="S26" i="80"/>
  <c r="T26" i="80" s="1"/>
  <c r="N26" i="80"/>
  <c r="O26" i="80" s="1"/>
  <c r="I26" i="80"/>
  <c r="J26" i="80" s="1"/>
  <c r="S25" i="80"/>
  <c r="T25" i="80" s="1"/>
  <c r="N25" i="80"/>
  <c r="O25" i="80" s="1"/>
  <c r="I25" i="80"/>
  <c r="J25" i="80" s="1"/>
  <c r="S24" i="80"/>
  <c r="T24" i="80" s="1"/>
  <c r="N24" i="80"/>
  <c r="O24" i="80" s="1"/>
  <c r="I24" i="80"/>
  <c r="J24" i="80" s="1"/>
  <c r="S23" i="80"/>
  <c r="T23" i="80" s="1"/>
  <c r="N23" i="80"/>
  <c r="O23" i="80" s="1"/>
  <c r="I23" i="80"/>
  <c r="J23" i="80" s="1"/>
  <c r="S22" i="80"/>
  <c r="T22" i="80" s="1"/>
  <c r="N22" i="80"/>
  <c r="O22" i="80" s="1"/>
  <c r="I22" i="80"/>
  <c r="J22" i="80" s="1"/>
  <c r="S21" i="80"/>
  <c r="T21" i="80" s="1"/>
  <c r="N21" i="80"/>
  <c r="O21" i="80" s="1"/>
  <c r="I21" i="80"/>
  <c r="J21" i="80" s="1"/>
  <c r="S20" i="80"/>
  <c r="T20" i="80" s="1"/>
  <c r="N20" i="80"/>
  <c r="O20" i="80" s="1"/>
  <c r="I20" i="80"/>
  <c r="J20" i="80" s="1"/>
  <c r="S19" i="80"/>
  <c r="T19" i="80" s="1"/>
  <c r="N19" i="80"/>
  <c r="O19" i="80" s="1"/>
  <c r="I19" i="80"/>
  <c r="J19" i="80" s="1"/>
  <c r="S18" i="80"/>
  <c r="T18" i="80" s="1"/>
  <c r="N18" i="80"/>
  <c r="O18" i="80" s="1"/>
  <c r="I18" i="80"/>
  <c r="J18" i="80" s="1"/>
  <c r="S17" i="80"/>
  <c r="T17" i="80" s="1"/>
  <c r="N17" i="80"/>
  <c r="O17" i="80" s="1"/>
  <c r="I17" i="80"/>
  <c r="J17" i="80" s="1"/>
  <c r="S16" i="80"/>
  <c r="T16" i="80" s="1"/>
  <c r="N16" i="80"/>
  <c r="O16" i="80" s="1"/>
  <c r="I16" i="80"/>
  <c r="J16" i="80" s="1"/>
  <c r="S15" i="80"/>
  <c r="T15" i="80" s="1"/>
  <c r="N15" i="80"/>
  <c r="O15" i="80" s="1"/>
  <c r="I15" i="80"/>
  <c r="J15" i="80" s="1"/>
  <c r="S14" i="80"/>
  <c r="T14" i="80" s="1"/>
  <c r="N14" i="80"/>
  <c r="O14" i="80" s="1"/>
  <c r="I14" i="80"/>
  <c r="J14" i="80" s="1"/>
  <c r="N13" i="80"/>
  <c r="O13" i="80" s="1"/>
  <c r="I13" i="80"/>
  <c r="J13" i="80" s="1"/>
  <c r="AF16" i="27" l="1"/>
  <c r="AF17" i="27"/>
  <c r="AF18" i="27"/>
  <c r="AF19" i="27"/>
  <c r="AF20" i="27"/>
  <c r="AF21" i="27"/>
  <c r="AF22" i="27"/>
  <c r="AF23" i="27"/>
  <c r="AF24" i="27"/>
  <c r="AF15" i="27"/>
  <c r="AF25" i="27"/>
  <c r="AG16" i="45" l="1"/>
  <c r="AG17" i="45"/>
  <c r="AG18" i="45"/>
  <c r="AG19" i="45"/>
  <c r="AG20" i="45"/>
  <c r="AG21" i="45"/>
  <c r="AG22" i="45"/>
  <c r="AG23" i="45"/>
  <c r="AG24" i="45"/>
  <c r="AG25" i="45"/>
  <c r="AG26" i="45"/>
  <c r="AG15" i="45"/>
  <c r="X14" i="77" l="1"/>
  <c r="Y14" i="77" s="1"/>
  <c r="X15" i="77"/>
  <c r="Y15" i="77" s="1"/>
  <c r="X16" i="77"/>
  <c r="Y16" i="77" s="1"/>
  <c r="X17" i="77"/>
  <c r="Y17" i="77" s="1"/>
  <c r="X18" i="77"/>
  <c r="Y18" i="77" s="1"/>
  <c r="X19" i="77"/>
  <c r="Y19" i="77" s="1"/>
  <c r="X20" i="77"/>
  <c r="Y20" i="77" s="1"/>
  <c r="X21" i="77"/>
  <c r="Y21" i="77" s="1"/>
  <c r="X22" i="77"/>
  <c r="Y22" i="77" s="1"/>
  <c r="X23" i="77"/>
  <c r="Y23" i="77" s="1"/>
  <c r="X24" i="77"/>
  <c r="Y24" i="77" s="1"/>
  <c r="X25" i="77"/>
  <c r="Y25" i="77" s="1"/>
  <c r="X26" i="77"/>
  <c r="Y26" i="77" s="1"/>
  <c r="X27" i="77"/>
  <c r="Y27" i="77" s="1"/>
  <c r="X28" i="77"/>
  <c r="Y28" i="77" s="1"/>
  <c r="X29" i="77"/>
  <c r="Y29" i="77" s="1"/>
  <c r="X30" i="77"/>
  <c r="Y30" i="77" s="1"/>
  <c r="X31" i="77"/>
  <c r="Y31" i="77" s="1"/>
  <c r="X32" i="77"/>
  <c r="Y32" i="77" s="1"/>
  <c r="X33" i="77"/>
  <c r="Y33" i="77" s="1"/>
  <c r="X34" i="77"/>
  <c r="Y34" i="77" s="1"/>
  <c r="X35" i="77"/>
  <c r="Y35" i="77" s="1"/>
  <c r="X36" i="77"/>
  <c r="Y36" i="77" s="1"/>
  <c r="X37" i="77"/>
  <c r="Y37" i="77" s="1"/>
  <c r="X38" i="77"/>
  <c r="Y38" i="77" s="1"/>
  <c r="X39" i="77"/>
  <c r="Y39" i="77" s="1"/>
  <c r="X40" i="77"/>
  <c r="Y40" i="77" s="1"/>
  <c r="X41" i="77"/>
  <c r="Y41" i="77" s="1"/>
  <c r="X42" i="77"/>
  <c r="Y42" i="77" s="1"/>
  <c r="X43" i="77"/>
  <c r="Y43" i="77" s="1"/>
  <c r="X44" i="77"/>
  <c r="Y44" i="77" s="1"/>
  <c r="X45" i="77"/>
  <c r="Y45" i="77" s="1"/>
  <c r="X46" i="77"/>
  <c r="Y46" i="77" s="1"/>
  <c r="X47" i="77"/>
  <c r="Y47" i="77" s="1"/>
  <c r="X48" i="77"/>
  <c r="Y48" i="77" s="1"/>
  <c r="X49" i="77"/>
  <c r="Y49" i="77" s="1"/>
  <c r="X50" i="77"/>
  <c r="Y50" i="77" s="1"/>
  <c r="X51" i="77"/>
  <c r="Y51" i="77" s="1"/>
  <c r="X52" i="77"/>
  <c r="Y52" i="77" s="1"/>
  <c r="X53" i="77"/>
  <c r="Y53" i="77" s="1"/>
  <c r="X54" i="77"/>
  <c r="Y54" i="77" s="1"/>
  <c r="X55" i="77"/>
  <c r="Y55" i="77" s="1"/>
  <c r="X56" i="77"/>
  <c r="Y56" i="77" s="1"/>
  <c r="X57" i="77"/>
  <c r="Y57" i="77" s="1"/>
  <c r="X58" i="77"/>
  <c r="Y58" i="77" s="1"/>
  <c r="X59" i="77"/>
  <c r="Y59" i="77" s="1"/>
  <c r="X60" i="77"/>
  <c r="Y60" i="77" s="1"/>
  <c r="X61" i="77"/>
  <c r="Y61" i="77" s="1"/>
  <c r="X62" i="77"/>
  <c r="Y62" i="77" s="1"/>
  <c r="X63" i="77"/>
  <c r="Y63" i="77" s="1"/>
  <c r="X64" i="77"/>
  <c r="Y64" i="77" s="1"/>
  <c r="X65" i="77"/>
  <c r="Y65" i="77" s="1"/>
  <c r="X66" i="77"/>
  <c r="Y66" i="77" s="1"/>
  <c r="X67" i="77"/>
  <c r="Y67" i="77" s="1"/>
  <c r="X68" i="77"/>
  <c r="Y68" i="77" s="1"/>
  <c r="X69" i="77"/>
  <c r="Y69" i="77" s="1"/>
  <c r="X70" i="77"/>
  <c r="Y70" i="77" s="1"/>
  <c r="X71" i="77"/>
  <c r="Y71" i="77" s="1"/>
  <c r="X72" i="77"/>
  <c r="Y72" i="77" s="1"/>
  <c r="X73" i="77"/>
  <c r="Y73" i="77" s="1"/>
  <c r="X74" i="77"/>
  <c r="Y74" i="77" s="1"/>
  <c r="X75" i="77"/>
  <c r="Y75" i="77" s="1"/>
  <c r="X76" i="77"/>
  <c r="Y76" i="77" s="1"/>
  <c r="X77" i="77"/>
  <c r="Y77" i="77" s="1"/>
  <c r="X78" i="77"/>
  <c r="Y78" i="77" s="1"/>
  <c r="X79" i="77"/>
  <c r="Y79" i="77" s="1"/>
  <c r="X80" i="77"/>
  <c r="Y80" i="77" s="1"/>
  <c r="X81" i="77"/>
  <c r="Y81" i="77" s="1"/>
  <c r="X82" i="77"/>
  <c r="Y82" i="77" s="1"/>
  <c r="X83" i="77"/>
  <c r="Y83" i="77" s="1"/>
  <c r="X84" i="77"/>
  <c r="Y84" i="77" s="1"/>
  <c r="X85" i="77"/>
  <c r="Y85" i="77" s="1"/>
  <c r="X86" i="77"/>
  <c r="Y86" i="77" s="1"/>
  <c r="X87" i="77"/>
  <c r="Y87" i="77" s="1"/>
  <c r="X88" i="77"/>
  <c r="Y88" i="77" s="1"/>
  <c r="X89" i="77"/>
  <c r="Y89" i="77" s="1"/>
  <c r="X90" i="77"/>
  <c r="Y90" i="77" s="1"/>
  <c r="X91" i="77"/>
  <c r="Y91" i="77" s="1"/>
  <c r="X92" i="77"/>
  <c r="Y92" i="77" s="1"/>
  <c r="X93" i="77"/>
  <c r="Y93" i="77" s="1"/>
  <c r="X94" i="77"/>
  <c r="Y94" i="77" s="1"/>
  <c r="X95" i="77"/>
  <c r="Y95" i="77" s="1"/>
  <c r="X96" i="77"/>
  <c r="Y96" i="77" s="1"/>
  <c r="X97" i="77"/>
  <c r="Y97" i="77" s="1"/>
  <c r="X98" i="77"/>
  <c r="Y98" i="77" s="1"/>
  <c r="X99" i="77"/>
  <c r="Y99" i="77" s="1"/>
  <c r="X100" i="77"/>
  <c r="Y100" i="77" s="1"/>
  <c r="X101" i="77"/>
  <c r="Y101" i="77" s="1"/>
  <c r="X102" i="77"/>
  <c r="Y102" i="77" s="1"/>
  <c r="X103" i="77"/>
  <c r="Y103" i="77" s="1"/>
  <c r="X104" i="77"/>
  <c r="Y104" i="77" s="1"/>
  <c r="X105" i="77"/>
  <c r="Y105" i="77" s="1"/>
  <c r="X106" i="77"/>
  <c r="Y106" i="77" s="1"/>
  <c r="X107" i="77"/>
  <c r="Y107" i="77" s="1"/>
  <c r="X108" i="77"/>
  <c r="Y108" i="77" s="1"/>
  <c r="X109" i="77"/>
  <c r="Y109" i="77" s="1"/>
  <c r="X110" i="77"/>
  <c r="Y110" i="77" s="1"/>
  <c r="X111" i="77"/>
  <c r="Y111" i="77" s="1"/>
  <c r="X112" i="77"/>
  <c r="Y112" i="77" s="1"/>
  <c r="X113" i="77"/>
  <c r="Y113" i="77" s="1"/>
  <c r="X114" i="77"/>
  <c r="Y114" i="77" s="1"/>
  <c r="X115" i="77"/>
  <c r="Y115" i="77" s="1"/>
  <c r="X116" i="77"/>
  <c r="Y116" i="77" s="1"/>
  <c r="X117" i="77"/>
  <c r="Y117" i="77" s="1"/>
  <c r="X118" i="77"/>
  <c r="Y118" i="77" s="1"/>
  <c r="X119" i="77"/>
  <c r="Y119" i="77" s="1"/>
  <c r="X120" i="77"/>
  <c r="Y120" i="77" s="1"/>
  <c r="X121" i="77"/>
  <c r="Y121" i="77" s="1"/>
  <c r="X122" i="77"/>
  <c r="Y122" i="77" s="1"/>
  <c r="X123" i="77"/>
  <c r="Y123" i="77" s="1"/>
  <c r="X124" i="77"/>
  <c r="Y124" i="77" s="1"/>
  <c r="X125" i="77"/>
  <c r="Y125" i="77" s="1"/>
  <c r="X126" i="77"/>
  <c r="Y126" i="77" s="1"/>
  <c r="X127" i="77"/>
  <c r="Y127" i="77" s="1"/>
  <c r="X128" i="77"/>
  <c r="Y128" i="77" s="1"/>
  <c r="X129" i="77"/>
  <c r="Y129" i="77" s="1"/>
  <c r="X130" i="77"/>
  <c r="Y130" i="77" s="1"/>
  <c r="X131" i="77"/>
  <c r="Y131" i="77" s="1"/>
  <c r="X132" i="77"/>
  <c r="Y132" i="77" s="1"/>
  <c r="X133" i="77"/>
  <c r="Y133" i="77" s="1"/>
  <c r="X134" i="77"/>
  <c r="Y134" i="77" s="1"/>
  <c r="X135" i="77"/>
  <c r="Y135" i="77" s="1"/>
  <c r="X136" i="77"/>
  <c r="Y136" i="77" s="1"/>
  <c r="X137" i="77"/>
  <c r="Y137" i="77" s="1"/>
  <c r="X138" i="77"/>
  <c r="Y138" i="77" s="1"/>
  <c r="X139" i="77"/>
  <c r="Y139" i="77" s="1"/>
  <c r="X140" i="77"/>
  <c r="Y140" i="77" s="1"/>
  <c r="X141" i="77"/>
  <c r="Y141" i="77" s="1"/>
  <c r="X142" i="77"/>
  <c r="Y142" i="77" s="1"/>
  <c r="X143" i="77"/>
  <c r="Y143" i="77" s="1"/>
  <c r="X144" i="77"/>
  <c r="Y144" i="77" s="1"/>
  <c r="X145" i="77"/>
  <c r="Y145" i="77" s="1"/>
  <c r="X146" i="77"/>
  <c r="Y146" i="77" s="1"/>
  <c r="X147" i="77"/>
  <c r="Y147" i="77" s="1"/>
  <c r="X148" i="77"/>
  <c r="Y148" i="77" s="1"/>
  <c r="X149" i="77"/>
  <c r="Y149" i="77" s="1"/>
  <c r="X150" i="77"/>
  <c r="Y150" i="77" s="1"/>
  <c r="X151" i="77"/>
  <c r="Y151" i="77" s="1"/>
  <c r="X152" i="77"/>
  <c r="Y152" i="77" s="1"/>
  <c r="X153" i="77"/>
  <c r="Y153" i="77" s="1"/>
  <c r="X154" i="77"/>
  <c r="Y154" i="77" s="1"/>
  <c r="X155" i="77"/>
  <c r="Y155" i="77" s="1"/>
  <c r="X156" i="77"/>
  <c r="Y156" i="77" s="1"/>
  <c r="X157" i="77"/>
  <c r="Y157" i="77" s="1"/>
  <c r="X158" i="77"/>
  <c r="Y158" i="77" s="1"/>
  <c r="X159" i="77"/>
  <c r="Y159" i="77" s="1"/>
  <c r="X160" i="77"/>
  <c r="Y160" i="77" s="1"/>
  <c r="X161" i="77"/>
  <c r="Y161" i="77" s="1"/>
  <c r="X162" i="77"/>
  <c r="Y162" i="77" s="1"/>
  <c r="X163" i="77"/>
  <c r="Y163" i="77" s="1"/>
  <c r="X164" i="77"/>
  <c r="Y164" i="77" s="1"/>
  <c r="X165" i="77"/>
  <c r="Y165" i="77" s="1"/>
  <c r="X166" i="77"/>
  <c r="Y166" i="77" s="1"/>
  <c r="X167" i="77"/>
  <c r="Y167" i="77" s="1"/>
  <c r="X168" i="77"/>
  <c r="Y168" i="77" s="1"/>
  <c r="X169" i="77"/>
  <c r="Y169" i="77" s="1"/>
  <c r="X170" i="77"/>
  <c r="Y170" i="77" s="1"/>
  <c r="X171" i="77"/>
  <c r="Y171" i="77" s="1"/>
  <c r="X172" i="77"/>
  <c r="Y172" i="77" s="1"/>
  <c r="X173" i="77"/>
  <c r="Y173" i="77" s="1"/>
  <c r="X174" i="77"/>
  <c r="Y174" i="77" s="1"/>
  <c r="X175" i="77"/>
  <c r="Y175" i="77" s="1"/>
  <c r="X176" i="77"/>
  <c r="Y176" i="77" s="1"/>
  <c r="X177" i="77"/>
  <c r="Y177" i="77" s="1"/>
  <c r="X178" i="77"/>
  <c r="Y178" i="77" s="1"/>
  <c r="X179" i="77"/>
  <c r="Y179" i="77" s="1"/>
  <c r="X180" i="77"/>
  <c r="Y180" i="77" s="1"/>
  <c r="X181" i="77"/>
  <c r="Y181" i="77" s="1"/>
  <c r="X182" i="77"/>
  <c r="Y182" i="77" s="1"/>
  <c r="X183" i="77"/>
  <c r="Y183" i="77" s="1"/>
  <c r="X184" i="77"/>
  <c r="Y184" i="77" s="1"/>
  <c r="X185" i="77"/>
  <c r="Y185" i="77" s="1"/>
  <c r="X186" i="77"/>
  <c r="Y186" i="77" s="1"/>
  <c r="X187" i="77"/>
  <c r="Y187" i="77" s="1"/>
  <c r="X188" i="77"/>
  <c r="Y188" i="77" s="1"/>
  <c r="X189" i="77"/>
  <c r="Y189" i="77" s="1"/>
  <c r="X190" i="77"/>
  <c r="Y190" i="77" s="1"/>
  <c r="X191" i="77"/>
  <c r="Y191" i="77" s="1"/>
  <c r="X192" i="77"/>
  <c r="Y192" i="77" s="1"/>
  <c r="X193" i="77"/>
  <c r="Y193" i="77" s="1"/>
  <c r="X194" i="77"/>
  <c r="Y194" i="77" s="1"/>
  <c r="X195" i="77"/>
  <c r="Y195" i="77" s="1"/>
  <c r="X196" i="77"/>
  <c r="Y196" i="77" s="1"/>
  <c r="X197" i="77"/>
  <c r="Y197" i="77" s="1"/>
  <c r="X198" i="77"/>
  <c r="Y198" i="77" s="1"/>
  <c r="X199" i="77"/>
  <c r="Y199" i="77" s="1"/>
  <c r="X200" i="77"/>
  <c r="Y200" i="77" s="1"/>
  <c r="X201" i="77"/>
  <c r="Y201" i="77" s="1"/>
  <c r="X202" i="77"/>
  <c r="Y202" i="77" s="1"/>
  <c r="X203" i="77"/>
  <c r="Y203" i="77" s="1"/>
  <c r="X204" i="77"/>
  <c r="Y204" i="77" s="1"/>
  <c r="X205" i="77"/>
  <c r="Y205" i="77" s="1"/>
  <c r="X206" i="77"/>
  <c r="Y206" i="77" s="1"/>
  <c r="X207" i="77"/>
  <c r="Y207" i="77" s="1"/>
  <c r="X208" i="77"/>
  <c r="Y208" i="77" s="1"/>
  <c r="X209" i="77"/>
  <c r="Y209" i="77" s="1"/>
  <c r="X210" i="77"/>
  <c r="Y210" i="77" s="1"/>
  <c r="X211" i="77"/>
  <c r="Y211" i="77" s="1"/>
  <c r="X212" i="77"/>
  <c r="Y212" i="77" s="1"/>
  <c r="X213" i="77"/>
  <c r="Y213" i="77" s="1"/>
  <c r="X214" i="77"/>
  <c r="Y214" i="77" s="1"/>
  <c r="X215" i="77"/>
  <c r="Y215" i="77" s="1"/>
  <c r="X216" i="77"/>
  <c r="Y216" i="77" s="1"/>
  <c r="X217" i="77"/>
  <c r="Y217" i="77" s="1"/>
  <c r="X218" i="77"/>
  <c r="Y218" i="77" s="1"/>
  <c r="X219" i="77"/>
  <c r="Y219" i="77" s="1"/>
  <c r="X220" i="77"/>
  <c r="Y220" i="77" s="1"/>
  <c r="X221" i="77"/>
  <c r="Y221" i="77" s="1"/>
  <c r="X222" i="77"/>
  <c r="Y222" i="77" s="1"/>
  <c r="X223" i="77"/>
  <c r="Y223" i="77" s="1"/>
  <c r="X224" i="77"/>
  <c r="Y224" i="77" s="1"/>
  <c r="X225" i="77"/>
  <c r="Y225" i="77" s="1"/>
  <c r="X226" i="77"/>
  <c r="Y226" i="77" s="1"/>
  <c r="X227" i="77"/>
  <c r="Y227" i="77" s="1"/>
  <c r="X228" i="77"/>
  <c r="Y228" i="77" s="1"/>
  <c r="X229" i="77"/>
  <c r="Y229" i="77" s="1"/>
  <c r="X230" i="77"/>
  <c r="Y230" i="77" s="1"/>
  <c r="X231" i="77"/>
  <c r="Y231" i="77" s="1"/>
  <c r="X232" i="77"/>
  <c r="Y232" i="77" s="1"/>
  <c r="X233" i="77"/>
  <c r="Y233" i="77" s="1"/>
  <c r="X234" i="77"/>
  <c r="Y234" i="77" s="1"/>
  <c r="X235" i="77"/>
  <c r="Y235" i="77" s="1"/>
  <c r="X236" i="77"/>
  <c r="Y236" i="77" s="1"/>
  <c r="X237" i="77"/>
  <c r="Y237" i="77" s="1"/>
  <c r="X238" i="77"/>
  <c r="Y238" i="77" s="1"/>
  <c r="X239" i="77"/>
  <c r="Y239" i="77" s="1"/>
  <c r="X240" i="77"/>
  <c r="Y240" i="77" s="1"/>
  <c r="X241" i="77"/>
  <c r="Y241" i="77" s="1"/>
  <c r="X242" i="77"/>
  <c r="Y242" i="77" s="1"/>
  <c r="X243" i="77"/>
  <c r="Y243" i="77" s="1"/>
  <c r="X244" i="77"/>
  <c r="Y244" i="77" s="1"/>
  <c r="X245" i="77"/>
  <c r="Y245" i="77" s="1"/>
  <c r="X246" i="77"/>
  <c r="Y246" i="77" s="1"/>
  <c r="X247" i="77"/>
  <c r="Y247" i="77" s="1"/>
  <c r="X248" i="77"/>
  <c r="Y248" i="77" s="1"/>
  <c r="X249" i="77"/>
  <c r="Y249" i="77" s="1"/>
  <c r="X250" i="77"/>
  <c r="Y250" i="77" s="1"/>
  <c r="X251" i="77"/>
  <c r="Y251" i="77" s="1"/>
  <c r="X252" i="77"/>
  <c r="Y252" i="77" s="1"/>
  <c r="X253" i="77"/>
  <c r="Y253" i="77" s="1"/>
  <c r="X254" i="77"/>
  <c r="Y254" i="77" s="1"/>
  <c r="X255" i="77"/>
  <c r="Y255" i="77" s="1"/>
  <c r="X256" i="77"/>
  <c r="Y256" i="77" s="1"/>
  <c r="X257" i="77"/>
  <c r="Y257" i="77" s="1"/>
  <c r="X258" i="77"/>
  <c r="Y258" i="77" s="1"/>
  <c r="X259" i="77"/>
  <c r="Y259" i="77" s="1"/>
  <c r="X260" i="77"/>
  <c r="Y260" i="77" s="1"/>
  <c r="X261" i="77"/>
  <c r="Y261" i="77" s="1"/>
  <c r="X262" i="77"/>
  <c r="Y262" i="77" s="1"/>
  <c r="X263" i="77"/>
  <c r="Y263" i="77" s="1"/>
  <c r="X264" i="77"/>
  <c r="Y264" i="77" s="1"/>
  <c r="X265" i="77"/>
  <c r="Y265" i="77" s="1"/>
  <c r="X266" i="77"/>
  <c r="Y266" i="77" s="1"/>
  <c r="X267" i="77"/>
  <c r="Y267" i="77" s="1"/>
  <c r="X268" i="77"/>
  <c r="Y268" i="77" s="1"/>
  <c r="X269" i="77"/>
  <c r="Y269" i="77" s="1"/>
  <c r="X270" i="77"/>
  <c r="Y270" i="77" s="1"/>
  <c r="X271" i="77"/>
  <c r="Y271" i="77" s="1"/>
  <c r="X272" i="77"/>
  <c r="Y272" i="77" s="1"/>
  <c r="X273" i="77"/>
  <c r="Y273" i="77" s="1"/>
  <c r="X274" i="77"/>
  <c r="Y274" i="77" s="1"/>
  <c r="X275" i="77"/>
  <c r="Y275" i="77" s="1"/>
  <c r="X276" i="77"/>
  <c r="Y276" i="77" s="1"/>
  <c r="X277" i="77"/>
  <c r="Y277" i="77" s="1"/>
  <c r="X278" i="77"/>
  <c r="Y278" i="77" s="1"/>
  <c r="X279" i="77"/>
  <c r="Y279" i="77" s="1"/>
  <c r="X280" i="77"/>
  <c r="Y280" i="77" s="1"/>
  <c r="X281" i="77"/>
  <c r="Y281" i="77" s="1"/>
  <c r="X282" i="77"/>
  <c r="Y282" i="77" s="1"/>
  <c r="X283" i="77"/>
  <c r="Y283" i="77" s="1"/>
  <c r="X284" i="77"/>
  <c r="Y284" i="77" s="1"/>
  <c r="X285" i="77"/>
  <c r="Y285" i="77" s="1"/>
  <c r="X286" i="77"/>
  <c r="Y286" i="77" s="1"/>
  <c r="X287" i="77"/>
  <c r="Y287" i="77" s="1"/>
  <c r="X288" i="77"/>
  <c r="Y288" i="77" s="1"/>
  <c r="X289" i="77"/>
  <c r="Y289" i="77" s="1"/>
  <c r="X290" i="77"/>
  <c r="Y290" i="77" s="1"/>
  <c r="X291" i="77"/>
  <c r="Y291" i="77" s="1"/>
  <c r="X292" i="77"/>
  <c r="Y292" i="77" s="1"/>
  <c r="X293" i="77"/>
  <c r="Y293" i="77" s="1"/>
  <c r="X294" i="77"/>
  <c r="Y294" i="77" s="1"/>
  <c r="X295" i="77"/>
  <c r="Y295" i="77" s="1"/>
  <c r="X296" i="77"/>
  <c r="Y296" i="77" s="1"/>
  <c r="X297" i="77"/>
  <c r="Y297" i="77" s="1"/>
  <c r="X298" i="77"/>
  <c r="Y298" i="77" s="1"/>
  <c r="X299" i="77"/>
  <c r="Y299" i="77" s="1"/>
  <c r="X300" i="77"/>
  <c r="Y300" i="77" s="1"/>
  <c r="X301" i="77"/>
  <c r="Y301" i="77" s="1"/>
  <c r="X302" i="77"/>
  <c r="Y302" i="77" s="1"/>
  <c r="X303" i="77"/>
  <c r="Y303" i="77" s="1"/>
  <c r="X304" i="77"/>
  <c r="Y304" i="77" s="1"/>
  <c r="X305" i="77"/>
  <c r="Y305" i="77" s="1"/>
  <c r="X306" i="77"/>
  <c r="Y306" i="77" s="1"/>
  <c r="X307" i="77"/>
  <c r="Y307" i="77" s="1"/>
  <c r="X308" i="77"/>
  <c r="Y308" i="77" s="1"/>
  <c r="X309" i="77"/>
  <c r="Y309" i="77" s="1"/>
  <c r="X310" i="77"/>
  <c r="Y310" i="77" s="1"/>
  <c r="X311" i="77"/>
  <c r="Y311" i="77" s="1"/>
  <c r="X312" i="77"/>
  <c r="Y312" i="77" s="1"/>
  <c r="X313" i="77"/>
  <c r="Y313" i="77" s="1"/>
  <c r="X314" i="77"/>
  <c r="Y314" i="77" s="1"/>
  <c r="X315" i="77"/>
  <c r="Y315" i="77" s="1"/>
  <c r="X316" i="77"/>
  <c r="Y316" i="77" s="1"/>
  <c r="X317" i="77"/>
  <c r="Y317" i="77" s="1"/>
  <c r="X318" i="77"/>
  <c r="Y318" i="77" s="1"/>
  <c r="X319" i="77"/>
  <c r="Y319" i="77" s="1"/>
  <c r="X320" i="77"/>
  <c r="Y320" i="77" s="1"/>
  <c r="X321" i="77"/>
  <c r="Y321" i="77" s="1"/>
  <c r="X322" i="77"/>
  <c r="Y322" i="77" s="1"/>
  <c r="X323" i="77"/>
  <c r="Y323" i="77" s="1"/>
  <c r="X324" i="77"/>
  <c r="Y324" i="77" s="1"/>
  <c r="X325" i="77"/>
  <c r="Y325" i="77" s="1"/>
  <c r="X326" i="77"/>
  <c r="Y326" i="77" s="1"/>
  <c r="X327" i="77"/>
  <c r="Y327" i="77" s="1"/>
  <c r="X328" i="77"/>
  <c r="Y328" i="77" s="1"/>
  <c r="X329" i="77"/>
  <c r="Y329" i="77" s="1"/>
  <c r="X330" i="77"/>
  <c r="Y330" i="77" s="1"/>
  <c r="X331" i="77"/>
  <c r="Y331" i="77" s="1"/>
  <c r="X332" i="77"/>
  <c r="Y332" i="77" s="1"/>
  <c r="X333" i="77"/>
  <c r="Y333" i="77" s="1"/>
  <c r="X334" i="77"/>
  <c r="Y334" i="77" s="1"/>
  <c r="X335" i="77"/>
  <c r="Y335" i="77" s="1"/>
  <c r="X336" i="77"/>
  <c r="Y336" i="77" s="1"/>
  <c r="X337" i="77"/>
  <c r="Y337" i="77" s="1"/>
  <c r="X338" i="77"/>
  <c r="Y338" i="77" s="1"/>
  <c r="X339" i="77"/>
  <c r="Y339" i="77" s="1"/>
  <c r="X340" i="77"/>
  <c r="Y340" i="77" s="1"/>
  <c r="X341" i="77"/>
  <c r="Y341" i="77" s="1"/>
  <c r="X342" i="77"/>
  <c r="Y342" i="77" s="1"/>
  <c r="X343" i="77"/>
  <c r="Y343" i="77" s="1"/>
  <c r="X344" i="77"/>
  <c r="Y344" i="77" s="1"/>
  <c r="X345" i="77"/>
  <c r="Y345" i="77" s="1"/>
  <c r="X346" i="77"/>
  <c r="Y346" i="77" s="1"/>
  <c r="X347" i="77"/>
  <c r="Y347" i="77" s="1"/>
  <c r="X348" i="77"/>
  <c r="Y348" i="77" s="1"/>
  <c r="X349" i="77"/>
  <c r="Y349" i="77" s="1"/>
  <c r="X350" i="77"/>
  <c r="Y350" i="77" s="1"/>
  <c r="X351" i="77"/>
  <c r="Y351" i="77" s="1"/>
  <c r="X352" i="77"/>
  <c r="Y352" i="77" s="1"/>
  <c r="X353" i="77"/>
  <c r="Y353" i="77" s="1"/>
  <c r="X354" i="77"/>
  <c r="Y354" i="77" s="1"/>
  <c r="X355" i="77"/>
  <c r="Y355" i="77" s="1"/>
  <c r="X356" i="77"/>
  <c r="Y356" i="77" s="1"/>
  <c r="X357" i="77"/>
  <c r="Y357" i="77" s="1"/>
  <c r="X358" i="77"/>
  <c r="Y358" i="77" s="1"/>
  <c r="X359" i="77"/>
  <c r="Y359" i="77" s="1"/>
  <c r="X360" i="77"/>
  <c r="Y360" i="77" s="1"/>
  <c r="X361" i="77"/>
  <c r="Y361" i="77" s="1"/>
  <c r="X362" i="77"/>
  <c r="Y362" i="77" s="1"/>
  <c r="X363" i="77"/>
  <c r="Y363" i="77" s="1"/>
  <c r="X364" i="77"/>
  <c r="Y364" i="77" s="1"/>
  <c r="X365" i="77"/>
  <c r="Y365" i="77" s="1"/>
  <c r="X366" i="77"/>
  <c r="Y366" i="77" s="1"/>
  <c r="X367" i="77"/>
  <c r="Y367" i="77" s="1"/>
  <c r="X368" i="77"/>
  <c r="Y368" i="77" s="1"/>
  <c r="X369" i="77"/>
  <c r="Y369" i="77" s="1"/>
  <c r="X370" i="77"/>
  <c r="Y370" i="77" s="1"/>
  <c r="X371" i="77"/>
  <c r="Y371" i="77" s="1"/>
  <c r="X372" i="77"/>
  <c r="Y372" i="77" s="1"/>
  <c r="X373" i="77"/>
  <c r="Y373" i="77" s="1"/>
  <c r="X374" i="77"/>
  <c r="Y374" i="77" s="1"/>
  <c r="X375" i="77"/>
  <c r="Y375" i="77" s="1"/>
  <c r="X376" i="77"/>
  <c r="Y376" i="77" s="1"/>
  <c r="X377" i="77"/>
  <c r="Y377" i="77" s="1"/>
  <c r="X378" i="77"/>
  <c r="Y378" i="77" s="1"/>
  <c r="X379" i="77"/>
  <c r="Y379" i="77" s="1"/>
  <c r="X380" i="77"/>
  <c r="Y380" i="77" s="1"/>
  <c r="X381" i="77"/>
  <c r="Y381" i="77" s="1"/>
  <c r="X382" i="77"/>
  <c r="Y382" i="77" s="1"/>
  <c r="X383" i="77"/>
  <c r="Y383" i="77" s="1"/>
  <c r="X384" i="77"/>
  <c r="Y384" i="77" s="1"/>
  <c r="X385" i="77"/>
  <c r="Y385" i="77" s="1"/>
  <c r="X386" i="77"/>
  <c r="Y386" i="77" s="1"/>
  <c r="X387" i="77"/>
  <c r="Y387" i="77" s="1"/>
  <c r="X388" i="77"/>
  <c r="Y388" i="77" s="1"/>
  <c r="X389" i="77"/>
  <c r="Y389" i="77" s="1"/>
  <c r="X390" i="77"/>
  <c r="Y390" i="77" s="1"/>
  <c r="X391" i="77"/>
  <c r="Y391" i="77" s="1"/>
  <c r="X392" i="77"/>
  <c r="Y392" i="77" s="1"/>
  <c r="X393" i="77"/>
  <c r="Y393" i="77" s="1"/>
  <c r="X394" i="77"/>
  <c r="Y394" i="77" s="1"/>
  <c r="X395" i="77"/>
  <c r="Y395" i="77" s="1"/>
  <c r="X396" i="77"/>
  <c r="Y396" i="77" s="1"/>
  <c r="X397" i="77"/>
  <c r="Y397" i="77" s="1"/>
  <c r="X398" i="77"/>
  <c r="Y398" i="77" s="1"/>
  <c r="X399" i="77"/>
  <c r="Y399" i="77" s="1"/>
  <c r="X400" i="77"/>
  <c r="Y400" i="77" s="1"/>
  <c r="X401" i="77"/>
  <c r="Y401" i="77" s="1"/>
  <c r="X402" i="77"/>
  <c r="Y402" i="77" s="1"/>
  <c r="X403" i="77"/>
  <c r="Y403" i="77" s="1"/>
  <c r="X404" i="77"/>
  <c r="Y404" i="77" s="1"/>
  <c r="X405" i="77"/>
  <c r="Y405" i="77" s="1"/>
  <c r="X406" i="77"/>
  <c r="Y406" i="77" s="1"/>
  <c r="X407" i="77"/>
  <c r="Y407" i="77" s="1"/>
  <c r="X408" i="77"/>
  <c r="Y408" i="77" s="1"/>
  <c r="X409" i="77"/>
  <c r="Y409" i="77" s="1"/>
  <c r="X410" i="77"/>
  <c r="Y410" i="77" s="1"/>
  <c r="X411" i="77"/>
  <c r="Y411" i="77" s="1"/>
  <c r="X412" i="77"/>
  <c r="Y412" i="77" s="1"/>
  <c r="X413" i="77"/>
  <c r="Y413" i="77" s="1"/>
  <c r="X414" i="77"/>
  <c r="Y414" i="77" s="1"/>
  <c r="X415" i="77"/>
  <c r="Y415" i="77" s="1"/>
  <c r="X416" i="77"/>
  <c r="Y416" i="77" s="1"/>
  <c r="X417" i="77"/>
  <c r="Y417" i="77" s="1"/>
  <c r="X418" i="77"/>
  <c r="Y418" i="77" s="1"/>
  <c r="X419" i="77"/>
  <c r="Y419" i="77" s="1"/>
  <c r="X420" i="77"/>
  <c r="Y420" i="77" s="1"/>
  <c r="X421" i="77"/>
  <c r="Y421" i="77" s="1"/>
  <c r="X422" i="77"/>
  <c r="Y422" i="77" s="1"/>
  <c r="X423" i="77"/>
  <c r="Y423" i="77" s="1"/>
  <c r="X424" i="77"/>
  <c r="Y424" i="77" s="1"/>
  <c r="X425" i="77"/>
  <c r="Y425" i="77" s="1"/>
  <c r="X426" i="77"/>
  <c r="Y426" i="77" s="1"/>
  <c r="X427" i="77"/>
  <c r="Y427" i="77" s="1"/>
  <c r="X428" i="77"/>
  <c r="Y428" i="77" s="1"/>
  <c r="X429" i="77"/>
  <c r="Y429" i="77" s="1"/>
  <c r="X13" i="77"/>
  <c r="Y13" i="77" s="1"/>
  <c r="AF32" i="31" l="1"/>
  <c r="AF15" i="31"/>
  <c r="AF16" i="31"/>
  <c r="AF17" i="31"/>
  <c r="AF18" i="31"/>
  <c r="AF19" i="31"/>
  <c r="AF20" i="31"/>
  <c r="AF21" i="31"/>
  <c r="AF22" i="31"/>
  <c r="AF23" i="31"/>
  <c r="AF24" i="31"/>
  <c r="AF25" i="31"/>
  <c r="AF26" i="31"/>
  <c r="AF27" i="31"/>
  <c r="AF28" i="31"/>
  <c r="AG22" i="35"/>
  <c r="AG21" i="35"/>
  <c r="AG16" i="35"/>
  <c r="AG17" i="35"/>
  <c r="AG18" i="35"/>
  <c r="AG19" i="35"/>
  <c r="AG15" i="35"/>
  <c r="AH15" i="35" s="1"/>
  <c r="AF26" i="53" l="1"/>
  <c r="AF18" i="53"/>
  <c r="AF17" i="53"/>
  <c r="AF15" i="53"/>
  <c r="AF26" i="73" l="1"/>
  <c r="AG26" i="73" s="1"/>
  <c r="AF27" i="73"/>
  <c r="AG27" i="73" s="1"/>
  <c r="AF28" i="73"/>
  <c r="AG28" i="73" s="1"/>
  <c r="AF25" i="73"/>
  <c r="AG25" i="73" s="1"/>
  <c r="AF16" i="73"/>
  <c r="AG16" i="73" s="1"/>
  <c r="AG17" i="73"/>
  <c r="AF18" i="73"/>
  <c r="AG18" i="73" s="1"/>
  <c r="AF19" i="73"/>
  <c r="AG19" i="73" s="1"/>
  <c r="AF20" i="73"/>
  <c r="AG20" i="73" s="1"/>
  <c r="AF21" i="73"/>
  <c r="AG21" i="73" s="1"/>
  <c r="AF22" i="73"/>
  <c r="AG22" i="73" s="1"/>
  <c r="AF23" i="73"/>
  <c r="AG23" i="73" s="1"/>
  <c r="AF15" i="73"/>
  <c r="AG15" i="73" s="1"/>
  <c r="S429" i="79" l="1"/>
  <c r="T429" i="79" s="1"/>
  <c r="N429" i="79"/>
  <c r="O429" i="79" s="1"/>
  <c r="I429" i="79"/>
  <c r="J429" i="79" s="1"/>
  <c r="S428" i="79"/>
  <c r="T428" i="79" s="1"/>
  <c r="N428" i="79"/>
  <c r="O428" i="79" s="1"/>
  <c r="I428" i="79"/>
  <c r="J428" i="79" s="1"/>
  <c r="S427" i="79"/>
  <c r="T427" i="79" s="1"/>
  <c r="N427" i="79"/>
  <c r="O427" i="79" s="1"/>
  <c r="I427" i="79"/>
  <c r="J427" i="79" s="1"/>
  <c r="S426" i="79"/>
  <c r="T426" i="79" s="1"/>
  <c r="N426" i="79"/>
  <c r="O426" i="79" s="1"/>
  <c r="I426" i="79"/>
  <c r="J426" i="79" s="1"/>
  <c r="S425" i="79"/>
  <c r="T425" i="79" s="1"/>
  <c r="N425" i="79"/>
  <c r="O425" i="79" s="1"/>
  <c r="I425" i="79"/>
  <c r="J425" i="79" s="1"/>
  <c r="S424" i="79"/>
  <c r="T424" i="79" s="1"/>
  <c r="N424" i="79"/>
  <c r="O424" i="79" s="1"/>
  <c r="I424" i="79"/>
  <c r="J424" i="79" s="1"/>
  <c r="S423" i="79"/>
  <c r="T423" i="79" s="1"/>
  <c r="N423" i="79"/>
  <c r="O423" i="79" s="1"/>
  <c r="I423" i="79"/>
  <c r="J423" i="79" s="1"/>
  <c r="S422" i="79"/>
  <c r="T422" i="79" s="1"/>
  <c r="N422" i="79"/>
  <c r="O422" i="79" s="1"/>
  <c r="I422" i="79"/>
  <c r="J422" i="79" s="1"/>
  <c r="S421" i="79"/>
  <c r="T421" i="79" s="1"/>
  <c r="N421" i="79"/>
  <c r="O421" i="79" s="1"/>
  <c r="I421" i="79"/>
  <c r="J421" i="79" s="1"/>
  <c r="S420" i="79"/>
  <c r="T420" i="79" s="1"/>
  <c r="N420" i="79"/>
  <c r="O420" i="79" s="1"/>
  <c r="I420" i="79"/>
  <c r="J420" i="79" s="1"/>
  <c r="S419" i="79"/>
  <c r="T419" i="79" s="1"/>
  <c r="N419" i="79"/>
  <c r="O419" i="79" s="1"/>
  <c r="I419" i="79"/>
  <c r="J419" i="79" s="1"/>
  <c r="S418" i="79"/>
  <c r="T418" i="79" s="1"/>
  <c r="N418" i="79"/>
  <c r="O418" i="79" s="1"/>
  <c r="I418" i="79"/>
  <c r="J418" i="79" s="1"/>
  <c r="S417" i="79"/>
  <c r="T417" i="79" s="1"/>
  <c r="N417" i="79"/>
  <c r="O417" i="79" s="1"/>
  <c r="I417" i="79"/>
  <c r="J417" i="79" s="1"/>
  <c r="S416" i="79"/>
  <c r="T416" i="79" s="1"/>
  <c r="N416" i="79"/>
  <c r="O416" i="79" s="1"/>
  <c r="I416" i="79"/>
  <c r="J416" i="79" s="1"/>
  <c r="S415" i="79"/>
  <c r="T415" i="79" s="1"/>
  <c r="N415" i="79"/>
  <c r="O415" i="79" s="1"/>
  <c r="I415" i="79"/>
  <c r="J415" i="79" s="1"/>
  <c r="S414" i="79"/>
  <c r="T414" i="79" s="1"/>
  <c r="N414" i="79"/>
  <c r="O414" i="79" s="1"/>
  <c r="I414" i="79"/>
  <c r="J414" i="79" s="1"/>
  <c r="S413" i="79"/>
  <c r="T413" i="79" s="1"/>
  <c r="N413" i="79"/>
  <c r="O413" i="79" s="1"/>
  <c r="I413" i="79"/>
  <c r="J413" i="79" s="1"/>
  <c r="S412" i="79"/>
  <c r="T412" i="79" s="1"/>
  <c r="N412" i="79"/>
  <c r="O412" i="79" s="1"/>
  <c r="I412" i="79"/>
  <c r="J412" i="79" s="1"/>
  <c r="S411" i="79"/>
  <c r="T411" i="79" s="1"/>
  <c r="N411" i="79"/>
  <c r="O411" i="79" s="1"/>
  <c r="I411" i="79"/>
  <c r="J411" i="79" s="1"/>
  <c r="S410" i="79"/>
  <c r="T410" i="79" s="1"/>
  <c r="N410" i="79"/>
  <c r="O410" i="79" s="1"/>
  <c r="I410" i="79"/>
  <c r="J410" i="79" s="1"/>
  <c r="S409" i="79"/>
  <c r="T409" i="79" s="1"/>
  <c r="N409" i="79"/>
  <c r="O409" i="79" s="1"/>
  <c r="I409" i="79"/>
  <c r="J409" i="79" s="1"/>
  <c r="S408" i="79"/>
  <c r="T408" i="79" s="1"/>
  <c r="N408" i="79"/>
  <c r="O408" i="79" s="1"/>
  <c r="I408" i="79"/>
  <c r="J408" i="79" s="1"/>
  <c r="S407" i="79"/>
  <c r="T407" i="79" s="1"/>
  <c r="N407" i="79"/>
  <c r="O407" i="79" s="1"/>
  <c r="I407" i="79"/>
  <c r="J407" i="79" s="1"/>
  <c r="S406" i="79"/>
  <c r="T406" i="79" s="1"/>
  <c r="N406" i="79"/>
  <c r="O406" i="79" s="1"/>
  <c r="I406" i="79"/>
  <c r="J406" i="79" s="1"/>
  <c r="S405" i="79"/>
  <c r="T405" i="79" s="1"/>
  <c r="N405" i="79"/>
  <c r="O405" i="79" s="1"/>
  <c r="I405" i="79"/>
  <c r="J405" i="79" s="1"/>
  <c r="S404" i="79"/>
  <c r="T404" i="79" s="1"/>
  <c r="N404" i="79"/>
  <c r="O404" i="79" s="1"/>
  <c r="I404" i="79"/>
  <c r="J404" i="79" s="1"/>
  <c r="S403" i="79"/>
  <c r="T403" i="79" s="1"/>
  <c r="N403" i="79"/>
  <c r="O403" i="79" s="1"/>
  <c r="I403" i="79"/>
  <c r="J403" i="79" s="1"/>
  <c r="S402" i="79"/>
  <c r="T402" i="79" s="1"/>
  <c r="N402" i="79"/>
  <c r="O402" i="79" s="1"/>
  <c r="I402" i="79"/>
  <c r="J402" i="79" s="1"/>
  <c r="S401" i="79"/>
  <c r="T401" i="79" s="1"/>
  <c r="N401" i="79"/>
  <c r="O401" i="79" s="1"/>
  <c r="I401" i="79"/>
  <c r="J401" i="79" s="1"/>
  <c r="S400" i="79"/>
  <c r="T400" i="79" s="1"/>
  <c r="N400" i="79"/>
  <c r="O400" i="79" s="1"/>
  <c r="I400" i="79"/>
  <c r="J400" i="79" s="1"/>
  <c r="S399" i="79"/>
  <c r="T399" i="79" s="1"/>
  <c r="N399" i="79"/>
  <c r="O399" i="79" s="1"/>
  <c r="I399" i="79"/>
  <c r="J399" i="79" s="1"/>
  <c r="S398" i="79"/>
  <c r="T398" i="79" s="1"/>
  <c r="N398" i="79"/>
  <c r="O398" i="79" s="1"/>
  <c r="I398" i="79"/>
  <c r="J398" i="79" s="1"/>
  <c r="S397" i="79"/>
  <c r="T397" i="79" s="1"/>
  <c r="N397" i="79"/>
  <c r="O397" i="79" s="1"/>
  <c r="I397" i="79"/>
  <c r="J397" i="79" s="1"/>
  <c r="S396" i="79"/>
  <c r="T396" i="79" s="1"/>
  <c r="N396" i="79"/>
  <c r="O396" i="79" s="1"/>
  <c r="I396" i="79"/>
  <c r="J396" i="79" s="1"/>
  <c r="S395" i="79"/>
  <c r="T395" i="79" s="1"/>
  <c r="N395" i="79"/>
  <c r="O395" i="79" s="1"/>
  <c r="I395" i="79"/>
  <c r="J395" i="79" s="1"/>
  <c r="S394" i="79"/>
  <c r="T394" i="79" s="1"/>
  <c r="N394" i="79"/>
  <c r="O394" i="79" s="1"/>
  <c r="I394" i="79"/>
  <c r="J394" i="79" s="1"/>
  <c r="S393" i="79"/>
  <c r="T393" i="79" s="1"/>
  <c r="N393" i="79"/>
  <c r="O393" i="79" s="1"/>
  <c r="I393" i="79"/>
  <c r="J393" i="79" s="1"/>
  <c r="S392" i="79"/>
  <c r="T392" i="79" s="1"/>
  <c r="N392" i="79"/>
  <c r="O392" i="79" s="1"/>
  <c r="I392" i="79"/>
  <c r="J392" i="79" s="1"/>
  <c r="S391" i="79"/>
  <c r="T391" i="79" s="1"/>
  <c r="N391" i="79"/>
  <c r="O391" i="79" s="1"/>
  <c r="I391" i="79"/>
  <c r="J391" i="79" s="1"/>
  <c r="S390" i="79"/>
  <c r="T390" i="79" s="1"/>
  <c r="N390" i="79"/>
  <c r="O390" i="79" s="1"/>
  <c r="I390" i="79"/>
  <c r="J390" i="79" s="1"/>
  <c r="S389" i="79"/>
  <c r="T389" i="79" s="1"/>
  <c r="N389" i="79"/>
  <c r="O389" i="79" s="1"/>
  <c r="I389" i="79"/>
  <c r="J389" i="79" s="1"/>
  <c r="S388" i="79"/>
  <c r="T388" i="79" s="1"/>
  <c r="N388" i="79"/>
  <c r="O388" i="79" s="1"/>
  <c r="I388" i="79"/>
  <c r="J388" i="79" s="1"/>
  <c r="S387" i="79"/>
  <c r="T387" i="79" s="1"/>
  <c r="N387" i="79"/>
  <c r="O387" i="79" s="1"/>
  <c r="I387" i="79"/>
  <c r="J387" i="79" s="1"/>
  <c r="S386" i="79"/>
  <c r="T386" i="79" s="1"/>
  <c r="N386" i="79"/>
  <c r="O386" i="79" s="1"/>
  <c r="I386" i="79"/>
  <c r="J386" i="79" s="1"/>
  <c r="S385" i="79"/>
  <c r="T385" i="79" s="1"/>
  <c r="N385" i="79"/>
  <c r="O385" i="79" s="1"/>
  <c r="I385" i="79"/>
  <c r="J385" i="79" s="1"/>
  <c r="S384" i="79"/>
  <c r="T384" i="79" s="1"/>
  <c r="N384" i="79"/>
  <c r="O384" i="79" s="1"/>
  <c r="I384" i="79"/>
  <c r="J384" i="79" s="1"/>
  <c r="S383" i="79"/>
  <c r="T383" i="79" s="1"/>
  <c r="N383" i="79"/>
  <c r="O383" i="79" s="1"/>
  <c r="I383" i="79"/>
  <c r="J383" i="79" s="1"/>
  <c r="S382" i="79"/>
  <c r="T382" i="79" s="1"/>
  <c r="N382" i="79"/>
  <c r="O382" i="79" s="1"/>
  <c r="I382" i="79"/>
  <c r="J382" i="79" s="1"/>
  <c r="S381" i="79"/>
  <c r="T381" i="79" s="1"/>
  <c r="N381" i="79"/>
  <c r="O381" i="79" s="1"/>
  <c r="I381" i="79"/>
  <c r="J381" i="79" s="1"/>
  <c r="S380" i="79"/>
  <c r="T380" i="79" s="1"/>
  <c r="N380" i="79"/>
  <c r="O380" i="79" s="1"/>
  <c r="I380" i="79"/>
  <c r="J380" i="79" s="1"/>
  <c r="S379" i="79"/>
  <c r="T379" i="79" s="1"/>
  <c r="N379" i="79"/>
  <c r="O379" i="79" s="1"/>
  <c r="I379" i="79"/>
  <c r="J379" i="79" s="1"/>
  <c r="S378" i="79"/>
  <c r="T378" i="79" s="1"/>
  <c r="N378" i="79"/>
  <c r="O378" i="79" s="1"/>
  <c r="I378" i="79"/>
  <c r="J378" i="79" s="1"/>
  <c r="S377" i="79"/>
  <c r="T377" i="79" s="1"/>
  <c r="N377" i="79"/>
  <c r="O377" i="79" s="1"/>
  <c r="I377" i="79"/>
  <c r="J377" i="79" s="1"/>
  <c r="S376" i="79"/>
  <c r="T376" i="79" s="1"/>
  <c r="N376" i="79"/>
  <c r="O376" i="79" s="1"/>
  <c r="I376" i="79"/>
  <c r="J376" i="79" s="1"/>
  <c r="S375" i="79"/>
  <c r="T375" i="79" s="1"/>
  <c r="N375" i="79"/>
  <c r="O375" i="79" s="1"/>
  <c r="I375" i="79"/>
  <c r="J375" i="79" s="1"/>
  <c r="S374" i="79"/>
  <c r="T374" i="79" s="1"/>
  <c r="N374" i="79"/>
  <c r="O374" i="79" s="1"/>
  <c r="I374" i="79"/>
  <c r="J374" i="79" s="1"/>
  <c r="S373" i="79"/>
  <c r="T373" i="79" s="1"/>
  <c r="N373" i="79"/>
  <c r="O373" i="79" s="1"/>
  <c r="I373" i="79"/>
  <c r="J373" i="79" s="1"/>
  <c r="S372" i="79"/>
  <c r="T372" i="79" s="1"/>
  <c r="N372" i="79"/>
  <c r="O372" i="79" s="1"/>
  <c r="I372" i="79"/>
  <c r="J372" i="79" s="1"/>
  <c r="S371" i="79"/>
  <c r="T371" i="79" s="1"/>
  <c r="N371" i="79"/>
  <c r="O371" i="79" s="1"/>
  <c r="I371" i="79"/>
  <c r="J371" i="79" s="1"/>
  <c r="S370" i="79"/>
  <c r="T370" i="79" s="1"/>
  <c r="N370" i="79"/>
  <c r="O370" i="79" s="1"/>
  <c r="I370" i="79"/>
  <c r="J370" i="79" s="1"/>
  <c r="S369" i="79"/>
  <c r="T369" i="79" s="1"/>
  <c r="N369" i="79"/>
  <c r="O369" i="79" s="1"/>
  <c r="I369" i="79"/>
  <c r="J369" i="79" s="1"/>
  <c r="S368" i="79"/>
  <c r="T368" i="79" s="1"/>
  <c r="N368" i="79"/>
  <c r="O368" i="79" s="1"/>
  <c r="I368" i="79"/>
  <c r="J368" i="79" s="1"/>
  <c r="S367" i="79"/>
  <c r="T367" i="79" s="1"/>
  <c r="N367" i="79"/>
  <c r="O367" i="79" s="1"/>
  <c r="I367" i="79"/>
  <c r="J367" i="79" s="1"/>
  <c r="S366" i="79"/>
  <c r="T366" i="79" s="1"/>
  <c r="N366" i="79"/>
  <c r="O366" i="79" s="1"/>
  <c r="I366" i="79"/>
  <c r="J366" i="79" s="1"/>
  <c r="S365" i="79"/>
  <c r="T365" i="79" s="1"/>
  <c r="N365" i="79"/>
  <c r="O365" i="79" s="1"/>
  <c r="I365" i="79"/>
  <c r="J365" i="79" s="1"/>
  <c r="S364" i="79"/>
  <c r="T364" i="79" s="1"/>
  <c r="N364" i="79"/>
  <c r="O364" i="79" s="1"/>
  <c r="I364" i="79"/>
  <c r="J364" i="79" s="1"/>
  <c r="S363" i="79"/>
  <c r="T363" i="79" s="1"/>
  <c r="N363" i="79"/>
  <c r="O363" i="79" s="1"/>
  <c r="I363" i="79"/>
  <c r="J363" i="79" s="1"/>
  <c r="S362" i="79"/>
  <c r="T362" i="79" s="1"/>
  <c r="N362" i="79"/>
  <c r="O362" i="79" s="1"/>
  <c r="I362" i="79"/>
  <c r="J362" i="79" s="1"/>
  <c r="S361" i="79"/>
  <c r="T361" i="79" s="1"/>
  <c r="N361" i="79"/>
  <c r="O361" i="79" s="1"/>
  <c r="I361" i="79"/>
  <c r="J361" i="79" s="1"/>
  <c r="S360" i="79"/>
  <c r="T360" i="79" s="1"/>
  <c r="N360" i="79"/>
  <c r="O360" i="79" s="1"/>
  <c r="I360" i="79"/>
  <c r="J360" i="79" s="1"/>
  <c r="S359" i="79"/>
  <c r="T359" i="79" s="1"/>
  <c r="N359" i="79"/>
  <c r="O359" i="79" s="1"/>
  <c r="I359" i="79"/>
  <c r="J359" i="79" s="1"/>
  <c r="S358" i="79"/>
  <c r="T358" i="79" s="1"/>
  <c r="N358" i="79"/>
  <c r="O358" i="79" s="1"/>
  <c r="I358" i="79"/>
  <c r="J358" i="79" s="1"/>
  <c r="S357" i="79"/>
  <c r="T357" i="79" s="1"/>
  <c r="N357" i="79"/>
  <c r="O357" i="79" s="1"/>
  <c r="I357" i="79"/>
  <c r="J357" i="79" s="1"/>
  <c r="S356" i="79"/>
  <c r="T356" i="79" s="1"/>
  <c r="N356" i="79"/>
  <c r="O356" i="79" s="1"/>
  <c r="I356" i="79"/>
  <c r="J356" i="79" s="1"/>
  <c r="S355" i="79"/>
  <c r="T355" i="79" s="1"/>
  <c r="N355" i="79"/>
  <c r="O355" i="79" s="1"/>
  <c r="I355" i="79"/>
  <c r="J355" i="79" s="1"/>
  <c r="S354" i="79"/>
  <c r="T354" i="79" s="1"/>
  <c r="N354" i="79"/>
  <c r="O354" i="79" s="1"/>
  <c r="I354" i="79"/>
  <c r="J354" i="79" s="1"/>
  <c r="S353" i="79"/>
  <c r="T353" i="79" s="1"/>
  <c r="N353" i="79"/>
  <c r="O353" i="79" s="1"/>
  <c r="I353" i="79"/>
  <c r="J353" i="79" s="1"/>
  <c r="S352" i="79"/>
  <c r="T352" i="79" s="1"/>
  <c r="N352" i="79"/>
  <c r="O352" i="79" s="1"/>
  <c r="I352" i="79"/>
  <c r="J352" i="79" s="1"/>
  <c r="S351" i="79"/>
  <c r="T351" i="79" s="1"/>
  <c r="N351" i="79"/>
  <c r="O351" i="79" s="1"/>
  <c r="I351" i="79"/>
  <c r="J351" i="79" s="1"/>
  <c r="S350" i="79"/>
  <c r="T350" i="79" s="1"/>
  <c r="N350" i="79"/>
  <c r="O350" i="79" s="1"/>
  <c r="I350" i="79"/>
  <c r="J350" i="79" s="1"/>
  <c r="S349" i="79"/>
  <c r="T349" i="79" s="1"/>
  <c r="N349" i="79"/>
  <c r="O349" i="79" s="1"/>
  <c r="I349" i="79"/>
  <c r="J349" i="79" s="1"/>
  <c r="S348" i="79"/>
  <c r="T348" i="79" s="1"/>
  <c r="N348" i="79"/>
  <c r="O348" i="79" s="1"/>
  <c r="I348" i="79"/>
  <c r="J348" i="79" s="1"/>
  <c r="S347" i="79"/>
  <c r="T347" i="79" s="1"/>
  <c r="N347" i="79"/>
  <c r="O347" i="79" s="1"/>
  <c r="I347" i="79"/>
  <c r="J347" i="79" s="1"/>
  <c r="S346" i="79"/>
  <c r="T346" i="79" s="1"/>
  <c r="N346" i="79"/>
  <c r="O346" i="79" s="1"/>
  <c r="I346" i="79"/>
  <c r="J346" i="79" s="1"/>
  <c r="S345" i="79"/>
  <c r="T345" i="79" s="1"/>
  <c r="N345" i="79"/>
  <c r="O345" i="79" s="1"/>
  <c r="I345" i="79"/>
  <c r="J345" i="79" s="1"/>
  <c r="S344" i="79"/>
  <c r="T344" i="79" s="1"/>
  <c r="N344" i="79"/>
  <c r="O344" i="79" s="1"/>
  <c r="I344" i="79"/>
  <c r="J344" i="79" s="1"/>
  <c r="S343" i="79"/>
  <c r="T343" i="79" s="1"/>
  <c r="N343" i="79"/>
  <c r="O343" i="79" s="1"/>
  <c r="I343" i="79"/>
  <c r="J343" i="79" s="1"/>
  <c r="S342" i="79"/>
  <c r="T342" i="79" s="1"/>
  <c r="N342" i="79"/>
  <c r="O342" i="79" s="1"/>
  <c r="I342" i="79"/>
  <c r="J342" i="79" s="1"/>
  <c r="S341" i="79"/>
  <c r="T341" i="79" s="1"/>
  <c r="N341" i="79"/>
  <c r="O341" i="79" s="1"/>
  <c r="I341" i="79"/>
  <c r="J341" i="79" s="1"/>
  <c r="S340" i="79"/>
  <c r="T340" i="79" s="1"/>
  <c r="N340" i="79"/>
  <c r="O340" i="79" s="1"/>
  <c r="I340" i="79"/>
  <c r="J340" i="79" s="1"/>
  <c r="S339" i="79"/>
  <c r="T339" i="79" s="1"/>
  <c r="N339" i="79"/>
  <c r="O339" i="79" s="1"/>
  <c r="I339" i="79"/>
  <c r="J339" i="79" s="1"/>
  <c r="S338" i="79"/>
  <c r="T338" i="79" s="1"/>
  <c r="N338" i="79"/>
  <c r="O338" i="79" s="1"/>
  <c r="I338" i="79"/>
  <c r="J338" i="79" s="1"/>
  <c r="S337" i="79"/>
  <c r="T337" i="79" s="1"/>
  <c r="N337" i="79"/>
  <c r="O337" i="79" s="1"/>
  <c r="I337" i="79"/>
  <c r="J337" i="79" s="1"/>
  <c r="S336" i="79"/>
  <c r="T336" i="79" s="1"/>
  <c r="N336" i="79"/>
  <c r="O336" i="79" s="1"/>
  <c r="I336" i="79"/>
  <c r="J336" i="79" s="1"/>
  <c r="S335" i="79"/>
  <c r="T335" i="79" s="1"/>
  <c r="N335" i="79"/>
  <c r="O335" i="79" s="1"/>
  <c r="I335" i="79"/>
  <c r="J335" i="79" s="1"/>
  <c r="S334" i="79"/>
  <c r="T334" i="79" s="1"/>
  <c r="N334" i="79"/>
  <c r="O334" i="79" s="1"/>
  <c r="I334" i="79"/>
  <c r="J334" i="79" s="1"/>
  <c r="S333" i="79"/>
  <c r="T333" i="79" s="1"/>
  <c r="N333" i="79"/>
  <c r="O333" i="79" s="1"/>
  <c r="I333" i="79"/>
  <c r="J333" i="79" s="1"/>
  <c r="S332" i="79"/>
  <c r="T332" i="79" s="1"/>
  <c r="N332" i="79"/>
  <c r="O332" i="79" s="1"/>
  <c r="I332" i="79"/>
  <c r="J332" i="79" s="1"/>
  <c r="S331" i="79"/>
  <c r="T331" i="79" s="1"/>
  <c r="N331" i="79"/>
  <c r="O331" i="79" s="1"/>
  <c r="I331" i="79"/>
  <c r="J331" i="79" s="1"/>
  <c r="S330" i="79"/>
  <c r="T330" i="79" s="1"/>
  <c r="N330" i="79"/>
  <c r="O330" i="79" s="1"/>
  <c r="I330" i="79"/>
  <c r="J330" i="79" s="1"/>
  <c r="S329" i="79"/>
  <c r="T329" i="79" s="1"/>
  <c r="N329" i="79"/>
  <c r="O329" i="79" s="1"/>
  <c r="I329" i="79"/>
  <c r="J329" i="79" s="1"/>
  <c r="S328" i="79"/>
  <c r="T328" i="79" s="1"/>
  <c r="N328" i="79"/>
  <c r="O328" i="79" s="1"/>
  <c r="I328" i="79"/>
  <c r="J328" i="79" s="1"/>
  <c r="S327" i="79"/>
  <c r="T327" i="79" s="1"/>
  <c r="N327" i="79"/>
  <c r="O327" i="79" s="1"/>
  <c r="I327" i="79"/>
  <c r="J327" i="79" s="1"/>
  <c r="S326" i="79"/>
  <c r="T326" i="79" s="1"/>
  <c r="N326" i="79"/>
  <c r="O326" i="79" s="1"/>
  <c r="I326" i="79"/>
  <c r="J326" i="79" s="1"/>
  <c r="S325" i="79"/>
  <c r="T325" i="79" s="1"/>
  <c r="N325" i="79"/>
  <c r="O325" i="79" s="1"/>
  <c r="I325" i="79"/>
  <c r="J325" i="79" s="1"/>
  <c r="S324" i="79"/>
  <c r="T324" i="79" s="1"/>
  <c r="N324" i="79"/>
  <c r="O324" i="79" s="1"/>
  <c r="I324" i="79"/>
  <c r="J324" i="79" s="1"/>
  <c r="S323" i="79"/>
  <c r="T323" i="79" s="1"/>
  <c r="N323" i="79"/>
  <c r="O323" i="79" s="1"/>
  <c r="I323" i="79"/>
  <c r="J323" i="79" s="1"/>
  <c r="S322" i="79"/>
  <c r="T322" i="79" s="1"/>
  <c r="N322" i="79"/>
  <c r="O322" i="79" s="1"/>
  <c r="I322" i="79"/>
  <c r="J322" i="79" s="1"/>
  <c r="S321" i="79"/>
  <c r="T321" i="79" s="1"/>
  <c r="N321" i="79"/>
  <c r="O321" i="79" s="1"/>
  <c r="I321" i="79"/>
  <c r="J321" i="79" s="1"/>
  <c r="S320" i="79"/>
  <c r="T320" i="79" s="1"/>
  <c r="N320" i="79"/>
  <c r="O320" i="79" s="1"/>
  <c r="I320" i="79"/>
  <c r="J320" i="79" s="1"/>
  <c r="S319" i="79"/>
  <c r="T319" i="79" s="1"/>
  <c r="N319" i="79"/>
  <c r="O319" i="79" s="1"/>
  <c r="I319" i="79"/>
  <c r="J319" i="79" s="1"/>
  <c r="S318" i="79"/>
  <c r="T318" i="79" s="1"/>
  <c r="N318" i="79"/>
  <c r="O318" i="79" s="1"/>
  <c r="I318" i="79"/>
  <c r="J318" i="79" s="1"/>
  <c r="S317" i="79"/>
  <c r="T317" i="79" s="1"/>
  <c r="N317" i="79"/>
  <c r="O317" i="79" s="1"/>
  <c r="I317" i="79"/>
  <c r="J317" i="79" s="1"/>
  <c r="S316" i="79"/>
  <c r="T316" i="79" s="1"/>
  <c r="N316" i="79"/>
  <c r="O316" i="79" s="1"/>
  <c r="I316" i="79"/>
  <c r="J316" i="79" s="1"/>
  <c r="S315" i="79"/>
  <c r="T315" i="79" s="1"/>
  <c r="N315" i="79"/>
  <c r="O315" i="79" s="1"/>
  <c r="I315" i="79"/>
  <c r="J315" i="79" s="1"/>
  <c r="S314" i="79"/>
  <c r="T314" i="79" s="1"/>
  <c r="N314" i="79"/>
  <c r="O314" i="79" s="1"/>
  <c r="I314" i="79"/>
  <c r="J314" i="79" s="1"/>
  <c r="S313" i="79"/>
  <c r="T313" i="79" s="1"/>
  <c r="N313" i="79"/>
  <c r="O313" i="79" s="1"/>
  <c r="I313" i="79"/>
  <c r="J313" i="79" s="1"/>
  <c r="S312" i="79"/>
  <c r="T312" i="79" s="1"/>
  <c r="N312" i="79"/>
  <c r="O312" i="79" s="1"/>
  <c r="I312" i="79"/>
  <c r="J312" i="79" s="1"/>
  <c r="S311" i="79"/>
  <c r="T311" i="79" s="1"/>
  <c r="N311" i="79"/>
  <c r="O311" i="79" s="1"/>
  <c r="I311" i="79"/>
  <c r="J311" i="79" s="1"/>
  <c r="S310" i="79"/>
  <c r="T310" i="79" s="1"/>
  <c r="N310" i="79"/>
  <c r="O310" i="79" s="1"/>
  <c r="I310" i="79"/>
  <c r="J310" i="79" s="1"/>
  <c r="S309" i="79"/>
  <c r="T309" i="79" s="1"/>
  <c r="N309" i="79"/>
  <c r="O309" i="79" s="1"/>
  <c r="I309" i="79"/>
  <c r="J309" i="79" s="1"/>
  <c r="S308" i="79"/>
  <c r="T308" i="79" s="1"/>
  <c r="N308" i="79"/>
  <c r="O308" i="79" s="1"/>
  <c r="I308" i="79"/>
  <c r="J308" i="79" s="1"/>
  <c r="S307" i="79"/>
  <c r="T307" i="79" s="1"/>
  <c r="N307" i="79"/>
  <c r="O307" i="79" s="1"/>
  <c r="I307" i="79"/>
  <c r="J307" i="79" s="1"/>
  <c r="S306" i="79"/>
  <c r="T306" i="79" s="1"/>
  <c r="N306" i="79"/>
  <c r="O306" i="79" s="1"/>
  <c r="I306" i="79"/>
  <c r="J306" i="79" s="1"/>
  <c r="S305" i="79"/>
  <c r="T305" i="79" s="1"/>
  <c r="N305" i="79"/>
  <c r="O305" i="79" s="1"/>
  <c r="I305" i="79"/>
  <c r="J305" i="79" s="1"/>
  <c r="S304" i="79"/>
  <c r="T304" i="79" s="1"/>
  <c r="N304" i="79"/>
  <c r="O304" i="79" s="1"/>
  <c r="I304" i="79"/>
  <c r="J304" i="79" s="1"/>
  <c r="S303" i="79"/>
  <c r="T303" i="79" s="1"/>
  <c r="N303" i="79"/>
  <c r="O303" i="79" s="1"/>
  <c r="I303" i="79"/>
  <c r="J303" i="79" s="1"/>
  <c r="S302" i="79"/>
  <c r="T302" i="79" s="1"/>
  <c r="N302" i="79"/>
  <c r="O302" i="79" s="1"/>
  <c r="I302" i="79"/>
  <c r="J302" i="79" s="1"/>
  <c r="S301" i="79"/>
  <c r="T301" i="79" s="1"/>
  <c r="N301" i="79"/>
  <c r="O301" i="79" s="1"/>
  <c r="I301" i="79"/>
  <c r="J301" i="79" s="1"/>
  <c r="S300" i="79"/>
  <c r="T300" i="79" s="1"/>
  <c r="N300" i="79"/>
  <c r="O300" i="79" s="1"/>
  <c r="I300" i="79"/>
  <c r="J300" i="79" s="1"/>
  <c r="S299" i="79"/>
  <c r="T299" i="79" s="1"/>
  <c r="N299" i="79"/>
  <c r="O299" i="79" s="1"/>
  <c r="I299" i="79"/>
  <c r="J299" i="79" s="1"/>
  <c r="S298" i="79"/>
  <c r="T298" i="79" s="1"/>
  <c r="N298" i="79"/>
  <c r="O298" i="79" s="1"/>
  <c r="I298" i="79"/>
  <c r="J298" i="79" s="1"/>
  <c r="S297" i="79"/>
  <c r="T297" i="79" s="1"/>
  <c r="N297" i="79"/>
  <c r="O297" i="79" s="1"/>
  <c r="I297" i="79"/>
  <c r="J297" i="79" s="1"/>
  <c r="S296" i="79"/>
  <c r="T296" i="79" s="1"/>
  <c r="N296" i="79"/>
  <c r="O296" i="79" s="1"/>
  <c r="I296" i="79"/>
  <c r="J296" i="79" s="1"/>
  <c r="S295" i="79"/>
  <c r="T295" i="79" s="1"/>
  <c r="N295" i="79"/>
  <c r="O295" i="79" s="1"/>
  <c r="I295" i="79"/>
  <c r="J295" i="79" s="1"/>
  <c r="S294" i="79"/>
  <c r="T294" i="79" s="1"/>
  <c r="N294" i="79"/>
  <c r="O294" i="79" s="1"/>
  <c r="I294" i="79"/>
  <c r="J294" i="79" s="1"/>
  <c r="S293" i="79"/>
  <c r="T293" i="79" s="1"/>
  <c r="N293" i="79"/>
  <c r="O293" i="79" s="1"/>
  <c r="I293" i="79"/>
  <c r="J293" i="79" s="1"/>
  <c r="S292" i="79"/>
  <c r="T292" i="79" s="1"/>
  <c r="N292" i="79"/>
  <c r="O292" i="79" s="1"/>
  <c r="I292" i="79"/>
  <c r="J292" i="79" s="1"/>
  <c r="S291" i="79"/>
  <c r="T291" i="79" s="1"/>
  <c r="N291" i="79"/>
  <c r="O291" i="79" s="1"/>
  <c r="I291" i="79"/>
  <c r="J291" i="79" s="1"/>
  <c r="S290" i="79"/>
  <c r="T290" i="79" s="1"/>
  <c r="N290" i="79"/>
  <c r="O290" i="79" s="1"/>
  <c r="I290" i="79"/>
  <c r="J290" i="79" s="1"/>
  <c r="S289" i="79"/>
  <c r="T289" i="79" s="1"/>
  <c r="N289" i="79"/>
  <c r="O289" i="79" s="1"/>
  <c r="I289" i="79"/>
  <c r="J289" i="79" s="1"/>
  <c r="S288" i="79"/>
  <c r="T288" i="79" s="1"/>
  <c r="N288" i="79"/>
  <c r="O288" i="79" s="1"/>
  <c r="I288" i="79"/>
  <c r="J288" i="79" s="1"/>
  <c r="S287" i="79"/>
  <c r="T287" i="79" s="1"/>
  <c r="N287" i="79"/>
  <c r="O287" i="79" s="1"/>
  <c r="I287" i="79"/>
  <c r="J287" i="79" s="1"/>
  <c r="S286" i="79"/>
  <c r="T286" i="79" s="1"/>
  <c r="N286" i="79"/>
  <c r="O286" i="79" s="1"/>
  <c r="I286" i="79"/>
  <c r="J286" i="79" s="1"/>
  <c r="S285" i="79"/>
  <c r="T285" i="79" s="1"/>
  <c r="N285" i="79"/>
  <c r="O285" i="79" s="1"/>
  <c r="I285" i="79"/>
  <c r="J285" i="79" s="1"/>
  <c r="S284" i="79"/>
  <c r="T284" i="79" s="1"/>
  <c r="N284" i="79"/>
  <c r="O284" i="79" s="1"/>
  <c r="I284" i="79"/>
  <c r="J284" i="79" s="1"/>
  <c r="S283" i="79"/>
  <c r="T283" i="79" s="1"/>
  <c r="N283" i="79"/>
  <c r="O283" i="79" s="1"/>
  <c r="I283" i="79"/>
  <c r="J283" i="79" s="1"/>
  <c r="S282" i="79"/>
  <c r="T282" i="79" s="1"/>
  <c r="N282" i="79"/>
  <c r="O282" i="79" s="1"/>
  <c r="I282" i="79"/>
  <c r="J282" i="79" s="1"/>
  <c r="S281" i="79"/>
  <c r="T281" i="79" s="1"/>
  <c r="N281" i="79"/>
  <c r="O281" i="79" s="1"/>
  <c r="I281" i="79"/>
  <c r="J281" i="79" s="1"/>
  <c r="S280" i="79"/>
  <c r="T280" i="79" s="1"/>
  <c r="N280" i="79"/>
  <c r="O280" i="79" s="1"/>
  <c r="I280" i="79"/>
  <c r="J280" i="79" s="1"/>
  <c r="S279" i="79"/>
  <c r="T279" i="79" s="1"/>
  <c r="N279" i="79"/>
  <c r="O279" i="79" s="1"/>
  <c r="I279" i="79"/>
  <c r="J279" i="79" s="1"/>
  <c r="S278" i="79"/>
  <c r="T278" i="79" s="1"/>
  <c r="N278" i="79"/>
  <c r="O278" i="79" s="1"/>
  <c r="I278" i="79"/>
  <c r="J278" i="79" s="1"/>
  <c r="S277" i="79"/>
  <c r="T277" i="79" s="1"/>
  <c r="N277" i="79"/>
  <c r="O277" i="79" s="1"/>
  <c r="I277" i="79"/>
  <c r="J277" i="79" s="1"/>
  <c r="S276" i="79"/>
  <c r="T276" i="79" s="1"/>
  <c r="N276" i="79"/>
  <c r="O276" i="79" s="1"/>
  <c r="I276" i="79"/>
  <c r="J276" i="79" s="1"/>
  <c r="S275" i="79"/>
  <c r="T275" i="79" s="1"/>
  <c r="N275" i="79"/>
  <c r="O275" i="79" s="1"/>
  <c r="I275" i="79"/>
  <c r="J275" i="79" s="1"/>
  <c r="S274" i="79"/>
  <c r="T274" i="79" s="1"/>
  <c r="N274" i="79"/>
  <c r="O274" i="79" s="1"/>
  <c r="I274" i="79"/>
  <c r="J274" i="79" s="1"/>
  <c r="S273" i="79"/>
  <c r="T273" i="79" s="1"/>
  <c r="N273" i="79"/>
  <c r="O273" i="79" s="1"/>
  <c r="I273" i="79"/>
  <c r="J273" i="79" s="1"/>
  <c r="S272" i="79"/>
  <c r="T272" i="79" s="1"/>
  <c r="N272" i="79"/>
  <c r="O272" i="79" s="1"/>
  <c r="I272" i="79"/>
  <c r="J272" i="79" s="1"/>
  <c r="S271" i="79"/>
  <c r="T271" i="79" s="1"/>
  <c r="N271" i="79"/>
  <c r="O271" i="79" s="1"/>
  <c r="I271" i="79"/>
  <c r="J271" i="79" s="1"/>
  <c r="S270" i="79"/>
  <c r="T270" i="79" s="1"/>
  <c r="N270" i="79"/>
  <c r="O270" i="79" s="1"/>
  <c r="I270" i="79"/>
  <c r="J270" i="79" s="1"/>
  <c r="S269" i="79"/>
  <c r="T269" i="79" s="1"/>
  <c r="N269" i="79"/>
  <c r="O269" i="79" s="1"/>
  <c r="I269" i="79"/>
  <c r="J269" i="79" s="1"/>
  <c r="S268" i="79"/>
  <c r="T268" i="79" s="1"/>
  <c r="N268" i="79"/>
  <c r="O268" i="79" s="1"/>
  <c r="I268" i="79"/>
  <c r="J268" i="79" s="1"/>
  <c r="S267" i="79"/>
  <c r="T267" i="79" s="1"/>
  <c r="N267" i="79"/>
  <c r="O267" i="79" s="1"/>
  <c r="I267" i="79"/>
  <c r="J267" i="79" s="1"/>
  <c r="S266" i="79"/>
  <c r="T266" i="79" s="1"/>
  <c r="N266" i="79"/>
  <c r="O266" i="79" s="1"/>
  <c r="I266" i="79"/>
  <c r="J266" i="79" s="1"/>
  <c r="S265" i="79"/>
  <c r="T265" i="79" s="1"/>
  <c r="N265" i="79"/>
  <c r="O265" i="79" s="1"/>
  <c r="I265" i="79"/>
  <c r="J265" i="79" s="1"/>
  <c r="S264" i="79"/>
  <c r="T264" i="79" s="1"/>
  <c r="N264" i="79"/>
  <c r="O264" i="79" s="1"/>
  <c r="I264" i="79"/>
  <c r="J264" i="79" s="1"/>
  <c r="S263" i="79"/>
  <c r="T263" i="79" s="1"/>
  <c r="N263" i="79"/>
  <c r="O263" i="79" s="1"/>
  <c r="I263" i="79"/>
  <c r="J263" i="79" s="1"/>
  <c r="S262" i="79"/>
  <c r="T262" i="79" s="1"/>
  <c r="N262" i="79"/>
  <c r="O262" i="79" s="1"/>
  <c r="I262" i="79"/>
  <c r="J262" i="79" s="1"/>
  <c r="S261" i="79"/>
  <c r="T261" i="79" s="1"/>
  <c r="N261" i="79"/>
  <c r="O261" i="79" s="1"/>
  <c r="I261" i="79"/>
  <c r="J261" i="79" s="1"/>
  <c r="S260" i="79"/>
  <c r="T260" i="79" s="1"/>
  <c r="N260" i="79"/>
  <c r="O260" i="79" s="1"/>
  <c r="I260" i="79"/>
  <c r="J260" i="79" s="1"/>
  <c r="S259" i="79"/>
  <c r="T259" i="79" s="1"/>
  <c r="N259" i="79"/>
  <c r="O259" i="79" s="1"/>
  <c r="I259" i="79"/>
  <c r="J259" i="79" s="1"/>
  <c r="S258" i="79"/>
  <c r="T258" i="79" s="1"/>
  <c r="N258" i="79"/>
  <c r="O258" i="79" s="1"/>
  <c r="I258" i="79"/>
  <c r="J258" i="79" s="1"/>
  <c r="S257" i="79"/>
  <c r="T257" i="79" s="1"/>
  <c r="N257" i="79"/>
  <c r="O257" i="79" s="1"/>
  <c r="I257" i="79"/>
  <c r="J257" i="79" s="1"/>
  <c r="S256" i="79"/>
  <c r="T256" i="79" s="1"/>
  <c r="N256" i="79"/>
  <c r="O256" i="79" s="1"/>
  <c r="I256" i="79"/>
  <c r="J256" i="79" s="1"/>
  <c r="S255" i="79"/>
  <c r="T255" i="79" s="1"/>
  <c r="N255" i="79"/>
  <c r="O255" i="79" s="1"/>
  <c r="I255" i="79"/>
  <c r="J255" i="79" s="1"/>
  <c r="S254" i="79"/>
  <c r="T254" i="79" s="1"/>
  <c r="N254" i="79"/>
  <c r="O254" i="79" s="1"/>
  <c r="I254" i="79"/>
  <c r="J254" i="79" s="1"/>
  <c r="S253" i="79"/>
  <c r="T253" i="79" s="1"/>
  <c r="N253" i="79"/>
  <c r="O253" i="79" s="1"/>
  <c r="I253" i="79"/>
  <c r="J253" i="79" s="1"/>
  <c r="S252" i="79"/>
  <c r="T252" i="79" s="1"/>
  <c r="N252" i="79"/>
  <c r="O252" i="79" s="1"/>
  <c r="I252" i="79"/>
  <c r="J252" i="79" s="1"/>
  <c r="S251" i="79"/>
  <c r="T251" i="79" s="1"/>
  <c r="N251" i="79"/>
  <c r="O251" i="79" s="1"/>
  <c r="I251" i="79"/>
  <c r="J251" i="79" s="1"/>
  <c r="S250" i="79"/>
  <c r="T250" i="79" s="1"/>
  <c r="N250" i="79"/>
  <c r="O250" i="79" s="1"/>
  <c r="I250" i="79"/>
  <c r="J250" i="79" s="1"/>
  <c r="S249" i="79"/>
  <c r="T249" i="79" s="1"/>
  <c r="N249" i="79"/>
  <c r="O249" i="79" s="1"/>
  <c r="I249" i="79"/>
  <c r="J249" i="79" s="1"/>
  <c r="S248" i="79"/>
  <c r="T248" i="79" s="1"/>
  <c r="N248" i="79"/>
  <c r="O248" i="79" s="1"/>
  <c r="I248" i="79"/>
  <c r="J248" i="79" s="1"/>
  <c r="S247" i="79"/>
  <c r="T247" i="79" s="1"/>
  <c r="N247" i="79"/>
  <c r="O247" i="79" s="1"/>
  <c r="I247" i="79"/>
  <c r="J247" i="79" s="1"/>
  <c r="S246" i="79"/>
  <c r="T246" i="79" s="1"/>
  <c r="N246" i="79"/>
  <c r="O246" i="79" s="1"/>
  <c r="I246" i="79"/>
  <c r="J246" i="79" s="1"/>
  <c r="S245" i="79"/>
  <c r="T245" i="79" s="1"/>
  <c r="N245" i="79"/>
  <c r="O245" i="79" s="1"/>
  <c r="I245" i="79"/>
  <c r="J245" i="79" s="1"/>
  <c r="S244" i="79"/>
  <c r="T244" i="79" s="1"/>
  <c r="N244" i="79"/>
  <c r="O244" i="79" s="1"/>
  <c r="I244" i="79"/>
  <c r="J244" i="79" s="1"/>
  <c r="S243" i="79"/>
  <c r="T243" i="79" s="1"/>
  <c r="N243" i="79"/>
  <c r="O243" i="79" s="1"/>
  <c r="I243" i="79"/>
  <c r="J243" i="79" s="1"/>
  <c r="S242" i="79"/>
  <c r="T242" i="79" s="1"/>
  <c r="N242" i="79"/>
  <c r="O242" i="79" s="1"/>
  <c r="I242" i="79"/>
  <c r="J242" i="79" s="1"/>
  <c r="S241" i="79"/>
  <c r="T241" i="79" s="1"/>
  <c r="N241" i="79"/>
  <c r="O241" i="79" s="1"/>
  <c r="I241" i="79"/>
  <c r="J241" i="79" s="1"/>
  <c r="S240" i="79"/>
  <c r="T240" i="79" s="1"/>
  <c r="N240" i="79"/>
  <c r="O240" i="79" s="1"/>
  <c r="I240" i="79"/>
  <c r="J240" i="79" s="1"/>
  <c r="S239" i="79"/>
  <c r="T239" i="79" s="1"/>
  <c r="N239" i="79"/>
  <c r="O239" i="79" s="1"/>
  <c r="I239" i="79"/>
  <c r="J239" i="79" s="1"/>
  <c r="S238" i="79"/>
  <c r="T238" i="79" s="1"/>
  <c r="N238" i="79"/>
  <c r="O238" i="79" s="1"/>
  <c r="I238" i="79"/>
  <c r="J238" i="79" s="1"/>
  <c r="S237" i="79"/>
  <c r="T237" i="79" s="1"/>
  <c r="N237" i="79"/>
  <c r="O237" i="79" s="1"/>
  <c r="I237" i="79"/>
  <c r="J237" i="79" s="1"/>
  <c r="S236" i="79"/>
  <c r="T236" i="79" s="1"/>
  <c r="N236" i="79"/>
  <c r="O236" i="79" s="1"/>
  <c r="I236" i="79"/>
  <c r="J236" i="79" s="1"/>
  <c r="S235" i="79"/>
  <c r="T235" i="79" s="1"/>
  <c r="N235" i="79"/>
  <c r="O235" i="79" s="1"/>
  <c r="I235" i="79"/>
  <c r="J235" i="79" s="1"/>
  <c r="S234" i="79"/>
  <c r="T234" i="79" s="1"/>
  <c r="N234" i="79"/>
  <c r="O234" i="79" s="1"/>
  <c r="I234" i="79"/>
  <c r="J234" i="79" s="1"/>
  <c r="S233" i="79"/>
  <c r="T233" i="79" s="1"/>
  <c r="N233" i="79"/>
  <c r="O233" i="79" s="1"/>
  <c r="I233" i="79"/>
  <c r="J233" i="79" s="1"/>
  <c r="S232" i="79"/>
  <c r="T232" i="79" s="1"/>
  <c r="N232" i="79"/>
  <c r="O232" i="79" s="1"/>
  <c r="I232" i="79"/>
  <c r="J232" i="79" s="1"/>
  <c r="S231" i="79"/>
  <c r="T231" i="79" s="1"/>
  <c r="N231" i="79"/>
  <c r="O231" i="79" s="1"/>
  <c r="I231" i="79"/>
  <c r="J231" i="79" s="1"/>
  <c r="S230" i="79"/>
  <c r="T230" i="79" s="1"/>
  <c r="N230" i="79"/>
  <c r="O230" i="79" s="1"/>
  <c r="I230" i="79"/>
  <c r="J230" i="79" s="1"/>
  <c r="S229" i="79"/>
  <c r="T229" i="79" s="1"/>
  <c r="N229" i="79"/>
  <c r="O229" i="79" s="1"/>
  <c r="I229" i="79"/>
  <c r="J229" i="79" s="1"/>
  <c r="S228" i="79"/>
  <c r="T228" i="79" s="1"/>
  <c r="N228" i="79"/>
  <c r="O228" i="79" s="1"/>
  <c r="I228" i="79"/>
  <c r="J228" i="79" s="1"/>
  <c r="S227" i="79"/>
  <c r="T227" i="79" s="1"/>
  <c r="N227" i="79"/>
  <c r="O227" i="79" s="1"/>
  <c r="I227" i="79"/>
  <c r="J227" i="79" s="1"/>
  <c r="S226" i="79"/>
  <c r="T226" i="79" s="1"/>
  <c r="N226" i="79"/>
  <c r="O226" i="79" s="1"/>
  <c r="I226" i="79"/>
  <c r="J226" i="79" s="1"/>
  <c r="S225" i="79"/>
  <c r="T225" i="79" s="1"/>
  <c r="N225" i="79"/>
  <c r="O225" i="79" s="1"/>
  <c r="I225" i="79"/>
  <c r="J225" i="79" s="1"/>
  <c r="S224" i="79"/>
  <c r="T224" i="79" s="1"/>
  <c r="N224" i="79"/>
  <c r="O224" i="79" s="1"/>
  <c r="I224" i="79"/>
  <c r="J224" i="79" s="1"/>
  <c r="S223" i="79"/>
  <c r="T223" i="79" s="1"/>
  <c r="N223" i="79"/>
  <c r="O223" i="79" s="1"/>
  <c r="I223" i="79"/>
  <c r="J223" i="79" s="1"/>
  <c r="S222" i="79"/>
  <c r="T222" i="79" s="1"/>
  <c r="N222" i="79"/>
  <c r="O222" i="79" s="1"/>
  <c r="I222" i="79"/>
  <c r="J222" i="79" s="1"/>
  <c r="S221" i="79"/>
  <c r="T221" i="79" s="1"/>
  <c r="N221" i="79"/>
  <c r="O221" i="79" s="1"/>
  <c r="I221" i="79"/>
  <c r="J221" i="79" s="1"/>
  <c r="S220" i="79"/>
  <c r="T220" i="79" s="1"/>
  <c r="N220" i="79"/>
  <c r="O220" i="79" s="1"/>
  <c r="I220" i="79"/>
  <c r="J220" i="79" s="1"/>
  <c r="S219" i="79"/>
  <c r="T219" i="79" s="1"/>
  <c r="N219" i="79"/>
  <c r="O219" i="79" s="1"/>
  <c r="I219" i="79"/>
  <c r="J219" i="79" s="1"/>
  <c r="S218" i="79"/>
  <c r="T218" i="79" s="1"/>
  <c r="N218" i="79"/>
  <c r="O218" i="79" s="1"/>
  <c r="I218" i="79"/>
  <c r="J218" i="79" s="1"/>
  <c r="S217" i="79"/>
  <c r="T217" i="79" s="1"/>
  <c r="N217" i="79"/>
  <c r="O217" i="79" s="1"/>
  <c r="I217" i="79"/>
  <c r="J217" i="79" s="1"/>
  <c r="S216" i="79"/>
  <c r="T216" i="79" s="1"/>
  <c r="N216" i="79"/>
  <c r="O216" i="79" s="1"/>
  <c r="I216" i="79"/>
  <c r="J216" i="79" s="1"/>
  <c r="S215" i="79"/>
  <c r="T215" i="79" s="1"/>
  <c r="N215" i="79"/>
  <c r="O215" i="79" s="1"/>
  <c r="I215" i="79"/>
  <c r="J215" i="79" s="1"/>
  <c r="S214" i="79"/>
  <c r="T214" i="79" s="1"/>
  <c r="N214" i="79"/>
  <c r="O214" i="79" s="1"/>
  <c r="I214" i="79"/>
  <c r="J214" i="79" s="1"/>
  <c r="S213" i="79"/>
  <c r="T213" i="79" s="1"/>
  <c r="N213" i="79"/>
  <c r="O213" i="79" s="1"/>
  <c r="I213" i="79"/>
  <c r="J213" i="79" s="1"/>
  <c r="S212" i="79"/>
  <c r="T212" i="79" s="1"/>
  <c r="N212" i="79"/>
  <c r="O212" i="79" s="1"/>
  <c r="I212" i="79"/>
  <c r="J212" i="79" s="1"/>
  <c r="S211" i="79"/>
  <c r="T211" i="79" s="1"/>
  <c r="N211" i="79"/>
  <c r="O211" i="79" s="1"/>
  <c r="I211" i="79"/>
  <c r="J211" i="79" s="1"/>
  <c r="S210" i="79"/>
  <c r="T210" i="79" s="1"/>
  <c r="N210" i="79"/>
  <c r="O210" i="79" s="1"/>
  <c r="I210" i="79"/>
  <c r="J210" i="79" s="1"/>
  <c r="S209" i="79"/>
  <c r="T209" i="79" s="1"/>
  <c r="N209" i="79"/>
  <c r="O209" i="79" s="1"/>
  <c r="I209" i="79"/>
  <c r="J209" i="79" s="1"/>
  <c r="S208" i="79"/>
  <c r="T208" i="79" s="1"/>
  <c r="N208" i="79"/>
  <c r="O208" i="79" s="1"/>
  <c r="I208" i="79"/>
  <c r="J208" i="79" s="1"/>
  <c r="S207" i="79"/>
  <c r="T207" i="79" s="1"/>
  <c r="N207" i="79"/>
  <c r="O207" i="79" s="1"/>
  <c r="I207" i="79"/>
  <c r="J207" i="79" s="1"/>
  <c r="S206" i="79"/>
  <c r="T206" i="79" s="1"/>
  <c r="N206" i="79"/>
  <c r="O206" i="79" s="1"/>
  <c r="I206" i="79"/>
  <c r="J206" i="79" s="1"/>
  <c r="S205" i="79"/>
  <c r="T205" i="79" s="1"/>
  <c r="N205" i="79"/>
  <c r="O205" i="79" s="1"/>
  <c r="I205" i="79"/>
  <c r="J205" i="79" s="1"/>
  <c r="S204" i="79"/>
  <c r="T204" i="79" s="1"/>
  <c r="N204" i="79"/>
  <c r="O204" i="79" s="1"/>
  <c r="I204" i="79"/>
  <c r="J204" i="79" s="1"/>
  <c r="S203" i="79"/>
  <c r="T203" i="79" s="1"/>
  <c r="N203" i="79"/>
  <c r="O203" i="79" s="1"/>
  <c r="I203" i="79"/>
  <c r="J203" i="79" s="1"/>
  <c r="S202" i="79"/>
  <c r="T202" i="79" s="1"/>
  <c r="N202" i="79"/>
  <c r="O202" i="79" s="1"/>
  <c r="I202" i="79"/>
  <c r="J202" i="79" s="1"/>
  <c r="S201" i="79"/>
  <c r="T201" i="79" s="1"/>
  <c r="N201" i="79"/>
  <c r="O201" i="79" s="1"/>
  <c r="I201" i="79"/>
  <c r="J201" i="79" s="1"/>
  <c r="S200" i="79"/>
  <c r="T200" i="79" s="1"/>
  <c r="N200" i="79"/>
  <c r="O200" i="79" s="1"/>
  <c r="I200" i="79"/>
  <c r="J200" i="79" s="1"/>
  <c r="S199" i="79"/>
  <c r="T199" i="79" s="1"/>
  <c r="N199" i="79"/>
  <c r="O199" i="79" s="1"/>
  <c r="I199" i="79"/>
  <c r="J199" i="79" s="1"/>
  <c r="S198" i="79"/>
  <c r="T198" i="79" s="1"/>
  <c r="N198" i="79"/>
  <c r="O198" i="79" s="1"/>
  <c r="I198" i="79"/>
  <c r="J198" i="79" s="1"/>
  <c r="S197" i="79"/>
  <c r="T197" i="79" s="1"/>
  <c r="N197" i="79"/>
  <c r="O197" i="79" s="1"/>
  <c r="I197" i="79"/>
  <c r="J197" i="79" s="1"/>
  <c r="S196" i="79"/>
  <c r="T196" i="79" s="1"/>
  <c r="N196" i="79"/>
  <c r="O196" i="79" s="1"/>
  <c r="I196" i="79"/>
  <c r="J196" i="79" s="1"/>
  <c r="S195" i="79"/>
  <c r="T195" i="79" s="1"/>
  <c r="N195" i="79"/>
  <c r="O195" i="79" s="1"/>
  <c r="I195" i="79"/>
  <c r="J195" i="79" s="1"/>
  <c r="S194" i="79"/>
  <c r="T194" i="79" s="1"/>
  <c r="N194" i="79"/>
  <c r="O194" i="79" s="1"/>
  <c r="I194" i="79"/>
  <c r="J194" i="79" s="1"/>
  <c r="S193" i="79"/>
  <c r="T193" i="79" s="1"/>
  <c r="N193" i="79"/>
  <c r="O193" i="79" s="1"/>
  <c r="I193" i="79"/>
  <c r="J193" i="79" s="1"/>
  <c r="S192" i="79"/>
  <c r="T192" i="79" s="1"/>
  <c r="N192" i="79"/>
  <c r="O192" i="79" s="1"/>
  <c r="I192" i="79"/>
  <c r="J192" i="79" s="1"/>
  <c r="S191" i="79"/>
  <c r="T191" i="79" s="1"/>
  <c r="N191" i="79"/>
  <c r="O191" i="79" s="1"/>
  <c r="I191" i="79"/>
  <c r="J191" i="79" s="1"/>
  <c r="S190" i="79"/>
  <c r="T190" i="79" s="1"/>
  <c r="N190" i="79"/>
  <c r="O190" i="79" s="1"/>
  <c r="I190" i="79"/>
  <c r="J190" i="79" s="1"/>
  <c r="S189" i="79"/>
  <c r="T189" i="79" s="1"/>
  <c r="N189" i="79"/>
  <c r="O189" i="79" s="1"/>
  <c r="I189" i="79"/>
  <c r="J189" i="79" s="1"/>
  <c r="S188" i="79"/>
  <c r="T188" i="79" s="1"/>
  <c r="N188" i="79"/>
  <c r="O188" i="79" s="1"/>
  <c r="I188" i="79"/>
  <c r="J188" i="79" s="1"/>
  <c r="S187" i="79"/>
  <c r="T187" i="79" s="1"/>
  <c r="N187" i="79"/>
  <c r="O187" i="79" s="1"/>
  <c r="I187" i="79"/>
  <c r="J187" i="79" s="1"/>
  <c r="S186" i="79"/>
  <c r="T186" i="79" s="1"/>
  <c r="N186" i="79"/>
  <c r="O186" i="79" s="1"/>
  <c r="I186" i="79"/>
  <c r="J186" i="79" s="1"/>
  <c r="S185" i="79"/>
  <c r="T185" i="79" s="1"/>
  <c r="N185" i="79"/>
  <c r="O185" i="79" s="1"/>
  <c r="I185" i="79"/>
  <c r="J185" i="79" s="1"/>
  <c r="S184" i="79"/>
  <c r="T184" i="79" s="1"/>
  <c r="N184" i="79"/>
  <c r="O184" i="79" s="1"/>
  <c r="I184" i="79"/>
  <c r="J184" i="79" s="1"/>
  <c r="S183" i="79"/>
  <c r="T183" i="79" s="1"/>
  <c r="N183" i="79"/>
  <c r="O183" i="79" s="1"/>
  <c r="I183" i="79"/>
  <c r="J183" i="79" s="1"/>
  <c r="S182" i="79"/>
  <c r="T182" i="79" s="1"/>
  <c r="N182" i="79"/>
  <c r="O182" i="79" s="1"/>
  <c r="I182" i="79"/>
  <c r="J182" i="79" s="1"/>
  <c r="S181" i="79"/>
  <c r="T181" i="79" s="1"/>
  <c r="N181" i="79"/>
  <c r="O181" i="79" s="1"/>
  <c r="I181" i="79"/>
  <c r="J181" i="79" s="1"/>
  <c r="S180" i="79"/>
  <c r="T180" i="79" s="1"/>
  <c r="N180" i="79"/>
  <c r="O180" i="79" s="1"/>
  <c r="I180" i="79"/>
  <c r="J180" i="79" s="1"/>
  <c r="S179" i="79"/>
  <c r="T179" i="79" s="1"/>
  <c r="N179" i="79"/>
  <c r="O179" i="79" s="1"/>
  <c r="I179" i="79"/>
  <c r="J179" i="79" s="1"/>
  <c r="S178" i="79"/>
  <c r="T178" i="79" s="1"/>
  <c r="N178" i="79"/>
  <c r="O178" i="79" s="1"/>
  <c r="I178" i="79"/>
  <c r="J178" i="79" s="1"/>
  <c r="S177" i="79"/>
  <c r="T177" i="79" s="1"/>
  <c r="N177" i="79"/>
  <c r="O177" i="79" s="1"/>
  <c r="I177" i="79"/>
  <c r="J177" i="79" s="1"/>
  <c r="S176" i="79"/>
  <c r="T176" i="79" s="1"/>
  <c r="N176" i="79"/>
  <c r="O176" i="79" s="1"/>
  <c r="I176" i="79"/>
  <c r="J176" i="79" s="1"/>
  <c r="S175" i="79"/>
  <c r="T175" i="79" s="1"/>
  <c r="N175" i="79"/>
  <c r="O175" i="79" s="1"/>
  <c r="I175" i="79"/>
  <c r="J175" i="79" s="1"/>
  <c r="S174" i="79"/>
  <c r="T174" i="79" s="1"/>
  <c r="N174" i="79"/>
  <c r="O174" i="79" s="1"/>
  <c r="I174" i="79"/>
  <c r="J174" i="79" s="1"/>
  <c r="S173" i="79"/>
  <c r="T173" i="79" s="1"/>
  <c r="N173" i="79"/>
  <c r="O173" i="79" s="1"/>
  <c r="I173" i="79"/>
  <c r="J173" i="79" s="1"/>
  <c r="S172" i="79"/>
  <c r="T172" i="79" s="1"/>
  <c r="N172" i="79"/>
  <c r="O172" i="79" s="1"/>
  <c r="I172" i="79"/>
  <c r="J172" i="79" s="1"/>
  <c r="S171" i="79"/>
  <c r="T171" i="79" s="1"/>
  <c r="N171" i="79"/>
  <c r="O171" i="79" s="1"/>
  <c r="I171" i="79"/>
  <c r="J171" i="79" s="1"/>
  <c r="S170" i="79"/>
  <c r="T170" i="79" s="1"/>
  <c r="N170" i="79"/>
  <c r="O170" i="79" s="1"/>
  <c r="I170" i="79"/>
  <c r="J170" i="79" s="1"/>
  <c r="S169" i="79"/>
  <c r="T169" i="79" s="1"/>
  <c r="N169" i="79"/>
  <c r="O169" i="79" s="1"/>
  <c r="I169" i="79"/>
  <c r="J169" i="79" s="1"/>
  <c r="S168" i="79"/>
  <c r="T168" i="79" s="1"/>
  <c r="N168" i="79"/>
  <c r="O168" i="79" s="1"/>
  <c r="I168" i="79"/>
  <c r="J168" i="79" s="1"/>
  <c r="S167" i="79"/>
  <c r="T167" i="79" s="1"/>
  <c r="N167" i="79"/>
  <c r="O167" i="79" s="1"/>
  <c r="I167" i="79"/>
  <c r="J167" i="79" s="1"/>
  <c r="S166" i="79"/>
  <c r="T166" i="79" s="1"/>
  <c r="N166" i="79"/>
  <c r="O166" i="79" s="1"/>
  <c r="I166" i="79"/>
  <c r="J166" i="79" s="1"/>
  <c r="S165" i="79"/>
  <c r="T165" i="79" s="1"/>
  <c r="N165" i="79"/>
  <c r="O165" i="79" s="1"/>
  <c r="I165" i="79"/>
  <c r="J165" i="79" s="1"/>
  <c r="S164" i="79"/>
  <c r="T164" i="79" s="1"/>
  <c r="N164" i="79"/>
  <c r="O164" i="79" s="1"/>
  <c r="I164" i="79"/>
  <c r="J164" i="79" s="1"/>
  <c r="S163" i="79"/>
  <c r="T163" i="79" s="1"/>
  <c r="N163" i="79"/>
  <c r="O163" i="79" s="1"/>
  <c r="I163" i="79"/>
  <c r="J163" i="79" s="1"/>
  <c r="S162" i="79"/>
  <c r="T162" i="79" s="1"/>
  <c r="N162" i="79"/>
  <c r="O162" i="79" s="1"/>
  <c r="I162" i="79"/>
  <c r="J162" i="79" s="1"/>
  <c r="S161" i="79"/>
  <c r="T161" i="79" s="1"/>
  <c r="N161" i="79"/>
  <c r="O161" i="79" s="1"/>
  <c r="I161" i="79"/>
  <c r="J161" i="79" s="1"/>
  <c r="S160" i="79"/>
  <c r="T160" i="79" s="1"/>
  <c r="N160" i="79"/>
  <c r="O160" i="79" s="1"/>
  <c r="I160" i="79"/>
  <c r="J160" i="79" s="1"/>
  <c r="S159" i="79"/>
  <c r="T159" i="79" s="1"/>
  <c r="N159" i="79"/>
  <c r="O159" i="79" s="1"/>
  <c r="I159" i="79"/>
  <c r="J159" i="79" s="1"/>
  <c r="S158" i="79"/>
  <c r="T158" i="79" s="1"/>
  <c r="N158" i="79"/>
  <c r="O158" i="79" s="1"/>
  <c r="I158" i="79"/>
  <c r="J158" i="79" s="1"/>
  <c r="S157" i="79"/>
  <c r="T157" i="79" s="1"/>
  <c r="N157" i="79"/>
  <c r="O157" i="79" s="1"/>
  <c r="I157" i="79"/>
  <c r="J157" i="79" s="1"/>
  <c r="S156" i="79"/>
  <c r="T156" i="79" s="1"/>
  <c r="N156" i="79"/>
  <c r="O156" i="79" s="1"/>
  <c r="I156" i="79"/>
  <c r="J156" i="79" s="1"/>
  <c r="S155" i="79"/>
  <c r="T155" i="79" s="1"/>
  <c r="N155" i="79"/>
  <c r="O155" i="79" s="1"/>
  <c r="I155" i="79"/>
  <c r="J155" i="79" s="1"/>
  <c r="S154" i="79"/>
  <c r="T154" i="79" s="1"/>
  <c r="N154" i="79"/>
  <c r="O154" i="79" s="1"/>
  <c r="I154" i="79"/>
  <c r="J154" i="79" s="1"/>
  <c r="S153" i="79"/>
  <c r="T153" i="79" s="1"/>
  <c r="N153" i="79"/>
  <c r="O153" i="79" s="1"/>
  <c r="I153" i="79"/>
  <c r="J153" i="79" s="1"/>
  <c r="S152" i="79"/>
  <c r="T152" i="79" s="1"/>
  <c r="N152" i="79"/>
  <c r="O152" i="79" s="1"/>
  <c r="I152" i="79"/>
  <c r="J152" i="79" s="1"/>
  <c r="S151" i="79"/>
  <c r="T151" i="79" s="1"/>
  <c r="N151" i="79"/>
  <c r="O151" i="79" s="1"/>
  <c r="I151" i="79"/>
  <c r="J151" i="79" s="1"/>
  <c r="S150" i="79"/>
  <c r="T150" i="79" s="1"/>
  <c r="N150" i="79"/>
  <c r="O150" i="79" s="1"/>
  <c r="I150" i="79"/>
  <c r="J150" i="79" s="1"/>
  <c r="S149" i="79"/>
  <c r="T149" i="79" s="1"/>
  <c r="N149" i="79"/>
  <c r="O149" i="79" s="1"/>
  <c r="I149" i="79"/>
  <c r="J149" i="79" s="1"/>
  <c r="S148" i="79"/>
  <c r="T148" i="79" s="1"/>
  <c r="N148" i="79"/>
  <c r="O148" i="79" s="1"/>
  <c r="I148" i="79"/>
  <c r="J148" i="79" s="1"/>
  <c r="S147" i="79"/>
  <c r="T147" i="79" s="1"/>
  <c r="N147" i="79"/>
  <c r="O147" i="79" s="1"/>
  <c r="I147" i="79"/>
  <c r="J147" i="79" s="1"/>
  <c r="S146" i="79"/>
  <c r="T146" i="79" s="1"/>
  <c r="N146" i="79"/>
  <c r="O146" i="79" s="1"/>
  <c r="I146" i="79"/>
  <c r="J146" i="79" s="1"/>
  <c r="S145" i="79"/>
  <c r="T145" i="79" s="1"/>
  <c r="N145" i="79"/>
  <c r="O145" i="79" s="1"/>
  <c r="I145" i="79"/>
  <c r="J145" i="79" s="1"/>
  <c r="S144" i="79"/>
  <c r="T144" i="79" s="1"/>
  <c r="N144" i="79"/>
  <c r="O144" i="79" s="1"/>
  <c r="I144" i="79"/>
  <c r="J144" i="79" s="1"/>
  <c r="S143" i="79"/>
  <c r="T143" i="79" s="1"/>
  <c r="N143" i="79"/>
  <c r="O143" i="79" s="1"/>
  <c r="I143" i="79"/>
  <c r="J143" i="79" s="1"/>
  <c r="S142" i="79"/>
  <c r="T142" i="79" s="1"/>
  <c r="N142" i="79"/>
  <c r="O142" i="79" s="1"/>
  <c r="I142" i="79"/>
  <c r="J142" i="79" s="1"/>
  <c r="S141" i="79"/>
  <c r="T141" i="79" s="1"/>
  <c r="N141" i="79"/>
  <c r="O141" i="79" s="1"/>
  <c r="I141" i="79"/>
  <c r="J141" i="79" s="1"/>
  <c r="S140" i="79"/>
  <c r="T140" i="79" s="1"/>
  <c r="N140" i="79"/>
  <c r="O140" i="79" s="1"/>
  <c r="I140" i="79"/>
  <c r="J140" i="79" s="1"/>
  <c r="S139" i="79"/>
  <c r="T139" i="79" s="1"/>
  <c r="N139" i="79"/>
  <c r="O139" i="79" s="1"/>
  <c r="I139" i="79"/>
  <c r="J139" i="79" s="1"/>
  <c r="S138" i="79"/>
  <c r="T138" i="79" s="1"/>
  <c r="N138" i="79"/>
  <c r="O138" i="79" s="1"/>
  <c r="I138" i="79"/>
  <c r="J138" i="79" s="1"/>
  <c r="S137" i="79"/>
  <c r="T137" i="79" s="1"/>
  <c r="N137" i="79"/>
  <c r="O137" i="79" s="1"/>
  <c r="I137" i="79"/>
  <c r="J137" i="79" s="1"/>
  <c r="S136" i="79"/>
  <c r="T136" i="79" s="1"/>
  <c r="N136" i="79"/>
  <c r="O136" i="79" s="1"/>
  <c r="I136" i="79"/>
  <c r="J136" i="79" s="1"/>
  <c r="S135" i="79"/>
  <c r="T135" i="79" s="1"/>
  <c r="N135" i="79"/>
  <c r="O135" i="79" s="1"/>
  <c r="I135" i="79"/>
  <c r="J135" i="79" s="1"/>
  <c r="S134" i="79"/>
  <c r="T134" i="79" s="1"/>
  <c r="N134" i="79"/>
  <c r="O134" i="79" s="1"/>
  <c r="I134" i="79"/>
  <c r="J134" i="79" s="1"/>
  <c r="S133" i="79"/>
  <c r="T133" i="79" s="1"/>
  <c r="N133" i="79"/>
  <c r="O133" i="79" s="1"/>
  <c r="I133" i="79"/>
  <c r="J133" i="79" s="1"/>
  <c r="S132" i="79"/>
  <c r="T132" i="79" s="1"/>
  <c r="N132" i="79"/>
  <c r="O132" i="79" s="1"/>
  <c r="I132" i="79"/>
  <c r="J132" i="79" s="1"/>
  <c r="S131" i="79"/>
  <c r="T131" i="79" s="1"/>
  <c r="N131" i="79"/>
  <c r="O131" i="79" s="1"/>
  <c r="I131" i="79"/>
  <c r="J131" i="79" s="1"/>
  <c r="S130" i="79"/>
  <c r="T130" i="79" s="1"/>
  <c r="N130" i="79"/>
  <c r="O130" i="79" s="1"/>
  <c r="I130" i="79"/>
  <c r="J130" i="79" s="1"/>
  <c r="S129" i="79"/>
  <c r="T129" i="79" s="1"/>
  <c r="N129" i="79"/>
  <c r="O129" i="79" s="1"/>
  <c r="I129" i="79"/>
  <c r="J129" i="79" s="1"/>
  <c r="S128" i="79"/>
  <c r="T128" i="79" s="1"/>
  <c r="N128" i="79"/>
  <c r="O128" i="79" s="1"/>
  <c r="I128" i="79"/>
  <c r="J128" i="79" s="1"/>
  <c r="S127" i="79"/>
  <c r="T127" i="79" s="1"/>
  <c r="N127" i="79"/>
  <c r="O127" i="79" s="1"/>
  <c r="I127" i="79"/>
  <c r="J127" i="79" s="1"/>
  <c r="S126" i="79"/>
  <c r="T126" i="79" s="1"/>
  <c r="N126" i="79"/>
  <c r="O126" i="79" s="1"/>
  <c r="I126" i="79"/>
  <c r="J126" i="79" s="1"/>
  <c r="S125" i="79"/>
  <c r="T125" i="79" s="1"/>
  <c r="N125" i="79"/>
  <c r="O125" i="79" s="1"/>
  <c r="I125" i="79"/>
  <c r="J125" i="79" s="1"/>
  <c r="S124" i="79"/>
  <c r="T124" i="79" s="1"/>
  <c r="N124" i="79"/>
  <c r="O124" i="79" s="1"/>
  <c r="I124" i="79"/>
  <c r="J124" i="79" s="1"/>
  <c r="S123" i="79"/>
  <c r="T123" i="79" s="1"/>
  <c r="N123" i="79"/>
  <c r="O123" i="79" s="1"/>
  <c r="I123" i="79"/>
  <c r="J123" i="79" s="1"/>
  <c r="S122" i="79"/>
  <c r="T122" i="79" s="1"/>
  <c r="N122" i="79"/>
  <c r="O122" i="79" s="1"/>
  <c r="I122" i="79"/>
  <c r="J122" i="79" s="1"/>
  <c r="S121" i="79"/>
  <c r="T121" i="79" s="1"/>
  <c r="N121" i="79"/>
  <c r="O121" i="79" s="1"/>
  <c r="I121" i="79"/>
  <c r="J121" i="79" s="1"/>
  <c r="S120" i="79"/>
  <c r="T120" i="79" s="1"/>
  <c r="N120" i="79"/>
  <c r="O120" i="79" s="1"/>
  <c r="I120" i="79"/>
  <c r="J120" i="79" s="1"/>
  <c r="S119" i="79"/>
  <c r="T119" i="79" s="1"/>
  <c r="N119" i="79"/>
  <c r="O119" i="79" s="1"/>
  <c r="I119" i="79"/>
  <c r="J119" i="79" s="1"/>
  <c r="S118" i="79"/>
  <c r="T118" i="79" s="1"/>
  <c r="N118" i="79"/>
  <c r="O118" i="79" s="1"/>
  <c r="I118" i="79"/>
  <c r="J118" i="79" s="1"/>
  <c r="S117" i="79"/>
  <c r="T117" i="79" s="1"/>
  <c r="N117" i="79"/>
  <c r="O117" i="79" s="1"/>
  <c r="I117" i="79"/>
  <c r="J117" i="79" s="1"/>
  <c r="S116" i="79"/>
  <c r="T116" i="79" s="1"/>
  <c r="N116" i="79"/>
  <c r="O116" i="79" s="1"/>
  <c r="I116" i="79"/>
  <c r="J116" i="79" s="1"/>
  <c r="S115" i="79"/>
  <c r="T115" i="79" s="1"/>
  <c r="N115" i="79"/>
  <c r="O115" i="79" s="1"/>
  <c r="I115" i="79"/>
  <c r="J115" i="79" s="1"/>
  <c r="S114" i="79"/>
  <c r="T114" i="79" s="1"/>
  <c r="N114" i="79"/>
  <c r="O114" i="79" s="1"/>
  <c r="I114" i="79"/>
  <c r="J114" i="79" s="1"/>
  <c r="S113" i="79"/>
  <c r="T113" i="79" s="1"/>
  <c r="N113" i="79"/>
  <c r="O113" i="79" s="1"/>
  <c r="I113" i="79"/>
  <c r="J113" i="79" s="1"/>
  <c r="S112" i="79"/>
  <c r="T112" i="79" s="1"/>
  <c r="N112" i="79"/>
  <c r="O112" i="79" s="1"/>
  <c r="I112" i="79"/>
  <c r="J112" i="79" s="1"/>
  <c r="S111" i="79"/>
  <c r="T111" i="79" s="1"/>
  <c r="N111" i="79"/>
  <c r="O111" i="79" s="1"/>
  <c r="I111" i="79"/>
  <c r="J111" i="79" s="1"/>
  <c r="S110" i="79"/>
  <c r="T110" i="79" s="1"/>
  <c r="N110" i="79"/>
  <c r="O110" i="79" s="1"/>
  <c r="I110" i="79"/>
  <c r="J110" i="79" s="1"/>
  <c r="S109" i="79"/>
  <c r="T109" i="79" s="1"/>
  <c r="N109" i="79"/>
  <c r="O109" i="79" s="1"/>
  <c r="I109" i="79"/>
  <c r="J109" i="79" s="1"/>
  <c r="S108" i="79"/>
  <c r="T108" i="79" s="1"/>
  <c r="N108" i="79"/>
  <c r="O108" i="79" s="1"/>
  <c r="I108" i="79"/>
  <c r="J108" i="79" s="1"/>
  <c r="S107" i="79"/>
  <c r="T107" i="79" s="1"/>
  <c r="N107" i="79"/>
  <c r="O107" i="79" s="1"/>
  <c r="I107" i="79"/>
  <c r="J107" i="79" s="1"/>
  <c r="S106" i="79"/>
  <c r="T106" i="79" s="1"/>
  <c r="N106" i="79"/>
  <c r="O106" i="79" s="1"/>
  <c r="I106" i="79"/>
  <c r="J106" i="79" s="1"/>
  <c r="S105" i="79"/>
  <c r="T105" i="79" s="1"/>
  <c r="N105" i="79"/>
  <c r="O105" i="79" s="1"/>
  <c r="I105" i="79"/>
  <c r="J105" i="79" s="1"/>
  <c r="S104" i="79"/>
  <c r="T104" i="79" s="1"/>
  <c r="N104" i="79"/>
  <c r="O104" i="79" s="1"/>
  <c r="I104" i="79"/>
  <c r="J104" i="79" s="1"/>
  <c r="S103" i="79"/>
  <c r="T103" i="79" s="1"/>
  <c r="N103" i="79"/>
  <c r="O103" i="79" s="1"/>
  <c r="I103" i="79"/>
  <c r="J103" i="79" s="1"/>
  <c r="S102" i="79"/>
  <c r="T102" i="79" s="1"/>
  <c r="N102" i="79"/>
  <c r="O102" i="79" s="1"/>
  <c r="I102" i="79"/>
  <c r="J102" i="79" s="1"/>
  <c r="S101" i="79"/>
  <c r="T101" i="79" s="1"/>
  <c r="N101" i="79"/>
  <c r="O101" i="79" s="1"/>
  <c r="I101" i="79"/>
  <c r="J101" i="79" s="1"/>
  <c r="S100" i="79"/>
  <c r="T100" i="79" s="1"/>
  <c r="N100" i="79"/>
  <c r="O100" i="79" s="1"/>
  <c r="I100" i="79"/>
  <c r="J100" i="79" s="1"/>
  <c r="S99" i="79"/>
  <c r="T99" i="79" s="1"/>
  <c r="N99" i="79"/>
  <c r="O99" i="79" s="1"/>
  <c r="I99" i="79"/>
  <c r="J99" i="79" s="1"/>
  <c r="S98" i="79"/>
  <c r="T98" i="79" s="1"/>
  <c r="N98" i="79"/>
  <c r="O98" i="79" s="1"/>
  <c r="I98" i="79"/>
  <c r="J98" i="79" s="1"/>
  <c r="S97" i="79"/>
  <c r="T97" i="79" s="1"/>
  <c r="N97" i="79"/>
  <c r="O97" i="79" s="1"/>
  <c r="I97" i="79"/>
  <c r="J97" i="79" s="1"/>
  <c r="S96" i="79"/>
  <c r="T96" i="79" s="1"/>
  <c r="N96" i="79"/>
  <c r="O96" i="79" s="1"/>
  <c r="I96" i="79"/>
  <c r="J96" i="79" s="1"/>
  <c r="S95" i="79"/>
  <c r="T95" i="79" s="1"/>
  <c r="N95" i="79"/>
  <c r="O95" i="79" s="1"/>
  <c r="I95" i="79"/>
  <c r="J95" i="79" s="1"/>
  <c r="S94" i="79"/>
  <c r="T94" i="79" s="1"/>
  <c r="N94" i="79"/>
  <c r="O94" i="79" s="1"/>
  <c r="I94" i="79"/>
  <c r="J94" i="79" s="1"/>
  <c r="S93" i="79"/>
  <c r="T93" i="79" s="1"/>
  <c r="N93" i="79"/>
  <c r="O93" i="79" s="1"/>
  <c r="I93" i="79"/>
  <c r="J93" i="79" s="1"/>
  <c r="S92" i="79"/>
  <c r="T92" i="79" s="1"/>
  <c r="N92" i="79"/>
  <c r="O92" i="79" s="1"/>
  <c r="I92" i="79"/>
  <c r="J92" i="79" s="1"/>
  <c r="S91" i="79"/>
  <c r="T91" i="79" s="1"/>
  <c r="N91" i="79"/>
  <c r="O91" i="79" s="1"/>
  <c r="I91" i="79"/>
  <c r="J91" i="79" s="1"/>
  <c r="S90" i="79"/>
  <c r="T90" i="79" s="1"/>
  <c r="N90" i="79"/>
  <c r="O90" i="79" s="1"/>
  <c r="I90" i="79"/>
  <c r="J90" i="79" s="1"/>
  <c r="S89" i="79"/>
  <c r="T89" i="79" s="1"/>
  <c r="N89" i="79"/>
  <c r="O89" i="79" s="1"/>
  <c r="I89" i="79"/>
  <c r="J89" i="79" s="1"/>
  <c r="S88" i="79"/>
  <c r="T88" i="79" s="1"/>
  <c r="N88" i="79"/>
  <c r="O88" i="79" s="1"/>
  <c r="I88" i="79"/>
  <c r="J88" i="79" s="1"/>
  <c r="S87" i="79"/>
  <c r="T87" i="79" s="1"/>
  <c r="N87" i="79"/>
  <c r="O87" i="79" s="1"/>
  <c r="I87" i="79"/>
  <c r="J87" i="79" s="1"/>
  <c r="S86" i="79"/>
  <c r="T86" i="79" s="1"/>
  <c r="N86" i="79"/>
  <c r="O86" i="79" s="1"/>
  <c r="I86" i="79"/>
  <c r="J86" i="79" s="1"/>
  <c r="S85" i="79"/>
  <c r="T85" i="79" s="1"/>
  <c r="N85" i="79"/>
  <c r="O85" i="79" s="1"/>
  <c r="I85" i="79"/>
  <c r="J85" i="79" s="1"/>
  <c r="S84" i="79"/>
  <c r="T84" i="79" s="1"/>
  <c r="N84" i="79"/>
  <c r="O84" i="79" s="1"/>
  <c r="I84" i="79"/>
  <c r="J84" i="79" s="1"/>
  <c r="S83" i="79"/>
  <c r="T83" i="79" s="1"/>
  <c r="N83" i="79"/>
  <c r="O83" i="79" s="1"/>
  <c r="I83" i="79"/>
  <c r="J83" i="79" s="1"/>
  <c r="S82" i="79"/>
  <c r="T82" i="79" s="1"/>
  <c r="N82" i="79"/>
  <c r="O82" i="79" s="1"/>
  <c r="I82" i="79"/>
  <c r="J82" i="79" s="1"/>
  <c r="S81" i="79"/>
  <c r="T81" i="79" s="1"/>
  <c r="N81" i="79"/>
  <c r="O81" i="79" s="1"/>
  <c r="I81" i="79"/>
  <c r="J81" i="79" s="1"/>
  <c r="S80" i="79"/>
  <c r="T80" i="79" s="1"/>
  <c r="N80" i="79"/>
  <c r="O80" i="79" s="1"/>
  <c r="I80" i="79"/>
  <c r="J80" i="79" s="1"/>
  <c r="S79" i="79"/>
  <c r="T79" i="79" s="1"/>
  <c r="N79" i="79"/>
  <c r="O79" i="79" s="1"/>
  <c r="I79" i="79"/>
  <c r="J79" i="79" s="1"/>
  <c r="S78" i="79"/>
  <c r="T78" i="79" s="1"/>
  <c r="N78" i="79"/>
  <c r="O78" i="79" s="1"/>
  <c r="I78" i="79"/>
  <c r="J78" i="79" s="1"/>
  <c r="S77" i="79"/>
  <c r="T77" i="79" s="1"/>
  <c r="N77" i="79"/>
  <c r="O77" i="79" s="1"/>
  <c r="I77" i="79"/>
  <c r="J77" i="79" s="1"/>
  <c r="S76" i="79"/>
  <c r="T76" i="79" s="1"/>
  <c r="N76" i="79"/>
  <c r="O76" i="79" s="1"/>
  <c r="I76" i="79"/>
  <c r="J76" i="79" s="1"/>
  <c r="S75" i="79"/>
  <c r="T75" i="79" s="1"/>
  <c r="N75" i="79"/>
  <c r="O75" i="79" s="1"/>
  <c r="I75" i="79"/>
  <c r="J75" i="79" s="1"/>
  <c r="S74" i="79"/>
  <c r="T74" i="79" s="1"/>
  <c r="N74" i="79"/>
  <c r="O74" i="79" s="1"/>
  <c r="I74" i="79"/>
  <c r="J74" i="79" s="1"/>
  <c r="S73" i="79"/>
  <c r="T73" i="79" s="1"/>
  <c r="N73" i="79"/>
  <c r="O73" i="79" s="1"/>
  <c r="I73" i="79"/>
  <c r="J73" i="79" s="1"/>
  <c r="S72" i="79"/>
  <c r="T72" i="79" s="1"/>
  <c r="N72" i="79"/>
  <c r="O72" i="79" s="1"/>
  <c r="I72" i="79"/>
  <c r="J72" i="79" s="1"/>
  <c r="S71" i="79"/>
  <c r="T71" i="79" s="1"/>
  <c r="N71" i="79"/>
  <c r="O71" i="79" s="1"/>
  <c r="I71" i="79"/>
  <c r="J71" i="79" s="1"/>
  <c r="S70" i="79"/>
  <c r="T70" i="79" s="1"/>
  <c r="N70" i="79"/>
  <c r="O70" i="79" s="1"/>
  <c r="I70" i="79"/>
  <c r="J70" i="79" s="1"/>
  <c r="S69" i="79"/>
  <c r="T69" i="79" s="1"/>
  <c r="N69" i="79"/>
  <c r="O69" i="79" s="1"/>
  <c r="I69" i="79"/>
  <c r="J69" i="79" s="1"/>
  <c r="S68" i="79"/>
  <c r="T68" i="79" s="1"/>
  <c r="N68" i="79"/>
  <c r="O68" i="79" s="1"/>
  <c r="I68" i="79"/>
  <c r="J68" i="79" s="1"/>
  <c r="S67" i="79"/>
  <c r="T67" i="79" s="1"/>
  <c r="N67" i="79"/>
  <c r="O67" i="79" s="1"/>
  <c r="I67" i="79"/>
  <c r="J67" i="79" s="1"/>
  <c r="S66" i="79"/>
  <c r="T66" i="79" s="1"/>
  <c r="N66" i="79"/>
  <c r="O66" i="79" s="1"/>
  <c r="I66" i="79"/>
  <c r="J66" i="79" s="1"/>
  <c r="S65" i="79"/>
  <c r="T65" i="79" s="1"/>
  <c r="N65" i="79"/>
  <c r="O65" i="79" s="1"/>
  <c r="I65" i="79"/>
  <c r="J65" i="79" s="1"/>
  <c r="S64" i="79"/>
  <c r="T64" i="79" s="1"/>
  <c r="N64" i="79"/>
  <c r="O64" i="79" s="1"/>
  <c r="I64" i="79"/>
  <c r="J64" i="79" s="1"/>
  <c r="S63" i="79"/>
  <c r="T63" i="79" s="1"/>
  <c r="N63" i="79"/>
  <c r="O63" i="79" s="1"/>
  <c r="I63" i="79"/>
  <c r="J63" i="79" s="1"/>
  <c r="S62" i="79"/>
  <c r="T62" i="79" s="1"/>
  <c r="N62" i="79"/>
  <c r="O62" i="79" s="1"/>
  <c r="I62" i="79"/>
  <c r="J62" i="79" s="1"/>
  <c r="S61" i="79"/>
  <c r="T61" i="79" s="1"/>
  <c r="N61" i="79"/>
  <c r="O61" i="79" s="1"/>
  <c r="I61" i="79"/>
  <c r="J61" i="79" s="1"/>
  <c r="S60" i="79"/>
  <c r="T60" i="79" s="1"/>
  <c r="N60" i="79"/>
  <c r="O60" i="79" s="1"/>
  <c r="I60" i="79"/>
  <c r="J60" i="79" s="1"/>
  <c r="S59" i="79"/>
  <c r="T59" i="79" s="1"/>
  <c r="N59" i="79"/>
  <c r="O59" i="79" s="1"/>
  <c r="I59" i="79"/>
  <c r="J59" i="79" s="1"/>
  <c r="S58" i="79"/>
  <c r="T58" i="79" s="1"/>
  <c r="N58" i="79"/>
  <c r="O58" i="79" s="1"/>
  <c r="I58" i="79"/>
  <c r="J58" i="79" s="1"/>
  <c r="S57" i="79"/>
  <c r="T57" i="79" s="1"/>
  <c r="N57" i="79"/>
  <c r="O57" i="79" s="1"/>
  <c r="I57" i="79"/>
  <c r="J57" i="79" s="1"/>
  <c r="S56" i="79"/>
  <c r="T56" i="79" s="1"/>
  <c r="N56" i="79"/>
  <c r="O56" i="79" s="1"/>
  <c r="I56" i="79"/>
  <c r="J56" i="79" s="1"/>
  <c r="S55" i="79"/>
  <c r="T55" i="79" s="1"/>
  <c r="N55" i="79"/>
  <c r="O55" i="79" s="1"/>
  <c r="I55" i="79"/>
  <c r="J55" i="79" s="1"/>
  <c r="S54" i="79"/>
  <c r="T54" i="79" s="1"/>
  <c r="N54" i="79"/>
  <c r="O54" i="79" s="1"/>
  <c r="I54" i="79"/>
  <c r="J54" i="79" s="1"/>
  <c r="S53" i="79"/>
  <c r="T53" i="79" s="1"/>
  <c r="N53" i="79"/>
  <c r="O53" i="79" s="1"/>
  <c r="I53" i="79"/>
  <c r="J53" i="79" s="1"/>
  <c r="S52" i="79"/>
  <c r="T52" i="79" s="1"/>
  <c r="N52" i="79"/>
  <c r="O52" i="79" s="1"/>
  <c r="I52" i="79"/>
  <c r="J52" i="79" s="1"/>
  <c r="S51" i="79"/>
  <c r="T51" i="79" s="1"/>
  <c r="N51" i="79"/>
  <c r="O51" i="79" s="1"/>
  <c r="I51" i="79"/>
  <c r="J51" i="79" s="1"/>
  <c r="S50" i="79"/>
  <c r="T50" i="79" s="1"/>
  <c r="N50" i="79"/>
  <c r="O50" i="79" s="1"/>
  <c r="I50" i="79"/>
  <c r="J50" i="79" s="1"/>
  <c r="S49" i="79"/>
  <c r="T49" i="79" s="1"/>
  <c r="N49" i="79"/>
  <c r="O49" i="79" s="1"/>
  <c r="I49" i="79"/>
  <c r="J49" i="79" s="1"/>
  <c r="S48" i="79"/>
  <c r="T48" i="79" s="1"/>
  <c r="N48" i="79"/>
  <c r="O48" i="79" s="1"/>
  <c r="I48" i="79"/>
  <c r="J48" i="79" s="1"/>
  <c r="S47" i="79"/>
  <c r="T47" i="79" s="1"/>
  <c r="N47" i="79"/>
  <c r="O47" i="79" s="1"/>
  <c r="I47" i="79"/>
  <c r="J47" i="79" s="1"/>
  <c r="S46" i="79"/>
  <c r="T46" i="79" s="1"/>
  <c r="N46" i="79"/>
  <c r="O46" i="79" s="1"/>
  <c r="I46" i="79"/>
  <c r="J46" i="79" s="1"/>
  <c r="S45" i="79"/>
  <c r="T45" i="79" s="1"/>
  <c r="N45" i="79"/>
  <c r="O45" i="79" s="1"/>
  <c r="I45" i="79"/>
  <c r="J45" i="79" s="1"/>
  <c r="S44" i="79"/>
  <c r="T44" i="79" s="1"/>
  <c r="N44" i="79"/>
  <c r="O44" i="79" s="1"/>
  <c r="I44" i="79"/>
  <c r="J44" i="79" s="1"/>
  <c r="S43" i="79"/>
  <c r="T43" i="79" s="1"/>
  <c r="N43" i="79"/>
  <c r="O43" i="79" s="1"/>
  <c r="I43" i="79"/>
  <c r="J43" i="79" s="1"/>
  <c r="S42" i="79"/>
  <c r="T42" i="79" s="1"/>
  <c r="N42" i="79"/>
  <c r="O42" i="79" s="1"/>
  <c r="I42" i="79"/>
  <c r="J42" i="79" s="1"/>
  <c r="S41" i="79"/>
  <c r="T41" i="79" s="1"/>
  <c r="N41" i="79"/>
  <c r="O41" i="79" s="1"/>
  <c r="I41" i="79"/>
  <c r="J41" i="79" s="1"/>
  <c r="S40" i="79"/>
  <c r="T40" i="79" s="1"/>
  <c r="N40" i="79"/>
  <c r="O40" i="79" s="1"/>
  <c r="I40" i="79"/>
  <c r="J40" i="79" s="1"/>
  <c r="S39" i="79"/>
  <c r="T39" i="79" s="1"/>
  <c r="N39" i="79"/>
  <c r="O39" i="79" s="1"/>
  <c r="I39" i="79"/>
  <c r="J39" i="79" s="1"/>
  <c r="S38" i="79"/>
  <c r="T38" i="79" s="1"/>
  <c r="N38" i="79"/>
  <c r="O38" i="79" s="1"/>
  <c r="I38" i="79"/>
  <c r="J38" i="79" s="1"/>
  <c r="S37" i="79"/>
  <c r="T37" i="79" s="1"/>
  <c r="N37" i="79"/>
  <c r="O37" i="79" s="1"/>
  <c r="I37" i="79"/>
  <c r="J37" i="79" s="1"/>
  <c r="S36" i="79"/>
  <c r="T36" i="79" s="1"/>
  <c r="N36" i="79"/>
  <c r="O36" i="79" s="1"/>
  <c r="I36" i="79"/>
  <c r="J36" i="79" s="1"/>
  <c r="S35" i="79"/>
  <c r="T35" i="79" s="1"/>
  <c r="N35" i="79"/>
  <c r="O35" i="79" s="1"/>
  <c r="I35" i="79"/>
  <c r="J35" i="79" s="1"/>
  <c r="S34" i="79"/>
  <c r="T34" i="79" s="1"/>
  <c r="N34" i="79"/>
  <c r="O34" i="79" s="1"/>
  <c r="I34" i="79"/>
  <c r="J34" i="79" s="1"/>
  <c r="S33" i="79"/>
  <c r="T33" i="79" s="1"/>
  <c r="N33" i="79"/>
  <c r="O33" i="79" s="1"/>
  <c r="I33" i="79"/>
  <c r="J33" i="79" s="1"/>
  <c r="S32" i="79"/>
  <c r="T32" i="79" s="1"/>
  <c r="N32" i="79"/>
  <c r="O32" i="79" s="1"/>
  <c r="I32" i="79"/>
  <c r="J32" i="79" s="1"/>
  <c r="S31" i="79"/>
  <c r="T31" i="79" s="1"/>
  <c r="N31" i="79"/>
  <c r="O31" i="79" s="1"/>
  <c r="I31" i="79"/>
  <c r="J31" i="79" s="1"/>
  <c r="S30" i="79"/>
  <c r="T30" i="79" s="1"/>
  <c r="N30" i="79"/>
  <c r="O30" i="79" s="1"/>
  <c r="I30" i="79"/>
  <c r="J30" i="79" s="1"/>
  <c r="S29" i="79"/>
  <c r="T29" i="79" s="1"/>
  <c r="N29" i="79"/>
  <c r="O29" i="79" s="1"/>
  <c r="I29" i="79"/>
  <c r="J29" i="79" s="1"/>
  <c r="S28" i="79"/>
  <c r="T28" i="79" s="1"/>
  <c r="N28" i="79"/>
  <c r="O28" i="79" s="1"/>
  <c r="I28" i="79"/>
  <c r="J28" i="79" s="1"/>
  <c r="S27" i="79"/>
  <c r="T27" i="79" s="1"/>
  <c r="N27" i="79"/>
  <c r="O27" i="79" s="1"/>
  <c r="I27" i="79"/>
  <c r="J27" i="79" s="1"/>
  <c r="S26" i="79"/>
  <c r="T26" i="79" s="1"/>
  <c r="N26" i="79"/>
  <c r="O26" i="79" s="1"/>
  <c r="I26" i="79"/>
  <c r="J26" i="79" s="1"/>
  <c r="S25" i="79"/>
  <c r="T25" i="79" s="1"/>
  <c r="N25" i="79"/>
  <c r="O25" i="79" s="1"/>
  <c r="I25" i="79"/>
  <c r="J25" i="79" s="1"/>
  <c r="S24" i="79"/>
  <c r="T24" i="79" s="1"/>
  <c r="N24" i="79"/>
  <c r="O24" i="79" s="1"/>
  <c r="I24" i="79"/>
  <c r="J24" i="79" s="1"/>
  <c r="S23" i="79"/>
  <c r="T23" i="79" s="1"/>
  <c r="N23" i="79"/>
  <c r="O23" i="79" s="1"/>
  <c r="I23" i="79"/>
  <c r="J23" i="79" s="1"/>
  <c r="S22" i="79"/>
  <c r="T22" i="79" s="1"/>
  <c r="N22" i="79"/>
  <c r="O22" i="79" s="1"/>
  <c r="I22" i="79"/>
  <c r="J22" i="79" s="1"/>
  <c r="S21" i="79"/>
  <c r="T21" i="79" s="1"/>
  <c r="N21" i="79"/>
  <c r="O21" i="79" s="1"/>
  <c r="I21" i="79"/>
  <c r="J21" i="79" s="1"/>
  <c r="S20" i="79"/>
  <c r="T20" i="79" s="1"/>
  <c r="N20" i="79"/>
  <c r="O20" i="79" s="1"/>
  <c r="I20" i="79"/>
  <c r="J20" i="79" s="1"/>
  <c r="S19" i="79"/>
  <c r="T19" i="79" s="1"/>
  <c r="N19" i="79"/>
  <c r="O19" i="79" s="1"/>
  <c r="I19" i="79"/>
  <c r="J19" i="79" s="1"/>
  <c r="S18" i="79"/>
  <c r="T18" i="79" s="1"/>
  <c r="N18" i="79"/>
  <c r="O18" i="79" s="1"/>
  <c r="I18" i="79"/>
  <c r="J18" i="79" s="1"/>
  <c r="S17" i="79"/>
  <c r="T17" i="79" s="1"/>
  <c r="N17" i="79"/>
  <c r="O17" i="79" s="1"/>
  <c r="I17" i="79"/>
  <c r="J17" i="79" s="1"/>
  <c r="S16" i="79"/>
  <c r="T16" i="79" s="1"/>
  <c r="N16" i="79"/>
  <c r="O16" i="79" s="1"/>
  <c r="I16" i="79"/>
  <c r="J16" i="79" s="1"/>
  <c r="S15" i="79"/>
  <c r="T15" i="79" s="1"/>
  <c r="N15" i="79"/>
  <c r="O15" i="79" s="1"/>
  <c r="I15" i="79"/>
  <c r="J15" i="79" s="1"/>
  <c r="S14" i="79"/>
  <c r="T14" i="79" s="1"/>
  <c r="N14" i="79"/>
  <c r="O14" i="79" s="1"/>
  <c r="I14" i="79"/>
  <c r="J14" i="79" s="1"/>
  <c r="S13" i="79"/>
  <c r="T13" i="79" s="1"/>
  <c r="N13" i="79"/>
  <c r="O13" i="79" s="1"/>
  <c r="I13" i="79"/>
  <c r="J13" i="79" s="1"/>
  <c r="AK16" i="73" l="1"/>
  <c r="AK17" i="73"/>
  <c r="AK18" i="73"/>
  <c r="AK19" i="73"/>
  <c r="AK20" i="73"/>
  <c r="AK21" i="73"/>
  <c r="AK22" i="73"/>
  <c r="AK23" i="73"/>
  <c r="AK15" i="73"/>
  <c r="AI17" i="73"/>
  <c r="AI16" i="73"/>
  <c r="AI18" i="73"/>
  <c r="AI19" i="73"/>
  <c r="AI20" i="73"/>
  <c r="AI21" i="73"/>
  <c r="AI22" i="73"/>
  <c r="AI23" i="73"/>
  <c r="AI15" i="73"/>
  <c r="AI16" i="53"/>
  <c r="AI17" i="53"/>
  <c r="AI18" i="53"/>
  <c r="AI19" i="53"/>
  <c r="AI20" i="53"/>
  <c r="AI21" i="53"/>
  <c r="AI22" i="53"/>
  <c r="AJ22" i="53" s="1"/>
  <c r="AK22" i="53" s="1"/>
  <c r="AI23" i="53"/>
  <c r="AJ23" i="53" s="1"/>
  <c r="AK23" i="53" s="1"/>
  <c r="AI24" i="53"/>
  <c r="AJ24" i="53" s="1"/>
  <c r="AK24" i="53" s="1"/>
  <c r="AI15" i="53"/>
  <c r="AB15" i="53"/>
  <c r="AC15" i="53" s="1"/>
  <c r="AC16" i="53"/>
  <c r="AB17" i="53"/>
  <c r="AC17" i="53" s="1"/>
  <c r="AB18" i="53"/>
  <c r="AB19" i="53"/>
  <c r="AB21" i="53"/>
  <c r="AB22" i="53"/>
  <c r="AB23" i="53"/>
  <c r="AB24" i="53"/>
  <c r="AJ15" i="45"/>
  <c r="AC15" i="45"/>
  <c r="AI16" i="75"/>
  <c r="AI17" i="75"/>
  <c r="AI18" i="75"/>
  <c r="AI19" i="75"/>
  <c r="AI20" i="75"/>
  <c r="AI21" i="75"/>
  <c r="AI22" i="75"/>
  <c r="AI23" i="75"/>
  <c r="AI24" i="75"/>
  <c r="AI25" i="75"/>
  <c r="AI26" i="75"/>
  <c r="AI27" i="75"/>
  <c r="AI28" i="75"/>
  <c r="AI29" i="75"/>
  <c r="AI30" i="75"/>
  <c r="AI31" i="75"/>
  <c r="AI32" i="75"/>
  <c r="AI33" i="75"/>
  <c r="AI34" i="75"/>
  <c r="AI35" i="75"/>
  <c r="AI36" i="75"/>
  <c r="AI37" i="75"/>
  <c r="AI38" i="75"/>
  <c r="AI39" i="75"/>
  <c r="AI40" i="75"/>
  <c r="AI41" i="75"/>
  <c r="AI42" i="75"/>
  <c r="AI15" i="75"/>
  <c r="AI16" i="39"/>
  <c r="AI17" i="39"/>
  <c r="AI18" i="39"/>
  <c r="AI19" i="39"/>
  <c r="AI20" i="39"/>
  <c r="AI15" i="39"/>
  <c r="AC17" i="35"/>
  <c r="AM16" i="35"/>
  <c r="AM17" i="35"/>
  <c r="AM18" i="35"/>
  <c r="AM19" i="35"/>
  <c r="AM20" i="35"/>
  <c r="AM21" i="35"/>
  <c r="AM22" i="35"/>
  <c r="AK17" i="35"/>
  <c r="AK16" i="35"/>
  <c r="AK18" i="35"/>
  <c r="AK19" i="35"/>
  <c r="AK20" i="35"/>
  <c r="AK21" i="35"/>
  <c r="AK22" i="35"/>
  <c r="AK15" i="35"/>
  <c r="AI15" i="31"/>
  <c r="AK29" i="31"/>
  <c r="AI31" i="31"/>
  <c r="AI32" i="31"/>
  <c r="AI33" i="31"/>
  <c r="AI30" i="31"/>
  <c r="AI16" i="31"/>
  <c r="AI17" i="31"/>
  <c r="AI18" i="31"/>
  <c r="AI19" i="31"/>
  <c r="AI20" i="31"/>
  <c r="AI21" i="31"/>
  <c r="AI22" i="31"/>
  <c r="AI23" i="31"/>
  <c r="AI24" i="31"/>
  <c r="AI25" i="31"/>
  <c r="AI26" i="31"/>
  <c r="AI27" i="31"/>
  <c r="AI28" i="31"/>
  <c r="AI16" i="27"/>
  <c r="AI17" i="27"/>
  <c r="AI18" i="27"/>
  <c r="AI19" i="27"/>
  <c r="AI20" i="27"/>
  <c r="AI21" i="27"/>
  <c r="AI22" i="27"/>
  <c r="AI23" i="27"/>
  <c r="AI24" i="27"/>
  <c r="AI15" i="27"/>
  <c r="AI21" i="25"/>
  <c r="AI22" i="25"/>
  <c r="AI23" i="25"/>
  <c r="AI24" i="25"/>
  <c r="AI20" i="25"/>
  <c r="AM15" i="35" l="1"/>
  <c r="AR12" i="24"/>
  <c r="AQ12" i="24"/>
  <c r="AK16" i="25"/>
  <c r="AK17" i="25"/>
  <c r="AK18" i="25"/>
  <c r="AK19" i="25"/>
  <c r="AK15" i="25"/>
  <c r="AB33" i="24"/>
  <c r="AA33" i="24"/>
  <c r="Z33" i="24"/>
  <c r="AC13" i="24"/>
  <c r="AC33" i="24" l="1"/>
  <c r="Z22" i="24"/>
  <c r="AB18" i="25" l="1"/>
  <c r="AC18" i="25" s="1"/>
  <c r="M8" i="24"/>
  <c r="N8" i="24"/>
  <c r="L8" i="24"/>
  <c r="F8" i="24"/>
  <c r="G8" i="24"/>
  <c r="E8" i="24"/>
  <c r="AA22" i="24" l="1"/>
  <c r="AB22" i="24"/>
  <c r="AA12" i="24"/>
  <c r="AB12" i="24"/>
  <c r="Z12" i="24"/>
  <c r="Z8" i="24" s="1"/>
  <c r="S429" i="77"/>
  <c r="T429" i="77" s="1"/>
  <c r="N429" i="77"/>
  <c r="O429" i="77" s="1"/>
  <c r="I429" i="77"/>
  <c r="J429" i="77" s="1"/>
  <c r="N428" i="77"/>
  <c r="O428" i="77" s="1"/>
  <c r="I428" i="77"/>
  <c r="J428" i="77" s="1"/>
  <c r="S427" i="77"/>
  <c r="T427" i="77" s="1"/>
  <c r="N427" i="77"/>
  <c r="O427" i="77" s="1"/>
  <c r="I427" i="77"/>
  <c r="J427" i="77" s="1"/>
  <c r="S426" i="77"/>
  <c r="T426" i="77" s="1"/>
  <c r="N426" i="77"/>
  <c r="O426" i="77" s="1"/>
  <c r="I426" i="77"/>
  <c r="J426" i="77" s="1"/>
  <c r="N425" i="77"/>
  <c r="O425" i="77" s="1"/>
  <c r="I425" i="77"/>
  <c r="J425" i="77" s="1"/>
  <c r="N424" i="77"/>
  <c r="O424" i="77" s="1"/>
  <c r="I424" i="77"/>
  <c r="J424" i="77" s="1"/>
  <c r="N423" i="77"/>
  <c r="O423" i="77" s="1"/>
  <c r="I423" i="77"/>
  <c r="J423" i="77" s="1"/>
  <c r="S422" i="77"/>
  <c r="T422" i="77" s="1"/>
  <c r="N422" i="77"/>
  <c r="O422" i="77" s="1"/>
  <c r="I422" i="77"/>
  <c r="J422" i="77" s="1"/>
  <c r="N421" i="77"/>
  <c r="O421" i="77" s="1"/>
  <c r="I421" i="77"/>
  <c r="J421" i="77" s="1"/>
  <c r="N420" i="77"/>
  <c r="O420" i="77" s="1"/>
  <c r="I420" i="77"/>
  <c r="J420" i="77" s="1"/>
  <c r="N419" i="77"/>
  <c r="O419" i="77" s="1"/>
  <c r="I419" i="77"/>
  <c r="J419" i="77" s="1"/>
  <c r="N418" i="77"/>
  <c r="O418" i="77" s="1"/>
  <c r="I418" i="77"/>
  <c r="J418" i="77" s="1"/>
  <c r="N417" i="77"/>
  <c r="O417" i="77" s="1"/>
  <c r="I417" i="77"/>
  <c r="J417" i="77" s="1"/>
  <c r="S416" i="77"/>
  <c r="T416" i="77" s="1"/>
  <c r="N416" i="77"/>
  <c r="O416" i="77" s="1"/>
  <c r="I416" i="77"/>
  <c r="J416" i="77" s="1"/>
  <c r="S415" i="77"/>
  <c r="T415" i="77" s="1"/>
  <c r="N415" i="77"/>
  <c r="O415" i="77" s="1"/>
  <c r="I415" i="77"/>
  <c r="J415" i="77" s="1"/>
  <c r="N414" i="77"/>
  <c r="O414" i="77" s="1"/>
  <c r="I414" i="77"/>
  <c r="J414" i="77" s="1"/>
  <c r="S413" i="77"/>
  <c r="T413" i="77" s="1"/>
  <c r="N413" i="77"/>
  <c r="O413" i="77" s="1"/>
  <c r="I413" i="77"/>
  <c r="J413" i="77" s="1"/>
  <c r="N412" i="77"/>
  <c r="O412" i="77" s="1"/>
  <c r="I412" i="77"/>
  <c r="J412" i="77" s="1"/>
  <c r="S411" i="77"/>
  <c r="T411" i="77" s="1"/>
  <c r="N411" i="77"/>
  <c r="O411" i="77" s="1"/>
  <c r="I411" i="77"/>
  <c r="J411" i="77" s="1"/>
  <c r="S410" i="77"/>
  <c r="T410" i="77" s="1"/>
  <c r="N410" i="77"/>
  <c r="O410" i="77" s="1"/>
  <c r="I410" i="77"/>
  <c r="J410" i="77" s="1"/>
  <c r="N409" i="77"/>
  <c r="O409" i="77" s="1"/>
  <c r="I409" i="77"/>
  <c r="J409" i="77" s="1"/>
  <c r="N408" i="77"/>
  <c r="O408" i="77" s="1"/>
  <c r="I408" i="77"/>
  <c r="J408" i="77" s="1"/>
  <c r="S407" i="77"/>
  <c r="T407" i="77" s="1"/>
  <c r="N407" i="77"/>
  <c r="O407" i="77" s="1"/>
  <c r="I407" i="77"/>
  <c r="J407" i="77" s="1"/>
  <c r="S406" i="77"/>
  <c r="T406" i="77" s="1"/>
  <c r="N406" i="77"/>
  <c r="O406" i="77" s="1"/>
  <c r="I406" i="77"/>
  <c r="J406" i="77" s="1"/>
  <c r="N405" i="77"/>
  <c r="O405" i="77" s="1"/>
  <c r="I405" i="77"/>
  <c r="J405" i="77" s="1"/>
  <c r="N404" i="77"/>
  <c r="O404" i="77" s="1"/>
  <c r="I404" i="77"/>
  <c r="J404" i="77" s="1"/>
  <c r="N403" i="77"/>
  <c r="O403" i="77" s="1"/>
  <c r="I403" i="77"/>
  <c r="J403" i="77" s="1"/>
  <c r="N402" i="77"/>
  <c r="O402" i="77" s="1"/>
  <c r="I402" i="77"/>
  <c r="J402" i="77" s="1"/>
  <c r="N401" i="77"/>
  <c r="O401" i="77" s="1"/>
  <c r="I401" i="77"/>
  <c r="J401" i="77" s="1"/>
  <c r="N400" i="77"/>
  <c r="O400" i="77" s="1"/>
  <c r="I400" i="77"/>
  <c r="J400" i="77" s="1"/>
  <c r="N399" i="77"/>
  <c r="O399" i="77" s="1"/>
  <c r="I399" i="77"/>
  <c r="J399" i="77" s="1"/>
  <c r="N398" i="77"/>
  <c r="O398" i="77" s="1"/>
  <c r="I398" i="77"/>
  <c r="J398" i="77" s="1"/>
  <c r="S397" i="77"/>
  <c r="T397" i="77" s="1"/>
  <c r="N397" i="77"/>
  <c r="O397" i="77" s="1"/>
  <c r="I397" i="77"/>
  <c r="J397" i="77" s="1"/>
  <c r="S396" i="77"/>
  <c r="T396" i="77" s="1"/>
  <c r="N396" i="77"/>
  <c r="O396" i="77" s="1"/>
  <c r="I396" i="77"/>
  <c r="J396" i="77" s="1"/>
  <c r="S395" i="77"/>
  <c r="T395" i="77" s="1"/>
  <c r="N395" i="77"/>
  <c r="O395" i="77" s="1"/>
  <c r="I395" i="77"/>
  <c r="J395" i="77" s="1"/>
  <c r="S394" i="77"/>
  <c r="T394" i="77" s="1"/>
  <c r="N394" i="77"/>
  <c r="O394" i="77" s="1"/>
  <c r="I394" i="77"/>
  <c r="J394" i="77" s="1"/>
  <c r="S393" i="77"/>
  <c r="T393" i="77" s="1"/>
  <c r="N393" i="77"/>
  <c r="O393" i="77" s="1"/>
  <c r="I393" i="77"/>
  <c r="J393" i="77" s="1"/>
  <c r="S392" i="77"/>
  <c r="T392" i="77" s="1"/>
  <c r="N392" i="77"/>
  <c r="O392" i="77" s="1"/>
  <c r="I392" i="77"/>
  <c r="J392" i="77" s="1"/>
  <c r="N391" i="77"/>
  <c r="O391" i="77" s="1"/>
  <c r="I391" i="77"/>
  <c r="J391" i="77" s="1"/>
  <c r="N390" i="77"/>
  <c r="O390" i="77" s="1"/>
  <c r="I390" i="77"/>
  <c r="J390" i="77" s="1"/>
  <c r="N389" i="77"/>
  <c r="O389" i="77" s="1"/>
  <c r="I389" i="77"/>
  <c r="J389" i="77" s="1"/>
  <c r="N388" i="77"/>
  <c r="O388" i="77" s="1"/>
  <c r="I388" i="77"/>
  <c r="J388" i="77" s="1"/>
  <c r="N387" i="77"/>
  <c r="O387" i="77" s="1"/>
  <c r="I387" i="77"/>
  <c r="J387" i="77" s="1"/>
  <c r="N386" i="77"/>
  <c r="O386" i="77" s="1"/>
  <c r="I386" i="77"/>
  <c r="J386" i="77" s="1"/>
  <c r="N385" i="77"/>
  <c r="O385" i="77" s="1"/>
  <c r="I385" i="77"/>
  <c r="J385" i="77" s="1"/>
  <c r="S384" i="77"/>
  <c r="T384" i="77" s="1"/>
  <c r="N384" i="77"/>
  <c r="O384" i="77" s="1"/>
  <c r="I384" i="77"/>
  <c r="J384" i="77" s="1"/>
  <c r="N383" i="77"/>
  <c r="O383" i="77" s="1"/>
  <c r="I383" i="77"/>
  <c r="J383" i="77" s="1"/>
  <c r="N382" i="77"/>
  <c r="O382" i="77" s="1"/>
  <c r="I382" i="77"/>
  <c r="J382" i="77" s="1"/>
  <c r="N381" i="77"/>
  <c r="O381" i="77" s="1"/>
  <c r="I381" i="77"/>
  <c r="J381" i="77" s="1"/>
  <c r="N380" i="77"/>
  <c r="O380" i="77" s="1"/>
  <c r="I380" i="77"/>
  <c r="J380" i="77" s="1"/>
  <c r="N379" i="77"/>
  <c r="O379" i="77" s="1"/>
  <c r="I379" i="77"/>
  <c r="J379" i="77" s="1"/>
  <c r="N378" i="77"/>
  <c r="O378" i="77" s="1"/>
  <c r="I378" i="77"/>
  <c r="J378" i="77" s="1"/>
  <c r="N377" i="77"/>
  <c r="O377" i="77" s="1"/>
  <c r="I377" i="77"/>
  <c r="J377" i="77" s="1"/>
  <c r="N376" i="77"/>
  <c r="O376" i="77" s="1"/>
  <c r="I376" i="77"/>
  <c r="J376" i="77" s="1"/>
  <c r="N375" i="77"/>
  <c r="O375" i="77" s="1"/>
  <c r="I375" i="77"/>
  <c r="J375" i="77" s="1"/>
  <c r="N374" i="77"/>
  <c r="O374" i="77" s="1"/>
  <c r="I374" i="77"/>
  <c r="J374" i="77" s="1"/>
  <c r="N373" i="77"/>
  <c r="O373" i="77" s="1"/>
  <c r="I373" i="77"/>
  <c r="J373" i="77" s="1"/>
  <c r="N372" i="77"/>
  <c r="O372" i="77" s="1"/>
  <c r="I372" i="77"/>
  <c r="J372" i="77" s="1"/>
  <c r="N371" i="77"/>
  <c r="O371" i="77" s="1"/>
  <c r="I371" i="77"/>
  <c r="J371" i="77" s="1"/>
  <c r="N370" i="77"/>
  <c r="O370" i="77" s="1"/>
  <c r="I370" i="77"/>
  <c r="J370" i="77" s="1"/>
  <c r="N369" i="77"/>
  <c r="O369" i="77" s="1"/>
  <c r="I369" i="77"/>
  <c r="J369" i="77" s="1"/>
  <c r="N368" i="77"/>
  <c r="O368" i="77" s="1"/>
  <c r="I368" i="77"/>
  <c r="J368" i="77" s="1"/>
  <c r="N367" i="77"/>
  <c r="O367" i="77" s="1"/>
  <c r="I367" i="77"/>
  <c r="J367" i="77" s="1"/>
  <c r="S366" i="77"/>
  <c r="T366" i="77" s="1"/>
  <c r="N366" i="77"/>
  <c r="O366" i="77" s="1"/>
  <c r="I366" i="77"/>
  <c r="J366" i="77" s="1"/>
  <c r="S365" i="77"/>
  <c r="T365" i="77" s="1"/>
  <c r="N365" i="77"/>
  <c r="O365" i="77" s="1"/>
  <c r="I365" i="77"/>
  <c r="J365" i="77" s="1"/>
  <c r="S364" i="77"/>
  <c r="T364" i="77" s="1"/>
  <c r="N364" i="77"/>
  <c r="O364" i="77" s="1"/>
  <c r="I364" i="77"/>
  <c r="J364" i="77" s="1"/>
  <c r="N363" i="77"/>
  <c r="O363" i="77" s="1"/>
  <c r="I363" i="77"/>
  <c r="J363" i="77" s="1"/>
  <c r="N362" i="77"/>
  <c r="O362" i="77" s="1"/>
  <c r="I362" i="77"/>
  <c r="J362" i="77" s="1"/>
  <c r="N361" i="77"/>
  <c r="O361" i="77" s="1"/>
  <c r="I361" i="77"/>
  <c r="J361" i="77" s="1"/>
  <c r="N360" i="77"/>
  <c r="O360" i="77" s="1"/>
  <c r="I360" i="77"/>
  <c r="J360" i="77" s="1"/>
  <c r="S359" i="77"/>
  <c r="T359" i="77" s="1"/>
  <c r="N359" i="77"/>
  <c r="O359" i="77" s="1"/>
  <c r="I359" i="77"/>
  <c r="J359" i="77" s="1"/>
  <c r="S358" i="77"/>
  <c r="T358" i="77" s="1"/>
  <c r="N358" i="77"/>
  <c r="O358" i="77" s="1"/>
  <c r="I358" i="77"/>
  <c r="J358" i="77" s="1"/>
  <c r="S357" i="77"/>
  <c r="T357" i="77" s="1"/>
  <c r="N357" i="77"/>
  <c r="O357" i="77" s="1"/>
  <c r="I357" i="77"/>
  <c r="J357" i="77" s="1"/>
  <c r="N356" i="77"/>
  <c r="O356" i="77" s="1"/>
  <c r="I356" i="77"/>
  <c r="J356" i="77" s="1"/>
  <c r="N355" i="77"/>
  <c r="O355" i="77" s="1"/>
  <c r="I355" i="77"/>
  <c r="J355" i="77" s="1"/>
  <c r="N354" i="77"/>
  <c r="O354" i="77" s="1"/>
  <c r="I354" i="77"/>
  <c r="J354" i="77" s="1"/>
  <c r="N353" i="77"/>
  <c r="O353" i="77" s="1"/>
  <c r="I353" i="77"/>
  <c r="J353" i="77" s="1"/>
  <c r="N352" i="77"/>
  <c r="O352" i="77" s="1"/>
  <c r="I352" i="77"/>
  <c r="J352" i="77" s="1"/>
  <c r="N351" i="77"/>
  <c r="O351" i="77" s="1"/>
  <c r="I351" i="77"/>
  <c r="J351" i="77" s="1"/>
  <c r="N350" i="77"/>
  <c r="O350" i="77" s="1"/>
  <c r="I350" i="77"/>
  <c r="J350" i="77" s="1"/>
  <c r="N349" i="77"/>
  <c r="O349" i="77" s="1"/>
  <c r="I349" i="77"/>
  <c r="J349" i="77" s="1"/>
  <c r="N348" i="77"/>
  <c r="O348" i="77" s="1"/>
  <c r="I348" i="77"/>
  <c r="J348" i="77" s="1"/>
  <c r="N347" i="77"/>
  <c r="O347" i="77" s="1"/>
  <c r="I347" i="77"/>
  <c r="J347" i="77" s="1"/>
  <c r="N346" i="77"/>
  <c r="O346" i="77" s="1"/>
  <c r="I346" i="77"/>
  <c r="J346" i="77" s="1"/>
  <c r="N345" i="77"/>
  <c r="O345" i="77" s="1"/>
  <c r="I345" i="77"/>
  <c r="J345" i="77" s="1"/>
  <c r="N344" i="77"/>
  <c r="O344" i="77" s="1"/>
  <c r="I344" i="77"/>
  <c r="J344" i="77" s="1"/>
  <c r="N343" i="77"/>
  <c r="O343" i="77" s="1"/>
  <c r="I343" i="77"/>
  <c r="J343" i="77" s="1"/>
  <c r="N342" i="77"/>
  <c r="O342" i="77" s="1"/>
  <c r="I342" i="77"/>
  <c r="J342" i="77" s="1"/>
  <c r="N341" i="77"/>
  <c r="O341" i="77" s="1"/>
  <c r="I341" i="77"/>
  <c r="J341" i="77" s="1"/>
  <c r="N340" i="77"/>
  <c r="O340" i="77" s="1"/>
  <c r="I340" i="77"/>
  <c r="J340" i="77" s="1"/>
  <c r="N339" i="77"/>
  <c r="O339" i="77" s="1"/>
  <c r="I339" i="77"/>
  <c r="J339" i="77" s="1"/>
  <c r="N338" i="77"/>
  <c r="O338" i="77" s="1"/>
  <c r="I338" i="77"/>
  <c r="J338" i="77" s="1"/>
  <c r="N337" i="77"/>
  <c r="O337" i="77" s="1"/>
  <c r="I337" i="77"/>
  <c r="J337" i="77" s="1"/>
  <c r="N336" i="77"/>
  <c r="O336" i="77" s="1"/>
  <c r="I336" i="77"/>
  <c r="J336" i="77" s="1"/>
  <c r="N335" i="77"/>
  <c r="O335" i="77" s="1"/>
  <c r="I335" i="77"/>
  <c r="J335" i="77" s="1"/>
  <c r="N334" i="77"/>
  <c r="O334" i="77" s="1"/>
  <c r="I334" i="77"/>
  <c r="J334" i="77" s="1"/>
  <c r="N333" i="77"/>
  <c r="O333" i="77" s="1"/>
  <c r="I333" i="77"/>
  <c r="J333" i="77" s="1"/>
  <c r="N332" i="77"/>
  <c r="O332" i="77" s="1"/>
  <c r="I332" i="77"/>
  <c r="J332" i="77" s="1"/>
  <c r="N331" i="77"/>
  <c r="O331" i="77" s="1"/>
  <c r="I331" i="77"/>
  <c r="J331" i="77" s="1"/>
  <c r="N330" i="77"/>
  <c r="O330" i="77" s="1"/>
  <c r="I330" i="77"/>
  <c r="J330" i="77" s="1"/>
  <c r="N329" i="77"/>
  <c r="O329" i="77" s="1"/>
  <c r="I329" i="77"/>
  <c r="J329" i="77" s="1"/>
  <c r="N328" i="77"/>
  <c r="O328" i="77" s="1"/>
  <c r="I328" i="77"/>
  <c r="J328" i="77" s="1"/>
  <c r="S327" i="77"/>
  <c r="T327" i="77" s="1"/>
  <c r="N327" i="77"/>
  <c r="O327" i="77" s="1"/>
  <c r="I327" i="77"/>
  <c r="J327" i="77" s="1"/>
  <c r="S326" i="77"/>
  <c r="T326" i="77" s="1"/>
  <c r="N326" i="77"/>
  <c r="O326" i="77" s="1"/>
  <c r="I326" i="77"/>
  <c r="J326" i="77" s="1"/>
  <c r="S325" i="77"/>
  <c r="T325" i="77" s="1"/>
  <c r="N325" i="77"/>
  <c r="O325" i="77" s="1"/>
  <c r="I325" i="77"/>
  <c r="J325" i="77" s="1"/>
  <c r="S324" i="77"/>
  <c r="T324" i="77" s="1"/>
  <c r="N324" i="77"/>
  <c r="O324" i="77" s="1"/>
  <c r="I324" i="77"/>
  <c r="J324" i="77" s="1"/>
  <c r="S323" i="77"/>
  <c r="T323" i="77" s="1"/>
  <c r="N323" i="77"/>
  <c r="O323" i="77" s="1"/>
  <c r="I323" i="77"/>
  <c r="J323" i="77" s="1"/>
  <c r="S322" i="77"/>
  <c r="T322" i="77" s="1"/>
  <c r="N322" i="77"/>
  <c r="O322" i="77" s="1"/>
  <c r="I322" i="77"/>
  <c r="J322" i="77" s="1"/>
  <c r="S321" i="77"/>
  <c r="T321" i="77" s="1"/>
  <c r="N321" i="77"/>
  <c r="O321" i="77" s="1"/>
  <c r="I321" i="77"/>
  <c r="J321" i="77" s="1"/>
  <c r="S320" i="77"/>
  <c r="T320" i="77" s="1"/>
  <c r="N320" i="77"/>
  <c r="O320" i="77" s="1"/>
  <c r="I320" i="77"/>
  <c r="J320" i="77" s="1"/>
  <c r="S319" i="77"/>
  <c r="T319" i="77" s="1"/>
  <c r="N319" i="77"/>
  <c r="O319" i="77" s="1"/>
  <c r="I319" i="77"/>
  <c r="J319" i="77" s="1"/>
  <c r="N318" i="77"/>
  <c r="O318" i="77" s="1"/>
  <c r="I318" i="77"/>
  <c r="J318" i="77" s="1"/>
  <c r="N317" i="77"/>
  <c r="O317" i="77" s="1"/>
  <c r="I317" i="77"/>
  <c r="J317" i="77" s="1"/>
  <c r="S316" i="77"/>
  <c r="T316" i="77" s="1"/>
  <c r="N316" i="77"/>
  <c r="O316" i="77" s="1"/>
  <c r="I316" i="77"/>
  <c r="J316" i="77" s="1"/>
  <c r="S315" i="77"/>
  <c r="T315" i="77" s="1"/>
  <c r="N315" i="77"/>
  <c r="O315" i="77" s="1"/>
  <c r="I315" i="77"/>
  <c r="J315" i="77" s="1"/>
  <c r="S314" i="77"/>
  <c r="T314" i="77" s="1"/>
  <c r="N314" i="77"/>
  <c r="O314" i="77" s="1"/>
  <c r="I314" i="77"/>
  <c r="J314" i="77" s="1"/>
  <c r="S313" i="77"/>
  <c r="T313" i="77" s="1"/>
  <c r="N313" i="77"/>
  <c r="O313" i="77" s="1"/>
  <c r="I313" i="77"/>
  <c r="J313" i="77" s="1"/>
  <c r="S312" i="77"/>
  <c r="T312" i="77" s="1"/>
  <c r="N312" i="77"/>
  <c r="O312" i="77" s="1"/>
  <c r="I312" i="77"/>
  <c r="J312" i="77" s="1"/>
  <c r="S311" i="77"/>
  <c r="T311" i="77" s="1"/>
  <c r="N311" i="77"/>
  <c r="O311" i="77" s="1"/>
  <c r="I311" i="77"/>
  <c r="J311" i="77" s="1"/>
  <c r="S310" i="77"/>
  <c r="T310" i="77" s="1"/>
  <c r="N310" i="77"/>
  <c r="O310" i="77" s="1"/>
  <c r="I310" i="77"/>
  <c r="J310" i="77" s="1"/>
  <c r="S309" i="77"/>
  <c r="T309" i="77" s="1"/>
  <c r="N309" i="77"/>
  <c r="O309" i="77" s="1"/>
  <c r="I309" i="77"/>
  <c r="J309" i="77" s="1"/>
  <c r="S308" i="77"/>
  <c r="T308" i="77" s="1"/>
  <c r="N308" i="77"/>
  <c r="O308" i="77" s="1"/>
  <c r="I308" i="77"/>
  <c r="J308" i="77" s="1"/>
  <c r="N307" i="77"/>
  <c r="O307" i="77" s="1"/>
  <c r="I307" i="77"/>
  <c r="J307" i="77" s="1"/>
  <c r="S306" i="77"/>
  <c r="T306" i="77" s="1"/>
  <c r="N306" i="77"/>
  <c r="O306" i="77" s="1"/>
  <c r="I306" i="77"/>
  <c r="J306" i="77" s="1"/>
  <c r="S305" i="77"/>
  <c r="T305" i="77" s="1"/>
  <c r="N305" i="77"/>
  <c r="O305" i="77" s="1"/>
  <c r="I305" i="77"/>
  <c r="J305" i="77" s="1"/>
  <c r="S304" i="77"/>
  <c r="T304" i="77" s="1"/>
  <c r="N304" i="77"/>
  <c r="O304" i="77" s="1"/>
  <c r="I304" i="77"/>
  <c r="J304" i="77" s="1"/>
  <c r="N303" i="77"/>
  <c r="O303" i="77" s="1"/>
  <c r="I303" i="77"/>
  <c r="J303" i="77" s="1"/>
  <c r="S302" i="77"/>
  <c r="T302" i="77" s="1"/>
  <c r="N302" i="77"/>
  <c r="O302" i="77" s="1"/>
  <c r="I302" i="77"/>
  <c r="J302" i="77" s="1"/>
  <c r="S301" i="77"/>
  <c r="T301" i="77" s="1"/>
  <c r="N301" i="77"/>
  <c r="O301" i="77" s="1"/>
  <c r="I301" i="77"/>
  <c r="J301" i="77" s="1"/>
  <c r="S300" i="77"/>
  <c r="T300" i="77" s="1"/>
  <c r="N300" i="77"/>
  <c r="O300" i="77" s="1"/>
  <c r="I300" i="77"/>
  <c r="J300" i="77" s="1"/>
  <c r="N299" i="77"/>
  <c r="O299" i="77" s="1"/>
  <c r="I299" i="77"/>
  <c r="J299" i="77" s="1"/>
  <c r="N298" i="77"/>
  <c r="O298" i="77" s="1"/>
  <c r="I298" i="77"/>
  <c r="J298" i="77" s="1"/>
  <c r="N297" i="77"/>
  <c r="O297" i="77" s="1"/>
  <c r="I297" i="77"/>
  <c r="J297" i="77" s="1"/>
  <c r="S296" i="77"/>
  <c r="T296" i="77" s="1"/>
  <c r="N296" i="77"/>
  <c r="O296" i="77" s="1"/>
  <c r="I296" i="77"/>
  <c r="J296" i="77" s="1"/>
  <c r="N295" i="77"/>
  <c r="O295" i="77" s="1"/>
  <c r="I295" i="77"/>
  <c r="J295" i="77" s="1"/>
  <c r="N294" i="77"/>
  <c r="O294" i="77" s="1"/>
  <c r="I294" i="77"/>
  <c r="J294" i="77" s="1"/>
  <c r="S293" i="77"/>
  <c r="T293" i="77" s="1"/>
  <c r="N293" i="77"/>
  <c r="O293" i="77" s="1"/>
  <c r="I293" i="77"/>
  <c r="J293" i="77" s="1"/>
  <c r="S292" i="77"/>
  <c r="T292" i="77" s="1"/>
  <c r="N292" i="77"/>
  <c r="O292" i="77" s="1"/>
  <c r="I292" i="77"/>
  <c r="J292" i="77" s="1"/>
  <c r="N291" i="77"/>
  <c r="O291" i="77" s="1"/>
  <c r="I291" i="77"/>
  <c r="J291" i="77" s="1"/>
  <c r="S290" i="77"/>
  <c r="T290" i="77" s="1"/>
  <c r="N290" i="77"/>
  <c r="O290" i="77" s="1"/>
  <c r="I290" i="77"/>
  <c r="J290" i="77" s="1"/>
  <c r="N289" i="77"/>
  <c r="O289" i="77" s="1"/>
  <c r="I289" i="77"/>
  <c r="J289" i="77" s="1"/>
  <c r="S288" i="77"/>
  <c r="T288" i="77" s="1"/>
  <c r="N288" i="77"/>
  <c r="O288" i="77" s="1"/>
  <c r="I288" i="77"/>
  <c r="J288" i="77" s="1"/>
  <c r="S287" i="77"/>
  <c r="T287" i="77" s="1"/>
  <c r="N287" i="77"/>
  <c r="O287" i="77" s="1"/>
  <c r="I287" i="77"/>
  <c r="J287" i="77" s="1"/>
  <c r="S286" i="77"/>
  <c r="T286" i="77" s="1"/>
  <c r="N286" i="77"/>
  <c r="O286" i="77" s="1"/>
  <c r="I286" i="77"/>
  <c r="J286" i="77" s="1"/>
  <c r="S285" i="77"/>
  <c r="T285" i="77" s="1"/>
  <c r="N285" i="77"/>
  <c r="O285" i="77" s="1"/>
  <c r="I285" i="77"/>
  <c r="J285" i="77" s="1"/>
  <c r="N284" i="77"/>
  <c r="O284" i="77" s="1"/>
  <c r="I284" i="77"/>
  <c r="J284" i="77" s="1"/>
  <c r="S283" i="77"/>
  <c r="T283" i="77" s="1"/>
  <c r="N283" i="77"/>
  <c r="O283" i="77" s="1"/>
  <c r="I283" i="77"/>
  <c r="J283" i="77" s="1"/>
  <c r="N282" i="77"/>
  <c r="O282" i="77" s="1"/>
  <c r="I282" i="77"/>
  <c r="J282" i="77" s="1"/>
  <c r="N281" i="77"/>
  <c r="O281" i="77" s="1"/>
  <c r="I281" i="77"/>
  <c r="J281" i="77" s="1"/>
  <c r="N280" i="77"/>
  <c r="O280" i="77" s="1"/>
  <c r="I280" i="77"/>
  <c r="J280" i="77" s="1"/>
  <c r="N279" i="77"/>
  <c r="O279" i="77" s="1"/>
  <c r="I279" i="77"/>
  <c r="J279" i="77" s="1"/>
  <c r="N278" i="77"/>
  <c r="O278" i="77" s="1"/>
  <c r="I278" i="77"/>
  <c r="J278" i="77" s="1"/>
  <c r="N277" i="77"/>
  <c r="O277" i="77" s="1"/>
  <c r="I277" i="77"/>
  <c r="J277" i="77" s="1"/>
  <c r="N276" i="77"/>
  <c r="O276" i="77" s="1"/>
  <c r="I276" i="77"/>
  <c r="J276" i="77" s="1"/>
  <c r="N275" i="77"/>
  <c r="O275" i="77" s="1"/>
  <c r="I275" i="77"/>
  <c r="J275" i="77" s="1"/>
  <c r="N274" i="77"/>
  <c r="O274" i="77" s="1"/>
  <c r="I274" i="77"/>
  <c r="J274" i="77" s="1"/>
  <c r="N273" i="77"/>
  <c r="O273" i="77" s="1"/>
  <c r="I273" i="77"/>
  <c r="J273" i="77" s="1"/>
  <c r="N272" i="77"/>
  <c r="O272" i="77" s="1"/>
  <c r="I272" i="77"/>
  <c r="J272" i="77" s="1"/>
  <c r="N271" i="77"/>
  <c r="O271" i="77" s="1"/>
  <c r="I271" i="77"/>
  <c r="J271" i="77" s="1"/>
  <c r="N270" i="77"/>
  <c r="O270" i="77" s="1"/>
  <c r="I270" i="77"/>
  <c r="J270" i="77" s="1"/>
  <c r="N269" i="77"/>
  <c r="O269" i="77" s="1"/>
  <c r="I269" i="77"/>
  <c r="J269" i="77" s="1"/>
  <c r="N268" i="77"/>
  <c r="O268" i="77" s="1"/>
  <c r="I268" i="77"/>
  <c r="J268" i="77" s="1"/>
  <c r="S267" i="77"/>
  <c r="T267" i="77" s="1"/>
  <c r="N267" i="77"/>
  <c r="O267" i="77" s="1"/>
  <c r="I267" i="77"/>
  <c r="J267" i="77" s="1"/>
  <c r="S266" i="77"/>
  <c r="T266" i="77" s="1"/>
  <c r="N266" i="77"/>
  <c r="O266" i="77" s="1"/>
  <c r="I266" i="77"/>
  <c r="J266" i="77" s="1"/>
  <c r="S265" i="77"/>
  <c r="T265" i="77" s="1"/>
  <c r="N265" i="77"/>
  <c r="O265" i="77" s="1"/>
  <c r="I265" i="77"/>
  <c r="J265" i="77" s="1"/>
  <c r="S264" i="77"/>
  <c r="T264" i="77" s="1"/>
  <c r="N264" i="77"/>
  <c r="O264" i="77" s="1"/>
  <c r="I264" i="77"/>
  <c r="J264" i="77" s="1"/>
  <c r="S263" i="77"/>
  <c r="T263" i="77" s="1"/>
  <c r="N263" i="77"/>
  <c r="O263" i="77" s="1"/>
  <c r="I263" i="77"/>
  <c r="J263" i="77" s="1"/>
  <c r="S262" i="77"/>
  <c r="T262" i="77" s="1"/>
  <c r="N262" i="77"/>
  <c r="O262" i="77" s="1"/>
  <c r="I262" i="77"/>
  <c r="J262" i="77" s="1"/>
  <c r="S261" i="77"/>
  <c r="T261" i="77" s="1"/>
  <c r="N261" i="77"/>
  <c r="O261" i="77" s="1"/>
  <c r="I261" i="77"/>
  <c r="J261" i="77" s="1"/>
  <c r="S260" i="77"/>
  <c r="T260" i="77" s="1"/>
  <c r="N260" i="77"/>
  <c r="O260" i="77" s="1"/>
  <c r="I260" i="77"/>
  <c r="J260" i="77" s="1"/>
  <c r="S259" i="77"/>
  <c r="T259" i="77" s="1"/>
  <c r="N259" i="77"/>
  <c r="O259" i="77" s="1"/>
  <c r="I259" i="77"/>
  <c r="J259" i="77" s="1"/>
  <c r="S258" i="77"/>
  <c r="T258" i="77" s="1"/>
  <c r="N258" i="77"/>
  <c r="O258" i="77" s="1"/>
  <c r="I258" i="77"/>
  <c r="J258" i="77" s="1"/>
  <c r="S257" i="77"/>
  <c r="T257" i="77" s="1"/>
  <c r="N257" i="77"/>
  <c r="O257" i="77" s="1"/>
  <c r="I257" i="77"/>
  <c r="J257" i="77" s="1"/>
  <c r="S256" i="77"/>
  <c r="T256" i="77" s="1"/>
  <c r="N256" i="77"/>
  <c r="O256" i="77" s="1"/>
  <c r="I256" i="77"/>
  <c r="J256" i="77" s="1"/>
  <c r="S255" i="77"/>
  <c r="T255" i="77" s="1"/>
  <c r="N255" i="77"/>
  <c r="O255" i="77" s="1"/>
  <c r="I255" i="77"/>
  <c r="J255" i="77" s="1"/>
  <c r="S254" i="77"/>
  <c r="T254" i="77" s="1"/>
  <c r="N254" i="77"/>
  <c r="O254" i="77" s="1"/>
  <c r="I254" i="77"/>
  <c r="J254" i="77" s="1"/>
  <c r="S253" i="77"/>
  <c r="T253" i="77" s="1"/>
  <c r="N253" i="77"/>
  <c r="O253" i="77" s="1"/>
  <c r="I253" i="77"/>
  <c r="J253" i="77" s="1"/>
  <c r="N252" i="77"/>
  <c r="O252" i="77" s="1"/>
  <c r="I252" i="77"/>
  <c r="J252" i="77" s="1"/>
  <c r="N251" i="77"/>
  <c r="O251" i="77" s="1"/>
  <c r="I251" i="77"/>
  <c r="J251" i="77" s="1"/>
  <c r="S250" i="77"/>
  <c r="T250" i="77" s="1"/>
  <c r="N250" i="77"/>
  <c r="O250" i="77" s="1"/>
  <c r="I250" i="77"/>
  <c r="J250" i="77" s="1"/>
  <c r="S249" i="77"/>
  <c r="T249" i="77" s="1"/>
  <c r="N249" i="77"/>
  <c r="O249" i="77" s="1"/>
  <c r="I249" i="77"/>
  <c r="J249" i="77" s="1"/>
  <c r="S248" i="77"/>
  <c r="T248" i="77" s="1"/>
  <c r="N248" i="77"/>
  <c r="O248" i="77" s="1"/>
  <c r="I248" i="77"/>
  <c r="J248" i="77" s="1"/>
  <c r="N247" i="77"/>
  <c r="O247" i="77" s="1"/>
  <c r="I247" i="77"/>
  <c r="J247" i="77" s="1"/>
  <c r="N246" i="77"/>
  <c r="O246" i="77" s="1"/>
  <c r="I246" i="77"/>
  <c r="J246" i="77" s="1"/>
  <c r="N245" i="77"/>
  <c r="O245" i="77" s="1"/>
  <c r="I245" i="77"/>
  <c r="J245" i="77" s="1"/>
  <c r="S244" i="77"/>
  <c r="T244" i="77" s="1"/>
  <c r="N244" i="77"/>
  <c r="O244" i="77" s="1"/>
  <c r="I244" i="77"/>
  <c r="J244" i="77" s="1"/>
  <c r="S243" i="77"/>
  <c r="T243" i="77" s="1"/>
  <c r="N243" i="77"/>
  <c r="O243" i="77" s="1"/>
  <c r="I243" i="77"/>
  <c r="J243" i="77" s="1"/>
  <c r="S242" i="77"/>
  <c r="T242" i="77" s="1"/>
  <c r="N242" i="77"/>
  <c r="O242" i="77" s="1"/>
  <c r="I242" i="77"/>
  <c r="J242" i="77" s="1"/>
  <c r="S241" i="77"/>
  <c r="T241" i="77" s="1"/>
  <c r="N241" i="77"/>
  <c r="O241" i="77" s="1"/>
  <c r="I241" i="77"/>
  <c r="J241" i="77" s="1"/>
  <c r="S240" i="77"/>
  <c r="T240" i="77" s="1"/>
  <c r="N240" i="77"/>
  <c r="O240" i="77" s="1"/>
  <c r="I240" i="77"/>
  <c r="J240" i="77" s="1"/>
  <c r="S239" i="77"/>
  <c r="T239" i="77" s="1"/>
  <c r="N239" i="77"/>
  <c r="O239" i="77" s="1"/>
  <c r="I239" i="77"/>
  <c r="J239" i="77" s="1"/>
  <c r="S238" i="77"/>
  <c r="T238" i="77" s="1"/>
  <c r="N238" i="77"/>
  <c r="O238" i="77" s="1"/>
  <c r="I238" i="77"/>
  <c r="J238" i="77" s="1"/>
  <c r="N237" i="77"/>
  <c r="O237" i="77" s="1"/>
  <c r="I237" i="77"/>
  <c r="J237" i="77" s="1"/>
  <c r="N236" i="77"/>
  <c r="O236" i="77" s="1"/>
  <c r="I236" i="77"/>
  <c r="J236" i="77" s="1"/>
  <c r="S235" i="77"/>
  <c r="T235" i="77" s="1"/>
  <c r="N235" i="77"/>
  <c r="O235" i="77" s="1"/>
  <c r="I235" i="77"/>
  <c r="J235" i="77" s="1"/>
  <c r="S234" i="77"/>
  <c r="T234" i="77" s="1"/>
  <c r="N234" i="77"/>
  <c r="O234" i="77" s="1"/>
  <c r="I234" i="77"/>
  <c r="J234" i="77" s="1"/>
  <c r="S233" i="77"/>
  <c r="T233" i="77" s="1"/>
  <c r="N233" i="77"/>
  <c r="O233" i="77" s="1"/>
  <c r="I233" i="77"/>
  <c r="J233" i="77" s="1"/>
  <c r="S232" i="77"/>
  <c r="T232" i="77" s="1"/>
  <c r="N232" i="77"/>
  <c r="O232" i="77" s="1"/>
  <c r="I232" i="77"/>
  <c r="J232" i="77" s="1"/>
  <c r="S231" i="77"/>
  <c r="T231" i="77" s="1"/>
  <c r="N231" i="77"/>
  <c r="O231" i="77" s="1"/>
  <c r="I231" i="77"/>
  <c r="J231" i="77" s="1"/>
  <c r="S230" i="77"/>
  <c r="T230" i="77" s="1"/>
  <c r="N230" i="77"/>
  <c r="O230" i="77" s="1"/>
  <c r="I230" i="77"/>
  <c r="J230" i="77" s="1"/>
  <c r="S229" i="77"/>
  <c r="T229" i="77" s="1"/>
  <c r="N229" i="77"/>
  <c r="O229" i="77" s="1"/>
  <c r="I229" i="77"/>
  <c r="J229" i="77" s="1"/>
  <c r="S228" i="77"/>
  <c r="T228" i="77" s="1"/>
  <c r="N228" i="77"/>
  <c r="O228" i="77" s="1"/>
  <c r="I228" i="77"/>
  <c r="J228" i="77" s="1"/>
  <c r="S227" i="77"/>
  <c r="T227" i="77" s="1"/>
  <c r="N227" i="77"/>
  <c r="O227" i="77" s="1"/>
  <c r="I227" i="77"/>
  <c r="J227" i="77" s="1"/>
  <c r="S226" i="77"/>
  <c r="T226" i="77" s="1"/>
  <c r="N226" i="77"/>
  <c r="O226" i="77" s="1"/>
  <c r="I226" i="77"/>
  <c r="J226" i="77" s="1"/>
  <c r="S225" i="77"/>
  <c r="T225" i="77" s="1"/>
  <c r="N225" i="77"/>
  <c r="O225" i="77" s="1"/>
  <c r="I225" i="77"/>
  <c r="J225" i="77" s="1"/>
  <c r="S224" i="77"/>
  <c r="T224" i="77" s="1"/>
  <c r="N224" i="77"/>
  <c r="O224" i="77" s="1"/>
  <c r="I224" i="77"/>
  <c r="J224" i="77" s="1"/>
  <c r="S223" i="77"/>
  <c r="T223" i="77" s="1"/>
  <c r="N223" i="77"/>
  <c r="O223" i="77" s="1"/>
  <c r="I223" i="77"/>
  <c r="J223" i="77" s="1"/>
  <c r="S222" i="77"/>
  <c r="T222" i="77" s="1"/>
  <c r="N222" i="77"/>
  <c r="O222" i="77" s="1"/>
  <c r="I222" i="77"/>
  <c r="J222" i="77" s="1"/>
  <c r="S221" i="77"/>
  <c r="T221" i="77" s="1"/>
  <c r="N221" i="77"/>
  <c r="O221" i="77" s="1"/>
  <c r="I221" i="77"/>
  <c r="J221" i="77" s="1"/>
  <c r="S220" i="77"/>
  <c r="T220" i="77" s="1"/>
  <c r="N220" i="77"/>
  <c r="O220" i="77" s="1"/>
  <c r="I220" i="77"/>
  <c r="J220" i="77" s="1"/>
  <c r="S219" i="77"/>
  <c r="T219" i="77" s="1"/>
  <c r="N219" i="77"/>
  <c r="O219" i="77" s="1"/>
  <c r="I219" i="77"/>
  <c r="J219" i="77" s="1"/>
  <c r="S218" i="77"/>
  <c r="T218" i="77" s="1"/>
  <c r="N218" i="77"/>
  <c r="O218" i="77" s="1"/>
  <c r="I218" i="77"/>
  <c r="J218" i="77" s="1"/>
  <c r="S217" i="77"/>
  <c r="T217" i="77" s="1"/>
  <c r="N217" i="77"/>
  <c r="O217" i="77" s="1"/>
  <c r="I217" i="77"/>
  <c r="J217" i="77" s="1"/>
  <c r="S216" i="77"/>
  <c r="T216" i="77" s="1"/>
  <c r="N216" i="77"/>
  <c r="O216" i="77" s="1"/>
  <c r="I216" i="77"/>
  <c r="J216" i="77" s="1"/>
  <c r="S215" i="77"/>
  <c r="T215" i="77" s="1"/>
  <c r="N215" i="77"/>
  <c r="O215" i="77" s="1"/>
  <c r="I215" i="77"/>
  <c r="J215" i="77" s="1"/>
  <c r="S214" i="77"/>
  <c r="T214" i="77" s="1"/>
  <c r="N214" i="77"/>
  <c r="O214" i="77" s="1"/>
  <c r="I214" i="77"/>
  <c r="J214" i="77" s="1"/>
  <c r="S213" i="77"/>
  <c r="T213" i="77" s="1"/>
  <c r="N213" i="77"/>
  <c r="O213" i="77" s="1"/>
  <c r="I213" i="77"/>
  <c r="J213" i="77" s="1"/>
  <c r="S212" i="77"/>
  <c r="T212" i="77" s="1"/>
  <c r="N212" i="77"/>
  <c r="O212" i="77" s="1"/>
  <c r="I212" i="77"/>
  <c r="J212" i="77" s="1"/>
  <c r="S211" i="77"/>
  <c r="T211" i="77" s="1"/>
  <c r="N211" i="77"/>
  <c r="O211" i="77" s="1"/>
  <c r="I211" i="77"/>
  <c r="J211" i="77" s="1"/>
  <c r="N210" i="77"/>
  <c r="O210" i="77" s="1"/>
  <c r="I210" i="77"/>
  <c r="J210" i="77" s="1"/>
  <c r="S209" i="77"/>
  <c r="T209" i="77" s="1"/>
  <c r="N209" i="77"/>
  <c r="O209" i="77" s="1"/>
  <c r="I209" i="77"/>
  <c r="J209" i="77" s="1"/>
  <c r="S208" i="77"/>
  <c r="T208" i="77" s="1"/>
  <c r="N208" i="77"/>
  <c r="O208" i="77" s="1"/>
  <c r="I208" i="77"/>
  <c r="J208" i="77" s="1"/>
  <c r="S207" i="77"/>
  <c r="T207" i="77" s="1"/>
  <c r="N207" i="77"/>
  <c r="O207" i="77" s="1"/>
  <c r="I207" i="77"/>
  <c r="J207" i="77" s="1"/>
  <c r="S206" i="77"/>
  <c r="T206" i="77" s="1"/>
  <c r="N206" i="77"/>
  <c r="O206" i="77" s="1"/>
  <c r="I206" i="77"/>
  <c r="J206" i="77" s="1"/>
  <c r="S205" i="77"/>
  <c r="T205" i="77" s="1"/>
  <c r="N205" i="77"/>
  <c r="O205" i="77" s="1"/>
  <c r="I205" i="77"/>
  <c r="J205" i="77" s="1"/>
  <c r="S204" i="77"/>
  <c r="T204" i="77" s="1"/>
  <c r="N204" i="77"/>
  <c r="O204" i="77" s="1"/>
  <c r="I204" i="77"/>
  <c r="J204" i="77" s="1"/>
  <c r="N203" i="77"/>
  <c r="O203" i="77" s="1"/>
  <c r="I203" i="77"/>
  <c r="J203" i="77" s="1"/>
  <c r="N202" i="77"/>
  <c r="O202" i="77" s="1"/>
  <c r="I202" i="77"/>
  <c r="J202" i="77" s="1"/>
  <c r="N201" i="77"/>
  <c r="O201" i="77" s="1"/>
  <c r="I201" i="77"/>
  <c r="J201" i="77" s="1"/>
  <c r="S200" i="77"/>
  <c r="T200" i="77" s="1"/>
  <c r="N200" i="77"/>
  <c r="O200" i="77" s="1"/>
  <c r="I200" i="77"/>
  <c r="J200" i="77" s="1"/>
  <c r="S199" i="77"/>
  <c r="T199" i="77" s="1"/>
  <c r="N199" i="77"/>
  <c r="O199" i="77" s="1"/>
  <c r="I199" i="77"/>
  <c r="J199" i="77" s="1"/>
  <c r="N198" i="77"/>
  <c r="O198" i="77" s="1"/>
  <c r="I198" i="77"/>
  <c r="J198" i="77" s="1"/>
  <c r="N197" i="77"/>
  <c r="O197" i="77" s="1"/>
  <c r="I197" i="77"/>
  <c r="J197" i="77" s="1"/>
  <c r="N196" i="77"/>
  <c r="O196" i="77" s="1"/>
  <c r="I196" i="77"/>
  <c r="J196" i="77" s="1"/>
  <c r="N195" i="77"/>
  <c r="O195" i="77" s="1"/>
  <c r="I195" i="77"/>
  <c r="J195" i="77" s="1"/>
  <c r="N194" i="77"/>
  <c r="O194" i="77" s="1"/>
  <c r="I194" i="77"/>
  <c r="J194" i="77" s="1"/>
  <c r="N193" i="77"/>
  <c r="O193" i="77" s="1"/>
  <c r="I193" i="77"/>
  <c r="J193" i="77" s="1"/>
  <c r="N192" i="77"/>
  <c r="O192" i="77" s="1"/>
  <c r="I192" i="77"/>
  <c r="J192" i="77" s="1"/>
  <c r="N191" i="77"/>
  <c r="O191" i="77" s="1"/>
  <c r="I191" i="77"/>
  <c r="J191" i="77" s="1"/>
  <c r="S190" i="77"/>
  <c r="T190" i="77" s="1"/>
  <c r="N190" i="77"/>
  <c r="O190" i="77" s="1"/>
  <c r="I190" i="77"/>
  <c r="J190" i="77" s="1"/>
  <c r="S189" i="77"/>
  <c r="T189" i="77" s="1"/>
  <c r="N189" i="77"/>
  <c r="O189" i="77" s="1"/>
  <c r="I189" i="77"/>
  <c r="J189" i="77" s="1"/>
  <c r="S188" i="77"/>
  <c r="T188" i="77" s="1"/>
  <c r="N188" i="77"/>
  <c r="O188" i="77" s="1"/>
  <c r="I188" i="77"/>
  <c r="J188" i="77" s="1"/>
  <c r="S187" i="77"/>
  <c r="T187" i="77" s="1"/>
  <c r="N187" i="77"/>
  <c r="O187" i="77" s="1"/>
  <c r="I187" i="77"/>
  <c r="J187" i="77" s="1"/>
  <c r="S186" i="77"/>
  <c r="T186" i="77" s="1"/>
  <c r="N186" i="77"/>
  <c r="O186" i="77" s="1"/>
  <c r="I186" i="77"/>
  <c r="J186" i="77" s="1"/>
  <c r="S185" i="77"/>
  <c r="T185" i="77" s="1"/>
  <c r="N185" i="77"/>
  <c r="O185" i="77" s="1"/>
  <c r="I185" i="77"/>
  <c r="J185" i="77" s="1"/>
  <c r="N184" i="77"/>
  <c r="O184" i="77" s="1"/>
  <c r="I184" i="77"/>
  <c r="J184" i="77" s="1"/>
  <c r="N183" i="77"/>
  <c r="O183" i="77" s="1"/>
  <c r="I183" i="77"/>
  <c r="J183" i="77" s="1"/>
  <c r="N182" i="77"/>
  <c r="O182" i="77" s="1"/>
  <c r="I182" i="77"/>
  <c r="J182" i="77" s="1"/>
  <c r="N181" i="77"/>
  <c r="O181" i="77" s="1"/>
  <c r="I181" i="77"/>
  <c r="J181" i="77" s="1"/>
  <c r="N180" i="77"/>
  <c r="O180" i="77" s="1"/>
  <c r="I180" i="77"/>
  <c r="J180" i="77" s="1"/>
  <c r="N179" i="77"/>
  <c r="O179" i="77" s="1"/>
  <c r="I179" i="77"/>
  <c r="J179" i="77" s="1"/>
  <c r="N178" i="77"/>
  <c r="O178" i="77" s="1"/>
  <c r="I178" i="77"/>
  <c r="J178" i="77" s="1"/>
  <c r="N177" i="77"/>
  <c r="O177" i="77" s="1"/>
  <c r="I177" i="77"/>
  <c r="J177" i="77" s="1"/>
  <c r="N176" i="77"/>
  <c r="O176" i="77" s="1"/>
  <c r="I176" i="77"/>
  <c r="J176" i="77" s="1"/>
  <c r="N175" i="77"/>
  <c r="O175" i="77" s="1"/>
  <c r="I175" i="77"/>
  <c r="J175" i="77" s="1"/>
  <c r="N174" i="77"/>
  <c r="O174" i="77" s="1"/>
  <c r="I174" i="77"/>
  <c r="J174" i="77" s="1"/>
  <c r="S173" i="77"/>
  <c r="T173" i="77" s="1"/>
  <c r="N173" i="77"/>
  <c r="O173" i="77" s="1"/>
  <c r="I173" i="77"/>
  <c r="J173" i="77" s="1"/>
  <c r="S172" i="77"/>
  <c r="T172" i="77" s="1"/>
  <c r="N172" i="77"/>
  <c r="O172" i="77" s="1"/>
  <c r="I172" i="77"/>
  <c r="J172" i="77" s="1"/>
  <c r="S171" i="77"/>
  <c r="T171" i="77" s="1"/>
  <c r="N171" i="77"/>
  <c r="O171" i="77" s="1"/>
  <c r="I171" i="77"/>
  <c r="J171" i="77" s="1"/>
  <c r="S170" i="77"/>
  <c r="T170" i="77" s="1"/>
  <c r="N170" i="77"/>
  <c r="O170" i="77" s="1"/>
  <c r="I170" i="77"/>
  <c r="J170" i="77" s="1"/>
  <c r="N169" i="77"/>
  <c r="O169" i="77" s="1"/>
  <c r="I169" i="77"/>
  <c r="J169" i="77" s="1"/>
  <c r="N168" i="77"/>
  <c r="O168" i="77" s="1"/>
  <c r="I168" i="77"/>
  <c r="J168" i="77" s="1"/>
  <c r="N167" i="77"/>
  <c r="O167" i="77" s="1"/>
  <c r="I167" i="77"/>
  <c r="J167" i="77" s="1"/>
  <c r="N166" i="77"/>
  <c r="O166" i="77" s="1"/>
  <c r="I166" i="77"/>
  <c r="J166" i="77" s="1"/>
  <c r="N165" i="77"/>
  <c r="O165" i="77" s="1"/>
  <c r="I165" i="77"/>
  <c r="J165" i="77" s="1"/>
  <c r="N164" i="77"/>
  <c r="O164" i="77" s="1"/>
  <c r="I164" i="77"/>
  <c r="J164" i="77" s="1"/>
  <c r="N163" i="77"/>
  <c r="O163" i="77" s="1"/>
  <c r="I163" i="77"/>
  <c r="J163" i="77" s="1"/>
  <c r="N162" i="77"/>
  <c r="O162" i="77" s="1"/>
  <c r="I162" i="77"/>
  <c r="J162" i="77" s="1"/>
  <c r="N161" i="77"/>
  <c r="O161" i="77" s="1"/>
  <c r="I161" i="77"/>
  <c r="J161" i="77" s="1"/>
  <c r="N160" i="77"/>
  <c r="O160" i="77" s="1"/>
  <c r="I160" i="77"/>
  <c r="J160" i="77" s="1"/>
  <c r="N159" i="77"/>
  <c r="O159" i="77" s="1"/>
  <c r="I159" i="77"/>
  <c r="J159" i="77" s="1"/>
  <c r="N158" i="77"/>
  <c r="O158" i="77" s="1"/>
  <c r="I158" i="77"/>
  <c r="J158" i="77" s="1"/>
  <c r="N157" i="77"/>
  <c r="O157" i="77" s="1"/>
  <c r="I157" i="77"/>
  <c r="J157" i="77" s="1"/>
  <c r="N156" i="77"/>
  <c r="O156" i="77" s="1"/>
  <c r="I156" i="77"/>
  <c r="J156" i="77" s="1"/>
  <c r="N155" i="77"/>
  <c r="O155" i="77" s="1"/>
  <c r="I155" i="77"/>
  <c r="J155" i="77" s="1"/>
  <c r="N154" i="77"/>
  <c r="O154" i="77" s="1"/>
  <c r="I154" i="77"/>
  <c r="J154" i="77" s="1"/>
  <c r="N153" i="77"/>
  <c r="O153" i="77" s="1"/>
  <c r="I153" i="77"/>
  <c r="J153" i="77" s="1"/>
  <c r="N152" i="77"/>
  <c r="O152" i="77" s="1"/>
  <c r="I152" i="77"/>
  <c r="J152" i="77" s="1"/>
  <c r="S151" i="77"/>
  <c r="T151" i="77" s="1"/>
  <c r="N151" i="77"/>
  <c r="O151" i="77" s="1"/>
  <c r="I151" i="77"/>
  <c r="J151" i="77" s="1"/>
  <c r="S150" i="77"/>
  <c r="T150" i="77" s="1"/>
  <c r="N150" i="77"/>
  <c r="O150" i="77" s="1"/>
  <c r="I150" i="77"/>
  <c r="J150" i="77" s="1"/>
  <c r="N149" i="77"/>
  <c r="O149" i="77" s="1"/>
  <c r="I149" i="77"/>
  <c r="J149" i="77" s="1"/>
  <c r="N148" i="77"/>
  <c r="O148" i="77" s="1"/>
  <c r="I148" i="77"/>
  <c r="J148" i="77" s="1"/>
  <c r="N147" i="77"/>
  <c r="O147" i="77" s="1"/>
  <c r="I147" i="77"/>
  <c r="J147" i="77" s="1"/>
  <c r="N146" i="77"/>
  <c r="O146" i="77" s="1"/>
  <c r="I146" i="77"/>
  <c r="J146" i="77" s="1"/>
  <c r="N145" i="77"/>
  <c r="O145" i="77" s="1"/>
  <c r="I145" i="77"/>
  <c r="J145" i="77" s="1"/>
  <c r="N144" i="77"/>
  <c r="O144" i="77" s="1"/>
  <c r="I144" i="77"/>
  <c r="J144" i="77" s="1"/>
  <c r="N143" i="77"/>
  <c r="O143" i="77" s="1"/>
  <c r="I143" i="77"/>
  <c r="J143" i="77" s="1"/>
  <c r="N142" i="77"/>
  <c r="O142" i="77" s="1"/>
  <c r="I142" i="77"/>
  <c r="J142" i="77" s="1"/>
  <c r="N141" i="77"/>
  <c r="O141" i="77" s="1"/>
  <c r="I141" i="77"/>
  <c r="J141" i="77" s="1"/>
  <c r="N140" i="77"/>
  <c r="O140" i="77" s="1"/>
  <c r="I140" i="77"/>
  <c r="J140" i="77" s="1"/>
  <c r="N139" i="77"/>
  <c r="O139" i="77" s="1"/>
  <c r="I139" i="77"/>
  <c r="J139" i="77" s="1"/>
  <c r="N138" i="77"/>
  <c r="O138" i="77" s="1"/>
  <c r="I138" i="77"/>
  <c r="J138" i="77" s="1"/>
  <c r="N137" i="77"/>
  <c r="O137" i="77" s="1"/>
  <c r="I137" i="77"/>
  <c r="J137" i="77" s="1"/>
  <c r="N136" i="77"/>
  <c r="O136" i="77" s="1"/>
  <c r="I136" i="77"/>
  <c r="J136" i="77" s="1"/>
  <c r="N135" i="77"/>
  <c r="O135" i="77" s="1"/>
  <c r="I135" i="77"/>
  <c r="J135" i="77" s="1"/>
  <c r="N134" i="77"/>
  <c r="O134" i="77" s="1"/>
  <c r="I134" i="77"/>
  <c r="J134" i="77" s="1"/>
  <c r="N133" i="77"/>
  <c r="O133" i="77" s="1"/>
  <c r="I133" i="77"/>
  <c r="J133" i="77" s="1"/>
  <c r="N132" i="77"/>
  <c r="O132" i="77" s="1"/>
  <c r="I132" i="77"/>
  <c r="J132" i="77" s="1"/>
  <c r="S131" i="77"/>
  <c r="T131" i="77" s="1"/>
  <c r="N131" i="77"/>
  <c r="O131" i="77" s="1"/>
  <c r="I131" i="77"/>
  <c r="J131" i="77" s="1"/>
  <c r="S130" i="77"/>
  <c r="T130" i="77" s="1"/>
  <c r="N130" i="77"/>
  <c r="O130" i="77" s="1"/>
  <c r="I130" i="77"/>
  <c r="J130" i="77" s="1"/>
  <c r="S129" i="77"/>
  <c r="T129" i="77" s="1"/>
  <c r="N129" i="77"/>
  <c r="O129" i="77" s="1"/>
  <c r="I129" i="77"/>
  <c r="J129" i="77" s="1"/>
  <c r="N128" i="77"/>
  <c r="O128" i="77" s="1"/>
  <c r="I128" i="77"/>
  <c r="J128" i="77" s="1"/>
  <c r="N127" i="77"/>
  <c r="O127" i="77" s="1"/>
  <c r="I127" i="77"/>
  <c r="J127" i="77" s="1"/>
  <c r="N126" i="77"/>
  <c r="O126" i="77" s="1"/>
  <c r="I126" i="77"/>
  <c r="J126" i="77" s="1"/>
  <c r="N125" i="77"/>
  <c r="O125" i="77" s="1"/>
  <c r="I125" i="77"/>
  <c r="J125" i="77" s="1"/>
  <c r="N124" i="77"/>
  <c r="O124" i="77" s="1"/>
  <c r="I124" i="77"/>
  <c r="J124" i="77" s="1"/>
  <c r="N123" i="77"/>
  <c r="O123" i="77" s="1"/>
  <c r="I123" i="77"/>
  <c r="J123" i="77" s="1"/>
  <c r="N122" i="77"/>
  <c r="O122" i="77" s="1"/>
  <c r="I122" i="77"/>
  <c r="J122" i="77" s="1"/>
  <c r="N121" i="77"/>
  <c r="O121" i="77" s="1"/>
  <c r="I121" i="77"/>
  <c r="J121" i="77" s="1"/>
  <c r="N120" i="77"/>
  <c r="O120" i="77" s="1"/>
  <c r="I120" i="77"/>
  <c r="J120" i="77" s="1"/>
  <c r="N119" i="77"/>
  <c r="O119" i="77" s="1"/>
  <c r="I119" i="77"/>
  <c r="J119" i="77" s="1"/>
  <c r="N118" i="77"/>
  <c r="O118" i="77" s="1"/>
  <c r="I118" i="77"/>
  <c r="J118" i="77" s="1"/>
  <c r="N117" i="77"/>
  <c r="O117" i="77" s="1"/>
  <c r="I117" i="77"/>
  <c r="J117" i="77" s="1"/>
  <c r="N116" i="77"/>
  <c r="O116" i="77" s="1"/>
  <c r="I116" i="77"/>
  <c r="J116" i="77" s="1"/>
  <c r="N115" i="77"/>
  <c r="O115" i="77" s="1"/>
  <c r="I115" i="77"/>
  <c r="J115" i="77" s="1"/>
  <c r="N114" i="77"/>
  <c r="O114" i="77" s="1"/>
  <c r="I114" i="77"/>
  <c r="J114" i="77" s="1"/>
  <c r="N113" i="77"/>
  <c r="O113" i="77" s="1"/>
  <c r="I113" i="77"/>
  <c r="J113" i="77" s="1"/>
  <c r="N112" i="77"/>
  <c r="O112" i="77" s="1"/>
  <c r="I112" i="77"/>
  <c r="J112" i="77" s="1"/>
  <c r="N111" i="77"/>
  <c r="O111" i="77" s="1"/>
  <c r="I111" i="77"/>
  <c r="J111" i="77" s="1"/>
  <c r="N110" i="77"/>
  <c r="O110" i="77" s="1"/>
  <c r="I110" i="77"/>
  <c r="J110" i="77" s="1"/>
  <c r="N109" i="77"/>
  <c r="O109" i="77" s="1"/>
  <c r="I109" i="77"/>
  <c r="J109" i="77" s="1"/>
  <c r="S108" i="77"/>
  <c r="T108" i="77" s="1"/>
  <c r="N108" i="77"/>
  <c r="O108" i="77" s="1"/>
  <c r="I108" i="77"/>
  <c r="J108" i="77" s="1"/>
  <c r="S107" i="77"/>
  <c r="T107" i="77" s="1"/>
  <c r="N107" i="77"/>
  <c r="O107" i="77" s="1"/>
  <c r="I107" i="77"/>
  <c r="J107" i="77" s="1"/>
  <c r="N106" i="77"/>
  <c r="O106" i="77" s="1"/>
  <c r="I106" i="77"/>
  <c r="J106" i="77" s="1"/>
  <c r="N105" i="77"/>
  <c r="O105" i="77" s="1"/>
  <c r="I105" i="77"/>
  <c r="J105" i="77" s="1"/>
  <c r="N104" i="77"/>
  <c r="O104" i="77" s="1"/>
  <c r="I104" i="77"/>
  <c r="J104" i="77" s="1"/>
  <c r="N103" i="77"/>
  <c r="O103" i="77" s="1"/>
  <c r="I103" i="77"/>
  <c r="J103" i="77" s="1"/>
  <c r="S102" i="77"/>
  <c r="T102" i="77" s="1"/>
  <c r="N102" i="77"/>
  <c r="O102" i="77" s="1"/>
  <c r="I102" i="77"/>
  <c r="J102" i="77" s="1"/>
  <c r="S101" i="77"/>
  <c r="T101" i="77" s="1"/>
  <c r="N101" i="77"/>
  <c r="O101" i="77" s="1"/>
  <c r="I101" i="77"/>
  <c r="J101" i="77" s="1"/>
  <c r="S100" i="77"/>
  <c r="T100" i="77" s="1"/>
  <c r="N100" i="77"/>
  <c r="O100" i="77" s="1"/>
  <c r="I100" i="77"/>
  <c r="J100" i="77" s="1"/>
  <c r="S99" i="77"/>
  <c r="T99" i="77" s="1"/>
  <c r="N99" i="77"/>
  <c r="O99" i="77" s="1"/>
  <c r="I99" i="77"/>
  <c r="J99" i="77" s="1"/>
  <c r="S98" i="77"/>
  <c r="T98" i="77" s="1"/>
  <c r="N98" i="77"/>
  <c r="O98" i="77" s="1"/>
  <c r="I98" i="77"/>
  <c r="J98" i="77" s="1"/>
  <c r="S97" i="77"/>
  <c r="T97" i="77" s="1"/>
  <c r="N97" i="77"/>
  <c r="O97" i="77" s="1"/>
  <c r="I97" i="77"/>
  <c r="J97" i="77" s="1"/>
  <c r="S96" i="77"/>
  <c r="T96" i="77" s="1"/>
  <c r="N96" i="77"/>
  <c r="O96" i="77" s="1"/>
  <c r="I96" i="77"/>
  <c r="J96" i="77" s="1"/>
  <c r="S95" i="77"/>
  <c r="T95" i="77" s="1"/>
  <c r="N95" i="77"/>
  <c r="O95" i="77" s="1"/>
  <c r="I95" i="77"/>
  <c r="J95" i="77" s="1"/>
  <c r="S94" i="77"/>
  <c r="T94" i="77" s="1"/>
  <c r="N94" i="77"/>
  <c r="O94" i="77" s="1"/>
  <c r="I94" i="77"/>
  <c r="J94" i="77" s="1"/>
  <c r="N93" i="77"/>
  <c r="O93" i="77" s="1"/>
  <c r="I93" i="77"/>
  <c r="J93" i="77" s="1"/>
  <c r="N92" i="77"/>
  <c r="O92" i="77" s="1"/>
  <c r="I92" i="77"/>
  <c r="J92" i="77" s="1"/>
  <c r="N91" i="77"/>
  <c r="O91" i="77" s="1"/>
  <c r="I91" i="77"/>
  <c r="J91" i="77" s="1"/>
  <c r="N90" i="77"/>
  <c r="O90" i="77" s="1"/>
  <c r="I90" i="77"/>
  <c r="J90" i="77" s="1"/>
  <c r="N89" i="77"/>
  <c r="O89" i="77" s="1"/>
  <c r="I89" i="77"/>
  <c r="J89" i="77" s="1"/>
  <c r="S88" i="77"/>
  <c r="T88" i="77" s="1"/>
  <c r="N88" i="77"/>
  <c r="O88" i="77" s="1"/>
  <c r="I88" i="77"/>
  <c r="J88" i="77" s="1"/>
  <c r="S87" i="77"/>
  <c r="T87" i="77" s="1"/>
  <c r="N87" i="77"/>
  <c r="O87" i="77" s="1"/>
  <c r="I87" i="77"/>
  <c r="J87" i="77" s="1"/>
  <c r="S86" i="77"/>
  <c r="T86" i="77" s="1"/>
  <c r="N86" i="77"/>
  <c r="O86" i="77" s="1"/>
  <c r="I86" i="77"/>
  <c r="J86" i="77" s="1"/>
  <c r="S85" i="77"/>
  <c r="T85" i="77" s="1"/>
  <c r="N85" i="77"/>
  <c r="O85" i="77" s="1"/>
  <c r="I85" i="77"/>
  <c r="J85" i="77" s="1"/>
  <c r="S84" i="77"/>
  <c r="T84" i="77" s="1"/>
  <c r="N84" i="77"/>
  <c r="O84" i="77" s="1"/>
  <c r="I84" i="77"/>
  <c r="J84" i="77" s="1"/>
  <c r="S83" i="77"/>
  <c r="T83" i="77" s="1"/>
  <c r="N83" i="77"/>
  <c r="O83" i="77" s="1"/>
  <c r="I83" i="77"/>
  <c r="J83" i="77" s="1"/>
  <c r="S82" i="77"/>
  <c r="T82" i="77" s="1"/>
  <c r="N82" i="77"/>
  <c r="O82" i="77" s="1"/>
  <c r="I82" i="77"/>
  <c r="J82" i="77" s="1"/>
  <c r="S81" i="77"/>
  <c r="T81" i="77" s="1"/>
  <c r="N81" i="77"/>
  <c r="O81" i="77" s="1"/>
  <c r="I81" i="77"/>
  <c r="J81" i="77" s="1"/>
  <c r="N80" i="77"/>
  <c r="O80" i="77" s="1"/>
  <c r="I80" i="77"/>
  <c r="J80" i="77" s="1"/>
  <c r="N79" i="77"/>
  <c r="O79" i="77" s="1"/>
  <c r="I79" i="77"/>
  <c r="J79" i="77" s="1"/>
  <c r="N78" i="77"/>
  <c r="O78" i="77" s="1"/>
  <c r="I78" i="77"/>
  <c r="J78" i="77" s="1"/>
  <c r="S77" i="77"/>
  <c r="T77" i="77" s="1"/>
  <c r="N77" i="77"/>
  <c r="O77" i="77" s="1"/>
  <c r="I77" i="77"/>
  <c r="J77" i="77" s="1"/>
  <c r="S76" i="77"/>
  <c r="T76" i="77" s="1"/>
  <c r="N76" i="77"/>
  <c r="O76" i="77" s="1"/>
  <c r="I76" i="77"/>
  <c r="J76" i="77" s="1"/>
  <c r="S75" i="77"/>
  <c r="T75" i="77" s="1"/>
  <c r="N75" i="77"/>
  <c r="O75" i="77" s="1"/>
  <c r="I75" i="77"/>
  <c r="J75" i="77" s="1"/>
  <c r="S74" i="77"/>
  <c r="T74" i="77" s="1"/>
  <c r="N74" i="77"/>
  <c r="O74" i="77" s="1"/>
  <c r="I74" i="77"/>
  <c r="J74" i="77" s="1"/>
  <c r="S73" i="77"/>
  <c r="T73" i="77" s="1"/>
  <c r="N73" i="77"/>
  <c r="O73" i="77" s="1"/>
  <c r="I73" i="77"/>
  <c r="J73" i="77" s="1"/>
  <c r="N72" i="77"/>
  <c r="O72" i="77" s="1"/>
  <c r="I72" i="77"/>
  <c r="J72" i="77" s="1"/>
  <c r="N71" i="77"/>
  <c r="O71" i="77" s="1"/>
  <c r="I71" i="77"/>
  <c r="J71" i="77" s="1"/>
  <c r="N70" i="77"/>
  <c r="O70" i="77" s="1"/>
  <c r="I70" i="77"/>
  <c r="J70" i="77" s="1"/>
  <c r="S69" i="77"/>
  <c r="T69" i="77" s="1"/>
  <c r="N69" i="77"/>
  <c r="O69" i="77" s="1"/>
  <c r="I69" i="77"/>
  <c r="J69" i="77" s="1"/>
  <c r="N68" i="77"/>
  <c r="O68" i="77" s="1"/>
  <c r="I68" i="77"/>
  <c r="J68" i="77" s="1"/>
  <c r="N67" i="77"/>
  <c r="O67" i="77" s="1"/>
  <c r="I67" i="77"/>
  <c r="J67" i="77" s="1"/>
  <c r="N66" i="77"/>
  <c r="O66" i="77" s="1"/>
  <c r="I66" i="77"/>
  <c r="J66" i="77" s="1"/>
  <c r="S65" i="77"/>
  <c r="T65" i="77" s="1"/>
  <c r="N65" i="77"/>
  <c r="O65" i="77" s="1"/>
  <c r="I65" i="77"/>
  <c r="J65" i="77" s="1"/>
  <c r="S64" i="77"/>
  <c r="T64" i="77" s="1"/>
  <c r="N64" i="77"/>
  <c r="O64" i="77" s="1"/>
  <c r="I64" i="77"/>
  <c r="J64" i="77" s="1"/>
  <c r="N63" i="77"/>
  <c r="O63" i="77" s="1"/>
  <c r="I63" i="77"/>
  <c r="J63" i="77" s="1"/>
  <c r="S62" i="77"/>
  <c r="T62" i="77" s="1"/>
  <c r="N62" i="77"/>
  <c r="O62" i="77" s="1"/>
  <c r="I62" i="77"/>
  <c r="J62" i="77" s="1"/>
  <c r="S61" i="77"/>
  <c r="T61" i="77" s="1"/>
  <c r="N61" i="77"/>
  <c r="O61" i="77" s="1"/>
  <c r="I61" i="77"/>
  <c r="J61" i="77" s="1"/>
  <c r="S60" i="77"/>
  <c r="T60" i="77" s="1"/>
  <c r="N60" i="77"/>
  <c r="O60" i="77" s="1"/>
  <c r="I60" i="77"/>
  <c r="J60" i="77" s="1"/>
  <c r="S59" i="77"/>
  <c r="T59" i="77" s="1"/>
  <c r="N59" i="77"/>
  <c r="O59" i="77" s="1"/>
  <c r="I59" i="77"/>
  <c r="J59" i="77" s="1"/>
  <c r="S58" i="77"/>
  <c r="T58" i="77" s="1"/>
  <c r="N58" i="77"/>
  <c r="O58" i="77" s="1"/>
  <c r="I58" i="77"/>
  <c r="J58" i="77" s="1"/>
  <c r="S57" i="77"/>
  <c r="T57" i="77" s="1"/>
  <c r="N57" i="77"/>
  <c r="O57" i="77" s="1"/>
  <c r="I57" i="77"/>
  <c r="J57" i="77" s="1"/>
  <c r="S56" i="77"/>
  <c r="T56" i="77" s="1"/>
  <c r="N56" i="77"/>
  <c r="O56" i="77" s="1"/>
  <c r="I56" i="77"/>
  <c r="J56" i="77" s="1"/>
  <c r="S55" i="77"/>
  <c r="T55" i="77" s="1"/>
  <c r="N55" i="77"/>
  <c r="O55" i="77" s="1"/>
  <c r="I55" i="77"/>
  <c r="J55" i="77" s="1"/>
  <c r="S54" i="77"/>
  <c r="T54" i="77" s="1"/>
  <c r="N54" i="77"/>
  <c r="O54" i="77" s="1"/>
  <c r="I54" i="77"/>
  <c r="J54" i="77" s="1"/>
  <c r="S53" i="77"/>
  <c r="T53" i="77" s="1"/>
  <c r="N53" i="77"/>
  <c r="O53" i="77" s="1"/>
  <c r="I53" i="77"/>
  <c r="J53" i="77" s="1"/>
  <c r="S52" i="77"/>
  <c r="T52" i="77" s="1"/>
  <c r="N52" i="77"/>
  <c r="O52" i="77" s="1"/>
  <c r="I52" i="77"/>
  <c r="J52" i="77" s="1"/>
  <c r="S51" i="77"/>
  <c r="T51" i="77" s="1"/>
  <c r="N51" i="77"/>
  <c r="O51" i="77" s="1"/>
  <c r="I51" i="77"/>
  <c r="J51" i="77" s="1"/>
  <c r="N50" i="77"/>
  <c r="O50" i="77" s="1"/>
  <c r="I50" i="77"/>
  <c r="J50" i="77" s="1"/>
  <c r="S49" i="77"/>
  <c r="T49" i="77" s="1"/>
  <c r="N49" i="77"/>
  <c r="O49" i="77" s="1"/>
  <c r="I49" i="77"/>
  <c r="J49" i="77" s="1"/>
  <c r="N48" i="77"/>
  <c r="O48" i="77" s="1"/>
  <c r="I48" i="77"/>
  <c r="J48" i="77" s="1"/>
  <c r="S47" i="77"/>
  <c r="T47" i="77" s="1"/>
  <c r="N47" i="77"/>
  <c r="O47" i="77" s="1"/>
  <c r="I47" i="77"/>
  <c r="J47" i="77" s="1"/>
  <c r="S46" i="77"/>
  <c r="T46" i="77" s="1"/>
  <c r="N46" i="77"/>
  <c r="O46" i="77" s="1"/>
  <c r="I46" i="77"/>
  <c r="J46" i="77" s="1"/>
  <c r="S45" i="77"/>
  <c r="T45" i="77" s="1"/>
  <c r="N45" i="77"/>
  <c r="O45" i="77" s="1"/>
  <c r="I45" i="77"/>
  <c r="J45" i="77" s="1"/>
  <c r="N44" i="77"/>
  <c r="O44" i="77" s="1"/>
  <c r="I44" i="77"/>
  <c r="J44" i="77" s="1"/>
  <c r="N43" i="77"/>
  <c r="O43" i="77" s="1"/>
  <c r="I43" i="77"/>
  <c r="J43" i="77" s="1"/>
  <c r="N42" i="77"/>
  <c r="O42" i="77" s="1"/>
  <c r="I42" i="77"/>
  <c r="J42" i="77" s="1"/>
  <c r="N41" i="77"/>
  <c r="O41" i="77" s="1"/>
  <c r="I41" i="77"/>
  <c r="J41" i="77" s="1"/>
  <c r="N40" i="77"/>
  <c r="O40" i="77" s="1"/>
  <c r="I40" i="77"/>
  <c r="J40" i="77" s="1"/>
  <c r="N39" i="77"/>
  <c r="O39" i="77" s="1"/>
  <c r="I39" i="77"/>
  <c r="J39" i="77" s="1"/>
  <c r="S38" i="77"/>
  <c r="T38" i="77" s="1"/>
  <c r="N38" i="77"/>
  <c r="O38" i="77" s="1"/>
  <c r="I38" i="77"/>
  <c r="J38" i="77" s="1"/>
  <c r="S37" i="77"/>
  <c r="T37" i="77" s="1"/>
  <c r="N37" i="77"/>
  <c r="O37" i="77" s="1"/>
  <c r="I37" i="77"/>
  <c r="J37" i="77" s="1"/>
  <c r="N36" i="77"/>
  <c r="O36" i="77" s="1"/>
  <c r="I36" i="77"/>
  <c r="J36" i="77" s="1"/>
  <c r="N35" i="77"/>
  <c r="O35" i="77" s="1"/>
  <c r="I35" i="77"/>
  <c r="J35" i="77" s="1"/>
  <c r="N34" i="77"/>
  <c r="O34" i="77" s="1"/>
  <c r="I34" i="77"/>
  <c r="J34" i="77" s="1"/>
  <c r="N33" i="77"/>
  <c r="O33" i="77" s="1"/>
  <c r="I33" i="77"/>
  <c r="J33" i="77" s="1"/>
  <c r="N32" i="77"/>
  <c r="O32" i="77" s="1"/>
  <c r="I32" i="77"/>
  <c r="J32" i="77" s="1"/>
  <c r="S31" i="77"/>
  <c r="T31" i="77" s="1"/>
  <c r="N31" i="77"/>
  <c r="O31" i="77" s="1"/>
  <c r="I31" i="77"/>
  <c r="J31" i="77" s="1"/>
  <c r="S30" i="77"/>
  <c r="T30" i="77" s="1"/>
  <c r="N30" i="77"/>
  <c r="O30" i="77" s="1"/>
  <c r="I30" i="77"/>
  <c r="J30" i="77" s="1"/>
  <c r="S29" i="77"/>
  <c r="T29" i="77" s="1"/>
  <c r="N29" i="77"/>
  <c r="O29" i="77" s="1"/>
  <c r="I29" i="77"/>
  <c r="J29" i="77" s="1"/>
  <c r="N28" i="77"/>
  <c r="O28" i="77" s="1"/>
  <c r="I28" i="77"/>
  <c r="J28" i="77" s="1"/>
  <c r="S27" i="77"/>
  <c r="T27" i="77" s="1"/>
  <c r="N27" i="77"/>
  <c r="O27" i="77" s="1"/>
  <c r="I27" i="77"/>
  <c r="J27" i="77" s="1"/>
  <c r="S26" i="77"/>
  <c r="T26" i="77" s="1"/>
  <c r="N26" i="77"/>
  <c r="O26" i="77" s="1"/>
  <c r="I26" i="77"/>
  <c r="J26" i="77" s="1"/>
  <c r="S25" i="77"/>
  <c r="T25" i="77" s="1"/>
  <c r="N25" i="77"/>
  <c r="O25" i="77" s="1"/>
  <c r="I25" i="77"/>
  <c r="J25" i="77" s="1"/>
  <c r="S24" i="77"/>
  <c r="T24" i="77" s="1"/>
  <c r="N24" i="77"/>
  <c r="O24" i="77" s="1"/>
  <c r="I24" i="77"/>
  <c r="J24" i="77" s="1"/>
  <c r="S23" i="77"/>
  <c r="T23" i="77" s="1"/>
  <c r="N23" i="77"/>
  <c r="O23" i="77" s="1"/>
  <c r="I23" i="77"/>
  <c r="J23" i="77" s="1"/>
  <c r="N22" i="77"/>
  <c r="O22" i="77" s="1"/>
  <c r="I22" i="77"/>
  <c r="J22" i="77" s="1"/>
  <c r="N21" i="77"/>
  <c r="O21" i="77" s="1"/>
  <c r="I21" i="77"/>
  <c r="J21" i="77" s="1"/>
  <c r="S20" i="77"/>
  <c r="T20" i="77" s="1"/>
  <c r="N20" i="77"/>
  <c r="O20" i="77" s="1"/>
  <c r="I20" i="77"/>
  <c r="J20" i="77" s="1"/>
  <c r="S19" i="77"/>
  <c r="T19" i="77" s="1"/>
  <c r="N19" i="77"/>
  <c r="O19" i="77" s="1"/>
  <c r="I19" i="77"/>
  <c r="J19" i="77" s="1"/>
  <c r="S18" i="77"/>
  <c r="T18" i="77" s="1"/>
  <c r="N18" i="77"/>
  <c r="O18" i="77" s="1"/>
  <c r="I18" i="77"/>
  <c r="J18" i="77" s="1"/>
  <c r="S17" i="77"/>
  <c r="T17" i="77" s="1"/>
  <c r="N17" i="77"/>
  <c r="O17" i="77" s="1"/>
  <c r="I17" i="77"/>
  <c r="J17" i="77" s="1"/>
  <c r="S16" i="77"/>
  <c r="T16" i="77" s="1"/>
  <c r="N16" i="77"/>
  <c r="O16" i="77" s="1"/>
  <c r="I16" i="77"/>
  <c r="J16" i="77" s="1"/>
  <c r="S15" i="77"/>
  <c r="T15" i="77" s="1"/>
  <c r="N15" i="77"/>
  <c r="O15" i="77" s="1"/>
  <c r="I15" i="77"/>
  <c r="J15" i="77" s="1"/>
  <c r="S14" i="77"/>
  <c r="T14" i="77" s="1"/>
  <c r="N14" i="77"/>
  <c r="O14" i="77" s="1"/>
  <c r="I14" i="77"/>
  <c r="J14" i="77" s="1"/>
  <c r="S13" i="77"/>
  <c r="T13" i="77" s="1"/>
  <c r="N13" i="77"/>
  <c r="O13" i="77" s="1"/>
  <c r="I13" i="77"/>
  <c r="J13" i="77" s="1"/>
  <c r="AC23" i="24"/>
  <c r="AC24" i="24"/>
  <c r="AC25" i="24"/>
  <c r="AC26" i="24"/>
  <c r="AC27" i="24"/>
  <c r="AC28" i="24"/>
  <c r="AC29" i="24"/>
  <c r="AC30" i="24"/>
  <c r="AC31" i="24"/>
  <c r="AC32" i="24"/>
  <c r="AC34" i="24"/>
  <c r="AC35" i="24"/>
  <c r="AC36" i="24"/>
  <c r="AC37" i="24"/>
  <c r="AC38" i="24"/>
  <c r="AC39" i="24"/>
  <c r="AC40" i="24"/>
  <c r="AC41" i="24"/>
  <c r="AB8" i="24" l="1"/>
  <c r="AA8" i="24"/>
  <c r="AC22" i="24"/>
  <c r="AD22" i="24" s="1"/>
  <c r="AE22" i="24" s="1"/>
  <c r="AB15" i="27"/>
  <c r="AD23" i="24"/>
  <c r="AE23" i="24" s="1"/>
  <c r="AD24" i="24"/>
  <c r="AE24" i="24" s="1"/>
  <c r="AD25" i="24"/>
  <c r="AE25" i="24" s="1"/>
  <c r="AD26" i="24"/>
  <c r="AE26" i="24" s="1"/>
  <c r="AD27" i="24"/>
  <c r="AE27" i="24" s="1"/>
  <c r="AD28" i="24"/>
  <c r="AE28" i="24" s="1"/>
  <c r="AD29" i="24"/>
  <c r="AE29" i="24" s="1"/>
  <c r="AD30" i="24"/>
  <c r="AE30" i="24" s="1"/>
  <c r="AD31" i="24"/>
  <c r="AE31" i="24" s="1"/>
  <c r="AD32" i="24"/>
  <c r="AE32" i="24" s="1"/>
  <c r="AD33" i="24"/>
  <c r="AE33" i="24" s="1"/>
  <c r="AD34" i="24"/>
  <c r="AE34" i="24" s="1"/>
  <c r="AD35" i="24"/>
  <c r="AE35" i="24" s="1"/>
  <c r="AD36" i="24"/>
  <c r="AE36" i="24" s="1"/>
  <c r="AD37" i="24"/>
  <c r="AE37" i="24" s="1"/>
  <c r="AD38" i="24"/>
  <c r="AE38" i="24" s="1"/>
  <c r="AD39" i="24"/>
  <c r="AE39" i="24" s="1"/>
  <c r="AD40" i="24"/>
  <c r="AE40" i="24" s="1"/>
  <c r="AD41" i="24"/>
  <c r="AE41" i="24" s="1"/>
  <c r="AC15" i="24"/>
  <c r="AD15" i="24" s="1"/>
  <c r="AE15" i="24" s="1"/>
  <c r="AC16" i="24"/>
  <c r="AD16" i="24" s="1"/>
  <c r="AE16" i="24" s="1"/>
  <c r="AC17" i="24"/>
  <c r="AD17" i="24" s="1"/>
  <c r="AE17" i="24" s="1"/>
  <c r="AC18" i="24"/>
  <c r="AC19" i="24"/>
  <c r="AD19" i="24" s="1"/>
  <c r="AE19" i="24" s="1"/>
  <c r="AC20" i="24"/>
  <c r="AD20" i="24" s="1"/>
  <c r="AE20" i="24" s="1"/>
  <c r="AC21" i="24"/>
  <c r="AD21" i="24" s="1"/>
  <c r="AE21" i="24" s="1"/>
  <c r="V13" i="24"/>
  <c r="AC12" i="24" l="1"/>
  <c r="AC8" i="24" s="1"/>
  <c r="AD8" i="24" s="1"/>
  <c r="AE8" i="24" s="1"/>
  <c r="AD13" i="24"/>
  <c r="AE13" i="24" s="1"/>
  <c r="AD18" i="24"/>
  <c r="AE18" i="24" s="1"/>
  <c r="AD12" i="24" l="1"/>
  <c r="AE12" i="24" s="1"/>
  <c r="AB15" i="75"/>
  <c r="AC15" i="75" s="1"/>
  <c r="N47" i="75"/>
  <c r="K47" i="75"/>
  <c r="N46" i="75"/>
  <c r="K46" i="75"/>
  <c r="N45" i="75"/>
  <c r="K45" i="75"/>
  <c r="N44" i="75"/>
  <c r="K44" i="75"/>
  <c r="AJ42" i="75"/>
  <c r="AK42" i="75" s="1"/>
  <c r="AF42" i="75"/>
  <c r="AG42" i="75" s="1"/>
  <c r="AB42" i="75"/>
  <c r="AC42" i="75" s="1"/>
  <c r="X42" i="75"/>
  <c r="Y42" i="75" s="1"/>
  <c r="T42" i="75"/>
  <c r="U42" i="75" s="1"/>
  <c r="N42" i="75"/>
  <c r="K42" i="75"/>
  <c r="AJ41" i="75"/>
  <c r="AK41" i="75" s="1"/>
  <c r="AF41" i="75"/>
  <c r="AG41" i="75" s="1"/>
  <c r="AB41" i="75"/>
  <c r="AC41" i="75" s="1"/>
  <c r="X41" i="75"/>
  <c r="Y41" i="75" s="1"/>
  <c r="T41" i="75"/>
  <c r="U41" i="75" s="1"/>
  <c r="AJ40" i="75"/>
  <c r="AK40" i="75" s="1"/>
  <c r="AF40" i="75"/>
  <c r="AG40" i="75" s="1"/>
  <c r="AB40" i="75"/>
  <c r="AC40" i="75" s="1"/>
  <c r="X40" i="75"/>
  <c r="Y40" i="75" s="1"/>
  <c r="T40" i="75"/>
  <c r="U40" i="75" s="1"/>
  <c r="AF39" i="75"/>
  <c r="AG39" i="75" s="1"/>
  <c r="AB39" i="75"/>
  <c r="AC39" i="75" s="1"/>
  <c r="Y39" i="75"/>
  <c r="T39" i="75"/>
  <c r="U39" i="75" s="1"/>
  <c r="N39" i="75"/>
  <c r="K39" i="75"/>
  <c r="AF38" i="75"/>
  <c r="AG38" i="75" s="1"/>
  <c r="AB38" i="75"/>
  <c r="AC38" i="75" s="1"/>
  <c r="Y38" i="75"/>
  <c r="N38" i="75"/>
  <c r="I38" i="75"/>
  <c r="K38" i="75" s="1"/>
  <c r="AF37" i="75"/>
  <c r="AG37" i="75" s="1"/>
  <c r="AB37" i="75"/>
  <c r="AC37" i="75" s="1"/>
  <c r="Y37" i="75"/>
  <c r="T37" i="75"/>
  <c r="U37" i="75" s="1"/>
  <c r="N37" i="75"/>
  <c r="K37" i="75"/>
  <c r="AF36" i="75"/>
  <c r="AG36" i="75" s="1"/>
  <c r="AB36" i="75"/>
  <c r="AC36" i="75" s="1"/>
  <c r="Y36" i="75"/>
  <c r="T36" i="75"/>
  <c r="U36" i="75" s="1"/>
  <c r="N36" i="75"/>
  <c r="K36" i="75"/>
  <c r="AF35" i="75"/>
  <c r="AG35" i="75" s="1"/>
  <c r="AB35" i="75"/>
  <c r="AC35" i="75" s="1"/>
  <c r="Y35" i="75"/>
  <c r="T35" i="75"/>
  <c r="U35" i="75" s="1"/>
  <c r="N35" i="75"/>
  <c r="K35" i="75"/>
  <c r="AF34" i="75"/>
  <c r="AG34" i="75" s="1"/>
  <c r="AB34" i="75"/>
  <c r="AC34" i="75" s="1"/>
  <c r="Y34" i="75"/>
  <c r="T34" i="75"/>
  <c r="U34" i="75" s="1"/>
  <c r="N34" i="75"/>
  <c r="K34" i="75"/>
  <c r="AJ33" i="75"/>
  <c r="AK33" i="75" s="1"/>
  <c r="AF33" i="75"/>
  <c r="AG33" i="75" s="1"/>
  <c r="AB33" i="75"/>
  <c r="AC33" i="75" s="1"/>
  <c r="X33" i="75"/>
  <c r="Y33" i="75" s="1"/>
  <c r="I33" i="75"/>
  <c r="T33" i="75" s="1"/>
  <c r="U33" i="75" s="1"/>
  <c r="AJ32" i="75"/>
  <c r="AK32" i="75" s="1"/>
  <c r="AF32" i="75"/>
  <c r="AG32" i="75" s="1"/>
  <c r="AB32" i="75"/>
  <c r="AC32" i="75" s="1"/>
  <c r="X32" i="75"/>
  <c r="Y32" i="75" s="1"/>
  <c r="T32" i="75"/>
  <c r="U32" i="75" s="1"/>
  <c r="AJ31" i="75"/>
  <c r="AK31" i="75" s="1"/>
  <c r="AF31" i="75"/>
  <c r="AG31" i="75" s="1"/>
  <c r="AB31" i="75"/>
  <c r="AC31" i="75" s="1"/>
  <c r="X31" i="75"/>
  <c r="Y31" i="75" s="1"/>
  <c r="T31" i="75"/>
  <c r="U31" i="75" s="1"/>
  <c r="AJ30" i="75"/>
  <c r="AK30" i="75" s="1"/>
  <c r="AF30" i="75"/>
  <c r="AG30" i="75" s="1"/>
  <c r="AB30" i="75"/>
  <c r="AC30" i="75" s="1"/>
  <c r="Y30" i="75"/>
  <c r="T30" i="75"/>
  <c r="U30" i="75" s="1"/>
  <c r="AJ29" i="75"/>
  <c r="AK29" i="75" s="1"/>
  <c r="AF29" i="75"/>
  <c r="AG29" i="75" s="1"/>
  <c r="AB29" i="75"/>
  <c r="AC29" i="75" s="1"/>
  <c r="Y29" i="75"/>
  <c r="T29" i="75"/>
  <c r="U29" i="75" s="1"/>
  <c r="AJ28" i="75"/>
  <c r="AK28" i="75" s="1"/>
  <c r="AF28" i="75"/>
  <c r="AG28" i="75" s="1"/>
  <c r="AB28" i="75"/>
  <c r="AC28" i="75" s="1"/>
  <c r="Y28" i="75"/>
  <c r="T28" i="75"/>
  <c r="U28" i="75" s="1"/>
  <c r="AJ27" i="75"/>
  <c r="AK27" i="75" s="1"/>
  <c r="AF27" i="75"/>
  <c r="AG27" i="75" s="1"/>
  <c r="AB27" i="75"/>
  <c r="AC27" i="75" s="1"/>
  <c r="Y27" i="75"/>
  <c r="U27" i="75"/>
  <c r="AJ26" i="75"/>
  <c r="AK26" i="75" s="1"/>
  <c r="AF26" i="75"/>
  <c r="AG26" i="75" s="1"/>
  <c r="AB26" i="75"/>
  <c r="AC26" i="75" s="1"/>
  <c r="Y26" i="75"/>
  <c r="U26" i="75"/>
  <c r="AJ25" i="75"/>
  <c r="AK25" i="75" s="1"/>
  <c r="AF25" i="75"/>
  <c r="AG25" i="75" s="1"/>
  <c r="AB25" i="75"/>
  <c r="AC25" i="75" s="1"/>
  <c r="Y25" i="75"/>
  <c r="T25" i="75"/>
  <c r="U25" i="75" s="1"/>
  <c r="AJ24" i="75"/>
  <c r="AK24" i="75" s="1"/>
  <c r="AF24" i="75"/>
  <c r="AG24" i="75" s="1"/>
  <c r="AB24" i="75"/>
  <c r="AC24" i="75" s="1"/>
  <c r="Y24" i="75"/>
  <c r="U24" i="75"/>
  <c r="AF23" i="75"/>
  <c r="AG23" i="75" s="1"/>
  <c r="AB23" i="75"/>
  <c r="AC23" i="75" s="1"/>
  <c r="X23" i="75"/>
  <c r="Y23" i="75" s="1"/>
  <c r="U23" i="75"/>
  <c r="N23" i="75"/>
  <c r="K23" i="75"/>
  <c r="AF22" i="75"/>
  <c r="AG22" i="75" s="1"/>
  <c r="AB22" i="75"/>
  <c r="AC22" i="75" s="1"/>
  <c r="X22" i="75"/>
  <c r="Y22" i="75" s="1"/>
  <c r="U22" i="75"/>
  <c r="N22" i="75"/>
  <c r="K22" i="75"/>
  <c r="AF21" i="75"/>
  <c r="AG21" i="75" s="1"/>
  <c r="AB21" i="75"/>
  <c r="X21" i="75"/>
  <c r="Y21" i="75" s="1"/>
  <c r="T21" i="75"/>
  <c r="U21" i="75" s="1"/>
  <c r="N21" i="75"/>
  <c r="K21" i="75"/>
  <c r="AF20" i="75"/>
  <c r="AG20" i="75" s="1"/>
  <c r="AB20" i="75"/>
  <c r="AC20" i="75" s="1"/>
  <c r="X20" i="75"/>
  <c r="Y20" i="75" s="1"/>
  <c r="T20" i="75"/>
  <c r="U20" i="75" s="1"/>
  <c r="N20" i="75"/>
  <c r="K20" i="75"/>
  <c r="AF19" i="75"/>
  <c r="AG19" i="75" s="1"/>
  <c r="AB19" i="75"/>
  <c r="AC19" i="75" s="1"/>
  <c r="X19" i="75"/>
  <c r="Y19" i="75" s="1"/>
  <c r="N19" i="75"/>
  <c r="K19" i="75"/>
  <c r="AF18" i="75"/>
  <c r="AG18" i="75" s="1"/>
  <c r="AB18" i="75"/>
  <c r="AC18" i="75" s="1"/>
  <c r="X18" i="75"/>
  <c r="Y18" i="75" s="1"/>
  <c r="T18" i="75"/>
  <c r="U18" i="75" s="1"/>
  <c r="N18" i="75"/>
  <c r="K18" i="75"/>
  <c r="A18" i="75"/>
  <c r="A19" i="75" s="1"/>
  <c r="A20" i="75" s="1"/>
  <c r="A21" i="75" s="1"/>
  <c r="A22" i="75" s="1"/>
  <c r="A23" i="75" s="1"/>
  <c r="A24" i="75" s="1"/>
  <c r="A25" i="75" s="1"/>
  <c r="A26" i="75" s="1"/>
  <c r="A27" i="75" s="1"/>
  <c r="A28" i="75" s="1"/>
  <c r="A29" i="75" s="1"/>
  <c r="A30" i="75" s="1"/>
  <c r="A31" i="75" s="1"/>
  <c r="A32" i="75" s="1"/>
  <c r="A33" i="75" s="1"/>
  <c r="A34" i="75" s="1"/>
  <c r="A35" i="75" s="1"/>
  <c r="A36" i="75" s="1"/>
  <c r="A37" i="75" s="1"/>
  <c r="A38" i="75" s="1"/>
  <c r="A39" i="75" s="1"/>
  <c r="AF17" i="75"/>
  <c r="AG17" i="75" s="1"/>
  <c r="AB17" i="75"/>
  <c r="AC17" i="75" s="1"/>
  <c r="X17" i="75"/>
  <c r="Y17" i="75" s="1"/>
  <c r="T17" i="75"/>
  <c r="U17" i="75" s="1"/>
  <c r="N17" i="75"/>
  <c r="K17" i="75"/>
  <c r="AF16" i="75"/>
  <c r="AG16" i="75" s="1"/>
  <c r="AB16" i="75"/>
  <c r="AC16" i="75" s="1"/>
  <c r="X16" i="75"/>
  <c r="Y16" i="75" s="1"/>
  <c r="T16" i="75"/>
  <c r="U16" i="75" s="1"/>
  <c r="N16" i="75"/>
  <c r="K16" i="75"/>
  <c r="AF15" i="75"/>
  <c r="AG15" i="75" s="1"/>
  <c r="X15" i="75"/>
  <c r="Y15" i="75" s="1"/>
  <c r="T15" i="75"/>
  <c r="U15" i="75" s="1"/>
  <c r="N15" i="75"/>
  <c r="K15" i="75"/>
  <c r="O20" i="75" l="1"/>
  <c r="AJ20" i="75" s="1"/>
  <c r="AK20" i="75" s="1"/>
  <c r="O37" i="75"/>
  <c r="AJ37" i="75" s="1"/>
  <c r="AK37" i="75" s="1"/>
  <c r="O45" i="75"/>
  <c r="O44" i="75"/>
  <c r="T38" i="75"/>
  <c r="U38" i="75" s="1"/>
  <c r="O15" i="75"/>
  <c r="AJ15" i="75" s="1"/>
  <c r="AK15" i="75" s="1"/>
  <c r="O36" i="75"/>
  <c r="AJ36" i="75" s="1"/>
  <c r="AK36" i="75" s="1"/>
  <c r="O46" i="75"/>
  <c r="O16" i="75"/>
  <c r="AJ16" i="75" s="1"/>
  <c r="AK16" i="75" s="1"/>
  <c r="O21" i="75"/>
  <c r="AJ21" i="75" s="1"/>
  <c r="AK21" i="75" s="1"/>
  <c r="O34" i="75"/>
  <c r="AJ34" i="75" s="1"/>
  <c r="AK34" i="75" s="1"/>
  <c r="O22" i="75"/>
  <c r="AJ22" i="75" s="1"/>
  <c r="AK22" i="75" s="1"/>
  <c r="O35" i="75"/>
  <c r="AJ35" i="75" s="1"/>
  <c r="AK35" i="75" s="1"/>
  <c r="U19" i="75"/>
  <c r="O17" i="75"/>
  <c r="AJ17" i="75" s="1"/>
  <c r="AK17" i="75" s="1"/>
  <c r="O47" i="75"/>
  <c r="O19" i="75"/>
  <c r="AJ19" i="75" s="1"/>
  <c r="AK19" i="75" s="1"/>
  <c r="O18" i="75"/>
  <c r="AJ18" i="75" s="1"/>
  <c r="AK18" i="75" s="1"/>
  <c r="O39" i="75"/>
  <c r="AJ39" i="75" s="1"/>
  <c r="AK39" i="75" s="1"/>
  <c r="O23" i="75"/>
  <c r="AJ23" i="75" s="1"/>
  <c r="AK23" i="75" s="1"/>
  <c r="O38" i="75"/>
  <c r="AJ38" i="75" s="1"/>
  <c r="AK38" i="75" s="1"/>
  <c r="AB16" i="25" l="1"/>
  <c r="AC16" i="25" s="1"/>
  <c r="AB15" i="25"/>
  <c r="AC15" i="25" s="1"/>
  <c r="AB30" i="31" l="1"/>
  <c r="AB16" i="31"/>
  <c r="AB17" i="31"/>
  <c r="AB18" i="31"/>
  <c r="AB19" i="31"/>
  <c r="AB20" i="31"/>
  <c r="AB21" i="31"/>
  <c r="AB22" i="31"/>
  <c r="AB23" i="31"/>
  <c r="AB24" i="31"/>
  <c r="AB25" i="31"/>
  <c r="AB26" i="31"/>
  <c r="AB27" i="31"/>
  <c r="AB28" i="31"/>
  <c r="AB15" i="31"/>
  <c r="AB16" i="27"/>
  <c r="AB17" i="27"/>
  <c r="AB18" i="27"/>
  <c r="AB19" i="27"/>
  <c r="AB20" i="27"/>
  <c r="AB21" i="27"/>
  <c r="AB22" i="27"/>
  <c r="AB23" i="27"/>
  <c r="AB24" i="27"/>
  <c r="AB25" i="27"/>
  <c r="AB24" i="25" l="1"/>
  <c r="AC24" i="25" s="1"/>
  <c r="AB22" i="25"/>
  <c r="AC22" i="25" s="1"/>
  <c r="AB20" i="25"/>
  <c r="AC20" i="25" s="1"/>
  <c r="AA445" i="62"/>
  <c r="AB445" i="62" s="1"/>
  <c r="I445" i="62"/>
  <c r="J445" i="62" s="1"/>
  <c r="AA444" i="62"/>
  <c r="AB444" i="62" s="1"/>
  <c r="I444" i="62"/>
  <c r="J444" i="62" s="1"/>
  <c r="AA443" i="62"/>
  <c r="AB443" i="62" s="1"/>
  <c r="I443" i="62"/>
  <c r="J443" i="62" s="1"/>
  <c r="AA442" i="62"/>
  <c r="AB442" i="62" s="1"/>
  <c r="I442" i="62"/>
  <c r="J442" i="62" s="1"/>
  <c r="AA441" i="62"/>
  <c r="AB441" i="62" s="1"/>
  <c r="I441" i="62"/>
  <c r="J441" i="62" s="1"/>
  <c r="AA440" i="62"/>
  <c r="AB440" i="62" s="1"/>
  <c r="I440" i="62"/>
  <c r="J440" i="62" s="1"/>
  <c r="AA439" i="62"/>
  <c r="AB439" i="62" s="1"/>
  <c r="I439" i="62"/>
  <c r="J439" i="62" s="1"/>
  <c r="AA438" i="62"/>
  <c r="AB438" i="62" s="1"/>
  <c r="I438" i="62"/>
  <c r="J438" i="62" s="1"/>
  <c r="AA437" i="62"/>
  <c r="AB437" i="62" s="1"/>
  <c r="I437" i="62"/>
  <c r="J437" i="62" s="1"/>
  <c r="AA436" i="62"/>
  <c r="AB436" i="62" s="1"/>
  <c r="I436" i="62"/>
  <c r="J436" i="62" s="1"/>
  <c r="AA435" i="62"/>
  <c r="AB435" i="62" s="1"/>
  <c r="I435" i="62"/>
  <c r="J435" i="62" s="1"/>
  <c r="AA434" i="62"/>
  <c r="AB434" i="62" s="1"/>
  <c r="I434" i="62"/>
  <c r="J434" i="62" s="1"/>
  <c r="AA433" i="62"/>
  <c r="AB433" i="62" s="1"/>
  <c r="I433" i="62"/>
  <c r="J433" i="62" s="1"/>
  <c r="AA432" i="62"/>
  <c r="AB432" i="62" s="1"/>
  <c r="I432" i="62"/>
  <c r="J432" i="62" s="1"/>
  <c r="AA431" i="62"/>
  <c r="AB431" i="62" s="1"/>
  <c r="I431" i="62"/>
  <c r="J431" i="62" s="1"/>
  <c r="AA430" i="62"/>
  <c r="AB430" i="62" s="1"/>
  <c r="I430" i="62"/>
  <c r="J430" i="62" s="1"/>
  <c r="AA429" i="62"/>
  <c r="AB429" i="62" s="1"/>
  <c r="I429" i="62"/>
  <c r="J429" i="62" s="1"/>
  <c r="AA428" i="62"/>
  <c r="AB428" i="62" s="1"/>
  <c r="I428" i="62"/>
  <c r="J428" i="62" s="1"/>
  <c r="AA427" i="62"/>
  <c r="AB427" i="62" s="1"/>
  <c r="I427" i="62"/>
  <c r="J427" i="62" s="1"/>
  <c r="AA426" i="62"/>
  <c r="AB426" i="62" s="1"/>
  <c r="I426" i="62"/>
  <c r="J426" i="62" s="1"/>
  <c r="AA425" i="62"/>
  <c r="AB425" i="62" s="1"/>
  <c r="I425" i="62"/>
  <c r="J425" i="62" s="1"/>
  <c r="AA424" i="62"/>
  <c r="AB424" i="62" s="1"/>
  <c r="I424" i="62"/>
  <c r="J424" i="62" s="1"/>
  <c r="AA423" i="62"/>
  <c r="AB423" i="62" s="1"/>
  <c r="I423" i="62"/>
  <c r="J423" i="62" s="1"/>
  <c r="AA422" i="62"/>
  <c r="AB422" i="62" s="1"/>
  <c r="I422" i="62"/>
  <c r="J422" i="62" s="1"/>
  <c r="AA421" i="62"/>
  <c r="AB421" i="62" s="1"/>
  <c r="I421" i="62"/>
  <c r="J421" i="62" s="1"/>
  <c r="AA420" i="62"/>
  <c r="AB420" i="62" s="1"/>
  <c r="I420" i="62"/>
  <c r="J420" i="62" s="1"/>
  <c r="AA419" i="62"/>
  <c r="AB419" i="62" s="1"/>
  <c r="I419" i="62"/>
  <c r="J419" i="62" s="1"/>
  <c r="AA418" i="62"/>
  <c r="AB418" i="62" s="1"/>
  <c r="I418" i="62"/>
  <c r="J418" i="62" s="1"/>
  <c r="AA417" i="62"/>
  <c r="AB417" i="62" s="1"/>
  <c r="I417" i="62"/>
  <c r="J417" i="62" s="1"/>
  <c r="AA416" i="62"/>
  <c r="AB416" i="62" s="1"/>
  <c r="I416" i="62"/>
  <c r="J416" i="62" s="1"/>
  <c r="AA415" i="62"/>
  <c r="AB415" i="62" s="1"/>
  <c r="I415" i="62"/>
  <c r="J415" i="62" s="1"/>
  <c r="AA414" i="62"/>
  <c r="AB414" i="62" s="1"/>
  <c r="I414" i="62"/>
  <c r="J414" i="62" s="1"/>
  <c r="AA413" i="62"/>
  <c r="AB413" i="62" s="1"/>
  <c r="I413" i="62"/>
  <c r="J413" i="62" s="1"/>
  <c r="AA412" i="62"/>
  <c r="AB412" i="62" s="1"/>
  <c r="I412" i="62"/>
  <c r="J412" i="62" s="1"/>
  <c r="AA411" i="62"/>
  <c r="AB411" i="62" s="1"/>
  <c r="I411" i="62"/>
  <c r="J411" i="62" s="1"/>
  <c r="AA410" i="62"/>
  <c r="AB410" i="62" s="1"/>
  <c r="I410" i="62"/>
  <c r="J410" i="62" s="1"/>
  <c r="AA409" i="62"/>
  <c r="AB409" i="62" s="1"/>
  <c r="I409" i="62"/>
  <c r="J409" i="62" s="1"/>
  <c r="AA408" i="62"/>
  <c r="AB408" i="62" s="1"/>
  <c r="I408" i="62"/>
  <c r="J408" i="62" s="1"/>
  <c r="AA407" i="62"/>
  <c r="AB407" i="62" s="1"/>
  <c r="I407" i="62"/>
  <c r="J407" i="62" s="1"/>
  <c r="AA406" i="62"/>
  <c r="AB406" i="62" s="1"/>
  <c r="I406" i="62"/>
  <c r="J406" i="62" s="1"/>
  <c r="AA405" i="62"/>
  <c r="AB405" i="62" s="1"/>
  <c r="I405" i="62"/>
  <c r="J405" i="62" s="1"/>
  <c r="AA404" i="62"/>
  <c r="AB404" i="62" s="1"/>
  <c r="I404" i="62"/>
  <c r="J404" i="62" s="1"/>
  <c r="AA403" i="62"/>
  <c r="AB403" i="62" s="1"/>
  <c r="I403" i="62"/>
  <c r="J403" i="62" s="1"/>
  <c r="AA402" i="62"/>
  <c r="AB402" i="62" s="1"/>
  <c r="I402" i="62"/>
  <c r="J402" i="62" s="1"/>
  <c r="AA401" i="62"/>
  <c r="AB401" i="62" s="1"/>
  <c r="I401" i="62"/>
  <c r="J401" i="62" s="1"/>
  <c r="AA400" i="62"/>
  <c r="AB400" i="62" s="1"/>
  <c r="I400" i="62"/>
  <c r="J400" i="62" s="1"/>
  <c r="AA399" i="62"/>
  <c r="AB399" i="62" s="1"/>
  <c r="I399" i="62"/>
  <c r="J399" i="62" s="1"/>
  <c r="AA398" i="62"/>
  <c r="AB398" i="62" s="1"/>
  <c r="I398" i="62"/>
  <c r="J398" i="62" s="1"/>
  <c r="AA397" i="62"/>
  <c r="AB397" i="62" s="1"/>
  <c r="I397" i="62"/>
  <c r="J397" i="62" s="1"/>
  <c r="AA396" i="62"/>
  <c r="AB396" i="62" s="1"/>
  <c r="I396" i="62"/>
  <c r="J396" i="62" s="1"/>
  <c r="AA395" i="62"/>
  <c r="AB395" i="62" s="1"/>
  <c r="I395" i="62"/>
  <c r="J395" i="62" s="1"/>
  <c r="AA394" i="62"/>
  <c r="AB394" i="62" s="1"/>
  <c r="I394" i="62"/>
  <c r="J394" i="62" s="1"/>
  <c r="AA393" i="62"/>
  <c r="AB393" i="62" s="1"/>
  <c r="I393" i="62"/>
  <c r="J393" i="62" s="1"/>
  <c r="AA392" i="62"/>
  <c r="AB392" i="62" s="1"/>
  <c r="I392" i="62"/>
  <c r="J392" i="62" s="1"/>
  <c r="AA391" i="62"/>
  <c r="AB391" i="62" s="1"/>
  <c r="I391" i="62"/>
  <c r="J391" i="62" s="1"/>
  <c r="AA390" i="62"/>
  <c r="AB390" i="62" s="1"/>
  <c r="I390" i="62"/>
  <c r="J390" i="62" s="1"/>
  <c r="AA389" i="62"/>
  <c r="AB389" i="62" s="1"/>
  <c r="I389" i="62"/>
  <c r="J389" i="62" s="1"/>
  <c r="AA388" i="62"/>
  <c r="AB388" i="62" s="1"/>
  <c r="I388" i="62"/>
  <c r="J388" i="62" s="1"/>
  <c r="AA387" i="62"/>
  <c r="AB387" i="62" s="1"/>
  <c r="I387" i="62"/>
  <c r="J387" i="62" s="1"/>
  <c r="AA386" i="62"/>
  <c r="AB386" i="62" s="1"/>
  <c r="I386" i="62"/>
  <c r="J386" i="62" s="1"/>
  <c r="AA385" i="62"/>
  <c r="AB385" i="62" s="1"/>
  <c r="I385" i="62"/>
  <c r="J385" i="62" s="1"/>
  <c r="AA384" i="62"/>
  <c r="AB384" i="62" s="1"/>
  <c r="I384" i="62"/>
  <c r="J384" i="62" s="1"/>
  <c r="AA383" i="62"/>
  <c r="AB383" i="62" s="1"/>
  <c r="I383" i="62"/>
  <c r="J383" i="62" s="1"/>
  <c r="AA382" i="62"/>
  <c r="AB382" i="62" s="1"/>
  <c r="I382" i="62"/>
  <c r="J382" i="62" s="1"/>
  <c r="AA381" i="62"/>
  <c r="AB381" i="62" s="1"/>
  <c r="I381" i="62"/>
  <c r="J381" i="62" s="1"/>
  <c r="AA380" i="62"/>
  <c r="AB380" i="62" s="1"/>
  <c r="I380" i="62"/>
  <c r="J380" i="62" s="1"/>
  <c r="AA379" i="62"/>
  <c r="AB379" i="62" s="1"/>
  <c r="I379" i="62"/>
  <c r="J379" i="62" s="1"/>
  <c r="AA378" i="62"/>
  <c r="AB378" i="62" s="1"/>
  <c r="I378" i="62"/>
  <c r="J378" i="62" s="1"/>
  <c r="AA377" i="62"/>
  <c r="AB377" i="62" s="1"/>
  <c r="I377" i="62"/>
  <c r="J377" i="62" s="1"/>
  <c r="AA376" i="62"/>
  <c r="AB376" i="62" s="1"/>
  <c r="I376" i="62"/>
  <c r="J376" i="62" s="1"/>
  <c r="AA375" i="62"/>
  <c r="AB375" i="62" s="1"/>
  <c r="I375" i="62"/>
  <c r="J375" i="62" s="1"/>
  <c r="AA374" i="62"/>
  <c r="AB374" i="62" s="1"/>
  <c r="I374" i="62"/>
  <c r="J374" i="62" s="1"/>
  <c r="AA373" i="62"/>
  <c r="AB373" i="62" s="1"/>
  <c r="I373" i="62"/>
  <c r="J373" i="62" s="1"/>
  <c r="AA372" i="62"/>
  <c r="AB372" i="62" s="1"/>
  <c r="I372" i="62"/>
  <c r="J372" i="62" s="1"/>
  <c r="AA371" i="62"/>
  <c r="AB371" i="62" s="1"/>
  <c r="I371" i="62"/>
  <c r="J371" i="62" s="1"/>
  <c r="AA370" i="62"/>
  <c r="AB370" i="62" s="1"/>
  <c r="I370" i="62"/>
  <c r="J370" i="62" s="1"/>
  <c r="AA369" i="62"/>
  <c r="AB369" i="62" s="1"/>
  <c r="I369" i="62"/>
  <c r="J369" i="62" s="1"/>
  <c r="AA368" i="62"/>
  <c r="AB368" i="62" s="1"/>
  <c r="I368" i="62"/>
  <c r="J368" i="62" s="1"/>
  <c r="AA367" i="62"/>
  <c r="AB367" i="62" s="1"/>
  <c r="I367" i="62"/>
  <c r="J367" i="62" s="1"/>
  <c r="AA366" i="62"/>
  <c r="AB366" i="62" s="1"/>
  <c r="I366" i="62"/>
  <c r="J366" i="62" s="1"/>
  <c r="AA365" i="62"/>
  <c r="AB365" i="62" s="1"/>
  <c r="I365" i="62"/>
  <c r="J365" i="62" s="1"/>
  <c r="AA364" i="62"/>
  <c r="AB364" i="62" s="1"/>
  <c r="I364" i="62"/>
  <c r="J364" i="62" s="1"/>
  <c r="AA363" i="62"/>
  <c r="AB363" i="62" s="1"/>
  <c r="I363" i="62"/>
  <c r="J363" i="62" s="1"/>
  <c r="AA362" i="62"/>
  <c r="AB362" i="62" s="1"/>
  <c r="I362" i="62"/>
  <c r="J362" i="62" s="1"/>
  <c r="AA361" i="62"/>
  <c r="AB361" i="62" s="1"/>
  <c r="I361" i="62"/>
  <c r="J361" i="62" s="1"/>
  <c r="AA360" i="62"/>
  <c r="AB360" i="62" s="1"/>
  <c r="I360" i="62"/>
  <c r="J360" i="62" s="1"/>
  <c r="AA359" i="62"/>
  <c r="AB359" i="62" s="1"/>
  <c r="I359" i="62"/>
  <c r="J359" i="62" s="1"/>
  <c r="AA358" i="62"/>
  <c r="AB358" i="62" s="1"/>
  <c r="I358" i="62"/>
  <c r="J358" i="62" s="1"/>
  <c r="AA357" i="62"/>
  <c r="AB357" i="62" s="1"/>
  <c r="I357" i="62"/>
  <c r="J357" i="62" s="1"/>
  <c r="AA356" i="62"/>
  <c r="AB356" i="62" s="1"/>
  <c r="I356" i="62"/>
  <c r="J356" i="62" s="1"/>
  <c r="AA355" i="62"/>
  <c r="AB355" i="62" s="1"/>
  <c r="I355" i="62"/>
  <c r="J355" i="62" s="1"/>
  <c r="AA354" i="62"/>
  <c r="AB354" i="62" s="1"/>
  <c r="I354" i="62"/>
  <c r="J354" i="62" s="1"/>
  <c r="AA353" i="62"/>
  <c r="AB353" i="62" s="1"/>
  <c r="I353" i="62"/>
  <c r="J353" i="62" s="1"/>
  <c r="AA352" i="62"/>
  <c r="AB352" i="62" s="1"/>
  <c r="I352" i="62"/>
  <c r="J352" i="62" s="1"/>
  <c r="AA351" i="62"/>
  <c r="AB351" i="62" s="1"/>
  <c r="I351" i="62"/>
  <c r="J351" i="62" s="1"/>
  <c r="AA350" i="62"/>
  <c r="AB350" i="62" s="1"/>
  <c r="I350" i="62"/>
  <c r="J350" i="62" s="1"/>
  <c r="AA349" i="62"/>
  <c r="AB349" i="62" s="1"/>
  <c r="I349" i="62"/>
  <c r="J349" i="62" s="1"/>
  <c r="AA348" i="62"/>
  <c r="AB348" i="62" s="1"/>
  <c r="I348" i="62"/>
  <c r="J348" i="62" s="1"/>
  <c r="AA347" i="62"/>
  <c r="AB347" i="62" s="1"/>
  <c r="I347" i="62"/>
  <c r="J347" i="62" s="1"/>
  <c r="AA346" i="62"/>
  <c r="AB346" i="62" s="1"/>
  <c r="I346" i="62"/>
  <c r="J346" i="62" s="1"/>
  <c r="AA345" i="62"/>
  <c r="AB345" i="62" s="1"/>
  <c r="I345" i="62"/>
  <c r="J345" i="62" s="1"/>
  <c r="AA344" i="62"/>
  <c r="AB344" i="62" s="1"/>
  <c r="I344" i="62"/>
  <c r="J344" i="62" s="1"/>
  <c r="AA343" i="62"/>
  <c r="AB343" i="62" s="1"/>
  <c r="I343" i="62"/>
  <c r="J343" i="62" s="1"/>
  <c r="AA342" i="62"/>
  <c r="AB342" i="62" s="1"/>
  <c r="I342" i="62"/>
  <c r="J342" i="62" s="1"/>
  <c r="AA341" i="62"/>
  <c r="AB341" i="62" s="1"/>
  <c r="I341" i="62"/>
  <c r="J341" i="62" s="1"/>
  <c r="AA340" i="62"/>
  <c r="AB340" i="62" s="1"/>
  <c r="I340" i="62"/>
  <c r="J340" i="62" s="1"/>
  <c r="AA339" i="62"/>
  <c r="AB339" i="62" s="1"/>
  <c r="I339" i="62"/>
  <c r="J339" i="62" s="1"/>
  <c r="AA338" i="62"/>
  <c r="AB338" i="62" s="1"/>
  <c r="I338" i="62"/>
  <c r="J338" i="62" s="1"/>
  <c r="AA337" i="62"/>
  <c r="AB337" i="62" s="1"/>
  <c r="I337" i="62"/>
  <c r="J337" i="62" s="1"/>
  <c r="AA336" i="62"/>
  <c r="AB336" i="62" s="1"/>
  <c r="I336" i="62"/>
  <c r="J336" i="62" s="1"/>
  <c r="AA335" i="62"/>
  <c r="AB335" i="62" s="1"/>
  <c r="I335" i="62"/>
  <c r="J335" i="62" s="1"/>
  <c r="AA334" i="62"/>
  <c r="AB334" i="62" s="1"/>
  <c r="I334" i="62"/>
  <c r="J334" i="62" s="1"/>
  <c r="AA333" i="62"/>
  <c r="AB333" i="62" s="1"/>
  <c r="I333" i="62"/>
  <c r="J333" i="62" s="1"/>
  <c r="AA332" i="62"/>
  <c r="AB332" i="62" s="1"/>
  <c r="I332" i="62"/>
  <c r="J332" i="62" s="1"/>
  <c r="AA331" i="62"/>
  <c r="AB331" i="62" s="1"/>
  <c r="I331" i="62"/>
  <c r="J331" i="62" s="1"/>
  <c r="AA330" i="62"/>
  <c r="AB330" i="62" s="1"/>
  <c r="I330" i="62"/>
  <c r="J330" i="62" s="1"/>
  <c r="AA329" i="62"/>
  <c r="AB329" i="62" s="1"/>
  <c r="I329" i="62"/>
  <c r="J329" i="62" s="1"/>
  <c r="AA328" i="62"/>
  <c r="AB328" i="62" s="1"/>
  <c r="I328" i="62"/>
  <c r="J328" i="62" s="1"/>
  <c r="AA327" i="62"/>
  <c r="AB327" i="62" s="1"/>
  <c r="I327" i="62"/>
  <c r="J327" i="62" s="1"/>
  <c r="AA326" i="62"/>
  <c r="AB326" i="62" s="1"/>
  <c r="I326" i="62"/>
  <c r="J326" i="62" s="1"/>
  <c r="AA325" i="62"/>
  <c r="AB325" i="62" s="1"/>
  <c r="I325" i="62"/>
  <c r="J325" i="62" s="1"/>
  <c r="AA324" i="62"/>
  <c r="AB324" i="62" s="1"/>
  <c r="I324" i="62"/>
  <c r="J324" i="62" s="1"/>
  <c r="AA323" i="62"/>
  <c r="AB323" i="62" s="1"/>
  <c r="I323" i="62"/>
  <c r="J323" i="62" s="1"/>
  <c r="AA322" i="62"/>
  <c r="AB322" i="62" s="1"/>
  <c r="I322" i="62"/>
  <c r="J322" i="62" s="1"/>
  <c r="AA321" i="62"/>
  <c r="AB321" i="62" s="1"/>
  <c r="I321" i="62"/>
  <c r="J321" i="62" s="1"/>
  <c r="AA320" i="62"/>
  <c r="AB320" i="62" s="1"/>
  <c r="I320" i="62"/>
  <c r="J320" i="62" s="1"/>
  <c r="AA319" i="62"/>
  <c r="AB319" i="62" s="1"/>
  <c r="I319" i="62"/>
  <c r="J319" i="62" s="1"/>
  <c r="AA318" i="62"/>
  <c r="AB318" i="62" s="1"/>
  <c r="I318" i="62"/>
  <c r="J318" i="62" s="1"/>
  <c r="AA317" i="62"/>
  <c r="AB317" i="62" s="1"/>
  <c r="I317" i="62"/>
  <c r="J317" i="62" s="1"/>
  <c r="AA316" i="62"/>
  <c r="AB316" i="62" s="1"/>
  <c r="I316" i="62"/>
  <c r="J316" i="62" s="1"/>
  <c r="AA315" i="62"/>
  <c r="AB315" i="62" s="1"/>
  <c r="I315" i="62"/>
  <c r="J315" i="62" s="1"/>
  <c r="AA314" i="62"/>
  <c r="AB314" i="62" s="1"/>
  <c r="I314" i="62"/>
  <c r="J314" i="62" s="1"/>
  <c r="AA313" i="62"/>
  <c r="AB313" i="62" s="1"/>
  <c r="I313" i="62"/>
  <c r="J313" i="62" s="1"/>
  <c r="AA312" i="62"/>
  <c r="AB312" i="62" s="1"/>
  <c r="I312" i="62"/>
  <c r="J312" i="62" s="1"/>
  <c r="AA311" i="62"/>
  <c r="AB311" i="62" s="1"/>
  <c r="I311" i="62"/>
  <c r="J311" i="62" s="1"/>
  <c r="AA310" i="62"/>
  <c r="AB310" i="62" s="1"/>
  <c r="I310" i="62"/>
  <c r="J310" i="62" s="1"/>
  <c r="AA309" i="62"/>
  <c r="AB309" i="62" s="1"/>
  <c r="I309" i="62"/>
  <c r="J309" i="62" s="1"/>
  <c r="AA308" i="62"/>
  <c r="AB308" i="62" s="1"/>
  <c r="I308" i="62"/>
  <c r="J308" i="62" s="1"/>
  <c r="AA307" i="62"/>
  <c r="AB307" i="62" s="1"/>
  <c r="I307" i="62"/>
  <c r="J307" i="62" s="1"/>
  <c r="AA306" i="62"/>
  <c r="AB306" i="62" s="1"/>
  <c r="I306" i="62"/>
  <c r="J306" i="62" s="1"/>
  <c r="AA305" i="62"/>
  <c r="AB305" i="62" s="1"/>
  <c r="I305" i="62"/>
  <c r="J305" i="62" s="1"/>
  <c r="AA304" i="62"/>
  <c r="AB304" i="62" s="1"/>
  <c r="I304" i="62"/>
  <c r="J304" i="62" s="1"/>
  <c r="AA303" i="62"/>
  <c r="AB303" i="62" s="1"/>
  <c r="I303" i="62"/>
  <c r="J303" i="62" s="1"/>
  <c r="AA302" i="62"/>
  <c r="AB302" i="62" s="1"/>
  <c r="I302" i="62"/>
  <c r="J302" i="62" s="1"/>
  <c r="AA301" i="62"/>
  <c r="AB301" i="62" s="1"/>
  <c r="I301" i="62"/>
  <c r="J301" i="62" s="1"/>
  <c r="AA300" i="62"/>
  <c r="AB300" i="62" s="1"/>
  <c r="I300" i="62"/>
  <c r="J300" i="62" s="1"/>
  <c r="AA299" i="62"/>
  <c r="AB299" i="62" s="1"/>
  <c r="I299" i="62"/>
  <c r="J299" i="62" s="1"/>
  <c r="AA298" i="62"/>
  <c r="AB298" i="62" s="1"/>
  <c r="I298" i="62"/>
  <c r="J298" i="62" s="1"/>
  <c r="AA297" i="62"/>
  <c r="AB297" i="62" s="1"/>
  <c r="I297" i="62"/>
  <c r="J297" i="62" s="1"/>
  <c r="AA296" i="62"/>
  <c r="AB296" i="62" s="1"/>
  <c r="I296" i="62"/>
  <c r="J296" i="62" s="1"/>
  <c r="AA295" i="62"/>
  <c r="AB295" i="62" s="1"/>
  <c r="I295" i="62"/>
  <c r="J295" i="62" s="1"/>
  <c r="AA294" i="62"/>
  <c r="AB294" i="62" s="1"/>
  <c r="I294" i="62"/>
  <c r="J294" i="62" s="1"/>
  <c r="AA293" i="62"/>
  <c r="AB293" i="62" s="1"/>
  <c r="I293" i="62"/>
  <c r="J293" i="62" s="1"/>
  <c r="AA292" i="62"/>
  <c r="AB292" i="62" s="1"/>
  <c r="I292" i="62"/>
  <c r="J292" i="62" s="1"/>
  <c r="AA291" i="62"/>
  <c r="AB291" i="62" s="1"/>
  <c r="I291" i="62"/>
  <c r="J291" i="62" s="1"/>
  <c r="AA290" i="62"/>
  <c r="AB290" i="62" s="1"/>
  <c r="I290" i="62"/>
  <c r="J290" i="62" s="1"/>
  <c r="AA289" i="62"/>
  <c r="AB289" i="62" s="1"/>
  <c r="I289" i="62"/>
  <c r="J289" i="62" s="1"/>
  <c r="AA288" i="62"/>
  <c r="AB288" i="62" s="1"/>
  <c r="I288" i="62"/>
  <c r="J288" i="62" s="1"/>
  <c r="AA287" i="62"/>
  <c r="AB287" i="62" s="1"/>
  <c r="I287" i="62"/>
  <c r="J287" i="62" s="1"/>
  <c r="AA286" i="62"/>
  <c r="AB286" i="62" s="1"/>
  <c r="I286" i="62"/>
  <c r="J286" i="62" s="1"/>
  <c r="AA285" i="62"/>
  <c r="AB285" i="62" s="1"/>
  <c r="I285" i="62"/>
  <c r="J285" i="62" s="1"/>
  <c r="AA284" i="62"/>
  <c r="AB284" i="62" s="1"/>
  <c r="I284" i="62"/>
  <c r="J284" i="62" s="1"/>
  <c r="AA283" i="62"/>
  <c r="AB283" i="62" s="1"/>
  <c r="I283" i="62"/>
  <c r="J283" i="62" s="1"/>
  <c r="AA282" i="62"/>
  <c r="AB282" i="62" s="1"/>
  <c r="I282" i="62"/>
  <c r="J282" i="62" s="1"/>
  <c r="AA281" i="62"/>
  <c r="AB281" i="62" s="1"/>
  <c r="I281" i="62"/>
  <c r="J281" i="62" s="1"/>
  <c r="AA280" i="62"/>
  <c r="AB280" i="62" s="1"/>
  <c r="I280" i="62"/>
  <c r="J280" i="62" s="1"/>
  <c r="AA279" i="62"/>
  <c r="AB279" i="62" s="1"/>
  <c r="I279" i="62"/>
  <c r="J279" i="62" s="1"/>
  <c r="AA278" i="62"/>
  <c r="AB278" i="62" s="1"/>
  <c r="I278" i="62"/>
  <c r="J278" i="62" s="1"/>
  <c r="AA277" i="62"/>
  <c r="AB277" i="62" s="1"/>
  <c r="I277" i="62"/>
  <c r="J277" i="62" s="1"/>
  <c r="AA276" i="62"/>
  <c r="AB276" i="62" s="1"/>
  <c r="I276" i="62"/>
  <c r="J276" i="62" s="1"/>
  <c r="AA275" i="62"/>
  <c r="AB275" i="62" s="1"/>
  <c r="I275" i="62"/>
  <c r="J275" i="62" s="1"/>
  <c r="AA274" i="62"/>
  <c r="AB274" i="62" s="1"/>
  <c r="I274" i="62"/>
  <c r="J274" i="62" s="1"/>
  <c r="AA273" i="62"/>
  <c r="AB273" i="62" s="1"/>
  <c r="I273" i="62"/>
  <c r="J273" i="62" s="1"/>
  <c r="AA272" i="62"/>
  <c r="AB272" i="62" s="1"/>
  <c r="I272" i="62"/>
  <c r="J272" i="62" s="1"/>
  <c r="AA271" i="62"/>
  <c r="AB271" i="62" s="1"/>
  <c r="I271" i="62"/>
  <c r="J271" i="62" s="1"/>
  <c r="AA270" i="62"/>
  <c r="AB270" i="62" s="1"/>
  <c r="I270" i="62"/>
  <c r="J270" i="62" s="1"/>
  <c r="AA269" i="62"/>
  <c r="AB269" i="62" s="1"/>
  <c r="I269" i="62"/>
  <c r="J269" i="62" s="1"/>
  <c r="AA268" i="62"/>
  <c r="AB268" i="62" s="1"/>
  <c r="I268" i="62"/>
  <c r="J268" i="62" s="1"/>
  <c r="AA267" i="62"/>
  <c r="AB267" i="62" s="1"/>
  <c r="I267" i="62"/>
  <c r="J267" i="62" s="1"/>
  <c r="AA266" i="62"/>
  <c r="AB266" i="62" s="1"/>
  <c r="I266" i="62"/>
  <c r="J266" i="62" s="1"/>
  <c r="AA265" i="62"/>
  <c r="AB265" i="62" s="1"/>
  <c r="I265" i="62"/>
  <c r="J265" i="62" s="1"/>
  <c r="AA264" i="62"/>
  <c r="AB264" i="62" s="1"/>
  <c r="I264" i="62"/>
  <c r="J264" i="62" s="1"/>
  <c r="AA263" i="62"/>
  <c r="AB263" i="62" s="1"/>
  <c r="I263" i="62"/>
  <c r="J263" i="62" s="1"/>
  <c r="AA262" i="62"/>
  <c r="AB262" i="62" s="1"/>
  <c r="I262" i="62"/>
  <c r="J262" i="62" s="1"/>
  <c r="AA261" i="62"/>
  <c r="AB261" i="62" s="1"/>
  <c r="I261" i="62"/>
  <c r="J261" i="62" s="1"/>
  <c r="AA260" i="62"/>
  <c r="AB260" i="62" s="1"/>
  <c r="I260" i="62"/>
  <c r="J260" i="62" s="1"/>
  <c r="AA259" i="62"/>
  <c r="AB259" i="62" s="1"/>
  <c r="I259" i="62"/>
  <c r="J259" i="62" s="1"/>
  <c r="AA258" i="62"/>
  <c r="AB258" i="62" s="1"/>
  <c r="I258" i="62"/>
  <c r="J258" i="62" s="1"/>
  <c r="AA257" i="62"/>
  <c r="AB257" i="62" s="1"/>
  <c r="I257" i="62"/>
  <c r="J257" i="62" s="1"/>
  <c r="AA256" i="62"/>
  <c r="AB256" i="62" s="1"/>
  <c r="I256" i="62"/>
  <c r="J256" i="62" s="1"/>
  <c r="AA255" i="62"/>
  <c r="AB255" i="62" s="1"/>
  <c r="I255" i="62"/>
  <c r="J255" i="62" s="1"/>
  <c r="AA254" i="62"/>
  <c r="AB254" i="62" s="1"/>
  <c r="I254" i="62"/>
  <c r="J254" i="62" s="1"/>
  <c r="AA253" i="62"/>
  <c r="AB253" i="62" s="1"/>
  <c r="I253" i="62"/>
  <c r="J253" i="62" s="1"/>
  <c r="AA252" i="62"/>
  <c r="AB252" i="62" s="1"/>
  <c r="I252" i="62"/>
  <c r="J252" i="62" s="1"/>
  <c r="AA251" i="62"/>
  <c r="AB251" i="62" s="1"/>
  <c r="I251" i="62"/>
  <c r="J251" i="62" s="1"/>
  <c r="AA250" i="62"/>
  <c r="AB250" i="62" s="1"/>
  <c r="I250" i="62"/>
  <c r="J250" i="62" s="1"/>
  <c r="AA249" i="62"/>
  <c r="AB249" i="62" s="1"/>
  <c r="I249" i="62"/>
  <c r="J249" i="62" s="1"/>
  <c r="AA248" i="62"/>
  <c r="AB248" i="62" s="1"/>
  <c r="I248" i="62"/>
  <c r="J248" i="62" s="1"/>
  <c r="AA247" i="62"/>
  <c r="AB247" i="62" s="1"/>
  <c r="I247" i="62"/>
  <c r="J247" i="62" s="1"/>
  <c r="AA246" i="62"/>
  <c r="AB246" i="62" s="1"/>
  <c r="I246" i="62"/>
  <c r="J246" i="62" s="1"/>
  <c r="AA245" i="62"/>
  <c r="AB245" i="62" s="1"/>
  <c r="I245" i="62"/>
  <c r="J245" i="62" s="1"/>
  <c r="AA244" i="62"/>
  <c r="AB244" i="62" s="1"/>
  <c r="I244" i="62"/>
  <c r="J244" i="62" s="1"/>
  <c r="AA243" i="62"/>
  <c r="AB243" i="62" s="1"/>
  <c r="I243" i="62"/>
  <c r="J243" i="62" s="1"/>
  <c r="AA242" i="62"/>
  <c r="AB242" i="62" s="1"/>
  <c r="I242" i="62"/>
  <c r="J242" i="62" s="1"/>
  <c r="AA241" i="62"/>
  <c r="AB241" i="62" s="1"/>
  <c r="I241" i="62"/>
  <c r="J241" i="62" s="1"/>
  <c r="AA240" i="62"/>
  <c r="AB240" i="62" s="1"/>
  <c r="I240" i="62"/>
  <c r="J240" i="62" s="1"/>
  <c r="AA239" i="62"/>
  <c r="AB239" i="62" s="1"/>
  <c r="I239" i="62"/>
  <c r="J239" i="62" s="1"/>
  <c r="AA238" i="62"/>
  <c r="AB238" i="62" s="1"/>
  <c r="I238" i="62"/>
  <c r="J238" i="62" s="1"/>
  <c r="AA237" i="62"/>
  <c r="AB237" i="62" s="1"/>
  <c r="I237" i="62"/>
  <c r="J237" i="62" s="1"/>
  <c r="AA236" i="62"/>
  <c r="AB236" i="62" s="1"/>
  <c r="I236" i="62"/>
  <c r="J236" i="62" s="1"/>
  <c r="AA235" i="62"/>
  <c r="AB235" i="62" s="1"/>
  <c r="I235" i="62"/>
  <c r="J235" i="62" s="1"/>
  <c r="AA234" i="62"/>
  <c r="AB234" i="62" s="1"/>
  <c r="I234" i="62"/>
  <c r="J234" i="62" s="1"/>
  <c r="AA233" i="62"/>
  <c r="AB233" i="62" s="1"/>
  <c r="I233" i="62"/>
  <c r="J233" i="62" s="1"/>
  <c r="AA232" i="62"/>
  <c r="AB232" i="62" s="1"/>
  <c r="I232" i="62"/>
  <c r="J232" i="62" s="1"/>
  <c r="AA231" i="62"/>
  <c r="AB231" i="62" s="1"/>
  <c r="I231" i="62"/>
  <c r="J231" i="62" s="1"/>
  <c r="AA230" i="62"/>
  <c r="AB230" i="62" s="1"/>
  <c r="I230" i="62"/>
  <c r="J230" i="62" s="1"/>
  <c r="AA229" i="62"/>
  <c r="AB229" i="62" s="1"/>
  <c r="I229" i="62"/>
  <c r="J229" i="62" s="1"/>
  <c r="AA228" i="62"/>
  <c r="AB228" i="62" s="1"/>
  <c r="I228" i="62"/>
  <c r="J228" i="62" s="1"/>
  <c r="AA227" i="62"/>
  <c r="AB227" i="62" s="1"/>
  <c r="I227" i="62"/>
  <c r="J227" i="62" s="1"/>
  <c r="AA226" i="62"/>
  <c r="AB226" i="62" s="1"/>
  <c r="I226" i="62"/>
  <c r="J226" i="62" s="1"/>
  <c r="AA225" i="62"/>
  <c r="AB225" i="62" s="1"/>
  <c r="I225" i="62"/>
  <c r="J225" i="62" s="1"/>
  <c r="AA224" i="62"/>
  <c r="AB224" i="62" s="1"/>
  <c r="I224" i="62"/>
  <c r="J224" i="62" s="1"/>
  <c r="AA223" i="62"/>
  <c r="AB223" i="62" s="1"/>
  <c r="I223" i="62"/>
  <c r="J223" i="62" s="1"/>
  <c r="AA222" i="62"/>
  <c r="AB222" i="62" s="1"/>
  <c r="I222" i="62"/>
  <c r="J222" i="62" s="1"/>
  <c r="AA221" i="62"/>
  <c r="AB221" i="62" s="1"/>
  <c r="I221" i="62"/>
  <c r="J221" i="62" s="1"/>
  <c r="AA220" i="62"/>
  <c r="AB220" i="62" s="1"/>
  <c r="I220" i="62"/>
  <c r="J220" i="62" s="1"/>
  <c r="AA219" i="62"/>
  <c r="AB219" i="62" s="1"/>
  <c r="I219" i="62"/>
  <c r="J219" i="62" s="1"/>
  <c r="AA218" i="62"/>
  <c r="AB218" i="62" s="1"/>
  <c r="I218" i="62"/>
  <c r="J218" i="62" s="1"/>
  <c r="AA217" i="62"/>
  <c r="AB217" i="62" s="1"/>
  <c r="I217" i="62"/>
  <c r="J217" i="62" s="1"/>
  <c r="AA216" i="62"/>
  <c r="AB216" i="62" s="1"/>
  <c r="I216" i="62"/>
  <c r="J216" i="62" s="1"/>
  <c r="AA215" i="62"/>
  <c r="AB215" i="62" s="1"/>
  <c r="I215" i="62"/>
  <c r="J215" i="62" s="1"/>
  <c r="AA214" i="62"/>
  <c r="AB214" i="62" s="1"/>
  <c r="I214" i="62"/>
  <c r="J214" i="62" s="1"/>
  <c r="AA213" i="62"/>
  <c r="AB213" i="62" s="1"/>
  <c r="I213" i="62"/>
  <c r="J213" i="62" s="1"/>
  <c r="AA212" i="62"/>
  <c r="AB212" i="62" s="1"/>
  <c r="I212" i="62"/>
  <c r="J212" i="62" s="1"/>
  <c r="AA211" i="62"/>
  <c r="AB211" i="62" s="1"/>
  <c r="I211" i="62"/>
  <c r="J211" i="62" s="1"/>
  <c r="AA210" i="62"/>
  <c r="AB210" i="62" s="1"/>
  <c r="I210" i="62"/>
  <c r="J210" i="62" s="1"/>
  <c r="AA209" i="62"/>
  <c r="AB209" i="62" s="1"/>
  <c r="I209" i="62"/>
  <c r="J209" i="62" s="1"/>
  <c r="AA208" i="62"/>
  <c r="AB208" i="62" s="1"/>
  <c r="I208" i="62"/>
  <c r="J208" i="62" s="1"/>
  <c r="AA207" i="62"/>
  <c r="AB207" i="62" s="1"/>
  <c r="I207" i="62"/>
  <c r="J207" i="62" s="1"/>
  <c r="AA206" i="62"/>
  <c r="AB206" i="62" s="1"/>
  <c r="I206" i="62"/>
  <c r="J206" i="62" s="1"/>
  <c r="AA205" i="62"/>
  <c r="AB205" i="62" s="1"/>
  <c r="I205" i="62"/>
  <c r="J205" i="62" s="1"/>
  <c r="AA204" i="62"/>
  <c r="AB204" i="62" s="1"/>
  <c r="I204" i="62"/>
  <c r="J204" i="62" s="1"/>
  <c r="AA203" i="62"/>
  <c r="AB203" i="62" s="1"/>
  <c r="I203" i="62"/>
  <c r="J203" i="62" s="1"/>
  <c r="AA202" i="62"/>
  <c r="AB202" i="62" s="1"/>
  <c r="I202" i="62"/>
  <c r="J202" i="62" s="1"/>
  <c r="AA201" i="62"/>
  <c r="AB201" i="62" s="1"/>
  <c r="I201" i="62"/>
  <c r="J201" i="62" s="1"/>
  <c r="AA200" i="62"/>
  <c r="AB200" i="62" s="1"/>
  <c r="I200" i="62"/>
  <c r="J200" i="62" s="1"/>
  <c r="AA199" i="62"/>
  <c r="AB199" i="62" s="1"/>
  <c r="I199" i="62"/>
  <c r="J199" i="62" s="1"/>
  <c r="AA198" i="62"/>
  <c r="AB198" i="62" s="1"/>
  <c r="I198" i="62"/>
  <c r="J198" i="62" s="1"/>
  <c r="AA197" i="62"/>
  <c r="AB197" i="62" s="1"/>
  <c r="I197" i="62"/>
  <c r="J197" i="62" s="1"/>
  <c r="AA196" i="62"/>
  <c r="AB196" i="62" s="1"/>
  <c r="I196" i="62"/>
  <c r="J196" i="62" s="1"/>
  <c r="AA195" i="62"/>
  <c r="AB195" i="62" s="1"/>
  <c r="I195" i="62"/>
  <c r="J195" i="62" s="1"/>
  <c r="AA194" i="62"/>
  <c r="AB194" i="62" s="1"/>
  <c r="I194" i="62"/>
  <c r="J194" i="62" s="1"/>
  <c r="AA193" i="62"/>
  <c r="AB193" i="62" s="1"/>
  <c r="I193" i="62"/>
  <c r="J193" i="62" s="1"/>
  <c r="AA192" i="62"/>
  <c r="AB192" i="62" s="1"/>
  <c r="I192" i="62"/>
  <c r="J192" i="62" s="1"/>
  <c r="AA191" i="62"/>
  <c r="AB191" i="62" s="1"/>
  <c r="I191" i="62"/>
  <c r="J191" i="62" s="1"/>
  <c r="AA190" i="62"/>
  <c r="AB190" i="62" s="1"/>
  <c r="I190" i="62"/>
  <c r="J190" i="62" s="1"/>
  <c r="AA189" i="62"/>
  <c r="AB189" i="62" s="1"/>
  <c r="I189" i="62"/>
  <c r="J189" i="62" s="1"/>
  <c r="AA188" i="62"/>
  <c r="AB188" i="62" s="1"/>
  <c r="I188" i="62"/>
  <c r="J188" i="62" s="1"/>
  <c r="AA187" i="62"/>
  <c r="AB187" i="62" s="1"/>
  <c r="I187" i="62"/>
  <c r="J187" i="62" s="1"/>
  <c r="AA186" i="62"/>
  <c r="AB186" i="62" s="1"/>
  <c r="I186" i="62"/>
  <c r="J186" i="62" s="1"/>
  <c r="AA185" i="62"/>
  <c r="AB185" i="62" s="1"/>
  <c r="I185" i="62"/>
  <c r="J185" i="62" s="1"/>
  <c r="AA184" i="62"/>
  <c r="AB184" i="62" s="1"/>
  <c r="I184" i="62"/>
  <c r="J184" i="62" s="1"/>
  <c r="AA183" i="62"/>
  <c r="AB183" i="62" s="1"/>
  <c r="I183" i="62"/>
  <c r="J183" i="62" s="1"/>
  <c r="AA182" i="62"/>
  <c r="AB182" i="62" s="1"/>
  <c r="I182" i="62"/>
  <c r="J182" i="62" s="1"/>
  <c r="AA181" i="62"/>
  <c r="AB181" i="62" s="1"/>
  <c r="I181" i="62"/>
  <c r="J181" i="62" s="1"/>
  <c r="AA180" i="62"/>
  <c r="AB180" i="62" s="1"/>
  <c r="I180" i="62"/>
  <c r="J180" i="62" s="1"/>
  <c r="AA179" i="62"/>
  <c r="AB179" i="62" s="1"/>
  <c r="I179" i="62"/>
  <c r="J179" i="62" s="1"/>
  <c r="AA178" i="62"/>
  <c r="AB178" i="62" s="1"/>
  <c r="I178" i="62"/>
  <c r="J178" i="62" s="1"/>
  <c r="AA177" i="62"/>
  <c r="AB177" i="62" s="1"/>
  <c r="I177" i="62"/>
  <c r="J177" i="62" s="1"/>
  <c r="AA176" i="62"/>
  <c r="AB176" i="62" s="1"/>
  <c r="I176" i="62"/>
  <c r="J176" i="62" s="1"/>
  <c r="AA175" i="62"/>
  <c r="AB175" i="62" s="1"/>
  <c r="I175" i="62"/>
  <c r="J175" i="62" s="1"/>
  <c r="AA174" i="62"/>
  <c r="AB174" i="62" s="1"/>
  <c r="I174" i="62"/>
  <c r="J174" i="62" s="1"/>
  <c r="AA173" i="62"/>
  <c r="AB173" i="62" s="1"/>
  <c r="I173" i="62"/>
  <c r="J173" i="62" s="1"/>
  <c r="AA172" i="62"/>
  <c r="AB172" i="62" s="1"/>
  <c r="I172" i="62"/>
  <c r="J172" i="62" s="1"/>
  <c r="AA171" i="62"/>
  <c r="AB171" i="62" s="1"/>
  <c r="I171" i="62"/>
  <c r="J171" i="62" s="1"/>
  <c r="AA170" i="62"/>
  <c r="AB170" i="62" s="1"/>
  <c r="I170" i="62"/>
  <c r="J170" i="62" s="1"/>
  <c r="AA169" i="62"/>
  <c r="AB169" i="62" s="1"/>
  <c r="I169" i="62"/>
  <c r="J169" i="62" s="1"/>
  <c r="AA168" i="62"/>
  <c r="AB168" i="62" s="1"/>
  <c r="I168" i="62"/>
  <c r="J168" i="62" s="1"/>
  <c r="AA167" i="62"/>
  <c r="AB167" i="62" s="1"/>
  <c r="I167" i="62"/>
  <c r="J167" i="62" s="1"/>
  <c r="AA166" i="62"/>
  <c r="AB166" i="62" s="1"/>
  <c r="I166" i="62"/>
  <c r="J166" i="62" s="1"/>
  <c r="AA165" i="62"/>
  <c r="AB165" i="62" s="1"/>
  <c r="I165" i="62"/>
  <c r="J165" i="62" s="1"/>
  <c r="AA164" i="62"/>
  <c r="AB164" i="62" s="1"/>
  <c r="I164" i="62"/>
  <c r="J164" i="62" s="1"/>
  <c r="AA163" i="62"/>
  <c r="AB163" i="62" s="1"/>
  <c r="I163" i="62"/>
  <c r="J163" i="62" s="1"/>
  <c r="AA162" i="62"/>
  <c r="AB162" i="62" s="1"/>
  <c r="I162" i="62"/>
  <c r="J162" i="62" s="1"/>
  <c r="AA161" i="62"/>
  <c r="AB161" i="62" s="1"/>
  <c r="I161" i="62"/>
  <c r="J161" i="62" s="1"/>
  <c r="AA160" i="62"/>
  <c r="AB160" i="62" s="1"/>
  <c r="I160" i="62"/>
  <c r="J160" i="62" s="1"/>
  <c r="AA159" i="62"/>
  <c r="AB159" i="62" s="1"/>
  <c r="I159" i="62"/>
  <c r="J159" i="62" s="1"/>
  <c r="AA158" i="62"/>
  <c r="AB158" i="62" s="1"/>
  <c r="I158" i="62"/>
  <c r="J158" i="62" s="1"/>
  <c r="AA157" i="62"/>
  <c r="AB157" i="62" s="1"/>
  <c r="I157" i="62"/>
  <c r="J157" i="62" s="1"/>
  <c r="AA156" i="62"/>
  <c r="AB156" i="62" s="1"/>
  <c r="I156" i="62"/>
  <c r="J156" i="62" s="1"/>
  <c r="AA155" i="62"/>
  <c r="AB155" i="62" s="1"/>
  <c r="I155" i="62"/>
  <c r="J155" i="62" s="1"/>
  <c r="AA154" i="62"/>
  <c r="AB154" i="62" s="1"/>
  <c r="I154" i="62"/>
  <c r="J154" i="62" s="1"/>
  <c r="AA153" i="62"/>
  <c r="AB153" i="62" s="1"/>
  <c r="I153" i="62"/>
  <c r="J153" i="62" s="1"/>
  <c r="AA152" i="62"/>
  <c r="AB152" i="62" s="1"/>
  <c r="I152" i="62"/>
  <c r="J152" i="62" s="1"/>
  <c r="AA151" i="62"/>
  <c r="AB151" i="62" s="1"/>
  <c r="I151" i="62"/>
  <c r="J151" i="62" s="1"/>
  <c r="AA150" i="62"/>
  <c r="AB150" i="62" s="1"/>
  <c r="I150" i="62"/>
  <c r="J150" i="62" s="1"/>
  <c r="AA149" i="62"/>
  <c r="AB149" i="62" s="1"/>
  <c r="I149" i="62"/>
  <c r="J149" i="62" s="1"/>
  <c r="AA148" i="62"/>
  <c r="AB148" i="62" s="1"/>
  <c r="I148" i="62"/>
  <c r="J148" i="62" s="1"/>
  <c r="AA147" i="62"/>
  <c r="AB147" i="62" s="1"/>
  <c r="I147" i="62"/>
  <c r="J147" i="62" s="1"/>
  <c r="AA146" i="62"/>
  <c r="AB146" i="62" s="1"/>
  <c r="I146" i="62"/>
  <c r="J146" i="62" s="1"/>
  <c r="AA145" i="62"/>
  <c r="AB145" i="62" s="1"/>
  <c r="I145" i="62"/>
  <c r="J145" i="62" s="1"/>
  <c r="AA144" i="62"/>
  <c r="AB144" i="62" s="1"/>
  <c r="I144" i="62"/>
  <c r="J144" i="62" s="1"/>
  <c r="AA143" i="62"/>
  <c r="AB143" i="62" s="1"/>
  <c r="I143" i="62"/>
  <c r="J143" i="62" s="1"/>
  <c r="AA142" i="62"/>
  <c r="AB142" i="62" s="1"/>
  <c r="I142" i="62"/>
  <c r="J142" i="62" s="1"/>
  <c r="AA141" i="62"/>
  <c r="AB141" i="62" s="1"/>
  <c r="I141" i="62"/>
  <c r="J141" i="62" s="1"/>
  <c r="AA140" i="62"/>
  <c r="AB140" i="62" s="1"/>
  <c r="I140" i="62"/>
  <c r="J140" i="62" s="1"/>
  <c r="AA139" i="62"/>
  <c r="AB139" i="62" s="1"/>
  <c r="I139" i="62"/>
  <c r="J139" i="62" s="1"/>
  <c r="AA138" i="62"/>
  <c r="AB138" i="62" s="1"/>
  <c r="I138" i="62"/>
  <c r="J138" i="62" s="1"/>
  <c r="AA137" i="62"/>
  <c r="AB137" i="62" s="1"/>
  <c r="I137" i="62"/>
  <c r="J137" i="62" s="1"/>
  <c r="AA136" i="62"/>
  <c r="AB136" i="62" s="1"/>
  <c r="I136" i="62"/>
  <c r="J136" i="62" s="1"/>
  <c r="AA135" i="62"/>
  <c r="AB135" i="62" s="1"/>
  <c r="I135" i="62"/>
  <c r="J135" i="62" s="1"/>
  <c r="AA134" i="62"/>
  <c r="AB134" i="62" s="1"/>
  <c r="I134" i="62"/>
  <c r="J134" i="62" s="1"/>
  <c r="AA133" i="62"/>
  <c r="AB133" i="62" s="1"/>
  <c r="I133" i="62"/>
  <c r="J133" i="62" s="1"/>
  <c r="AA132" i="62"/>
  <c r="AB132" i="62" s="1"/>
  <c r="I132" i="62"/>
  <c r="J132" i="62" s="1"/>
  <c r="AA131" i="62"/>
  <c r="AB131" i="62" s="1"/>
  <c r="I131" i="62"/>
  <c r="J131" i="62" s="1"/>
  <c r="AA130" i="62"/>
  <c r="AB130" i="62" s="1"/>
  <c r="I130" i="62"/>
  <c r="J130" i="62" s="1"/>
  <c r="AA129" i="62"/>
  <c r="AB129" i="62" s="1"/>
  <c r="I129" i="62"/>
  <c r="J129" i="62" s="1"/>
  <c r="AA128" i="62"/>
  <c r="AB128" i="62" s="1"/>
  <c r="I128" i="62"/>
  <c r="J128" i="62" s="1"/>
  <c r="AA127" i="62"/>
  <c r="AB127" i="62" s="1"/>
  <c r="I127" i="62"/>
  <c r="J127" i="62" s="1"/>
  <c r="AA126" i="62"/>
  <c r="AB126" i="62" s="1"/>
  <c r="I126" i="62"/>
  <c r="J126" i="62" s="1"/>
  <c r="AA125" i="62"/>
  <c r="AB125" i="62" s="1"/>
  <c r="I125" i="62"/>
  <c r="J125" i="62" s="1"/>
  <c r="AA124" i="62"/>
  <c r="AB124" i="62" s="1"/>
  <c r="I124" i="62"/>
  <c r="J124" i="62" s="1"/>
  <c r="AA123" i="62"/>
  <c r="AB123" i="62" s="1"/>
  <c r="I123" i="62"/>
  <c r="J123" i="62" s="1"/>
  <c r="AA122" i="62"/>
  <c r="AB122" i="62" s="1"/>
  <c r="I122" i="62"/>
  <c r="J122" i="62" s="1"/>
  <c r="AA121" i="62"/>
  <c r="AB121" i="62" s="1"/>
  <c r="I121" i="62"/>
  <c r="J121" i="62" s="1"/>
  <c r="AA120" i="62"/>
  <c r="AB120" i="62" s="1"/>
  <c r="I120" i="62"/>
  <c r="J120" i="62" s="1"/>
  <c r="AA119" i="62"/>
  <c r="AB119" i="62" s="1"/>
  <c r="I119" i="62"/>
  <c r="J119" i="62" s="1"/>
  <c r="AA118" i="62"/>
  <c r="AB118" i="62" s="1"/>
  <c r="I118" i="62"/>
  <c r="J118" i="62" s="1"/>
  <c r="AA117" i="62"/>
  <c r="AB117" i="62" s="1"/>
  <c r="I117" i="62"/>
  <c r="J117" i="62" s="1"/>
  <c r="AA116" i="62"/>
  <c r="AB116" i="62" s="1"/>
  <c r="I116" i="62"/>
  <c r="J116" i="62" s="1"/>
  <c r="AA115" i="62"/>
  <c r="AB115" i="62" s="1"/>
  <c r="I115" i="62"/>
  <c r="J115" i="62" s="1"/>
  <c r="AA114" i="62"/>
  <c r="AB114" i="62" s="1"/>
  <c r="I114" i="62"/>
  <c r="J114" i="62" s="1"/>
  <c r="AA113" i="62"/>
  <c r="AB113" i="62" s="1"/>
  <c r="I113" i="62"/>
  <c r="J113" i="62" s="1"/>
  <c r="AA112" i="62"/>
  <c r="AB112" i="62" s="1"/>
  <c r="I112" i="62"/>
  <c r="J112" i="62" s="1"/>
  <c r="AA111" i="62"/>
  <c r="AB111" i="62" s="1"/>
  <c r="I111" i="62"/>
  <c r="J111" i="62" s="1"/>
  <c r="AA110" i="62"/>
  <c r="AB110" i="62" s="1"/>
  <c r="I110" i="62"/>
  <c r="J110" i="62" s="1"/>
  <c r="AA109" i="62"/>
  <c r="AB109" i="62" s="1"/>
  <c r="I109" i="62"/>
  <c r="J109" i="62" s="1"/>
  <c r="AA108" i="62"/>
  <c r="AB108" i="62" s="1"/>
  <c r="I108" i="62"/>
  <c r="J108" i="62" s="1"/>
  <c r="AA107" i="62"/>
  <c r="AB107" i="62" s="1"/>
  <c r="I107" i="62"/>
  <c r="J107" i="62" s="1"/>
  <c r="AA106" i="62"/>
  <c r="AB106" i="62" s="1"/>
  <c r="I106" i="62"/>
  <c r="J106" i="62" s="1"/>
  <c r="AA105" i="62"/>
  <c r="AB105" i="62" s="1"/>
  <c r="I105" i="62"/>
  <c r="J105" i="62" s="1"/>
  <c r="AA104" i="62"/>
  <c r="AB104" i="62" s="1"/>
  <c r="I104" i="62"/>
  <c r="J104" i="62" s="1"/>
  <c r="AA103" i="62"/>
  <c r="AB103" i="62" s="1"/>
  <c r="I103" i="62"/>
  <c r="J103" i="62" s="1"/>
  <c r="AA102" i="62"/>
  <c r="AB102" i="62" s="1"/>
  <c r="I102" i="62"/>
  <c r="J102" i="62" s="1"/>
  <c r="AA101" i="62"/>
  <c r="AB101" i="62" s="1"/>
  <c r="I101" i="62"/>
  <c r="J101" i="62" s="1"/>
  <c r="AA100" i="62"/>
  <c r="AB100" i="62" s="1"/>
  <c r="I100" i="62"/>
  <c r="J100" i="62" s="1"/>
  <c r="AA99" i="62"/>
  <c r="AB99" i="62" s="1"/>
  <c r="I99" i="62"/>
  <c r="J99" i="62" s="1"/>
  <c r="AA98" i="62"/>
  <c r="AB98" i="62" s="1"/>
  <c r="I98" i="62"/>
  <c r="J98" i="62" s="1"/>
  <c r="AA97" i="62"/>
  <c r="AB97" i="62" s="1"/>
  <c r="I97" i="62"/>
  <c r="J97" i="62" s="1"/>
  <c r="AA96" i="62"/>
  <c r="AB96" i="62" s="1"/>
  <c r="I96" i="62"/>
  <c r="J96" i="62" s="1"/>
  <c r="AA95" i="62"/>
  <c r="AB95" i="62" s="1"/>
  <c r="I95" i="62"/>
  <c r="J95" i="62" s="1"/>
  <c r="AA94" i="62"/>
  <c r="AB94" i="62" s="1"/>
  <c r="I94" i="62"/>
  <c r="J94" i="62" s="1"/>
  <c r="AA93" i="62"/>
  <c r="AB93" i="62" s="1"/>
  <c r="I93" i="62"/>
  <c r="J93" i="62" s="1"/>
  <c r="AA92" i="62"/>
  <c r="AB92" i="62" s="1"/>
  <c r="I92" i="62"/>
  <c r="J92" i="62" s="1"/>
  <c r="AA91" i="62"/>
  <c r="AB91" i="62" s="1"/>
  <c r="I91" i="62"/>
  <c r="J91" i="62" s="1"/>
  <c r="AA90" i="62"/>
  <c r="AB90" i="62" s="1"/>
  <c r="I90" i="62"/>
  <c r="J90" i="62" s="1"/>
  <c r="AA89" i="62"/>
  <c r="AB89" i="62" s="1"/>
  <c r="I89" i="62"/>
  <c r="J89" i="62" s="1"/>
  <c r="AA88" i="62"/>
  <c r="AB88" i="62" s="1"/>
  <c r="I88" i="62"/>
  <c r="J88" i="62" s="1"/>
  <c r="AA87" i="62"/>
  <c r="AB87" i="62" s="1"/>
  <c r="I87" i="62"/>
  <c r="J87" i="62" s="1"/>
  <c r="AA86" i="62"/>
  <c r="AB86" i="62" s="1"/>
  <c r="I86" i="62"/>
  <c r="J86" i="62" s="1"/>
  <c r="AA85" i="62"/>
  <c r="AB85" i="62" s="1"/>
  <c r="I85" i="62"/>
  <c r="J85" i="62" s="1"/>
  <c r="AA84" i="62"/>
  <c r="AB84" i="62" s="1"/>
  <c r="I84" i="62"/>
  <c r="J84" i="62" s="1"/>
  <c r="AA83" i="62"/>
  <c r="AB83" i="62" s="1"/>
  <c r="I83" i="62"/>
  <c r="J83" i="62" s="1"/>
  <c r="AA82" i="62"/>
  <c r="AB82" i="62" s="1"/>
  <c r="I82" i="62"/>
  <c r="J82" i="62" s="1"/>
  <c r="AA81" i="62"/>
  <c r="AB81" i="62" s="1"/>
  <c r="I81" i="62"/>
  <c r="J81" i="62" s="1"/>
  <c r="AA80" i="62"/>
  <c r="AB80" i="62" s="1"/>
  <c r="I80" i="62"/>
  <c r="J80" i="62" s="1"/>
  <c r="AA79" i="62"/>
  <c r="AB79" i="62" s="1"/>
  <c r="I79" i="62"/>
  <c r="J79" i="62" s="1"/>
  <c r="AA78" i="62"/>
  <c r="AB78" i="62" s="1"/>
  <c r="I78" i="62"/>
  <c r="J78" i="62" s="1"/>
  <c r="AA77" i="62"/>
  <c r="AB77" i="62" s="1"/>
  <c r="I77" i="62"/>
  <c r="J77" i="62" s="1"/>
  <c r="AA76" i="62"/>
  <c r="AB76" i="62" s="1"/>
  <c r="I76" i="62"/>
  <c r="J76" i="62" s="1"/>
  <c r="AA75" i="62"/>
  <c r="AB75" i="62" s="1"/>
  <c r="I75" i="62"/>
  <c r="J75" i="62" s="1"/>
  <c r="AA74" i="62"/>
  <c r="AB74" i="62" s="1"/>
  <c r="I74" i="62"/>
  <c r="J74" i="62" s="1"/>
  <c r="AA73" i="62"/>
  <c r="AB73" i="62" s="1"/>
  <c r="I73" i="62"/>
  <c r="J73" i="62" s="1"/>
  <c r="AA72" i="62"/>
  <c r="AB72" i="62" s="1"/>
  <c r="I72" i="62"/>
  <c r="J72" i="62" s="1"/>
  <c r="AA71" i="62"/>
  <c r="AB71" i="62" s="1"/>
  <c r="I71" i="62"/>
  <c r="J71" i="62" s="1"/>
  <c r="AA70" i="62"/>
  <c r="AB70" i="62" s="1"/>
  <c r="I70" i="62"/>
  <c r="J70" i="62" s="1"/>
  <c r="AA69" i="62"/>
  <c r="AB69" i="62" s="1"/>
  <c r="I69" i="62"/>
  <c r="J69" i="62" s="1"/>
  <c r="AA68" i="62"/>
  <c r="AB68" i="62" s="1"/>
  <c r="I68" i="62"/>
  <c r="J68" i="62" s="1"/>
  <c r="AA67" i="62"/>
  <c r="AB67" i="62" s="1"/>
  <c r="I67" i="62"/>
  <c r="J67" i="62" s="1"/>
  <c r="AA66" i="62"/>
  <c r="AB66" i="62" s="1"/>
  <c r="I66" i="62"/>
  <c r="J66" i="62" s="1"/>
  <c r="AA65" i="62"/>
  <c r="AB65" i="62" s="1"/>
  <c r="I65" i="62"/>
  <c r="J65" i="62" s="1"/>
  <c r="AA64" i="62"/>
  <c r="AB64" i="62" s="1"/>
  <c r="I64" i="62"/>
  <c r="J64" i="62" s="1"/>
  <c r="AA63" i="62"/>
  <c r="AB63" i="62" s="1"/>
  <c r="I63" i="62"/>
  <c r="J63" i="62" s="1"/>
  <c r="AA62" i="62"/>
  <c r="AB62" i="62" s="1"/>
  <c r="I62" i="62"/>
  <c r="J62" i="62" s="1"/>
  <c r="AA61" i="62"/>
  <c r="AB61" i="62" s="1"/>
  <c r="I61" i="62"/>
  <c r="J61" i="62" s="1"/>
  <c r="AA60" i="62"/>
  <c r="AB60" i="62" s="1"/>
  <c r="I60" i="62"/>
  <c r="J60" i="62" s="1"/>
  <c r="AA59" i="62"/>
  <c r="AB59" i="62" s="1"/>
  <c r="I59" i="62"/>
  <c r="J59" i="62" s="1"/>
  <c r="AA58" i="62"/>
  <c r="AB58" i="62" s="1"/>
  <c r="I58" i="62"/>
  <c r="J58" i="62" s="1"/>
  <c r="AA57" i="62"/>
  <c r="AB57" i="62" s="1"/>
  <c r="I57" i="62"/>
  <c r="J57" i="62" s="1"/>
  <c r="AA56" i="62"/>
  <c r="AB56" i="62" s="1"/>
  <c r="I56" i="62"/>
  <c r="J56" i="62" s="1"/>
  <c r="AA55" i="62"/>
  <c r="AB55" i="62" s="1"/>
  <c r="I55" i="62"/>
  <c r="J55" i="62" s="1"/>
  <c r="AA54" i="62"/>
  <c r="AB54" i="62" s="1"/>
  <c r="I54" i="62"/>
  <c r="J54" i="62" s="1"/>
  <c r="AA53" i="62"/>
  <c r="AB53" i="62" s="1"/>
  <c r="I53" i="62"/>
  <c r="J53" i="62" s="1"/>
  <c r="AA52" i="62"/>
  <c r="AB52" i="62" s="1"/>
  <c r="I52" i="62"/>
  <c r="J52" i="62" s="1"/>
  <c r="AA51" i="62"/>
  <c r="AB51" i="62" s="1"/>
  <c r="I51" i="62"/>
  <c r="J51" i="62" s="1"/>
  <c r="AA50" i="62"/>
  <c r="AB50" i="62" s="1"/>
  <c r="I50" i="62"/>
  <c r="J50" i="62" s="1"/>
  <c r="AA49" i="62"/>
  <c r="AB49" i="62" s="1"/>
  <c r="I49" i="62"/>
  <c r="J49" i="62" s="1"/>
  <c r="AA48" i="62"/>
  <c r="AB48" i="62" s="1"/>
  <c r="I48" i="62"/>
  <c r="J48" i="62" s="1"/>
  <c r="AA47" i="62"/>
  <c r="AB47" i="62" s="1"/>
  <c r="I47" i="62"/>
  <c r="J47" i="62" s="1"/>
  <c r="AA46" i="62"/>
  <c r="AB46" i="62" s="1"/>
  <c r="I46" i="62"/>
  <c r="J46" i="62" s="1"/>
  <c r="AA45" i="62"/>
  <c r="AB45" i="62" s="1"/>
  <c r="I45" i="62"/>
  <c r="J45" i="62" s="1"/>
  <c r="AA44" i="62"/>
  <c r="AB44" i="62" s="1"/>
  <c r="I44" i="62"/>
  <c r="J44" i="62" s="1"/>
  <c r="AA43" i="62"/>
  <c r="AB43" i="62" s="1"/>
  <c r="I43" i="62"/>
  <c r="J43" i="62" s="1"/>
  <c r="AA42" i="62"/>
  <c r="AB42" i="62" s="1"/>
  <c r="I42" i="62"/>
  <c r="J42" i="62" s="1"/>
  <c r="AA41" i="62"/>
  <c r="AB41" i="62" s="1"/>
  <c r="I41" i="62"/>
  <c r="J41" i="62" s="1"/>
  <c r="AA40" i="62"/>
  <c r="AB40" i="62" s="1"/>
  <c r="I40" i="62"/>
  <c r="J40" i="62" s="1"/>
  <c r="AA39" i="62"/>
  <c r="AB39" i="62" s="1"/>
  <c r="I39" i="62"/>
  <c r="J39" i="62" s="1"/>
  <c r="AA38" i="62"/>
  <c r="AB38" i="62" s="1"/>
  <c r="I38" i="62"/>
  <c r="J38" i="62" s="1"/>
  <c r="AA37" i="62"/>
  <c r="AB37" i="62" s="1"/>
  <c r="I37" i="62"/>
  <c r="J37" i="62" s="1"/>
  <c r="AA36" i="62"/>
  <c r="AB36" i="62" s="1"/>
  <c r="I36" i="62"/>
  <c r="J36" i="62" s="1"/>
  <c r="AA35" i="62"/>
  <c r="AB35" i="62" s="1"/>
  <c r="I35" i="62"/>
  <c r="J35" i="62" s="1"/>
  <c r="AA34" i="62"/>
  <c r="AB34" i="62" s="1"/>
  <c r="I34" i="62"/>
  <c r="J34" i="62" s="1"/>
  <c r="AA33" i="62"/>
  <c r="AB33" i="62" s="1"/>
  <c r="I33" i="62"/>
  <c r="J33" i="62" s="1"/>
  <c r="AA32" i="62"/>
  <c r="AB32" i="62" s="1"/>
  <c r="I32" i="62"/>
  <c r="J32" i="62" s="1"/>
  <c r="AA31" i="62"/>
  <c r="AB31" i="62" s="1"/>
  <c r="I31" i="62"/>
  <c r="J31" i="62" s="1"/>
  <c r="AA30" i="62"/>
  <c r="AB30" i="62" s="1"/>
  <c r="I30" i="62"/>
  <c r="J30" i="62" s="1"/>
  <c r="AA29" i="62"/>
  <c r="AB29" i="62" s="1"/>
  <c r="I29" i="62"/>
  <c r="J29" i="62" s="1"/>
  <c r="AA28" i="62"/>
  <c r="AB28" i="62" s="1"/>
  <c r="I28" i="62"/>
  <c r="J28" i="62" s="1"/>
  <c r="AA27" i="62"/>
  <c r="AB27" i="62" s="1"/>
  <c r="I27" i="62"/>
  <c r="J27" i="62" s="1"/>
  <c r="AA26" i="62"/>
  <c r="AB26" i="62" s="1"/>
  <c r="I26" i="62"/>
  <c r="J26" i="62" s="1"/>
  <c r="AA25" i="62"/>
  <c r="AB25" i="62" s="1"/>
  <c r="I25" i="62"/>
  <c r="J25" i="62" s="1"/>
  <c r="AA24" i="62"/>
  <c r="AB24" i="62" s="1"/>
  <c r="I24" i="62"/>
  <c r="J24" i="62" s="1"/>
  <c r="AA23" i="62"/>
  <c r="AB23" i="62" s="1"/>
  <c r="I23" i="62"/>
  <c r="J23" i="62" s="1"/>
  <c r="AA22" i="62"/>
  <c r="AB22" i="62" s="1"/>
  <c r="I22" i="62"/>
  <c r="J22" i="62" s="1"/>
  <c r="AA21" i="62"/>
  <c r="AB21" i="62" s="1"/>
  <c r="I21" i="62"/>
  <c r="J21" i="62" s="1"/>
  <c r="AA20" i="62"/>
  <c r="AB20" i="62" s="1"/>
  <c r="I20" i="62"/>
  <c r="J20" i="62" s="1"/>
  <c r="AA19" i="62"/>
  <c r="AB19" i="62" s="1"/>
  <c r="I19" i="62"/>
  <c r="J19" i="62" s="1"/>
  <c r="AA18" i="62"/>
  <c r="AB18" i="62" s="1"/>
  <c r="I18" i="62"/>
  <c r="J18" i="62" s="1"/>
  <c r="AA17" i="62"/>
  <c r="AB17" i="62" s="1"/>
  <c r="I17" i="62"/>
  <c r="J17" i="62" s="1"/>
  <c r="AA16" i="62"/>
  <c r="AB16" i="62" s="1"/>
  <c r="I16" i="62"/>
  <c r="J16" i="62" s="1"/>
  <c r="AA15" i="62"/>
  <c r="AB15" i="62" s="1"/>
  <c r="I15" i="62"/>
  <c r="J15" i="62" s="1"/>
  <c r="AA14" i="62"/>
  <c r="AB14" i="62" s="1"/>
  <c r="I14" i="62"/>
  <c r="J14" i="62" s="1"/>
  <c r="AA13" i="62"/>
  <c r="AB13" i="62" s="1"/>
  <c r="I13" i="62"/>
  <c r="J13" i="62" s="1"/>
  <c r="O429" i="61"/>
  <c r="P429" i="61" s="1"/>
  <c r="I429" i="61"/>
  <c r="J429" i="61" s="1"/>
  <c r="O428" i="61"/>
  <c r="P428" i="61" s="1"/>
  <c r="I428" i="61"/>
  <c r="J428" i="61" s="1"/>
  <c r="O427" i="61"/>
  <c r="P427" i="61" s="1"/>
  <c r="I427" i="61"/>
  <c r="J427" i="61" s="1"/>
  <c r="O426" i="61"/>
  <c r="P426" i="61" s="1"/>
  <c r="I426" i="61"/>
  <c r="J426" i="61" s="1"/>
  <c r="O425" i="61"/>
  <c r="P425" i="61" s="1"/>
  <c r="I425" i="61"/>
  <c r="J425" i="61" s="1"/>
  <c r="O424" i="61"/>
  <c r="P424" i="61" s="1"/>
  <c r="I424" i="61"/>
  <c r="J424" i="61" s="1"/>
  <c r="O423" i="61"/>
  <c r="P423" i="61" s="1"/>
  <c r="I423" i="61"/>
  <c r="J423" i="61" s="1"/>
  <c r="O422" i="61"/>
  <c r="P422" i="61" s="1"/>
  <c r="I422" i="61"/>
  <c r="J422" i="61" s="1"/>
  <c r="O421" i="61"/>
  <c r="P421" i="61" s="1"/>
  <c r="I421" i="61"/>
  <c r="J421" i="61" s="1"/>
  <c r="O420" i="61"/>
  <c r="P420" i="61" s="1"/>
  <c r="I420" i="61"/>
  <c r="J420" i="61" s="1"/>
  <c r="O419" i="61"/>
  <c r="P419" i="61" s="1"/>
  <c r="I419" i="61"/>
  <c r="J419" i="61" s="1"/>
  <c r="O418" i="61"/>
  <c r="P418" i="61" s="1"/>
  <c r="I418" i="61"/>
  <c r="J418" i="61" s="1"/>
  <c r="O417" i="61"/>
  <c r="P417" i="61" s="1"/>
  <c r="I417" i="61"/>
  <c r="J417" i="61" s="1"/>
  <c r="O416" i="61"/>
  <c r="P416" i="61" s="1"/>
  <c r="I416" i="61"/>
  <c r="J416" i="61" s="1"/>
  <c r="O415" i="61"/>
  <c r="P415" i="61" s="1"/>
  <c r="I415" i="61"/>
  <c r="J415" i="61" s="1"/>
  <c r="O414" i="61"/>
  <c r="P414" i="61" s="1"/>
  <c r="I414" i="61"/>
  <c r="J414" i="61" s="1"/>
  <c r="O413" i="61"/>
  <c r="P413" i="61" s="1"/>
  <c r="I413" i="61"/>
  <c r="J413" i="61" s="1"/>
  <c r="O412" i="61"/>
  <c r="P412" i="61" s="1"/>
  <c r="I412" i="61"/>
  <c r="J412" i="61" s="1"/>
  <c r="O411" i="61"/>
  <c r="P411" i="61" s="1"/>
  <c r="I411" i="61"/>
  <c r="J411" i="61" s="1"/>
  <c r="O410" i="61"/>
  <c r="P410" i="61" s="1"/>
  <c r="I410" i="61"/>
  <c r="J410" i="61" s="1"/>
  <c r="O409" i="61"/>
  <c r="P409" i="61" s="1"/>
  <c r="I409" i="61"/>
  <c r="J409" i="61" s="1"/>
  <c r="O408" i="61"/>
  <c r="P408" i="61" s="1"/>
  <c r="I408" i="61"/>
  <c r="J408" i="61" s="1"/>
  <c r="O407" i="61"/>
  <c r="P407" i="61" s="1"/>
  <c r="I407" i="61"/>
  <c r="J407" i="61" s="1"/>
  <c r="O406" i="61"/>
  <c r="P406" i="61" s="1"/>
  <c r="I406" i="61"/>
  <c r="J406" i="61" s="1"/>
  <c r="O405" i="61"/>
  <c r="P405" i="61" s="1"/>
  <c r="I405" i="61"/>
  <c r="J405" i="61" s="1"/>
  <c r="O404" i="61"/>
  <c r="P404" i="61" s="1"/>
  <c r="I404" i="61"/>
  <c r="J404" i="61" s="1"/>
  <c r="O403" i="61"/>
  <c r="P403" i="61" s="1"/>
  <c r="I403" i="61"/>
  <c r="J403" i="61" s="1"/>
  <c r="O402" i="61"/>
  <c r="P402" i="61" s="1"/>
  <c r="I402" i="61"/>
  <c r="J402" i="61" s="1"/>
  <c r="O401" i="61"/>
  <c r="P401" i="61" s="1"/>
  <c r="I401" i="61"/>
  <c r="J401" i="61" s="1"/>
  <c r="O400" i="61"/>
  <c r="P400" i="61" s="1"/>
  <c r="I400" i="61"/>
  <c r="J400" i="61" s="1"/>
  <c r="O399" i="61"/>
  <c r="P399" i="61" s="1"/>
  <c r="I399" i="61"/>
  <c r="J399" i="61" s="1"/>
  <c r="O398" i="61"/>
  <c r="P398" i="61" s="1"/>
  <c r="I398" i="61"/>
  <c r="J398" i="61" s="1"/>
  <c r="O397" i="61"/>
  <c r="P397" i="61" s="1"/>
  <c r="I397" i="61"/>
  <c r="J397" i="61" s="1"/>
  <c r="O396" i="61"/>
  <c r="P396" i="61" s="1"/>
  <c r="I396" i="61"/>
  <c r="J396" i="61" s="1"/>
  <c r="O395" i="61"/>
  <c r="P395" i="61" s="1"/>
  <c r="I395" i="61"/>
  <c r="J395" i="61" s="1"/>
  <c r="O394" i="61"/>
  <c r="P394" i="61" s="1"/>
  <c r="I394" i="61"/>
  <c r="J394" i="61" s="1"/>
  <c r="O393" i="61"/>
  <c r="P393" i="61" s="1"/>
  <c r="I393" i="61"/>
  <c r="J393" i="61" s="1"/>
  <c r="O392" i="61"/>
  <c r="P392" i="61" s="1"/>
  <c r="I392" i="61"/>
  <c r="J392" i="61" s="1"/>
  <c r="O391" i="61"/>
  <c r="P391" i="61" s="1"/>
  <c r="I391" i="61"/>
  <c r="J391" i="61" s="1"/>
  <c r="O390" i="61"/>
  <c r="P390" i="61" s="1"/>
  <c r="I390" i="61"/>
  <c r="J390" i="61" s="1"/>
  <c r="O389" i="61"/>
  <c r="P389" i="61" s="1"/>
  <c r="I389" i="61"/>
  <c r="J389" i="61" s="1"/>
  <c r="O388" i="61"/>
  <c r="P388" i="61" s="1"/>
  <c r="I388" i="61"/>
  <c r="J388" i="61" s="1"/>
  <c r="O387" i="61"/>
  <c r="P387" i="61" s="1"/>
  <c r="I387" i="61"/>
  <c r="J387" i="61" s="1"/>
  <c r="O386" i="61"/>
  <c r="P386" i="61" s="1"/>
  <c r="I386" i="61"/>
  <c r="J386" i="61" s="1"/>
  <c r="O385" i="61"/>
  <c r="P385" i="61" s="1"/>
  <c r="I385" i="61"/>
  <c r="J385" i="61" s="1"/>
  <c r="O384" i="61"/>
  <c r="P384" i="61" s="1"/>
  <c r="I384" i="61"/>
  <c r="J384" i="61" s="1"/>
  <c r="O383" i="61"/>
  <c r="P383" i="61" s="1"/>
  <c r="I383" i="61"/>
  <c r="J383" i="61" s="1"/>
  <c r="O382" i="61"/>
  <c r="P382" i="61" s="1"/>
  <c r="I382" i="61"/>
  <c r="J382" i="61" s="1"/>
  <c r="O381" i="61"/>
  <c r="P381" i="61" s="1"/>
  <c r="I381" i="61"/>
  <c r="J381" i="61" s="1"/>
  <c r="O380" i="61"/>
  <c r="P380" i="61" s="1"/>
  <c r="I380" i="61"/>
  <c r="J380" i="61" s="1"/>
  <c r="O379" i="61"/>
  <c r="P379" i="61" s="1"/>
  <c r="I379" i="61"/>
  <c r="J379" i="61" s="1"/>
  <c r="O378" i="61"/>
  <c r="P378" i="61" s="1"/>
  <c r="I378" i="61"/>
  <c r="J378" i="61" s="1"/>
  <c r="O377" i="61"/>
  <c r="P377" i="61" s="1"/>
  <c r="I377" i="61"/>
  <c r="J377" i="61" s="1"/>
  <c r="O376" i="61"/>
  <c r="P376" i="61" s="1"/>
  <c r="I376" i="61"/>
  <c r="J376" i="61" s="1"/>
  <c r="O375" i="61"/>
  <c r="P375" i="61" s="1"/>
  <c r="I375" i="61"/>
  <c r="J375" i="61" s="1"/>
  <c r="O374" i="61"/>
  <c r="P374" i="61" s="1"/>
  <c r="I374" i="61"/>
  <c r="J374" i="61" s="1"/>
  <c r="O373" i="61"/>
  <c r="P373" i="61" s="1"/>
  <c r="I373" i="61"/>
  <c r="J373" i="61" s="1"/>
  <c r="O372" i="61"/>
  <c r="P372" i="61" s="1"/>
  <c r="I372" i="61"/>
  <c r="J372" i="61" s="1"/>
  <c r="O371" i="61"/>
  <c r="P371" i="61" s="1"/>
  <c r="I371" i="61"/>
  <c r="J371" i="61" s="1"/>
  <c r="O370" i="61"/>
  <c r="P370" i="61" s="1"/>
  <c r="I370" i="61"/>
  <c r="J370" i="61" s="1"/>
  <c r="O369" i="61"/>
  <c r="P369" i="61" s="1"/>
  <c r="I369" i="61"/>
  <c r="J369" i="61" s="1"/>
  <c r="O368" i="61"/>
  <c r="P368" i="61" s="1"/>
  <c r="I368" i="61"/>
  <c r="J368" i="61" s="1"/>
  <c r="O367" i="61"/>
  <c r="P367" i="61" s="1"/>
  <c r="I367" i="61"/>
  <c r="J367" i="61" s="1"/>
  <c r="O366" i="61"/>
  <c r="P366" i="61" s="1"/>
  <c r="I366" i="61"/>
  <c r="J366" i="61" s="1"/>
  <c r="O365" i="61"/>
  <c r="P365" i="61" s="1"/>
  <c r="I365" i="61"/>
  <c r="J365" i="61" s="1"/>
  <c r="O364" i="61"/>
  <c r="P364" i="61" s="1"/>
  <c r="I364" i="61"/>
  <c r="J364" i="61" s="1"/>
  <c r="O363" i="61"/>
  <c r="P363" i="61" s="1"/>
  <c r="I363" i="61"/>
  <c r="J363" i="61" s="1"/>
  <c r="O362" i="61"/>
  <c r="P362" i="61" s="1"/>
  <c r="I362" i="61"/>
  <c r="J362" i="61" s="1"/>
  <c r="O361" i="61"/>
  <c r="P361" i="61" s="1"/>
  <c r="I361" i="61"/>
  <c r="J361" i="61" s="1"/>
  <c r="O360" i="61"/>
  <c r="P360" i="61" s="1"/>
  <c r="I360" i="61"/>
  <c r="J360" i="61" s="1"/>
  <c r="O359" i="61"/>
  <c r="P359" i="61" s="1"/>
  <c r="I359" i="61"/>
  <c r="J359" i="61" s="1"/>
  <c r="O358" i="61"/>
  <c r="P358" i="61" s="1"/>
  <c r="I358" i="61"/>
  <c r="J358" i="61" s="1"/>
  <c r="O357" i="61"/>
  <c r="P357" i="61" s="1"/>
  <c r="I357" i="61"/>
  <c r="J357" i="61" s="1"/>
  <c r="O356" i="61"/>
  <c r="P356" i="61" s="1"/>
  <c r="I356" i="61"/>
  <c r="J356" i="61" s="1"/>
  <c r="O355" i="61"/>
  <c r="P355" i="61" s="1"/>
  <c r="I355" i="61"/>
  <c r="J355" i="61" s="1"/>
  <c r="O354" i="61"/>
  <c r="P354" i="61" s="1"/>
  <c r="I354" i="61"/>
  <c r="J354" i="61" s="1"/>
  <c r="O353" i="61"/>
  <c r="P353" i="61" s="1"/>
  <c r="I353" i="61"/>
  <c r="J353" i="61" s="1"/>
  <c r="O352" i="61"/>
  <c r="P352" i="61" s="1"/>
  <c r="I352" i="61"/>
  <c r="J352" i="61" s="1"/>
  <c r="O351" i="61"/>
  <c r="P351" i="61" s="1"/>
  <c r="I351" i="61"/>
  <c r="J351" i="61" s="1"/>
  <c r="O350" i="61"/>
  <c r="P350" i="61" s="1"/>
  <c r="I350" i="61"/>
  <c r="J350" i="61" s="1"/>
  <c r="O349" i="61"/>
  <c r="P349" i="61" s="1"/>
  <c r="I349" i="61"/>
  <c r="J349" i="61" s="1"/>
  <c r="O348" i="61"/>
  <c r="P348" i="61" s="1"/>
  <c r="I348" i="61"/>
  <c r="J348" i="61" s="1"/>
  <c r="O347" i="61"/>
  <c r="P347" i="61" s="1"/>
  <c r="I347" i="61"/>
  <c r="J347" i="61" s="1"/>
  <c r="O346" i="61"/>
  <c r="P346" i="61" s="1"/>
  <c r="I346" i="61"/>
  <c r="J346" i="61" s="1"/>
  <c r="O345" i="61"/>
  <c r="P345" i="61" s="1"/>
  <c r="I345" i="61"/>
  <c r="J345" i="61" s="1"/>
  <c r="O344" i="61"/>
  <c r="P344" i="61" s="1"/>
  <c r="I344" i="61"/>
  <c r="J344" i="61" s="1"/>
  <c r="O343" i="61"/>
  <c r="P343" i="61" s="1"/>
  <c r="I343" i="61"/>
  <c r="J343" i="61" s="1"/>
  <c r="O342" i="61"/>
  <c r="P342" i="61" s="1"/>
  <c r="I342" i="61"/>
  <c r="J342" i="61" s="1"/>
  <c r="O341" i="61"/>
  <c r="P341" i="61" s="1"/>
  <c r="I341" i="61"/>
  <c r="J341" i="61" s="1"/>
  <c r="O340" i="61"/>
  <c r="P340" i="61" s="1"/>
  <c r="I340" i="61"/>
  <c r="J340" i="61" s="1"/>
  <c r="O339" i="61"/>
  <c r="P339" i="61" s="1"/>
  <c r="I339" i="61"/>
  <c r="J339" i="61" s="1"/>
  <c r="O338" i="61"/>
  <c r="P338" i="61" s="1"/>
  <c r="I338" i="61"/>
  <c r="J338" i="61" s="1"/>
  <c r="O337" i="61"/>
  <c r="P337" i="61" s="1"/>
  <c r="I337" i="61"/>
  <c r="J337" i="61" s="1"/>
  <c r="O336" i="61"/>
  <c r="P336" i="61" s="1"/>
  <c r="I336" i="61"/>
  <c r="J336" i="61" s="1"/>
  <c r="O335" i="61"/>
  <c r="P335" i="61" s="1"/>
  <c r="I335" i="61"/>
  <c r="J335" i="61" s="1"/>
  <c r="O334" i="61"/>
  <c r="P334" i="61" s="1"/>
  <c r="I334" i="61"/>
  <c r="J334" i="61" s="1"/>
  <c r="O333" i="61"/>
  <c r="P333" i="61" s="1"/>
  <c r="I333" i="61"/>
  <c r="J333" i="61" s="1"/>
  <c r="O332" i="61"/>
  <c r="P332" i="61" s="1"/>
  <c r="I332" i="61"/>
  <c r="J332" i="61" s="1"/>
  <c r="O331" i="61"/>
  <c r="P331" i="61" s="1"/>
  <c r="I331" i="61"/>
  <c r="J331" i="61" s="1"/>
  <c r="O330" i="61"/>
  <c r="P330" i="61" s="1"/>
  <c r="I330" i="61"/>
  <c r="J330" i="61" s="1"/>
  <c r="O329" i="61"/>
  <c r="P329" i="61" s="1"/>
  <c r="I329" i="61"/>
  <c r="J329" i="61" s="1"/>
  <c r="O328" i="61"/>
  <c r="P328" i="61" s="1"/>
  <c r="I328" i="61"/>
  <c r="J328" i="61" s="1"/>
  <c r="O327" i="61"/>
  <c r="P327" i="61" s="1"/>
  <c r="I327" i="61"/>
  <c r="J327" i="61" s="1"/>
  <c r="O326" i="61"/>
  <c r="P326" i="61" s="1"/>
  <c r="I326" i="61"/>
  <c r="J326" i="61" s="1"/>
  <c r="O325" i="61"/>
  <c r="P325" i="61" s="1"/>
  <c r="I325" i="61"/>
  <c r="J325" i="61" s="1"/>
  <c r="O324" i="61"/>
  <c r="P324" i="61" s="1"/>
  <c r="I324" i="61"/>
  <c r="J324" i="61" s="1"/>
  <c r="O323" i="61"/>
  <c r="P323" i="61" s="1"/>
  <c r="I323" i="61"/>
  <c r="J323" i="61" s="1"/>
  <c r="O322" i="61"/>
  <c r="P322" i="61" s="1"/>
  <c r="I322" i="61"/>
  <c r="J322" i="61" s="1"/>
  <c r="O321" i="61"/>
  <c r="P321" i="61" s="1"/>
  <c r="I321" i="61"/>
  <c r="J321" i="61" s="1"/>
  <c r="O320" i="61"/>
  <c r="P320" i="61" s="1"/>
  <c r="I320" i="61"/>
  <c r="J320" i="61" s="1"/>
  <c r="O319" i="61"/>
  <c r="P319" i="61" s="1"/>
  <c r="I319" i="61"/>
  <c r="J319" i="61" s="1"/>
  <c r="O318" i="61"/>
  <c r="P318" i="61" s="1"/>
  <c r="I318" i="61"/>
  <c r="J318" i="61" s="1"/>
  <c r="O317" i="61"/>
  <c r="P317" i="61" s="1"/>
  <c r="I317" i="61"/>
  <c r="J317" i="61" s="1"/>
  <c r="O316" i="61"/>
  <c r="P316" i="61" s="1"/>
  <c r="I316" i="61"/>
  <c r="J316" i="61" s="1"/>
  <c r="O315" i="61"/>
  <c r="P315" i="61" s="1"/>
  <c r="I315" i="61"/>
  <c r="J315" i="61" s="1"/>
  <c r="O314" i="61"/>
  <c r="P314" i="61" s="1"/>
  <c r="I314" i="61"/>
  <c r="J314" i="61" s="1"/>
  <c r="O313" i="61"/>
  <c r="P313" i="61" s="1"/>
  <c r="I313" i="61"/>
  <c r="J313" i="61" s="1"/>
  <c r="O312" i="61"/>
  <c r="P312" i="61" s="1"/>
  <c r="I312" i="61"/>
  <c r="J312" i="61" s="1"/>
  <c r="O311" i="61"/>
  <c r="P311" i="61" s="1"/>
  <c r="I311" i="61"/>
  <c r="J311" i="61" s="1"/>
  <c r="O310" i="61"/>
  <c r="P310" i="61" s="1"/>
  <c r="I310" i="61"/>
  <c r="J310" i="61" s="1"/>
  <c r="O309" i="61"/>
  <c r="P309" i="61" s="1"/>
  <c r="I309" i="61"/>
  <c r="J309" i="61" s="1"/>
  <c r="O308" i="61"/>
  <c r="P308" i="61" s="1"/>
  <c r="I308" i="61"/>
  <c r="J308" i="61" s="1"/>
  <c r="O307" i="61"/>
  <c r="P307" i="61" s="1"/>
  <c r="I307" i="61"/>
  <c r="J307" i="61" s="1"/>
  <c r="O306" i="61"/>
  <c r="P306" i="61" s="1"/>
  <c r="I306" i="61"/>
  <c r="J306" i="61" s="1"/>
  <c r="O305" i="61"/>
  <c r="P305" i="61" s="1"/>
  <c r="I305" i="61"/>
  <c r="J305" i="61" s="1"/>
  <c r="O304" i="61"/>
  <c r="P304" i="61" s="1"/>
  <c r="I304" i="61"/>
  <c r="J304" i="61" s="1"/>
  <c r="O303" i="61"/>
  <c r="P303" i="61" s="1"/>
  <c r="I303" i="61"/>
  <c r="J303" i="61" s="1"/>
  <c r="O302" i="61"/>
  <c r="P302" i="61" s="1"/>
  <c r="I302" i="61"/>
  <c r="J302" i="61" s="1"/>
  <c r="O301" i="61"/>
  <c r="P301" i="61" s="1"/>
  <c r="I301" i="61"/>
  <c r="J301" i="61" s="1"/>
  <c r="O300" i="61"/>
  <c r="P300" i="61" s="1"/>
  <c r="I300" i="61"/>
  <c r="J300" i="61" s="1"/>
  <c r="O299" i="61"/>
  <c r="P299" i="61" s="1"/>
  <c r="I299" i="61"/>
  <c r="J299" i="61" s="1"/>
  <c r="O298" i="61"/>
  <c r="P298" i="61" s="1"/>
  <c r="I298" i="61"/>
  <c r="J298" i="61" s="1"/>
  <c r="O297" i="61"/>
  <c r="P297" i="61" s="1"/>
  <c r="I297" i="61"/>
  <c r="J297" i="61" s="1"/>
  <c r="O296" i="61"/>
  <c r="P296" i="61" s="1"/>
  <c r="I296" i="61"/>
  <c r="J296" i="61" s="1"/>
  <c r="O295" i="61"/>
  <c r="P295" i="61" s="1"/>
  <c r="I295" i="61"/>
  <c r="J295" i="61" s="1"/>
  <c r="O294" i="61"/>
  <c r="P294" i="61" s="1"/>
  <c r="I294" i="61"/>
  <c r="J294" i="61" s="1"/>
  <c r="O293" i="61"/>
  <c r="P293" i="61" s="1"/>
  <c r="I293" i="61"/>
  <c r="J293" i="61" s="1"/>
  <c r="O292" i="61"/>
  <c r="P292" i="61" s="1"/>
  <c r="I292" i="61"/>
  <c r="J292" i="61" s="1"/>
  <c r="O291" i="61"/>
  <c r="P291" i="61" s="1"/>
  <c r="I291" i="61"/>
  <c r="J291" i="61" s="1"/>
  <c r="O290" i="61"/>
  <c r="P290" i="61" s="1"/>
  <c r="I290" i="61"/>
  <c r="J290" i="61" s="1"/>
  <c r="O289" i="61"/>
  <c r="P289" i="61" s="1"/>
  <c r="I289" i="61"/>
  <c r="J289" i="61" s="1"/>
  <c r="O288" i="61"/>
  <c r="P288" i="61" s="1"/>
  <c r="I288" i="61"/>
  <c r="J288" i="61" s="1"/>
  <c r="O287" i="61"/>
  <c r="P287" i="61" s="1"/>
  <c r="I287" i="61"/>
  <c r="J287" i="61" s="1"/>
  <c r="O286" i="61"/>
  <c r="P286" i="61" s="1"/>
  <c r="I286" i="61"/>
  <c r="J286" i="61" s="1"/>
  <c r="O285" i="61"/>
  <c r="P285" i="61" s="1"/>
  <c r="I285" i="61"/>
  <c r="J285" i="61" s="1"/>
  <c r="O284" i="61"/>
  <c r="P284" i="61" s="1"/>
  <c r="I284" i="61"/>
  <c r="J284" i="61" s="1"/>
  <c r="O283" i="61"/>
  <c r="P283" i="61" s="1"/>
  <c r="I283" i="61"/>
  <c r="J283" i="61" s="1"/>
  <c r="O282" i="61"/>
  <c r="P282" i="61" s="1"/>
  <c r="I282" i="61"/>
  <c r="J282" i="61" s="1"/>
  <c r="O281" i="61"/>
  <c r="P281" i="61" s="1"/>
  <c r="I281" i="61"/>
  <c r="J281" i="61" s="1"/>
  <c r="O280" i="61"/>
  <c r="P280" i="61" s="1"/>
  <c r="I280" i="61"/>
  <c r="J280" i="61" s="1"/>
  <c r="O279" i="61"/>
  <c r="P279" i="61" s="1"/>
  <c r="I279" i="61"/>
  <c r="J279" i="61" s="1"/>
  <c r="O278" i="61"/>
  <c r="P278" i="61" s="1"/>
  <c r="I278" i="61"/>
  <c r="J278" i="61" s="1"/>
  <c r="O277" i="61"/>
  <c r="P277" i="61" s="1"/>
  <c r="I277" i="61"/>
  <c r="J277" i="61" s="1"/>
  <c r="O276" i="61"/>
  <c r="P276" i="61" s="1"/>
  <c r="I276" i="61"/>
  <c r="J276" i="61" s="1"/>
  <c r="O275" i="61"/>
  <c r="P275" i="61" s="1"/>
  <c r="I275" i="61"/>
  <c r="J275" i="61" s="1"/>
  <c r="O274" i="61"/>
  <c r="P274" i="61" s="1"/>
  <c r="I274" i="61"/>
  <c r="J274" i="61" s="1"/>
  <c r="O273" i="61"/>
  <c r="P273" i="61" s="1"/>
  <c r="I273" i="61"/>
  <c r="J273" i="61" s="1"/>
  <c r="O272" i="61"/>
  <c r="P272" i="61" s="1"/>
  <c r="I272" i="61"/>
  <c r="J272" i="61" s="1"/>
  <c r="O271" i="61"/>
  <c r="P271" i="61" s="1"/>
  <c r="I271" i="61"/>
  <c r="J271" i="61" s="1"/>
  <c r="O270" i="61"/>
  <c r="P270" i="61" s="1"/>
  <c r="I270" i="61"/>
  <c r="J270" i="61" s="1"/>
  <c r="O269" i="61"/>
  <c r="P269" i="61" s="1"/>
  <c r="I269" i="61"/>
  <c r="J269" i="61" s="1"/>
  <c r="O268" i="61"/>
  <c r="P268" i="61" s="1"/>
  <c r="I268" i="61"/>
  <c r="J268" i="61" s="1"/>
  <c r="O267" i="61"/>
  <c r="P267" i="61" s="1"/>
  <c r="I267" i="61"/>
  <c r="J267" i="61" s="1"/>
  <c r="O266" i="61"/>
  <c r="P266" i="61" s="1"/>
  <c r="I266" i="61"/>
  <c r="J266" i="61" s="1"/>
  <c r="O265" i="61"/>
  <c r="P265" i="61" s="1"/>
  <c r="I265" i="61"/>
  <c r="J265" i="61" s="1"/>
  <c r="O264" i="61"/>
  <c r="P264" i="61" s="1"/>
  <c r="I264" i="61"/>
  <c r="J264" i="61" s="1"/>
  <c r="O263" i="61"/>
  <c r="P263" i="61" s="1"/>
  <c r="I263" i="61"/>
  <c r="J263" i="61" s="1"/>
  <c r="O262" i="61"/>
  <c r="P262" i="61" s="1"/>
  <c r="I262" i="61"/>
  <c r="J262" i="61" s="1"/>
  <c r="O261" i="61"/>
  <c r="P261" i="61" s="1"/>
  <c r="I261" i="61"/>
  <c r="J261" i="61" s="1"/>
  <c r="O260" i="61"/>
  <c r="P260" i="61" s="1"/>
  <c r="I260" i="61"/>
  <c r="J260" i="61" s="1"/>
  <c r="O259" i="61"/>
  <c r="P259" i="61" s="1"/>
  <c r="I259" i="61"/>
  <c r="J259" i="61" s="1"/>
  <c r="O258" i="61"/>
  <c r="P258" i="61" s="1"/>
  <c r="I258" i="61"/>
  <c r="J258" i="61" s="1"/>
  <c r="O257" i="61"/>
  <c r="P257" i="61" s="1"/>
  <c r="I257" i="61"/>
  <c r="J257" i="61" s="1"/>
  <c r="O256" i="61"/>
  <c r="P256" i="61" s="1"/>
  <c r="I256" i="61"/>
  <c r="J256" i="61" s="1"/>
  <c r="O255" i="61"/>
  <c r="P255" i="61" s="1"/>
  <c r="I255" i="61"/>
  <c r="J255" i="61" s="1"/>
  <c r="O254" i="61"/>
  <c r="P254" i="61" s="1"/>
  <c r="I254" i="61"/>
  <c r="J254" i="61" s="1"/>
  <c r="O253" i="61"/>
  <c r="P253" i="61" s="1"/>
  <c r="I253" i="61"/>
  <c r="J253" i="61" s="1"/>
  <c r="O252" i="61"/>
  <c r="P252" i="61" s="1"/>
  <c r="I252" i="61"/>
  <c r="J252" i="61" s="1"/>
  <c r="O251" i="61"/>
  <c r="P251" i="61" s="1"/>
  <c r="I251" i="61"/>
  <c r="J251" i="61" s="1"/>
  <c r="O250" i="61"/>
  <c r="P250" i="61" s="1"/>
  <c r="I250" i="61"/>
  <c r="J250" i="61" s="1"/>
  <c r="O249" i="61"/>
  <c r="P249" i="61" s="1"/>
  <c r="I249" i="61"/>
  <c r="J249" i="61" s="1"/>
  <c r="O248" i="61"/>
  <c r="P248" i="61" s="1"/>
  <c r="I248" i="61"/>
  <c r="J248" i="61" s="1"/>
  <c r="O247" i="61"/>
  <c r="P247" i="61" s="1"/>
  <c r="I247" i="61"/>
  <c r="J247" i="61" s="1"/>
  <c r="O246" i="61"/>
  <c r="P246" i="61" s="1"/>
  <c r="I246" i="61"/>
  <c r="J246" i="61" s="1"/>
  <c r="O245" i="61"/>
  <c r="P245" i="61" s="1"/>
  <c r="I245" i="61"/>
  <c r="J245" i="61" s="1"/>
  <c r="O244" i="61"/>
  <c r="P244" i="61" s="1"/>
  <c r="I244" i="61"/>
  <c r="J244" i="61" s="1"/>
  <c r="O243" i="61"/>
  <c r="P243" i="61" s="1"/>
  <c r="I243" i="61"/>
  <c r="J243" i="61" s="1"/>
  <c r="O242" i="61"/>
  <c r="P242" i="61" s="1"/>
  <c r="I242" i="61"/>
  <c r="J242" i="61" s="1"/>
  <c r="O241" i="61"/>
  <c r="P241" i="61" s="1"/>
  <c r="I241" i="61"/>
  <c r="J241" i="61" s="1"/>
  <c r="O240" i="61"/>
  <c r="P240" i="61" s="1"/>
  <c r="I240" i="61"/>
  <c r="J240" i="61" s="1"/>
  <c r="O239" i="61"/>
  <c r="P239" i="61" s="1"/>
  <c r="I239" i="61"/>
  <c r="J239" i="61" s="1"/>
  <c r="O238" i="61"/>
  <c r="P238" i="61" s="1"/>
  <c r="I238" i="61"/>
  <c r="J238" i="61" s="1"/>
  <c r="O237" i="61"/>
  <c r="P237" i="61" s="1"/>
  <c r="I237" i="61"/>
  <c r="J237" i="61" s="1"/>
  <c r="O236" i="61"/>
  <c r="P236" i="61" s="1"/>
  <c r="I236" i="61"/>
  <c r="J236" i="61" s="1"/>
  <c r="O235" i="61"/>
  <c r="P235" i="61" s="1"/>
  <c r="I235" i="61"/>
  <c r="J235" i="61" s="1"/>
  <c r="O234" i="61"/>
  <c r="P234" i="61" s="1"/>
  <c r="I234" i="61"/>
  <c r="J234" i="61" s="1"/>
  <c r="O233" i="61"/>
  <c r="P233" i="61" s="1"/>
  <c r="I233" i="61"/>
  <c r="J233" i="61" s="1"/>
  <c r="O232" i="61"/>
  <c r="P232" i="61" s="1"/>
  <c r="I232" i="61"/>
  <c r="J232" i="61" s="1"/>
  <c r="O231" i="61"/>
  <c r="P231" i="61" s="1"/>
  <c r="I231" i="61"/>
  <c r="J231" i="61" s="1"/>
  <c r="O230" i="61"/>
  <c r="P230" i="61" s="1"/>
  <c r="I230" i="61"/>
  <c r="J230" i="61" s="1"/>
  <c r="O229" i="61"/>
  <c r="P229" i="61" s="1"/>
  <c r="I229" i="61"/>
  <c r="J229" i="61" s="1"/>
  <c r="O228" i="61"/>
  <c r="P228" i="61" s="1"/>
  <c r="I228" i="61"/>
  <c r="J228" i="61" s="1"/>
  <c r="O227" i="61"/>
  <c r="P227" i="61" s="1"/>
  <c r="I227" i="61"/>
  <c r="J227" i="61" s="1"/>
  <c r="O226" i="61"/>
  <c r="P226" i="61" s="1"/>
  <c r="I226" i="61"/>
  <c r="J226" i="61" s="1"/>
  <c r="O225" i="61"/>
  <c r="P225" i="61" s="1"/>
  <c r="I225" i="61"/>
  <c r="J225" i="61" s="1"/>
  <c r="O224" i="61"/>
  <c r="P224" i="61" s="1"/>
  <c r="I224" i="61"/>
  <c r="J224" i="61" s="1"/>
  <c r="O223" i="61"/>
  <c r="P223" i="61" s="1"/>
  <c r="I223" i="61"/>
  <c r="J223" i="61" s="1"/>
  <c r="O222" i="61"/>
  <c r="P222" i="61" s="1"/>
  <c r="I222" i="61"/>
  <c r="J222" i="61" s="1"/>
  <c r="O221" i="61"/>
  <c r="P221" i="61" s="1"/>
  <c r="I221" i="61"/>
  <c r="J221" i="61" s="1"/>
  <c r="O220" i="61"/>
  <c r="P220" i="61" s="1"/>
  <c r="I220" i="61"/>
  <c r="J220" i="61" s="1"/>
  <c r="O219" i="61"/>
  <c r="P219" i="61" s="1"/>
  <c r="I219" i="61"/>
  <c r="J219" i="61" s="1"/>
  <c r="O218" i="61"/>
  <c r="P218" i="61" s="1"/>
  <c r="I218" i="61"/>
  <c r="J218" i="61" s="1"/>
  <c r="O217" i="61"/>
  <c r="P217" i="61" s="1"/>
  <c r="I217" i="61"/>
  <c r="J217" i="61" s="1"/>
  <c r="O216" i="61"/>
  <c r="P216" i="61" s="1"/>
  <c r="I216" i="61"/>
  <c r="J216" i="61" s="1"/>
  <c r="O215" i="61"/>
  <c r="P215" i="61" s="1"/>
  <c r="I215" i="61"/>
  <c r="J215" i="61" s="1"/>
  <c r="O214" i="61"/>
  <c r="P214" i="61" s="1"/>
  <c r="I214" i="61"/>
  <c r="J214" i="61" s="1"/>
  <c r="O213" i="61"/>
  <c r="P213" i="61" s="1"/>
  <c r="I213" i="61"/>
  <c r="J213" i="61" s="1"/>
  <c r="O212" i="61"/>
  <c r="P212" i="61" s="1"/>
  <c r="I212" i="61"/>
  <c r="J212" i="61" s="1"/>
  <c r="O211" i="61"/>
  <c r="P211" i="61" s="1"/>
  <c r="I211" i="61"/>
  <c r="J211" i="61" s="1"/>
  <c r="O210" i="61"/>
  <c r="P210" i="61" s="1"/>
  <c r="I210" i="61"/>
  <c r="J210" i="61" s="1"/>
  <c r="O209" i="61"/>
  <c r="P209" i="61" s="1"/>
  <c r="I209" i="61"/>
  <c r="J209" i="61" s="1"/>
  <c r="O208" i="61"/>
  <c r="P208" i="61" s="1"/>
  <c r="I208" i="61"/>
  <c r="J208" i="61" s="1"/>
  <c r="O207" i="61"/>
  <c r="P207" i="61" s="1"/>
  <c r="I207" i="61"/>
  <c r="J207" i="61" s="1"/>
  <c r="O206" i="61"/>
  <c r="P206" i="61" s="1"/>
  <c r="I206" i="61"/>
  <c r="J206" i="61" s="1"/>
  <c r="O205" i="61"/>
  <c r="P205" i="61" s="1"/>
  <c r="I205" i="61"/>
  <c r="J205" i="61" s="1"/>
  <c r="O204" i="61"/>
  <c r="P204" i="61" s="1"/>
  <c r="I204" i="61"/>
  <c r="J204" i="61" s="1"/>
  <c r="O203" i="61"/>
  <c r="P203" i="61" s="1"/>
  <c r="I203" i="61"/>
  <c r="J203" i="61" s="1"/>
  <c r="O202" i="61"/>
  <c r="P202" i="61" s="1"/>
  <c r="I202" i="61"/>
  <c r="J202" i="61" s="1"/>
  <c r="O201" i="61"/>
  <c r="P201" i="61" s="1"/>
  <c r="I201" i="61"/>
  <c r="J201" i="61" s="1"/>
  <c r="O200" i="61"/>
  <c r="P200" i="61" s="1"/>
  <c r="I200" i="61"/>
  <c r="J200" i="61" s="1"/>
  <c r="O199" i="61"/>
  <c r="P199" i="61" s="1"/>
  <c r="I199" i="61"/>
  <c r="J199" i="61" s="1"/>
  <c r="O198" i="61"/>
  <c r="P198" i="61" s="1"/>
  <c r="I198" i="61"/>
  <c r="J198" i="61" s="1"/>
  <c r="O197" i="61"/>
  <c r="P197" i="61" s="1"/>
  <c r="I197" i="61"/>
  <c r="J197" i="61" s="1"/>
  <c r="O196" i="61"/>
  <c r="P196" i="61" s="1"/>
  <c r="I196" i="61"/>
  <c r="J196" i="61" s="1"/>
  <c r="O195" i="61"/>
  <c r="P195" i="61" s="1"/>
  <c r="I195" i="61"/>
  <c r="J195" i="61" s="1"/>
  <c r="O194" i="61"/>
  <c r="P194" i="61" s="1"/>
  <c r="I194" i="61"/>
  <c r="J194" i="61" s="1"/>
  <c r="O193" i="61"/>
  <c r="P193" i="61" s="1"/>
  <c r="I193" i="61"/>
  <c r="J193" i="61" s="1"/>
  <c r="O192" i="61"/>
  <c r="P192" i="61" s="1"/>
  <c r="I192" i="61"/>
  <c r="J192" i="61" s="1"/>
  <c r="O191" i="61"/>
  <c r="P191" i="61" s="1"/>
  <c r="I191" i="61"/>
  <c r="J191" i="61" s="1"/>
  <c r="O190" i="61"/>
  <c r="P190" i="61" s="1"/>
  <c r="I190" i="61"/>
  <c r="J190" i="61" s="1"/>
  <c r="O189" i="61"/>
  <c r="P189" i="61" s="1"/>
  <c r="I189" i="61"/>
  <c r="J189" i="61" s="1"/>
  <c r="O188" i="61"/>
  <c r="P188" i="61" s="1"/>
  <c r="I188" i="61"/>
  <c r="J188" i="61" s="1"/>
  <c r="O187" i="61"/>
  <c r="P187" i="61" s="1"/>
  <c r="I187" i="61"/>
  <c r="J187" i="61" s="1"/>
  <c r="O186" i="61"/>
  <c r="P186" i="61" s="1"/>
  <c r="I186" i="61"/>
  <c r="J186" i="61" s="1"/>
  <c r="O185" i="61"/>
  <c r="P185" i="61" s="1"/>
  <c r="I185" i="61"/>
  <c r="J185" i="61" s="1"/>
  <c r="O184" i="61"/>
  <c r="P184" i="61" s="1"/>
  <c r="I184" i="61"/>
  <c r="J184" i="61" s="1"/>
  <c r="O183" i="61"/>
  <c r="P183" i="61" s="1"/>
  <c r="I183" i="61"/>
  <c r="J183" i="61" s="1"/>
  <c r="O182" i="61"/>
  <c r="P182" i="61" s="1"/>
  <c r="I182" i="61"/>
  <c r="J182" i="61" s="1"/>
  <c r="O181" i="61"/>
  <c r="P181" i="61" s="1"/>
  <c r="I181" i="61"/>
  <c r="J181" i="61" s="1"/>
  <c r="O180" i="61"/>
  <c r="P180" i="61" s="1"/>
  <c r="I180" i="61"/>
  <c r="J180" i="61" s="1"/>
  <c r="O179" i="61"/>
  <c r="P179" i="61" s="1"/>
  <c r="I179" i="61"/>
  <c r="J179" i="61" s="1"/>
  <c r="O178" i="61"/>
  <c r="P178" i="61" s="1"/>
  <c r="I178" i="61"/>
  <c r="J178" i="61" s="1"/>
  <c r="O177" i="61"/>
  <c r="P177" i="61" s="1"/>
  <c r="I177" i="61"/>
  <c r="J177" i="61" s="1"/>
  <c r="O176" i="61"/>
  <c r="P176" i="61" s="1"/>
  <c r="I176" i="61"/>
  <c r="J176" i="61" s="1"/>
  <c r="O175" i="61"/>
  <c r="P175" i="61" s="1"/>
  <c r="I175" i="61"/>
  <c r="J175" i="61" s="1"/>
  <c r="O174" i="61"/>
  <c r="P174" i="61" s="1"/>
  <c r="I174" i="61"/>
  <c r="J174" i="61" s="1"/>
  <c r="O173" i="61"/>
  <c r="P173" i="61" s="1"/>
  <c r="I173" i="61"/>
  <c r="J173" i="61" s="1"/>
  <c r="O172" i="61"/>
  <c r="P172" i="61" s="1"/>
  <c r="I172" i="61"/>
  <c r="J172" i="61" s="1"/>
  <c r="O171" i="61"/>
  <c r="P171" i="61" s="1"/>
  <c r="I171" i="61"/>
  <c r="J171" i="61" s="1"/>
  <c r="O170" i="61"/>
  <c r="P170" i="61" s="1"/>
  <c r="I170" i="61"/>
  <c r="J170" i="61" s="1"/>
  <c r="O169" i="61"/>
  <c r="P169" i="61" s="1"/>
  <c r="I169" i="61"/>
  <c r="J169" i="61" s="1"/>
  <c r="O168" i="61"/>
  <c r="P168" i="61" s="1"/>
  <c r="I168" i="61"/>
  <c r="J168" i="61" s="1"/>
  <c r="O167" i="61"/>
  <c r="P167" i="61" s="1"/>
  <c r="I167" i="61"/>
  <c r="J167" i="61" s="1"/>
  <c r="O166" i="61"/>
  <c r="P166" i="61" s="1"/>
  <c r="I166" i="61"/>
  <c r="J166" i="61" s="1"/>
  <c r="O165" i="61"/>
  <c r="P165" i="61" s="1"/>
  <c r="I165" i="61"/>
  <c r="J165" i="61" s="1"/>
  <c r="O164" i="61"/>
  <c r="P164" i="61" s="1"/>
  <c r="I164" i="61"/>
  <c r="J164" i="61" s="1"/>
  <c r="O163" i="61"/>
  <c r="P163" i="61" s="1"/>
  <c r="I163" i="61"/>
  <c r="J163" i="61" s="1"/>
  <c r="O162" i="61"/>
  <c r="P162" i="61" s="1"/>
  <c r="I162" i="61"/>
  <c r="J162" i="61" s="1"/>
  <c r="O161" i="61"/>
  <c r="P161" i="61" s="1"/>
  <c r="I161" i="61"/>
  <c r="J161" i="61" s="1"/>
  <c r="O160" i="61"/>
  <c r="P160" i="61" s="1"/>
  <c r="I160" i="61"/>
  <c r="J160" i="61" s="1"/>
  <c r="O159" i="61"/>
  <c r="P159" i="61" s="1"/>
  <c r="I159" i="61"/>
  <c r="J159" i="61" s="1"/>
  <c r="O158" i="61"/>
  <c r="P158" i="61" s="1"/>
  <c r="I158" i="61"/>
  <c r="J158" i="61" s="1"/>
  <c r="O157" i="61"/>
  <c r="P157" i="61" s="1"/>
  <c r="I157" i="61"/>
  <c r="J157" i="61" s="1"/>
  <c r="O156" i="61"/>
  <c r="P156" i="61" s="1"/>
  <c r="I156" i="61"/>
  <c r="J156" i="61" s="1"/>
  <c r="O155" i="61"/>
  <c r="P155" i="61" s="1"/>
  <c r="I155" i="61"/>
  <c r="J155" i="61" s="1"/>
  <c r="O154" i="61"/>
  <c r="P154" i="61" s="1"/>
  <c r="I154" i="61"/>
  <c r="J154" i="61" s="1"/>
  <c r="O153" i="61"/>
  <c r="P153" i="61" s="1"/>
  <c r="I153" i="61"/>
  <c r="J153" i="61" s="1"/>
  <c r="O152" i="61"/>
  <c r="P152" i="61" s="1"/>
  <c r="I152" i="61"/>
  <c r="J152" i="61" s="1"/>
  <c r="O151" i="61"/>
  <c r="P151" i="61" s="1"/>
  <c r="I151" i="61"/>
  <c r="J151" i="61" s="1"/>
  <c r="O150" i="61"/>
  <c r="P150" i="61" s="1"/>
  <c r="I150" i="61"/>
  <c r="J150" i="61" s="1"/>
  <c r="O149" i="61"/>
  <c r="P149" i="61" s="1"/>
  <c r="I149" i="61"/>
  <c r="J149" i="61" s="1"/>
  <c r="O148" i="61"/>
  <c r="P148" i="61" s="1"/>
  <c r="I148" i="61"/>
  <c r="J148" i="61" s="1"/>
  <c r="O147" i="61"/>
  <c r="P147" i="61" s="1"/>
  <c r="I147" i="61"/>
  <c r="J147" i="61" s="1"/>
  <c r="O146" i="61"/>
  <c r="P146" i="61" s="1"/>
  <c r="I146" i="61"/>
  <c r="J146" i="61" s="1"/>
  <c r="O145" i="61"/>
  <c r="P145" i="61" s="1"/>
  <c r="I145" i="61"/>
  <c r="J145" i="61" s="1"/>
  <c r="O144" i="61"/>
  <c r="P144" i="61" s="1"/>
  <c r="I144" i="61"/>
  <c r="J144" i="61" s="1"/>
  <c r="O143" i="61"/>
  <c r="P143" i="61" s="1"/>
  <c r="I143" i="61"/>
  <c r="J143" i="61" s="1"/>
  <c r="O142" i="61"/>
  <c r="P142" i="61" s="1"/>
  <c r="I142" i="61"/>
  <c r="J142" i="61" s="1"/>
  <c r="O141" i="61"/>
  <c r="P141" i="61" s="1"/>
  <c r="I141" i="61"/>
  <c r="J141" i="61" s="1"/>
  <c r="O140" i="61"/>
  <c r="P140" i="61" s="1"/>
  <c r="I140" i="61"/>
  <c r="J140" i="61" s="1"/>
  <c r="O139" i="61"/>
  <c r="P139" i="61" s="1"/>
  <c r="I139" i="61"/>
  <c r="J139" i="61" s="1"/>
  <c r="O138" i="61"/>
  <c r="P138" i="61" s="1"/>
  <c r="I138" i="61"/>
  <c r="J138" i="61" s="1"/>
  <c r="O137" i="61"/>
  <c r="P137" i="61" s="1"/>
  <c r="I137" i="61"/>
  <c r="J137" i="61" s="1"/>
  <c r="O136" i="61"/>
  <c r="P136" i="61" s="1"/>
  <c r="I136" i="61"/>
  <c r="J136" i="61" s="1"/>
  <c r="O135" i="61"/>
  <c r="P135" i="61" s="1"/>
  <c r="I135" i="61"/>
  <c r="J135" i="61" s="1"/>
  <c r="O134" i="61"/>
  <c r="P134" i="61" s="1"/>
  <c r="I134" i="61"/>
  <c r="J134" i="61" s="1"/>
  <c r="O133" i="61"/>
  <c r="P133" i="61" s="1"/>
  <c r="I133" i="61"/>
  <c r="J133" i="61" s="1"/>
  <c r="O132" i="61"/>
  <c r="P132" i="61" s="1"/>
  <c r="I132" i="61"/>
  <c r="J132" i="61" s="1"/>
  <c r="O131" i="61"/>
  <c r="P131" i="61" s="1"/>
  <c r="I131" i="61"/>
  <c r="J131" i="61" s="1"/>
  <c r="O130" i="61"/>
  <c r="P130" i="61" s="1"/>
  <c r="I130" i="61"/>
  <c r="J130" i="61" s="1"/>
  <c r="O129" i="61"/>
  <c r="P129" i="61" s="1"/>
  <c r="I129" i="61"/>
  <c r="J129" i="61" s="1"/>
  <c r="O128" i="61"/>
  <c r="P128" i="61" s="1"/>
  <c r="I128" i="61"/>
  <c r="J128" i="61" s="1"/>
  <c r="O127" i="61"/>
  <c r="P127" i="61" s="1"/>
  <c r="I127" i="61"/>
  <c r="J127" i="61" s="1"/>
  <c r="O126" i="61"/>
  <c r="P126" i="61" s="1"/>
  <c r="I126" i="61"/>
  <c r="J126" i="61" s="1"/>
  <c r="O125" i="61"/>
  <c r="P125" i="61" s="1"/>
  <c r="I125" i="61"/>
  <c r="J125" i="61" s="1"/>
  <c r="O124" i="61"/>
  <c r="P124" i="61" s="1"/>
  <c r="I124" i="61"/>
  <c r="J124" i="61" s="1"/>
  <c r="O123" i="61"/>
  <c r="P123" i="61" s="1"/>
  <c r="I123" i="61"/>
  <c r="J123" i="61" s="1"/>
  <c r="O122" i="61"/>
  <c r="P122" i="61" s="1"/>
  <c r="I122" i="61"/>
  <c r="J122" i="61" s="1"/>
  <c r="O121" i="61"/>
  <c r="P121" i="61" s="1"/>
  <c r="I121" i="61"/>
  <c r="J121" i="61" s="1"/>
  <c r="O120" i="61"/>
  <c r="P120" i="61" s="1"/>
  <c r="I120" i="61"/>
  <c r="J120" i="61" s="1"/>
  <c r="O119" i="61"/>
  <c r="P119" i="61" s="1"/>
  <c r="I119" i="61"/>
  <c r="J119" i="61" s="1"/>
  <c r="O118" i="61"/>
  <c r="P118" i="61" s="1"/>
  <c r="I118" i="61"/>
  <c r="J118" i="61" s="1"/>
  <c r="O117" i="61"/>
  <c r="P117" i="61" s="1"/>
  <c r="I117" i="61"/>
  <c r="J117" i="61" s="1"/>
  <c r="O116" i="61"/>
  <c r="P116" i="61" s="1"/>
  <c r="I116" i="61"/>
  <c r="J116" i="61" s="1"/>
  <c r="O115" i="61"/>
  <c r="P115" i="61" s="1"/>
  <c r="I115" i="61"/>
  <c r="J115" i="61" s="1"/>
  <c r="O114" i="61"/>
  <c r="P114" i="61" s="1"/>
  <c r="I114" i="61"/>
  <c r="J114" i="61" s="1"/>
  <c r="O113" i="61"/>
  <c r="P113" i="61" s="1"/>
  <c r="I113" i="61"/>
  <c r="J113" i="61" s="1"/>
  <c r="O112" i="61"/>
  <c r="P112" i="61" s="1"/>
  <c r="I112" i="61"/>
  <c r="J112" i="61" s="1"/>
  <c r="O111" i="61"/>
  <c r="P111" i="61" s="1"/>
  <c r="I111" i="61"/>
  <c r="J111" i="61" s="1"/>
  <c r="O110" i="61"/>
  <c r="P110" i="61" s="1"/>
  <c r="I110" i="61"/>
  <c r="J110" i="61" s="1"/>
  <c r="O109" i="61"/>
  <c r="P109" i="61" s="1"/>
  <c r="I109" i="61"/>
  <c r="J109" i="61" s="1"/>
  <c r="O108" i="61"/>
  <c r="P108" i="61" s="1"/>
  <c r="I108" i="61"/>
  <c r="J108" i="61" s="1"/>
  <c r="O107" i="61"/>
  <c r="P107" i="61" s="1"/>
  <c r="I107" i="61"/>
  <c r="J107" i="61" s="1"/>
  <c r="O106" i="61"/>
  <c r="P106" i="61" s="1"/>
  <c r="I106" i="61"/>
  <c r="J106" i="61" s="1"/>
  <c r="O105" i="61"/>
  <c r="P105" i="61" s="1"/>
  <c r="I105" i="61"/>
  <c r="J105" i="61" s="1"/>
  <c r="O104" i="61"/>
  <c r="P104" i="61" s="1"/>
  <c r="I104" i="61"/>
  <c r="J104" i="61" s="1"/>
  <c r="O103" i="61"/>
  <c r="P103" i="61" s="1"/>
  <c r="I103" i="61"/>
  <c r="J103" i="61" s="1"/>
  <c r="O102" i="61"/>
  <c r="P102" i="61" s="1"/>
  <c r="I102" i="61"/>
  <c r="J102" i="61" s="1"/>
  <c r="O101" i="61"/>
  <c r="P101" i="61" s="1"/>
  <c r="I101" i="61"/>
  <c r="J101" i="61" s="1"/>
  <c r="O100" i="61"/>
  <c r="P100" i="61" s="1"/>
  <c r="I100" i="61"/>
  <c r="J100" i="61" s="1"/>
  <c r="O99" i="61"/>
  <c r="P99" i="61" s="1"/>
  <c r="I99" i="61"/>
  <c r="J99" i="61" s="1"/>
  <c r="O98" i="61"/>
  <c r="P98" i="61" s="1"/>
  <c r="I98" i="61"/>
  <c r="J98" i="61" s="1"/>
  <c r="O97" i="61"/>
  <c r="P97" i="61" s="1"/>
  <c r="I97" i="61"/>
  <c r="J97" i="61" s="1"/>
  <c r="O96" i="61"/>
  <c r="P96" i="61" s="1"/>
  <c r="I96" i="61"/>
  <c r="J96" i="61" s="1"/>
  <c r="O95" i="61"/>
  <c r="P95" i="61" s="1"/>
  <c r="I95" i="61"/>
  <c r="J95" i="61" s="1"/>
  <c r="O94" i="61"/>
  <c r="P94" i="61" s="1"/>
  <c r="I94" i="61"/>
  <c r="J94" i="61" s="1"/>
  <c r="O93" i="61"/>
  <c r="P93" i="61" s="1"/>
  <c r="I93" i="61"/>
  <c r="J93" i="61" s="1"/>
  <c r="O92" i="61"/>
  <c r="P92" i="61" s="1"/>
  <c r="I92" i="61"/>
  <c r="J92" i="61" s="1"/>
  <c r="O91" i="61"/>
  <c r="P91" i="61" s="1"/>
  <c r="I91" i="61"/>
  <c r="J91" i="61" s="1"/>
  <c r="O90" i="61"/>
  <c r="P90" i="61" s="1"/>
  <c r="I90" i="61"/>
  <c r="J90" i="61" s="1"/>
  <c r="O89" i="61"/>
  <c r="P89" i="61" s="1"/>
  <c r="I89" i="61"/>
  <c r="J89" i="61" s="1"/>
  <c r="O88" i="61"/>
  <c r="P88" i="61" s="1"/>
  <c r="I88" i="61"/>
  <c r="J88" i="61" s="1"/>
  <c r="O87" i="61"/>
  <c r="P87" i="61" s="1"/>
  <c r="I87" i="61"/>
  <c r="J87" i="61" s="1"/>
  <c r="O86" i="61"/>
  <c r="P86" i="61" s="1"/>
  <c r="I86" i="61"/>
  <c r="J86" i="61" s="1"/>
  <c r="O85" i="61"/>
  <c r="P85" i="61" s="1"/>
  <c r="I85" i="61"/>
  <c r="J85" i="61" s="1"/>
  <c r="O84" i="61"/>
  <c r="P84" i="61" s="1"/>
  <c r="I84" i="61"/>
  <c r="J84" i="61" s="1"/>
  <c r="O83" i="61"/>
  <c r="P83" i="61" s="1"/>
  <c r="I83" i="61"/>
  <c r="J83" i="61" s="1"/>
  <c r="O82" i="61"/>
  <c r="P82" i="61" s="1"/>
  <c r="I82" i="61"/>
  <c r="J82" i="61" s="1"/>
  <c r="O81" i="61"/>
  <c r="P81" i="61" s="1"/>
  <c r="I81" i="61"/>
  <c r="J81" i="61" s="1"/>
  <c r="O80" i="61"/>
  <c r="P80" i="61" s="1"/>
  <c r="I80" i="61"/>
  <c r="J80" i="61" s="1"/>
  <c r="O79" i="61"/>
  <c r="P79" i="61" s="1"/>
  <c r="I79" i="61"/>
  <c r="J79" i="61" s="1"/>
  <c r="O78" i="61"/>
  <c r="P78" i="61" s="1"/>
  <c r="I78" i="61"/>
  <c r="J78" i="61" s="1"/>
  <c r="O77" i="61"/>
  <c r="P77" i="61" s="1"/>
  <c r="I77" i="61"/>
  <c r="J77" i="61" s="1"/>
  <c r="O76" i="61"/>
  <c r="P76" i="61" s="1"/>
  <c r="I76" i="61"/>
  <c r="J76" i="61" s="1"/>
  <c r="O75" i="61"/>
  <c r="P75" i="61" s="1"/>
  <c r="I75" i="61"/>
  <c r="J75" i="61" s="1"/>
  <c r="O74" i="61"/>
  <c r="P74" i="61" s="1"/>
  <c r="I74" i="61"/>
  <c r="J74" i="61" s="1"/>
  <c r="O73" i="61"/>
  <c r="P73" i="61" s="1"/>
  <c r="I73" i="61"/>
  <c r="J73" i="61" s="1"/>
  <c r="O72" i="61"/>
  <c r="P72" i="61" s="1"/>
  <c r="I72" i="61"/>
  <c r="J72" i="61" s="1"/>
  <c r="O71" i="61"/>
  <c r="P71" i="61" s="1"/>
  <c r="I71" i="61"/>
  <c r="J71" i="61" s="1"/>
  <c r="O70" i="61"/>
  <c r="P70" i="61" s="1"/>
  <c r="I70" i="61"/>
  <c r="J70" i="61" s="1"/>
  <c r="O69" i="61"/>
  <c r="P69" i="61" s="1"/>
  <c r="I69" i="61"/>
  <c r="J69" i="61" s="1"/>
  <c r="O68" i="61"/>
  <c r="P68" i="61" s="1"/>
  <c r="I68" i="61"/>
  <c r="J68" i="61" s="1"/>
  <c r="O67" i="61"/>
  <c r="P67" i="61" s="1"/>
  <c r="I67" i="61"/>
  <c r="J67" i="61" s="1"/>
  <c r="O66" i="61"/>
  <c r="P66" i="61" s="1"/>
  <c r="I66" i="61"/>
  <c r="J66" i="61" s="1"/>
  <c r="O65" i="61"/>
  <c r="P65" i="61" s="1"/>
  <c r="I65" i="61"/>
  <c r="J65" i="61" s="1"/>
  <c r="O64" i="61"/>
  <c r="P64" i="61" s="1"/>
  <c r="I64" i="61"/>
  <c r="J64" i="61" s="1"/>
  <c r="O63" i="61"/>
  <c r="P63" i="61" s="1"/>
  <c r="I63" i="61"/>
  <c r="J63" i="61" s="1"/>
  <c r="O62" i="61"/>
  <c r="P62" i="61" s="1"/>
  <c r="I62" i="61"/>
  <c r="J62" i="61" s="1"/>
  <c r="O61" i="61"/>
  <c r="P61" i="61" s="1"/>
  <c r="I61" i="61"/>
  <c r="J61" i="61" s="1"/>
  <c r="O60" i="61"/>
  <c r="P60" i="61" s="1"/>
  <c r="I60" i="61"/>
  <c r="J60" i="61" s="1"/>
  <c r="O59" i="61"/>
  <c r="P59" i="61" s="1"/>
  <c r="I59" i="61"/>
  <c r="J59" i="61" s="1"/>
  <c r="O58" i="61"/>
  <c r="P58" i="61" s="1"/>
  <c r="I58" i="61"/>
  <c r="J58" i="61" s="1"/>
  <c r="O57" i="61"/>
  <c r="P57" i="61" s="1"/>
  <c r="I57" i="61"/>
  <c r="J57" i="61" s="1"/>
  <c r="O56" i="61"/>
  <c r="P56" i="61" s="1"/>
  <c r="I56" i="61"/>
  <c r="J56" i="61" s="1"/>
  <c r="O55" i="61"/>
  <c r="P55" i="61" s="1"/>
  <c r="I55" i="61"/>
  <c r="J55" i="61" s="1"/>
  <c r="O54" i="61"/>
  <c r="P54" i="61" s="1"/>
  <c r="I54" i="61"/>
  <c r="J54" i="61" s="1"/>
  <c r="O53" i="61"/>
  <c r="P53" i="61" s="1"/>
  <c r="I53" i="61"/>
  <c r="J53" i="61" s="1"/>
  <c r="O52" i="61"/>
  <c r="P52" i="61" s="1"/>
  <c r="I52" i="61"/>
  <c r="J52" i="61" s="1"/>
  <c r="O51" i="61"/>
  <c r="P51" i="61" s="1"/>
  <c r="I51" i="61"/>
  <c r="J51" i="61" s="1"/>
  <c r="O50" i="61"/>
  <c r="P50" i="61" s="1"/>
  <c r="I50" i="61"/>
  <c r="J50" i="61" s="1"/>
  <c r="O49" i="61"/>
  <c r="P49" i="61" s="1"/>
  <c r="I49" i="61"/>
  <c r="J49" i="61" s="1"/>
  <c r="O48" i="61"/>
  <c r="P48" i="61" s="1"/>
  <c r="I48" i="61"/>
  <c r="J48" i="61" s="1"/>
  <c r="O47" i="61"/>
  <c r="P47" i="61" s="1"/>
  <c r="I47" i="61"/>
  <c r="J47" i="61" s="1"/>
  <c r="O46" i="61"/>
  <c r="P46" i="61" s="1"/>
  <c r="I46" i="61"/>
  <c r="J46" i="61" s="1"/>
  <c r="O45" i="61"/>
  <c r="P45" i="61" s="1"/>
  <c r="I45" i="61"/>
  <c r="J45" i="61" s="1"/>
  <c r="O44" i="61"/>
  <c r="P44" i="61" s="1"/>
  <c r="I44" i="61"/>
  <c r="J44" i="61" s="1"/>
  <c r="O43" i="61"/>
  <c r="P43" i="61" s="1"/>
  <c r="I43" i="61"/>
  <c r="J43" i="61" s="1"/>
  <c r="O42" i="61"/>
  <c r="P42" i="61" s="1"/>
  <c r="I42" i="61"/>
  <c r="J42" i="61" s="1"/>
  <c r="O41" i="61"/>
  <c r="P41" i="61" s="1"/>
  <c r="I41" i="61"/>
  <c r="J41" i="61" s="1"/>
  <c r="O40" i="61"/>
  <c r="P40" i="61" s="1"/>
  <c r="I40" i="61"/>
  <c r="J40" i="61" s="1"/>
  <c r="O39" i="61"/>
  <c r="P39" i="61" s="1"/>
  <c r="I39" i="61"/>
  <c r="J39" i="61" s="1"/>
  <c r="O38" i="61"/>
  <c r="P38" i="61" s="1"/>
  <c r="I38" i="61"/>
  <c r="J38" i="61" s="1"/>
  <c r="O37" i="61"/>
  <c r="P37" i="61" s="1"/>
  <c r="I37" i="61"/>
  <c r="J37" i="61" s="1"/>
  <c r="O36" i="61"/>
  <c r="P36" i="61" s="1"/>
  <c r="I36" i="61"/>
  <c r="J36" i="61" s="1"/>
  <c r="O35" i="61"/>
  <c r="P35" i="61" s="1"/>
  <c r="I35" i="61"/>
  <c r="J35" i="61" s="1"/>
  <c r="O34" i="61"/>
  <c r="P34" i="61" s="1"/>
  <c r="I34" i="61"/>
  <c r="J34" i="61" s="1"/>
  <c r="O33" i="61"/>
  <c r="P33" i="61" s="1"/>
  <c r="I33" i="61"/>
  <c r="J33" i="61" s="1"/>
  <c r="O32" i="61"/>
  <c r="P32" i="61" s="1"/>
  <c r="I32" i="61"/>
  <c r="J32" i="61" s="1"/>
  <c r="O31" i="61"/>
  <c r="P31" i="61" s="1"/>
  <c r="I31" i="61"/>
  <c r="J31" i="61" s="1"/>
  <c r="O30" i="61"/>
  <c r="P30" i="61" s="1"/>
  <c r="I30" i="61"/>
  <c r="J30" i="61" s="1"/>
  <c r="O29" i="61"/>
  <c r="P29" i="61" s="1"/>
  <c r="I29" i="61"/>
  <c r="J29" i="61" s="1"/>
  <c r="O28" i="61"/>
  <c r="P28" i="61" s="1"/>
  <c r="I28" i="61"/>
  <c r="J28" i="61" s="1"/>
  <c r="O27" i="61"/>
  <c r="P27" i="61" s="1"/>
  <c r="I27" i="61"/>
  <c r="J27" i="61" s="1"/>
  <c r="O26" i="61"/>
  <c r="P26" i="61" s="1"/>
  <c r="I26" i="61"/>
  <c r="J26" i="61" s="1"/>
  <c r="O25" i="61"/>
  <c r="P25" i="61" s="1"/>
  <c r="I25" i="61"/>
  <c r="J25" i="61" s="1"/>
  <c r="O24" i="61"/>
  <c r="P24" i="61" s="1"/>
  <c r="I24" i="61"/>
  <c r="J24" i="61" s="1"/>
  <c r="O23" i="61"/>
  <c r="P23" i="61" s="1"/>
  <c r="I23" i="61"/>
  <c r="J23" i="61" s="1"/>
  <c r="O22" i="61"/>
  <c r="P22" i="61" s="1"/>
  <c r="I22" i="61"/>
  <c r="J22" i="61" s="1"/>
  <c r="O21" i="61"/>
  <c r="P21" i="61" s="1"/>
  <c r="I21" i="61"/>
  <c r="J21" i="61" s="1"/>
  <c r="O20" i="61"/>
  <c r="P20" i="61" s="1"/>
  <c r="I20" i="61"/>
  <c r="J20" i="61" s="1"/>
  <c r="O19" i="61"/>
  <c r="P19" i="61" s="1"/>
  <c r="I19" i="61"/>
  <c r="J19" i="61" s="1"/>
  <c r="O18" i="61"/>
  <c r="P18" i="61" s="1"/>
  <c r="I18" i="61"/>
  <c r="J18" i="61" s="1"/>
  <c r="O17" i="61"/>
  <c r="P17" i="61" s="1"/>
  <c r="I17" i="61"/>
  <c r="J17" i="61" s="1"/>
  <c r="O16" i="61"/>
  <c r="P16" i="61" s="1"/>
  <c r="I16" i="61"/>
  <c r="J16" i="61" s="1"/>
  <c r="O15" i="61"/>
  <c r="P15" i="61" s="1"/>
  <c r="I15" i="61"/>
  <c r="J15" i="61" s="1"/>
  <c r="AB14" i="61"/>
  <c r="AC14" i="61" s="1"/>
  <c r="AD14" i="61" s="1"/>
  <c r="O14" i="61"/>
  <c r="P14" i="61" s="1"/>
  <c r="I14" i="61"/>
  <c r="J14" i="61" s="1"/>
  <c r="O13" i="61"/>
  <c r="P13" i="61" s="1"/>
  <c r="I13" i="61"/>
  <c r="J13" i="61" s="1"/>
  <c r="AA429" i="60"/>
  <c r="AB429" i="60" s="1"/>
  <c r="I429" i="60"/>
  <c r="J429" i="60" s="1"/>
  <c r="AA428" i="60"/>
  <c r="AB428" i="60" s="1"/>
  <c r="I428" i="60"/>
  <c r="J428" i="60" s="1"/>
  <c r="AA427" i="60"/>
  <c r="AB427" i="60" s="1"/>
  <c r="I427" i="60"/>
  <c r="J427" i="60" s="1"/>
  <c r="AA426" i="60"/>
  <c r="AB426" i="60" s="1"/>
  <c r="I426" i="60"/>
  <c r="J426" i="60" s="1"/>
  <c r="AA425" i="60"/>
  <c r="AB425" i="60" s="1"/>
  <c r="I425" i="60"/>
  <c r="J425" i="60" s="1"/>
  <c r="AA424" i="60"/>
  <c r="AB424" i="60" s="1"/>
  <c r="I424" i="60"/>
  <c r="J424" i="60" s="1"/>
  <c r="AA423" i="60"/>
  <c r="AB423" i="60" s="1"/>
  <c r="I423" i="60"/>
  <c r="J423" i="60" s="1"/>
  <c r="AA422" i="60"/>
  <c r="AB422" i="60" s="1"/>
  <c r="I422" i="60"/>
  <c r="J422" i="60" s="1"/>
  <c r="AA421" i="60"/>
  <c r="AB421" i="60" s="1"/>
  <c r="I421" i="60"/>
  <c r="J421" i="60" s="1"/>
  <c r="AA420" i="60"/>
  <c r="AB420" i="60" s="1"/>
  <c r="I420" i="60"/>
  <c r="J420" i="60" s="1"/>
  <c r="AA419" i="60"/>
  <c r="AB419" i="60" s="1"/>
  <c r="I419" i="60"/>
  <c r="J419" i="60" s="1"/>
  <c r="AA418" i="60"/>
  <c r="AB418" i="60" s="1"/>
  <c r="I418" i="60"/>
  <c r="J418" i="60" s="1"/>
  <c r="AA417" i="60"/>
  <c r="AB417" i="60" s="1"/>
  <c r="I417" i="60"/>
  <c r="J417" i="60" s="1"/>
  <c r="AA416" i="60"/>
  <c r="AB416" i="60" s="1"/>
  <c r="I416" i="60"/>
  <c r="J416" i="60" s="1"/>
  <c r="AA415" i="60"/>
  <c r="AB415" i="60" s="1"/>
  <c r="I415" i="60"/>
  <c r="J415" i="60" s="1"/>
  <c r="AA414" i="60"/>
  <c r="AB414" i="60" s="1"/>
  <c r="I414" i="60"/>
  <c r="J414" i="60" s="1"/>
  <c r="AA413" i="60"/>
  <c r="AB413" i="60" s="1"/>
  <c r="I413" i="60"/>
  <c r="J413" i="60" s="1"/>
  <c r="AA412" i="60"/>
  <c r="AB412" i="60" s="1"/>
  <c r="I412" i="60"/>
  <c r="J412" i="60" s="1"/>
  <c r="AA411" i="60"/>
  <c r="AB411" i="60" s="1"/>
  <c r="I411" i="60"/>
  <c r="J411" i="60" s="1"/>
  <c r="AA410" i="60"/>
  <c r="AB410" i="60" s="1"/>
  <c r="I410" i="60"/>
  <c r="J410" i="60" s="1"/>
  <c r="AA409" i="60"/>
  <c r="AB409" i="60" s="1"/>
  <c r="I409" i="60"/>
  <c r="J409" i="60" s="1"/>
  <c r="AA408" i="60"/>
  <c r="AB408" i="60" s="1"/>
  <c r="I408" i="60"/>
  <c r="J408" i="60" s="1"/>
  <c r="AA407" i="60"/>
  <c r="AB407" i="60" s="1"/>
  <c r="I407" i="60"/>
  <c r="J407" i="60" s="1"/>
  <c r="AA406" i="60"/>
  <c r="AB406" i="60" s="1"/>
  <c r="I406" i="60"/>
  <c r="J406" i="60" s="1"/>
  <c r="AA405" i="60"/>
  <c r="AB405" i="60" s="1"/>
  <c r="I405" i="60"/>
  <c r="J405" i="60" s="1"/>
  <c r="AA404" i="60"/>
  <c r="AB404" i="60" s="1"/>
  <c r="I404" i="60"/>
  <c r="J404" i="60" s="1"/>
  <c r="AA403" i="60"/>
  <c r="AB403" i="60" s="1"/>
  <c r="I403" i="60"/>
  <c r="J403" i="60" s="1"/>
  <c r="AA402" i="60"/>
  <c r="AB402" i="60" s="1"/>
  <c r="I402" i="60"/>
  <c r="J402" i="60" s="1"/>
  <c r="AA401" i="60"/>
  <c r="AB401" i="60" s="1"/>
  <c r="I401" i="60"/>
  <c r="J401" i="60" s="1"/>
  <c r="AA400" i="60"/>
  <c r="AB400" i="60" s="1"/>
  <c r="I400" i="60"/>
  <c r="J400" i="60" s="1"/>
  <c r="AA399" i="60"/>
  <c r="AB399" i="60" s="1"/>
  <c r="I399" i="60"/>
  <c r="J399" i="60" s="1"/>
  <c r="AA398" i="60"/>
  <c r="AB398" i="60" s="1"/>
  <c r="I398" i="60"/>
  <c r="J398" i="60" s="1"/>
  <c r="AA397" i="60"/>
  <c r="AB397" i="60" s="1"/>
  <c r="I397" i="60"/>
  <c r="J397" i="60" s="1"/>
  <c r="AA396" i="60"/>
  <c r="AB396" i="60" s="1"/>
  <c r="I396" i="60"/>
  <c r="J396" i="60" s="1"/>
  <c r="AA395" i="60"/>
  <c r="AB395" i="60" s="1"/>
  <c r="I395" i="60"/>
  <c r="J395" i="60" s="1"/>
  <c r="AA394" i="60"/>
  <c r="AB394" i="60" s="1"/>
  <c r="I394" i="60"/>
  <c r="J394" i="60" s="1"/>
  <c r="AA393" i="60"/>
  <c r="AB393" i="60" s="1"/>
  <c r="I393" i="60"/>
  <c r="J393" i="60" s="1"/>
  <c r="AA392" i="60"/>
  <c r="AB392" i="60" s="1"/>
  <c r="I392" i="60"/>
  <c r="J392" i="60" s="1"/>
  <c r="AA391" i="60"/>
  <c r="AB391" i="60" s="1"/>
  <c r="I391" i="60"/>
  <c r="J391" i="60" s="1"/>
  <c r="AA390" i="60"/>
  <c r="AB390" i="60" s="1"/>
  <c r="I390" i="60"/>
  <c r="J390" i="60" s="1"/>
  <c r="AA389" i="60"/>
  <c r="AB389" i="60" s="1"/>
  <c r="I389" i="60"/>
  <c r="J389" i="60" s="1"/>
  <c r="AA388" i="60"/>
  <c r="AB388" i="60" s="1"/>
  <c r="I388" i="60"/>
  <c r="J388" i="60" s="1"/>
  <c r="AA387" i="60"/>
  <c r="AB387" i="60" s="1"/>
  <c r="I387" i="60"/>
  <c r="J387" i="60" s="1"/>
  <c r="AA386" i="60"/>
  <c r="AB386" i="60" s="1"/>
  <c r="I386" i="60"/>
  <c r="J386" i="60" s="1"/>
  <c r="AA385" i="60"/>
  <c r="AB385" i="60" s="1"/>
  <c r="I385" i="60"/>
  <c r="J385" i="60" s="1"/>
  <c r="AA384" i="60"/>
  <c r="AB384" i="60" s="1"/>
  <c r="I384" i="60"/>
  <c r="J384" i="60" s="1"/>
  <c r="AA383" i="60"/>
  <c r="AB383" i="60" s="1"/>
  <c r="I383" i="60"/>
  <c r="J383" i="60" s="1"/>
  <c r="AA382" i="60"/>
  <c r="AB382" i="60" s="1"/>
  <c r="I382" i="60"/>
  <c r="J382" i="60" s="1"/>
  <c r="AA381" i="60"/>
  <c r="AB381" i="60" s="1"/>
  <c r="I381" i="60"/>
  <c r="J381" i="60" s="1"/>
  <c r="AA380" i="60"/>
  <c r="AB380" i="60" s="1"/>
  <c r="I380" i="60"/>
  <c r="J380" i="60" s="1"/>
  <c r="AA379" i="60"/>
  <c r="AB379" i="60" s="1"/>
  <c r="I379" i="60"/>
  <c r="J379" i="60" s="1"/>
  <c r="AA378" i="60"/>
  <c r="AB378" i="60" s="1"/>
  <c r="I378" i="60"/>
  <c r="J378" i="60" s="1"/>
  <c r="AA377" i="60"/>
  <c r="AB377" i="60" s="1"/>
  <c r="I377" i="60"/>
  <c r="J377" i="60" s="1"/>
  <c r="AA376" i="60"/>
  <c r="AB376" i="60" s="1"/>
  <c r="I376" i="60"/>
  <c r="J376" i="60" s="1"/>
  <c r="AA375" i="60"/>
  <c r="AB375" i="60" s="1"/>
  <c r="I375" i="60"/>
  <c r="J375" i="60" s="1"/>
  <c r="AA374" i="60"/>
  <c r="AB374" i="60" s="1"/>
  <c r="I374" i="60"/>
  <c r="J374" i="60" s="1"/>
  <c r="AA373" i="60"/>
  <c r="AB373" i="60" s="1"/>
  <c r="I373" i="60"/>
  <c r="J373" i="60" s="1"/>
  <c r="AA372" i="60"/>
  <c r="AB372" i="60" s="1"/>
  <c r="I372" i="60"/>
  <c r="J372" i="60" s="1"/>
  <c r="AA371" i="60"/>
  <c r="AB371" i="60" s="1"/>
  <c r="I371" i="60"/>
  <c r="J371" i="60" s="1"/>
  <c r="AA370" i="60"/>
  <c r="AB370" i="60" s="1"/>
  <c r="I370" i="60"/>
  <c r="J370" i="60" s="1"/>
  <c r="AA369" i="60"/>
  <c r="AB369" i="60" s="1"/>
  <c r="I369" i="60"/>
  <c r="J369" i="60" s="1"/>
  <c r="AA368" i="60"/>
  <c r="AB368" i="60" s="1"/>
  <c r="I368" i="60"/>
  <c r="J368" i="60" s="1"/>
  <c r="AA367" i="60"/>
  <c r="AB367" i="60" s="1"/>
  <c r="I367" i="60"/>
  <c r="J367" i="60" s="1"/>
  <c r="AA366" i="60"/>
  <c r="AB366" i="60" s="1"/>
  <c r="I366" i="60"/>
  <c r="J366" i="60" s="1"/>
  <c r="AA365" i="60"/>
  <c r="AB365" i="60" s="1"/>
  <c r="I365" i="60"/>
  <c r="J365" i="60" s="1"/>
  <c r="AA364" i="60"/>
  <c r="AB364" i="60" s="1"/>
  <c r="I364" i="60"/>
  <c r="J364" i="60" s="1"/>
  <c r="AA363" i="60"/>
  <c r="AB363" i="60" s="1"/>
  <c r="I363" i="60"/>
  <c r="J363" i="60" s="1"/>
  <c r="AA362" i="60"/>
  <c r="AB362" i="60" s="1"/>
  <c r="I362" i="60"/>
  <c r="J362" i="60" s="1"/>
  <c r="AA361" i="60"/>
  <c r="AB361" i="60" s="1"/>
  <c r="I361" i="60"/>
  <c r="J361" i="60" s="1"/>
  <c r="AA360" i="60"/>
  <c r="AB360" i="60" s="1"/>
  <c r="I360" i="60"/>
  <c r="J360" i="60" s="1"/>
  <c r="AA359" i="60"/>
  <c r="AB359" i="60" s="1"/>
  <c r="I359" i="60"/>
  <c r="J359" i="60" s="1"/>
  <c r="AA358" i="60"/>
  <c r="AB358" i="60" s="1"/>
  <c r="I358" i="60"/>
  <c r="J358" i="60" s="1"/>
  <c r="AA357" i="60"/>
  <c r="AB357" i="60" s="1"/>
  <c r="I357" i="60"/>
  <c r="J357" i="60" s="1"/>
  <c r="AA356" i="60"/>
  <c r="AB356" i="60" s="1"/>
  <c r="I356" i="60"/>
  <c r="J356" i="60" s="1"/>
  <c r="AA355" i="60"/>
  <c r="AB355" i="60" s="1"/>
  <c r="I355" i="60"/>
  <c r="J355" i="60" s="1"/>
  <c r="AA354" i="60"/>
  <c r="AB354" i="60" s="1"/>
  <c r="I354" i="60"/>
  <c r="J354" i="60" s="1"/>
  <c r="AA353" i="60"/>
  <c r="AB353" i="60" s="1"/>
  <c r="I353" i="60"/>
  <c r="J353" i="60" s="1"/>
  <c r="AA352" i="60"/>
  <c r="AB352" i="60" s="1"/>
  <c r="I352" i="60"/>
  <c r="J352" i="60" s="1"/>
  <c r="AA351" i="60"/>
  <c r="AB351" i="60" s="1"/>
  <c r="I351" i="60"/>
  <c r="J351" i="60" s="1"/>
  <c r="AA350" i="60"/>
  <c r="AB350" i="60" s="1"/>
  <c r="I350" i="60"/>
  <c r="J350" i="60" s="1"/>
  <c r="AA349" i="60"/>
  <c r="AB349" i="60" s="1"/>
  <c r="I349" i="60"/>
  <c r="J349" i="60" s="1"/>
  <c r="AA348" i="60"/>
  <c r="AB348" i="60" s="1"/>
  <c r="I348" i="60"/>
  <c r="J348" i="60" s="1"/>
  <c r="AA347" i="60"/>
  <c r="AB347" i="60" s="1"/>
  <c r="I347" i="60"/>
  <c r="J347" i="60" s="1"/>
  <c r="AA346" i="60"/>
  <c r="AB346" i="60" s="1"/>
  <c r="I346" i="60"/>
  <c r="J346" i="60" s="1"/>
  <c r="AA345" i="60"/>
  <c r="AB345" i="60" s="1"/>
  <c r="I345" i="60"/>
  <c r="J345" i="60" s="1"/>
  <c r="AA344" i="60"/>
  <c r="AB344" i="60" s="1"/>
  <c r="I344" i="60"/>
  <c r="J344" i="60" s="1"/>
  <c r="AA343" i="60"/>
  <c r="AB343" i="60" s="1"/>
  <c r="I343" i="60"/>
  <c r="J343" i="60" s="1"/>
  <c r="AA342" i="60"/>
  <c r="AB342" i="60" s="1"/>
  <c r="I342" i="60"/>
  <c r="J342" i="60" s="1"/>
  <c r="AA341" i="60"/>
  <c r="AB341" i="60" s="1"/>
  <c r="I341" i="60"/>
  <c r="J341" i="60" s="1"/>
  <c r="AA340" i="60"/>
  <c r="AB340" i="60" s="1"/>
  <c r="I340" i="60"/>
  <c r="J340" i="60" s="1"/>
  <c r="AA339" i="60"/>
  <c r="AB339" i="60" s="1"/>
  <c r="I339" i="60"/>
  <c r="J339" i="60" s="1"/>
  <c r="AA338" i="60"/>
  <c r="AB338" i="60" s="1"/>
  <c r="I338" i="60"/>
  <c r="J338" i="60" s="1"/>
  <c r="AA337" i="60"/>
  <c r="AB337" i="60" s="1"/>
  <c r="I337" i="60"/>
  <c r="J337" i="60" s="1"/>
  <c r="AA336" i="60"/>
  <c r="AB336" i="60" s="1"/>
  <c r="I336" i="60"/>
  <c r="J336" i="60" s="1"/>
  <c r="AA335" i="60"/>
  <c r="AB335" i="60" s="1"/>
  <c r="I335" i="60"/>
  <c r="J335" i="60" s="1"/>
  <c r="AA334" i="60"/>
  <c r="AB334" i="60" s="1"/>
  <c r="I334" i="60"/>
  <c r="J334" i="60" s="1"/>
  <c r="AA333" i="60"/>
  <c r="AB333" i="60" s="1"/>
  <c r="I333" i="60"/>
  <c r="J333" i="60" s="1"/>
  <c r="AA332" i="60"/>
  <c r="AB332" i="60" s="1"/>
  <c r="I332" i="60"/>
  <c r="J332" i="60" s="1"/>
  <c r="AA331" i="60"/>
  <c r="AB331" i="60" s="1"/>
  <c r="I331" i="60"/>
  <c r="J331" i="60" s="1"/>
  <c r="AA330" i="60"/>
  <c r="AB330" i="60" s="1"/>
  <c r="I330" i="60"/>
  <c r="J330" i="60" s="1"/>
  <c r="AA329" i="60"/>
  <c r="AB329" i="60" s="1"/>
  <c r="I329" i="60"/>
  <c r="J329" i="60" s="1"/>
  <c r="AA328" i="60"/>
  <c r="AB328" i="60" s="1"/>
  <c r="I328" i="60"/>
  <c r="J328" i="60" s="1"/>
  <c r="AA327" i="60"/>
  <c r="AB327" i="60" s="1"/>
  <c r="I327" i="60"/>
  <c r="J327" i="60" s="1"/>
  <c r="AA326" i="60"/>
  <c r="AB326" i="60" s="1"/>
  <c r="I326" i="60"/>
  <c r="J326" i="60" s="1"/>
  <c r="AA325" i="60"/>
  <c r="AB325" i="60" s="1"/>
  <c r="I325" i="60"/>
  <c r="J325" i="60" s="1"/>
  <c r="AA324" i="60"/>
  <c r="AB324" i="60" s="1"/>
  <c r="I324" i="60"/>
  <c r="J324" i="60" s="1"/>
  <c r="AA323" i="60"/>
  <c r="AB323" i="60" s="1"/>
  <c r="I323" i="60"/>
  <c r="J323" i="60" s="1"/>
  <c r="AA322" i="60"/>
  <c r="AB322" i="60" s="1"/>
  <c r="I322" i="60"/>
  <c r="J322" i="60" s="1"/>
  <c r="AA321" i="60"/>
  <c r="AB321" i="60" s="1"/>
  <c r="I321" i="60"/>
  <c r="J321" i="60" s="1"/>
  <c r="AA320" i="60"/>
  <c r="AB320" i="60" s="1"/>
  <c r="I320" i="60"/>
  <c r="J320" i="60" s="1"/>
  <c r="AA319" i="60"/>
  <c r="AB319" i="60" s="1"/>
  <c r="I319" i="60"/>
  <c r="J319" i="60" s="1"/>
  <c r="AA318" i="60"/>
  <c r="AB318" i="60" s="1"/>
  <c r="I318" i="60"/>
  <c r="J318" i="60" s="1"/>
  <c r="AA317" i="60"/>
  <c r="AB317" i="60" s="1"/>
  <c r="I317" i="60"/>
  <c r="J317" i="60" s="1"/>
  <c r="AA316" i="60"/>
  <c r="AB316" i="60" s="1"/>
  <c r="I316" i="60"/>
  <c r="J316" i="60" s="1"/>
  <c r="AA315" i="60"/>
  <c r="AB315" i="60" s="1"/>
  <c r="I315" i="60"/>
  <c r="J315" i="60" s="1"/>
  <c r="AA314" i="60"/>
  <c r="AB314" i="60" s="1"/>
  <c r="I314" i="60"/>
  <c r="J314" i="60" s="1"/>
  <c r="AA313" i="60"/>
  <c r="AB313" i="60" s="1"/>
  <c r="I313" i="60"/>
  <c r="J313" i="60" s="1"/>
  <c r="AA312" i="60"/>
  <c r="AB312" i="60" s="1"/>
  <c r="I312" i="60"/>
  <c r="J312" i="60" s="1"/>
  <c r="AA311" i="60"/>
  <c r="AB311" i="60" s="1"/>
  <c r="I311" i="60"/>
  <c r="J311" i="60" s="1"/>
  <c r="AA310" i="60"/>
  <c r="AB310" i="60" s="1"/>
  <c r="I310" i="60"/>
  <c r="J310" i="60" s="1"/>
  <c r="AA309" i="60"/>
  <c r="AB309" i="60" s="1"/>
  <c r="I309" i="60"/>
  <c r="J309" i="60" s="1"/>
  <c r="AA308" i="60"/>
  <c r="AB308" i="60" s="1"/>
  <c r="I308" i="60"/>
  <c r="J308" i="60" s="1"/>
  <c r="AA307" i="60"/>
  <c r="AB307" i="60" s="1"/>
  <c r="I307" i="60"/>
  <c r="J307" i="60" s="1"/>
  <c r="AA306" i="60"/>
  <c r="AB306" i="60" s="1"/>
  <c r="I306" i="60"/>
  <c r="J306" i="60" s="1"/>
  <c r="AA305" i="60"/>
  <c r="AB305" i="60" s="1"/>
  <c r="I305" i="60"/>
  <c r="J305" i="60" s="1"/>
  <c r="AA304" i="60"/>
  <c r="AB304" i="60" s="1"/>
  <c r="I304" i="60"/>
  <c r="J304" i="60" s="1"/>
  <c r="AA303" i="60"/>
  <c r="AB303" i="60" s="1"/>
  <c r="I303" i="60"/>
  <c r="J303" i="60" s="1"/>
  <c r="AA302" i="60"/>
  <c r="AB302" i="60" s="1"/>
  <c r="I302" i="60"/>
  <c r="J302" i="60" s="1"/>
  <c r="AA301" i="60"/>
  <c r="AB301" i="60" s="1"/>
  <c r="I301" i="60"/>
  <c r="J301" i="60" s="1"/>
  <c r="AA300" i="60"/>
  <c r="AB300" i="60" s="1"/>
  <c r="I300" i="60"/>
  <c r="J300" i="60" s="1"/>
  <c r="AA299" i="60"/>
  <c r="AB299" i="60" s="1"/>
  <c r="I299" i="60"/>
  <c r="J299" i="60" s="1"/>
  <c r="AA298" i="60"/>
  <c r="AB298" i="60" s="1"/>
  <c r="I298" i="60"/>
  <c r="J298" i="60" s="1"/>
  <c r="AA297" i="60"/>
  <c r="AB297" i="60" s="1"/>
  <c r="I297" i="60"/>
  <c r="J297" i="60" s="1"/>
  <c r="AA296" i="60"/>
  <c r="AB296" i="60" s="1"/>
  <c r="I296" i="60"/>
  <c r="J296" i="60" s="1"/>
  <c r="AA295" i="60"/>
  <c r="AB295" i="60" s="1"/>
  <c r="I295" i="60"/>
  <c r="J295" i="60" s="1"/>
  <c r="AA294" i="60"/>
  <c r="AB294" i="60" s="1"/>
  <c r="I294" i="60"/>
  <c r="J294" i="60" s="1"/>
  <c r="AA293" i="60"/>
  <c r="AB293" i="60" s="1"/>
  <c r="I293" i="60"/>
  <c r="J293" i="60" s="1"/>
  <c r="AA292" i="60"/>
  <c r="AB292" i="60" s="1"/>
  <c r="I292" i="60"/>
  <c r="J292" i="60" s="1"/>
  <c r="AA291" i="60"/>
  <c r="AB291" i="60" s="1"/>
  <c r="I291" i="60"/>
  <c r="J291" i="60" s="1"/>
  <c r="AA290" i="60"/>
  <c r="AB290" i="60" s="1"/>
  <c r="I290" i="60"/>
  <c r="J290" i="60" s="1"/>
  <c r="AA289" i="60"/>
  <c r="AB289" i="60" s="1"/>
  <c r="I289" i="60"/>
  <c r="J289" i="60" s="1"/>
  <c r="AA288" i="60"/>
  <c r="AB288" i="60" s="1"/>
  <c r="I288" i="60"/>
  <c r="J288" i="60" s="1"/>
  <c r="AA287" i="60"/>
  <c r="AB287" i="60" s="1"/>
  <c r="I287" i="60"/>
  <c r="J287" i="60" s="1"/>
  <c r="AA286" i="60"/>
  <c r="AB286" i="60" s="1"/>
  <c r="I286" i="60"/>
  <c r="J286" i="60" s="1"/>
  <c r="AA285" i="60"/>
  <c r="AB285" i="60" s="1"/>
  <c r="I285" i="60"/>
  <c r="J285" i="60" s="1"/>
  <c r="AA284" i="60"/>
  <c r="AB284" i="60" s="1"/>
  <c r="I284" i="60"/>
  <c r="J284" i="60" s="1"/>
  <c r="AA283" i="60"/>
  <c r="AB283" i="60" s="1"/>
  <c r="I283" i="60"/>
  <c r="J283" i="60" s="1"/>
  <c r="AA282" i="60"/>
  <c r="AB282" i="60" s="1"/>
  <c r="I282" i="60"/>
  <c r="J282" i="60" s="1"/>
  <c r="AA281" i="60"/>
  <c r="AB281" i="60" s="1"/>
  <c r="I281" i="60"/>
  <c r="J281" i="60" s="1"/>
  <c r="AA280" i="60"/>
  <c r="AB280" i="60" s="1"/>
  <c r="I280" i="60"/>
  <c r="J280" i="60" s="1"/>
  <c r="AA279" i="60"/>
  <c r="AB279" i="60" s="1"/>
  <c r="I279" i="60"/>
  <c r="J279" i="60" s="1"/>
  <c r="AA278" i="60"/>
  <c r="AB278" i="60" s="1"/>
  <c r="I278" i="60"/>
  <c r="J278" i="60" s="1"/>
  <c r="AA277" i="60"/>
  <c r="AB277" i="60" s="1"/>
  <c r="I277" i="60"/>
  <c r="J277" i="60" s="1"/>
  <c r="AA276" i="60"/>
  <c r="AB276" i="60" s="1"/>
  <c r="I276" i="60"/>
  <c r="J276" i="60" s="1"/>
  <c r="AA275" i="60"/>
  <c r="AB275" i="60" s="1"/>
  <c r="I275" i="60"/>
  <c r="J275" i="60" s="1"/>
  <c r="AA274" i="60"/>
  <c r="AB274" i="60" s="1"/>
  <c r="I274" i="60"/>
  <c r="J274" i="60" s="1"/>
  <c r="AA273" i="60"/>
  <c r="AB273" i="60" s="1"/>
  <c r="I273" i="60"/>
  <c r="J273" i="60" s="1"/>
  <c r="AA272" i="60"/>
  <c r="AB272" i="60" s="1"/>
  <c r="I272" i="60"/>
  <c r="J272" i="60" s="1"/>
  <c r="AA271" i="60"/>
  <c r="AB271" i="60" s="1"/>
  <c r="I271" i="60"/>
  <c r="J271" i="60" s="1"/>
  <c r="AA270" i="60"/>
  <c r="AB270" i="60" s="1"/>
  <c r="I270" i="60"/>
  <c r="J270" i="60" s="1"/>
  <c r="AA269" i="60"/>
  <c r="AB269" i="60" s="1"/>
  <c r="I269" i="60"/>
  <c r="J269" i="60" s="1"/>
  <c r="AA268" i="60"/>
  <c r="AB268" i="60" s="1"/>
  <c r="I268" i="60"/>
  <c r="J268" i="60" s="1"/>
  <c r="AA267" i="60"/>
  <c r="AB267" i="60" s="1"/>
  <c r="I267" i="60"/>
  <c r="J267" i="60" s="1"/>
  <c r="AA266" i="60"/>
  <c r="AB266" i="60" s="1"/>
  <c r="I266" i="60"/>
  <c r="J266" i="60" s="1"/>
  <c r="AA265" i="60"/>
  <c r="AB265" i="60" s="1"/>
  <c r="I265" i="60"/>
  <c r="J265" i="60" s="1"/>
  <c r="AA264" i="60"/>
  <c r="AB264" i="60" s="1"/>
  <c r="I264" i="60"/>
  <c r="J264" i="60" s="1"/>
  <c r="AA263" i="60"/>
  <c r="AB263" i="60" s="1"/>
  <c r="I263" i="60"/>
  <c r="J263" i="60" s="1"/>
  <c r="AA262" i="60"/>
  <c r="AB262" i="60" s="1"/>
  <c r="I262" i="60"/>
  <c r="J262" i="60" s="1"/>
  <c r="AA261" i="60"/>
  <c r="AB261" i="60" s="1"/>
  <c r="I261" i="60"/>
  <c r="J261" i="60" s="1"/>
  <c r="AA260" i="60"/>
  <c r="AB260" i="60" s="1"/>
  <c r="I260" i="60"/>
  <c r="J260" i="60" s="1"/>
  <c r="AA259" i="60"/>
  <c r="AB259" i="60" s="1"/>
  <c r="I259" i="60"/>
  <c r="J259" i="60" s="1"/>
  <c r="AA258" i="60"/>
  <c r="AB258" i="60" s="1"/>
  <c r="I258" i="60"/>
  <c r="J258" i="60" s="1"/>
  <c r="AA257" i="60"/>
  <c r="AB257" i="60" s="1"/>
  <c r="I257" i="60"/>
  <c r="J257" i="60" s="1"/>
  <c r="AA256" i="60"/>
  <c r="AB256" i="60" s="1"/>
  <c r="I256" i="60"/>
  <c r="J256" i="60" s="1"/>
  <c r="AA255" i="60"/>
  <c r="AB255" i="60" s="1"/>
  <c r="I255" i="60"/>
  <c r="J255" i="60" s="1"/>
  <c r="AA254" i="60"/>
  <c r="AB254" i="60" s="1"/>
  <c r="I254" i="60"/>
  <c r="J254" i="60" s="1"/>
  <c r="AA253" i="60"/>
  <c r="AB253" i="60" s="1"/>
  <c r="I253" i="60"/>
  <c r="J253" i="60" s="1"/>
  <c r="AA252" i="60"/>
  <c r="AB252" i="60" s="1"/>
  <c r="I252" i="60"/>
  <c r="J252" i="60" s="1"/>
  <c r="AA251" i="60"/>
  <c r="AB251" i="60" s="1"/>
  <c r="I251" i="60"/>
  <c r="J251" i="60" s="1"/>
  <c r="AA250" i="60"/>
  <c r="AB250" i="60" s="1"/>
  <c r="I250" i="60"/>
  <c r="J250" i="60" s="1"/>
  <c r="AA249" i="60"/>
  <c r="AB249" i="60" s="1"/>
  <c r="I249" i="60"/>
  <c r="J249" i="60" s="1"/>
  <c r="AA248" i="60"/>
  <c r="AB248" i="60" s="1"/>
  <c r="I248" i="60"/>
  <c r="J248" i="60" s="1"/>
  <c r="AA247" i="60"/>
  <c r="AB247" i="60" s="1"/>
  <c r="I247" i="60"/>
  <c r="J247" i="60" s="1"/>
  <c r="AA246" i="60"/>
  <c r="AB246" i="60" s="1"/>
  <c r="I246" i="60"/>
  <c r="J246" i="60" s="1"/>
  <c r="AA245" i="60"/>
  <c r="AB245" i="60" s="1"/>
  <c r="I245" i="60"/>
  <c r="J245" i="60" s="1"/>
  <c r="AA244" i="60"/>
  <c r="AB244" i="60" s="1"/>
  <c r="I244" i="60"/>
  <c r="J244" i="60" s="1"/>
  <c r="AA243" i="60"/>
  <c r="AB243" i="60" s="1"/>
  <c r="I243" i="60"/>
  <c r="J243" i="60" s="1"/>
  <c r="AA242" i="60"/>
  <c r="AB242" i="60" s="1"/>
  <c r="I242" i="60"/>
  <c r="J242" i="60" s="1"/>
  <c r="AA241" i="60"/>
  <c r="AB241" i="60" s="1"/>
  <c r="I241" i="60"/>
  <c r="J241" i="60" s="1"/>
  <c r="AA240" i="60"/>
  <c r="AB240" i="60" s="1"/>
  <c r="I240" i="60"/>
  <c r="J240" i="60" s="1"/>
  <c r="AA239" i="60"/>
  <c r="AB239" i="60" s="1"/>
  <c r="I239" i="60"/>
  <c r="J239" i="60" s="1"/>
  <c r="AA238" i="60"/>
  <c r="AB238" i="60" s="1"/>
  <c r="I238" i="60"/>
  <c r="J238" i="60" s="1"/>
  <c r="AA237" i="60"/>
  <c r="AB237" i="60" s="1"/>
  <c r="I237" i="60"/>
  <c r="J237" i="60" s="1"/>
  <c r="AA236" i="60"/>
  <c r="AB236" i="60" s="1"/>
  <c r="I236" i="60"/>
  <c r="J236" i="60" s="1"/>
  <c r="AA235" i="60"/>
  <c r="AB235" i="60" s="1"/>
  <c r="I235" i="60"/>
  <c r="J235" i="60" s="1"/>
  <c r="AA234" i="60"/>
  <c r="AB234" i="60" s="1"/>
  <c r="I234" i="60"/>
  <c r="J234" i="60" s="1"/>
  <c r="AA233" i="60"/>
  <c r="AB233" i="60" s="1"/>
  <c r="I233" i="60"/>
  <c r="J233" i="60" s="1"/>
  <c r="AA232" i="60"/>
  <c r="AB232" i="60" s="1"/>
  <c r="I232" i="60"/>
  <c r="J232" i="60" s="1"/>
  <c r="AA231" i="60"/>
  <c r="AB231" i="60" s="1"/>
  <c r="I231" i="60"/>
  <c r="J231" i="60" s="1"/>
  <c r="AA230" i="60"/>
  <c r="AB230" i="60" s="1"/>
  <c r="I230" i="60"/>
  <c r="J230" i="60" s="1"/>
  <c r="AA229" i="60"/>
  <c r="AB229" i="60" s="1"/>
  <c r="I229" i="60"/>
  <c r="J229" i="60" s="1"/>
  <c r="AA228" i="60"/>
  <c r="AB228" i="60" s="1"/>
  <c r="I228" i="60"/>
  <c r="J228" i="60" s="1"/>
  <c r="AA227" i="60"/>
  <c r="AB227" i="60" s="1"/>
  <c r="I227" i="60"/>
  <c r="J227" i="60" s="1"/>
  <c r="AA226" i="60"/>
  <c r="AB226" i="60" s="1"/>
  <c r="I226" i="60"/>
  <c r="J226" i="60" s="1"/>
  <c r="AA225" i="60"/>
  <c r="AB225" i="60" s="1"/>
  <c r="I225" i="60"/>
  <c r="J225" i="60" s="1"/>
  <c r="AA224" i="60"/>
  <c r="AB224" i="60" s="1"/>
  <c r="I224" i="60"/>
  <c r="J224" i="60" s="1"/>
  <c r="AA223" i="60"/>
  <c r="AB223" i="60" s="1"/>
  <c r="I223" i="60"/>
  <c r="J223" i="60" s="1"/>
  <c r="AA222" i="60"/>
  <c r="AB222" i="60" s="1"/>
  <c r="I222" i="60"/>
  <c r="J222" i="60" s="1"/>
  <c r="AA221" i="60"/>
  <c r="AB221" i="60" s="1"/>
  <c r="I221" i="60"/>
  <c r="J221" i="60" s="1"/>
  <c r="AA220" i="60"/>
  <c r="AB220" i="60" s="1"/>
  <c r="I220" i="60"/>
  <c r="J220" i="60" s="1"/>
  <c r="AA219" i="60"/>
  <c r="AB219" i="60" s="1"/>
  <c r="I219" i="60"/>
  <c r="J219" i="60" s="1"/>
  <c r="AA218" i="60"/>
  <c r="AB218" i="60" s="1"/>
  <c r="I218" i="60"/>
  <c r="J218" i="60" s="1"/>
  <c r="AA217" i="60"/>
  <c r="AB217" i="60" s="1"/>
  <c r="I217" i="60"/>
  <c r="J217" i="60" s="1"/>
  <c r="AA216" i="60"/>
  <c r="AB216" i="60" s="1"/>
  <c r="I216" i="60"/>
  <c r="J216" i="60" s="1"/>
  <c r="AA215" i="60"/>
  <c r="AB215" i="60" s="1"/>
  <c r="I215" i="60"/>
  <c r="J215" i="60" s="1"/>
  <c r="AA214" i="60"/>
  <c r="AB214" i="60" s="1"/>
  <c r="I214" i="60"/>
  <c r="J214" i="60" s="1"/>
  <c r="AA213" i="60"/>
  <c r="AB213" i="60" s="1"/>
  <c r="I213" i="60"/>
  <c r="J213" i="60" s="1"/>
  <c r="AA212" i="60"/>
  <c r="AB212" i="60" s="1"/>
  <c r="I212" i="60"/>
  <c r="J212" i="60" s="1"/>
  <c r="AA211" i="60"/>
  <c r="AB211" i="60" s="1"/>
  <c r="I211" i="60"/>
  <c r="J211" i="60" s="1"/>
  <c r="AA210" i="60"/>
  <c r="AB210" i="60" s="1"/>
  <c r="I210" i="60"/>
  <c r="J210" i="60" s="1"/>
  <c r="AA209" i="60"/>
  <c r="AB209" i="60" s="1"/>
  <c r="I209" i="60"/>
  <c r="J209" i="60" s="1"/>
  <c r="AA208" i="60"/>
  <c r="AB208" i="60" s="1"/>
  <c r="I208" i="60"/>
  <c r="J208" i="60" s="1"/>
  <c r="AA207" i="60"/>
  <c r="AB207" i="60" s="1"/>
  <c r="I207" i="60"/>
  <c r="J207" i="60" s="1"/>
  <c r="AA206" i="60"/>
  <c r="AB206" i="60" s="1"/>
  <c r="I206" i="60"/>
  <c r="J206" i="60" s="1"/>
  <c r="AA205" i="60"/>
  <c r="AB205" i="60" s="1"/>
  <c r="I205" i="60"/>
  <c r="J205" i="60" s="1"/>
  <c r="AA204" i="60"/>
  <c r="AB204" i="60" s="1"/>
  <c r="I204" i="60"/>
  <c r="J204" i="60" s="1"/>
  <c r="AA203" i="60"/>
  <c r="AB203" i="60" s="1"/>
  <c r="I203" i="60"/>
  <c r="J203" i="60" s="1"/>
  <c r="AA202" i="60"/>
  <c r="AB202" i="60" s="1"/>
  <c r="I202" i="60"/>
  <c r="J202" i="60" s="1"/>
  <c r="AA201" i="60"/>
  <c r="AB201" i="60" s="1"/>
  <c r="I201" i="60"/>
  <c r="J201" i="60" s="1"/>
  <c r="AA200" i="60"/>
  <c r="AB200" i="60" s="1"/>
  <c r="I200" i="60"/>
  <c r="J200" i="60" s="1"/>
  <c r="AA199" i="60"/>
  <c r="AB199" i="60" s="1"/>
  <c r="I199" i="60"/>
  <c r="J199" i="60" s="1"/>
  <c r="AA198" i="60"/>
  <c r="AB198" i="60" s="1"/>
  <c r="I198" i="60"/>
  <c r="J198" i="60" s="1"/>
  <c r="AA197" i="60"/>
  <c r="AB197" i="60" s="1"/>
  <c r="I197" i="60"/>
  <c r="J197" i="60" s="1"/>
  <c r="AA196" i="60"/>
  <c r="AB196" i="60" s="1"/>
  <c r="I196" i="60"/>
  <c r="J196" i="60" s="1"/>
  <c r="AA195" i="60"/>
  <c r="AB195" i="60" s="1"/>
  <c r="I195" i="60"/>
  <c r="J195" i="60" s="1"/>
  <c r="AA194" i="60"/>
  <c r="AB194" i="60" s="1"/>
  <c r="I194" i="60"/>
  <c r="J194" i="60" s="1"/>
  <c r="AA193" i="60"/>
  <c r="AB193" i="60" s="1"/>
  <c r="I193" i="60"/>
  <c r="J193" i="60" s="1"/>
  <c r="AA192" i="60"/>
  <c r="AB192" i="60" s="1"/>
  <c r="I192" i="60"/>
  <c r="J192" i="60" s="1"/>
  <c r="AA191" i="60"/>
  <c r="AB191" i="60" s="1"/>
  <c r="I191" i="60"/>
  <c r="J191" i="60" s="1"/>
  <c r="AA190" i="60"/>
  <c r="AB190" i="60" s="1"/>
  <c r="I190" i="60"/>
  <c r="J190" i="60" s="1"/>
  <c r="AA189" i="60"/>
  <c r="AB189" i="60" s="1"/>
  <c r="I189" i="60"/>
  <c r="J189" i="60" s="1"/>
  <c r="AA188" i="60"/>
  <c r="AB188" i="60" s="1"/>
  <c r="I188" i="60"/>
  <c r="J188" i="60" s="1"/>
  <c r="AA187" i="60"/>
  <c r="AB187" i="60" s="1"/>
  <c r="I187" i="60"/>
  <c r="J187" i="60" s="1"/>
  <c r="AA186" i="60"/>
  <c r="AB186" i="60" s="1"/>
  <c r="I186" i="60"/>
  <c r="J186" i="60" s="1"/>
  <c r="AA185" i="60"/>
  <c r="AB185" i="60" s="1"/>
  <c r="I185" i="60"/>
  <c r="J185" i="60" s="1"/>
  <c r="AA184" i="60"/>
  <c r="AB184" i="60" s="1"/>
  <c r="I184" i="60"/>
  <c r="J184" i="60" s="1"/>
  <c r="AA183" i="60"/>
  <c r="AB183" i="60" s="1"/>
  <c r="I183" i="60"/>
  <c r="J183" i="60" s="1"/>
  <c r="AA182" i="60"/>
  <c r="AB182" i="60" s="1"/>
  <c r="I182" i="60"/>
  <c r="J182" i="60" s="1"/>
  <c r="AA181" i="60"/>
  <c r="AB181" i="60" s="1"/>
  <c r="I181" i="60"/>
  <c r="J181" i="60" s="1"/>
  <c r="AA180" i="60"/>
  <c r="AB180" i="60" s="1"/>
  <c r="I180" i="60"/>
  <c r="J180" i="60" s="1"/>
  <c r="AA179" i="60"/>
  <c r="AB179" i="60" s="1"/>
  <c r="I179" i="60"/>
  <c r="J179" i="60" s="1"/>
  <c r="AA178" i="60"/>
  <c r="AB178" i="60" s="1"/>
  <c r="I178" i="60"/>
  <c r="J178" i="60" s="1"/>
  <c r="AA177" i="60"/>
  <c r="AB177" i="60" s="1"/>
  <c r="I177" i="60"/>
  <c r="J177" i="60" s="1"/>
  <c r="AA176" i="60"/>
  <c r="AB176" i="60" s="1"/>
  <c r="I176" i="60"/>
  <c r="J176" i="60" s="1"/>
  <c r="AA175" i="60"/>
  <c r="AB175" i="60" s="1"/>
  <c r="I175" i="60"/>
  <c r="J175" i="60" s="1"/>
  <c r="AA174" i="60"/>
  <c r="AB174" i="60" s="1"/>
  <c r="I174" i="60"/>
  <c r="J174" i="60" s="1"/>
  <c r="AA173" i="60"/>
  <c r="AB173" i="60" s="1"/>
  <c r="I173" i="60"/>
  <c r="J173" i="60" s="1"/>
  <c r="AA172" i="60"/>
  <c r="AB172" i="60" s="1"/>
  <c r="I172" i="60"/>
  <c r="J172" i="60" s="1"/>
  <c r="AA171" i="60"/>
  <c r="AB171" i="60" s="1"/>
  <c r="I171" i="60"/>
  <c r="J171" i="60" s="1"/>
  <c r="AA170" i="60"/>
  <c r="AB170" i="60" s="1"/>
  <c r="I170" i="60"/>
  <c r="J170" i="60" s="1"/>
  <c r="AA169" i="60"/>
  <c r="AB169" i="60" s="1"/>
  <c r="I169" i="60"/>
  <c r="J169" i="60" s="1"/>
  <c r="AA168" i="60"/>
  <c r="AB168" i="60" s="1"/>
  <c r="I168" i="60"/>
  <c r="J168" i="60" s="1"/>
  <c r="AA167" i="60"/>
  <c r="AB167" i="60" s="1"/>
  <c r="I167" i="60"/>
  <c r="J167" i="60" s="1"/>
  <c r="AA166" i="60"/>
  <c r="AB166" i="60" s="1"/>
  <c r="I166" i="60"/>
  <c r="J166" i="60" s="1"/>
  <c r="AA165" i="60"/>
  <c r="AB165" i="60" s="1"/>
  <c r="I165" i="60"/>
  <c r="J165" i="60" s="1"/>
  <c r="AA164" i="60"/>
  <c r="AB164" i="60" s="1"/>
  <c r="I164" i="60"/>
  <c r="J164" i="60" s="1"/>
  <c r="AA163" i="60"/>
  <c r="AB163" i="60" s="1"/>
  <c r="I163" i="60"/>
  <c r="J163" i="60" s="1"/>
  <c r="AA162" i="60"/>
  <c r="AB162" i="60" s="1"/>
  <c r="I162" i="60"/>
  <c r="J162" i="60" s="1"/>
  <c r="AA161" i="60"/>
  <c r="AB161" i="60" s="1"/>
  <c r="I161" i="60"/>
  <c r="J161" i="60" s="1"/>
  <c r="AA160" i="60"/>
  <c r="AB160" i="60" s="1"/>
  <c r="I160" i="60"/>
  <c r="J160" i="60" s="1"/>
  <c r="AA159" i="60"/>
  <c r="AB159" i="60" s="1"/>
  <c r="I159" i="60"/>
  <c r="J159" i="60" s="1"/>
  <c r="AA158" i="60"/>
  <c r="AB158" i="60" s="1"/>
  <c r="I158" i="60"/>
  <c r="J158" i="60" s="1"/>
  <c r="AA157" i="60"/>
  <c r="AB157" i="60" s="1"/>
  <c r="I157" i="60"/>
  <c r="J157" i="60" s="1"/>
  <c r="AA156" i="60"/>
  <c r="AB156" i="60" s="1"/>
  <c r="I156" i="60"/>
  <c r="J156" i="60" s="1"/>
  <c r="AA155" i="60"/>
  <c r="AB155" i="60" s="1"/>
  <c r="I155" i="60"/>
  <c r="J155" i="60" s="1"/>
  <c r="AA154" i="60"/>
  <c r="AB154" i="60" s="1"/>
  <c r="I154" i="60"/>
  <c r="J154" i="60" s="1"/>
  <c r="AA153" i="60"/>
  <c r="AB153" i="60" s="1"/>
  <c r="I153" i="60"/>
  <c r="J153" i="60" s="1"/>
  <c r="AA152" i="60"/>
  <c r="AB152" i="60" s="1"/>
  <c r="I152" i="60"/>
  <c r="J152" i="60" s="1"/>
  <c r="AA151" i="60"/>
  <c r="AB151" i="60" s="1"/>
  <c r="I151" i="60"/>
  <c r="J151" i="60" s="1"/>
  <c r="AA150" i="60"/>
  <c r="AB150" i="60" s="1"/>
  <c r="I150" i="60"/>
  <c r="J150" i="60" s="1"/>
  <c r="AA149" i="60"/>
  <c r="AB149" i="60" s="1"/>
  <c r="I149" i="60"/>
  <c r="J149" i="60" s="1"/>
  <c r="AA148" i="60"/>
  <c r="AB148" i="60" s="1"/>
  <c r="I148" i="60"/>
  <c r="J148" i="60" s="1"/>
  <c r="AA147" i="60"/>
  <c r="AB147" i="60" s="1"/>
  <c r="I147" i="60"/>
  <c r="J147" i="60" s="1"/>
  <c r="AA146" i="60"/>
  <c r="AB146" i="60" s="1"/>
  <c r="I146" i="60"/>
  <c r="J146" i="60" s="1"/>
  <c r="AA145" i="60"/>
  <c r="AB145" i="60" s="1"/>
  <c r="I145" i="60"/>
  <c r="J145" i="60" s="1"/>
  <c r="AA144" i="60"/>
  <c r="AB144" i="60" s="1"/>
  <c r="I144" i="60"/>
  <c r="J144" i="60" s="1"/>
  <c r="AA143" i="60"/>
  <c r="AB143" i="60" s="1"/>
  <c r="I143" i="60"/>
  <c r="J143" i="60" s="1"/>
  <c r="AA142" i="60"/>
  <c r="AB142" i="60" s="1"/>
  <c r="I142" i="60"/>
  <c r="J142" i="60" s="1"/>
  <c r="AA141" i="60"/>
  <c r="AB141" i="60" s="1"/>
  <c r="I141" i="60"/>
  <c r="J141" i="60" s="1"/>
  <c r="AA140" i="60"/>
  <c r="AB140" i="60" s="1"/>
  <c r="I140" i="60"/>
  <c r="J140" i="60" s="1"/>
  <c r="AA139" i="60"/>
  <c r="AB139" i="60" s="1"/>
  <c r="I139" i="60"/>
  <c r="J139" i="60" s="1"/>
  <c r="AA138" i="60"/>
  <c r="AB138" i="60" s="1"/>
  <c r="I138" i="60"/>
  <c r="J138" i="60" s="1"/>
  <c r="AA137" i="60"/>
  <c r="AB137" i="60" s="1"/>
  <c r="I137" i="60"/>
  <c r="J137" i="60" s="1"/>
  <c r="AA136" i="60"/>
  <c r="AB136" i="60" s="1"/>
  <c r="I136" i="60"/>
  <c r="J136" i="60" s="1"/>
  <c r="AA135" i="60"/>
  <c r="AB135" i="60" s="1"/>
  <c r="I135" i="60"/>
  <c r="J135" i="60" s="1"/>
  <c r="AA134" i="60"/>
  <c r="AB134" i="60" s="1"/>
  <c r="I134" i="60"/>
  <c r="J134" i="60" s="1"/>
  <c r="AA133" i="60"/>
  <c r="AB133" i="60" s="1"/>
  <c r="I133" i="60"/>
  <c r="J133" i="60" s="1"/>
  <c r="AA132" i="60"/>
  <c r="AB132" i="60" s="1"/>
  <c r="I132" i="60"/>
  <c r="J132" i="60" s="1"/>
  <c r="AA131" i="60"/>
  <c r="AB131" i="60" s="1"/>
  <c r="I131" i="60"/>
  <c r="J131" i="60" s="1"/>
  <c r="AA130" i="60"/>
  <c r="AB130" i="60" s="1"/>
  <c r="I130" i="60"/>
  <c r="J130" i="60" s="1"/>
  <c r="AA129" i="60"/>
  <c r="AB129" i="60" s="1"/>
  <c r="I129" i="60"/>
  <c r="J129" i="60" s="1"/>
  <c r="AA128" i="60"/>
  <c r="AB128" i="60" s="1"/>
  <c r="I128" i="60"/>
  <c r="J128" i="60" s="1"/>
  <c r="AA127" i="60"/>
  <c r="AB127" i="60" s="1"/>
  <c r="I127" i="60"/>
  <c r="J127" i="60" s="1"/>
  <c r="AA126" i="60"/>
  <c r="AB126" i="60" s="1"/>
  <c r="I126" i="60"/>
  <c r="J126" i="60" s="1"/>
  <c r="AA125" i="60"/>
  <c r="AB125" i="60" s="1"/>
  <c r="I125" i="60"/>
  <c r="J125" i="60" s="1"/>
  <c r="AA124" i="60"/>
  <c r="AB124" i="60" s="1"/>
  <c r="I124" i="60"/>
  <c r="J124" i="60" s="1"/>
  <c r="AA123" i="60"/>
  <c r="AB123" i="60" s="1"/>
  <c r="I123" i="60"/>
  <c r="J123" i="60" s="1"/>
  <c r="AA122" i="60"/>
  <c r="AB122" i="60" s="1"/>
  <c r="I122" i="60"/>
  <c r="J122" i="60" s="1"/>
  <c r="AA121" i="60"/>
  <c r="AB121" i="60" s="1"/>
  <c r="I121" i="60"/>
  <c r="J121" i="60" s="1"/>
  <c r="AA120" i="60"/>
  <c r="AB120" i="60" s="1"/>
  <c r="I120" i="60"/>
  <c r="J120" i="60" s="1"/>
  <c r="AA119" i="60"/>
  <c r="AB119" i="60" s="1"/>
  <c r="I119" i="60"/>
  <c r="J119" i="60" s="1"/>
  <c r="AA118" i="60"/>
  <c r="AB118" i="60" s="1"/>
  <c r="I118" i="60"/>
  <c r="J118" i="60" s="1"/>
  <c r="AA117" i="60"/>
  <c r="AB117" i="60" s="1"/>
  <c r="I117" i="60"/>
  <c r="J117" i="60" s="1"/>
  <c r="AA116" i="60"/>
  <c r="AB116" i="60" s="1"/>
  <c r="I116" i="60"/>
  <c r="J116" i="60" s="1"/>
  <c r="AA115" i="60"/>
  <c r="AB115" i="60" s="1"/>
  <c r="I115" i="60"/>
  <c r="J115" i="60" s="1"/>
  <c r="AA114" i="60"/>
  <c r="AB114" i="60" s="1"/>
  <c r="I114" i="60"/>
  <c r="J114" i="60" s="1"/>
  <c r="AA113" i="60"/>
  <c r="AB113" i="60" s="1"/>
  <c r="I113" i="60"/>
  <c r="J113" i="60" s="1"/>
  <c r="AA112" i="60"/>
  <c r="AB112" i="60" s="1"/>
  <c r="I112" i="60"/>
  <c r="J112" i="60" s="1"/>
  <c r="AA111" i="60"/>
  <c r="AB111" i="60" s="1"/>
  <c r="I111" i="60"/>
  <c r="J111" i="60" s="1"/>
  <c r="AA110" i="60"/>
  <c r="AB110" i="60" s="1"/>
  <c r="I110" i="60"/>
  <c r="J110" i="60" s="1"/>
  <c r="AA109" i="60"/>
  <c r="AB109" i="60" s="1"/>
  <c r="I109" i="60"/>
  <c r="J109" i="60" s="1"/>
  <c r="AA108" i="60"/>
  <c r="AB108" i="60" s="1"/>
  <c r="I108" i="60"/>
  <c r="J108" i="60" s="1"/>
  <c r="AA107" i="60"/>
  <c r="AB107" i="60" s="1"/>
  <c r="I107" i="60"/>
  <c r="J107" i="60" s="1"/>
  <c r="AA106" i="60"/>
  <c r="AB106" i="60" s="1"/>
  <c r="I106" i="60"/>
  <c r="J106" i="60" s="1"/>
  <c r="AA105" i="60"/>
  <c r="AB105" i="60" s="1"/>
  <c r="I105" i="60"/>
  <c r="J105" i="60" s="1"/>
  <c r="AA104" i="60"/>
  <c r="AB104" i="60" s="1"/>
  <c r="I104" i="60"/>
  <c r="J104" i="60" s="1"/>
  <c r="AA103" i="60"/>
  <c r="AB103" i="60" s="1"/>
  <c r="I103" i="60"/>
  <c r="J103" i="60" s="1"/>
  <c r="AA102" i="60"/>
  <c r="AB102" i="60" s="1"/>
  <c r="I102" i="60"/>
  <c r="J102" i="60" s="1"/>
  <c r="AA101" i="60"/>
  <c r="AB101" i="60" s="1"/>
  <c r="I101" i="60"/>
  <c r="J101" i="60" s="1"/>
  <c r="AA100" i="60"/>
  <c r="AB100" i="60" s="1"/>
  <c r="I100" i="60"/>
  <c r="J100" i="60" s="1"/>
  <c r="AA99" i="60"/>
  <c r="AB99" i="60" s="1"/>
  <c r="I99" i="60"/>
  <c r="J99" i="60" s="1"/>
  <c r="AA98" i="60"/>
  <c r="AB98" i="60" s="1"/>
  <c r="I98" i="60"/>
  <c r="J98" i="60" s="1"/>
  <c r="AA97" i="60"/>
  <c r="AB97" i="60" s="1"/>
  <c r="I97" i="60"/>
  <c r="J97" i="60" s="1"/>
  <c r="AA96" i="60"/>
  <c r="AB96" i="60" s="1"/>
  <c r="I96" i="60"/>
  <c r="J96" i="60" s="1"/>
  <c r="AA95" i="60"/>
  <c r="AB95" i="60" s="1"/>
  <c r="I95" i="60"/>
  <c r="J95" i="60" s="1"/>
  <c r="AA94" i="60"/>
  <c r="AB94" i="60" s="1"/>
  <c r="I94" i="60"/>
  <c r="J94" i="60" s="1"/>
  <c r="AA93" i="60"/>
  <c r="AB93" i="60" s="1"/>
  <c r="I93" i="60"/>
  <c r="J93" i="60" s="1"/>
  <c r="AA92" i="60"/>
  <c r="AB92" i="60" s="1"/>
  <c r="I92" i="60"/>
  <c r="J92" i="60" s="1"/>
  <c r="AA91" i="60"/>
  <c r="AB91" i="60" s="1"/>
  <c r="I91" i="60"/>
  <c r="J91" i="60" s="1"/>
  <c r="AA90" i="60"/>
  <c r="AB90" i="60" s="1"/>
  <c r="I90" i="60"/>
  <c r="J90" i="60" s="1"/>
  <c r="AA89" i="60"/>
  <c r="AB89" i="60" s="1"/>
  <c r="I89" i="60"/>
  <c r="J89" i="60" s="1"/>
  <c r="AA88" i="60"/>
  <c r="AB88" i="60" s="1"/>
  <c r="I88" i="60"/>
  <c r="J88" i="60" s="1"/>
  <c r="AA87" i="60"/>
  <c r="AB87" i="60" s="1"/>
  <c r="I87" i="60"/>
  <c r="J87" i="60" s="1"/>
  <c r="AA86" i="60"/>
  <c r="AB86" i="60" s="1"/>
  <c r="I86" i="60"/>
  <c r="J86" i="60" s="1"/>
  <c r="AA85" i="60"/>
  <c r="AB85" i="60" s="1"/>
  <c r="I85" i="60"/>
  <c r="J85" i="60" s="1"/>
  <c r="AA84" i="60"/>
  <c r="AB84" i="60" s="1"/>
  <c r="I84" i="60"/>
  <c r="J84" i="60" s="1"/>
  <c r="AA83" i="60"/>
  <c r="AB83" i="60" s="1"/>
  <c r="I83" i="60"/>
  <c r="J83" i="60" s="1"/>
  <c r="AA82" i="60"/>
  <c r="AB82" i="60" s="1"/>
  <c r="I82" i="60"/>
  <c r="J82" i="60" s="1"/>
  <c r="AA81" i="60"/>
  <c r="AB81" i="60" s="1"/>
  <c r="I81" i="60"/>
  <c r="J81" i="60" s="1"/>
  <c r="AA80" i="60"/>
  <c r="AB80" i="60" s="1"/>
  <c r="I80" i="60"/>
  <c r="J80" i="60" s="1"/>
  <c r="AA79" i="60"/>
  <c r="AB79" i="60" s="1"/>
  <c r="I79" i="60"/>
  <c r="J79" i="60" s="1"/>
  <c r="AA78" i="60"/>
  <c r="AB78" i="60" s="1"/>
  <c r="I78" i="60"/>
  <c r="J78" i="60" s="1"/>
  <c r="AA77" i="60"/>
  <c r="AB77" i="60" s="1"/>
  <c r="I77" i="60"/>
  <c r="J77" i="60" s="1"/>
  <c r="AA76" i="60"/>
  <c r="AB76" i="60" s="1"/>
  <c r="I76" i="60"/>
  <c r="J76" i="60" s="1"/>
  <c r="AA75" i="60"/>
  <c r="AB75" i="60" s="1"/>
  <c r="I75" i="60"/>
  <c r="J75" i="60" s="1"/>
  <c r="AA74" i="60"/>
  <c r="AB74" i="60" s="1"/>
  <c r="I74" i="60"/>
  <c r="J74" i="60" s="1"/>
  <c r="AA73" i="60"/>
  <c r="AB73" i="60" s="1"/>
  <c r="I73" i="60"/>
  <c r="J73" i="60" s="1"/>
  <c r="AA72" i="60"/>
  <c r="AB72" i="60" s="1"/>
  <c r="I72" i="60"/>
  <c r="J72" i="60" s="1"/>
  <c r="AA71" i="60"/>
  <c r="AB71" i="60" s="1"/>
  <c r="I71" i="60"/>
  <c r="J71" i="60" s="1"/>
  <c r="AA70" i="60"/>
  <c r="AB70" i="60" s="1"/>
  <c r="I70" i="60"/>
  <c r="J70" i="60" s="1"/>
  <c r="AA69" i="60"/>
  <c r="AB69" i="60" s="1"/>
  <c r="I69" i="60"/>
  <c r="J69" i="60" s="1"/>
  <c r="AA68" i="60"/>
  <c r="AB68" i="60" s="1"/>
  <c r="I68" i="60"/>
  <c r="J68" i="60" s="1"/>
  <c r="AA67" i="60"/>
  <c r="AB67" i="60" s="1"/>
  <c r="I67" i="60"/>
  <c r="J67" i="60" s="1"/>
  <c r="AA66" i="60"/>
  <c r="AB66" i="60" s="1"/>
  <c r="I66" i="60"/>
  <c r="J66" i="60" s="1"/>
  <c r="AA65" i="60"/>
  <c r="AB65" i="60" s="1"/>
  <c r="I65" i="60"/>
  <c r="J65" i="60" s="1"/>
  <c r="AA64" i="60"/>
  <c r="AB64" i="60" s="1"/>
  <c r="I64" i="60"/>
  <c r="J64" i="60" s="1"/>
  <c r="AA63" i="60"/>
  <c r="AB63" i="60" s="1"/>
  <c r="I63" i="60"/>
  <c r="J63" i="60" s="1"/>
  <c r="AA62" i="60"/>
  <c r="AB62" i="60" s="1"/>
  <c r="I62" i="60"/>
  <c r="J62" i="60" s="1"/>
  <c r="AA61" i="60"/>
  <c r="AB61" i="60" s="1"/>
  <c r="I61" i="60"/>
  <c r="J61" i="60" s="1"/>
  <c r="AA60" i="60"/>
  <c r="AB60" i="60" s="1"/>
  <c r="I60" i="60"/>
  <c r="J60" i="60" s="1"/>
  <c r="AA59" i="60"/>
  <c r="AB59" i="60" s="1"/>
  <c r="I59" i="60"/>
  <c r="J59" i="60" s="1"/>
  <c r="AA58" i="60"/>
  <c r="AB58" i="60" s="1"/>
  <c r="I58" i="60"/>
  <c r="J58" i="60" s="1"/>
  <c r="AA57" i="60"/>
  <c r="AB57" i="60" s="1"/>
  <c r="I57" i="60"/>
  <c r="J57" i="60" s="1"/>
  <c r="AA56" i="60"/>
  <c r="AB56" i="60" s="1"/>
  <c r="I56" i="60"/>
  <c r="J56" i="60" s="1"/>
  <c r="AA55" i="60"/>
  <c r="AB55" i="60" s="1"/>
  <c r="I55" i="60"/>
  <c r="J55" i="60" s="1"/>
  <c r="AA54" i="60"/>
  <c r="AB54" i="60" s="1"/>
  <c r="I54" i="60"/>
  <c r="J54" i="60" s="1"/>
  <c r="AA53" i="60"/>
  <c r="AB53" i="60" s="1"/>
  <c r="I53" i="60"/>
  <c r="J53" i="60" s="1"/>
  <c r="AA52" i="60"/>
  <c r="AB52" i="60" s="1"/>
  <c r="I52" i="60"/>
  <c r="J52" i="60" s="1"/>
  <c r="AA51" i="60"/>
  <c r="AB51" i="60" s="1"/>
  <c r="I51" i="60"/>
  <c r="J51" i="60" s="1"/>
  <c r="AA50" i="60"/>
  <c r="AB50" i="60" s="1"/>
  <c r="I50" i="60"/>
  <c r="J50" i="60" s="1"/>
  <c r="AA49" i="60"/>
  <c r="AB49" i="60" s="1"/>
  <c r="I49" i="60"/>
  <c r="J49" i="60" s="1"/>
  <c r="AA48" i="60"/>
  <c r="AB48" i="60" s="1"/>
  <c r="I48" i="60"/>
  <c r="J48" i="60" s="1"/>
  <c r="AA47" i="60"/>
  <c r="AB47" i="60" s="1"/>
  <c r="I47" i="60"/>
  <c r="J47" i="60" s="1"/>
  <c r="AA46" i="60"/>
  <c r="AB46" i="60" s="1"/>
  <c r="I46" i="60"/>
  <c r="J46" i="60" s="1"/>
  <c r="AA45" i="60"/>
  <c r="AB45" i="60" s="1"/>
  <c r="I45" i="60"/>
  <c r="J45" i="60" s="1"/>
  <c r="AA44" i="60"/>
  <c r="AB44" i="60" s="1"/>
  <c r="I44" i="60"/>
  <c r="J44" i="60" s="1"/>
  <c r="AA43" i="60"/>
  <c r="AB43" i="60" s="1"/>
  <c r="I43" i="60"/>
  <c r="J43" i="60" s="1"/>
  <c r="AA42" i="60"/>
  <c r="AB42" i="60" s="1"/>
  <c r="I42" i="60"/>
  <c r="J42" i="60" s="1"/>
  <c r="AA41" i="60"/>
  <c r="AB41" i="60" s="1"/>
  <c r="I41" i="60"/>
  <c r="J41" i="60" s="1"/>
  <c r="AA40" i="60"/>
  <c r="AB40" i="60" s="1"/>
  <c r="I40" i="60"/>
  <c r="J40" i="60" s="1"/>
  <c r="AA39" i="60"/>
  <c r="AB39" i="60" s="1"/>
  <c r="I39" i="60"/>
  <c r="J39" i="60" s="1"/>
  <c r="AA38" i="60"/>
  <c r="AB38" i="60" s="1"/>
  <c r="I38" i="60"/>
  <c r="J38" i="60" s="1"/>
  <c r="AA37" i="60"/>
  <c r="AB37" i="60" s="1"/>
  <c r="I37" i="60"/>
  <c r="J37" i="60" s="1"/>
  <c r="AA36" i="60"/>
  <c r="AB36" i="60" s="1"/>
  <c r="I36" i="60"/>
  <c r="J36" i="60" s="1"/>
  <c r="AA35" i="60"/>
  <c r="AB35" i="60" s="1"/>
  <c r="I35" i="60"/>
  <c r="J35" i="60" s="1"/>
  <c r="AA34" i="60"/>
  <c r="AB34" i="60" s="1"/>
  <c r="I34" i="60"/>
  <c r="J34" i="60" s="1"/>
  <c r="AA33" i="60"/>
  <c r="AB33" i="60" s="1"/>
  <c r="I33" i="60"/>
  <c r="J33" i="60" s="1"/>
  <c r="AA32" i="60"/>
  <c r="AB32" i="60" s="1"/>
  <c r="I32" i="60"/>
  <c r="J32" i="60" s="1"/>
  <c r="AA31" i="60"/>
  <c r="AB31" i="60" s="1"/>
  <c r="I31" i="60"/>
  <c r="J31" i="60" s="1"/>
  <c r="AA30" i="60"/>
  <c r="AB30" i="60" s="1"/>
  <c r="I30" i="60"/>
  <c r="J30" i="60" s="1"/>
  <c r="AA29" i="60"/>
  <c r="AB29" i="60" s="1"/>
  <c r="I29" i="60"/>
  <c r="J29" i="60" s="1"/>
  <c r="AA28" i="60"/>
  <c r="AB28" i="60" s="1"/>
  <c r="I28" i="60"/>
  <c r="J28" i="60" s="1"/>
  <c r="AA27" i="60"/>
  <c r="AB27" i="60" s="1"/>
  <c r="I27" i="60"/>
  <c r="J27" i="60" s="1"/>
  <c r="AA26" i="60"/>
  <c r="AB26" i="60" s="1"/>
  <c r="I26" i="60"/>
  <c r="J26" i="60" s="1"/>
  <c r="AA25" i="60"/>
  <c r="AB25" i="60" s="1"/>
  <c r="I25" i="60"/>
  <c r="J25" i="60" s="1"/>
  <c r="AA24" i="60"/>
  <c r="AB24" i="60" s="1"/>
  <c r="I24" i="60"/>
  <c r="J24" i="60" s="1"/>
  <c r="AA23" i="60"/>
  <c r="AB23" i="60" s="1"/>
  <c r="I23" i="60"/>
  <c r="J23" i="60" s="1"/>
  <c r="AA22" i="60"/>
  <c r="AB22" i="60" s="1"/>
  <c r="I22" i="60"/>
  <c r="J22" i="60" s="1"/>
  <c r="AA21" i="60"/>
  <c r="AB21" i="60" s="1"/>
  <c r="I21" i="60"/>
  <c r="J21" i="60" s="1"/>
  <c r="AA20" i="60"/>
  <c r="AB20" i="60" s="1"/>
  <c r="I20" i="60"/>
  <c r="J20" i="60" s="1"/>
  <c r="AA19" i="60"/>
  <c r="AB19" i="60" s="1"/>
  <c r="I19" i="60"/>
  <c r="J19" i="60" s="1"/>
  <c r="AA18" i="60"/>
  <c r="AB18" i="60" s="1"/>
  <c r="I18" i="60"/>
  <c r="J18" i="60" s="1"/>
  <c r="AA17" i="60"/>
  <c r="AB17" i="60" s="1"/>
  <c r="I17" i="60"/>
  <c r="J17" i="60" s="1"/>
  <c r="AA16" i="60"/>
  <c r="AB16" i="60" s="1"/>
  <c r="I16" i="60"/>
  <c r="J16" i="60" s="1"/>
  <c r="AA15" i="60"/>
  <c r="AB15" i="60" s="1"/>
  <c r="I15" i="60"/>
  <c r="J15" i="60" s="1"/>
  <c r="AA14" i="60"/>
  <c r="AB14" i="60" s="1"/>
  <c r="I14" i="60"/>
  <c r="J14" i="60" s="1"/>
  <c r="AA13" i="60"/>
  <c r="AB13" i="60" s="1"/>
  <c r="I13" i="60"/>
  <c r="J13" i="60" s="1"/>
  <c r="AA429" i="59"/>
  <c r="AB429" i="59" s="1"/>
  <c r="I429" i="59"/>
  <c r="J429" i="59" s="1"/>
  <c r="AA428" i="59"/>
  <c r="AB428" i="59" s="1"/>
  <c r="I428" i="59"/>
  <c r="J428" i="59" s="1"/>
  <c r="AA427" i="59"/>
  <c r="AB427" i="59" s="1"/>
  <c r="I427" i="59"/>
  <c r="J427" i="59" s="1"/>
  <c r="AA426" i="59"/>
  <c r="AB426" i="59" s="1"/>
  <c r="I426" i="59"/>
  <c r="J426" i="59" s="1"/>
  <c r="AA425" i="59"/>
  <c r="AB425" i="59" s="1"/>
  <c r="I425" i="59"/>
  <c r="J425" i="59" s="1"/>
  <c r="AA424" i="59"/>
  <c r="AB424" i="59" s="1"/>
  <c r="I424" i="59"/>
  <c r="J424" i="59" s="1"/>
  <c r="AA423" i="59"/>
  <c r="AB423" i="59" s="1"/>
  <c r="I423" i="59"/>
  <c r="J423" i="59" s="1"/>
  <c r="AA422" i="59"/>
  <c r="AB422" i="59" s="1"/>
  <c r="I422" i="59"/>
  <c r="J422" i="59" s="1"/>
  <c r="AA421" i="59"/>
  <c r="AB421" i="59" s="1"/>
  <c r="I421" i="59"/>
  <c r="J421" i="59" s="1"/>
  <c r="AA420" i="59"/>
  <c r="AB420" i="59" s="1"/>
  <c r="I420" i="59"/>
  <c r="J420" i="59" s="1"/>
  <c r="AA419" i="59"/>
  <c r="AB419" i="59" s="1"/>
  <c r="I419" i="59"/>
  <c r="J419" i="59" s="1"/>
  <c r="AA418" i="59"/>
  <c r="AB418" i="59" s="1"/>
  <c r="I418" i="59"/>
  <c r="J418" i="59" s="1"/>
  <c r="AA417" i="59"/>
  <c r="AB417" i="59" s="1"/>
  <c r="I417" i="59"/>
  <c r="J417" i="59" s="1"/>
  <c r="AA416" i="59"/>
  <c r="AB416" i="59" s="1"/>
  <c r="I416" i="59"/>
  <c r="J416" i="59" s="1"/>
  <c r="AA415" i="59"/>
  <c r="AB415" i="59" s="1"/>
  <c r="I415" i="59"/>
  <c r="J415" i="59" s="1"/>
  <c r="AA414" i="59"/>
  <c r="AB414" i="59" s="1"/>
  <c r="I414" i="59"/>
  <c r="J414" i="59" s="1"/>
  <c r="AA413" i="59"/>
  <c r="AB413" i="59" s="1"/>
  <c r="I413" i="59"/>
  <c r="J413" i="59" s="1"/>
  <c r="AA412" i="59"/>
  <c r="AB412" i="59" s="1"/>
  <c r="I412" i="59"/>
  <c r="J412" i="59" s="1"/>
  <c r="AA411" i="59"/>
  <c r="AB411" i="59" s="1"/>
  <c r="I411" i="59"/>
  <c r="J411" i="59" s="1"/>
  <c r="AA410" i="59"/>
  <c r="AB410" i="59" s="1"/>
  <c r="I410" i="59"/>
  <c r="J410" i="59" s="1"/>
  <c r="AA409" i="59"/>
  <c r="AB409" i="59" s="1"/>
  <c r="I409" i="59"/>
  <c r="J409" i="59" s="1"/>
  <c r="AA408" i="59"/>
  <c r="AB408" i="59" s="1"/>
  <c r="I408" i="59"/>
  <c r="J408" i="59" s="1"/>
  <c r="AA407" i="59"/>
  <c r="AB407" i="59" s="1"/>
  <c r="I407" i="59"/>
  <c r="J407" i="59" s="1"/>
  <c r="AA406" i="59"/>
  <c r="AB406" i="59" s="1"/>
  <c r="I406" i="59"/>
  <c r="J406" i="59" s="1"/>
  <c r="AA405" i="59"/>
  <c r="AB405" i="59" s="1"/>
  <c r="I405" i="59"/>
  <c r="J405" i="59" s="1"/>
  <c r="AA404" i="59"/>
  <c r="AB404" i="59" s="1"/>
  <c r="I404" i="59"/>
  <c r="J404" i="59" s="1"/>
  <c r="AA403" i="59"/>
  <c r="AB403" i="59" s="1"/>
  <c r="I403" i="59"/>
  <c r="J403" i="59" s="1"/>
  <c r="AA402" i="59"/>
  <c r="AB402" i="59" s="1"/>
  <c r="I402" i="59"/>
  <c r="J402" i="59" s="1"/>
  <c r="AA401" i="59"/>
  <c r="AB401" i="59" s="1"/>
  <c r="I401" i="59"/>
  <c r="J401" i="59" s="1"/>
  <c r="AA400" i="59"/>
  <c r="AB400" i="59" s="1"/>
  <c r="I400" i="59"/>
  <c r="J400" i="59" s="1"/>
  <c r="AA399" i="59"/>
  <c r="AB399" i="59" s="1"/>
  <c r="I399" i="59"/>
  <c r="J399" i="59" s="1"/>
  <c r="AA398" i="59"/>
  <c r="AB398" i="59" s="1"/>
  <c r="I398" i="59"/>
  <c r="J398" i="59" s="1"/>
  <c r="AA397" i="59"/>
  <c r="AB397" i="59" s="1"/>
  <c r="I397" i="59"/>
  <c r="J397" i="59" s="1"/>
  <c r="AA396" i="59"/>
  <c r="AB396" i="59" s="1"/>
  <c r="I396" i="59"/>
  <c r="J396" i="59" s="1"/>
  <c r="AA395" i="59"/>
  <c r="AB395" i="59" s="1"/>
  <c r="I395" i="59"/>
  <c r="J395" i="59" s="1"/>
  <c r="AA394" i="59"/>
  <c r="AB394" i="59" s="1"/>
  <c r="I394" i="59"/>
  <c r="J394" i="59" s="1"/>
  <c r="AA393" i="59"/>
  <c r="AB393" i="59" s="1"/>
  <c r="I393" i="59"/>
  <c r="J393" i="59" s="1"/>
  <c r="AA392" i="59"/>
  <c r="AB392" i="59" s="1"/>
  <c r="I392" i="59"/>
  <c r="J392" i="59" s="1"/>
  <c r="AA391" i="59"/>
  <c r="AB391" i="59" s="1"/>
  <c r="I391" i="59"/>
  <c r="J391" i="59" s="1"/>
  <c r="AA390" i="59"/>
  <c r="AB390" i="59" s="1"/>
  <c r="I390" i="59"/>
  <c r="J390" i="59" s="1"/>
  <c r="AA389" i="59"/>
  <c r="AB389" i="59" s="1"/>
  <c r="I389" i="59"/>
  <c r="J389" i="59" s="1"/>
  <c r="AA388" i="59"/>
  <c r="AB388" i="59" s="1"/>
  <c r="I388" i="59"/>
  <c r="J388" i="59" s="1"/>
  <c r="AA387" i="59"/>
  <c r="AB387" i="59" s="1"/>
  <c r="I387" i="59"/>
  <c r="J387" i="59" s="1"/>
  <c r="AA386" i="59"/>
  <c r="AB386" i="59" s="1"/>
  <c r="I386" i="59"/>
  <c r="J386" i="59" s="1"/>
  <c r="AA385" i="59"/>
  <c r="AB385" i="59" s="1"/>
  <c r="I385" i="59"/>
  <c r="J385" i="59" s="1"/>
  <c r="AA384" i="59"/>
  <c r="AB384" i="59" s="1"/>
  <c r="I384" i="59"/>
  <c r="J384" i="59" s="1"/>
  <c r="AA383" i="59"/>
  <c r="AB383" i="59" s="1"/>
  <c r="I383" i="59"/>
  <c r="J383" i="59" s="1"/>
  <c r="AA382" i="59"/>
  <c r="AB382" i="59" s="1"/>
  <c r="I382" i="59"/>
  <c r="J382" i="59" s="1"/>
  <c r="AA381" i="59"/>
  <c r="AB381" i="59" s="1"/>
  <c r="I381" i="59"/>
  <c r="J381" i="59" s="1"/>
  <c r="AA380" i="59"/>
  <c r="AB380" i="59" s="1"/>
  <c r="I380" i="59"/>
  <c r="J380" i="59" s="1"/>
  <c r="AA379" i="59"/>
  <c r="AB379" i="59" s="1"/>
  <c r="I379" i="59"/>
  <c r="J379" i="59" s="1"/>
  <c r="AA378" i="59"/>
  <c r="AB378" i="59" s="1"/>
  <c r="I378" i="59"/>
  <c r="J378" i="59" s="1"/>
  <c r="AA377" i="59"/>
  <c r="AB377" i="59" s="1"/>
  <c r="I377" i="59"/>
  <c r="J377" i="59" s="1"/>
  <c r="AA376" i="59"/>
  <c r="AB376" i="59" s="1"/>
  <c r="I376" i="59"/>
  <c r="J376" i="59" s="1"/>
  <c r="AA375" i="59"/>
  <c r="AB375" i="59" s="1"/>
  <c r="I375" i="59"/>
  <c r="J375" i="59" s="1"/>
  <c r="AA374" i="59"/>
  <c r="AB374" i="59" s="1"/>
  <c r="I374" i="59"/>
  <c r="J374" i="59" s="1"/>
  <c r="AA373" i="59"/>
  <c r="AB373" i="59" s="1"/>
  <c r="I373" i="59"/>
  <c r="J373" i="59" s="1"/>
  <c r="AA372" i="59"/>
  <c r="AB372" i="59" s="1"/>
  <c r="I372" i="59"/>
  <c r="J372" i="59" s="1"/>
  <c r="AA371" i="59"/>
  <c r="AB371" i="59" s="1"/>
  <c r="I371" i="59"/>
  <c r="J371" i="59" s="1"/>
  <c r="AA370" i="59"/>
  <c r="AB370" i="59" s="1"/>
  <c r="I370" i="59"/>
  <c r="J370" i="59" s="1"/>
  <c r="AA369" i="59"/>
  <c r="AB369" i="59" s="1"/>
  <c r="I369" i="59"/>
  <c r="J369" i="59" s="1"/>
  <c r="AA368" i="59"/>
  <c r="AB368" i="59" s="1"/>
  <c r="I368" i="59"/>
  <c r="J368" i="59" s="1"/>
  <c r="AA367" i="59"/>
  <c r="AB367" i="59" s="1"/>
  <c r="I367" i="59"/>
  <c r="J367" i="59" s="1"/>
  <c r="AA366" i="59"/>
  <c r="AB366" i="59" s="1"/>
  <c r="I366" i="59"/>
  <c r="J366" i="59" s="1"/>
  <c r="AA365" i="59"/>
  <c r="AB365" i="59" s="1"/>
  <c r="I365" i="59"/>
  <c r="J365" i="59" s="1"/>
  <c r="AA364" i="59"/>
  <c r="AB364" i="59" s="1"/>
  <c r="I364" i="59"/>
  <c r="J364" i="59" s="1"/>
  <c r="AA363" i="59"/>
  <c r="AB363" i="59" s="1"/>
  <c r="I363" i="59"/>
  <c r="J363" i="59" s="1"/>
  <c r="AA362" i="59"/>
  <c r="AB362" i="59" s="1"/>
  <c r="I362" i="59"/>
  <c r="J362" i="59" s="1"/>
  <c r="AA361" i="59"/>
  <c r="AB361" i="59" s="1"/>
  <c r="I361" i="59"/>
  <c r="J361" i="59" s="1"/>
  <c r="AA360" i="59"/>
  <c r="AB360" i="59" s="1"/>
  <c r="I360" i="59"/>
  <c r="J360" i="59" s="1"/>
  <c r="AA359" i="59"/>
  <c r="AB359" i="59" s="1"/>
  <c r="I359" i="59"/>
  <c r="J359" i="59" s="1"/>
  <c r="AA358" i="59"/>
  <c r="AB358" i="59" s="1"/>
  <c r="I358" i="59"/>
  <c r="J358" i="59" s="1"/>
  <c r="AA357" i="59"/>
  <c r="AB357" i="59" s="1"/>
  <c r="I357" i="59"/>
  <c r="J357" i="59" s="1"/>
  <c r="AA356" i="59"/>
  <c r="AB356" i="59" s="1"/>
  <c r="I356" i="59"/>
  <c r="J356" i="59" s="1"/>
  <c r="AA355" i="59"/>
  <c r="AB355" i="59" s="1"/>
  <c r="I355" i="59"/>
  <c r="J355" i="59" s="1"/>
  <c r="AA354" i="59"/>
  <c r="AB354" i="59" s="1"/>
  <c r="I354" i="59"/>
  <c r="J354" i="59" s="1"/>
  <c r="AA353" i="59"/>
  <c r="AB353" i="59" s="1"/>
  <c r="I353" i="59"/>
  <c r="J353" i="59" s="1"/>
  <c r="AA352" i="59"/>
  <c r="AB352" i="59" s="1"/>
  <c r="I352" i="59"/>
  <c r="J352" i="59" s="1"/>
  <c r="AA351" i="59"/>
  <c r="AB351" i="59" s="1"/>
  <c r="I351" i="59"/>
  <c r="J351" i="59" s="1"/>
  <c r="AA350" i="59"/>
  <c r="AB350" i="59" s="1"/>
  <c r="I350" i="59"/>
  <c r="J350" i="59" s="1"/>
  <c r="AA349" i="59"/>
  <c r="AB349" i="59" s="1"/>
  <c r="I349" i="59"/>
  <c r="J349" i="59" s="1"/>
  <c r="AA348" i="59"/>
  <c r="AB348" i="59" s="1"/>
  <c r="I348" i="59"/>
  <c r="J348" i="59" s="1"/>
  <c r="AA347" i="59"/>
  <c r="AB347" i="59" s="1"/>
  <c r="I347" i="59"/>
  <c r="J347" i="59" s="1"/>
  <c r="AA346" i="59"/>
  <c r="AB346" i="59" s="1"/>
  <c r="I346" i="59"/>
  <c r="J346" i="59" s="1"/>
  <c r="AA345" i="59"/>
  <c r="AB345" i="59" s="1"/>
  <c r="I345" i="59"/>
  <c r="J345" i="59" s="1"/>
  <c r="AA344" i="59"/>
  <c r="AB344" i="59" s="1"/>
  <c r="I344" i="59"/>
  <c r="J344" i="59" s="1"/>
  <c r="AA343" i="59"/>
  <c r="AB343" i="59" s="1"/>
  <c r="I343" i="59"/>
  <c r="J343" i="59" s="1"/>
  <c r="AA342" i="59"/>
  <c r="AB342" i="59" s="1"/>
  <c r="I342" i="59"/>
  <c r="J342" i="59" s="1"/>
  <c r="AA341" i="59"/>
  <c r="AB341" i="59" s="1"/>
  <c r="I341" i="59"/>
  <c r="J341" i="59" s="1"/>
  <c r="AA340" i="59"/>
  <c r="AB340" i="59" s="1"/>
  <c r="I340" i="59"/>
  <c r="J340" i="59" s="1"/>
  <c r="AA339" i="59"/>
  <c r="AB339" i="59" s="1"/>
  <c r="I339" i="59"/>
  <c r="J339" i="59" s="1"/>
  <c r="AA338" i="59"/>
  <c r="AB338" i="59" s="1"/>
  <c r="I338" i="59"/>
  <c r="J338" i="59" s="1"/>
  <c r="AA337" i="59"/>
  <c r="AB337" i="59" s="1"/>
  <c r="I337" i="59"/>
  <c r="J337" i="59" s="1"/>
  <c r="AA336" i="59"/>
  <c r="AB336" i="59" s="1"/>
  <c r="I336" i="59"/>
  <c r="J336" i="59" s="1"/>
  <c r="AA335" i="59"/>
  <c r="AB335" i="59" s="1"/>
  <c r="I335" i="59"/>
  <c r="J335" i="59" s="1"/>
  <c r="AA334" i="59"/>
  <c r="AB334" i="59" s="1"/>
  <c r="I334" i="59"/>
  <c r="J334" i="59" s="1"/>
  <c r="AA333" i="59"/>
  <c r="AB333" i="59" s="1"/>
  <c r="I333" i="59"/>
  <c r="J333" i="59" s="1"/>
  <c r="AA332" i="59"/>
  <c r="AB332" i="59" s="1"/>
  <c r="I332" i="59"/>
  <c r="J332" i="59" s="1"/>
  <c r="AA331" i="59"/>
  <c r="AB331" i="59" s="1"/>
  <c r="I331" i="59"/>
  <c r="J331" i="59" s="1"/>
  <c r="AA330" i="59"/>
  <c r="AB330" i="59" s="1"/>
  <c r="I330" i="59"/>
  <c r="J330" i="59" s="1"/>
  <c r="AA329" i="59"/>
  <c r="AB329" i="59" s="1"/>
  <c r="I329" i="59"/>
  <c r="J329" i="59" s="1"/>
  <c r="AA328" i="59"/>
  <c r="AB328" i="59" s="1"/>
  <c r="I328" i="59"/>
  <c r="J328" i="59" s="1"/>
  <c r="AA327" i="59"/>
  <c r="AB327" i="59" s="1"/>
  <c r="I327" i="59"/>
  <c r="J327" i="59" s="1"/>
  <c r="AA326" i="59"/>
  <c r="AB326" i="59" s="1"/>
  <c r="I326" i="59"/>
  <c r="J326" i="59" s="1"/>
  <c r="AA325" i="59"/>
  <c r="AB325" i="59" s="1"/>
  <c r="I325" i="59"/>
  <c r="J325" i="59" s="1"/>
  <c r="AA324" i="59"/>
  <c r="AB324" i="59" s="1"/>
  <c r="I324" i="59"/>
  <c r="J324" i="59" s="1"/>
  <c r="AA323" i="59"/>
  <c r="AB323" i="59" s="1"/>
  <c r="I323" i="59"/>
  <c r="J323" i="59" s="1"/>
  <c r="AA322" i="59"/>
  <c r="AB322" i="59" s="1"/>
  <c r="I322" i="59"/>
  <c r="J322" i="59" s="1"/>
  <c r="AA321" i="59"/>
  <c r="AB321" i="59" s="1"/>
  <c r="I321" i="59"/>
  <c r="J321" i="59" s="1"/>
  <c r="AA320" i="59"/>
  <c r="AB320" i="59" s="1"/>
  <c r="I320" i="59"/>
  <c r="J320" i="59" s="1"/>
  <c r="AA319" i="59"/>
  <c r="AB319" i="59" s="1"/>
  <c r="I319" i="59"/>
  <c r="J319" i="59" s="1"/>
  <c r="AA318" i="59"/>
  <c r="AB318" i="59" s="1"/>
  <c r="I318" i="59"/>
  <c r="J318" i="59" s="1"/>
  <c r="AA317" i="59"/>
  <c r="AB317" i="59" s="1"/>
  <c r="I317" i="59"/>
  <c r="J317" i="59" s="1"/>
  <c r="AA316" i="59"/>
  <c r="AB316" i="59" s="1"/>
  <c r="I316" i="59"/>
  <c r="J316" i="59" s="1"/>
  <c r="AA315" i="59"/>
  <c r="AB315" i="59" s="1"/>
  <c r="I315" i="59"/>
  <c r="J315" i="59" s="1"/>
  <c r="AA314" i="59"/>
  <c r="AB314" i="59" s="1"/>
  <c r="I314" i="59"/>
  <c r="J314" i="59" s="1"/>
  <c r="AA313" i="59"/>
  <c r="AB313" i="59" s="1"/>
  <c r="I313" i="59"/>
  <c r="J313" i="59" s="1"/>
  <c r="AA312" i="59"/>
  <c r="AB312" i="59" s="1"/>
  <c r="I312" i="59"/>
  <c r="J312" i="59" s="1"/>
  <c r="AA311" i="59"/>
  <c r="AB311" i="59" s="1"/>
  <c r="I311" i="59"/>
  <c r="J311" i="59" s="1"/>
  <c r="AA310" i="59"/>
  <c r="AB310" i="59" s="1"/>
  <c r="I310" i="59"/>
  <c r="J310" i="59" s="1"/>
  <c r="AA309" i="59"/>
  <c r="AB309" i="59" s="1"/>
  <c r="I309" i="59"/>
  <c r="J309" i="59" s="1"/>
  <c r="AA308" i="59"/>
  <c r="AB308" i="59" s="1"/>
  <c r="I308" i="59"/>
  <c r="J308" i="59" s="1"/>
  <c r="AA307" i="59"/>
  <c r="AB307" i="59" s="1"/>
  <c r="I307" i="59"/>
  <c r="J307" i="59" s="1"/>
  <c r="AA306" i="59"/>
  <c r="AB306" i="59" s="1"/>
  <c r="I306" i="59"/>
  <c r="J306" i="59" s="1"/>
  <c r="AA305" i="59"/>
  <c r="AB305" i="59" s="1"/>
  <c r="I305" i="59"/>
  <c r="J305" i="59" s="1"/>
  <c r="AA304" i="59"/>
  <c r="AB304" i="59" s="1"/>
  <c r="I304" i="59"/>
  <c r="J304" i="59" s="1"/>
  <c r="AA303" i="59"/>
  <c r="AB303" i="59" s="1"/>
  <c r="I303" i="59"/>
  <c r="J303" i="59" s="1"/>
  <c r="AA302" i="59"/>
  <c r="AB302" i="59" s="1"/>
  <c r="I302" i="59"/>
  <c r="J302" i="59" s="1"/>
  <c r="AA301" i="59"/>
  <c r="AB301" i="59" s="1"/>
  <c r="I301" i="59"/>
  <c r="J301" i="59" s="1"/>
  <c r="AA300" i="59"/>
  <c r="AB300" i="59" s="1"/>
  <c r="I300" i="59"/>
  <c r="J300" i="59" s="1"/>
  <c r="AA299" i="59"/>
  <c r="AB299" i="59" s="1"/>
  <c r="I299" i="59"/>
  <c r="J299" i="59" s="1"/>
  <c r="AA298" i="59"/>
  <c r="AB298" i="59" s="1"/>
  <c r="I298" i="59"/>
  <c r="J298" i="59" s="1"/>
  <c r="AA297" i="59"/>
  <c r="AB297" i="59" s="1"/>
  <c r="I297" i="59"/>
  <c r="J297" i="59" s="1"/>
  <c r="AA296" i="59"/>
  <c r="AB296" i="59" s="1"/>
  <c r="I296" i="59"/>
  <c r="J296" i="59" s="1"/>
  <c r="AA295" i="59"/>
  <c r="AB295" i="59" s="1"/>
  <c r="I295" i="59"/>
  <c r="J295" i="59" s="1"/>
  <c r="AA294" i="59"/>
  <c r="AB294" i="59" s="1"/>
  <c r="I294" i="59"/>
  <c r="J294" i="59" s="1"/>
  <c r="AA293" i="59"/>
  <c r="AB293" i="59" s="1"/>
  <c r="I293" i="59"/>
  <c r="J293" i="59" s="1"/>
  <c r="AA292" i="59"/>
  <c r="AB292" i="59" s="1"/>
  <c r="I292" i="59"/>
  <c r="J292" i="59" s="1"/>
  <c r="AA291" i="59"/>
  <c r="AB291" i="59" s="1"/>
  <c r="I291" i="59"/>
  <c r="J291" i="59" s="1"/>
  <c r="AA290" i="59"/>
  <c r="AB290" i="59" s="1"/>
  <c r="I290" i="59"/>
  <c r="J290" i="59" s="1"/>
  <c r="AA289" i="59"/>
  <c r="AB289" i="59" s="1"/>
  <c r="I289" i="59"/>
  <c r="J289" i="59" s="1"/>
  <c r="AA288" i="59"/>
  <c r="AB288" i="59" s="1"/>
  <c r="I288" i="59"/>
  <c r="J288" i="59" s="1"/>
  <c r="AA287" i="59"/>
  <c r="AB287" i="59" s="1"/>
  <c r="I287" i="59"/>
  <c r="J287" i="59" s="1"/>
  <c r="AA286" i="59"/>
  <c r="AB286" i="59" s="1"/>
  <c r="I286" i="59"/>
  <c r="J286" i="59" s="1"/>
  <c r="AA285" i="59"/>
  <c r="AB285" i="59" s="1"/>
  <c r="I285" i="59"/>
  <c r="J285" i="59" s="1"/>
  <c r="AA284" i="59"/>
  <c r="AB284" i="59" s="1"/>
  <c r="I284" i="59"/>
  <c r="J284" i="59" s="1"/>
  <c r="AA283" i="59"/>
  <c r="AB283" i="59" s="1"/>
  <c r="I283" i="59"/>
  <c r="J283" i="59" s="1"/>
  <c r="AA282" i="59"/>
  <c r="AB282" i="59" s="1"/>
  <c r="I282" i="59"/>
  <c r="J282" i="59" s="1"/>
  <c r="AA281" i="59"/>
  <c r="AB281" i="59" s="1"/>
  <c r="I281" i="59"/>
  <c r="J281" i="59" s="1"/>
  <c r="AA280" i="59"/>
  <c r="AB280" i="59" s="1"/>
  <c r="I280" i="59"/>
  <c r="J280" i="59" s="1"/>
  <c r="AA279" i="59"/>
  <c r="AB279" i="59" s="1"/>
  <c r="I279" i="59"/>
  <c r="J279" i="59" s="1"/>
  <c r="AA278" i="59"/>
  <c r="AB278" i="59" s="1"/>
  <c r="I278" i="59"/>
  <c r="J278" i="59" s="1"/>
  <c r="AA277" i="59"/>
  <c r="AB277" i="59" s="1"/>
  <c r="I277" i="59"/>
  <c r="J277" i="59" s="1"/>
  <c r="AA276" i="59"/>
  <c r="AB276" i="59" s="1"/>
  <c r="I276" i="59"/>
  <c r="J276" i="59" s="1"/>
  <c r="AA275" i="59"/>
  <c r="AB275" i="59" s="1"/>
  <c r="I275" i="59"/>
  <c r="J275" i="59" s="1"/>
  <c r="AA274" i="59"/>
  <c r="AB274" i="59" s="1"/>
  <c r="I274" i="59"/>
  <c r="J274" i="59" s="1"/>
  <c r="AA273" i="59"/>
  <c r="AB273" i="59" s="1"/>
  <c r="I273" i="59"/>
  <c r="J273" i="59" s="1"/>
  <c r="AA272" i="59"/>
  <c r="AB272" i="59" s="1"/>
  <c r="I272" i="59"/>
  <c r="J272" i="59" s="1"/>
  <c r="AA271" i="59"/>
  <c r="AB271" i="59" s="1"/>
  <c r="I271" i="59"/>
  <c r="J271" i="59" s="1"/>
  <c r="AA270" i="59"/>
  <c r="AB270" i="59" s="1"/>
  <c r="I270" i="59"/>
  <c r="J270" i="59" s="1"/>
  <c r="AA269" i="59"/>
  <c r="AB269" i="59" s="1"/>
  <c r="I269" i="59"/>
  <c r="J269" i="59" s="1"/>
  <c r="AA268" i="59"/>
  <c r="AB268" i="59" s="1"/>
  <c r="I268" i="59"/>
  <c r="J268" i="59" s="1"/>
  <c r="AA267" i="59"/>
  <c r="AB267" i="59" s="1"/>
  <c r="I267" i="59"/>
  <c r="J267" i="59" s="1"/>
  <c r="AA266" i="59"/>
  <c r="AB266" i="59" s="1"/>
  <c r="I266" i="59"/>
  <c r="J266" i="59" s="1"/>
  <c r="AA265" i="59"/>
  <c r="AB265" i="59" s="1"/>
  <c r="I265" i="59"/>
  <c r="J265" i="59" s="1"/>
  <c r="AA264" i="59"/>
  <c r="AB264" i="59" s="1"/>
  <c r="I264" i="59"/>
  <c r="J264" i="59" s="1"/>
  <c r="AA263" i="59"/>
  <c r="AB263" i="59" s="1"/>
  <c r="I263" i="59"/>
  <c r="J263" i="59" s="1"/>
  <c r="AA262" i="59"/>
  <c r="AB262" i="59" s="1"/>
  <c r="I262" i="59"/>
  <c r="J262" i="59" s="1"/>
  <c r="AA261" i="59"/>
  <c r="AB261" i="59" s="1"/>
  <c r="I261" i="59"/>
  <c r="J261" i="59" s="1"/>
  <c r="AA260" i="59"/>
  <c r="AB260" i="59" s="1"/>
  <c r="I260" i="59"/>
  <c r="J260" i="59" s="1"/>
  <c r="AA259" i="59"/>
  <c r="AB259" i="59" s="1"/>
  <c r="I259" i="59"/>
  <c r="J259" i="59" s="1"/>
  <c r="AA258" i="59"/>
  <c r="AB258" i="59" s="1"/>
  <c r="I258" i="59"/>
  <c r="J258" i="59" s="1"/>
  <c r="AA257" i="59"/>
  <c r="AB257" i="59" s="1"/>
  <c r="I257" i="59"/>
  <c r="J257" i="59" s="1"/>
  <c r="AA256" i="59"/>
  <c r="AB256" i="59" s="1"/>
  <c r="I256" i="59"/>
  <c r="J256" i="59" s="1"/>
  <c r="AA255" i="59"/>
  <c r="AB255" i="59" s="1"/>
  <c r="I255" i="59"/>
  <c r="J255" i="59" s="1"/>
  <c r="AA254" i="59"/>
  <c r="AB254" i="59" s="1"/>
  <c r="I254" i="59"/>
  <c r="J254" i="59" s="1"/>
  <c r="AA253" i="59"/>
  <c r="AB253" i="59" s="1"/>
  <c r="I253" i="59"/>
  <c r="J253" i="59" s="1"/>
  <c r="AA252" i="59"/>
  <c r="AB252" i="59" s="1"/>
  <c r="I252" i="59"/>
  <c r="J252" i="59" s="1"/>
  <c r="AA251" i="59"/>
  <c r="AB251" i="59" s="1"/>
  <c r="I251" i="59"/>
  <c r="J251" i="59" s="1"/>
  <c r="AA250" i="59"/>
  <c r="AB250" i="59" s="1"/>
  <c r="I250" i="59"/>
  <c r="J250" i="59" s="1"/>
  <c r="AA249" i="59"/>
  <c r="AB249" i="59" s="1"/>
  <c r="I249" i="59"/>
  <c r="J249" i="59" s="1"/>
  <c r="AA248" i="59"/>
  <c r="AB248" i="59" s="1"/>
  <c r="I248" i="59"/>
  <c r="J248" i="59" s="1"/>
  <c r="AA247" i="59"/>
  <c r="AB247" i="59" s="1"/>
  <c r="I247" i="59"/>
  <c r="J247" i="59" s="1"/>
  <c r="AA246" i="59"/>
  <c r="AB246" i="59" s="1"/>
  <c r="I246" i="59"/>
  <c r="J246" i="59" s="1"/>
  <c r="AA245" i="59"/>
  <c r="AB245" i="59" s="1"/>
  <c r="I245" i="59"/>
  <c r="J245" i="59" s="1"/>
  <c r="AA244" i="59"/>
  <c r="AB244" i="59" s="1"/>
  <c r="I244" i="59"/>
  <c r="J244" i="59" s="1"/>
  <c r="AA243" i="59"/>
  <c r="AB243" i="59" s="1"/>
  <c r="I243" i="59"/>
  <c r="J243" i="59" s="1"/>
  <c r="AA242" i="59"/>
  <c r="AB242" i="59" s="1"/>
  <c r="I242" i="59"/>
  <c r="J242" i="59" s="1"/>
  <c r="AA241" i="59"/>
  <c r="AB241" i="59" s="1"/>
  <c r="I241" i="59"/>
  <c r="J241" i="59" s="1"/>
  <c r="AA240" i="59"/>
  <c r="AB240" i="59" s="1"/>
  <c r="I240" i="59"/>
  <c r="J240" i="59" s="1"/>
  <c r="AA239" i="59"/>
  <c r="AB239" i="59" s="1"/>
  <c r="I239" i="59"/>
  <c r="J239" i="59" s="1"/>
  <c r="AA238" i="59"/>
  <c r="AB238" i="59" s="1"/>
  <c r="I238" i="59"/>
  <c r="J238" i="59" s="1"/>
  <c r="AA237" i="59"/>
  <c r="AB237" i="59" s="1"/>
  <c r="I237" i="59"/>
  <c r="J237" i="59" s="1"/>
  <c r="AA236" i="59"/>
  <c r="AB236" i="59" s="1"/>
  <c r="I236" i="59"/>
  <c r="J236" i="59" s="1"/>
  <c r="AA235" i="59"/>
  <c r="AB235" i="59" s="1"/>
  <c r="I235" i="59"/>
  <c r="J235" i="59" s="1"/>
  <c r="AA234" i="59"/>
  <c r="AB234" i="59" s="1"/>
  <c r="I234" i="59"/>
  <c r="J234" i="59" s="1"/>
  <c r="AA233" i="59"/>
  <c r="AB233" i="59" s="1"/>
  <c r="I233" i="59"/>
  <c r="J233" i="59" s="1"/>
  <c r="AA232" i="59"/>
  <c r="AB232" i="59" s="1"/>
  <c r="I232" i="59"/>
  <c r="J232" i="59" s="1"/>
  <c r="AA231" i="59"/>
  <c r="AB231" i="59" s="1"/>
  <c r="I231" i="59"/>
  <c r="J231" i="59" s="1"/>
  <c r="AA230" i="59"/>
  <c r="AB230" i="59" s="1"/>
  <c r="I230" i="59"/>
  <c r="J230" i="59" s="1"/>
  <c r="AA229" i="59"/>
  <c r="AB229" i="59" s="1"/>
  <c r="I229" i="59"/>
  <c r="J229" i="59" s="1"/>
  <c r="AA228" i="59"/>
  <c r="AB228" i="59" s="1"/>
  <c r="I228" i="59"/>
  <c r="J228" i="59" s="1"/>
  <c r="AA227" i="59"/>
  <c r="AB227" i="59" s="1"/>
  <c r="I227" i="59"/>
  <c r="J227" i="59" s="1"/>
  <c r="AA226" i="59"/>
  <c r="AB226" i="59" s="1"/>
  <c r="I226" i="59"/>
  <c r="J226" i="59" s="1"/>
  <c r="AA225" i="59"/>
  <c r="AB225" i="59" s="1"/>
  <c r="I225" i="59"/>
  <c r="J225" i="59" s="1"/>
  <c r="AA224" i="59"/>
  <c r="AB224" i="59" s="1"/>
  <c r="I224" i="59"/>
  <c r="J224" i="59" s="1"/>
  <c r="AA223" i="59"/>
  <c r="AB223" i="59" s="1"/>
  <c r="I223" i="59"/>
  <c r="J223" i="59" s="1"/>
  <c r="AA222" i="59"/>
  <c r="AB222" i="59" s="1"/>
  <c r="I222" i="59"/>
  <c r="J222" i="59" s="1"/>
  <c r="AA221" i="59"/>
  <c r="AB221" i="59" s="1"/>
  <c r="I221" i="59"/>
  <c r="J221" i="59" s="1"/>
  <c r="AA220" i="59"/>
  <c r="AB220" i="59" s="1"/>
  <c r="I220" i="59"/>
  <c r="J220" i="59" s="1"/>
  <c r="AA219" i="59"/>
  <c r="AB219" i="59" s="1"/>
  <c r="I219" i="59"/>
  <c r="J219" i="59" s="1"/>
  <c r="AA218" i="59"/>
  <c r="AB218" i="59" s="1"/>
  <c r="I218" i="59"/>
  <c r="J218" i="59" s="1"/>
  <c r="AA217" i="59"/>
  <c r="AB217" i="59" s="1"/>
  <c r="I217" i="59"/>
  <c r="J217" i="59" s="1"/>
  <c r="AA216" i="59"/>
  <c r="AB216" i="59" s="1"/>
  <c r="I216" i="59"/>
  <c r="J216" i="59" s="1"/>
  <c r="AA215" i="59"/>
  <c r="AB215" i="59" s="1"/>
  <c r="I215" i="59"/>
  <c r="J215" i="59" s="1"/>
  <c r="AA214" i="59"/>
  <c r="AB214" i="59" s="1"/>
  <c r="I214" i="59"/>
  <c r="J214" i="59" s="1"/>
  <c r="AA213" i="59"/>
  <c r="AB213" i="59" s="1"/>
  <c r="I213" i="59"/>
  <c r="J213" i="59" s="1"/>
  <c r="AA212" i="59"/>
  <c r="AB212" i="59" s="1"/>
  <c r="I212" i="59"/>
  <c r="J212" i="59" s="1"/>
  <c r="AA211" i="59"/>
  <c r="AB211" i="59" s="1"/>
  <c r="I211" i="59"/>
  <c r="J211" i="59" s="1"/>
  <c r="AA210" i="59"/>
  <c r="AB210" i="59" s="1"/>
  <c r="I210" i="59"/>
  <c r="J210" i="59" s="1"/>
  <c r="AA209" i="59"/>
  <c r="AB209" i="59" s="1"/>
  <c r="I209" i="59"/>
  <c r="J209" i="59" s="1"/>
  <c r="AA208" i="59"/>
  <c r="AB208" i="59" s="1"/>
  <c r="I208" i="59"/>
  <c r="J208" i="59" s="1"/>
  <c r="AA207" i="59"/>
  <c r="AB207" i="59" s="1"/>
  <c r="I207" i="59"/>
  <c r="J207" i="59" s="1"/>
  <c r="AA206" i="59"/>
  <c r="AB206" i="59" s="1"/>
  <c r="I206" i="59"/>
  <c r="J206" i="59" s="1"/>
  <c r="AA205" i="59"/>
  <c r="AB205" i="59" s="1"/>
  <c r="I205" i="59"/>
  <c r="J205" i="59" s="1"/>
  <c r="AA204" i="59"/>
  <c r="AB204" i="59" s="1"/>
  <c r="I204" i="59"/>
  <c r="J204" i="59" s="1"/>
  <c r="AA203" i="59"/>
  <c r="AB203" i="59" s="1"/>
  <c r="I203" i="59"/>
  <c r="J203" i="59" s="1"/>
  <c r="AA202" i="59"/>
  <c r="AB202" i="59" s="1"/>
  <c r="I202" i="59"/>
  <c r="J202" i="59" s="1"/>
  <c r="AA201" i="59"/>
  <c r="AB201" i="59" s="1"/>
  <c r="I201" i="59"/>
  <c r="J201" i="59" s="1"/>
  <c r="AA200" i="59"/>
  <c r="AB200" i="59" s="1"/>
  <c r="I200" i="59"/>
  <c r="J200" i="59" s="1"/>
  <c r="AA199" i="59"/>
  <c r="AB199" i="59" s="1"/>
  <c r="I199" i="59"/>
  <c r="J199" i="59" s="1"/>
  <c r="AA198" i="59"/>
  <c r="AB198" i="59" s="1"/>
  <c r="I198" i="59"/>
  <c r="J198" i="59" s="1"/>
  <c r="AA197" i="59"/>
  <c r="AB197" i="59" s="1"/>
  <c r="I197" i="59"/>
  <c r="J197" i="59" s="1"/>
  <c r="AA196" i="59"/>
  <c r="AB196" i="59" s="1"/>
  <c r="I196" i="59"/>
  <c r="J196" i="59" s="1"/>
  <c r="AA195" i="59"/>
  <c r="AB195" i="59" s="1"/>
  <c r="I195" i="59"/>
  <c r="J195" i="59" s="1"/>
  <c r="AA194" i="59"/>
  <c r="AB194" i="59" s="1"/>
  <c r="I194" i="59"/>
  <c r="J194" i="59" s="1"/>
  <c r="AA193" i="59"/>
  <c r="AB193" i="59" s="1"/>
  <c r="I193" i="59"/>
  <c r="J193" i="59" s="1"/>
  <c r="AA192" i="59"/>
  <c r="AB192" i="59" s="1"/>
  <c r="I192" i="59"/>
  <c r="J192" i="59" s="1"/>
  <c r="AA191" i="59"/>
  <c r="AB191" i="59" s="1"/>
  <c r="I191" i="59"/>
  <c r="J191" i="59" s="1"/>
  <c r="AA190" i="59"/>
  <c r="AB190" i="59" s="1"/>
  <c r="I190" i="59"/>
  <c r="J190" i="59" s="1"/>
  <c r="AA189" i="59"/>
  <c r="AB189" i="59" s="1"/>
  <c r="I189" i="59"/>
  <c r="J189" i="59" s="1"/>
  <c r="AA188" i="59"/>
  <c r="AB188" i="59" s="1"/>
  <c r="I188" i="59"/>
  <c r="J188" i="59" s="1"/>
  <c r="AA187" i="59"/>
  <c r="AB187" i="59" s="1"/>
  <c r="I187" i="59"/>
  <c r="J187" i="59" s="1"/>
  <c r="AA186" i="59"/>
  <c r="AB186" i="59" s="1"/>
  <c r="I186" i="59"/>
  <c r="J186" i="59" s="1"/>
  <c r="AA185" i="59"/>
  <c r="AB185" i="59" s="1"/>
  <c r="I185" i="59"/>
  <c r="J185" i="59" s="1"/>
  <c r="AA184" i="59"/>
  <c r="AB184" i="59" s="1"/>
  <c r="I184" i="59"/>
  <c r="J184" i="59" s="1"/>
  <c r="AA183" i="59"/>
  <c r="AB183" i="59" s="1"/>
  <c r="I183" i="59"/>
  <c r="J183" i="59" s="1"/>
  <c r="AA182" i="59"/>
  <c r="AB182" i="59" s="1"/>
  <c r="I182" i="59"/>
  <c r="J182" i="59" s="1"/>
  <c r="AA181" i="59"/>
  <c r="AB181" i="59" s="1"/>
  <c r="I181" i="59"/>
  <c r="J181" i="59" s="1"/>
  <c r="AA180" i="59"/>
  <c r="AB180" i="59" s="1"/>
  <c r="I180" i="59"/>
  <c r="J180" i="59" s="1"/>
  <c r="AA179" i="59"/>
  <c r="AB179" i="59" s="1"/>
  <c r="I179" i="59"/>
  <c r="J179" i="59" s="1"/>
  <c r="AA178" i="59"/>
  <c r="AB178" i="59" s="1"/>
  <c r="I178" i="59"/>
  <c r="J178" i="59" s="1"/>
  <c r="AA177" i="59"/>
  <c r="AB177" i="59" s="1"/>
  <c r="I177" i="59"/>
  <c r="J177" i="59" s="1"/>
  <c r="AA176" i="59"/>
  <c r="AB176" i="59" s="1"/>
  <c r="I176" i="59"/>
  <c r="J176" i="59" s="1"/>
  <c r="AA175" i="59"/>
  <c r="AB175" i="59" s="1"/>
  <c r="I175" i="59"/>
  <c r="J175" i="59" s="1"/>
  <c r="AA174" i="59"/>
  <c r="AB174" i="59" s="1"/>
  <c r="I174" i="59"/>
  <c r="J174" i="59" s="1"/>
  <c r="AA173" i="59"/>
  <c r="AB173" i="59" s="1"/>
  <c r="I173" i="59"/>
  <c r="J173" i="59" s="1"/>
  <c r="AA172" i="59"/>
  <c r="AB172" i="59" s="1"/>
  <c r="I172" i="59"/>
  <c r="J172" i="59" s="1"/>
  <c r="AA171" i="59"/>
  <c r="AB171" i="59" s="1"/>
  <c r="I171" i="59"/>
  <c r="J171" i="59" s="1"/>
  <c r="AA170" i="59"/>
  <c r="AB170" i="59" s="1"/>
  <c r="I170" i="59"/>
  <c r="J170" i="59" s="1"/>
  <c r="AA169" i="59"/>
  <c r="AB169" i="59" s="1"/>
  <c r="I169" i="59"/>
  <c r="J169" i="59" s="1"/>
  <c r="AA168" i="59"/>
  <c r="AB168" i="59" s="1"/>
  <c r="I168" i="59"/>
  <c r="J168" i="59" s="1"/>
  <c r="AA167" i="59"/>
  <c r="AB167" i="59" s="1"/>
  <c r="I167" i="59"/>
  <c r="J167" i="59" s="1"/>
  <c r="AA166" i="59"/>
  <c r="AB166" i="59" s="1"/>
  <c r="I166" i="59"/>
  <c r="J166" i="59" s="1"/>
  <c r="AA165" i="59"/>
  <c r="AB165" i="59" s="1"/>
  <c r="I165" i="59"/>
  <c r="J165" i="59" s="1"/>
  <c r="AA164" i="59"/>
  <c r="AB164" i="59" s="1"/>
  <c r="I164" i="59"/>
  <c r="J164" i="59" s="1"/>
  <c r="AA163" i="59"/>
  <c r="AB163" i="59" s="1"/>
  <c r="I163" i="59"/>
  <c r="J163" i="59" s="1"/>
  <c r="AA162" i="59"/>
  <c r="AB162" i="59" s="1"/>
  <c r="I162" i="59"/>
  <c r="J162" i="59" s="1"/>
  <c r="AA161" i="59"/>
  <c r="AB161" i="59" s="1"/>
  <c r="I161" i="59"/>
  <c r="J161" i="59" s="1"/>
  <c r="AA160" i="59"/>
  <c r="AB160" i="59" s="1"/>
  <c r="I160" i="59"/>
  <c r="J160" i="59" s="1"/>
  <c r="AA159" i="59"/>
  <c r="AB159" i="59" s="1"/>
  <c r="I159" i="59"/>
  <c r="J159" i="59" s="1"/>
  <c r="AA158" i="59"/>
  <c r="AB158" i="59" s="1"/>
  <c r="I158" i="59"/>
  <c r="J158" i="59" s="1"/>
  <c r="AA157" i="59"/>
  <c r="AB157" i="59" s="1"/>
  <c r="I157" i="59"/>
  <c r="J157" i="59" s="1"/>
  <c r="AA156" i="59"/>
  <c r="AB156" i="59" s="1"/>
  <c r="I156" i="59"/>
  <c r="J156" i="59" s="1"/>
  <c r="AA155" i="59"/>
  <c r="AB155" i="59" s="1"/>
  <c r="I155" i="59"/>
  <c r="J155" i="59" s="1"/>
  <c r="AA154" i="59"/>
  <c r="AB154" i="59" s="1"/>
  <c r="I154" i="59"/>
  <c r="J154" i="59" s="1"/>
  <c r="AA153" i="59"/>
  <c r="AB153" i="59" s="1"/>
  <c r="I153" i="59"/>
  <c r="J153" i="59" s="1"/>
  <c r="AA152" i="59"/>
  <c r="AB152" i="59" s="1"/>
  <c r="I152" i="59"/>
  <c r="J152" i="59" s="1"/>
  <c r="AA151" i="59"/>
  <c r="AB151" i="59" s="1"/>
  <c r="I151" i="59"/>
  <c r="J151" i="59" s="1"/>
  <c r="AA150" i="59"/>
  <c r="AB150" i="59" s="1"/>
  <c r="I150" i="59"/>
  <c r="J150" i="59" s="1"/>
  <c r="AA149" i="59"/>
  <c r="AB149" i="59" s="1"/>
  <c r="I149" i="59"/>
  <c r="J149" i="59" s="1"/>
  <c r="AA148" i="59"/>
  <c r="AB148" i="59" s="1"/>
  <c r="I148" i="59"/>
  <c r="J148" i="59" s="1"/>
  <c r="AA147" i="59"/>
  <c r="AB147" i="59" s="1"/>
  <c r="I147" i="59"/>
  <c r="J147" i="59" s="1"/>
  <c r="AA146" i="59"/>
  <c r="AB146" i="59" s="1"/>
  <c r="I146" i="59"/>
  <c r="J146" i="59" s="1"/>
  <c r="AA145" i="59"/>
  <c r="AB145" i="59" s="1"/>
  <c r="I145" i="59"/>
  <c r="J145" i="59" s="1"/>
  <c r="AA144" i="59"/>
  <c r="AB144" i="59" s="1"/>
  <c r="I144" i="59"/>
  <c r="J144" i="59" s="1"/>
  <c r="AA143" i="59"/>
  <c r="AB143" i="59" s="1"/>
  <c r="I143" i="59"/>
  <c r="J143" i="59" s="1"/>
  <c r="AA142" i="59"/>
  <c r="AB142" i="59" s="1"/>
  <c r="I142" i="59"/>
  <c r="J142" i="59" s="1"/>
  <c r="AA141" i="59"/>
  <c r="AB141" i="59" s="1"/>
  <c r="I141" i="59"/>
  <c r="J141" i="59" s="1"/>
  <c r="AA140" i="59"/>
  <c r="AB140" i="59" s="1"/>
  <c r="I140" i="59"/>
  <c r="J140" i="59" s="1"/>
  <c r="AA139" i="59"/>
  <c r="AB139" i="59" s="1"/>
  <c r="I139" i="59"/>
  <c r="J139" i="59" s="1"/>
  <c r="AA138" i="59"/>
  <c r="AB138" i="59" s="1"/>
  <c r="I138" i="59"/>
  <c r="J138" i="59" s="1"/>
  <c r="AA137" i="59"/>
  <c r="AB137" i="59" s="1"/>
  <c r="I137" i="59"/>
  <c r="J137" i="59" s="1"/>
  <c r="AA136" i="59"/>
  <c r="AB136" i="59" s="1"/>
  <c r="I136" i="59"/>
  <c r="J136" i="59" s="1"/>
  <c r="AA135" i="59"/>
  <c r="AB135" i="59" s="1"/>
  <c r="I135" i="59"/>
  <c r="J135" i="59" s="1"/>
  <c r="AA134" i="59"/>
  <c r="AB134" i="59" s="1"/>
  <c r="I134" i="59"/>
  <c r="J134" i="59" s="1"/>
  <c r="AA133" i="59"/>
  <c r="AB133" i="59" s="1"/>
  <c r="I133" i="59"/>
  <c r="J133" i="59" s="1"/>
  <c r="AA132" i="59"/>
  <c r="AB132" i="59" s="1"/>
  <c r="I132" i="59"/>
  <c r="J132" i="59" s="1"/>
  <c r="AA131" i="59"/>
  <c r="AB131" i="59" s="1"/>
  <c r="I131" i="59"/>
  <c r="J131" i="59" s="1"/>
  <c r="AA130" i="59"/>
  <c r="AB130" i="59" s="1"/>
  <c r="I130" i="59"/>
  <c r="J130" i="59" s="1"/>
  <c r="AA129" i="59"/>
  <c r="AB129" i="59" s="1"/>
  <c r="I129" i="59"/>
  <c r="J129" i="59" s="1"/>
  <c r="AA128" i="59"/>
  <c r="AB128" i="59" s="1"/>
  <c r="I128" i="59"/>
  <c r="J128" i="59" s="1"/>
  <c r="AA127" i="59"/>
  <c r="AB127" i="59" s="1"/>
  <c r="I127" i="59"/>
  <c r="J127" i="59" s="1"/>
  <c r="AA126" i="59"/>
  <c r="AB126" i="59" s="1"/>
  <c r="I126" i="59"/>
  <c r="J126" i="59" s="1"/>
  <c r="AA125" i="59"/>
  <c r="AB125" i="59" s="1"/>
  <c r="I125" i="59"/>
  <c r="J125" i="59" s="1"/>
  <c r="AA124" i="59"/>
  <c r="AB124" i="59" s="1"/>
  <c r="I124" i="59"/>
  <c r="J124" i="59" s="1"/>
  <c r="AA123" i="59"/>
  <c r="AB123" i="59" s="1"/>
  <c r="I123" i="59"/>
  <c r="J123" i="59" s="1"/>
  <c r="AA122" i="59"/>
  <c r="AB122" i="59" s="1"/>
  <c r="I122" i="59"/>
  <c r="J122" i="59" s="1"/>
  <c r="AA121" i="59"/>
  <c r="AB121" i="59" s="1"/>
  <c r="I121" i="59"/>
  <c r="J121" i="59" s="1"/>
  <c r="AA120" i="59"/>
  <c r="AB120" i="59" s="1"/>
  <c r="I120" i="59"/>
  <c r="J120" i="59" s="1"/>
  <c r="AA119" i="59"/>
  <c r="AB119" i="59" s="1"/>
  <c r="I119" i="59"/>
  <c r="J119" i="59" s="1"/>
  <c r="AA118" i="59"/>
  <c r="AB118" i="59" s="1"/>
  <c r="I118" i="59"/>
  <c r="J118" i="59" s="1"/>
  <c r="AA117" i="59"/>
  <c r="AB117" i="59" s="1"/>
  <c r="I117" i="59"/>
  <c r="J117" i="59" s="1"/>
  <c r="AA116" i="59"/>
  <c r="AB116" i="59" s="1"/>
  <c r="I116" i="59"/>
  <c r="J116" i="59" s="1"/>
  <c r="AA115" i="59"/>
  <c r="AB115" i="59" s="1"/>
  <c r="I115" i="59"/>
  <c r="J115" i="59" s="1"/>
  <c r="AA114" i="59"/>
  <c r="AB114" i="59" s="1"/>
  <c r="I114" i="59"/>
  <c r="J114" i="59" s="1"/>
  <c r="AA113" i="59"/>
  <c r="AB113" i="59" s="1"/>
  <c r="I113" i="59"/>
  <c r="J113" i="59" s="1"/>
  <c r="AA112" i="59"/>
  <c r="AB112" i="59" s="1"/>
  <c r="I112" i="59"/>
  <c r="J112" i="59" s="1"/>
  <c r="AA111" i="59"/>
  <c r="AB111" i="59" s="1"/>
  <c r="I111" i="59"/>
  <c r="J111" i="59" s="1"/>
  <c r="AA110" i="59"/>
  <c r="AB110" i="59" s="1"/>
  <c r="I110" i="59"/>
  <c r="J110" i="59" s="1"/>
  <c r="AA109" i="59"/>
  <c r="AB109" i="59" s="1"/>
  <c r="I109" i="59"/>
  <c r="J109" i="59" s="1"/>
  <c r="AA108" i="59"/>
  <c r="AB108" i="59" s="1"/>
  <c r="I108" i="59"/>
  <c r="J108" i="59" s="1"/>
  <c r="AA107" i="59"/>
  <c r="AB107" i="59" s="1"/>
  <c r="I107" i="59"/>
  <c r="J107" i="59" s="1"/>
  <c r="AA106" i="59"/>
  <c r="AB106" i="59" s="1"/>
  <c r="I106" i="59"/>
  <c r="J106" i="59" s="1"/>
  <c r="AA105" i="59"/>
  <c r="AB105" i="59" s="1"/>
  <c r="I105" i="59"/>
  <c r="J105" i="59" s="1"/>
  <c r="AA104" i="59"/>
  <c r="AB104" i="59" s="1"/>
  <c r="I104" i="59"/>
  <c r="J104" i="59" s="1"/>
  <c r="AA103" i="59"/>
  <c r="AB103" i="59" s="1"/>
  <c r="I103" i="59"/>
  <c r="J103" i="59" s="1"/>
  <c r="AA102" i="59"/>
  <c r="AB102" i="59" s="1"/>
  <c r="I102" i="59"/>
  <c r="J102" i="59" s="1"/>
  <c r="AA101" i="59"/>
  <c r="AB101" i="59" s="1"/>
  <c r="I101" i="59"/>
  <c r="J101" i="59" s="1"/>
  <c r="AA100" i="59"/>
  <c r="AB100" i="59" s="1"/>
  <c r="I100" i="59"/>
  <c r="J100" i="59" s="1"/>
  <c r="AA99" i="59"/>
  <c r="AB99" i="59" s="1"/>
  <c r="I99" i="59"/>
  <c r="J99" i="59" s="1"/>
  <c r="AA98" i="59"/>
  <c r="AB98" i="59" s="1"/>
  <c r="I98" i="59"/>
  <c r="J98" i="59" s="1"/>
  <c r="AA97" i="59"/>
  <c r="AB97" i="59" s="1"/>
  <c r="I97" i="59"/>
  <c r="J97" i="59" s="1"/>
  <c r="AA96" i="59"/>
  <c r="AB96" i="59" s="1"/>
  <c r="I96" i="59"/>
  <c r="J96" i="59" s="1"/>
  <c r="AA95" i="59"/>
  <c r="AB95" i="59" s="1"/>
  <c r="I95" i="59"/>
  <c r="J95" i="59" s="1"/>
  <c r="AA94" i="59"/>
  <c r="AB94" i="59" s="1"/>
  <c r="I94" i="59"/>
  <c r="J94" i="59" s="1"/>
  <c r="AA93" i="59"/>
  <c r="AB93" i="59" s="1"/>
  <c r="I93" i="59"/>
  <c r="J93" i="59" s="1"/>
  <c r="AA92" i="59"/>
  <c r="AB92" i="59" s="1"/>
  <c r="I92" i="59"/>
  <c r="J92" i="59" s="1"/>
  <c r="AA91" i="59"/>
  <c r="AB91" i="59" s="1"/>
  <c r="I91" i="59"/>
  <c r="J91" i="59" s="1"/>
  <c r="AA90" i="59"/>
  <c r="AB90" i="59" s="1"/>
  <c r="I90" i="59"/>
  <c r="J90" i="59" s="1"/>
  <c r="AA89" i="59"/>
  <c r="AB89" i="59" s="1"/>
  <c r="I89" i="59"/>
  <c r="J89" i="59" s="1"/>
  <c r="AA88" i="59"/>
  <c r="AB88" i="59" s="1"/>
  <c r="I88" i="59"/>
  <c r="J88" i="59" s="1"/>
  <c r="AA87" i="59"/>
  <c r="AB87" i="59" s="1"/>
  <c r="I87" i="59"/>
  <c r="J87" i="59" s="1"/>
  <c r="AA86" i="59"/>
  <c r="AB86" i="59" s="1"/>
  <c r="I86" i="59"/>
  <c r="J86" i="59" s="1"/>
  <c r="AA85" i="59"/>
  <c r="AB85" i="59" s="1"/>
  <c r="I85" i="59"/>
  <c r="J85" i="59" s="1"/>
  <c r="AA84" i="59"/>
  <c r="AB84" i="59" s="1"/>
  <c r="I84" i="59"/>
  <c r="J84" i="59" s="1"/>
  <c r="AA83" i="59"/>
  <c r="AB83" i="59" s="1"/>
  <c r="I83" i="59"/>
  <c r="J83" i="59" s="1"/>
  <c r="AA82" i="59"/>
  <c r="AB82" i="59" s="1"/>
  <c r="I82" i="59"/>
  <c r="J82" i="59" s="1"/>
  <c r="AA81" i="59"/>
  <c r="AB81" i="59" s="1"/>
  <c r="I81" i="59"/>
  <c r="J81" i="59" s="1"/>
  <c r="AA80" i="59"/>
  <c r="AB80" i="59" s="1"/>
  <c r="I80" i="59"/>
  <c r="J80" i="59" s="1"/>
  <c r="AA79" i="59"/>
  <c r="AB79" i="59" s="1"/>
  <c r="I79" i="59"/>
  <c r="J79" i="59" s="1"/>
  <c r="AA78" i="59"/>
  <c r="AB78" i="59" s="1"/>
  <c r="I78" i="59"/>
  <c r="J78" i="59" s="1"/>
  <c r="AA77" i="59"/>
  <c r="AB77" i="59" s="1"/>
  <c r="I77" i="59"/>
  <c r="J77" i="59" s="1"/>
  <c r="AA76" i="59"/>
  <c r="AB76" i="59" s="1"/>
  <c r="I76" i="59"/>
  <c r="J76" i="59" s="1"/>
  <c r="AA75" i="59"/>
  <c r="AB75" i="59" s="1"/>
  <c r="I75" i="59"/>
  <c r="J75" i="59" s="1"/>
  <c r="AA74" i="59"/>
  <c r="AB74" i="59" s="1"/>
  <c r="I74" i="59"/>
  <c r="J74" i="59" s="1"/>
  <c r="AA73" i="59"/>
  <c r="AB73" i="59" s="1"/>
  <c r="I73" i="59"/>
  <c r="J73" i="59" s="1"/>
  <c r="AA72" i="59"/>
  <c r="AB72" i="59" s="1"/>
  <c r="I72" i="59"/>
  <c r="J72" i="59" s="1"/>
  <c r="AA71" i="59"/>
  <c r="AB71" i="59" s="1"/>
  <c r="I71" i="59"/>
  <c r="J71" i="59" s="1"/>
  <c r="AA70" i="59"/>
  <c r="AB70" i="59" s="1"/>
  <c r="I70" i="59"/>
  <c r="J70" i="59" s="1"/>
  <c r="AA69" i="59"/>
  <c r="AB69" i="59" s="1"/>
  <c r="I69" i="59"/>
  <c r="J69" i="59" s="1"/>
  <c r="AA68" i="59"/>
  <c r="AB68" i="59" s="1"/>
  <c r="I68" i="59"/>
  <c r="J68" i="59" s="1"/>
  <c r="AA67" i="59"/>
  <c r="AB67" i="59" s="1"/>
  <c r="I67" i="59"/>
  <c r="J67" i="59" s="1"/>
  <c r="AA66" i="59"/>
  <c r="AB66" i="59" s="1"/>
  <c r="I66" i="59"/>
  <c r="J66" i="59" s="1"/>
  <c r="AA65" i="59"/>
  <c r="AB65" i="59" s="1"/>
  <c r="I65" i="59"/>
  <c r="J65" i="59" s="1"/>
  <c r="AA64" i="59"/>
  <c r="AB64" i="59" s="1"/>
  <c r="I64" i="59"/>
  <c r="J64" i="59" s="1"/>
  <c r="AA63" i="59"/>
  <c r="AB63" i="59" s="1"/>
  <c r="I63" i="59"/>
  <c r="J63" i="59" s="1"/>
  <c r="AA62" i="59"/>
  <c r="AB62" i="59" s="1"/>
  <c r="I62" i="59"/>
  <c r="J62" i="59" s="1"/>
  <c r="AA61" i="59"/>
  <c r="AB61" i="59" s="1"/>
  <c r="I61" i="59"/>
  <c r="J61" i="59" s="1"/>
  <c r="AA60" i="59"/>
  <c r="AB60" i="59" s="1"/>
  <c r="I60" i="59"/>
  <c r="J60" i="59" s="1"/>
  <c r="AA59" i="59"/>
  <c r="AB59" i="59" s="1"/>
  <c r="I59" i="59"/>
  <c r="J59" i="59" s="1"/>
  <c r="AA58" i="59"/>
  <c r="AB58" i="59" s="1"/>
  <c r="I58" i="59"/>
  <c r="J58" i="59" s="1"/>
  <c r="AA57" i="59"/>
  <c r="AB57" i="59" s="1"/>
  <c r="I57" i="59"/>
  <c r="J57" i="59" s="1"/>
  <c r="AA56" i="59"/>
  <c r="AB56" i="59" s="1"/>
  <c r="I56" i="59"/>
  <c r="J56" i="59" s="1"/>
  <c r="AA55" i="59"/>
  <c r="AB55" i="59" s="1"/>
  <c r="I55" i="59"/>
  <c r="J55" i="59" s="1"/>
  <c r="AA54" i="59"/>
  <c r="AB54" i="59" s="1"/>
  <c r="I54" i="59"/>
  <c r="J54" i="59" s="1"/>
  <c r="AA53" i="59"/>
  <c r="AB53" i="59" s="1"/>
  <c r="I53" i="59"/>
  <c r="J53" i="59" s="1"/>
  <c r="AA52" i="59"/>
  <c r="AB52" i="59" s="1"/>
  <c r="I52" i="59"/>
  <c r="J52" i="59" s="1"/>
  <c r="AA51" i="59"/>
  <c r="AB51" i="59" s="1"/>
  <c r="I51" i="59"/>
  <c r="J51" i="59" s="1"/>
  <c r="AA50" i="59"/>
  <c r="AB50" i="59" s="1"/>
  <c r="I50" i="59"/>
  <c r="J50" i="59" s="1"/>
  <c r="AA49" i="59"/>
  <c r="AB49" i="59" s="1"/>
  <c r="I49" i="59"/>
  <c r="J49" i="59" s="1"/>
  <c r="AA48" i="59"/>
  <c r="AB48" i="59" s="1"/>
  <c r="I48" i="59"/>
  <c r="J48" i="59" s="1"/>
  <c r="AA47" i="59"/>
  <c r="AB47" i="59" s="1"/>
  <c r="I47" i="59"/>
  <c r="J47" i="59" s="1"/>
  <c r="AA46" i="59"/>
  <c r="AB46" i="59" s="1"/>
  <c r="I46" i="59"/>
  <c r="J46" i="59" s="1"/>
  <c r="AA45" i="59"/>
  <c r="AB45" i="59" s="1"/>
  <c r="I45" i="59"/>
  <c r="J45" i="59" s="1"/>
  <c r="AA44" i="59"/>
  <c r="AB44" i="59" s="1"/>
  <c r="I44" i="59"/>
  <c r="J44" i="59" s="1"/>
  <c r="AA43" i="59"/>
  <c r="AB43" i="59" s="1"/>
  <c r="I43" i="59"/>
  <c r="J43" i="59" s="1"/>
  <c r="AA42" i="59"/>
  <c r="AB42" i="59" s="1"/>
  <c r="I42" i="59"/>
  <c r="J42" i="59" s="1"/>
  <c r="AA41" i="59"/>
  <c r="AB41" i="59" s="1"/>
  <c r="I41" i="59"/>
  <c r="J41" i="59" s="1"/>
  <c r="AA40" i="59"/>
  <c r="AB40" i="59" s="1"/>
  <c r="I40" i="59"/>
  <c r="J40" i="59" s="1"/>
  <c r="AA39" i="59"/>
  <c r="AB39" i="59" s="1"/>
  <c r="I39" i="59"/>
  <c r="J39" i="59" s="1"/>
  <c r="AA38" i="59"/>
  <c r="AB38" i="59" s="1"/>
  <c r="I38" i="59"/>
  <c r="J38" i="59" s="1"/>
  <c r="AA37" i="59"/>
  <c r="AB37" i="59" s="1"/>
  <c r="I37" i="59"/>
  <c r="J37" i="59" s="1"/>
  <c r="AA36" i="59"/>
  <c r="AB36" i="59" s="1"/>
  <c r="I36" i="59"/>
  <c r="J36" i="59" s="1"/>
  <c r="AA35" i="59"/>
  <c r="AB35" i="59" s="1"/>
  <c r="I35" i="59"/>
  <c r="J35" i="59" s="1"/>
  <c r="AA34" i="59"/>
  <c r="AB34" i="59" s="1"/>
  <c r="I34" i="59"/>
  <c r="J34" i="59" s="1"/>
  <c r="AA33" i="59"/>
  <c r="AB33" i="59" s="1"/>
  <c r="I33" i="59"/>
  <c r="J33" i="59" s="1"/>
  <c r="AA32" i="59"/>
  <c r="AB32" i="59" s="1"/>
  <c r="I32" i="59"/>
  <c r="J32" i="59" s="1"/>
  <c r="AA31" i="59"/>
  <c r="AB31" i="59" s="1"/>
  <c r="I31" i="59"/>
  <c r="J31" i="59" s="1"/>
  <c r="AA30" i="59"/>
  <c r="AB30" i="59" s="1"/>
  <c r="I30" i="59"/>
  <c r="J30" i="59" s="1"/>
  <c r="AA29" i="59"/>
  <c r="AB29" i="59" s="1"/>
  <c r="I29" i="59"/>
  <c r="J29" i="59" s="1"/>
  <c r="AA28" i="59"/>
  <c r="AB28" i="59" s="1"/>
  <c r="I28" i="59"/>
  <c r="J28" i="59" s="1"/>
  <c r="AA27" i="59"/>
  <c r="AB27" i="59" s="1"/>
  <c r="I27" i="59"/>
  <c r="J27" i="59" s="1"/>
  <c r="AA26" i="59"/>
  <c r="AB26" i="59" s="1"/>
  <c r="I26" i="59"/>
  <c r="J26" i="59" s="1"/>
  <c r="AA25" i="59"/>
  <c r="AB25" i="59" s="1"/>
  <c r="I25" i="59"/>
  <c r="J25" i="59" s="1"/>
  <c r="AA24" i="59"/>
  <c r="AB24" i="59" s="1"/>
  <c r="I24" i="59"/>
  <c r="J24" i="59" s="1"/>
  <c r="AA23" i="59"/>
  <c r="AB23" i="59" s="1"/>
  <c r="I23" i="59"/>
  <c r="J23" i="59" s="1"/>
  <c r="AA22" i="59"/>
  <c r="AB22" i="59" s="1"/>
  <c r="I22" i="59"/>
  <c r="J22" i="59" s="1"/>
  <c r="AA21" i="59"/>
  <c r="AB21" i="59" s="1"/>
  <c r="I21" i="59"/>
  <c r="J21" i="59" s="1"/>
  <c r="AA20" i="59"/>
  <c r="AB20" i="59" s="1"/>
  <c r="I20" i="59"/>
  <c r="J20" i="59" s="1"/>
  <c r="AA19" i="59"/>
  <c r="AB19" i="59" s="1"/>
  <c r="I19" i="59"/>
  <c r="J19" i="59" s="1"/>
  <c r="AA18" i="59"/>
  <c r="AB18" i="59" s="1"/>
  <c r="I18" i="59"/>
  <c r="J18" i="59" s="1"/>
  <c r="AA17" i="59"/>
  <c r="AB17" i="59" s="1"/>
  <c r="I17" i="59"/>
  <c r="J17" i="59" s="1"/>
  <c r="AA16" i="59"/>
  <c r="AB16" i="59" s="1"/>
  <c r="I16" i="59"/>
  <c r="J16" i="59" s="1"/>
  <c r="AA15" i="59"/>
  <c r="AB15" i="59" s="1"/>
  <c r="I15" i="59"/>
  <c r="J15" i="59" s="1"/>
  <c r="AA14" i="59"/>
  <c r="AB14" i="59" s="1"/>
  <c r="I14" i="59"/>
  <c r="J14" i="59" s="1"/>
  <c r="AA13" i="59"/>
  <c r="AB13" i="59" s="1"/>
  <c r="I13" i="59"/>
  <c r="J13" i="59" s="1"/>
  <c r="AA429" i="58"/>
  <c r="AB429" i="58" s="1"/>
  <c r="I429" i="58"/>
  <c r="J429" i="58" s="1"/>
  <c r="AA428" i="58"/>
  <c r="AB428" i="58" s="1"/>
  <c r="I428" i="58"/>
  <c r="J428" i="58" s="1"/>
  <c r="AA427" i="58"/>
  <c r="AB427" i="58" s="1"/>
  <c r="I427" i="58"/>
  <c r="J427" i="58" s="1"/>
  <c r="AA426" i="58"/>
  <c r="AB426" i="58" s="1"/>
  <c r="I426" i="58"/>
  <c r="J426" i="58" s="1"/>
  <c r="AA425" i="58"/>
  <c r="AB425" i="58" s="1"/>
  <c r="I425" i="58"/>
  <c r="J425" i="58" s="1"/>
  <c r="AA424" i="58"/>
  <c r="AB424" i="58" s="1"/>
  <c r="I424" i="58"/>
  <c r="J424" i="58" s="1"/>
  <c r="AA423" i="58"/>
  <c r="AB423" i="58" s="1"/>
  <c r="I423" i="58"/>
  <c r="J423" i="58" s="1"/>
  <c r="AA422" i="58"/>
  <c r="AB422" i="58" s="1"/>
  <c r="I422" i="58"/>
  <c r="J422" i="58" s="1"/>
  <c r="AA421" i="58"/>
  <c r="AB421" i="58" s="1"/>
  <c r="I421" i="58"/>
  <c r="J421" i="58" s="1"/>
  <c r="AA420" i="58"/>
  <c r="AB420" i="58" s="1"/>
  <c r="I420" i="58"/>
  <c r="J420" i="58" s="1"/>
  <c r="AA419" i="58"/>
  <c r="AB419" i="58" s="1"/>
  <c r="I419" i="58"/>
  <c r="J419" i="58" s="1"/>
  <c r="AA418" i="58"/>
  <c r="AB418" i="58" s="1"/>
  <c r="I418" i="58"/>
  <c r="J418" i="58" s="1"/>
  <c r="AA417" i="58"/>
  <c r="AB417" i="58" s="1"/>
  <c r="I417" i="58"/>
  <c r="J417" i="58" s="1"/>
  <c r="AA416" i="58"/>
  <c r="AB416" i="58" s="1"/>
  <c r="I416" i="58"/>
  <c r="J416" i="58" s="1"/>
  <c r="AA415" i="58"/>
  <c r="AB415" i="58" s="1"/>
  <c r="I415" i="58"/>
  <c r="J415" i="58" s="1"/>
  <c r="AA414" i="58"/>
  <c r="AB414" i="58" s="1"/>
  <c r="I414" i="58"/>
  <c r="J414" i="58" s="1"/>
  <c r="AA413" i="58"/>
  <c r="AB413" i="58" s="1"/>
  <c r="I413" i="58"/>
  <c r="J413" i="58" s="1"/>
  <c r="AA412" i="58"/>
  <c r="AB412" i="58" s="1"/>
  <c r="I412" i="58"/>
  <c r="J412" i="58" s="1"/>
  <c r="AA411" i="58"/>
  <c r="AB411" i="58" s="1"/>
  <c r="I411" i="58"/>
  <c r="J411" i="58" s="1"/>
  <c r="AA410" i="58"/>
  <c r="AB410" i="58" s="1"/>
  <c r="I410" i="58"/>
  <c r="J410" i="58" s="1"/>
  <c r="AA409" i="58"/>
  <c r="AB409" i="58" s="1"/>
  <c r="I409" i="58"/>
  <c r="J409" i="58" s="1"/>
  <c r="AA408" i="58"/>
  <c r="AB408" i="58" s="1"/>
  <c r="I408" i="58"/>
  <c r="J408" i="58" s="1"/>
  <c r="AA407" i="58"/>
  <c r="AB407" i="58" s="1"/>
  <c r="I407" i="58"/>
  <c r="J407" i="58" s="1"/>
  <c r="AA406" i="58"/>
  <c r="AB406" i="58" s="1"/>
  <c r="I406" i="58"/>
  <c r="J406" i="58" s="1"/>
  <c r="AA405" i="58"/>
  <c r="AB405" i="58" s="1"/>
  <c r="I405" i="58"/>
  <c r="J405" i="58" s="1"/>
  <c r="AA404" i="58"/>
  <c r="AB404" i="58" s="1"/>
  <c r="I404" i="58"/>
  <c r="J404" i="58" s="1"/>
  <c r="AA403" i="58"/>
  <c r="AB403" i="58" s="1"/>
  <c r="I403" i="58"/>
  <c r="J403" i="58" s="1"/>
  <c r="AA402" i="58"/>
  <c r="AB402" i="58" s="1"/>
  <c r="I402" i="58"/>
  <c r="J402" i="58" s="1"/>
  <c r="AA401" i="58"/>
  <c r="AB401" i="58" s="1"/>
  <c r="I401" i="58"/>
  <c r="J401" i="58" s="1"/>
  <c r="AA400" i="58"/>
  <c r="AB400" i="58" s="1"/>
  <c r="I400" i="58"/>
  <c r="J400" i="58" s="1"/>
  <c r="AA399" i="58"/>
  <c r="AB399" i="58" s="1"/>
  <c r="I399" i="58"/>
  <c r="J399" i="58" s="1"/>
  <c r="AA398" i="58"/>
  <c r="AB398" i="58" s="1"/>
  <c r="I398" i="58"/>
  <c r="J398" i="58" s="1"/>
  <c r="AA397" i="58"/>
  <c r="AB397" i="58" s="1"/>
  <c r="I397" i="58"/>
  <c r="J397" i="58" s="1"/>
  <c r="AA396" i="58"/>
  <c r="AB396" i="58" s="1"/>
  <c r="I396" i="58"/>
  <c r="J396" i="58" s="1"/>
  <c r="AA395" i="58"/>
  <c r="AB395" i="58" s="1"/>
  <c r="I395" i="58"/>
  <c r="J395" i="58" s="1"/>
  <c r="AA394" i="58"/>
  <c r="AB394" i="58" s="1"/>
  <c r="I394" i="58"/>
  <c r="J394" i="58" s="1"/>
  <c r="AA393" i="58"/>
  <c r="AB393" i="58" s="1"/>
  <c r="I393" i="58"/>
  <c r="J393" i="58" s="1"/>
  <c r="AA392" i="58"/>
  <c r="AB392" i="58" s="1"/>
  <c r="I392" i="58"/>
  <c r="J392" i="58" s="1"/>
  <c r="AA391" i="58"/>
  <c r="AB391" i="58" s="1"/>
  <c r="I391" i="58"/>
  <c r="J391" i="58" s="1"/>
  <c r="AA390" i="58"/>
  <c r="AB390" i="58" s="1"/>
  <c r="I390" i="58"/>
  <c r="J390" i="58" s="1"/>
  <c r="AA389" i="58"/>
  <c r="AB389" i="58" s="1"/>
  <c r="I389" i="58"/>
  <c r="J389" i="58" s="1"/>
  <c r="AA388" i="58"/>
  <c r="AB388" i="58" s="1"/>
  <c r="I388" i="58"/>
  <c r="J388" i="58" s="1"/>
  <c r="AA387" i="58"/>
  <c r="AB387" i="58" s="1"/>
  <c r="I387" i="58"/>
  <c r="J387" i="58" s="1"/>
  <c r="AA386" i="58"/>
  <c r="AB386" i="58" s="1"/>
  <c r="I386" i="58"/>
  <c r="J386" i="58" s="1"/>
  <c r="AA385" i="58"/>
  <c r="AB385" i="58" s="1"/>
  <c r="I385" i="58"/>
  <c r="J385" i="58" s="1"/>
  <c r="AA384" i="58"/>
  <c r="AB384" i="58" s="1"/>
  <c r="I384" i="58"/>
  <c r="J384" i="58" s="1"/>
  <c r="AA383" i="58"/>
  <c r="AB383" i="58" s="1"/>
  <c r="I383" i="58"/>
  <c r="J383" i="58" s="1"/>
  <c r="AA382" i="58"/>
  <c r="AB382" i="58" s="1"/>
  <c r="I382" i="58"/>
  <c r="J382" i="58" s="1"/>
  <c r="AA381" i="58"/>
  <c r="AB381" i="58" s="1"/>
  <c r="I381" i="58"/>
  <c r="J381" i="58" s="1"/>
  <c r="AA380" i="58"/>
  <c r="AB380" i="58" s="1"/>
  <c r="I380" i="58"/>
  <c r="J380" i="58" s="1"/>
  <c r="AA379" i="58"/>
  <c r="AB379" i="58" s="1"/>
  <c r="I379" i="58"/>
  <c r="J379" i="58" s="1"/>
  <c r="AA378" i="58"/>
  <c r="AB378" i="58" s="1"/>
  <c r="I378" i="58"/>
  <c r="J378" i="58" s="1"/>
  <c r="AA377" i="58"/>
  <c r="AB377" i="58" s="1"/>
  <c r="I377" i="58"/>
  <c r="J377" i="58" s="1"/>
  <c r="AA376" i="58"/>
  <c r="AB376" i="58" s="1"/>
  <c r="I376" i="58"/>
  <c r="J376" i="58" s="1"/>
  <c r="AA375" i="58"/>
  <c r="AB375" i="58" s="1"/>
  <c r="I375" i="58"/>
  <c r="J375" i="58" s="1"/>
  <c r="AA374" i="58"/>
  <c r="AB374" i="58" s="1"/>
  <c r="I374" i="58"/>
  <c r="J374" i="58" s="1"/>
  <c r="AA373" i="58"/>
  <c r="AB373" i="58" s="1"/>
  <c r="I373" i="58"/>
  <c r="J373" i="58" s="1"/>
  <c r="AA372" i="58"/>
  <c r="AB372" i="58" s="1"/>
  <c r="I372" i="58"/>
  <c r="J372" i="58" s="1"/>
  <c r="AA371" i="58"/>
  <c r="AB371" i="58" s="1"/>
  <c r="I371" i="58"/>
  <c r="J371" i="58" s="1"/>
  <c r="AA370" i="58"/>
  <c r="AB370" i="58" s="1"/>
  <c r="I370" i="58"/>
  <c r="J370" i="58" s="1"/>
  <c r="AA369" i="58"/>
  <c r="AB369" i="58" s="1"/>
  <c r="I369" i="58"/>
  <c r="J369" i="58" s="1"/>
  <c r="AA368" i="58"/>
  <c r="AB368" i="58" s="1"/>
  <c r="I368" i="58"/>
  <c r="J368" i="58" s="1"/>
  <c r="AA367" i="58"/>
  <c r="AB367" i="58" s="1"/>
  <c r="I367" i="58"/>
  <c r="J367" i="58" s="1"/>
  <c r="AA366" i="58"/>
  <c r="AB366" i="58" s="1"/>
  <c r="I366" i="58"/>
  <c r="J366" i="58" s="1"/>
  <c r="AA365" i="58"/>
  <c r="AB365" i="58" s="1"/>
  <c r="I365" i="58"/>
  <c r="J365" i="58" s="1"/>
  <c r="AA364" i="58"/>
  <c r="AB364" i="58" s="1"/>
  <c r="I364" i="58"/>
  <c r="J364" i="58" s="1"/>
  <c r="AA363" i="58"/>
  <c r="AB363" i="58" s="1"/>
  <c r="I363" i="58"/>
  <c r="J363" i="58" s="1"/>
  <c r="AA362" i="58"/>
  <c r="AB362" i="58" s="1"/>
  <c r="I362" i="58"/>
  <c r="J362" i="58" s="1"/>
  <c r="AA361" i="58"/>
  <c r="AB361" i="58" s="1"/>
  <c r="I361" i="58"/>
  <c r="J361" i="58" s="1"/>
  <c r="AA360" i="58"/>
  <c r="AB360" i="58" s="1"/>
  <c r="I360" i="58"/>
  <c r="J360" i="58" s="1"/>
  <c r="AA359" i="58"/>
  <c r="AB359" i="58" s="1"/>
  <c r="I359" i="58"/>
  <c r="J359" i="58" s="1"/>
  <c r="AA358" i="58"/>
  <c r="AB358" i="58" s="1"/>
  <c r="I358" i="58"/>
  <c r="J358" i="58" s="1"/>
  <c r="AA357" i="58"/>
  <c r="AB357" i="58" s="1"/>
  <c r="I357" i="58"/>
  <c r="J357" i="58" s="1"/>
  <c r="AA356" i="58"/>
  <c r="AB356" i="58" s="1"/>
  <c r="I356" i="58"/>
  <c r="J356" i="58" s="1"/>
  <c r="AA355" i="58"/>
  <c r="AB355" i="58" s="1"/>
  <c r="I355" i="58"/>
  <c r="J355" i="58" s="1"/>
  <c r="AA354" i="58"/>
  <c r="AB354" i="58" s="1"/>
  <c r="I354" i="58"/>
  <c r="J354" i="58" s="1"/>
  <c r="AA353" i="58"/>
  <c r="AB353" i="58" s="1"/>
  <c r="I353" i="58"/>
  <c r="J353" i="58" s="1"/>
  <c r="AA352" i="58"/>
  <c r="AB352" i="58" s="1"/>
  <c r="I352" i="58"/>
  <c r="J352" i="58" s="1"/>
  <c r="AA351" i="58"/>
  <c r="AB351" i="58" s="1"/>
  <c r="I351" i="58"/>
  <c r="J351" i="58" s="1"/>
  <c r="AA350" i="58"/>
  <c r="AB350" i="58" s="1"/>
  <c r="I350" i="58"/>
  <c r="J350" i="58" s="1"/>
  <c r="AA349" i="58"/>
  <c r="AB349" i="58" s="1"/>
  <c r="I349" i="58"/>
  <c r="J349" i="58" s="1"/>
  <c r="AA348" i="58"/>
  <c r="AB348" i="58" s="1"/>
  <c r="I348" i="58"/>
  <c r="J348" i="58" s="1"/>
  <c r="AA347" i="58"/>
  <c r="AB347" i="58" s="1"/>
  <c r="I347" i="58"/>
  <c r="J347" i="58" s="1"/>
  <c r="AA346" i="58"/>
  <c r="AB346" i="58" s="1"/>
  <c r="I346" i="58"/>
  <c r="J346" i="58" s="1"/>
  <c r="AA345" i="58"/>
  <c r="AB345" i="58" s="1"/>
  <c r="I345" i="58"/>
  <c r="J345" i="58" s="1"/>
  <c r="AA344" i="58"/>
  <c r="AB344" i="58" s="1"/>
  <c r="I344" i="58"/>
  <c r="J344" i="58" s="1"/>
  <c r="AA343" i="58"/>
  <c r="AB343" i="58" s="1"/>
  <c r="I343" i="58"/>
  <c r="J343" i="58" s="1"/>
  <c r="AA342" i="58"/>
  <c r="AB342" i="58" s="1"/>
  <c r="I342" i="58"/>
  <c r="J342" i="58" s="1"/>
  <c r="AA341" i="58"/>
  <c r="AB341" i="58" s="1"/>
  <c r="I341" i="58"/>
  <c r="J341" i="58" s="1"/>
  <c r="AA340" i="58"/>
  <c r="AB340" i="58" s="1"/>
  <c r="I340" i="58"/>
  <c r="J340" i="58" s="1"/>
  <c r="AA339" i="58"/>
  <c r="AB339" i="58" s="1"/>
  <c r="I339" i="58"/>
  <c r="J339" i="58" s="1"/>
  <c r="AA338" i="58"/>
  <c r="AB338" i="58" s="1"/>
  <c r="I338" i="58"/>
  <c r="J338" i="58" s="1"/>
  <c r="AA337" i="58"/>
  <c r="AB337" i="58" s="1"/>
  <c r="I337" i="58"/>
  <c r="J337" i="58" s="1"/>
  <c r="AA336" i="58"/>
  <c r="AB336" i="58" s="1"/>
  <c r="I336" i="58"/>
  <c r="J336" i="58" s="1"/>
  <c r="AA335" i="58"/>
  <c r="AB335" i="58" s="1"/>
  <c r="I335" i="58"/>
  <c r="J335" i="58" s="1"/>
  <c r="AA334" i="58"/>
  <c r="AB334" i="58" s="1"/>
  <c r="I334" i="58"/>
  <c r="J334" i="58" s="1"/>
  <c r="AA333" i="58"/>
  <c r="AB333" i="58" s="1"/>
  <c r="I333" i="58"/>
  <c r="J333" i="58" s="1"/>
  <c r="AA332" i="58"/>
  <c r="AB332" i="58" s="1"/>
  <c r="I332" i="58"/>
  <c r="J332" i="58" s="1"/>
  <c r="AA331" i="58"/>
  <c r="AB331" i="58" s="1"/>
  <c r="I331" i="58"/>
  <c r="J331" i="58" s="1"/>
  <c r="AA330" i="58"/>
  <c r="AB330" i="58" s="1"/>
  <c r="I330" i="58"/>
  <c r="J330" i="58" s="1"/>
  <c r="AA329" i="58"/>
  <c r="AB329" i="58" s="1"/>
  <c r="I329" i="58"/>
  <c r="J329" i="58" s="1"/>
  <c r="AA328" i="58"/>
  <c r="AB328" i="58" s="1"/>
  <c r="I328" i="58"/>
  <c r="J328" i="58" s="1"/>
  <c r="AA327" i="58"/>
  <c r="AB327" i="58" s="1"/>
  <c r="I327" i="58"/>
  <c r="J327" i="58" s="1"/>
  <c r="AA326" i="58"/>
  <c r="AB326" i="58" s="1"/>
  <c r="I326" i="58"/>
  <c r="J326" i="58" s="1"/>
  <c r="AA325" i="58"/>
  <c r="AB325" i="58" s="1"/>
  <c r="I325" i="58"/>
  <c r="J325" i="58" s="1"/>
  <c r="AA324" i="58"/>
  <c r="AB324" i="58" s="1"/>
  <c r="I324" i="58"/>
  <c r="J324" i="58" s="1"/>
  <c r="AA323" i="58"/>
  <c r="AB323" i="58" s="1"/>
  <c r="I323" i="58"/>
  <c r="J323" i="58" s="1"/>
  <c r="AA322" i="58"/>
  <c r="AB322" i="58" s="1"/>
  <c r="I322" i="58"/>
  <c r="J322" i="58" s="1"/>
  <c r="AA321" i="58"/>
  <c r="AB321" i="58" s="1"/>
  <c r="I321" i="58"/>
  <c r="J321" i="58" s="1"/>
  <c r="AA320" i="58"/>
  <c r="AB320" i="58" s="1"/>
  <c r="I320" i="58"/>
  <c r="J320" i="58" s="1"/>
  <c r="AA319" i="58"/>
  <c r="AB319" i="58" s="1"/>
  <c r="I319" i="58"/>
  <c r="J319" i="58" s="1"/>
  <c r="AA318" i="58"/>
  <c r="AB318" i="58" s="1"/>
  <c r="I318" i="58"/>
  <c r="J318" i="58" s="1"/>
  <c r="AA317" i="58"/>
  <c r="AB317" i="58" s="1"/>
  <c r="I317" i="58"/>
  <c r="J317" i="58" s="1"/>
  <c r="AA316" i="58"/>
  <c r="AB316" i="58" s="1"/>
  <c r="I316" i="58"/>
  <c r="J316" i="58" s="1"/>
  <c r="AA315" i="58"/>
  <c r="AB315" i="58" s="1"/>
  <c r="I315" i="58"/>
  <c r="J315" i="58" s="1"/>
  <c r="AA314" i="58"/>
  <c r="AB314" i="58" s="1"/>
  <c r="I314" i="58"/>
  <c r="J314" i="58" s="1"/>
  <c r="AA313" i="58"/>
  <c r="AB313" i="58" s="1"/>
  <c r="I313" i="58"/>
  <c r="J313" i="58" s="1"/>
  <c r="AA312" i="58"/>
  <c r="AB312" i="58" s="1"/>
  <c r="I312" i="58"/>
  <c r="J312" i="58" s="1"/>
  <c r="AA311" i="58"/>
  <c r="AB311" i="58" s="1"/>
  <c r="I311" i="58"/>
  <c r="J311" i="58" s="1"/>
  <c r="AA310" i="58"/>
  <c r="AB310" i="58" s="1"/>
  <c r="I310" i="58"/>
  <c r="J310" i="58" s="1"/>
  <c r="AA309" i="58"/>
  <c r="AB309" i="58" s="1"/>
  <c r="I309" i="58"/>
  <c r="J309" i="58" s="1"/>
  <c r="AA308" i="58"/>
  <c r="AB308" i="58" s="1"/>
  <c r="I308" i="58"/>
  <c r="J308" i="58" s="1"/>
  <c r="AA307" i="58"/>
  <c r="AB307" i="58" s="1"/>
  <c r="I307" i="58"/>
  <c r="J307" i="58" s="1"/>
  <c r="AA306" i="58"/>
  <c r="AB306" i="58" s="1"/>
  <c r="I306" i="58"/>
  <c r="J306" i="58" s="1"/>
  <c r="AA305" i="58"/>
  <c r="AB305" i="58" s="1"/>
  <c r="I305" i="58"/>
  <c r="J305" i="58" s="1"/>
  <c r="AA304" i="58"/>
  <c r="AB304" i="58" s="1"/>
  <c r="I304" i="58"/>
  <c r="J304" i="58" s="1"/>
  <c r="AA303" i="58"/>
  <c r="AB303" i="58" s="1"/>
  <c r="I303" i="58"/>
  <c r="J303" i="58" s="1"/>
  <c r="AA302" i="58"/>
  <c r="AB302" i="58" s="1"/>
  <c r="I302" i="58"/>
  <c r="J302" i="58" s="1"/>
  <c r="AA301" i="58"/>
  <c r="AB301" i="58" s="1"/>
  <c r="I301" i="58"/>
  <c r="J301" i="58" s="1"/>
  <c r="AA300" i="58"/>
  <c r="AB300" i="58" s="1"/>
  <c r="I300" i="58"/>
  <c r="J300" i="58" s="1"/>
  <c r="AA299" i="58"/>
  <c r="AB299" i="58" s="1"/>
  <c r="I299" i="58"/>
  <c r="J299" i="58" s="1"/>
  <c r="AA298" i="58"/>
  <c r="AB298" i="58" s="1"/>
  <c r="I298" i="58"/>
  <c r="J298" i="58" s="1"/>
  <c r="AA297" i="58"/>
  <c r="AB297" i="58" s="1"/>
  <c r="I297" i="58"/>
  <c r="J297" i="58" s="1"/>
  <c r="AA296" i="58"/>
  <c r="AB296" i="58" s="1"/>
  <c r="I296" i="58"/>
  <c r="J296" i="58" s="1"/>
  <c r="AA295" i="58"/>
  <c r="AB295" i="58" s="1"/>
  <c r="I295" i="58"/>
  <c r="J295" i="58" s="1"/>
  <c r="AA294" i="58"/>
  <c r="AB294" i="58" s="1"/>
  <c r="I294" i="58"/>
  <c r="J294" i="58" s="1"/>
  <c r="AA293" i="58"/>
  <c r="AB293" i="58" s="1"/>
  <c r="I293" i="58"/>
  <c r="J293" i="58" s="1"/>
  <c r="AA292" i="58"/>
  <c r="AB292" i="58" s="1"/>
  <c r="I292" i="58"/>
  <c r="J292" i="58" s="1"/>
  <c r="AA291" i="58"/>
  <c r="AB291" i="58" s="1"/>
  <c r="I291" i="58"/>
  <c r="J291" i="58" s="1"/>
  <c r="AA290" i="58"/>
  <c r="AB290" i="58" s="1"/>
  <c r="I290" i="58"/>
  <c r="J290" i="58" s="1"/>
  <c r="AA289" i="58"/>
  <c r="AB289" i="58" s="1"/>
  <c r="I289" i="58"/>
  <c r="J289" i="58" s="1"/>
  <c r="AA288" i="58"/>
  <c r="AB288" i="58" s="1"/>
  <c r="I288" i="58"/>
  <c r="J288" i="58" s="1"/>
  <c r="AA287" i="58"/>
  <c r="AB287" i="58" s="1"/>
  <c r="I287" i="58"/>
  <c r="J287" i="58" s="1"/>
  <c r="AA286" i="58"/>
  <c r="AB286" i="58" s="1"/>
  <c r="I286" i="58"/>
  <c r="J286" i="58" s="1"/>
  <c r="AA285" i="58"/>
  <c r="AB285" i="58" s="1"/>
  <c r="I285" i="58"/>
  <c r="J285" i="58" s="1"/>
  <c r="AA284" i="58"/>
  <c r="AB284" i="58" s="1"/>
  <c r="I284" i="58"/>
  <c r="J284" i="58" s="1"/>
  <c r="AA283" i="58"/>
  <c r="AB283" i="58" s="1"/>
  <c r="I283" i="58"/>
  <c r="J283" i="58" s="1"/>
  <c r="AA282" i="58"/>
  <c r="AB282" i="58" s="1"/>
  <c r="I282" i="58"/>
  <c r="J282" i="58" s="1"/>
  <c r="AA281" i="58"/>
  <c r="AB281" i="58" s="1"/>
  <c r="I281" i="58"/>
  <c r="J281" i="58" s="1"/>
  <c r="AA280" i="58"/>
  <c r="AB280" i="58" s="1"/>
  <c r="I280" i="58"/>
  <c r="J280" i="58" s="1"/>
  <c r="AA279" i="58"/>
  <c r="AB279" i="58" s="1"/>
  <c r="I279" i="58"/>
  <c r="J279" i="58" s="1"/>
  <c r="AA278" i="58"/>
  <c r="AB278" i="58" s="1"/>
  <c r="I278" i="58"/>
  <c r="J278" i="58" s="1"/>
  <c r="AA277" i="58"/>
  <c r="AB277" i="58" s="1"/>
  <c r="I277" i="58"/>
  <c r="J277" i="58" s="1"/>
  <c r="AA276" i="58"/>
  <c r="AB276" i="58" s="1"/>
  <c r="I276" i="58"/>
  <c r="J276" i="58" s="1"/>
  <c r="AA275" i="58"/>
  <c r="AB275" i="58" s="1"/>
  <c r="I275" i="58"/>
  <c r="J275" i="58" s="1"/>
  <c r="AA274" i="58"/>
  <c r="AB274" i="58" s="1"/>
  <c r="I274" i="58"/>
  <c r="J274" i="58" s="1"/>
  <c r="AA273" i="58"/>
  <c r="AB273" i="58" s="1"/>
  <c r="I273" i="58"/>
  <c r="J273" i="58" s="1"/>
  <c r="AA272" i="58"/>
  <c r="AB272" i="58" s="1"/>
  <c r="I272" i="58"/>
  <c r="J272" i="58" s="1"/>
  <c r="AA271" i="58"/>
  <c r="AB271" i="58" s="1"/>
  <c r="I271" i="58"/>
  <c r="J271" i="58" s="1"/>
  <c r="AA270" i="58"/>
  <c r="AB270" i="58" s="1"/>
  <c r="I270" i="58"/>
  <c r="J270" i="58" s="1"/>
  <c r="AA269" i="58"/>
  <c r="AB269" i="58" s="1"/>
  <c r="I269" i="58"/>
  <c r="J269" i="58" s="1"/>
  <c r="AA268" i="58"/>
  <c r="AB268" i="58" s="1"/>
  <c r="I268" i="58"/>
  <c r="J268" i="58" s="1"/>
  <c r="AA267" i="58"/>
  <c r="AB267" i="58" s="1"/>
  <c r="I267" i="58"/>
  <c r="J267" i="58" s="1"/>
  <c r="AA266" i="58"/>
  <c r="AB266" i="58" s="1"/>
  <c r="I266" i="58"/>
  <c r="J266" i="58" s="1"/>
  <c r="AA265" i="58"/>
  <c r="AB265" i="58" s="1"/>
  <c r="I265" i="58"/>
  <c r="J265" i="58" s="1"/>
  <c r="AA264" i="58"/>
  <c r="AB264" i="58" s="1"/>
  <c r="I264" i="58"/>
  <c r="J264" i="58" s="1"/>
  <c r="AA263" i="58"/>
  <c r="AB263" i="58" s="1"/>
  <c r="I263" i="58"/>
  <c r="J263" i="58" s="1"/>
  <c r="AA262" i="58"/>
  <c r="AB262" i="58" s="1"/>
  <c r="I262" i="58"/>
  <c r="J262" i="58" s="1"/>
  <c r="AA261" i="58"/>
  <c r="AB261" i="58" s="1"/>
  <c r="I261" i="58"/>
  <c r="J261" i="58" s="1"/>
  <c r="AA260" i="58"/>
  <c r="AB260" i="58" s="1"/>
  <c r="I260" i="58"/>
  <c r="J260" i="58" s="1"/>
  <c r="AA259" i="58"/>
  <c r="AB259" i="58" s="1"/>
  <c r="I259" i="58"/>
  <c r="J259" i="58" s="1"/>
  <c r="AA258" i="58"/>
  <c r="AB258" i="58" s="1"/>
  <c r="I258" i="58"/>
  <c r="J258" i="58" s="1"/>
  <c r="AA257" i="58"/>
  <c r="AB257" i="58" s="1"/>
  <c r="I257" i="58"/>
  <c r="J257" i="58" s="1"/>
  <c r="AA256" i="58"/>
  <c r="AB256" i="58" s="1"/>
  <c r="I256" i="58"/>
  <c r="J256" i="58" s="1"/>
  <c r="AA255" i="58"/>
  <c r="AB255" i="58" s="1"/>
  <c r="I255" i="58"/>
  <c r="J255" i="58" s="1"/>
  <c r="AA254" i="58"/>
  <c r="AB254" i="58" s="1"/>
  <c r="I254" i="58"/>
  <c r="J254" i="58" s="1"/>
  <c r="AA253" i="58"/>
  <c r="AB253" i="58" s="1"/>
  <c r="I253" i="58"/>
  <c r="J253" i="58" s="1"/>
  <c r="AA252" i="58"/>
  <c r="AB252" i="58" s="1"/>
  <c r="I252" i="58"/>
  <c r="J252" i="58" s="1"/>
  <c r="AA251" i="58"/>
  <c r="AB251" i="58" s="1"/>
  <c r="I251" i="58"/>
  <c r="J251" i="58" s="1"/>
  <c r="AA250" i="58"/>
  <c r="AB250" i="58" s="1"/>
  <c r="I250" i="58"/>
  <c r="J250" i="58" s="1"/>
  <c r="AA249" i="58"/>
  <c r="AB249" i="58" s="1"/>
  <c r="I249" i="58"/>
  <c r="J249" i="58" s="1"/>
  <c r="AA248" i="58"/>
  <c r="AB248" i="58" s="1"/>
  <c r="I248" i="58"/>
  <c r="J248" i="58" s="1"/>
  <c r="AA247" i="58"/>
  <c r="AB247" i="58" s="1"/>
  <c r="I247" i="58"/>
  <c r="J247" i="58" s="1"/>
  <c r="AA246" i="58"/>
  <c r="AB246" i="58" s="1"/>
  <c r="I246" i="58"/>
  <c r="J246" i="58" s="1"/>
  <c r="AA245" i="58"/>
  <c r="AB245" i="58" s="1"/>
  <c r="I245" i="58"/>
  <c r="J245" i="58" s="1"/>
  <c r="AA244" i="58"/>
  <c r="AB244" i="58" s="1"/>
  <c r="I244" i="58"/>
  <c r="J244" i="58" s="1"/>
  <c r="AA243" i="58"/>
  <c r="AB243" i="58" s="1"/>
  <c r="I243" i="58"/>
  <c r="J243" i="58" s="1"/>
  <c r="AA242" i="58"/>
  <c r="AB242" i="58" s="1"/>
  <c r="I242" i="58"/>
  <c r="J242" i="58" s="1"/>
  <c r="AA241" i="58"/>
  <c r="AB241" i="58" s="1"/>
  <c r="I241" i="58"/>
  <c r="J241" i="58" s="1"/>
  <c r="AA240" i="58"/>
  <c r="AB240" i="58" s="1"/>
  <c r="I240" i="58"/>
  <c r="J240" i="58" s="1"/>
  <c r="AA239" i="58"/>
  <c r="AB239" i="58" s="1"/>
  <c r="I239" i="58"/>
  <c r="J239" i="58" s="1"/>
  <c r="AA238" i="58"/>
  <c r="AB238" i="58" s="1"/>
  <c r="I238" i="58"/>
  <c r="J238" i="58" s="1"/>
  <c r="AA237" i="58"/>
  <c r="AB237" i="58" s="1"/>
  <c r="I237" i="58"/>
  <c r="J237" i="58" s="1"/>
  <c r="AA236" i="58"/>
  <c r="AB236" i="58" s="1"/>
  <c r="I236" i="58"/>
  <c r="J236" i="58" s="1"/>
  <c r="AA235" i="58"/>
  <c r="AB235" i="58" s="1"/>
  <c r="I235" i="58"/>
  <c r="J235" i="58" s="1"/>
  <c r="AA234" i="58"/>
  <c r="AB234" i="58" s="1"/>
  <c r="I234" i="58"/>
  <c r="J234" i="58" s="1"/>
  <c r="AA233" i="58"/>
  <c r="AB233" i="58" s="1"/>
  <c r="I233" i="58"/>
  <c r="J233" i="58" s="1"/>
  <c r="AA232" i="58"/>
  <c r="AB232" i="58" s="1"/>
  <c r="I232" i="58"/>
  <c r="J232" i="58" s="1"/>
  <c r="AA231" i="58"/>
  <c r="AB231" i="58" s="1"/>
  <c r="I231" i="58"/>
  <c r="J231" i="58" s="1"/>
  <c r="AA230" i="58"/>
  <c r="AB230" i="58" s="1"/>
  <c r="I230" i="58"/>
  <c r="J230" i="58" s="1"/>
  <c r="AA229" i="58"/>
  <c r="AB229" i="58" s="1"/>
  <c r="I229" i="58"/>
  <c r="J229" i="58" s="1"/>
  <c r="AA228" i="58"/>
  <c r="AB228" i="58" s="1"/>
  <c r="I228" i="58"/>
  <c r="J228" i="58" s="1"/>
  <c r="AA227" i="58"/>
  <c r="AB227" i="58" s="1"/>
  <c r="I227" i="58"/>
  <c r="J227" i="58" s="1"/>
  <c r="AA226" i="58"/>
  <c r="AB226" i="58" s="1"/>
  <c r="I226" i="58"/>
  <c r="J226" i="58" s="1"/>
  <c r="AA225" i="58"/>
  <c r="AB225" i="58" s="1"/>
  <c r="I225" i="58"/>
  <c r="J225" i="58" s="1"/>
  <c r="AA224" i="58"/>
  <c r="AB224" i="58" s="1"/>
  <c r="I224" i="58"/>
  <c r="J224" i="58" s="1"/>
  <c r="AA223" i="58"/>
  <c r="AB223" i="58" s="1"/>
  <c r="I223" i="58"/>
  <c r="J223" i="58" s="1"/>
  <c r="AA222" i="58"/>
  <c r="AB222" i="58" s="1"/>
  <c r="I222" i="58"/>
  <c r="J222" i="58" s="1"/>
  <c r="AA221" i="58"/>
  <c r="AB221" i="58" s="1"/>
  <c r="I221" i="58"/>
  <c r="J221" i="58" s="1"/>
  <c r="AA220" i="58"/>
  <c r="AB220" i="58" s="1"/>
  <c r="I220" i="58"/>
  <c r="J220" i="58" s="1"/>
  <c r="AA219" i="58"/>
  <c r="AB219" i="58" s="1"/>
  <c r="I219" i="58"/>
  <c r="J219" i="58" s="1"/>
  <c r="AA218" i="58"/>
  <c r="AB218" i="58" s="1"/>
  <c r="I218" i="58"/>
  <c r="J218" i="58" s="1"/>
  <c r="AA217" i="58"/>
  <c r="AB217" i="58" s="1"/>
  <c r="I217" i="58"/>
  <c r="J217" i="58" s="1"/>
  <c r="AA216" i="58"/>
  <c r="AB216" i="58" s="1"/>
  <c r="I216" i="58"/>
  <c r="J216" i="58" s="1"/>
  <c r="AA215" i="58"/>
  <c r="AB215" i="58" s="1"/>
  <c r="I215" i="58"/>
  <c r="J215" i="58" s="1"/>
  <c r="AA214" i="58"/>
  <c r="AB214" i="58" s="1"/>
  <c r="I214" i="58"/>
  <c r="J214" i="58" s="1"/>
  <c r="AA213" i="58"/>
  <c r="AB213" i="58" s="1"/>
  <c r="I213" i="58"/>
  <c r="J213" i="58" s="1"/>
  <c r="AA212" i="58"/>
  <c r="AB212" i="58" s="1"/>
  <c r="I212" i="58"/>
  <c r="J212" i="58" s="1"/>
  <c r="AA211" i="58"/>
  <c r="AB211" i="58" s="1"/>
  <c r="I211" i="58"/>
  <c r="J211" i="58" s="1"/>
  <c r="AA210" i="58"/>
  <c r="AB210" i="58" s="1"/>
  <c r="I210" i="58"/>
  <c r="J210" i="58" s="1"/>
  <c r="AA209" i="58"/>
  <c r="AB209" i="58" s="1"/>
  <c r="I209" i="58"/>
  <c r="J209" i="58" s="1"/>
  <c r="AA208" i="58"/>
  <c r="AB208" i="58" s="1"/>
  <c r="I208" i="58"/>
  <c r="J208" i="58" s="1"/>
  <c r="AA207" i="58"/>
  <c r="AB207" i="58" s="1"/>
  <c r="I207" i="58"/>
  <c r="J207" i="58" s="1"/>
  <c r="AA206" i="58"/>
  <c r="AB206" i="58" s="1"/>
  <c r="I206" i="58"/>
  <c r="J206" i="58" s="1"/>
  <c r="AA205" i="58"/>
  <c r="AB205" i="58" s="1"/>
  <c r="I205" i="58"/>
  <c r="J205" i="58" s="1"/>
  <c r="AA204" i="58"/>
  <c r="AB204" i="58" s="1"/>
  <c r="I204" i="58"/>
  <c r="J204" i="58" s="1"/>
  <c r="AA203" i="58"/>
  <c r="AB203" i="58" s="1"/>
  <c r="I203" i="58"/>
  <c r="J203" i="58" s="1"/>
  <c r="AA202" i="58"/>
  <c r="AB202" i="58" s="1"/>
  <c r="I202" i="58"/>
  <c r="J202" i="58" s="1"/>
  <c r="AA201" i="58"/>
  <c r="AB201" i="58" s="1"/>
  <c r="I201" i="58"/>
  <c r="J201" i="58" s="1"/>
  <c r="AA200" i="58"/>
  <c r="AB200" i="58" s="1"/>
  <c r="I200" i="58"/>
  <c r="J200" i="58" s="1"/>
  <c r="AA199" i="58"/>
  <c r="AB199" i="58" s="1"/>
  <c r="I199" i="58"/>
  <c r="J199" i="58" s="1"/>
  <c r="AA198" i="58"/>
  <c r="AB198" i="58" s="1"/>
  <c r="I198" i="58"/>
  <c r="J198" i="58" s="1"/>
  <c r="AA197" i="58"/>
  <c r="AB197" i="58" s="1"/>
  <c r="I197" i="58"/>
  <c r="J197" i="58" s="1"/>
  <c r="AA196" i="58"/>
  <c r="AB196" i="58" s="1"/>
  <c r="I196" i="58"/>
  <c r="J196" i="58" s="1"/>
  <c r="AA195" i="58"/>
  <c r="AB195" i="58" s="1"/>
  <c r="I195" i="58"/>
  <c r="J195" i="58" s="1"/>
  <c r="AA194" i="58"/>
  <c r="AB194" i="58" s="1"/>
  <c r="I194" i="58"/>
  <c r="J194" i="58" s="1"/>
  <c r="AA193" i="58"/>
  <c r="AB193" i="58" s="1"/>
  <c r="I193" i="58"/>
  <c r="J193" i="58" s="1"/>
  <c r="AA192" i="58"/>
  <c r="AB192" i="58" s="1"/>
  <c r="I192" i="58"/>
  <c r="J192" i="58" s="1"/>
  <c r="AA191" i="58"/>
  <c r="AB191" i="58" s="1"/>
  <c r="I191" i="58"/>
  <c r="J191" i="58" s="1"/>
  <c r="AA190" i="58"/>
  <c r="AB190" i="58" s="1"/>
  <c r="I190" i="58"/>
  <c r="J190" i="58" s="1"/>
  <c r="AA189" i="58"/>
  <c r="AB189" i="58" s="1"/>
  <c r="I189" i="58"/>
  <c r="J189" i="58" s="1"/>
  <c r="AA188" i="58"/>
  <c r="AB188" i="58" s="1"/>
  <c r="I188" i="58"/>
  <c r="J188" i="58" s="1"/>
  <c r="AA187" i="58"/>
  <c r="AB187" i="58" s="1"/>
  <c r="I187" i="58"/>
  <c r="J187" i="58" s="1"/>
  <c r="AA186" i="58"/>
  <c r="AB186" i="58" s="1"/>
  <c r="I186" i="58"/>
  <c r="J186" i="58" s="1"/>
  <c r="AA185" i="58"/>
  <c r="AB185" i="58" s="1"/>
  <c r="I185" i="58"/>
  <c r="J185" i="58" s="1"/>
  <c r="AA184" i="58"/>
  <c r="AB184" i="58" s="1"/>
  <c r="I184" i="58"/>
  <c r="J184" i="58" s="1"/>
  <c r="AA183" i="58"/>
  <c r="AB183" i="58" s="1"/>
  <c r="I183" i="58"/>
  <c r="J183" i="58" s="1"/>
  <c r="AA182" i="58"/>
  <c r="AB182" i="58" s="1"/>
  <c r="I182" i="58"/>
  <c r="J182" i="58" s="1"/>
  <c r="AA181" i="58"/>
  <c r="AB181" i="58" s="1"/>
  <c r="I181" i="58"/>
  <c r="J181" i="58" s="1"/>
  <c r="AA180" i="58"/>
  <c r="AB180" i="58" s="1"/>
  <c r="I180" i="58"/>
  <c r="J180" i="58" s="1"/>
  <c r="AA179" i="58"/>
  <c r="AB179" i="58" s="1"/>
  <c r="I179" i="58"/>
  <c r="J179" i="58" s="1"/>
  <c r="AA178" i="58"/>
  <c r="AB178" i="58" s="1"/>
  <c r="I178" i="58"/>
  <c r="J178" i="58" s="1"/>
  <c r="AA177" i="58"/>
  <c r="AB177" i="58" s="1"/>
  <c r="I177" i="58"/>
  <c r="J177" i="58" s="1"/>
  <c r="AA176" i="58"/>
  <c r="AB176" i="58" s="1"/>
  <c r="I176" i="58"/>
  <c r="J176" i="58" s="1"/>
  <c r="AA175" i="58"/>
  <c r="AB175" i="58" s="1"/>
  <c r="I175" i="58"/>
  <c r="J175" i="58" s="1"/>
  <c r="AA174" i="58"/>
  <c r="AB174" i="58" s="1"/>
  <c r="I174" i="58"/>
  <c r="J174" i="58" s="1"/>
  <c r="AA173" i="58"/>
  <c r="AB173" i="58" s="1"/>
  <c r="I173" i="58"/>
  <c r="J173" i="58" s="1"/>
  <c r="AA172" i="58"/>
  <c r="AB172" i="58" s="1"/>
  <c r="I172" i="58"/>
  <c r="J172" i="58" s="1"/>
  <c r="AA171" i="58"/>
  <c r="AB171" i="58" s="1"/>
  <c r="I171" i="58"/>
  <c r="J171" i="58" s="1"/>
  <c r="AA170" i="58"/>
  <c r="AB170" i="58" s="1"/>
  <c r="I170" i="58"/>
  <c r="J170" i="58" s="1"/>
  <c r="AA169" i="58"/>
  <c r="AB169" i="58" s="1"/>
  <c r="I169" i="58"/>
  <c r="J169" i="58" s="1"/>
  <c r="AA168" i="58"/>
  <c r="AB168" i="58" s="1"/>
  <c r="I168" i="58"/>
  <c r="J168" i="58" s="1"/>
  <c r="AA167" i="58"/>
  <c r="AB167" i="58" s="1"/>
  <c r="I167" i="58"/>
  <c r="J167" i="58" s="1"/>
  <c r="AA166" i="58"/>
  <c r="AB166" i="58" s="1"/>
  <c r="I166" i="58"/>
  <c r="J166" i="58" s="1"/>
  <c r="AA165" i="58"/>
  <c r="AB165" i="58" s="1"/>
  <c r="I165" i="58"/>
  <c r="J165" i="58" s="1"/>
  <c r="AA164" i="58"/>
  <c r="AB164" i="58" s="1"/>
  <c r="I164" i="58"/>
  <c r="J164" i="58" s="1"/>
  <c r="AA163" i="58"/>
  <c r="AB163" i="58" s="1"/>
  <c r="I163" i="58"/>
  <c r="J163" i="58" s="1"/>
  <c r="AA162" i="58"/>
  <c r="AB162" i="58" s="1"/>
  <c r="I162" i="58"/>
  <c r="J162" i="58" s="1"/>
  <c r="AA161" i="58"/>
  <c r="AB161" i="58" s="1"/>
  <c r="I161" i="58"/>
  <c r="J161" i="58" s="1"/>
  <c r="AA160" i="58"/>
  <c r="AB160" i="58" s="1"/>
  <c r="I160" i="58"/>
  <c r="J160" i="58" s="1"/>
  <c r="AA159" i="58"/>
  <c r="AB159" i="58" s="1"/>
  <c r="I159" i="58"/>
  <c r="J159" i="58" s="1"/>
  <c r="AA158" i="58"/>
  <c r="AB158" i="58" s="1"/>
  <c r="I158" i="58"/>
  <c r="J158" i="58" s="1"/>
  <c r="AA157" i="58"/>
  <c r="AB157" i="58" s="1"/>
  <c r="I157" i="58"/>
  <c r="J157" i="58" s="1"/>
  <c r="AA156" i="58"/>
  <c r="AB156" i="58" s="1"/>
  <c r="I156" i="58"/>
  <c r="J156" i="58" s="1"/>
  <c r="AA155" i="58"/>
  <c r="AB155" i="58" s="1"/>
  <c r="I155" i="58"/>
  <c r="J155" i="58" s="1"/>
  <c r="AA154" i="58"/>
  <c r="AB154" i="58" s="1"/>
  <c r="I154" i="58"/>
  <c r="J154" i="58" s="1"/>
  <c r="AA153" i="58"/>
  <c r="AB153" i="58" s="1"/>
  <c r="I153" i="58"/>
  <c r="J153" i="58" s="1"/>
  <c r="AA152" i="58"/>
  <c r="AB152" i="58" s="1"/>
  <c r="I152" i="58"/>
  <c r="J152" i="58" s="1"/>
  <c r="AA151" i="58"/>
  <c r="AB151" i="58" s="1"/>
  <c r="I151" i="58"/>
  <c r="J151" i="58" s="1"/>
  <c r="AA150" i="58"/>
  <c r="AB150" i="58" s="1"/>
  <c r="I150" i="58"/>
  <c r="J150" i="58" s="1"/>
  <c r="AA149" i="58"/>
  <c r="AB149" i="58" s="1"/>
  <c r="I149" i="58"/>
  <c r="J149" i="58" s="1"/>
  <c r="AA148" i="58"/>
  <c r="AB148" i="58" s="1"/>
  <c r="I148" i="58"/>
  <c r="J148" i="58" s="1"/>
  <c r="AA147" i="58"/>
  <c r="AB147" i="58" s="1"/>
  <c r="I147" i="58"/>
  <c r="J147" i="58" s="1"/>
  <c r="AA146" i="58"/>
  <c r="AB146" i="58" s="1"/>
  <c r="I146" i="58"/>
  <c r="J146" i="58" s="1"/>
  <c r="AA145" i="58"/>
  <c r="AB145" i="58" s="1"/>
  <c r="I145" i="58"/>
  <c r="J145" i="58" s="1"/>
  <c r="AA144" i="58"/>
  <c r="AB144" i="58" s="1"/>
  <c r="I144" i="58"/>
  <c r="J144" i="58" s="1"/>
  <c r="AA143" i="58"/>
  <c r="AB143" i="58" s="1"/>
  <c r="I143" i="58"/>
  <c r="J143" i="58" s="1"/>
  <c r="AA142" i="58"/>
  <c r="AB142" i="58" s="1"/>
  <c r="I142" i="58"/>
  <c r="J142" i="58" s="1"/>
  <c r="AA141" i="58"/>
  <c r="AB141" i="58" s="1"/>
  <c r="I141" i="58"/>
  <c r="J141" i="58" s="1"/>
  <c r="AA140" i="58"/>
  <c r="AB140" i="58" s="1"/>
  <c r="I140" i="58"/>
  <c r="J140" i="58" s="1"/>
  <c r="AA139" i="58"/>
  <c r="AB139" i="58" s="1"/>
  <c r="I139" i="58"/>
  <c r="J139" i="58" s="1"/>
  <c r="AA138" i="58"/>
  <c r="AB138" i="58" s="1"/>
  <c r="I138" i="58"/>
  <c r="J138" i="58" s="1"/>
  <c r="AA137" i="58"/>
  <c r="AB137" i="58" s="1"/>
  <c r="I137" i="58"/>
  <c r="J137" i="58" s="1"/>
  <c r="AA136" i="58"/>
  <c r="AB136" i="58" s="1"/>
  <c r="I136" i="58"/>
  <c r="J136" i="58" s="1"/>
  <c r="AA135" i="58"/>
  <c r="AB135" i="58" s="1"/>
  <c r="I135" i="58"/>
  <c r="J135" i="58" s="1"/>
  <c r="AA134" i="58"/>
  <c r="AB134" i="58" s="1"/>
  <c r="I134" i="58"/>
  <c r="J134" i="58" s="1"/>
  <c r="AA133" i="58"/>
  <c r="AB133" i="58" s="1"/>
  <c r="I133" i="58"/>
  <c r="J133" i="58" s="1"/>
  <c r="AA132" i="58"/>
  <c r="AB132" i="58" s="1"/>
  <c r="I132" i="58"/>
  <c r="J132" i="58" s="1"/>
  <c r="AA131" i="58"/>
  <c r="AB131" i="58" s="1"/>
  <c r="I131" i="58"/>
  <c r="J131" i="58" s="1"/>
  <c r="AA130" i="58"/>
  <c r="AB130" i="58" s="1"/>
  <c r="I130" i="58"/>
  <c r="J130" i="58" s="1"/>
  <c r="AA129" i="58"/>
  <c r="AB129" i="58" s="1"/>
  <c r="I129" i="58"/>
  <c r="J129" i="58" s="1"/>
  <c r="AA128" i="58"/>
  <c r="AB128" i="58" s="1"/>
  <c r="I128" i="58"/>
  <c r="J128" i="58" s="1"/>
  <c r="AA127" i="58"/>
  <c r="AB127" i="58" s="1"/>
  <c r="I127" i="58"/>
  <c r="J127" i="58" s="1"/>
  <c r="AA126" i="58"/>
  <c r="AB126" i="58" s="1"/>
  <c r="I126" i="58"/>
  <c r="J126" i="58" s="1"/>
  <c r="AA125" i="58"/>
  <c r="AB125" i="58" s="1"/>
  <c r="I125" i="58"/>
  <c r="J125" i="58" s="1"/>
  <c r="AA124" i="58"/>
  <c r="AB124" i="58" s="1"/>
  <c r="I124" i="58"/>
  <c r="J124" i="58" s="1"/>
  <c r="AA123" i="58"/>
  <c r="AB123" i="58" s="1"/>
  <c r="I123" i="58"/>
  <c r="J123" i="58" s="1"/>
  <c r="AA122" i="58"/>
  <c r="AB122" i="58" s="1"/>
  <c r="I122" i="58"/>
  <c r="J122" i="58" s="1"/>
  <c r="AA121" i="58"/>
  <c r="AB121" i="58" s="1"/>
  <c r="I121" i="58"/>
  <c r="J121" i="58" s="1"/>
  <c r="AA120" i="58"/>
  <c r="AB120" i="58" s="1"/>
  <c r="I120" i="58"/>
  <c r="J120" i="58" s="1"/>
  <c r="AA119" i="58"/>
  <c r="AB119" i="58" s="1"/>
  <c r="I119" i="58"/>
  <c r="J119" i="58" s="1"/>
  <c r="AA118" i="58"/>
  <c r="AB118" i="58" s="1"/>
  <c r="I118" i="58"/>
  <c r="J118" i="58" s="1"/>
  <c r="AA117" i="58"/>
  <c r="AB117" i="58" s="1"/>
  <c r="I117" i="58"/>
  <c r="J117" i="58" s="1"/>
  <c r="AA116" i="58"/>
  <c r="AB116" i="58" s="1"/>
  <c r="I116" i="58"/>
  <c r="J116" i="58" s="1"/>
  <c r="AA115" i="58"/>
  <c r="AB115" i="58" s="1"/>
  <c r="I115" i="58"/>
  <c r="J115" i="58" s="1"/>
  <c r="AA114" i="58"/>
  <c r="AB114" i="58" s="1"/>
  <c r="I114" i="58"/>
  <c r="J114" i="58" s="1"/>
  <c r="AA113" i="58"/>
  <c r="AB113" i="58" s="1"/>
  <c r="I113" i="58"/>
  <c r="J113" i="58" s="1"/>
  <c r="AA112" i="58"/>
  <c r="AB112" i="58" s="1"/>
  <c r="I112" i="58"/>
  <c r="J112" i="58" s="1"/>
  <c r="AA111" i="58"/>
  <c r="AB111" i="58" s="1"/>
  <c r="I111" i="58"/>
  <c r="J111" i="58" s="1"/>
  <c r="AA110" i="58"/>
  <c r="AB110" i="58" s="1"/>
  <c r="I110" i="58"/>
  <c r="J110" i="58" s="1"/>
  <c r="AA109" i="58"/>
  <c r="AB109" i="58" s="1"/>
  <c r="I109" i="58"/>
  <c r="J109" i="58" s="1"/>
  <c r="AA108" i="58"/>
  <c r="AB108" i="58" s="1"/>
  <c r="I108" i="58"/>
  <c r="J108" i="58" s="1"/>
  <c r="AA107" i="58"/>
  <c r="AB107" i="58" s="1"/>
  <c r="I107" i="58"/>
  <c r="J107" i="58" s="1"/>
  <c r="AA106" i="58"/>
  <c r="AB106" i="58" s="1"/>
  <c r="I106" i="58"/>
  <c r="J106" i="58" s="1"/>
  <c r="AA105" i="58"/>
  <c r="AB105" i="58" s="1"/>
  <c r="I105" i="58"/>
  <c r="J105" i="58" s="1"/>
  <c r="AA104" i="58"/>
  <c r="AB104" i="58" s="1"/>
  <c r="I104" i="58"/>
  <c r="J104" i="58" s="1"/>
  <c r="AA103" i="58"/>
  <c r="AB103" i="58" s="1"/>
  <c r="I103" i="58"/>
  <c r="J103" i="58" s="1"/>
  <c r="AA102" i="58"/>
  <c r="AB102" i="58" s="1"/>
  <c r="I102" i="58"/>
  <c r="J102" i="58" s="1"/>
  <c r="AA101" i="58"/>
  <c r="AB101" i="58" s="1"/>
  <c r="I101" i="58"/>
  <c r="J101" i="58" s="1"/>
  <c r="AA100" i="58"/>
  <c r="AB100" i="58" s="1"/>
  <c r="I100" i="58"/>
  <c r="J100" i="58" s="1"/>
  <c r="AA99" i="58"/>
  <c r="AB99" i="58" s="1"/>
  <c r="I99" i="58"/>
  <c r="J99" i="58" s="1"/>
  <c r="AA98" i="58"/>
  <c r="AB98" i="58" s="1"/>
  <c r="I98" i="58"/>
  <c r="J98" i="58" s="1"/>
  <c r="AA97" i="58"/>
  <c r="AB97" i="58" s="1"/>
  <c r="I97" i="58"/>
  <c r="J97" i="58" s="1"/>
  <c r="AA96" i="58"/>
  <c r="AB96" i="58" s="1"/>
  <c r="I96" i="58"/>
  <c r="J96" i="58" s="1"/>
  <c r="AA95" i="58"/>
  <c r="AB95" i="58" s="1"/>
  <c r="I95" i="58"/>
  <c r="J95" i="58" s="1"/>
  <c r="AA94" i="58"/>
  <c r="AB94" i="58" s="1"/>
  <c r="I94" i="58"/>
  <c r="J94" i="58" s="1"/>
  <c r="AA93" i="58"/>
  <c r="AB93" i="58" s="1"/>
  <c r="I93" i="58"/>
  <c r="J93" i="58" s="1"/>
  <c r="AA92" i="58"/>
  <c r="AB92" i="58" s="1"/>
  <c r="I92" i="58"/>
  <c r="J92" i="58" s="1"/>
  <c r="AA91" i="58"/>
  <c r="AB91" i="58" s="1"/>
  <c r="I91" i="58"/>
  <c r="J91" i="58" s="1"/>
  <c r="AA90" i="58"/>
  <c r="AB90" i="58" s="1"/>
  <c r="I90" i="58"/>
  <c r="J90" i="58" s="1"/>
  <c r="AA89" i="58"/>
  <c r="AB89" i="58" s="1"/>
  <c r="I89" i="58"/>
  <c r="J89" i="58" s="1"/>
  <c r="AA88" i="58"/>
  <c r="AB88" i="58" s="1"/>
  <c r="I88" i="58"/>
  <c r="J88" i="58" s="1"/>
  <c r="AA87" i="58"/>
  <c r="AB87" i="58" s="1"/>
  <c r="I87" i="58"/>
  <c r="J87" i="58" s="1"/>
  <c r="AA86" i="58"/>
  <c r="AB86" i="58" s="1"/>
  <c r="I86" i="58"/>
  <c r="J86" i="58" s="1"/>
  <c r="AA85" i="58"/>
  <c r="AB85" i="58" s="1"/>
  <c r="I85" i="58"/>
  <c r="J85" i="58" s="1"/>
  <c r="AA84" i="58"/>
  <c r="AB84" i="58" s="1"/>
  <c r="I84" i="58"/>
  <c r="J84" i="58" s="1"/>
  <c r="AA83" i="58"/>
  <c r="AB83" i="58" s="1"/>
  <c r="I83" i="58"/>
  <c r="J83" i="58" s="1"/>
  <c r="AA82" i="58"/>
  <c r="AB82" i="58" s="1"/>
  <c r="I82" i="58"/>
  <c r="J82" i="58" s="1"/>
  <c r="AA81" i="58"/>
  <c r="AB81" i="58" s="1"/>
  <c r="I81" i="58"/>
  <c r="J81" i="58" s="1"/>
  <c r="AA80" i="58"/>
  <c r="AB80" i="58" s="1"/>
  <c r="I80" i="58"/>
  <c r="J80" i="58" s="1"/>
  <c r="AA79" i="58"/>
  <c r="AB79" i="58" s="1"/>
  <c r="I79" i="58"/>
  <c r="J79" i="58" s="1"/>
  <c r="AA78" i="58"/>
  <c r="AB78" i="58" s="1"/>
  <c r="I78" i="58"/>
  <c r="J78" i="58" s="1"/>
  <c r="AA77" i="58"/>
  <c r="AB77" i="58" s="1"/>
  <c r="I77" i="58"/>
  <c r="J77" i="58" s="1"/>
  <c r="AA76" i="58"/>
  <c r="AB76" i="58" s="1"/>
  <c r="I76" i="58"/>
  <c r="J76" i="58" s="1"/>
  <c r="AA75" i="58"/>
  <c r="AB75" i="58" s="1"/>
  <c r="I75" i="58"/>
  <c r="J75" i="58" s="1"/>
  <c r="AA74" i="58"/>
  <c r="AB74" i="58" s="1"/>
  <c r="I74" i="58"/>
  <c r="J74" i="58" s="1"/>
  <c r="AA73" i="58"/>
  <c r="AB73" i="58" s="1"/>
  <c r="I73" i="58"/>
  <c r="J73" i="58" s="1"/>
  <c r="AA72" i="58"/>
  <c r="AB72" i="58" s="1"/>
  <c r="I72" i="58"/>
  <c r="J72" i="58" s="1"/>
  <c r="AA71" i="58"/>
  <c r="AB71" i="58" s="1"/>
  <c r="I71" i="58"/>
  <c r="J71" i="58" s="1"/>
  <c r="AA70" i="58"/>
  <c r="AB70" i="58" s="1"/>
  <c r="I70" i="58"/>
  <c r="J70" i="58" s="1"/>
  <c r="AA69" i="58"/>
  <c r="AB69" i="58" s="1"/>
  <c r="I69" i="58"/>
  <c r="J69" i="58" s="1"/>
  <c r="AA68" i="58"/>
  <c r="AB68" i="58" s="1"/>
  <c r="I68" i="58"/>
  <c r="J68" i="58" s="1"/>
  <c r="AA67" i="58"/>
  <c r="AB67" i="58" s="1"/>
  <c r="I67" i="58"/>
  <c r="J67" i="58" s="1"/>
  <c r="AA66" i="58"/>
  <c r="AB66" i="58" s="1"/>
  <c r="I66" i="58"/>
  <c r="J66" i="58" s="1"/>
  <c r="AA65" i="58"/>
  <c r="AB65" i="58" s="1"/>
  <c r="I65" i="58"/>
  <c r="J65" i="58" s="1"/>
  <c r="AA64" i="58"/>
  <c r="AB64" i="58" s="1"/>
  <c r="I64" i="58"/>
  <c r="J64" i="58" s="1"/>
  <c r="AA63" i="58"/>
  <c r="AB63" i="58" s="1"/>
  <c r="I63" i="58"/>
  <c r="J63" i="58" s="1"/>
  <c r="AA62" i="58"/>
  <c r="AB62" i="58" s="1"/>
  <c r="I62" i="58"/>
  <c r="J62" i="58" s="1"/>
  <c r="AA61" i="58"/>
  <c r="AB61" i="58" s="1"/>
  <c r="I61" i="58"/>
  <c r="J61" i="58" s="1"/>
  <c r="AA60" i="58"/>
  <c r="AB60" i="58" s="1"/>
  <c r="I60" i="58"/>
  <c r="J60" i="58" s="1"/>
  <c r="AA59" i="58"/>
  <c r="AB59" i="58" s="1"/>
  <c r="I59" i="58"/>
  <c r="J59" i="58" s="1"/>
  <c r="AA58" i="58"/>
  <c r="AB58" i="58" s="1"/>
  <c r="I58" i="58"/>
  <c r="J58" i="58" s="1"/>
  <c r="AA57" i="58"/>
  <c r="AB57" i="58" s="1"/>
  <c r="I57" i="58"/>
  <c r="J57" i="58" s="1"/>
  <c r="AA56" i="58"/>
  <c r="AB56" i="58" s="1"/>
  <c r="I56" i="58"/>
  <c r="J56" i="58" s="1"/>
  <c r="AA55" i="58"/>
  <c r="AB55" i="58" s="1"/>
  <c r="I55" i="58"/>
  <c r="J55" i="58" s="1"/>
  <c r="AA54" i="58"/>
  <c r="AB54" i="58" s="1"/>
  <c r="I54" i="58"/>
  <c r="J54" i="58" s="1"/>
  <c r="AA53" i="58"/>
  <c r="AB53" i="58" s="1"/>
  <c r="I53" i="58"/>
  <c r="J53" i="58" s="1"/>
  <c r="AA52" i="58"/>
  <c r="AB52" i="58" s="1"/>
  <c r="I52" i="58"/>
  <c r="J52" i="58" s="1"/>
  <c r="AA51" i="58"/>
  <c r="AB51" i="58" s="1"/>
  <c r="I51" i="58"/>
  <c r="J51" i="58" s="1"/>
  <c r="AA50" i="58"/>
  <c r="AB50" i="58" s="1"/>
  <c r="I50" i="58"/>
  <c r="J50" i="58" s="1"/>
  <c r="AA49" i="58"/>
  <c r="AB49" i="58" s="1"/>
  <c r="I49" i="58"/>
  <c r="J49" i="58" s="1"/>
  <c r="AA48" i="58"/>
  <c r="AB48" i="58" s="1"/>
  <c r="I48" i="58"/>
  <c r="J48" i="58" s="1"/>
  <c r="AA47" i="58"/>
  <c r="AB47" i="58" s="1"/>
  <c r="I47" i="58"/>
  <c r="J47" i="58" s="1"/>
  <c r="AA46" i="58"/>
  <c r="AB46" i="58" s="1"/>
  <c r="I46" i="58"/>
  <c r="J46" i="58" s="1"/>
  <c r="AA45" i="58"/>
  <c r="AB45" i="58" s="1"/>
  <c r="I45" i="58"/>
  <c r="J45" i="58" s="1"/>
  <c r="AA44" i="58"/>
  <c r="AB44" i="58" s="1"/>
  <c r="I44" i="58"/>
  <c r="J44" i="58" s="1"/>
  <c r="AA43" i="58"/>
  <c r="AB43" i="58" s="1"/>
  <c r="I43" i="58"/>
  <c r="J43" i="58" s="1"/>
  <c r="AA42" i="58"/>
  <c r="AB42" i="58" s="1"/>
  <c r="I42" i="58"/>
  <c r="J42" i="58" s="1"/>
  <c r="AA41" i="58"/>
  <c r="AB41" i="58" s="1"/>
  <c r="I41" i="58"/>
  <c r="J41" i="58" s="1"/>
  <c r="AA40" i="58"/>
  <c r="AB40" i="58" s="1"/>
  <c r="I40" i="58"/>
  <c r="J40" i="58" s="1"/>
  <c r="AA39" i="58"/>
  <c r="AB39" i="58" s="1"/>
  <c r="I39" i="58"/>
  <c r="J39" i="58" s="1"/>
  <c r="AA38" i="58"/>
  <c r="AB38" i="58" s="1"/>
  <c r="I38" i="58"/>
  <c r="J38" i="58" s="1"/>
  <c r="AA37" i="58"/>
  <c r="AB37" i="58" s="1"/>
  <c r="I37" i="58"/>
  <c r="J37" i="58" s="1"/>
  <c r="AA36" i="58"/>
  <c r="AB36" i="58" s="1"/>
  <c r="I36" i="58"/>
  <c r="J36" i="58" s="1"/>
  <c r="AA35" i="58"/>
  <c r="AB35" i="58" s="1"/>
  <c r="I35" i="58"/>
  <c r="J35" i="58" s="1"/>
  <c r="AA34" i="58"/>
  <c r="AB34" i="58" s="1"/>
  <c r="I34" i="58"/>
  <c r="J34" i="58" s="1"/>
  <c r="AA33" i="58"/>
  <c r="AB33" i="58" s="1"/>
  <c r="I33" i="58"/>
  <c r="J33" i="58" s="1"/>
  <c r="AA32" i="58"/>
  <c r="AB32" i="58" s="1"/>
  <c r="I32" i="58"/>
  <c r="J32" i="58" s="1"/>
  <c r="AA31" i="58"/>
  <c r="AB31" i="58" s="1"/>
  <c r="I31" i="58"/>
  <c r="J31" i="58" s="1"/>
  <c r="AA30" i="58"/>
  <c r="AB30" i="58" s="1"/>
  <c r="I30" i="58"/>
  <c r="J30" i="58" s="1"/>
  <c r="AA29" i="58"/>
  <c r="AB29" i="58" s="1"/>
  <c r="I29" i="58"/>
  <c r="J29" i="58" s="1"/>
  <c r="AA28" i="58"/>
  <c r="AB28" i="58" s="1"/>
  <c r="I28" i="58"/>
  <c r="J28" i="58" s="1"/>
  <c r="AA27" i="58"/>
  <c r="AB27" i="58" s="1"/>
  <c r="I27" i="58"/>
  <c r="J27" i="58" s="1"/>
  <c r="AA26" i="58"/>
  <c r="AB26" i="58" s="1"/>
  <c r="I26" i="58"/>
  <c r="J26" i="58" s="1"/>
  <c r="AA25" i="58"/>
  <c r="AB25" i="58" s="1"/>
  <c r="I25" i="58"/>
  <c r="J25" i="58" s="1"/>
  <c r="AA24" i="58"/>
  <c r="AB24" i="58" s="1"/>
  <c r="I24" i="58"/>
  <c r="J24" i="58" s="1"/>
  <c r="AA23" i="58"/>
  <c r="AB23" i="58" s="1"/>
  <c r="I23" i="58"/>
  <c r="J23" i="58" s="1"/>
  <c r="AA22" i="58"/>
  <c r="AB22" i="58" s="1"/>
  <c r="I22" i="58"/>
  <c r="J22" i="58" s="1"/>
  <c r="AA21" i="58"/>
  <c r="AB21" i="58" s="1"/>
  <c r="I21" i="58"/>
  <c r="J21" i="58" s="1"/>
  <c r="AA20" i="58"/>
  <c r="AB20" i="58" s="1"/>
  <c r="I20" i="58"/>
  <c r="J20" i="58" s="1"/>
  <c r="AA19" i="58"/>
  <c r="AB19" i="58" s="1"/>
  <c r="I19" i="58"/>
  <c r="J19" i="58" s="1"/>
  <c r="AA18" i="58"/>
  <c r="AB18" i="58" s="1"/>
  <c r="I18" i="58"/>
  <c r="J18" i="58" s="1"/>
  <c r="AA17" i="58"/>
  <c r="AB17" i="58" s="1"/>
  <c r="I17" i="58"/>
  <c r="J17" i="58" s="1"/>
  <c r="AA16" i="58"/>
  <c r="AB16" i="58" s="1"/>
  <c r="I16" i="58"/>
  <c r="J16" i="58" s="1"/>
  <c r="AA15" i="58"/>
  <c r="AB15" i="58" s="1"/>
  <c r="I15" i="58"/>
  <c r="J15" i="58" s="1"/>
  <c r="AA14" i="58"/>
  <c r="AB14" i="58" s="1"/>
  <c r="I14" i="58"/>
  <c r="J14" i="58" s="1"/>
  <c r="AA13" i="58"/>
  <c r="AB13" i="58" s="1"/>
  <c r="I13" i="58"/>
  <c r="J13" i="58" s="1"/>
  <c r="AA429" i="57"/>
  <c r="AB429" i="57" s="1"/>
  <c r="I429" i="57"/>
  <c r="J429" i="57" s="1"/>
  <c r="AA428" i="57"/>
  <c r="AB428" i="57" s="1"/>
  <c r="I428" i="57"/>
  <c r="J428" i="57" s="1"/>
  <c r="AA427" i="57"/>
  <c r="AB427" i="57" s="1"/>
  <c r="I427" i="57"/>
  <c r="J427" i="57" s="1"/>
  <c r="AA426" i="57"/>
  <c r="AB426" i="57" s="1"/>
  <c r="I426" i="57"/>
  <c r="J426" i="57" s="1"/>
  <c r="AA425" i="57"/>
  <c r="AB425" i="57" s="1"/>
  <c r="I425" i="57"/>
  <c r="J425" i="57" s="1"/>
  <c r="AA424" i="57"/>
  <c r="AB424" i="57" s="1"/>
  <c r="I424" i="57"/>
  <c r="J424" i="57" s="1"/>
  <c r="AA423" i="57"/>
  <c r="AB423" i="57" s="1"/>
  <c r="I423" i="57"/>
  <c r="J423" i="57" s="1"/>
  <c r="AA422" i="57"/>
  <c r="AB422" i="57" s="1"/>
  <c r="I422" i="57"/>
  <c r="J422" i="57" s="1"/>
  <c r="AA421" i="57"/>
  <c r="AB421" i="57" s="1"/>
  <c r="I421" i="57"/>
  <c r="J421" i="57" s="1"/>
  <c r="AA420" i="57"/>
  <c r="AB420" i="57" s="1"/>
  <c r="I420" i="57"/>
  <c r="J420" i="57" s="1"/>
  <c r="AA419" i="57"/>
  <c r="AB419" i="57" s="1"/>
  <c r="I419" i="57"/>
  <c r="J419" i="57" s="1"/>
  <c r="AA418" i="57"/>
  <c r="AB418" i="57" s="1"/>
  <c r="I418" i="57"/>
  <c r="J418" i="57" s="1"/>
  <c r="AA417" i="57"/>
  <c r="AB417" i="57" s="1"/>
  <c r="I417" i="57"/>
  <c r="J417" i="57" s="1"/>
  <c r="AA416" i="57"/>
  <c r="AB416" i="57" s="1"/>
  <c r="I416" i="57"/>
  <c r="J416" i="57" s="1"/>
  <c r="AA415" i="57"/>
  <c r="AB415" i="57" s="1"/>
  <c r="I415" i="57"/>
  <c r="J415" i="57" s="1"/>
  <c r="AA414" i="57"/>
  <c r="AB414" i="57" s="1"/>
  <c r="I414" i="57"/>
  <c r="J414" i="57" s="1"/>
  <c r="AA413" i="57"/>
  <c r="AB413" i="57" s="1"/>
  <c r="I413" i="57"/>
  <c r="J413" i="57" s="1"/>
  <c r="AA412" i="57"/>
  <c r="AB412" i="57" s="1"/>
  <c r="I412" i="57"/>
  <c r="J412" i="57" s="1"/>
  <c r="AA411" i="57"/>
  <c r="AB411" i="57" s="1"/>
  <c r="I411" i="57"/>
  <c r="J411" i="57" s="1"/>
  <c r="AA410" i="57"/>
  <c r="AB410" i="57" s="1"/>
  <c r="I410" i="57"/>
  <c r="J410" i="57" s="1"/>
  <c r="AA409" i="57"/>
  <c r="AB409" i="57" s="1"/>
  <c r="I409" i="57"/>
  <c r="J409" i="57" s="1"/>
  <c r="AA408" i="57"/>
  <c r="AB408" i="57" s="1"/>
  <c r="I408" i="57"/>
  <c r="J408" i="57" s="1"/>
  <c r="AA407" i="57"/>
  <c r="AB407" i="57" s="1"/>
  <c r="I407" i="57"/>
  <c r="J407" i="57" s="1"/>
  <c r="AA406" i="57"/>
  <c r="AB406" i="57" s="1"/>
  <c r="I406" i="57"/>
  <c r="J406" i="57" s="1"/>
  <c r="AA405" i="57"/>
  <c r="AB405" i="57" s="1"/>
  <c r="I405" i="57"/>
  <c r="J405" i="57" s="1"/>
  <c r="AA404" i="57"/>
  <c r="AB404" i="57" s="1"/>
  <c r="I404" i="57"/>
  <c r="J404" i="57" s="1"/>
  <c r="AA403" i="57"/>
  <c r="AB403" i="57" s="1"/>
  <c r="I403" i="57"/>
  <c r="J403" i="57" s="1"/>
  <c r="AA402" i="57"/>
  <c r="AB402" i="57" s="1"/>
  <c r="I402" i="57"/>
  <c r="J402" i="57" s="1"/>
  <c r="AA401" i="57"/>
  <c r="AB401" i="57" s="1"/>
  <c r="I401" i="57"/>
  <c r="J401" i="57" s="1"/>
  <c r="AA400" i="57"/>
  <c r="AB400" i="57" s="1"/>
  <c r="I400" i="57"/>
  <c r="J400" i="57" s="1"/>
  <c r="AA399" i="57"/>
  <c r="AB399" i="57" s="1"/>
  <c r="I399" i="57"/>
  <c r="J399" i="57" s="1"/>
  <c r="AA398" i="57"/>
  <c r="AB398" i="57" s="1"/>
  <c r="I398" i="57"/>
  <c r="J398" i="57" s="1"/>
  <c r="AA397" i="57"/>
  <c r="AB397" i="57" s="1"/>
  <c r="I397" i="57"/>
  <c r="J397" i="57" s="1"/>
  <c r="AA396" i="57"/>
  <c r="AB396" i="57" s="1"/>
  <c r="I396" i="57"/>
  <c r="J396" i="57" s="1"/>
  <c r="AA395" i="57"/>
  <c r="AB395" i="57" s="1"/>
  <c r="I395" i="57"/>
  <c r="J395" i="57" s="1"/>
  <c r="AA394" i="57"/>
  <c r="AB394" i="57" s="1"/>
  <c r="I394" i="57"/>
  <c r="J394" i="57" s="1"/>
  <c r="AA393" i="57"/>
  <c r="AB393" i="57" s="1"/>
  <c r="I393" i="57"/>
  <c r="J393" i="57" s="1"/>
  <c r="AA392" i="57"/>
  <c r="AB392" i="57" s="1"/>
  <c r="I392" i="57"/>
  <c r="J392" i="57" s="1"/>
  <c r="AA391" i="57"/>
  <c r="AB391" i="57" s="1"/>
  <c r="I391" i="57"/>
  <c r="J391" i="57" s="1"/>
  <c r="AA390" i="57"/>
  <c r="AB390" i="57" s="1"/>
  <c r="I390" i="57"/>
  <c r="J390" i="57" s="1"/>
  <c r="AA389" i="57"/>
  <c r="AB389" i="57" s="1"/>
  <c r="I389" i="57"/>
  <c r="J389" i="57" s="1"/>
  <c r="AA388" i="57"/>
  <c r="AB388" i="57" s="1"/>
  <c r="I388" i="57"/>
  <c r="J388" i="57" s="1"/>
  <c r="AA387" i="57"/>
  <c r="AB387" i="57" s="1"/>
  <c r="I387" i="57"/>
  <c r="J387" i="57" s="1"/>
  <c r="AA386" i="57"/>
  <c r="AB386" i="57" s="1"/>
  <c r="I386" i="57"/>
  <c r="J386" i="57" s="1"/>
  <c r="AA385" i="57"/>
  <c r="AB385" i="57" s="1"/>
  <c r="I385" i="57"/>
  <c r="J385" i="57" s="1"/>
  <c r="AA384" i="57"/>
  <c r="AB384" i="57" s="1"/>
  <c r="I384" i="57"/>
  <c r="J384" i="57" s="1"/>
  <c r="AA383" i="57"/>
  <c r="AB383" i="57" s="1"/>
  <c r="I383" i="57"/>
  <c r="J383" i="57" s="1"/>
  <c r="AA382" i="57"/>
  <c r="AB382" i="57" s="1"/>
  <c r="I382" i="57"/>
  <c r="J382" i="57" s="1"/>
  <c r="AA381" i="57"/>
  <c r="AB381" i="57" s="1"/>
  <c r="I381" i="57"/>
  <c r="J381" i="57" s="1"/>
  <c r="AA380" i="57"/>
  <c r="AB380" i="57" s="1"/>
  <c r="I380" i="57"/>
  <c r="J380" i="57" s="1"/>
  <c r="AA379" i="57"/>
  <c r="AB379" i="57" s="1"/>
  <c r="I379" i="57"/>
  <c r="J379" i="57" s="1"/>
  <c r="AA378" i="57"/>
  <c r="AB378" i="57" s="1"/>
  <c r="I378" i="57"/>
  <c r="J378" i="57" s="1"/>
  <c r="AA377" i="57"/>
  <c r="AB377" i="57" s="1"/>
  <c r="I377" i="57"/>
  <c r="J377" i="57" s="1"/>
  <c r="AA376" i="57"/>
  <c r="AB376" i="57" s="1"/>
  <c r="I376" i="57"/>
  <c r="J376" i="57" s="1"/>
  <c r="AA375" i="57"/>
  <c r="AB375" i="57" s="1"/>
  <c r="I375" i="57"/>
  <c r="J375" i="57" s="1"/>
  <c r="AA374" i="57"/>
  <c r="AB374" i="57" s="1"/>
  <c r="I374" i="57"/>
  <c r="J374" i="57" s="1"/>
  <c r="AA373" i="57"/>
  <c r="AB373" i="57" s="1"/>
  <c r="I373" i="57"/>
  <c r="J373" i="57" s="1"/>
  <c r="AA372" i="57"/>
  <c r="AB372" i="57" s="1"/>
  <c r="I372" i="57"/>
  <c r="J372" i="57" s="1"/>
  <c r="AA371" i="57"/>
  <c r="AB371" i="57" s="1"/>
  <c r="I371" i="57"/>
  <c r="J371" i="57" s="1"/>
  <c r="AA370" i="57"/>
  <c r="AB370" i="57" s="1"/>
  <c r="I370" i="57"/>
  <c r="J370" i="57" s="1"/>
  <c r="AA369" i="57"/>
  <c r="AB369" i="57" s="1"/>
  <c r="I369" i="57"/>
  <c r="J369" i="57" s="1"/>
  <c r="AA368" i="57"/>
  <c r="AB368" i="57" s="1"/>
  <c r="I368" i="57"/>
  <c r="J368" i="57" s="1"/>
  <c r="AA367" i="57"/>
  <c r="AB367" i="57" s="1"/>
  <c r="I367" i="57"/>
  <c r="J367" i="57" s="1"/>
  <c r="AA366" i="57"/>
  <c r="AB366" i="57" s="1"/>
  <c r="I366" i="57"/>
  <c r="J366" i="57" s="1"/>
  <c r="AA365" i="57"/>
  <c r="AB365" i="57" s="1"/>
  <c r="I365" i="57"/>
  <c r="J365" i="57" s="1"/>
  <c r="AA364" i="57"/>
  <c r="AB364" i="57" s="1"/>
  <c r="I364" i="57"/>
  <c r="J364" i="57" s="1"/>
  <c r="AA363" i="57"/>
  <c r="AB363" i="57" s="1"/>
  <c r="I363" i="57"/>
  <c r="J363" i="57" s="1"/>
  <c r="AA362" i="57"/>
  <c r="AB362" i="57" s="1"/>
  <c r="I362" i="57"/>
  <c r="J362" i="57" s="1"/>
  <c r="AA361" i="57"/>
  <c r="AB361" i="57" s="1"/>
  <c r="I361" i="57"/>
  <c r="J361" i="57" s="1"/>
  <c r="AA360" i="57"/>
  <c r="AB360" i="57" s="1"/>
  <c r="I360" i="57"/>
  <c r="J360" i="57" s="1"/>
  <c r="AA359" i="57"/>
  <c r="AB359" i="57" s="1"/>
  <c r="I359" i="57"/>
  <c r="J359" i="57" s="1"/>
  <c r="AA358" i="57"/>
  <c r="AB358" i="57" s="1"/>
  <c r="I358" i="57"/>
  <c r="J358" i="57" s="1"/>
  <c r="AA357" i="57"/>
  <c r="AB357" i="57" s="1"/>
  <c r="I357" i="57"/>
  <c r="J357" i="57" s="1"/>
  <c r="AA356" i="57"/>
  <c r="AB356" i="57" s="1"/>
  <c r="I356" i="57"/>
  <c r="J356" i="57" s="1"/>
  <c r="AA355" i="57"/>
  <c r="AB355" i="57" s="1"/>
  <c r="I355" i="57"/>
  <c r="J355" i="57" s="1"/>
  <c r="AA354" i="57"/>
  <c r="AB354" i="57" s="1"/>
  <c r="I354" i="57"/>
  <c r="J354" i="57" s="1"/>
  <c r="AA353" i="57"/>
  <c r="AB353" i="57" s="1"/>
  <c r="I353" i="57"/>
  <c r="J353" i="57" s="1"/>
  <c r="AA352" i="57"/>
  <c r="AB352" i="57" s="1"/>
  <c r="I352" i="57"/>
  <c r="J352" i="57" s="1"/>
  <c r="AA351" i="57"/>
  <c r="AB351" i="57" s="1"/>
  <c r="I351" i="57"/>
  <c r="J351" i="57" s="1"/>
  <c r="AA350" i="57"/>
  <c r="AB350" i="57" s="1"/>
  <c r="I350" i="57"/>
  <c r="J350" i="57" s="1"/>
  <c r="AA349" i="57"/>
  <c r="AB349" i="57" s="1"/>
  <c r="I349" i="57"/>
  <c r="J349" i="57" s="1"/>
  <c r="AA348" i="57"/>
  <c r="AB348" i="57" s="1"/>
  <c r="I348" i="57"/>
  <c r="J348" i="57" s="1"/>
  <c r="AA347" i="57"/>
  <c r="AB347" i="57" s="1"/>
  <c r="I347" i="57"/>
  <c r="J347" i="57" s="1"/>
  <c r="AA346" i="57"/>
  <c r="AB346" i="57" s="1"/>
  <c r="I346" i="57"/>
  <c r="J346" i="57" s="1"/>
  <c r="AA345" i="57"/>
  <c r="AB345" i="57" s="1"/>
  <c r="I345" i="57"/>
  <c r="J345" i="57" s="1"/>
  <c r="AA344" i="57"/>
  <c r="AB344" i="57" s="1"/>
  <c r="I344" i="57"/>
  <c r="J344" i="57" s="1"/>
  <c r="AA343" i="57"/>
  <c r="AB343" i="57" s="1"/>
  <c r="I343" i="57"/>
  <c r="J343" i="57" s="1"/>
  <c r="AA342" i="57"/>
  <c r="AB342" i="57" s="1"/>
  <c r="I342" i="57"/>
  <c r="J342" i="57" s="1"/>
  <c r="AA341" i="57"/>
  <c r="AB341" i="57" s="1"/>
  <c r="I341" i="57"/>
  <c r="J341" i="57" s="1"/>
  <c r="AA340" i="57"/>
  <c r="AB340" i="57" s="1"/>
  <c r="I340" i="57"/>
  <c r="J340" i="57" s="1"/>
  <c r="AA339" i="57"/>
  <c r="AB339" i="57" s="1"/>
  <c r="I339" i="57"/>
  <c r="J339" i="57" s="1"/>
  <c r="AA338" i="57"/>
  <c r="AB338" i="57" s="1"/>
  <c r="I338" i="57"/>
  <c r="J338" i="57" s="1"/>
  <c r="AA337" i="57"/>
  <c r="AB337" i="57" s="1"/>
  <c r="I337" i="57"/>
  <c r="J337" i="57" s="1"/>
  <c r="AA336" i="57"/>
  <c r="AB336" i="57" s="1"/>
  <c r="I336" i="57"/>
  <c r="J336" i="57" s="1"/>
  <c r="AA335" i="57"/>
  <c r="AB335" i="57" s="1"/>
  <c r="I335" i="57"/>
  <c r="J335" i="57" s="1"/>
  <c r="AA334" i="57"/>
  <c r="AB334" i="57" s="1"/>
  <c r="I334" i="57"/>
  <c r="J334" i="57" s="1"/>
  <c r="AA333" i="57"/>
  <c r="AB333" i="57" s="1"/>
  <c r="I333" i="57"/>
  <c r="J333" i="57" s="1"/>
  <c r="AA332" i="57"/>
  <c r="AB332" i="57" s="1"/>
  <c r="I332" i="57"/>
  <c r="J332" i="57" s="1"/>
  <c r="AA331" i="57"/>
  <c r="AB331" i="57" s="1"/>
  <c r="I331" i="57"/>
  <c r="J331" i="57" s="1"/>
  <c r="AA330" i="57"/>
  <c r="AB330" i="57" s="1"/>
  <c r="I330" i="57"/>
  <c r="J330" i="57" s="1"/>
  <c r="AA329" i="57"/>
  <c r="AB329" i="57" s="1"/>
  <c r="I329" i="57"/>
  <c r="J329" i="57" s="1"/>
  <c r="AA328" i="57"/>
  <c r="AB328" i="57" s="1"/>
  <c r="I328" i="57"/>
  <c r="J328" i="57" s="1"/>
  <c r="AA327" i="57"/>
  <c r="AB327" i="57" s="1"/>
  <c r="I327" i="57"/>
  <c r="J327" i="57" s="1"/>
  <c r="AA326" i="57"/>
  <c r="AB326" i="57" s="1"/>
  <c r="I326" i="57"/>
  <c r="J326" i="57" s="1"/>
  <c r="AA325" i="57"/>
  <c r="AB325" i="57" s="1"/>
  <c r="I325" i="57"/>
  <c r="J325" i="57" s="1"/>
  <c r="AA324" i="57"/>
  <c r="AB324" i="57" s="1"/>
  <c r="I324" i="57"/>
  <c r="J324" i="57" s="1"/>
  <c r="AA323" i="57"/>
  <c r="AB323" i="57" s="1"/>
  <c r="I323" i="57"/>
  <c r="J323" i="57" s="1"/>
  <c r="AA322" i="57"/>
  <c r="AB322" i="57" s="1"/>
  <c r="I322" i="57"/>
  <c r="J322" i="57" s="1"/>
  <c r="AA321" i="57"/>
  <c r="AB321" i="57" s="1"/>
  <c r="I321" i="57"/>
  <c r="J321" i="57" s="1"/>
  <c r="AA320" i="57"/>
  <c r="AB320" i="57" s="1"/>
  <c r="I320" i="57"/>
  <c r="J320" i="57" s="1"/>
  <c r="AA319" i="57"/>
  <c r="AB319" i="57" s="1"/>
  <c r="I319" i="57"/>
  <c r="J319" i="57" s="1"/>
  <c r="AA318" i="57"/>
  <c r="AB318" i="57" s="1"/>
  <c r="I318" i="57"/>
  <c r="J318" i="57" s="1"/>
  <c r="AA317" i="57"/>
  <c r="AB317" i="57" s="1"/>
  <c r="I317" i="57"/>
  <c r="J317" i="57" s="1"/>
  <c r="AA316" i="57"/>
  <c r="AB316" i="57" s="1"/>
  <c r="I316" i="57"/>
  <c r="J316" i="57" s="1"/>
  <c r="AA315" i="57"/>
  <c r="AB315" i="57" s="1"/>
  <c r="I315" i="57"/>
  <c r="J315" i="57" s="1"/>
  <c r="AA314" i="57"/>
  <c r="AB314" i="57" s="1"/>
  <c r="I314" i="57"/>
  <c r="J314" i="57" s="1"/>
  <c r="AA313" i="57"/>
  <c r="AB313" i="57" s="1"/>
  <c r="I313" i="57"/>
  <c r="J313" i="57" s="1"/>
  <c r="AA312" i="57"/>
  <c r="AB312" i="57" s="1"/>
  <c r="I312" i="57"/>
  <c r="J312" i="57" s="1"/>
  <c r="AA311" i="57"/>
  <c r="AB311" i="57" s="1"/>
  <c r="I311" i="57"/>
  <c r="J311" i="57" s="1"/>
  <c r="AA310" i="57"/>
  <c r="AB310" i="57" s="1"/>
  <c r="I310" i="57"/>
  <c r="J310" i="57" s="1"/>
  <c r="AA309" i="57"/>
  <c r="AB309" i="57" s="1"/>
  <c r="I309" i="57"/>
  <c r="J309" i="57" s="1"/>
  <c r="AA308" i="57"/>
  <c r="AB308" i="57" s="1"/>
  <c r="I308" i="57"/>
  <c r="J308" i="57" s="1"/>
  <c r="AA307" i="57"/>
  <c r="AB307" i="57" s="1"/>
  <c r="I307" i="57"/>
  <c r="J307" i="57" s="1"/>
  <c r="AA306" i="57"/>
  <c r="AB306" i="57" s="1"/>
  <c r="I306" i="57"/>
  <c r="J306" i="57" s="1"/>
  <c r="AA305" i="57"/>
  <c r="AB305" i="57" s="1"/>
  <c r="I305" i="57"/>
  <c r="J305" i="57" s="1"/>
  <c r="AA304" i="57"/>
  <c r="AB304" i="57" s="1"/>
  <c r="I304" i="57"/>
  <c r="J304" i="57" s="1"/>
  <c r="AA303" i="57"/>
  <c r="AB303" i="57" s="1"/>
  <c r="I303" i="57"/>
  <c r="J303" i="57" s="1"/>
  <c r="AA302" i="57"/>
  <c r="AB302" i="57" s="1"/>
  <c r="I302" i="57"/>
  <c r="J302" i="57" s="1"/>
  <c r="AA301" i="57"/>
  <c r="AB301" i="57" s="1"/>
  <c r="I301" i="57"/>
  <c r="J301" i="57" s="1"/>
  <c r="AA300" i="57"/>
  <c r="AB300" i="57" s="1"/>
  <c r="I300" i="57"/>
  <c r="J300" i="57" s="1"/>
  <c r="AA299" i="57"/>
  <c r="AB299" i="57" s="1"/>
  <c r="I299" i="57"/>
  <c r="J299" i="57" s="1"/>
  <c r="AA298" i="57"/>
  <c r="AB298" i="57" s="1"/>
  <c r="I298" i="57"/>
  <c r="J298" i="57" s="1"/>
  <c r="AA297" i="57"/>
  <c r="AB297" i="57" s="1"/>
  <c r="I297" i="57"/>
  <c r="J297" i="57" s="1"/>
  <c r="AA296" i="57"/>
  <c r="AB296" i="57" s="1"/>
  <c r="I296" i="57"/>
  <c r="J296" i="57" s="1"/>
  <c r="AA295" i="57"/>
  <c r="AB295" i="57" s="1"/>
  <c r="I295" i="57"/>
  <c r="J295" i="57" s="1"/>
  <c r="AA294" i="57"/>
  <c r="AB294" i="57" s="1"/>
  <c r="I294" i="57"/>
  <c r="J294" i="57" s="1"/>
  <c r="AA293" i="57"/>
  <c r="AB293" i="57" s="1"/>
  <c r="I293" i="57"/>
  <c r="J293" i="57" s="1"/>
  <c r="AA292" i="57"/>
  <c r="AB292" i="57" s="1"/>
  <c r="I292" i="57"/>
  <c r="J292" i="57" s="1"/>
  <c r="AA291" i="57"/>
  <c r="AB291" i="57" s="1"/>
  <c r="I291" i="57"/>
  <c r="J291" i="57" s="1"/>
  <c r="AA290" i="57"/>
  <c r="AB290" i="57" s="1"/>
  <c r="I290" i="57"/>
  <c r="J290" i="57" s="1"/>
  <c r="AA289" i="57"/>
  <c r="AB289" i="57" s="1"/>
  <c r="I289" i="57"/>
  <c r="J289" i="57" s="1"/>
  <c r="AA288" i="57"/>
  <c r="AB288" i="57" s="1"/>
  <c r="I288" i="57"/>
  <c r="J288" i="57" s="1"/>
  <c r="AA287" i="57"/>
  <c r="AB287" i="57" s="1"/>
  <c r="I287" i="57"/>
  <c r="J287" i="57" s="1"/>
  <c r="AA286" i="57"/>
  <c r="AB286" i="57" s="1"/>
  <c r="I286" i="57"/>
  <c r="J286" i="57" s="1"/>
  <c r="AA285" i="57"/>
  <c r="AB285" i="57" s="1"/>
  <c r="I285" i="57"/>
  <c r="J285" i="57" s="1"/>
  <c r="AA284" i="57"/>
  <c r="AB284" i="57" s="1"/>
  <c r="I284" i="57"/>
  <c r="J284" i="57" s="1"/>
  <c r="AA283" i="57"/>
  <c r="AB283" i="57" s="1"/>
  <c r="I283" i="57"/>
  <c r="J283" i="57" s="1"/>
  <c r="AA282" i="57"/>
  <c r="AB282" i="57" s="1"/>
  <c r="I282" i="57"/>
  <c r="J282" i="57" s="1"/>
  <c r="AA281" i="57"/>
  <c r="AB281" i="57" s="1"/>
  <c r="I281" i="57"/>
  <c r="J281" i="57" s="1"/>
  <c r="AA280" i="57"/>
  <c r="AB280" i="57" s="1"/>
  <c r="I280" i="57"/>
  <c r="J280" i="57" s="1"/>
  <c r="AA279" i="57"/>
  <c r="AB279" i="57" s="1"/>
  <c r="I279" i="57"/>
  <c r="J279" i="57" s="1"/>
  <c r="AA278" i="57"/>
  <c r="AB278" i="57" s="1"/>
  <c r="I278" i="57"/>
  <c r="J278" i="57" s="1"/>
  <c r="AA277" i="57"/>
  <c r="AB277" i="57" s="1"/>
  <c r="I277" i="57"/>
  <c r="J277" i="57" s="1"/>
  <c r="AA276" i="57"/>
  <c r="AB276" i="57" s="1"/>
  <c r="I276" i="57"/>
  <c r="J276" i="57" s="1"/>
  <c r="AA275" i="57"/>
  <c r="AB275" i="57" s="1"/>
  <c r="I275" i="57"/>
  <c r="J275" i="57" s="1"/>
  <c r="AA274" i="57"/>
  <c r="AB274" i="57" s="1"/>
  <c r="I274" i="57"/>
  <c r="J274" i="57" s="1"/>
  <c r="AA273" i="57"/>
  <c r="AB273" i="57" s="1"/>
  <c r="I273" i="57"/>
  <c r="J273" i="57" s="1"/>
  <c r="AA272" i="57"/>
  <c r="AB272" i="57" s="1"/>
  <c r="I272" i="57"/>
  <c r="J272" i="57" s="1"/>
  <c r="AA271" i="57"/>
  <c r="AB271" i="57" s="1"/>
  <c r="I271" i="57"/>
  <c r="J271" i="57" s="1"/>
  <c r="AA270" i="57"/>
  <c r="AB270" i="57" s="1"/>
  <c r="I270" i="57"/>
  <c r="J270" i="57" s="1"/>
  <c r="AA269" i="57"/>
  <c r="AB269" i="57" s="1"/>
  <c r="I269" i="57"/>
  <c r="J269" i="57" s="1"/>
  <c r="AA268" i="57"/>
  <c r="AB268" i="57" s="1"/>
  <c r="I268" i="57"/>
  <c r="J268" i="57" s="1"/>
  <c r="AA267" i="57"/>
  <c r="AB267" i="57" s="1"/>
  <c r="I267" i="57"/>
  <c r="J267" i="57" s="1"/>
  <c r="AA266" i="57"/>
  <c r="AB266" i="57" s="1"/>
  <c r="I266" i="57"/>
  <c r="J266" i="57" s="1"/>
  <c r="AA265" i="57"/>
  <c r="AB265" i="57" s="1"/>
  <c r="I265" i="57"/>
  <c r="J265" i="57" s="1"/>
  <c r="AA264" i="57"/>
  <c r="AB264" i="57" s="1"/>
  <c r="I264" i="57"/>
  <c r="J264" i="57" s="1"/>
  <c r="AA263" i="57"/>
  <c r="AB263" i="57" s="1"/>
  <c r="I263" i="57"/>
  <c r="J263" i="57" s="1"/>
  <c r="AA262" i="57"/>
  <c r="AB262" i="57" s="1"/>
  <c r="I262" i="57"/>
  <c r="J262" i="57" s="1"/>
  <c r="AA261" i="57"/>
  <c r="AB261" i="57" s="1"/>
  <c r="I261" i="57"/>
  <c r="J261" i="57" s="1"/>
  <c r="AA260" i="57"/>
  <c r="AB260" i="57" s="1"/>
  <c r="I260" i="57"/>
  <c r="J260" i="57" s="1"/>
  <c r="AA259" i="57"/>
  <c r="AB259" i="57" s="1"/>
  <c r="I259" i="57"/>
  <c r="J259" i="57" s="1"/>
  <c r="AA258" i="57"/>
  <c r="AB258" i="57" s="1"/>
  <c r="I258" i="57"/>
  <c r="J258" i="57" s="1"/>
  <c r="AA257" i="57"/>
  <c r="AB257" i="57" s="1"/>
  <c r="I257" i="57"/>
  <c r="J257" i="57" s="1"/>
  <c r="AA256" i="57"/>
  <c r="AB256" i="57" s="1"/>
  <c r="I256" i="57"/>
  <c r="J256" i="57" s="1"/>
  <c r="AA255" i="57"/>
  <c r="AB255" i="57" s="1"/>
  <c r="I255" i="57"/>
  <c r="J255" i="57" s="1"/>
  <c r="AA254" i="57"/>
  <c r="AB254" i="57" s="1"/>
  <c r="I254" i="57"/>
  <c r="J254" i="57" s="1"/>
  <c r="AA253" i="57"/>
  <c r="AB253" i="57" s="1"/>
  <c r="I253" i="57"/>
  <c r="J253" i="57" s="1"/>
  <c r="AA252" i="57"/>
  <c r="AB252" i="57" s="1"/>
  <c r="I252" i="57"/>
  <c r="J252" i="57" s="1"/>
  <c r="AA251" i="57"/>
  <c r="AB251" i="57" s="1"/>
  <c r="I251" i="57"/>
  <c r="J251" i="57" s="1"/>
  <c r="AA250" i="57"/>
  <c r="AB250" i="57" s="1"/>
  <c r="I250" i="57"/>
  <c r="J250" i="57" s="1"/>
  <c r="AA249" i="57"/>
  <c r="AB249" i="57" s="1"/>
  <c r="I249" i="57"/>
  <c r="J249" i="57" s="1"/>
  <c r="AA248" i="57"/>
  <c r="AB248" i="57" s="1"/>
  <c r="I248" i="57"/>
  <c r="J248" i="57" s="1"/>
  <c r="AA247" i="57"/>
  <c r="AB247" i="57" s="1"/>
  <c r="I247" i="57"/>
  <c r="J247" i="57" s="1"/>
  <c r="AA246" i="57"/>
  <c r="AB246" i="57" s="1"/>
  <c r="I246" i="57"/>
  <c r="J246" i="57" s="1"/>
  <c r="AA245" i="57"/>
  <c r="AB245" i="57" s="1"/>
  <c r="I245" i="57"/>
  <c r="J245" i="57" s="1"/>
  <c r="AA244" i="57"/>
  <c r="AB244" i="57" s="1"/>
  <c r="I244" i="57"/>
  <c r="J244" i="57" s="1"/>
  <c r="AA243" i="57"/>
  <c r="AB243" i="57" s="1"/>
  <c r="I243" i="57"/>
  <c r="J243" i="57" s="1"/>
  <c r="AA242" i="57"/>
  <c r="AB242" i="57" s="1"/>
  <c r="I242" i="57"/>
  <c r="J242" i="57" s="1"/>
  <c r="AA241" i="57"/>
  <c r="AB241" i="57" s="1"/>
  <c r="I241" i="57"/>
  <c r="J241" i="57" s="1"/>
  <c r="AA240" i="57"/>
  <c r="AB240" i="57" s="1"/>
  <c r="I240" i="57"/>
  <c r="J240" i="57" s="1"/>
  <c r="AA239" i="57"/>
  <c r="AB239" i="57" s="1"/>
  <c r="I239" i="57"/>
  <c r="J239" i="57" s="1"/>
  <c r="AA238" i="57"/>
  <c r="AB238" i="57" s="1"/>
  <c r="I238" i="57"/>
  <c r="J238" i="57" s="1"/>
  <c r="AA237" i="57"/>
  <c r="AB237" i="57" s="1"/>
  <c r="I237" i="57"/>
  <c r="J237" i="57" s="1"/>
  <c r="AA236" i="57"/>
  <c r="AB236" i="57" s="1"/>
  <c r="I236" i="57"/>
  <c r="J236" i="57" s="1"/>
  <c r="AA235" i="57"/>
  <c r="AB235" i="57" s="1"/>
  <c r="I235" i="57"/>
  <c r="J235" i="57" s="1"/>
  <c r="AA234" i="57"/>
  <c r="AB234" i="57" s="1"/>
  <c r="I234" i="57"/>
  <c r="J234" i="57" s="1"/>
  <c r="AA233" i="57"/>
  <c r="AB233" i="57" s="1"/>
  <c r="I233" i="57"/>
  <c r="J233" i="57" s="1"/>
  <c r="AA232" i="57"/>
  <c r="AB232" i="57" s="1"/>
  <c r="I232" i="57"/>
  <c r="J232" i="57" s="1"/>
  <c r="AA231" i="57"/>
  <c r="AB231" i="57" s="1"/>
  <c r="I231" i="57"/>
  <c r="J231" i="57" s="1"/>
  <c r="AA230" i="57"/>
  <c r="AB230" i="57" s="1"/>
  <c r="I230" i="57"/>
  <c r="J230" i="57" s="1"/>
  <c r="AA229" i="57"/>
  <c r="AB229" i="57" s="1"/>
  <c r="I229" i="57"/>
  <c r="J229" i="57" s="1"/>
  <c r="AA228" i="57"/>
  <c r="AB228" i="57" s="1"/>
  <c r="I228" i="57"/>
  <c r="J228" i="57" s="1"/>
  <c r="AA227" i="57"/>
  <c r="AB227" i="57" s="1"/>
  <c r="I227" i="57"/>
  <c r="J227" i="57" s="1"/>
  <c r="AA226" i="57"/>
  <c r="AB226" i="57" s="1"/>
  <c r="I226" i="57"/>
  <c r="J226" i="57" s="1"/>
  <c r="AA225" i="57"/>
  <c r="AB225" i="57" s="1"/>
  <c r="I225" i="57"/>
  <c r="J225" i="57" s="1"/>
  <c r="AA224" i="57"/>
  <c r="AB224" i="57" s="1"/>
  <c r="I224" i="57"/>
  <c r="J224" i="57" s="1"/>
  <c r="AA223" i="57"/>
  <c r="AB223" i="57" s="1"/>
  <c r="I223" i="57"/>
  <c r="J223" i="57" s="1"/>
  <c r="AA222" i="57"/>
  <c r="AB222" i="57" s="1"/>
  <c r="I222" i="57"/>
  <c r="J222" i="57" s="1"/>
  <c r="AA221" i="57"/>
  <c r="AB221" i="57" s="1"/>
  <c r="I221" i="57"/>
  <c r="J221" i="57" s="1"/>
  <c r="AA220" i="57"/>
  <c r="AB220" i="57" s="1"/>
  <c r="I220" i="57"/>
  <c r="J220" i="57" s="1"/>
  <c r="AA219" i="57"/>
  <c r="AB219" i="57" s="1"/>
  <c r="I219" i="57"/>
  <c r="J219" i="57" s="1"/>
  <c r="AA218" i="57"/>
  <c r="AB218" i="57" s="1"/>
  <c r="I218" i="57"/>
  <c r="J218" i="57" s="1"/>
  <c r="AA217" i="57"/>
  <c r="AB217" i="57" s="1"/>
  <c r="I217" i="57"/>
  <c r="J217" i="57" s="1"/>
  <c r="AA216" i="57"/>
  <c r="AB216" i="57" s="1"/>
  <c r="I216" i="57"/>
  <c r="J216" i="57" s="1"/>
  <c r="AA215" i="57"/>
  <c r="AB215" i="57" s="1"/>
  <c r="I215" i="57"/>
  <c r="J215" i="57" s="1"/>
  <c r="AA214" i="57"/>
  <c r="AB214" i="57" s="1"/>
  <c r="I214" i="57"/>
  <c r="J214" i="57" s="1"/>
  <c r="AA213" i="57"/>
  <c r="AB213" i="57" s="1"/>
  <c r="I213" i="57"/>
  <c r="J213" i="57" s="1"/>
  <c r="AA212" i="57"/>
  <c r="AB212" i="57" s="1"/>
  <c r="I212" i="57"/>
  <c r="J212" i="57" s="1"/>
  <c r="AA211" i="57"/>
  <c r="AB211" i="57" s="1"/>
  <c r="I211" i="57"/>
  <c r="J211" i="57" s="1"/>
  <c r="AA210" i="57"/>
  <c r="AB210" i="57" s="1"/>
  <c r="I210" i="57"/>
  <c r="J210" i="57" s="1"/>
  <c r="AA209" i="57"/>
  <c r="AB209" i="57" s="1"/>
  <c r="I209" i="57"/>
  <c r="J209" i="57" s="1"/>
  <c r="AA208" i="57"/>
  <c r="AB208" i="57" s="1"/>
  <c r="I208" i="57"/>
  <c r="J208" i="57" s="1"/>
  <c r="AA207" i="57"/>
  <c r="AB207" i="57" s="1"/>
  <c r="I207" i="57"/>
  <c r="J207" i="57" s="1"/>
  <c r="AA206" i="57"/>
  <c r="AB206" i="57" s="1"/>
  <c r="I206" i="57"/>
  <c r="J206" i="57" s="1"/>
  <c r="AA205" i="57"/>
  <c r="AB205" i="57" s="1"/>
  <c r="I205" i="57"/>
  <c r="J205" i="57" s="1"/>
  <c r="AA204" i="57"/>
  <c r="AB204" i="57" s="1"/>
  <c r="I204" i="57"/>
  <c r="J204" i="57" s="1"/>
  <c r="AA203" i="57"/>
  <c r="AB203" i="57" s="1"/>
  <c r="I203" i="57"/>
  <c r="J203" i="57" s="1"/>
  <c r="AA202" i="57"/>
  <c r="AB202" i="57" s="1"/>
  <c r="I202" i="57"/>
  <c r="J202" i="57" s="1"/>
  <c r="AA201" i="57"/>
  <c r="AB201" i="57" s="1"/>
  <c r="I201" i="57"/>
  <c r="J201" i="57" s="1"/>
  <c r="AA200" i="57"/>
  <c r="AB200" i="57" s="1"/>
  <c r="I200" i="57"/>
  <c r="J200" i="57" s="1"/>
  <c r="AA199" i="57"/>
  <c r="AB199" i="57" s="1"/>
  <c r="I199" i="57"/>
  <c r="J199" i="57" s="1"/>
  <c r="AA198" i="57"/>
  <c r="AB198" i="57" s="1"/>
  <c r="I198" i="57"/>
  <c r="J198" i="57" s="1"/>
  <c r="AA197" i="57"/>
  <c r="AB197" i="57" s="1"/>
  <c r="I197" i="57"/>
  <c r="J197" i="57" s="1"/>
  <c r="AA196" i="57"/>
  <c r="AB196" i="57" s="1"/>
  <c r="I196" i="57"/>
  <c r="J196" i="57" s="1"/>
  <c r="AA195" i="57"/>
  <c r="AB195" i="57" s="1"/>
  <c r="I195" i="57"/>
  <c r="J195" i="57" s="1"/>
  <c r="AA194" i="57"/>
  <c r="AB194" i="57" s="1"/>
  <c r="I194" i="57"/>
  <c r="J194" i="57" s="1"/>
  <c r="AA193" i="57"/>
  <c r="AB193" i="57" s="1"/>
  <c r="I193" i="57"/>
  <c r="J193" i="57" s="1"/>
  <c r="AA192" i="57"/>
  <c r="AB192" i="57" s="1"/>
  <c r="I192" i="57"/>
  <c r="J192" i="57" s="1"/>
  <c r="AA191" i="57"/>
  <c r="AB191" i="57" s="1"/>
  <c r="I191" i="57"/>
  <c r="J191" i="57" s="1"/>
  <c r="AA190" i="57"/>
  <c r="AB190" i="57" s="1"/>
  <c r="I190" i="57"/>
  <c r="J190" i="57" s="1"/>
  <c r="AA189" i="57"/>
  <c r="AB189" i="57" s="1"/>
  <c r="I189" i="57"/>
  <c r="J189" i="57" s="1"/>
  <c r="AA188" i="57"/>
  <c r="AB188" i="57" s="1"/>
  <c r="I188" i="57"/>
  <c r="J188" i="57" s="1"/>
  <c r="AA187" i="57"/>
  <c r="AB187" i="57" s="1"/>
  <c r="I187" i="57"/>
  <c r="J187" i="57" s="1"/>
  <c r="AA186" i="57"/>
  <c r="AB186" i="57" s="1"/>
  <c r="I186" i="57"/>
  <c r="J186" i="57" s="1"/>
  <c r="AA185" i="57"/>
  <c r="AB185" i="57" s="1"/>
  <c r="I185" i="57"/>
  <c r="J185" i="57" s="1"/>
  <c r="AA184" i="57"/>
  <c r="AB184" i="57" s="1"/>
  <c r="I184" i="57"/>
  <c r="J184" i="57" s="1"/>
  <c r="AA183" i="57"/>
  <c r="AB183" i="57" s="1"/>
  <c r="I183" i="57"/>
  <c r="J183" i="57" s="1"/>
  <c r="AA182" i="57"/>
  <c r="AB182" i="57" s="1"/>
  <c r="I182" i="57"/>
  <c r="J182" i="57" s="1"/>
  <c r="AA181" i="57"/>
  <c r="AB181" i="57" s="1"/>
  <c r="I181" i="57"/>
  <c r="J181" i="57" s="1"/>
  <c r="AA180" i="57"/>
  <c r="AB180" i="57" s="1"/>
  <c r="I180" i="57"/>
  <c r="J180" i="57" s="1"/>
  <c r="AA179" i="57"/>
  <c r="AB179" i="57" s="1"/>
  <c r="I179" i="57"/>
  <c r="J179" i="57" s="1"/>
  <c r="AA178" i="57"/>
  <c r="AB178" i="57" s="1"/>
  <c r="I178" i="57"/>
  <c r="J178" i="57" s="1"/>
  <c r="AA177" i="57"/>
  <c r="AB177" i="57" s="1"/>
  <c r="I177" i="57"/>
  <c r="J177" i="57" s="1"/>
  <c r="AA176" i="57"/>
  <c r="AB176" i="57" s="1"/>
  <c r="I176" i="57"/>
  <c r="J176" i="57" s="1"/>
  <c r="AA175" i="57"/>
  <c r="AB175" i="57" s="1"/>
  <c r="I175" i="57"/>
  <c r="J175" i="57" s="1"/>
  <c r="AA174" i="57"/>
  <c r="AB174" i="57" s="1"/>
  <c r="I174" i="57"/>
  <c r="J174" i="57" s="1"/>
  <c r="AA173" i="57"/>
  <c r="AB173" i="57" s="1"/>
  <c r="I173" i="57"/>
  <c r="J173" i="57" s="1"/>
  <c r="AA172" i="57"/>
  <c r="AB172" i="57" s="1"/>
  <c r="I172" i="57"/>
  <c r="J172" i="57" s="1"/>
  <c r="AA171" i="57"/>
  <c r="AB171" i="57" s="1"/>
  <c r="I171" i="57"/>
  <c r="J171" i="57" s="1"/>
  <c r="AA170" i="57"/>
  <c r="AB170" i="57" s="1"/>
  <c r="I170" i="57"/>
  <c r="J170" i="57" s="1"/>
  <c r="AA169" i="57"/>
  <c r="AB169" i="57" s="1"/>
  <c r="I169" i="57"/>
  <c r="J169" i="57" s="1"/>
  <c r="AA168" i="57"/>
  <c r="AB168" i="57" s="1"/>
  <c r="I168" i="57"/>
  <c r="J168" i="57" s="1"/>
  <c r="AA167" i="57"/>
  <c r="AB167" i="57" s="1"/>
  <c r="I167" i="57"/>
  <c r="J167" i="57" s="1"/>
  <c r="AA166" i="57"/>
  <c r="AB166" i="57" s="1"/>
  <c r="I166" i="57"/>
  <c r="J166" i="57" s="1"/>
  <c r="AA165" i="57"/>
  <c r="AB165" i="57" s="1"/>
  <c r="I165" i="57"/>
  <c r="J165" i="57" s="1"/>
  <c r="AA164" i="57"/>
  <c r="AB164" i="57" s="1"/>
  <c r="I164" i="57"/>
  <c r="J164" i="57" s="1"/>
  <c r="AA163" i="57"/>
  <c r="AB163" i="57" s="1"/>
  <c r="I163" i="57"/>
  <c r="J163" i="57" s="1"/>
  <c r="AA162" i="57"/>
  <c r="AB162" i="57" s="1"/>
  <c r="I162" i="57"/>
  <c r="J162" i="57" s="1"/>
  <c r="AA161" i="57"/>
  <c r="AB161" i="57" s="1"/>
  <c r="I161" i="57"/>
  <c r="J161" i="57" s="1"/>
  <c r="AA160" i="57"/>
  <c r="AB160" i="57" s="1"/>
  <c r="I160" i="57"/>
  <c r="J160" i="57" s="1"/>
  <c r="AA159" i="57"/>
  <c r="AB159" i="57" s="1"/>
  <c r="I159" i="57"/>
  <c r="J159" i="57" s="1"/>
  <c r="AA158" i="57"/>
  <c r="AB158" i="57" s="1"/>
  <c r="I158" i="57"/>
  <c r="J158" i="57" s="1"/>
  <c r="AA157" i="57"/>
  <c r="AB157" i="57" s="1"/>
  <c r="I157" i="57"/>
  <c r="J157" i="57" s="1"/>
  <c r="AA156" i="57"/>
  <c r="AB156" i="57" s="1"/>
  <c r="I156" i="57"/>
  <c r="J156" i="57" s="1"/>
  <c r="AA155" i="57"/>
  <c r="AB155" i="57" s="1"/>
  <c r="I155" i="57"/>
  <c r="J155" i="57" s="1"/>
  <c r="AA154" i="57"/>
  <c r="AB154" i="57" s="1"/>
  <c r="I154" i="57"/>
  <c r="J154" i="57" s="1"/>
  <c r="AA153" i="57"/>
  <c r="AB153" i="57" s="1"/>
  <c r="I153" i="57"/>
  <c r="J153" i="57" s="1"/>
  <c r="AA152" i="57"/>
  <c r="AB152" i="57" s="1"/>
  <c r="I152" i="57"/>
  <c r="J152" i="57" s="1"/>
  <c r="AA151" i="57"/>
  <c r="AB151" i="57" s="1"/>
  <c r="I151" i="57"/>
  <c r="J151" i="57" s="1"/>
  <c r="AA150" i="57"/>
  <c r="AB150" i="57" s="1"/>
  <c r="I150" i="57"/>
  <c r="J150" i="57" s="1"/>
  <c r="AA149" i="57"/>
  <c r="AB149" i="57" s="1"/>
  <c r="I149" i="57"/>
  <c r="J149" i="57" s="1"/>
  <c r="AA148" i="57"/>
  <c r="AB148" i="57" s="1"/>
  <c r="I148" i="57"/>
  <c r="J148" i="57" s="1"/>
  <c r="AA147" i="57"/>
  <c r="AB147" i="57" s="1"/>
  <c r="I147" i="57"/>
  <c r="J147" i="57" s="1"/>
  <c r="AA146" i="57"/>
  <c r="AB146" i="57" s="1"/>
  <c r="I146" i="57"/>
  <c r="J146" i="57" s="1"/>
  <c r="AA145" i="57"/>
  <c r="AB145" i="57" s="1"/>
  <c r="I145" i="57"/>
  <c r="J145" i="57" s="1"/>
  <c r="AA144" i="57"/>
  <c r="AB144" i="57" s="1"/>
  <c r="I144" i="57"/>
  <c r="J144" i="57" s="1"/>
  <c r="AA143" i="57"/>
  <c r="AB143" i="57" s="1"/>
  <c r="I143" i="57"/>
  <c r="J143" i="57" s="1"/>
  <c r="AA142" i="57"/>
  <c r="AB142" i="57" s="1"/>
  <c r="I142" i="57"/>
  <c r="J142" i="57" s="1"/>
  <c r="AA141" i="57"/>
  <c r="AB141" i="57" s="1"/>
  <c r="I141" i="57"/>
  <c r="J141" i="57" s="1"/>
  <c r="AA140" i="57"/>
  <c r="AB140" i="57" s="1"/>
  <c r="I140" i="57"/>
  <c r="J140" i="57" s="1"/>
  <c r="AA139" i="57"/>
  <c r="AB139" i="57" s="1"/>
  <c r="I139" i="57"/>
  <c r="J139" i="57" s="1"/>
  <c r="AA138" i="57"/>
  <c r="AB138" i="57" s="1"/>
  <c r="I138" i="57"/>
  <c r="J138" i="57" s="1"/>
  <c r="AA137" i="57"/>
  <c r="AB137" i="57" s="1"/>
  <c r="I137" i="57"/>
  <c r="J137" i="57" s="1"/>
  <c r="AA136" i="57"/>
  <c r="AB136" i="57" s="1"/>
  <c r="I136" i="57"/>
  <c r="J136" i="57" s="1"/>
  <c r="AA135" i="57"/>
  <c r="AB135" i="57" s="1"/>
  <c r="I135" i="57"/>
  <c r="J135" i="57" s="1"/>
  <c r="AA134" i="57"/>
  <c r="AB134" i="57" s="1"/>
  <c r="I134" i="57"/>
  <c r="J134" i="57" s="1"/>
  <c r="AA133" i="57"/>
  <c r="AB133" i="57" s="1"/>
  <c r="I133" i="57"/>
  <c r="J133" i="57" s="1"/>
  <c r="AA132" i="57"/>
  <c r="AB132" i="57" s="1"/>
  <c r="I132" i="57"/>
  <c r="J132" i="57" s="1"/>
  <c r="AA131" i="57"/>
  <c r="AB131" i="57" s="1"/>
  <c r="I131" i="57"/>
  <c r="J131" i="57" s="1"/>
  <c r="AA130" i="57"/>
  <c r="AB130" i="57" s="1"/>
  <c r="I130" i="57"/>
  <c r="J130" i="57" s="1"/>
  <c r="AA129" i="57"/>
  <c r="AB129" i="57" s="1"/>
  <c r="I129" i="57"/>
  <c r="J129" i="57" s="1"/>
  <c r="AA128" i="57"/>
  <c r="AB128" i="57" s="1"/>
  <c r="I128" i="57"/>
  <c r="J128" i="57" s="1"/>
  <c r="AA127" i="57"/>
  <c r="AB127" i="57" s="1"/>
  <c r="I127" i="57"/>
  <c r="J127" i="57" s="1"/>
  <c r="AA126" i="57"/>
  <c r="AB126" i="57" s="1"/>
  <c r="I126" i="57"/>
  <c r="J126" i="57" s="1"/>
  <c r="AA125" i="57"/>
  <c r="AB125" i="57" s="1"/>
  <c r="I125" i="57"/>
  <c r="J125" i="57" s="1"/>
  <c r="AA124" i="57"/>
  <c r="AB124" i="57" s="1"/>
  <c r="I124" i="57"/>
  <c r="J124" i="57" s="1"/>
  <c r="AA123" i="57"/>
  <c r="AB123" i="57" s="1"/>
  <c r="I123" i="57"/>
  <c r="J123" i="57" s="1"/>
  <c r="AA122" i="57"/>
  <c r="AB122" i="57" s="1"/>
  <c r="I122" i="57"/>
  <c r="J122" i="57" s="1"/>
  <c r="AA121" i="57"/>
  <c r="AB121" i="57" s="1"/>
  <c r="I121" i="57"/>
  <c r="J121" i="57" s="1"/>
  <c r="AA120" i="57"/>
  <c r="AB120" i="57" s="1"/>
  <c r="I120" i="57"/>
  <c r="J120" i="57" s="1"/>
  <c r="AA119" i="57"/>
  <c r="AB119" i="57" s="1"/>
  <c r="I119" i="57"/>
  <c r="J119" i="57" s="1"/>
  <c r="AA118" i="57"/>
  <c r="AB118" i="57" s="1"/>
  <c r="I118" i="57"/>
  <c r="J118" i="57" s="1"/>
  <c r="AA117" i="57"/>
  <c r="AB117" i="57" s="1"/>
  <c r="I117" i="57"/>
  <c r="J117" i="57" s="1"/>
  <c r="AA116" i="57"/>
  <c r="AB116" i="57" s="1"/>
  <c r="I116" i="57"/>
  <c r="J116" i="57" s="1"/>
  <c r="AA115" i="57"/>
  <c r="AB115" i="57" s="1"/>
  <c r="I115" i="57"/>
  <c r="J115" i="57" s="1"/>
  <c r="AA114" i="57"/>
  <c r="AB114" i="57" s="1"/>
  <c r="I114" i="57"/>
  <c r="J114" i="57" s="1"/>
  <c r="AA113" i="57"/>
  <c r="AB113" i="57" s="1"/>
  <c r="I113" i="57"/>
  <c r="J113" i="57" s="1"/>
  <c r="AA112" i="57"/>
  <c r="AB112" i="57" s="1"/>
  <c r="I112" i="57"/>
  <c r="J112" i="57" s="1"/>
  <c r="AA111" i="57"/>
  <c r="AB111" i="57" s="1"/>
  <c r="I111" i="57"/>
  <c r="J111" i="57" s="1"/>
  <c r="AA110" i="57"/>
  <c r="AB110" i="57" s="1"/>
  <c r="I110" i="57"/>
  <c r="J110" i="57" s="1"/>
  <c r="AA109" i="57"/>
  <c r="AB109" i="57" s="1"/>
  <c r="I109" i="57"/>
  <c r="J109" i="57" s="1"/>
  <c r="AA108" i="57"/>
  <c r="AB108" i="57" s="1"/>
  <c r="I108" i="57"/>
  <c r="J108" i="57" s="1"/>
  <c r="AA107" i="57"/>
  <c r="AB107" i="57" s="1"/>
  <c r="I107" i="57"/>
  <c r="J107" i="57" s="1"/>
  <c r="AA106" i="57"/>
  <c r="AB106" i="57" s="1"/>
  <c r="I106" i="57"/>
  <c r="J106" i="57" s="1"/>
  <c r="AA105" i="57"/>
  <c r="AB105" i="57" s="1"/>
  <c r="I105" i="57"/>
  <c r="J105" i="57" s="1"/>
  <c r="AA104" i="57"/>
  <c r="AB104" i="57" s="1"/>
  <c r="I104" i="57"/>
  <c r="J104" i="57" s="1"/>
  <c r="AA103" i="57"/>
  <c r="AB103" i="57" s="1"/>
  <c r="I103" i="57"/>
  <c r="J103" i="57" s="1"/>
  <c r="AA102" i="57"/>
  <c r="AB102" i="57" s="1"/>
  <c r="I102" i="57"/>
  <c r="J102" i="57" s="1"/>
  <c r="AA101" i="57"/>
  <c r="AB101" i="57" s="1"/>
  <c r="I101" i="57"/>
  <c r="J101" i="57" s="1"/>
  <c r="AA100" i="57"/>
  <c r="AB100" i="57" s="1"/>
  <c r="I100" i="57"/>
  <c r="J100" i="57" s="1"/>
  <c r="AA99" i="57"/>
  <c r="AB99" i="57" s="1"/>
  <c r="I99" i="57"/>
  <c r="J99" i="57" s="1"/>
  <c r="AA98" i="57"/>
  <c r="AB98" i="57" s="1"/>
  <c r="I98" i="57"/>
  <c r="J98" i="57" s="1"/>
  <c r="AA97" i="57"/>
  <c r="AB97" i="57" s="1"/>
  <c r="I97" i="57"/>
  <c r="J97" i="57" s="1"/>
  <c r="AA96" i="57"/>
  <c r="AB96" i="57" s="1"/>
  <c r="I96" i="57"/>
  <c r="J96" i="57" s="1"/>
  <c r="AA95" i="57"/>
  <c r="AB95" i="57" s="1"/>
  <c r="I95" i="57"/>
  <c r="J95" i="57" s="1"/>
  <c r="AA94" i="57"/>
  <c r="AB94" i="57" s="1"/>
  <c r="I94" i="57"/>
  <c r="J94" i="57" s="1"/>
  <c r="AA93" i="57"/>
  <c r="AB93" i="57" s="1"/>
  <c r="I93" i="57"/>
  <c r="J93" i="57" s="1"/>
  <c r="AA92" i="57"/>
  <c r="AB92" i="57" s="1"/>
  <c r="I92" i="57"/>
  <c r="J92" i="57" s="1"/>
  <c r="AA91" i="57"/>
  <c r="AB91" i="57" s="1"/>
  <c r="I91" i="57"/>
  <c r="J91" i="57" s="1"/>
  <c r="AA90" i="57"/>
  <c r="AB90" i="57" s="1"/>
  <c r="I90" i="57"/>
  <c r="J90" i="57" s="1"/>
  <c r="AA89" i="57"/>
  <c r="AB89" i="57" s="1"/>
  <c r="I89" i="57"/>
  <c r="J89" i="57" s="1"/>
  <c r="AA88" i="57"/>
  <c r="AB88" i="57" s="1"/>
  <c r="I88" i="57"/>
  <c r="J88" i="57" s="1"/>
  <c r="AA87" i="57"/>
  <c r="AB87" i="57" s="1"/>
  <c r="I87" i="57"/>
  <c r="J87" i="57" s="1"/>
  <c r="AA86" i="57"/>
  <c r="AB86" i="57" s="1"/>
  <c r="I86" i="57"/>
  <c r="J86" i="57" s="1"/>
  <c r="AA85" i="57"/>
  <c r="AB85" i="57" s="1"/>
  <c r="I85" i="57"/>
  <c r="J85" i="57" s="1"/>
  <c r="AA84" i="57"/>
  <c r="AB84" i="57" s="1"/>
  <c r="I84" i="57"/>
  <c r="J84" i="57" s="1"/>
  <c r="AA83" i="57"/>
  <c r="AB83" i="57" s="1"/>
  <c r="I83" i="57"/>
  <c r="J83" i="57" s="1"/>
  <c r="AA82" i="57"/>
  <c r="AB82" i="57" s="1"/>
  <c r="I82" i="57"/>
  <c r="J82" i="57" s="1"/>
  <c r="AA81" i="57"/>
  <c r="AB81" i="57" s="1"/>
  <c r="I81" i="57"/>
  <c r="J81" i="57" s="1"/>
  <c r="AA80" i="57"/>
  <c r="AB80" i="57" s="1"/>
  <c r="I80" i="57"/>
  <c r="J80" i="57" s="1"/>
  <c r="AA79" i="57"/>
  <c r="AB79" i="57" s="1"/>
  <c r="I79" i="57"/>
  <c r="J79" i="57" s="1"/>
  <c r="AA78" i="57"/>
  <c r="AB78" i="57" s="1"/>
  <c r="I78" i="57"/>
  <c r="J78" i="57" s="1"/>
  <c r="AA77" i="57"/>
  <c r="AB77" i="57" s="1"/>
  <c r="I77" i="57"/>
  <c r="J77" i="57" s="1"/>
  <c r="AA76" i="57"/>
  <c r="AB76" i="57" s="1"/>
  <c r="I76" i="57"/>
  <c r="J76" i="57" s="1"/>
  <c r="AA75" i="57"/>
  <c r="AB75" i="57" s="1"/>
  <c r="I75" i="57"/>
  <c r="J75" i="57" s="1"/>
  <c r="AA74" i="57"/>
  <c r="AB74" i="57" s="1"/>
  <c r="I74" i="57"/>
  <c r="J74" i="57" s="1"/>
  <c r="AA73" i="57"/>
  <c r="AB73" i="57" s="1"/>
  <c r="I73" i="57"/>
  <c r="J73" i="57" s="1"/>
  <c r="AA72" i="57"/>
  <c r="AB72" i="57" s="1"/>
  <c r="I72" i="57"/>
  <c r="J72" i="57" s="1"/>
  <c r="AA71" i="57"/>
  <c r="AB71" i="57" s="1"/>
  <c r="I71" i="57"/>
  <c r="J71" i="57" s="1"/>
  <c r="AA70" i="57"/>
  <c r="AB70" i="57" s="1"/>
  <c r="I70" i="57"/>
  <c r="J70" i="57" s="1"/>
  <c r="AA69" i="57"/>
  <c r="AB69" i="57" s="1"/>
  <c r="I69" i="57"/>
  <c r="J69" i="57" s="1"/>
  <c r="AA68" i="57"/>
  <c r="AB68" i="57" s="1"/>
  <c r="I68" i="57"/>
  <c r="J68" i="57" s="1"/>
  <c r="AA67" i="57"/>
  <c r="AB67" i="57" s="1"/>
  <c r="I67" i="57"/>
  <c r="J67" i="57" s="1"/>
  <c r="AA66" i="57"/>
  <c r="AB66" i="57" s="1"/>
  <c r="I66" i="57"/>
  <c r="J66" i="57" s="1"/>
  <c r="AA65" i="57"/>
  <c r="AB65" i="57" s="1"/>
  <c r="I65" i="57"/>
  <c r="J65" i="57" s="1"/>
  <c r="AA64" i="57"/>
  <c r="AB64" i="57" s="1"/>
  <c r="I64" i="57"/>
  <c r="J64" i="57" s="1"/>
  <c r="AA63" i="57"/>
  <c r="AB63" i="57" s="1"/>
  <c r="I63" i="57"/>
  <c r="J63" i="57" s="1"/>
  <c r="AA62" i="57"/>
  <c r="AB62" i="57" s="1"/>
  <c r="I62" i="57"/>
  <c r="J62" i="57" s="1"/>
  <c r="AA61" i="57"/>
  <c r="AB61" i="57" s="1"/>
  <c r="I61" i="57"/>
  <c r="J61" i="57" s="1"/>
  <c r="AA60" i="57"/>
  <c r="AB60" i="57" s="1"/>
  <c r="I60" i="57"/>
  <c r="J60" i="57" s="1"/>
  <c r="AA59" i="57"/>
  <c r="AB59" i="57" s="1"/>
  <c r="I59" i="57"/>
  <c r="J59" i="57" s="1"/>
  <c r="AA58" i="57"/>
  <c r="AB58" i="57" s="1"/>
  <c r="I58" i="57"/>
  <c r="J58" i="57" s="1"/>
  <c r="AA57" i="57"/>
  <c r="AB57" i="57" s="1"/>
  <c r="I57" i="57"/>
  <c r="J57" i="57" s="1"/>
  <c r="AA56" i="57"/>
  <c r="AB56" i="57" s="1"/>
  <c r="I56" i="57"/>
  <c r="J56" i="57" s="1"/>
  <c r="AA55" i="57"/>
  <c r="AB55" i="57" s="1"/>
  <c r="I55" i="57"/>
  <c r="J55" i="57" s="1"/>
  <c r="AA54" i="57"/>
  <c r="AB54" i="57" s="1"/>
  <c r="I54" i="57"/>
  <c r="J54" i="57" s="1"/>
  <c r="AA53" i="57"/>
  <c r="AB53" i="57" s="1"/>
  <c r="I53" i="57"/>
  <c r="J53" i="57" s="1"/>
  <c r="AA52" i="57"/>
  <c r="AB52" i="57" s="1"/>
  <c r="I52" i="57"/>
  <c r="J52" i="57" s="1"/>
  <c r="AA51" i="57"/>
  <c r="AB51" i="57" s="1"/>
  <c r="I51" i="57"/>
  <c r="J51" i="57" s="1"/>
  <c r="AA50" i="57"/>
  <c r="AB50" i="57" s="1"/>
  <c r="I50" i="57"/>
  <c r="J50" i="57" s="1"/>
  <c r="AA49" i="57"/>
  <c r="AB49" i="57" s="1"/>
  <c r="I49" i="57"/>
  <c r="J49" i="57" s="1"/>
  <c r="AA48" i="57"/>
  <c r="AB48" i="57" s="1"/>
  <c r="I48" i="57"/>
  <c r="J48" i="57" s="1"/>
  <c r="AA47" i="57"/>
  <c r="AB47" i="57" s="1"/>
  <c r="I47" i="57"/>
  <c r="J47" i="57" s="1"/>
  <c r="AA46" i="57"/>
  <c r="AB46" i="57" s="1"/>
  <c r="I46" i="57"/>
  <c r="J46" i="57" s="1"/>
  <c r="AA45" i="57"/>
  <c r="AB45" i="57" s="1"/>
  <c r="I45" i="57"/>
  <c r="J45" i="57" s="1"/>
  <c r="AA44" i="57"/>
  <c r="AB44" i="57" s="1"/>
  <c r="I44" i="57"/>
  <c r="J44" i="57" s="1"/>
  <c r="AA43" i="57"/>
  <c r="AB43" i="57" s="1"/>
  <c r="I43" i="57"/>
  <c r="J43" i="57" s="1"/>
  <c r="AA42" i="57"/>
  <c r="AB42" i="57" s="1"/>
  <c r="I42" i="57"/>
  <c r="J42" i="57" s="1"/>
  <c r="AA41" i="57"/>
  <c r="AB41" i="57" s="1"/>
  <c r="I41" i="57"/>
  <c r="J41" i="57" s="1"/>
  <c r="AA40" i="57"/>
  <c r="AB40" i="57" s="1"/>
  <c r="I40" i="57"/>
  <c r="J40" i="57" s="1"/>
  <c r="AA39" i="57"/>
  <c r="AB39" i="57" s="1"/>
  <c r="I39" i="57"/>
  <c r="J39" i="57" s="1"/>
  <c r="AA38" i="57"/>
  <c r="AB38" i="57" s="1"/>
  <c r="I38" i="57"/>
  <c r="J38" i="57" s="1"/>
  <c r="AA37" i="57"/>
  <c r="AB37" i="57" s="1"/>
  <c r="I37" i="57"/>
  <c r="J37" i="57" s="1"/>
  <c r="AA36" i="57"/>
  <c r="AB36" i="57" s="1"/>
  <c r="I36" i="57"/>
  <c r="J36" i="57" s="1"/>
  <c r="AA35" i="57"/>
  <c r="AB35" i="57" s="1"/>
  <c r="I35" i="57"/>
  <c r="J35" i="57" s="1"/>
  <c r="AA34" i="57"/>
  <c r="AB34" i="57" s="1"/>
  <c r="I34" i="57"/>
  <c r="J34" i="57" s="1"/>
  <c r="AA33" i="57"/>
  <c r="AB33" i="57" s="1"/>
  <c r="I33" i="57"/>
  <c r="J33" i="57" s="1"/>
  <c r="AA32" i="57"/>
  <c r="AB32" i="57" s="1"/>
  <c r="I32" i="57"/>
  <c r="J32" i="57" s="1"/>
  <c r="AA31" i="57"/>
  <c r="AB31" i="57" s="1"/>
  <c r="I31" i="57"/>
  <c r="J31" i="57" s="1"/>
  <c r="AA30" i="57"/>
  <c r="AB30" i="57" s="1"/>
  <c r="I30" i="57"/>
  <c r="J30" i="57" s="1"/>
  <c r="AA29" i="57"/>
  <c r="AB29" i="57" s="1"/>
  <c r="I29" i="57"/>
  <c r="J29" i="57" s="1"/>
  <c r="AA28" i="57"/>
  <c r="AB28" i="57" s="1"/>
  <c r="I28" i="57"/>
  <c r="J28" i="57" s="1"/>
  <c r="AA27" i="57"/>
  <c r="AB27" i="57" s="1"/>
  <c r="I27" i="57"/>
  <c r="J27" i="57" s="1"/>
  <c r="AA26" i="57"/>
  <c r="AB26" i="57" s="1"/>
  <c r="I26" i="57"/>
  <c r="J26" i="57" s="1"/>
  <c r="AA25" i="57"/>
  <c r="AB25" i="57" s="1"/>
  <c r="I25" i="57"/>
  <c r="J25" i="57" s="1"/>
  <c r="AA24" i="57"/>
  <c r="AB24" i="57" s="1"/>
  <c r="I24" i="57"/>
  <c r="J24" i="57" s="1"/>
  <c r="AA23" i="57"/>
  <c r="AB23" i="57" s="1"/>
  <c r="I23" i="57"/>
  <c r="J23" i="57" s="1"/>
  <c r="AA22" i="57"/>
  <c r="AB22" i="57" s="1"/>
  <c r="I22" i="57"/>
  <c r="J22" i="57" s="1"/>
  <c r="AA21" i="57"/>
  <c r="AB21" i="57" s="1"/>
  <c r="I21" i="57"/>
  <c r="J21" i="57" s="1"/>
  <c r="AA20" i="57"/>
  <c r="AB20" i="57" s="1"/>
  <c r="I20" i="57"/>
  <c r="J20" i="57" s="1"/>
  <c r="AA19" i="57"/>
  <c r="AB19" i="57" s="1"/>
  <c r="I19" i="57"/>
  <c r="J19" i="57" s="1"/>
  <c r="AA18" i="57"/>
  <c r="AB18" i="57" s="1"/>
  <c r="I18" i="57"/>
  <c r="J18" i="57" s="1"/>
  <c r="AA17" i="57"/>
  <c r="AB17" i="57" s="1"/>
  <c r="I17" i="57"/>
  <c r="J17" i="57" s="1"/>
  <c r="AA16" i="57"/>
  <c r="AB16" i="57" s="1"/>
  <c r="I16" i="57"/>
  <c r="J16" i="57" s="1"/>
  <c r="AA15" i="57"/>
  <c r="AB15" i="57" s="1"/>
  <c r="I15" i="57"/>
  <c r="J15" i="57" s="1"/>
  <c r="AA14" i="57"/>
  <c r="AB14" i="57" s="1"/>
  <c r="I14" i="57"/>
  <c r="J14" i="57" s="1"/>
  <c r="AA13" i="57"/>
  <c r="AB13" i="57" s="1"/>
  <c r="I13" i="57"/>
  <c r="J13" i="57" s="1"/>
  <c r="AA429" i="56"/>
  <c r="AB429" i="56" s="1"/>
  <c r="I429" i="56"/>
  <c r="J429" i="56" s="1"/>
  <c r="AA428" i="56"/>
  <c r="AB428" i="56" s="1"/>
  <c r="I428" i="56"/>
  <c r="J428" i="56" s="1"/>
  <c r="AA427" i="56"/>
  <c r="AB427" i="56" s="1"/>
  <c r="I427" i="56"/>
  <c r="J427" i="56" s="1"/>
  <c r="AA426" i="56"/>
  <c r="AB426" i="56" s="1"/>
  <c r="I426" i="56"/>
  <c r="J426" i="56" s="1"/>
  <c r="AA425" i="56"/>
  <c r="AB425" i="56" s="1"/>
  <c r="I425" i="56"/>
  <c r="J425" i="56" s="1"/>
  <c r="AA424" i="56"/>
  <c r="AB424" i="56" s="1"/>
  <c r="I424" i="56"/>
  <c r="J424" i="56" s="1"/>
  <c r="AA423" i="56"/>
  <c r="AB423" i="56" s="1"/>
  <c r="I423" i="56"/>
  <c r="J423" i="56" s="1"/>
  <c r="AA422" i="56"/>
  <c r="AB422" i="56" s="1"/>
  <c r="I422" i="56"/>
  <c r="J422" i="56" s="1"/>
  <c r="AA421" i="56"/>
  <c r="AB421" i="56" s="1"/>
  <c r="I421" i="56"/>
  <c r="J421" i="56" s="1"/>
  <c r="AA420" i="56"/>
  <c r="AB420" i="56" s="1"/>
  <c r="I420" i="56"/>
  <c r="J420" i="56" s="1"/>
  <c r="AA419" i="56"/>
  <c r="AB419" i="56" s="1"/>
  <c r="I419" i="56"/>
  <c r="J419" i="56" s="1"/>
  <c r="AA418" i="56"/>
  <c r="AB418" i="56" s="1"/>
  <c r="I418" i="56"/>
  <c r="J418" i="56" s="1"/>
  <c r="AA417" i="56"/>
  <c r="AB417" i="56" s="1"/>
  <c r="I417" i="56"/>
  <c r="J417" i="56" s="1"/>
  <c r="AA416" i="56"/>
  <c r="AB416" i="56" s="1"/>
  <c r="I416" i="56"/>
  <c r="J416" i="56" s="1"/>
  <c r="AA415" i="56"/>
  <c r="AB415" i="56" s="1"/>
  <c r="I415" i="56"/>
  <c r="J415" i="56" s="1"/>
  <c r="AA414" i="56"/>
  <c r="AB414" i="56" s="1"/>
  <c r="I414" i="56"/>
  <c r="J414" i="56" s="1"/>
  <c r="AA413" i="56"/>
  <c r="AB413" i="56" s="1"/>
  <c r="I413" i="56"/>
  <c r="J413" i="56" s="1"/>
  <c r="AA412" i="56"/>
  <c r="AB412" i="56" s="1"/>
  <c r="I412" i="56"/>
  <c r="J412" i="56" s="1"/>
  <c r="AA411" i="56"/>
  <c r="AB411" i="56" s="1"/>
  <c r="I411" i="56"/>
  <c r="J411" i="56" s="1"/>
  <c r="AA410" i="56"/>
  <c r="AB410" i="56" s="1"/>
  <c r="I410" i="56"/>
  <c r="J410" i="56" s="1"/>
  <c r="AA409" i="56"/>
  <c r="AB409" i="56" s="1"/>
  <c r="I409" i="56"/>
  <c r="J409" i="56" s="1"/>
  <c r="AA408" i="56"/>
  <c r="AB408" i="56" s="1"/>
  <c r="I408" i="56"/>
  <c r="J408" i="56" s="1"/>
  <c r="AA407" i="56"/>
  <c r="AB407" i="56" s="1"/>
  <c r="I407" i="56"/>
  <c r="J407" i="56" s="1"/>
  <c r="AA406" i="56"/>
  <c r="AB406" i="56" s="1"/>
  <c r="I406" i="56"/>
  <c r="J406" i="56" s="1"/>
  <c r="AA405" i="56"/>
  <c r="AB405" i="56" s="1"/>
  <c r="I405" i="56"/>
  <c r="J405" i="56" s="1"/>
  <c r="AA404" i="56"/>
  <c r="AB404" i="56" s="1"/>
  <c r="I404" i="56"/>
  <c r="J404" i="56" s="1"/>
  <c r="AA403" i="56"/>
  <c r="AB403" i="56" s="1"/>
  <c r="I403" i="56"/>
  <c r="J403" i="56" s="1"/>
  <c r="AA402" i="56"/>
  <c r="AB402" i="56" s="1"/>
  <c r="I402" i="56"/>
  <c r="J402" i="56" s="1"/>
  <c r="AA401" i="56"/>
  <c r="AB401" i="56" s="1"/>
  <c r="I401" i="56"/>
  <c r="J401" i="56" s="1"/>
  <c r="AA400" i="56"/>
  <c r="AB400" i="56" s="1"/>
  <c r="I400" i="56"/>
  <c r="J400" i="56" s="1"/>
  <c r="AA399" i="56"/>
  <c r="AB399" i="56" s="1"/>
  <c r="I399" i="56"/>
  <c r="J399" i="56" s="1"/>
  <c r="AA398" i="56"/>
  <c r="AB398" i="56" s="1"/>
  <c r="I398" i="56"/>
  <c r="J398" i="56" s="1"/>
  <c r="AA397" i="56"/>
  <c r="AB397" i="56" s="1"/>
  <c r="I397" i="56"/>
  <c r="J397" i="56" s="1"/>
  <c r="AA396" i="56"/>
  <c r="AB396" i="56" s="1"/>
  <c r="I396" i="56"/>
  <c r="J396" i="56" s="1"/>
  <c r="AA395" i="56"/>
  <c r="AB395" i="56" s="1"/>
  <c r="I395" i="56"/>
  <c r="J395" i="56" s="1"/>
  <c r="AA394" i="56"/>
  <c r="AB394" i="56" s="1"/>
  <c r="I394" i="56"/>
  <c r="J394" i="56" s="1"/>
  <c r="AA393" i="56"/>
  <c r="AB393" i="56" s="1"/>
  <c r="I393" i="56"/>
  <c r="J393" i="56" s="1"/>
  <c r="AA392" i="56"/>
  <c r="AB392" i="56" s="1"/>
  <c r="I392" i="56"/>
  <c r="J392" i="56" s="1"/>
  <c r="AA391" i="56"/>
  <c r="AB391" i="56" s="1"/>
  <c r="I391" i="56"/>
  <c r="J391" i="56" s="1"/>
  <c r="AA390" i="56"/>
  <c r="AB390" i="56" s="1"/>
  <c r="I390" i="56"/>
  <c r="J390" i="56" s="1"/>
  <c r="AA389" i="56"/>
  <c r="AB389" i="56" s="1"/>
  <c r="I389" i="56"/>
  <c r="J389" i="56" s="1"/>
  <c r="AA388" i="56"/>
  <c r="AB388" i="56" s="1"/>
  <c r="I388" i="56"/>
  <c r="J388" i="56" s="1"/>
  <c r="AA387" i="56"/>
  <c r="AB387" i="56" s="1"/>
  <c r="I387" i="56"/>
  <c r="J387" i="56" s="1"/>
  <c r="AA386" i="56"/>
  <c r="AB386" i="56" s="1"/>
  <c r="I386" i="56"/>
  <c r="J386" i="56" s="1"/>
  <c r="AA385" i="56"/>
  <c r="AB385" i="56" s="1"/>
  <c r="I385" i="56"/>
  <c r="J385" i="56" s="1"/>
  <c r="AA384" i="56"/>
  <c r="AB384" i="56" s="1"/>
  <c r="I384" i="56"/>
  <c r="J384" i="56" s="1"/>
  <c r="AA383" i="56"/>
  <c r="AB383" i="56" s="1"/>
  <c r="I383" i="56"/>
  <c r="J383" i="56" s="1"/>
  <c r="AA382" i="56"/>
  <c r="AB382" i="56" s="1"/>
  <c r="I382" i="56"/>
  <c r="J382" i="56" s="1"/>
  <c r="AA381" i="56"/>
  <c r="AB381" i="56" s="1"/>
  <c r="I381" i="56"/>
  <c r="J381" i="56" s="1"/>
  <c r="AA380" i="56"/>
  <c r="AB380" i="56" s="1"/>
  <c r="I380" i="56"/>
  <c r="J380" i="56" s="1"/>
  <c r="AA379" i="56"/>
  <c r="AB379" i="56" s="1"/>
  <c r="I379" i="56"/>
  <c r="J379" i="56" s="1"/>
  <c r="AA378" i="56"/>
  <c r="AB378" i="56" s="1"/>
  <c r="I378" i="56"/>
  <c r="J378" i="56" s="1"/>
  <c r="AA377" i="56"/>
  <c r="AB377" i="56" s="1"/>
  <c r="I377" i="56"/>
  <c r="J377" i="56" s="1"/>
  <c r="AA376" i="56"/>
  <c r="AB376" i="56" s="1"/>
  <c r="I376" i="56"/>
  <c r="J376" i="56" s="1"/>
  <c r="AA375" i="56"/>
  <c r="AB375" i="56" s="1"/>
  <c r="I375" i="56"/>
  <c r="J375" i="56" s="1"/>
  <c r="AA374" i="56"/>
  <c r="AB374" i="56" s="1"/>
  <c r="I374" i="56"/>
  <c r="J374" i="56" s="1"/>
  <c r="AA373" i="56"/>
  <c r="AB373" i="56" s="1"/>
  <c r="I373" i="56"/>
  <c r="J373" i="56" s="1"/>
  <c r="AA372" i="56"/>
  <c r="AB372" i="56" s="1"/>
  <c r="I372" i="56"/>
  <c r="J372" i="56" s="1"/>
  <c r="AA371" i="56"/>
  <c r="AB371" i="56" s="1"/>
  <c r="I371" i="56"/>
  <c r="J371" i="56" s="1"/>
  <c r="AA370" i="56"/>
  <c r="AB370" i="56" s="1"/>
  <c r="I370" i="56"/>
  <c r="J370" i="56" s="1"/>
  <c r="AA369" i="56"/>
  <c r="AB369" i="56" s="1"/>
  <c r="I369" i="56"/>
  <c r="J369" i="56" s="1"/>
  <c r="AA368" i="56"/>
  <c r="AB368" i="56" s="1"/>
  <c r="I368" i="56"/>
  <c r="J368" i="56" s="1"/>
  <c r="AA367" i="56"/>
  <c r="AB367" i="56" s="1"/>
  <c r="I367" i="56"/>
  <c r="J367" i="56" s="1"/>
  <c r="AA366" i="56"/>
  <c r="AB366" i="56" s="1"/>
  <c r="I366" i="56"/>
  <c r="J366" i="56" s="1"/>
  <c r="AA365" i="56"/>
  <c r="AB365" i="56" s="1"/>
  <c r="I365" i="56"/>
  <c r="J365" i="56" s="1"/>
  <c r="AA364" i="56"/>
  <c r="AB364" i="56" s="1"/>
  <c r="I364" i="56"/>
  <c r="J364" i="56" s="1"/>
  <c r="AA363" i="56"/>
  <c r="AB363" i="56" s="1"/>
  <c r="I363" i="56"/>
  <c r="J363" i="56" s="1"/>
  <c r="AA362" i="56"/>
  <c r="AB362" i="56" s="1"/>
  <c r="I362" i="56"/>
  <c r="J362" i="56" s="1"/>
  <c r="AA361" i="56"/>
  <c r="AB361" i="56" s="1"/>
  <c r="I361" i="56"/>
  <c r="J361" i="56" s="1"/>
  <c r="AA360" i="56"/>
  <c r="AB360" i="56" s="1"/>
  <c r="I360" i="56"/>
  <c r="J360" i="56" s="1"/>
  <c r="AA359" i="56"/>
  <c r="AB359" i="56" s="1"/>
  <c r="I359" i="56"/>
  <c r="J359" i="56" s="1"/>
  <c r="AA358" i="56"/>
  <c r="AB358" i="56" s="1"/>
  <c r="I358" i="56"/>
  <c r="J358" i="56" s="1"/>
  <c r="AA357" i="56"/>
  <c r="AB357" i="56" s="1"/>
  <c r="I357" i="56"/>
  <c r="J357" i="56" s="1"/>
  <c r="AA356" i="56"/>
  <c r="AB356" i="56" s="1"/>
  <c r="I356" i="56"/>
  <c r="J356" i="56" s="1"/>
  <c r="AA355" i="56"/>
  <c r="AB355" i="56" s="1"/>
  <c r="I355" i="56"/>
  <c r="J355" i="56" s="1"/>
  <c r="AA354" i="56"/>
  <c r="AB354" i="56" s="1"/>
  <c r="I354" i="56"/>
  <c r="J354" i="56" s="1"/>
  <c r="AA353" i="56"/>
  <c r="AB353" i="56" s="1"/>
  <c r="I353" i="56"/>
  <c r="J353" i="56" s="1"/>
  <c r="AA352" i="56"/>
  <c r="AB352" i="56" s="1"/>
  <c r="I352" i="56"/>
  <c r="J352" i="56" s="1"/>
  <c r="AA351" i="56"/>
  <c r="AB351" i="56" s="1"/>
  <c r="I351" i="56"/>
  <c r="J351" i="56" s="1"/>
  <c r="AA350" i="56"/>
  <c r="AB350" i="56" s="1"/>
  <c r="I350" i="56"/>
  <c r="J350" i="56" s="1"/>
  <c r="AA349" i="56"/>
  <c r="AB349" i="56" s="1"/>
  <c r="I349" i="56"/>
  <c r="J349" i="56" s="1"/>
  <c r="AA348" i="56"/>
  <c r="AB348" i="56" s="1"/>
  <c r="I348" i="56"/>
  <c r="J348" i="56" s="1"/>
  <c r="AA347" i="56"/>
  <c r="AB347" i="56" s="1"/>
  <c r="I347" i="56"/>
  <c r="J347" i="56" s="1"/>
  <c r="AA346" i="56"/>
  <c r="AB346" i="56" s="1"/>
  <c r="I346" i="56"/>
  <c r="J346" i="56" s="1"/>
  <c r="AA345" i="56"/>
  <c r="AB345" i="56" s="1"/>
  <c r="I345" i="56"/>
  <c r="J345" i="56" s="1"/>
  <c r="AA344" i="56"/>
  <c r="AB344" i="56" s="1"/>
  <c r="I344" i="56"/>
  <c r="J344" i="56" s="1"/>
  <c r="AA343" i="56"/>
  <c r="AB343" i="56" s="1"/>
  <c r="I343" i="56"/>
  <c r="J343" i="56" s="1"/>
  <c r="AA342" i="56"/>
  <c r="AB342" i="56" s="1"/>
  <c r="I342" i="56"/>
  <c r="J342" i="56" s="1"/>
  <c r="AA341" i="56"/>
  <c r="AB341" i="56" s="1"/>
  <c r="I341" i="56"/>
  <c r="J341" i="56" s="1"/>
  <c r="AA340" i="56"/>
  <c r="AB340" i="56" s="1"/>
  <c r="I340" i="56"/>
  <c r="J340" i="56" s="1"/>
  <c r="AA339" i="56"/>
  <c r="AB339" i="56" s="1"/>
  <c r="I339" i="56"/>
  <c r="J339" i="56" s="1"/>
  <c r="AA338" i="56"/>
  <c r="AB338" i="56" s="1"/>
  <c r="I338" i="56"/>
  <c r="J338" i="56" s="1"/>
  <c r="AA337" i="56"/>
  <c r="AB337" i="56" s="1"/>
  <c r="I337" i="56"/>
  <c r="J337" i="56" s="1"/>
  <c r="AA336" i="56"/>
  <c r="AB336" i="56" s="1"/>
  <c r="I336" i="56"/>
  <c r="J336" i="56" s="1"/>
  <c r="AA335" i="56"/>
  <c r="AB335" i="56" s="1"/>
  <c r="I335" i="56"/>
  <c r="J335" i="56" s="1"/>
  <c r="AA334" i="56"/>
  <c r="AB334" i="56" s="1"/>
  <c r="I334" i="56"/>
  <c r="J334" i="56" s="1"/>
  <c r="AA333" i="56"/>
  <c r="AB333" i="56" s="1"/>
  <c r="I333" i="56"/>
  <c r="J333" i="56" s="1"/>
  <c r="AA332" i="56"/>
  <c r="AB332" i="56" s="1"/>
  <c r="I332" i="56"/>
  <c r="J332" i="56" s="1"/>
  <c r="AA331" i="56"/>
  <c r="AB331" i="56" s="1"/>
  <c r="I331" i="56"/>
  <c r="J331" i="56" s="1"/>
  <c r="AA330" i="56"/>
  <c r="AB330" i="56" s="1"/>
  <c r="I330" i="56"/>
  <c r="J330" i="56" s="1"/>
  <c r="AA329" i="56"/>
  <c r="AB329" i="56" s="1"/>
  <c r="I329" i="56"/>
  <c r="J329" i="56" s="1"/>
  <c r="AA328" i="56"/>
  <c r="AB328" i="56" s="1"/>
  <c r="I328" i="56"/>
  <c r="J328" i="56" s="1"/>
  <c r="AA327" i="56"/>
  <c r="AB327" i="56" s="1"/>
  <c r="I327" i="56"/>
  <c r="J327" i="56" s="1"/>
  <c r="AA326" i="56"/>
  <c r="AB326" i="56" s="1"/>
  <c r="I326" i="56"/>
  <c r="J326" i="56" s="1"/>
  <c r="AA325" i="56"/>
  <c r="AB325" i="56" s="1"/>
  <c r="I325" i="56"/>
  <c r="J325" i="56" s="1"/>
  <c r="AA324" i="56"/>
  <c r="AB324" i="56" s="1"/>
  <c r="I324" i="56"/>
  <c r="J324" i="56" s="1"/>
  <c r="AA323" i="56"/>
  <c r="AB323" i="56" s="1"/>
  <c r="I323" i="56"/>
  <c r="J323" i="56" s="1"/>
  <c r="AA322" i="56"/>
  <c r="AB322" i="56" s="1"/>
  <c r="I322" i="56"/>
  <c r="J322" i="56" s="1"/>
  <c r="AA321" i="56"/>
  <c r="AB321" i="56" s="1"/>
  <c r="I321" i="56"/>
  <c r="J321" i="56" s="1"/>
  <c r="AA320" i="56"/>
  <c r="AB320" i="56" s="1"/>
  <c r="I320" i="56"/>
  <c r="J320" i="56" s="1"/>
  <c r="AA319" i="56"/>
  <c r="AB319" i="56" s="1"/>
  <c r="I319" i="56"/>
  <c r="J319" i="56" s="1"/>
  <c r="AA318" i="56"/>
  <c r="AB318" i="56" s="1"/>
  <c r="I318" i="56"/>
  <c r="J318" i="56" s="1"/>
  <c r="AA317" i="56"/>
  <c r="AB317" i="56" s="1"/>
  <c r="I317" i="56"/>
  <c r="J317" i="56" s="1"/>
  <c r="AA316" i="56"/>
  <c r="AB316" i="56" s="1"/>
  <c r="I316" i="56"/>
  <c r="J316" i="56" s="1"/>
  <c r="AA315" i="56"/>
  <c r="AB315" i="56" s="1"/>
  <c r="I315" i="56"/>
  <c r="J315" i="56" s="1"/>
  <c r="AA314" i="56"/>
  <c r="AB314" i="56" s="1"/>
  <c r="I314" i="56"/>
  <c r="J314" i="56" s="1"/>
  <c r="AA313" i="56"/>
  <c r="AB313" i="56" s="1"/>
  <c r="I313" i="56"/>
  <c r="J313" i="56" s="1"/>
  <c r="AA312" i="56"/>
  <c r="AB312" i="56" s="1"/>
  <c r="I312" i="56"/>
  <c r="J312" i="56" s="1"/>
  <c r="AA311" i="56"/>
  <c r="AB311" i="56" s="1"/>
  <c r="I311" i="56"/>
  <c r="J311" i="56" s="1"/>
  <c r="AA310" i="56"/>
  <c r="AB310" i="56" s="1"/>
  <c r="I310" i="56"/>
  <c r="J310" i="56" s="1"/>
  <c r="AA309" i="56"/>
  <c r="AB309" i="56" s="1"/>
  <c r="I309" i="56"/>
  <c r="J309" i="56" s="1"/>
  <c r="AA308" i="56"/>
  <c r="AB308" i="56" s="1"/>
  <c r="I308" i="56"/>
  <c r="J308" i="56" s="1"/>
  <c r="AA307" i="56"/>
  <c r="AB307" i="56" s="1"/>
  <c r="I307" i="56"/>
  <c r="J307" i="56" s="1"/>
  <c r="AA306" i="56"/>
  <c r="AB306" i="56" s="1"/>
  <c r="I306" i="56"/>
  <c r="J306" i="56" s="1"/>
  <c r="AA305" i="56"/>
  <c r="AB305" i="56" s="1"/>
  <c r="I305" i="56"/>
  <c r="J305" i="56" s="1"/>
  <c r="AA304" i="56"/>
  <c r="AB304" i="56" s="1"/>
  <c r="I304" i="56"/>
  <c r="J304" i="56" s="1"/>
  <c r="AA303" i="56"/>
  <c r="AB303" i="56" s="1"/>
  <c r="I303" i="56"/>
  <c r="J303" i="56" s="1"/>
  <c r="AA302" i="56"/>
  <c r="AB302" i="56" s="1"/>
  <c r="I302" i="56"/>
  <c r="J302" i="56" s="1"/>
  <c r="AA301" i="56"/>
  <c r="AB301" i="56" s="1"/>
  <c r="I301" i="56"/>
  <c r="J301" i="56" s="1"/>
  <c r="AA300" i="56"/>
  <c r="AB300" i="56" s="1"/>
  <c r="I300" i="56"/>
  <c r="J300" i="56" s="1"/>
  <c r="AA299" i="56"/>
  <c r="AB299" i="56" s="1"/>
  <c r="I299" i="56"/>
  <c r="J299" i="56" s="1"/>
  <c r="AA298" i="56"/>
  <c r="AB298" i="56" s="1"/>
  <c r="I298" i="56"/>
  <c r="J298" i="56" s="1"/>
  <c r="AA297" i="56"/>
  <c r="AB297" i="56" s="1"/>
  <c r="I297" i="56"/>
  <c r="J297" i="56" s="1"/>
  <c r="AA296" i="56"/>
  <c r="AB296" i="56" s="1"/>
  <c r="I296" i="56"/>
  <c r="J296" i="56" s="1"/>
  <c r="AA295" i="56"/>
  <c r="AB295" i="56" s="1"/>
  <c r="I295" i="56"/>
  <c r="J295" i="56" s="1"/>
  <c r="AA294" i="56"/>
  <c r="AB294" i="56" s="1"/>
  <c r="I294" i="56"/>
  <c r="J294" i="56" s="1"/>
  <c r="AA293" i="56"/>
  <c r="AB293" i="56" s="1"/>
  <c r="I293" i="56"/>
  <c r="J293" i="56" s="1"/>
  <c r="AA292" i="56"/>
  <c r="AB292" i="56" s="1"/>
  <c r="I292" i="56"/>
  <c r="J292" i="56" s="1"/>
  <c r="AA291" i="56"/>
  <c r="AB291" i="56" s="1"/>
  <c r="I291" i="56"/>
  <c r="J291" i="56" s="1"/>
  <c r="AA290" i="56"/>
  <c r="AB290" i="56" s="1"/>
  <c r="I290" i="56"/>
  <c r="J290" i="56" s="1"/>
  <c r="AA289" i="56"/>
  <c r="AB289" i="56" s="1"/>
  <c r="I289" i="56"/>
  <c r="J289" i="56" s="1"/>
  <c r="AA288" i="56"/>
  <c r="AB288" i="56" s="1"/>
  <c r="I288" i="56"/>
  <c r="J288" i="56" s="1"/>
  <c r="AA287" i="56"/>
  <c r="AB287" i="56" s="1"/>
  <c r="I287" i="56"/>
  <c r="J287" i="56" s="1"/>
  <c r="AA286" i="56"/>
  <c r="AB286" i="56" s="1"/>
  <c r="I286" i="56"/>
  <c r="J286" i="56" s="1"/>
  <c r="AA285" i="56"/>
  <c r="AB285" i="56" s="1"/>
  <c r="I285" i="56"/>
  <c r="J285" i="56" s="1"/>
  <c r="AA284" i="56"/>
  <c r="AB284" i="56" s="1"/>
  <c r="I284" i="56"/>
  <c r="J284" i="56" s="1"/>
  <c r="AA283" i="56"/>
  <c r="AB283" i="56" s="1"/>
  <c r="I283" i="56"/>
  <c r="J283" i="56" s="1"/>
  <c r="AA282" i="56"/>
  <c r="AB282" i="56" s="1"/>
  <c r="I282" i="56"/>
  <c r="J282" i="56" s="1"/>
  <c r="AA281" i="56"/>
  <c r="AB281" i="56" s="1"/>
  <c r="I281" i="56"/>
  <c r="J281" i="56" s="1"/>
  <c r="AA280" i="56"/>
  <c r="AB280" i="56" s="1"/>
  <c r="I280" i="56"/>
  <c r="J280" i="56" s="1"/>
  <c r="AA279" i="56"/>
  <c r="AB279" i="56" s="1"/>
  <c r="I279" i="56"/>
  <c r="J279" i="56" s="1"/>
  <c r="AA278" i="56"/>
  <c r="AB278" i="56" s="1"/>
  <c r="I278" i="56"/>
  <c r="J278" i="56" s="1"/>
  <c r="AA277" i="56"/>
  <c r="AB277" i="56" s="1"/>
  <c r="I277" i="56"/>
  <c r="J277" i="56" s="1"/>
  <c r="AA276" i="56"/>
  <c r="AB276" i="56" s="1"/>
  <c r="I276" i="56"/>
  <c r="J276" i="56" s="1"/>
  <c r="AA275" i="56"/>
  <c r="AB275" i="56" s="1"/>
  <c r="I275" i="56"/>
  <c r="J275" i="56" s="1"/>
  <c r="AA274" i="56"/>
  <c r="AB274" i="56" s="1"/>
  <c r="I274" i="56"/>
  <c r="J274" i="56" s="1"/>
  <c r="AA273" i="56"/>
  <c r="AB273" i="56" s="1"/>
  <c r="I273" i="56"/>
  <c r="J273" i="56" s="1"/>
  <c r="AA272" i="56"/>
  <c r="AB272" i="56" s="1"/>
  <c r="I272" i="56"/>
  <c r="J272" i="56" s="1"/>
  <c r="AA271" i="56"/>
  <c r="AB271" i="56" s="1"/>
  <c r="I271" i="56"/>
  <c r="J271" i="56" s="1"/>
  <c r="AA270" i="56"/>
  <c r="AB270" i="56" s="1"/>
  <c r="I270" i="56"/>
  <c r="J270" i="56" s="1"/>
  <c r="AA269" i="56"/>
  <c r="AB269" i="56" s="1"/>
  <c r="I269" i="56"/>
  <c r="J269" i="56" s="1"/>
  <c r="AA268" i="56"/>
  <c r="AB268" i="56" s="1"/>
  <c r="I268" i="56"/>
  <c r="J268" i="56" s="1"/>
  <c r="AA267" i="56"/>
  <c r="AB267" i="56" s="1"/>
  <c r="I267" i="56"/>
  <c r="J267" i="56" s="1"/>
  <c r="AA266" i="56"/>
  <c r="AB266" i="56" s="1"/>
  <c r="I266" i="56"/>
  <c r="J266" i="56" s="1"/>
  <c r="AA265" i="56"/>
  <c r="AB265" i="56" s="1"/>
  <c r="I265" i="56"/>
  <c r="J265" i="56" s="1"/>
  <c r="AA264" i="56"/>
  <c r="AB264" i="56" s="1"/>
  <c r="I264" i="56"/>
  <c r="J264" i="56" s="1"/>
  <c r="AA263" i="56"/>
  <c r="AB263" i="56" s="1"/>
  <c r="I263" i="56"/>
  <c r="J263" i="56" s="1"/>
  <c r="AA262" i="56"/>
  <c r="AB262" i="56" s="1"/>
  <c r="I262" i="56"/>
  <c r="J262" i="56" s="1"/>
  <c r="AA261" i="56"/>
  <c r="AB261" i="56" s="1"/>
  <c r="I261" i="56"/>
  <c r="J261" i="56" s="1"/>
  <c r="AA260" i="56"/>
  <c r="AB260" i="56" s="1"/>
  <c r="I260" i="56"/>
  <c r="J260" i="56" s="1"/>
  <c r="AA259" i="56"/>
  <c r="AB259" i="56" s="1"/>
  <c r="I259" i="56"/>
  <c r="J259" i="56" s="1"/>
  <c r="AA258" i="56"/>
  <c r="AB258" i="56" s="1"/>
  <c r="I258" i="56"/>
  <c r="J258" i="56" s="1"/>
  <c r="AA257" i="56"/>
  <c r="AB257" i="56" s="1"/>
  <c r="I257" i="56"/>
  <c r="J257" i="56" s="1"/>
  <c r="AA256" i="56"/>
  <c r="AB256" i="56" s="1"/>
  <c r="I256" i="56"/>
  <c r="J256" i="56" s="1"/>
  <c r="AA255" i="56"/>
  <c r="AB255" i="56" s="1"/>
  <c r="I255" i="56"/>
  <c r="J255" i="56" s="1"/>
  <c r="AA254" i="56"/>
  <c r="AB254" i="56" s="1"/>
  <c r="I254" i="56"/>
  <c r="J254" i="56" s="1"/>
  <c r="AA253" i="56"/>
  <c r="AB253" i="56" s="1"/>
  <c r="I253" i="56"/>
  <c r="J253" i="56" s="1"/>
  <c r="AA252" i="56"/>
  <c r="AB252" i="56" s="1"/>
  <c r="I252" i="56"/>
  <c r="J252" i="56" s="1"/>
  <c r="AA251" i="56"/>
  <c r="AB251" i="56" s="1"/>
  <c r="I251" i="56"/>
  <c r="J251" i="56" s="1"/>
  <c r="AA250" i="56"/>
  <c r="AB250" i="56" s="1"/>
  <c r="I250" i="56"/>
  <c r="J250" i="56" s="1"/>
  <c r="AA249" i="56"/>
  <c r="AB249" i="56" s="1"/>
  <c r="I249" i="56"/>
  <c r="J249" i="56" s="1"/>
  <c r="AA248" i="56"/>
  <c r="AB248" i="56" s="1"/>
  <c r="I248" i="56"/>
  <c r="J248" i="56" s="1"/>
  <c r="AA247" i="56"/>
  <c r="AB247" i="56" s="1"/>
  <c r="I247" i="56"/>
  <c r="J247" i="56" s="1"/>
  <c r="AA246" i="56"/>
  <c r="AB246" i="56" s="1"/>
  <c r="I246" i="56"/>
  <c r="J246" i="56" s="1"/>
  <c r="AA245" i="56"/>
  <c r="AB245" i="56" s="1"/>
  <c r="I245" i="56"/>
  <c r="J245" i="56" s="1"/>
  <c r="AA244" i="56"/>
  <c r="AB244" i="56" s="1"/>
  <c r="I244" i="56"/>
  <c r="J244" i="56" s="1"/>
  <c r="AA243" i="56"/>
  <c r="AB243" i="56" s="1"/>
  <c r="I243" i="56"/>
  <c r="J243" i="56" s="1"/>
  <c r="AA242" i="56"/>
  <c r="AB242" i="56" s="1"/>
  <c r="I242" i="56"/>
  <c r="J242" i="56" s="1"/>
  <c r="AA241" i="56"/>
  <c r="AB241" i="56" s="1"/>
  <c r="I241" i="56"/>
  <c r="J241" i="56" s="1"/>
  <c r="AA240" i="56"/>
  <c r="AB240" i="56" s="1"/>
  <c r="I240" i="56"/>
  <c r="J240" i="56" s="1"/>
  <c r="AA239" i="56"/>
  <c r="AB239" i="56" s="1"/>
  <c r="I239" i="56"/>
  <c r="J239" i="56" s="1"/>
  <c r="AA238" i="56"/>
  <c r="AB238" i="56" s="1"/>
  <c r="I238" i="56"/>
  <c r="J238" i="56" s="1"/>
  <c r="AA237" i="56"/>
  <c r="AB237" i="56" s="1"/>
  <c r="I237" i="56"/>
  <c r="J237" i="56" s="1"/>
  <c r="AA236" i="56"/>
  <c r="AB236" i="56" s="1"/>
  <c r="I236" i="56"/>
  <c r="J236" i="56" s="1"/>
  <c r="AA235" i="56"/>
  <c r="AB235" i="56" s="1"/>
  <c r="I235" i="56"/>
  <c r="J235" i="56" s="1"/>
  <c r="AA234" i="56"/>
  <c r="AB234" i="56" s="1"/>
  <c r="I234" i="56"/>
  <c r="J234" i="56" s="1"/>
  <c r="AA233" i="56"/>
  <c r="AB233" i="56" s="1"/>
  <c r="I233" i="56"/>
  <c r="J233" i="56" s="1"/>
  <c r="AA232" i="56"/>
  <c r="AB232" i="56" s="1"/>
  <c r="I232" i="56"/>
  <c r="J232" i="56" s="1"/>
  <c r="AA231" i="56"/>
  <c r="AB231" i="56" s="1"/>
  <c r="I231" i="56"/>
  <c r="J231" i="56" s="1"/>
  <c r="AA230" i="56"/>
  <c r="AB230" i="56" s="1"/>
  <c r="I230" i="56"/>
  <c r="J230" i="56" s="1"/>
  <c r="AA229" i="56"/>
  <c r="AB229" i="56" s="1"/>
  <c r="I229" i="56"/>
  <c r="J229" i="56" s="1"/>
  <c r="AA228" i="56"/>
  <c r="AB228" i="56" s="1"/>
  <c r="I228" i="56"/>
  <c r="J228" i="56" s="1"/>
  <c r="AA227" i="56"/>
  <c r="AB227" i="56" s="1"/>
  <c r="I227" i="56"/>
  <c r="J227" i="56" s="1"/>
  <c r="AA226" i="56"/>
  <c r="AB226" i="56" s="1"/>
  <c r="I226" i="56"/>
  <c r="J226" i="56" s="1"/>
  <c r="AA225" i="56"/>
  <c r="AB225" i="56" s="1"/>
  <c r="I225" i="56"/>
  <c r="J225" i="56" s="1"/>
  <c r="AA224" i="56"/>
  <c r="AB224" i="56" s="1"/>
  <c r="I224" i="56"/>
  <c r="J224" i="56" s="1"/>
  <c r="AA223" i="56"/>
  <c r="AB223" i="56" s="1"/>
  <c r="I223" i="56"/>
  <c r="J223" i="56" s="1"/>
  <c r="AA222" i="56"/>
  <c r="AB222" i="56" s="1"/>
  <c r="I222" i="56"/>
  <c r="J222" i="56" s="1"/>
  <c r="AA221" i="56"/>
  <c r="AB221" i="56" s="1"/>
  <c r="I221" i="56"/>
  <c r="J221" i="56" s="1"/>
  <c r="AA220" i="56"/>
  <c r="AB220" i="56" s="1"/>
  <c r="I220" i="56"/>
  <c r="J220" i="56" s="1"/>
  <c r="AA219" i="56"/>
  <c r="AB219" i="56" s="1"/>
  <c r="I219" i="56"/>
  <c r="J219" i="56" s="1"/>
  <c r="AA218" i="56"/>
  <c r="AB218" i="56" s="1"/>
  <c r="I218" i="56"/>
  <c r="J218" i="56" s="1"/>
  <c r="AA217" i="56"/>
  <c r="AB217" i="56" s="1"/>
  <c r="I217" i="56"/>
  <c r="J217" i="56" s="1"/>
  <c r="AA216" i="56"/>
  <c r="AB216" i="56" s="1"/>
  <c r="I216" i="56"/>
  <c r="J216" i="56" s="1"/>
  <c r="AA215" i="56"/>
  <c r="AB215" i="56" s="1"/>
  <c r="I215" i="56"/>
  <c r="J215" i="56" s="1"/>
  <c r="AA214" i="56"/>
  <c r="AB214" i="56" s="1"/>
  <c r="I214" i="56"/>
  <c r="J214" i="56" s="1"/>
  <c r="AA213" i="56"/>
  <c r="AB213" i="56" s="1"/>
  <c r="I213" i="56"/>
  <c r="J213" i="56" s="1"/>
  <c r="AA212" i="56"/>
  <c r="AB212" i="56" s="1"/>
  <c r="I212" i="56"/>
  <c r="J212" i="56" s="1"/>
  <c r="AA211" i="56"/>
  <c r="AB211" i="56" s="1"/>
  <c r="I211" i="56"/>
  <c r="J211" i="56" s="1"/>
  <c r="AA210" i="56"/>
  <c r="AB210" i="56" s="1"/>
  <c r="I210" i="56"/>
  <c r="J210" i="56" s="1"/>
  <c r="AA209" i="56"/>
  <c r="AB209" i="56" s="1"/>
  <c r="I209" i="56"/>
  <c r="J209" i="56" s="1"/>
  <c r="AA208" i="56"/>
  <c r="AB208" i="56" s="1"/>
  <c r="I208" i="56"/>
  <c r="J208" i="56" s="1"/>
  <c r="AA207" i="56"/>
  <c r="AB207" i="56" s="1"/>
  <c r="I207" i="56"/>
  <c r="J207" i="56" s="1"/>
  <c r="AA206" i="56"/>
  <c r="AB206" i="56" s="1"/>
  <c r="I206" i="56"/>
  <c r="J206" i="56" s="1"/>
  <c r="AA205" i="56"/>
  <c r="AB205" i="56" s="1"/>
  <c r="I205" i="56"/>
  <c r="J205" i="56" s="1"/>
  <c r="AA204" i="56"/>
  <c r="AB204" i="56" s="1"/>
  <c r="I204" i="56"/>
  <c r="J204" i="56" s="1"/>
  <c r="AA203" i="56"/>
  <c r="AB203" i="56" s="1"/>
  <c r="I203" i="56"/>
  <c r="J203" i="56" s="1"/>
  <c r="AA202" i="56"/>
  <c r="AB202" i="56" s="1"/>
  <c r="I202" i="56"/>
  <c r="J202" i="56" s="1"/>
  <c r="AA201" i="56"/>
  <c r="AB201" i="56" s="1"/>
  <c r="I201" i="56"/>
  <c r="J201" i="56" s="1"/>
  <c r="AA200" i="56"/>
  <c r="AB200" i="56" s="1"/>
  <c r="I200" i="56"/>
  <c r="J200" i="56" s="1"/>
  <c r="AA199" i="56"/>
  <c r="AB199" i="56" s="1"/>
  <c r="I199" i="56"/>
  <c r="J199" i="56" s="1"/>
  <c r="AA198" i="56"/>
  <c r="AB198" i="56" s="1"/>
  <c r="I198" i="56"/>
  <c r="J198" i="56" s="1"/>
  <c r="AA197" i="56"/>
  <c r="AB197" i="56" s="1"/>
  <c r="I197" i="56"/>
  <c r="J197" i="56" s="1"/>
  <c r="AA196" i="56"/>
  <c r="AB196" i="56" s="1"/>
  <c r="I196" i="56"/>
  <c r="J196" i="56" s="1"/>
  <c r="AA195" i="56"/>
  <c r="AB195" i="56" s="1"/>
  <c r="I195" i="56"/>
  <c r="J195" i="56" s="1"/>
  <c r="AA194" i="56"/>
  <c r="AB194" i="56" s="1"/>
  <c r="I194" i="56"/>
  <c r="J194" i="56" s="1"/>
  <c r="AA193" i="56"/>
  <c r="AB193" i="56" s="1"/>
  <c r="I193" i="56"/>
  <c r="J193" i="56" s="1"/>
  <c r="AA192" i="56"/>
  <c r="AB192" i="56" s="1"/>
  <c r="I192" i="56"/>
  <c r="J192" i="56" s="1"/>
  <c r="AA191" i="56"/>
  <c r="AB191" i="56" s="1"/>
  <c r="I191" i="56"/>
  <c r="J191" i="56" s="1"/>
  <c r="AA190" i="56"/>
  <c r="AB190" i="56" s="1"/>
  <c r="I190" i="56"/>
  <c r="J190" i="56" s="1"/>
  <c r="AA189" i="56"/>
  <c r="AB189" i="56" s="1"/>
  <c r="I189" i="56"/>
  <c r="J189" i="56" s="1"/>
  <c r="AA188" i="56"/>
  <c r="AB188" i="56" s="1"/>
  <c r="I188" i="56"/>
  <c r="J188" i="56" s="1"/>
  <c r="AA187" i="56"/>
  <c r="AB187" i="56" s="1"/>
  <c r="I187" i="56"/>
  <c r="J187" i="56" s="1"/>
  <c r="AA186" i="56"/>
  <c r="AB186" i="56" s="1"/>
  <c r="I186" i="56"/>
  <c r="J186" i="56" s="1"/>
  <c r="AA185" i="56"/>
  <c r="AB185" i="56" s="1"/>
  <c r="I185" i="56"/>
  <c r="J185" i="56" s="1"/>
  <c r="AA184" i="56"/>
  <c r="AB184" i="56" s="1"/>
  <c r="I184" i="56"/>
  <c r="J184" i="56" s="1"/>
  <c r="AA183" i="56"/>
  <c r="AB183" i="56" s="1"/>
  <c r="I183" i="56"/>
  <c r="J183" i="56" s="1"/>
  <c r="AA182" i="56"/>
  <c r="AB182" i="56" s="1"/>
  <c r="I182" i="56"/>
  <c r="J182" i="56" s="1"/>
  <c r="AA181" i="56"/>
  <c r="AB181" i="56" s="1"/>
  <c r="I181" i="56"/>
  <c r="J181" i="56" s="1"/>
  <c r="AA180" i="56"/>
  <c r="AB180" i="56" s="1"/>
  <c r="I180" i="56"/>
  <c r="J180" i="56" s="1"/>
  <c r="AA179" i="56"/>
  <c r="AB179" i="56" s="1"/>
  <c r="I179" i="56"/>
  <c r="J179" i="56" s="1"/>
  <c r="AA178" i="56"/>
  <c r="AB178" i="56" s="1"/>
  <c r="I178" i="56"/>
  <c r="J178" i="56" s="1"/>
  <c r="AA177" i="56"/>
  <c r="AB177" i="56" s="1"/>
  <c r="I177" i="56"/>
  <c r="J177" i="56" s="1"/>
  <c r="AA176" i="56"/>
  <c r="AB176" i="56" s="1"/>
  <c r="I176" i="56"/>
  <c r="J176" i="56" s="1"/>
  <c r="AA175" i="56"/>
  <c r="AB175" i="56" s="1"/>
  <c r="I175" i="56"/>
  <c r="J175" i="56" s="1"/>
  <c r="AA174" i="56"/>
  <c r="AB174" i="56" s="1"/>
  <c r="I174" i="56"/>
  <c r="J174" i="56" s="1"/>
  <c r="AA173" i="56"/>
  <c r="AB173" i="56" s="1"/>
  <c r="I173" i="56"/>
  <c r="J173" i="56" s="1"/>
  <c r="AA172" i="56"/>
  <c r="AB172" i="56" s="1"/>
  <c r="I172" i="56"/>
  <c r="J172" i="56" s="1"/>
  <c r="AA171" i="56"/>
  <c r="AB171" i="56" s="1"/>
  <c r="I171" i="56"/>
  <c r="J171" i="56" s="1"/>
  <c r="AA170" i="56"/>
  <c r="AB170" i="56" s="1"/>
  <c r="I170" i="56"/>
  <c r="J170" i="56" s="1"/>
  <c r="AA169" i="56"/>
  <c r="AB169" i="56" s="1"/>
  <c r="I169" i="56"/>
  <c r="J169" i="56" s="1"/>
  <c r="AA168" i="56"/>
  <c r="AB168" i="56" s="1"/>
  <c r="I168" i="56"/>
  <c r="J168" i="56" s="1"/>
  <c r="AA167" i="56"/>
  <c r="AB167" i="56" s="1"/>
  <c r="I167" i="56"/>
  <c r="J167" i="56" s="1"/>
  <c r="AA166" i="56"/>
  <c r="AB166" i="56" s="1"/>
  <c r="I166" i="56"/>
  <c r="J166" i="56" s="1"/>
  <c r="AA165" i="56"/>
  <c r="AB165" i="56" s="1"/>
  <c r="I165" i="56"/>
  <c r="J165" i="56" s="1"/>
  <c r="AA164" i="56"/>
  <c r="AB164" i="56" s="1"/>
  <c r="I164" i="56"/>
  <c r="J164" i="56" s="1"/>
  <c r="AA163" i="56"/>
  <c r="AB163" i="56" s="1"/>
  <c r="I163" i="56"/>
  <c r="J163" i="56" s="1"/>
  <c r="AA162" i="56"/>
  <c r="AB162" i="56" s="1"/>
  <c r="I162" i="56"/>
  <c r="J162" i="56" s="1"/>
  <c r="AA161" i="56"/>
  <c r="AB161" i="56" s="1"/>
  <c r="I161" i="56"/>
  <c r="J161" i="56" s="1"/>
  <c r="AA160" i="56"/>
  <c r="AB160" i="56" s="1"/>
  <c r="I160" i="56"/>
  <c r="J160" i="56" s="1"/>
  <c r="AA159" i="56"/>
  <c r="AB159" i="56" s="1"/>
  <c r="I159" i="56"/>
  <c r="J159" i="56" s="1"/>
  <c r="AA158" i="56"/>
  <c r="AB158" i="56" s="1"/>
  <c r="I158" i="56"/>
  <c r="J158" i="56" s="1"/>
  <c r="AA157" i="56"/>
  <c r="AB157" i="56" s="1"/>
  <c r="I157" i="56"/>
  <c r="J157" i="56" s="1"/>
  <c r="AA156" i="56"/>
  <c r="AB156" i="56" s="1"/>
  <c r="I156" i="56"/>
  <c r="J156" i="56" s="1"/>
  <c r="AA155" i="56"/>
  <c r="AB155" i="56" s="1"/>
  <c r="I155" i="56"/>
  <c r="J155" i="56" s="1"/>
  <c r="AA154" i="56"/>
  <c r="AB154" i="56" s="1"/>
  <c r="I154" i="56"/>
  <c r="J154" i="56" s="1"/>
  <c r="AA153" i="56"/>
  <c r="AB153" i="56" s="1"/>
  <c r="I153" i="56"/>
  <c r="J153" i="56" s="1"/>
  <c r="AA152" i="56"/>
  <c r="AB152" i="56" s="1"/>
  <c r="I152" i="56"/>
  <c r="J152" i="56" s="1"/>
  <c r="AA151" i="56"/>
  <c r="AB151" i="56" s="1"/>
  <c r="I151" i="56"/>
  <c r="J151" i="56" s="1"/>
  <c r="AA150" i="56"/>
  <c r="AB150" i="56" s="1"/>
  <c r="I150" i="56"/>
  <c r="J150" i="56" s="1"/>
  <c r="AA149" i="56"/>
  <c r="AB149" i="56" s="1"/>
  <c r="I149" i="56"/>
  <c r="J149" i="56" s="1"/>
  <c r="AA148" i="56"/>
  <c r="AB148" i="56" s="1"/>
  <c r="I148" i="56"/>
  <c r="J148" i="56" s="1"/>
  <c r="AA147" i="56"/>
  <c r="AB147" i="56" s="1"/>
  <c r="I147" i="56"/>
  <c r="J147" i="56" s="1"/>
  <c r="AA146" i="56"/>
  <c r="AB146" i="56" s="1"/>
  <c r="I146" i="56"/>
  <c r="J146" i="56" s="1"/>
  <c r="AA145" i="56"/>
  <c r="AB145" i="56" s="1"/>
  <c r="I145" i="56"/>
  <c r="J145" i="56" s="1"/>
  <c r="AA144" i="56"/>
  <c r="AB144" i="56" s="1"/>
  <c r="I144" i="56"/>
  <c r="J144" i="56" s="1"/>
  <c r="AA143" i="56"/>
  <c r="AB143" i="56" s="1"/>
  <c r="I143" i="56"/>
  <c r="J143" i="56" s="1"/>
  <c r="AA142" i="56"/>
  <c r="AB142" i="56" s="1"/>
  <c r="I142" i="56"/>
  <c r="J142" i="56" s="1"/>
  <c r="AA141" i="56"/>
  <c r="AB141" i="56" s="1"/>
  <c r="I141" i="56"/>
  <c r="J141" i="56" s="1"/>
  <c r="AA140" i="56"/>
  <c r="AB140" i="56" s="1"/>
  <c r="I140" i="56"/>
  <c r="J140" i="56" s="1"/>
  <c r="AA139" i="56"/>
  <c r="AB139" i="56" s="1"/>
  <c r="I139" i="56"/>
  <c r="J139" i="56" s="1"/>
  <c r="AA138" i="56"/>
  <c r="AB138" i="56" s="1"/>
  <c r="I138" i="56"/>
  <c r="J138" i="56" s="1"/>
  <c r="AA137" i="56"/>
  <c r="AB137" i="56" s="1"/>
  <c r="I137" i="56"/>
  <c r="J137" i="56" s="1"/>
  <c r="AA136" i="56"/>
  <c r="AB136" i="56" s="1"/>
  <c r="I136" i="56"/>
  <c r="J136" i="56" s="1"/>
  <c r="AA135" i="56"/>
  <c r="AB135" i="56" s="1"/>
  <c r="I135" i="56"/>
  <c r="J135" i="56" s="1"/>
  <c r="AA134" i="56"/>
  <c r="AB134" i="56" s="1"/>
  <c r="I134" i="56"/>
  <c r="J134" i="56" s="1"/>
  <c r="AA133" i="56"/>
  <c r="AB133" i="56" s="1"/>
  <c r="I133" i="56"/>
  <c r="J133" i="56" s="1"/>
  <c r="AA132" i="56"/>
  <c r="AB132" i="56" s="1"/>
  <c r="I132" i="56"/>
  <c r="J132" i="56" s="1"/>
  <c r="AA131" i="56"/>
  <c r="AB131" i="56" s="1"/>
  <c r="I131" i="56"/>
  <c r="J131" i="56" s="1"/>
  <c r="AA130" i="56"/>
  <c r="AB130" i="56" s="1"/>
  <c r="I130" i="56"/>
  <c r="J130" i="56" s="1"/>
  <c r="AA129" i="56"/>
  <c r="AB129" i="56" s="1"/>
  <c r="I129" i="56"/>
  <c r="J129" i="56" s="1"/>
  <c r="AA128" i="56"/>
  <c r="AB128" i="56" s="1"/>
  <c r="I128" i="56"/>
  <c r="J128" i="56" s="1"/>
  <c r="AA127" i="56"/>
  <c r="AB127" i="56" s="1"/>
  <c r="I127" i="56"/>
  <c r="J127" i="56" s="1"/>
  <c r="AA126" i="56"/>
  <c r="AB126" i="56" s="1"/>
  <c r="I126" i="56"/>
  <c r="J126" i="56" s="1"/>
  <c r="AA125" i="56"/>
  <c r="AB125" i="56" s="1"/>
  <c r="I125" i="56"/>
  <c r="J125" i="56" s="1"/>
  <c r="AA124" i="56"/>
  <c r="AB124" i="56" s="1"/>
  <c r="I124" i="56"/>
  <c r="J124" i="56" s="1"/>
  <c r="AA123" i="56"/>
  <c r="AB123" i="56" s="1"/>
  <c r="I123" i="56"/>
  <c r="J123" i="56" s="1"/>
  <c r="AA122" i="56"/>
  <c r="AB122" i="56" s="1"/>
  <c r="I122" i="56"/>
  <c r="J122" i="56" s="1"/>
  <c r="AA121" i="56"/>
  <c r="AB121" i="56" s="1"/>
  <c r="I121" i="56"/>
  <c r="J121" i="56" s="1"/>
  <c r="AA120" i="56"/>
  <c r="AB120" i="56" s="1"/>
  <c r="I120" i="56"/>
  <c r="J120" i="56" s="1"/>
  <c r="AA119" i="56"/>
  <c r="AB119" i="56" s="1"/>
  <c r="I119" i="56"/>
  <c r="J119" i="56" s="1"/>
  <c r="AA118" i="56"/>
  <c r="AB118" i="56" s="1"/>
  <c r="I118" i="56"/>
  <c r="J118" i="56" s="1"/>
  <c r="AA117" i="56"/>
  <c r="AB117" i="56" s="1"/>
  <c r="I117" i="56"/>
  <c r="J117" i="56" s="1"/>
  <c r="AA116" i="56"/>
  <c r="AB116" i="56" s="1"/>
  <c r="I116" i="56"/>
  <c r="J116" i="56" s="1"/>
  <c r="AA115" i="56"/>
  <c r="AB115" i="56" s="1"/>
  <c r="I115" i="56"/>
  <c r="J115" i="56" s="1"/>
  <c r="AA114" i="56"/>
  <c r="AB114" i="56" s="1"/>
  <c r="I114" i="56"/>
  <c r="J114" i="56" s="1"/>
  <c r="AA113" i="56"/>
  <c r="AB113" i="56" s="1"/>
  <c r="I113" i="56"/>
  <c r="J113" i="56" s="1"/>
  <c r="AA112" i="56"/>
  <c r="AB112" i="56" s="1"/>
  <c r="I112" i="56"/>
  <c r="J112" i="56" s="1"/>
  <c r="AA111" i="56"/>
  <c r="AB111" i="56" s="1"/>
  <c r="I111" i="56"/>
  <c r="J111" i="56" s="1"/>
  <c r="AA110" i="56"/>
  <c r="AB110" i="56" s="1"/>
  <c r="I110" i="56"/>
  <c r="J110" i="56" s="1"/>
  <c r="AA109" i="56"/>
  <c r="AB109" i="56" s="1"/>
  <c r="I109" i="56"/>
  <c r="J109" i="56" s="1"/>
  <c r="AA108" i="56"/>
  <c r="AB108" i="56" s="1"/>
  <c r="I108" i="56"/>
  <c r="J108" i="56" s="1"/>
  <c r="AA107" i="56"/>
  <c r="AB107" i="56" s="1"/>
  <c r="I107" i="56"/>
  <c r="J107" i="56" s="1"/>
  <c r="AA106" i="56"/>
  <c r="AB106" i="56" s="1"/>
  <c r="I106" i="56"/>
  <c r="J106" i="56" s="1"/>
  <c r="AA105" i="56"/>
  <c r="AB105" i="56" s="1"/>
  <c r="I105" i="56"/>
  <c r="J105" i="56" s="1"/>
  <c r="AA104" i="56"/>
  <c r="AB104" i="56" s="1"/>
  <c r="I104" i="56"/>
  <c r="J104" i="56" s="1"/>
  <c r="AA103" i="56"/>
  <c r="AB103" i="56" s="1"/>
  <c r="I103" i="56"/>
  <c r="J103" i="56" s="1"/>
  <c r="AA102" i="56"/>
  <c r="AB102" i="56" s="1"/>
  <c r="I102" i="56"/>
  <c r="J102" i="56" s="1"/>
  <c r="AA101" i="56"/>
  <c r="AB101" i="56" s="1"/>
  <c r="I101" i="56"/>
  <c r="J101" i="56" s="1"/>
  <c r="AA100" i="56"/>
  <c r="AB100" i="56" s="1"/>
  <c r="I100" i="56"/>
  <c r="J100" i="56" s="1"/>
  <c r="AA99" i="56"/>
  <c r="AB99" i="56" s="1"/>
  <c r="I99" i="56"/>
  <c r="J99" i="56" s="1"/>
  <c r="AA98" i="56"/>
  <c r="AB98" i="56" s="1"/>
  <c r="I98" i="56"/>
  <c r="J98" i="56" s="1"/>
  <c r="AA97" i="56"/>
  <c r="AB97" i="56" s="1"/>
  <c r="I97" i="56"/>
  <c r="J97" i="56" s="1"/>
  <c r="AA96" i="56"/>
  <c r="AB96" i="56" s="1"/>
  <c r="I96" i="56"/>
  <c r="J96" i="56" s="1"/>
  <c r="AA95" i="56"/>
  <c r="AB95" i="56" s="1"/>
  <c r="I95" i="56"/>
  <c r="J95" i="56" s="1"/>
  <c r="AA94" i="56"/>
  <c r="AB94" i="56" s="1"/>
  <c r="I94" i="56"/>
  <c r="J94" i="56" s="1"/>
  <c r="AA93" i="56"/>
  <c r="AB93" i="56" s="1"/>
  <c r="I93" i="56"/>
  <c r="J93" i="56" s="1"/>
  <c r="AA92" i="56"/>
  <c r="AB92" i="56" s="1"/>
  <c r="I92" i="56"/>
  <c r="J92" i="56" s="1"/>
  <c r="AA91" i="56"/>
  <c r="AB91" i="56" s="1"/>
  <c r="I91" i="56"/>
  <c r="J91" i="56" s="1"/>
  <c r="AA90" i="56"/>
  <c r="AB90" i="56" s="1"/>
  <c r="I90" i="56"/>
  <c r="J90" i="56" s="1"/>
  <c r="AA89" i="56"/>
  <c r="AB89" i="56" s="1"/>
  <c r="I89" i="56"/>
  <c r="J89" i="56" s="1"/>
  <c r="AA88" i="56"/>
  <c r="AB88" i="56" s="1"/>
  <c r="I88" i="56"/>
  <c r="J88" i="56" s="1"/>
  <c r="AA87" i="56"/>
  <c r="AB87" i="56" s="1"/>
  <c r="I87" i="56"/>
  <c r="J87" i="56" s="1"/>
  <c r="AA86" i="56"/>
  <c r="AB86" i="56" s="1"/>
  <c r="I86" i="56"/>
  <c r="J86" i="56" s="1"/>
  <c r="AA85" i="56"/>
  <c r="AB85" i="56" s="1"/>
  <c r="I85" i="56"/>
  <c r="J85" i="56" s="1"/>
  <c r="AA84" i="56"/>
  <c r="AB84" i="56" s="1"/>
  <c r="I84" i="56"/>
  <c r="J84" i="56" s="1"/>
  <c r="AA83" i="56"/>
  <c r="AB83" i="56" s="1"/>
  <c r="I83" i="56"/>
  <c r="J83" i="56" s="1"/>
  <c r="AA82" i="56"/>
  <c r="AB82" i="56" s="1"/>
  <c r="I82" i="56"/>
  <c r="J82" i="56" s="1"/>
  <c r="AA81" i="56"/>
  <c r="AB81" i="56" s="1"/>
  <c r="I81" i="56"/>
  <c r="J81" i="56" s="1"/>
  <c r="AA80" i="56"/>
  <c r="AB80" i="56" s="1"/>
  <c r="I80" i="56"/>
  <c r="J80" i="56" s="1"/>
  <c r="AA79" i="56"/>
  <c r="AB79" i="56" s="1"/>
  <c r="I79" i="56"/>
  <c r="J79" i="56" s="1"/>
  <c r="AA78" i="56"/>
  <c r="AB78" i="56" s="1"/>
  <c r="I78" i="56"/>
  <c r="J78" i="56" s="1"/>
  <c r="AA77" i="56"/>
  <c r="AB77" i="56" s="1"/>
  <c r="I77" i="56"/>
  <c r="J77" i="56" s="1"/>
  <c r="AA76" i="56"/>
  <c r="AB76" i="56" s="1"/>
  <c r="I76" i="56"/>
  <c r="J76" i="56" s="1"/>
  <c r="AA75" i="56"/>
  <c r="AB75" i="56" s="1"/>
  <c r="I75" i="56"/>
  <c r="J75" i="56" s="1"/>
  <c r="AA74" i="56"/>
  <c r="AB74" i="56" s="1"/>
  <c r="I74" i="56"/>
  <c r="J74" i="56" s="1"/>
  <c r="AA73" i="56"/>
  <c r="AB73" i="56" s="1"/>
  <c r="I73" i="56"/>
  <c r="J73" i="56" s="1"/>
  <c r="AA72" i="56"/>
  <c r="AB72" i="56" s="1"/>
  <c r="I72" i="56"/>
  <c r="J72" i="56" s="1"/>
  <c r="AA71" i="56"/>
  <c r="AB71" i="56" s="1"/>
  <c r="I71" i="56"/>
  <c r="J71" i="56" s="1"/>
  <c r="AA70" i="56"/>
  <c r="AB70" i="56" s="1"/>
  <c r="I70" i="56"/>
  <c r="J70" i="56" s="1"/>
  <c r="AA69" i="56"/>
  <c r="AB69" i="56" s="1"/>
  <c r="I69" i="56"/>
  <c r="J69" i="56" s="1"/>
  <c r="AA68" i="56"/>
  <c r="AB68" i="56" s="1"/>
  <c r="I68" i="56"/>
  <c r="J68" i="56" s="1"/>
  <c r="AA67" i="56"/>
  <c r="AB67" i="56" s="1"/>
  <c r="I67" i="56"/>
  <c r="J67" i="56" s="1"/>
  <c r="AA66" i="56"/>
  <c r="AB66" i="56" s="1"/>
  <c r="I66" i="56"/>
  <c r="J66" i="56" s="1"/>
  <c r="AA65" i="56"/>
  <c r="AB65" i="56" s="1"/>
  <c r="I65" i="56"/>
  <c r="J65" i="56" s="1"/>
  <c r="AA64" i="56"/>
  <c r="AB64" i="56" s="1"/>
  <c r="I64" i="56"/>
  <c r="J64" i="56" s="1"/>
  <c r="AA63" i="56"/>
  <c r="AB63" i="56" s="1"/>
  <c r="I63" i="56"/>
  <c r="J63" i="56" s="1"/>
  <c r="AA62" i="56"/>
  <c r="AB62" i="56" s="1"/>
  <c r="I62" i="56"/>
  <c r="J62" i="56" s="1"/>
  <c r="AA61" i="56"/>
  <c r="AB61" i="56" s="1"/>
  <c r="I61" i="56"/>
  <c r="J61" i="56" s="1"/>
  <c r="AA60" i="56"/>
  <c r="AB60" i="56" s="1"/>
  <c r="I60" i="56"/>
  <c r="J60" i="56" s="1"/>
  <c r="AA59" i="56"/>
  <c r="AB59" i="56" s="1"/>
  <c r="I59" i="56"/>
  <c r="J59" i="56" s="1"/>
  <c r="AA58" i="56"/>
  <c r="AB58" i="56" s="1"/>
  <c r="I58" i="56"/>
  <c r="J58" i="56" s="1"/>
  <c r="AA57" i="56"/>
  <c r="AB57" i="56" s="1"/>
  <c r="I57" i="56"/>
  <c r="J57" i="56" s="1"/>
  <c r="AA56" i="56"/>
  <c r="AB56" i="56" s="1"/>
  <c r="I56" i="56"/>
  <c r="J56" i="56" s="1"/>
  <c r="AA55" i="56"/>
  <c r="AB55" i="56" s="1"/>
  <c r="I55" i="56"/>
  <c r="J55" i="56" s="1"/>
  <c r="AA54" i="56"/>
  <c r="AB54" i="56" s="1"/>
  <c r="I54" i="56"/>
  <c r="J54" i="56" s="1"/>
  <c r="AA53" i="56"/>
  <c r="AB53" i="56" s="1"/>
  <c r="I53" i="56"/>
  <c r="J53" i="56" s="1"/>
  <c r="AA52" i="56"/>
  <c r="AB52" i="56" s="1"/>
  <c r="I52" i="56"/>
  <c r="J52" i="56" s="1"/>
  <c r="AA51" i="56"/>
  <c r="AB51" i="56" s="1"/>
  <c r="I51" i="56"/>
  <c r="J51" i="56" s="1"/>
  <c r="AA50" i="56"/>
  <c r="AB50" i="56" s="1"/>
  <c r="I50" i="56"/>
  <c r="J50" i="56" s="1"/>
  <c r="AA49" i="56"/>
  <c r="AB49" i="56" s="1"/>
  <c r="I49" i="56"/>
  <c r="J49" i="56" s="1"/>
  <c r="AA48" i="56"/>
  <c r="AB48" i="56" s="1"/>
  <c r="I48" i="56"/>
  <c r="J48" i="56" s="1"/>
  <c r="AA47" i="56"/>
  <c r="AB47" i="56" s="1"/>
  <c r="I47" i="56"/>
  <c r="J47" i="56" s="1"/>
  <c r="AA46" i="56"/>
  <c r="AB46" i="56" s="1"/>
  <c r="I46" i="56"/>
  <c r="J46" i="56" s="1"/>
  <c r="AA45" i="56"/>
  <c r="AB45" i="56" s="1"/>
  <c r="I45" i="56"/>
  <c r="J45" i="56" s="1"/>
  <c r="AA44" i="56"/>
  <c r="AB44" i="56" s="1"/>
  <c r="I44" i="56"/>
  <c r="J44" i="56" s="1"/>
  <c r="AA43" i="56"/>
  <c r="AB43" i="56" s="1"/>
  <c r="I43" i="56"/>
  <c r="J43" i="56" s="1"/>
  <c r="AA42" i="56"/>
  <c r="AB42" i="56" s="1"/>
  <c r="I42" i="56"/>
  <c r="J42" i="56" s="1"/>
  <c r="AA41" i="56"/>
  <c r="AB41" i="56" s="1"/>
  <c r="I41" i="56"/>
  <c r="J41" i="56" s="1"/>
  <c r="AA40" i="56"/>
  <c r="AB40" i="56" s="1"/>
  <c r="I40" i="56"/>
  <c r="J40" i="56" s="1"/>
  <c r="AA39" i="56"/>
  <c r="AB39" i="56" s="1"/>
  <c r="I39" i="56"/>
  <c r="J39" i="56" s="1"/>
  <c r="AA38" i="56"/>
  <c r="AB38" i="56" s="1"/>
  <c r="I38" i="56"/>
  <c r="J38" i="56" s="1"/>
  <c r="AA37" i="56"/>
  <c r="AB37" i="56" s="1"/>
  <c r="I37" i="56"/>
  <c r="J37" i="56" s="1"/>
  <c r="AA36" i="56"/>
  <c r="AB36" i="56" s="1"/>
  <c r="I36" i="56"/>
  <c r="J36" i="56" s="1"/>
  <c r="AA35" i="56"/>
  <c r="AB35" i="56" s="1"/>
  <c r="I35" i="56"/>
  <c r="J35" i="56" s="1"/>
  <c r="AA34" i="56"/>
  <c r="AB34" i="56" s="1"/>
  <c r="I34" i="56"/>
  <c r="J34" i="56" s="1"/>
  <c r="AA33" i="56"/>
  <c r="AB33" i="56" s="1"/>
  <c r="I33" i="56"/>
  <c r="J33" i="56" s="1"/>
  <c r="AA32" i="56"/>
  <c r="AB32" i="56" s="1"/>
  <c r="I32" i="56"/>
  <c r="J32" i="56" s="1"/>
  <c r="AA31" i="56"/>
  <c r="AB31" i="56" s="1"/>
  <c r="I31" i="56"/>
  <c r="J31" i="56" s="1"/>
  <c r="AA30" i="56"/>
  <c r="AB30" i="56" s="1"/>
  <c r="I30" i="56"/>
  <c r="J30" i="56" s="1"/>
  <c r="AA29" i="56"/>
  <c r="AB29" i="56" s="1"/>
  <c r="I29" i="56"/>
  <c r="J29" i="56" s="1"/>
  <c r="AA28" i="56"/>
  <c r="AB28" i="56" s="1"/>
  <c r="I28" i="56"/>
  <c r="J28" i="56" s="1"/>
  <c r="AA27" i="56"/>
  <c r="AB27" i="56" s="1"/>
  <c r="I27" i="56"/>
  <c r="J27" i="56" s="1"/>
  <c r="AA26" i="56"/>
  <c r="AB26" i="56" s="1"/>
  <c r="I26" i="56"/>
  <c r="J26" i="56" s="1"/>
  <c r="AA25" i="56"/>
  <c r="AB25" i="56" s="1"/>
  <c r="I25" i="56"/>
  <c r="J25" i="56" s="1"/>
  <c r="AA24" i="56"/>
  <c r="AB24" i="56" s="1"/>
  <c r="I24" i="56"/>
  <c r="J24" i="56" s="1"/>
  <c r="AA23" i="56"/>
  <c r="AB23" i="56" s="1"/>
  <c r="I23" i="56"/>
  <c r="J23" i="56" s="1"/>
  <c r="AA22" i="56"/>
  <c r="AB22" i="56" s="1"/>
  <c r="I22" i="56"/>
  <c r="J22" i="56" s="1"/>
  <c r="AA21" i="56"/>
  <c r="AB21" i="56" s="1"/>
  <c r="I21" i="56"/>
  <c r="J21" i="56" s="1"/>
  <c r="AA20" i="56"/>
  <c r="AB20" i="56" s="1"/>
  <c r="I20" i="56"/>
  <c r="J20" i="56" s="1"/>
  <c r="AA19" i="56"/>
  <c r="AB19" i="56" s="1"/>
  <c r="I19" i="56"/>
  <c r="J19" i="56" s="1"/>
  <c r="AA18" i="56"/>
  <c r="AB18" i="56" s="1"/>
  <c r="I18" i="56"/>
  <c r="J18" i="56" s="1"/>
  <c r="AA17" i="56"/>
  <c r="AB17" i="56" s="1"/>
  <c r="I17" i="56"/>
  <c r="J17" i="56" s="1"/>
  <c r="AA16" i="56"/>
  <c r="AB16" i="56" s="1"/>
  <c r="I16" i="56"/>
  <c r="J16" i="56" s="1"/>
  <c r="AA15" i="56"/>
  <c r="AB15" i="56" s="1"/>
  <c r="I15" i="56"/>
  <c r="J15" i="56" s="1"/>
  <c r="AA14" i="56"/>
  <c r="AB14" i="56" s="1"/>
  <c r="I14" i="56"/>
  <c r="J14" i="56" s="1"/>
  <c r="AA13" i="56"/>
  <c r="AB13" i="56" s="1"/>
  <c r="I13" i="56"/>
  <c r="J13" i="56" s="1"/>
  <c r="AA429" i="55"/>
  <c r="AB429" i="55" s="1"/>
  <c r="I429" i="55"/>
  <c r="J429" i="55" s="1"/>
  <c r="AA428" i="55"/>
  <c r="AB428" i="55" s="1"/>
  <c r="I428" i="55"/>
  <c r="J428" i="55" s="1"/>
  <c r="AA427" i="55"/>
  <c r="AB427" i="55" s="1"/>
  <c r="I427" i="55"/>
  <c r="J427" i="55" s="1"/>
  <c r="AA426" i="55"/>
  <c r="AB426" i="55" s="1"/>
  <c r="I426" i="55"/>
  <c r="J426" i="55" s="1"/>
  <c r="AA425" i="55"/>
  <c r="AB425" i="55" s="1"/>
  <c r="I425" i="55"/>
  <c r="J425" i="55" s="1"/>
  <c r="AA424" i="55"/>
  <c r="AB424" i="55" s="1"/>
  <c r="I424" i="55"/>
  <c r="J424" i="55" s="1"/>
  <c r="AA423" i="55"/>
  <c r="AB423" i="55" s="1"/>
  <c r="I423" i="55"/>
  <c r="J423" i="55" s="1"/>
  <c r="AA422" i="55"/>
  <c r="AB422" i="55" s="1"/>
  <c r="I422" i="55"/>
  <c r="J422" i="55" s="1"/>
  <c r="AA421" i="55"/>
  <c r="AB421" i="55" s="1"/>
  <c r="I421" i="55"/>
  <c r="J421" i="55" s="1"/>
  <c r="AA420" i="55"/>
  <c r="AB420" i="55" s="1"/>
  <c r="I420" i="55"/>
  <c r="J420" i="55" s="1"/>
  <c r="AA419" i="55"/>
  <c r="AB419" i="55" s="1"/>
  <c r="I419" i="55"/>
  <c r="J419" i="55" s="1"/>
  <c r="AA418" i="55"/>
  <c r="AB418" i="55" s="1"/>
  <c r="I418" i="55"/>
  <c r="J418" i="55" s="1"/>
  <c r="AA417" i="55"/>
  <c r="AB417" i="55" s="1"/>
  <c r="I417" i="55"/>
  <c r="J417" i="55" s="1"/>
  <c r="AA416" i="55"/>
  <c r="AB416" i="55" s="1"/>
  <c r="I416" i="55"/>
  <c r="J416" i="55" s="1"/>
  <c r="AA415" i="55"/>
  <c r="AB415" i="55" s="1"/>
  <c r="I415" i="55"/>
  <c r="J415" i="55" s="1"/>
  <c r="AA414" i="55"/>
  <c r="AB414" i="55" s="1"/>
  <c r="I414" i="55"/>
  <c r="J414" i="55" s="1"/>
  <c r="AA413" i="55"/>
  <c r="AB413" i="55" s="1"/>
  <c r="I413" i="55"/>
  <c r="J413" i="55" s="1"/>
  <c r="AA412" i="55"/>
  <c r="AB412" i="55" s="1"/>
  <c r="I412" i="55"/>
  <c r="J412" i="55" s="1"/>
  <c r="AA411" i="55"/>
  <c r="AB411" i="55" s="1"/>
  <c r="I411" i="55"/>
  <c r="J411" i="55" s="1"/>
  <c r="AA410" i="55"/>
  <c r="AB410" i="55" s="1"/>
  <c r="I410" i="55"/>
  <c r="J410" i="55" s="1"/>
  <c r="AA409" i="55"/>
  <c r="AB409" i="55" s="1"/>
  <c r="I409" i="55"/>
  <c r="J409" i="55" s="1"/>
  <c r="AA408" i="55"/>
  <c r="AB408" i="55" s="1"/>
  <c r="I408" i="55"/>
  <c r="J408" i="55" s="1"/>
  <c r="AA407" i="55"/>
  <c r="AB407" i="55" s="1"/>
  <c r="I407" i="55"/>
  <c r="J407" i="55" s="1"/>
  <c r="AA406" i="55"/>
  <c r="AB406" i="55" s="1"/>
  <c r="I406" i="55"/>
  <c r="J406" i="55" s="1"/>
  <c r="AA405" i="55"/>
  <c r="AB405" i="55" s="1"/>
  <c r="I405" i="55"/>
  <c r="J405" i="55" s="1"/>
  <c r="AA404" i="55"/>
  <c r="AB404" i="55" s="1"/>
  <c r="I404" i="55"/>
  <c r="J404" i="55" s="1"/>
  <c r="AA403" i="55"/>
  <c r="AB403" i="55" s="1"/>
  <c r="I403" i="55"/>
  <c r="J403" i="55" s="1"/>
  <c r="AA402" i="55"/>
  <c r="AB402" i="55" s="1"/>
  <c r="I402" i="55"/>
  <c r="J402" i="55" s="1"/>
  <c r="AA401" i="55"/>
  <c r="AB401" i="55" s="1"/>
  <c r="I401" i="55"/>
  <c r="J401" i="55" s="1"/>
  <c r="AA400" i="55"/>
  <c r="AB400" i="55" s="1"/>
  <c r="I400" i="55"/>
  <c r="J400" i="55" s="1"/>
  <c r="AA399" i="55"/>
  <c r="AB399" i="55" s="1"/>
  <c r="I399" i="55"/>
  <c r="J399" i="55" s="1"/>
  <c r="AA398" i="55"/>
  <c r="AB398" i="55" s="1"/>
  <c r="I398" i="55"/>
  <c r="J398" i="55" s="1"/>
  <c r="AA397" i="55"/>
  <c r="AB397" i="55" s="1"/>
  <c r="I397" i="55"/>
  <c r="J397" i="55" s="1"/>
  <c r="AA396" i="55"/>
  <c r="AB396" i="55" s="1"/>
  <c r="I396" i="55"/>
  <c r="J396" i="55" s="1"/>
  <c r="AA395" i="55"/>
  <c r="AB395" i="55" s="1"/>
  <c r="I395" i="55"/>
  <c r="J395" i="55" s="1"/>
  <c r="AA394" i="55"/>
  <c r="AB394" i="55" s="1"/>
  <c r="I394" i="55"/>
  <c r="J394" i="55" s="1"/>
  <c r="AA393" i="55"/>
  <c r="AB393" i="55" s="1"/>
  <c r="I393" i="55"/>
  <c r="J393" i="55" s="1"/>
  <c r="AA392" i="55"/>
  <c r="AB392" i="55" s="1"/>
  <c r="I392" i="55"/>
  <c r="J392" i="55" s="1"/>
  <c r="AA391" i="55"/>
  <c r="AB391" i="55" s="1"/>
  <c r="I391" i="55"/>
  <c r="J391" i="55" s="1"/>
  <c r="AA390" i="55"/>
  <c r="AB390" i="55" s="1"/>
  <c r="I390" i="55"/>
  <c r="J390" i="55" s="1"/>
  <c r="AA389" i="55"/>
  <c r="AB389" i="55" s="1"/>
  <c r="I389" i="55"/>
  <c r="J389" i="55" s="1"/>
  <c r="AA388" i="55"/>
  <c r="AB388" i="55" s="1"/>
  <c r="I388" i="55"/>
  <c r="J388" i="55" s="1"/>
  <c r="AA387" i="55"/>
  <c r="AB387" i="55" s="1"/>
  <c r="I387" i="55"/>
  <c r="J387" i="55" s="1"/>
  <c r="AA386" i="55"/>
  <c r="AB386" i="55" s="1"/>
  <c r="I386" i="55"/>
  <c r="J386" i="55" s="1"/>
  <c r="AA385" i="55"/>
  <c r="AB385" i="55" s="1"/>
  <c r="I385" i="55"/>
  <c r="J385" i="55" s="1"/>
  <c r="AA384" i="55"/>
  <c r="AB384" i="55" s="1"/>
  <c r="I384" i="55"/>
  <c r="J384" i="55" s="1"/>
  <c r="AA383" i="55"/>
  <c r="AB383" i="55" s="1"/>
  <c r="I383" i="55"/>
  <c r="J383" i="55" s="1"/>
  <c r="AA382" i="55"/>
  <c r="AB382" i="55" s="1"/>
  <c r="I382" i="55"/>
  <c r="J382" i="55" s="1"/>
  <c r="AA381" i="55"/>
  <c r="AB381" i="55" s="1"/>
  <c r="I381" i="55"/>
  <c r="J381" i="55" s="1"/>
  <c r="AA380" i="55"/>
  <c r="AB380" i="55" s="1"/>
  <c r="I380" i="55"/>
  <c r="J380" i="55" s="1"/>
  <c r="AA379" i="55"/>
  <c r="AB379" i="55" s="1"/>
  <c r="I379" i="55"/>
  <c r="J379" i="55" s="1"/>
  <c r="AA378" i="55"/>
  <c r="AB378" i="55" s="1"/>
  <c r="I378" i="55"/>
  <c r="J378" i="55" s="1"/>
  <c r="AA377" i="55"/>
  <c r="AB377" i="55" s="1"/>
  <c r="I377" i="55"/>
  <c r="J377" i="55" s="1"/>
  <c r="AA376" i="55"/>
  <c r="AB376" i="55" s="1"/>
  <c r="I376" i="55"/>
  <c r="J376" i="55" s="1"/>
  <c r="AA375" i="55"/>
  <c r="AB375" i="55" s="1"/>
  <c r="I375" i="55"/>
  <c r="J375" i="55" s="1"/>
  <c r="AA374" i="55"/>
  <c r="AB374" i="55" s="1"/>
  <c r="I374" i="55"/>
  <c r="J374" i="55" s="1"/>
  <c r="AA373" i="55"/>
  <c r="AB373" i="55" s="1"/>
  <c r="I373" i="55"/>
  <c r="J373" i="55" s="1"/>
  <c r="AA372" i="55"/>
  <c r="AB372" i="55" s="1"/>
  <c r="I372" i="55"/>
  <c r="J372" i="55" s="1"/>
  <c r="AA371" i="55"/>
  <c r="AB371" i="55" s="1"/>
  <c r="I371" i="55"/>
  <c r="J371" i="55" s="1"/>
  <c r="AA370" i="55"/>
  <c r="AB370" i="55" s="1"/>
  <c r="I370" i="55"/>
  <c r="J370" i="55" s="1"/>
  <c r="AA369" i="55"/>
  <c r="AB369" i="55" s="1"/>
  <c r="I369" i="55"/>
  <c r="J369" i="55" s="1"/>
  <c r="AA368" i="55"/>
  <c r="AB368" i="55" s="1"/>
  <c r="I368" i="55"/>
  <c r="J368" i="55" s="1"/>
  <c r="AA367" i="55"/>
  <c r="AB367" i="55" s="1"/>
  <c r="I367" i="55"/>
  <c r="J367" i="55" s="1"/>
  <c r="AA366" i="55"/>
  <c r="AB366" i="55" s="1"/>
  <c r="I366" i="55"/>
  <c r="J366" i="55" s="1"/>
  <c r="AA365" i="55"/>
  <c r="AB365" i="55" s="1"/>
  <c r="I365" i="55"/>
  <c r="J365" i="55" s="1"/>
  <c r="AA364" i="55"/>
  <c r="AB364" i="55" s="1"/>
  <c r="I364" i="55"/>
  <c r="J364" i="55" s="1"/>
  <c r="AA363" i="55"/>
  <c r="AB363" i="55" s="1"/>
  <c r="I363" i="55"/>
  <c r="J363" i="55" s="1"/>
  <c r="AA362" i="55"/>
  <c r="AB362" i="55" s="1"/>
  <c r="I362" i="55"/>
  <c r="J362" i="55" s="1"/>
  <c r="AA361" i="55"/>
  <c r="AB361" i="55" s="1"/>
  <c r="I361" i="55"/>
  <c r="J361" i="55" s="1"/>
  <c r="AA360" i="55"/>
  <c r="AB360" i="55" s="1"/>
  <c r="I360" i="55"/>
  <c r="J360" i="55" s="1"/>
  <c r="AA359" i="55"/>
  <c r="AB359" i="55" s="1"/>
  <c r="I359" i="55"/>
  <c r="J359" i="55" s="1"/>
  <c r="AA358" i="55"/>
  <c r="AB358" i="55" s="1"/>
  <c r="I358" i="55"/>
  <c r="J358" i="55" s="1"/>
  <c r="AA357" i="55"/>
  <c r="AB357" i="55" s="1"/>
  <c r="I357" i="55"/>
  <c r="J357" i="55" s="1"/>
  <c r="AA356" i="55"/>
  <c r="AB356" i="55" s="1"/>
  <c r="I356" i="55"/>
  <c r="J356" i="55" s="1"/>
  <c r="AA355" i="55"/>
  <c r="AB355" i="55" s="1"/>
  <c r="I355" i="55"/>
  <c r="J355" i="55" s="1"/>
  <c r="AA354" i="55"/>
  <c r="AB354" i="55" s="1"/>
  <c r="I354" i="55"/>
  <c r="J354" i="55" s="1"/>
  <c r="AA353" i="55"/>
  <c r="AB353" i="55" s="1"/>
  <c r="I353" i="55"/>
  <c r="J353" i="55" s="1"/>
  <c r="AA352" i="55"/>
  <c r="AB352" i="55" s="1"/>
  <c r="I352" i="55"/>
  <c r="J352" i="55" s="1"/>
  <c r="AA351" i="55"/>
  <c r="AB351" i="55" s="1"/>
  <c r="I351" i="55"/>
  <c r="J351" i="55" s="1"/>
  <c r="AA350" i="55"/>
  <c r="AB350" i="55" s="1"/>
  <c r="I350" i="55"/>
  <c r="J350" i="55" s="1"/>
  <c r="AA349" i="55"/>
  <c r="AB349" i="55" s="1"/>
  <c r="I349" i="55"/>
  <c r="J349" i="55" s="1"/>
  <c r="AA348" i="55"/>
  <c r="AB348" i="55" s="1"/>
  <c r="I348" i="55"/>
  <c r="J348" i="55" s="1"/>
  <c r="AA347" i="55"/>
  <c r="AB347" i="55" s="1"/>
  <c r="I347" i="55"/>
  <c r="J347" i="55" s="1"/>
  <c r="AA346" i="55"/>
  <c r="AB346" i="55" s="1"/>
  <c r="I346" i="55"/>
  <c r="J346" i="55" s="1"/>
  <c r="AA345" i="55"/>
  <c r="AB345" i="55" s="1"/>
  <c r="I345" i="55"/>
  <c r="J345" i="55" s="1"/>
  <c r="AA344" i="55"/>
  <c r="AB344" i="55" s="1"/>
  <c r="I344" i="55"/>
  <c r="J344" i="55" s="1"/>
  <c r="AA343" i="55"/>
  <c r="AB343" i="55" s="1"/>
  <c r="I343" i="55"/>
  <c r="J343" i="55" s="1"/>
  <c r="AA342" i="55"/>
  <c r="AB342" i="55" s="1"/>
  <c r="I342" i="55"/>
  <c r="J342" i="55" s="1"/>
  <c r="AA341" i="55"/>
  <c r="AB341" i="55" s="1"/>
  <c r="I341" i="55"/>
  <c r="J341" i="55" s="1"/>
  <c r="AA340" i="55"/>
  <c r="AB340" i="55" s="1"/>
  <c r="I340" i="55"/>
  <c r="J340" i="55" s="1"/>
  <c r="AA339" i="55"/>
  <c r="AB339" i="55" s="1"/>
  <c r="I339" i="55"/>
  <c r="J339" i="55" s="1"/>
  <c r="AA338" i="55"/>
  <c r="AB338" i="55" s="1"/>
  <c r="I338" i="55"/>
  <c r="J338" i="55" s="1"/>
  <c r="AA337" i="55"/>
  <c r="AB337" i="55" s="1"/>
  <c r="I337" i="55"/>
  <c r="J337" i="55" s="1"/>
  <c r="AA336" i="55"/>
  <c r="AB336" i="55" s="1"/>
  <c r="I336" i="55"/>
  <c r="J336" i="55" s="1"/>
  <c r="AA335" i="55"/>
  <c r="AB335" i="55" s="1"/>
  <c r="I335" i="55"/>
  <c r="J335" i="55" s="1"/>
  <c r="AA334" i="55"/>
  <c r="AB334" i="55" s="1"/>
  <c r="I334" i="55"/>
  <c r="J334" i="55" s="1"/>
  <c r="AA333" i="55"/>
  <c r="AB333" i="55" s="1"/>
  <c r="I333" i="55"/>
  <c r="J333" i="55" s="1"/>
  <c r="AA332" i="55"/>
  <c r="AB332" i="55" s="1"/>
  <c r="I332" i="55"/>
  <c r="J332" i="55" s="1"/>
  <c r="AA331" i="55"/>
  <c r="AB331" i="55" s="1"/>
  <c r="I331" i="55"/>
  <c r="J331" i="55" s="1"/>
  <c r="AA330" i="55"/>
  <c r="AB330" i="55" s="1"/>
  <c r="I330" i="55"/>
  <c r="J330" i="55" s="1"/>
  <c r="AA329" i="55"/>
  <c r="AB329" i="55" s="1"/>
  <c r="I329" i="55"/>
  <c r="J329" i="55" s="1"/>
  <c r="AA328" i="55"/>
  <c r="AB328" i="55" s="1"/>
  <c r="I328" i="55"/>
  <c r="J328" i="55" s="1"/>
  <c r="AA327" i="55"/>
  <c r="AB327" i="55" s="1"/>
  <c r="I327" i="55"/>
  <c r="J327" i="55" s="1"/>
  <c r="AA326" i="55"/>
  <c r="AB326" i="55" s="1"/>
  <c r="I326" i="55"/>
  <c r="J326" i="55" s="1"/>
  <c r="AA325" i="55"/>
  <c r="AB325" i="55" s="1"/>
  <c r="I325" i="55"/>
  <c r="J325" i="55" s="1"/>
  <c r="AA324" i="55"/>
  <c r="AB324" i="55" s="1"/>
  <c r="I324" i="55"/>
  <c r="J324" i="55" s="1"/>
  <c r="AA323" i="55"/>
  <c r="AB323" i="55" s="1"/>
  <c r="I323" i="55"/>
  <c r="J323" i="55" s="1"/>
  <c r="AA322" i="55"/>
  <c r="AB322" i="55" s="1"/>
  <c r="I322" i="55"/>
  <c r="J322" i="55" s="1"/>
  <c r="AA321" i="55"/>
  <c r="AB321" i="55" s="1"/>
  <c r="I321" i="55"/>
  <c r="J321" i="55" s="1"/>
  <c r="AA320" i="55"/>
  <c r="AB320" i="55" s="1"/>
  <c r="I320" i="55"/>
  <c r="J320" i="55" s="1"/>
  <c r="AA319" i="55"/>
  <c r="AB319" i="55" s="1"/>
  <c r="I319" i="55"/>
  <c r="J319" i="55" s="1"/>
  <c r="AA318" i="55"/>
  <c r="AB318" i="55" s="1"/>
  <c r="I318" i="55"/>
  <c r="J318" i="55" s="1"/>
  <c r="AA317" i="55"/>
  <c r="AB317" i="55" s="1"/>
  <c r="I317" i="55"/>
  <c r="J317" i="55" s="1"/>
  <c r="AA316" i="55"/>
  <c r="AB316" i="55" s="1"/>
  <c r="I316" i="55"/>
  <c r="J316" i="55" s="1"/>
  <c r="AA315" i="55"/>
  <c r="AB315" i="55" s="1"/>
  <c r="I315" i="55"/>
  <c r="J315" i="55" s="1"/>
  <c r="AA314" i="55"/>
  <c r="AB314" i="55" s="1"/>
  <c r="I314" i="55"/>
  <c r="J314" i="55" s="1"/>
  <c r="AA313" i="55"/>
  <c r="AB313" i="55" s="1"/>
  <c r="I313" i="55"/>
  <c r="J313" i="55" s="1"/>
  <c r="AA312" i="55"/>
  <c r="AB312" i="55" s="1"/>
  <c r="I312" i="55"/>
  <c r="J312" i="55" s="1"/>
  <c r="AA311" i="55"/>
  <c r="AB311" i="55" s="1"/>
  <c r="I311" i="55"/>
  <c r="J311" i="55" s="1"/>
  <c r="AA310" i="55"/>
  <c r="AB310" i="55" s="1"/>
  <c r="I310" i="55"/>
  <c r="J310" i="55" s="1"/>
  <c r="AA309" i="55"/>
  <c r="AB309" i="55" s="1"/>
  <c r="I309" i="55"/>
  <c r="J309" i="55" s="1"/>
  <c r="AA308" i="55"/>
  <c r="AB308" i="55" s="1"/>
  <c r="I308" i="55"/>
  <c r="J308" i="55" s="1"/>
  <c r="AA307" i="55"/>
  <c r="AB307" i="55" s="1"/>
  <c r="I307" i="55"/>
  <c r="J307" i="55" s="1"/>
  <c r="AA306" i="55"/>
  <c r="AB306" i="55" s="1"/>
  <c r="I306" i="55"/>
  <c r="J306" i="55" s="1"/>
  <c r="AA305" i="55"/>
  <c r="AB305" i="55" s="1"/>
  <c r="I305" i="55"/>
  <c r="J305" i="55" s="1"/>
  <c r="AA304" i="55"/>
  <c r="AB304" i="55" s="1"/>
  <c r="I304" i="55"/>
  <c r="J304" i="55" s="1"/>
  <c r="AA303" i="55"/>
  <c r="AB303" i="55" s="1"/>
  <c r="I303" i="55"/>
  <c r="J303" i="55" s="1"/>
  <c r="AA302" i="55"/>
  <c r="AB302" i="55" s="1"/>
  <c r="I302" i="55"/>
  <c r="J302" i="55" s="1"/>
  <c r="AA301" i="55"/>
  <c r="AB301" i="55" s="1"/>
  <c r="I301" i="55"/>
  <c r="J301" i="55" s="1"/>
  <c r="AA300" i="55"/>
  <c r="AB300" i="55" s="1"/>
  <c r="I300" i="55"/>
  <c r="J300" i="55" s="1"/>
  <c r="AA299" i="55"/>
  <c r="AB299" i="55" s="1"/>
  <c r="I299" i="55"/>
  <c r="J299" i="55" s="1"/>
  <c r="AA298" i="55"/>
  <c r="AB298" i="55" s="1"/>
  <c r="I298" i="55"/>
  <c r="J298" i="55" s="1"/>
  <c r="AA297" i="55"/>
  <c r="AB297" i="55" s="1"/>
  <c r="I297" i="55"/>
  <c r="J297" i="55" s="1"/>
  <c r="AA296" i="55"/>
  <c r="AB296" i="55" s="1"/>
  <c r="I296" i="55"/>
  <c r="J296" i="55" s="1"/>
  <c r="AA295" i="55"/>
  <c r="AB295" i="55" s="1"/>
  <c r="I295" i="55"/>
  <c r="J295" i="55" s="1"/>
  <c r="AA294" i="55"/>
  <c r="AB294" i="55" s="1"/>
  <c r="I294" i="55"/>
  <c r="J294" i="55" s="1"/>
  <c r="AA293" i="55"/>
  <c r="AB293" i="55" s="1"/>
  <c r="I293" i="55"/>
  <c r="J293" i="55" s="1"/>
  <c r="AA292" i="55"/>
  <c r="AB292" i="55" s="1"/>
  <c r="I292" i="55"/>
  <c r="J292" i="55" s="1"/>
  <c r="AA291" i="55"/>
  <c r="AB291" i="55" s="1"/>
  <c r="I291" i="55"/>
  <c r="J291" i="55" s="1"/>
  <c r="AA290" i="55"/>
  <c r="AB290" i="55" s="1"/>
  <c r="I290" i="55"/>
  <c r="J290" i="55" s="1"/>
  <c r="AA289" i="55"/>
  <c r="AB289" i="55" s="1"/>
  <c r="I289" i="55"/>
  <c r="J289" i="55" s="1"/>
  <c r="AA288" i="55"/>
  <c r="AB288" i="55" s="1"/>
  <c r="I288" i="55"/>
  <c r="J288" i="55" s="1"/>
  <c r="AA287" i="55"/>
  <c r="AB287" i="55" s="1"/>
  <c r="I287" i="55"/>
  <c r="J287" i="55" s="1"/>
  <c r="AA286" i="55"/>
  <c r="AB286" i="55" s="1"/>
  <c r="I286" i="55"/>
  <c r="J286" i="55" s="1"/>
  <c r="AA285" i="55"/>
  <c r="AB285" i="55" s="1"/>
  <c r="I285" i="55"/>
  <c r="J285" i="55" s="1"/>
  <c r="AA284" i="55"/>
  <c r="AB284" i="55" s="1"/>
  <c r="I284" i="55"/>
  <c r="J284" i="55" s="1"/>
  <c r="AA283" i="55"/>
  <c r="AB283" i="55" s="1"/>
  <c r="I283" i="55"/>
  <c r="J283" i="55" s="1"/>
  <c r="AA282" i="55"/>
  <c r="AB282" i="55" s="1"/>
  <c r="I282" i="55"/>
  <c r="J282" i="55" s="1"/>
  <c r="AA281" i="55"/>
  <c r="AB281" i="55" s="1"/>
  <c r="I281" i="55"/>
  <c r="J281" i="55" s="1"/>
  <c r="AA280" i="55"/>
  <c r="AB280" i="55" s="1"/>
  <c r="I280" i="55"/>
  <c r="J280" i="55" s="1"/>
  <c r="AA279" i="55"/>
  <c r="AB279" i="55" s="1"/>
  <c r="I279" i="55"/>
  <c r="J279" i="55" s="1"/>
  <c r="AA278" i="55"/>
  <c r="AB278" i="55" s="1"/>
  <c r="I278" i="55"/>
  <c r="J278" i="55" s="1"/>
  <c r="AA277" i="55"/>
  <c r="AB277" i="55" s="1"/>
  <c r="I277" i="55"/>
  <c r="J277" i="55" s="1"/>
  <c r="AA276" i="55"/>
  <c r="AB276" i="55" s="1"/>
  <c r="I276" i="55"/>
  <c r="J276" i="55" s="1"/>
  <c r="AA275" i="55"/>
  <c r="AB275" i="55" s="1"/>
  <c r="I275" i="55"/>
  <c r="J275" i="55" s="1"/>
  <c r="AA274" i="55"/>
  <c r="AB274" i="55" s="1"/>
  <c r="I274" i="55"/>
  <c r="J274" i="55" s="1"/>
  <c r="AA273" i="55"/>
  <c r="AB273" i="55" s="1"/>
  <c r="I273" i="55"/>
  <c r="J273" i="55" s="1"/>
  <c r="AA272" i="55"/>
  <c r="AB272" i="55" s="1"/>
  <c r="I272" i="55"/>
  <c r="J272" i="55" s="1"/>
  <c r="AA271" i="55"/>
  <c r="AB271" i="55" s="1"/>
  <c r="I271" i="55"/>
  <c r="J271" i="55" s="1"/>
  <c r="AA270" i="55"/>
  <c r="AB270" i="55" s="1"/>
  <c r="I270" i="55"/>
  <c r="J270" i="55" s="1"/>
  <c r="AA269" i="55"/>
  <c r="AB269" i="55" s="1"/>
  <c r="I269" i="55"/>
  <c r="J269" i="55" s="1"/>
  <c r="AA268" i="55"/>
  <c r="AB268" i="55" s="1"/>
  <c r="I268" i="55"/>
  <c r="J268" i="55" s="1"/>
  <c r="AA267" i="55"/>
  <c r="AB267" i="55" s="1"/>
  <c r="I267" i="55"/>
  <c r="J267" i="55" s="1"/>
  <c r="AA266" i="55"/>
  <c r="AB266" i="55" s="1"/>
  <c r="I266" i="55"/>
  <c r="J266" i="55" s="1"/>
  <c r="AA265" i="55"/>
  <c r="AB265" i="55" s="1"/>
  <c r="I265" i="55"/>
  <c r="J265" i="55" s="1"/>
  <c r="AA264" i="55"/>
  <c r="AB264" i="55" s="1"/>
  <c r="I264" i="55"/>
  <c r="J264" i="55" s="1"/>
  <c r="AA263" i="55"/>
  <c r="AB263" i="55" s="1"/>
  <c r="I263" i="55"/>
  <c r="J263" i="55" s="1"/>
  <c r="AA262" i="55"/>
  <c r="AB262" i="55" s="1"/>
  <c r="I262" i="55"/>
  <c r="J262" i="55" s="1"/>
  <c r="AA261" i="55"/>
  <c r="AB261" i="55" s="1"/>
  <c r="I261" i="55"/>
  <c r="J261" i="55" s="1"/>
  <c r="AA260" i="55"/>
  <c r="AB260" i="55" s="1"/>
  <c r="I260" i="55"/>
  <c r="J260" i="55" s="1"/>
  <c r="AA259" i="55"/>
  <c r="AB259" i="55" s="1"/>
  <c r="I259" i="55"/>
  <c r="J259" i="55" s="1"/>
  <c r="AA258" i="55"/>
  <c r="AB258" i="55" s="1"/>
  <c r="I258" i="55"/>
  <c r="J258" i="55" s="1"/>
  <c r="AA257" i="55"/>
  <c r="AB257" i="55" s="1"/>
  <c r="I257" i="55"/>
  <c r="J257" i="55" s="1"/>
  <c r="AA256" i="55"/>
  <c r="AB256" i="55" s="1"/>
  <c r="I256" i="55"/>
  <c r="J256" i="55" s="1"/>
  <c r="AA255" i="55"/>
  <c r="AB255" i="55" s="1"/>
  <c r="I255" i="55"/>
  <c r="J255" i="55" s="1"/>
  <c r="AA254" i="55"/>
  <c r="AB254" i="55" s="1"/>
  <c r="I254" i="55"/>
  <c r="J254" i="55" s="1"/>
  <c r="AA253" i="55"/>
  <c r="AB253" i="55" s="1"/>
  <c r="I253" i="55"/>
  <c r="J253" i="55" s="1"/>
  <c r="AA252" i="55"/>
  <c r="AB252" i="55" s="1"/>
  <c r="I252" i="55"/>
  <c r="J252" i="55" s="1"/>
  <c r="AA251" i="55"/>
  <c r="AB251" i="55" s="1"/>
  <c r="I251" i="55"/>
  <c r="J251" i="55" s="1"/>
  <c r="AA250" i="55"/>
  <c r="AB250" i="55" s="1"/>
  <c r="I250" i="55"/>
  <c r="J250" i="55" s="1"/>
  <c r="AA249" i="55"/>
  <c r="AB249" i="55" s="1"/>
  <c r="I249" i="55"/>
  <c r="J249" i="55" s="1"/>
  <c r="AA248" i="55"/>
  <c r="AB248" i="55" s="1"/>
  <c r="I248" i="55"/>
  <c r="J248" i="55" s="1"/>
  <c r="AA247" i="55"/>
  <c r="AB247" i="55" s="1"/>
  <c r="I247" i="55"/>
  <c r="J247" i="55" s="1"/>
  <c r="AA246" i="55"/>
  <c r="AB246" i="55" s="1"/>
  <c r="I246" i="55"/>
  <c r="J246" i="55" s="1"/>
  <c r="AA245" i="55"/>
  <c r="AB245" i="55" s="1"/>
  <c r="I245" i="55"/>
  <c r="J245" i="55" s="1"/>
  <c r="AA244" i="55"/>
  <c r="AB244" i="55" s="1"/>
  <c r="I244" i="55"/>
  <c r="J244" i="55" s="1"/>
  <c r="AA243" i="55"/>
  <c r="AB243" i="55" s="1"/>
  <c r="I243" i="55"/>
  <c r="J243" i="55" s="1"/>
  <c r="AA242" i="55"/>
  <c r="AB242" i="55" s="1"/>
  <c r="I242" i="55"/>
  <c r="J242" i="55" s="1"/>
  <c r="AA241" i="55"/>
  <c r="AB241" i="55" s="1"/>
  <c r="I241" i="55"/>
  <c r="J241" i="55" s="1"/>
  <c r="AA240" i="55"/>
  <c r="AB240" i="55" s="1"/>
  <c r="I240" i="55"/>
  <c r="J240" i="55" s="1"/>
  <c r="AA239" i="55"/>
  <c r="AB239" i="55" s="1"/>
  <c r="I239" i="55"/>
  <c r="J239" i="55" s="1"/>
  <c r="AA238" i="55"/>
  <c r="AB238" i="55" s="1"/>
  <c r="I238" i="55"/>
  <c r="J238" i="55" s="1"/>
  <c r="AA237" i="55"/>
  <c r="AB237" i="55" s="1"/>
  <c r="I237" i="55"/>
  <c r="J237" i="55" s="1"/>
  <c r="AA236" i="55"/>
  <c r="AB236" i="55" s="1"/>
  <c r="I236" i="55"/>
  <c r="J236" i="55" s="1"/>
  <c r="AA235" i="55"/>
  <c r="AB235" i="55" s="1"/>
  <c r="I235" i="55"/>
  <c r="J235" i="55" s="1"/>
  <c r="AA234" i="55"/>
  <c r="AB234" i="55" s="1"/>
  <c r="I234" i="55"/>
  <c r="J234" i="55" s="1"/>
  <c r="AA233" i="55"/>
  <c r="AB233" i="55" s="1"/>
  <c r="I233" i="55"/>
  <c r="J233" i="55" s="1"/>
  <c r="AA232" i="55"/>
  <c r="AB232" i="55" s="1"/>
  <c r="I232" i="55"/>
  <c r="J232" i="55" s="1"/>
  <c r="AA231" i="55"/>
  <c r="AB231" i="55" s="1"/>
  <c r="I231" i="55"/>
  <c r="J231" i="55" s="1"/>
  <c r="AA230" i="55"/>
  <c r="AB230" i="55" s="1"/>
  <c r="I230" i="55"/>
  <c r="J230" i="55" s="1"/>
  <c r="AA229" i="55"/>
  <c r="AB229" i="55" s="1"/>
  <c r="I229" i="55"/>
  <c r="J229" i="55" s="1"/>
  <c r="AA228" i="55"/>
  <c r="AB228" i="55" s="1"/>
  <c r="I228" i="55"/>
  <c r="J228" i="55" s="1"/>
  <c r="AA227" i="55"/>
  <c r="AB227" i="55" s="1"/>
  <c r="I227" i="55"/>
  <c r="J227" i="55" s="1"/>
  <c r="AA226" i="55"/>
  <c r="AB226" i="55" s="1"/>
  <c r="I226" i="55"/>
  <c r="J226" i="55" s="1"/>
  <c r="AA225" i="55"/>
  <c r="AB225" i="55" s="1"/>
  <c r="I225" i="55"/>
  <c r="J225" i="55" s="1"/>
  <c r="AA224" i="55"/>
  <c r="AB224" i="55" s="1"/>
  <c r="I224" i="55"/>
  <c r="J224" i="55" s="1"/>
  <c r="AA223" i="55"/>
  <c r="AB223" i="55" s="1"/>
  <c r="I223" i="55"/>
  <c r="J223" i="55" s="1"/>
  <c r="AA222" i="55"/>
  <c r="AB222" i="55" s="1"/>
  <c r="I222" i="55"/>
  <c r="J222" i="55" s="1"/>
  <c r="AA221" i="55"/>
  <c r="AB221" i="55" s="1"/>
  <c r="I221" i="55"/>
  <c r="J221" i="55" s="1"/>
  <c r="AA220" i="55"/>
  <c r="AB220" i="55" s="1"/>
  <c r="I220" i="55"/>
  <c r="J220" i="55" s="1"/>
  <c r="AA219" i="55"/>
  <c r="AB219" i="55" s="1"/>
  <c r="I219" i="55"/>
  <c r="J219" i="55" s="1"/>
  <c r="AA218" i="55"/>
  <c r="AB218" i="55" s="1"/>
  <c r="I218" i="55"/>
  <c r="J218" i="55" s="1"/>
  <c r="AA217" i="55"/>
  <c r="AB217" i="55" s="1"/>
  <c r="I217" i="55"/>
  <c r="J217" i="55" s="1"/>
  <c r="AA216" i="55"/>
  <c r="AB216" i="55" s="1"/>
  <c r="I216" i="55"/>
  <c r="J216" i="55" s="1"/>
  <c r="AA215" i="55"/>
  <c r="AB215" i="55" s="1"/>
  <c r="I215" i="55"/>
  <c r="J215" i="55" s="1"/>
  <c r="AA214" i="55"/>
  <c r="AB214" i="55" s="1"/>
  <c r="I214" i="55"/>
  <c r="J214" i="55" s="1"/>
  <c r="AA213" i="55"/>
  <c r="AB213" i="55" s="1"/>
  <c r="I213" i="55"/>
  <c r="J213" i="55" s="1"/>
  <c r="AA212" i="55"/>
  <c r="AB212" i="55" s="1"/>
  <c r="I212" i="55"/>
  <c r="J212" i="55" s="1"/>
  <c r="AA211" i="55"/>
  <c r="AB211" i="55" s="1"/>
  <c r="I211" i="55"/>
  <c r="J211" i="55" s="1"/>
  <c r="AA210" i="55"/>
  <c r="AB210" i="55" s="1"/>
  <c r="I210" i="55"/>
  <c r="J210" i="55" s="1"/>
  <c r="AA209" i="55"/>
  <c r="AB209" i="55" s="1"/>
  <c r="I209" i="55"/>
  <c r="J209" i="55" s="1"/>
  <c r="AA208" i="55"/>
  <c r="AB208" i="55" s="1"/>
  <c r="I208" i="55"/>
  <c r="J208" i="55" s="1"/>
  <c r="AA207" i="55"/>
  <c r="AB207" i="55" s="1"/>
  <c r="I207" i="55"/>
  <c r="J207" i="55" s="1"/>
  <c r="AA206" i="55"/>
  <c r="AB206" i="55" s="1"/>
  <c r="I206" i="55"/>
  <c r="J206" i="55" s="1"/>
  <c r="AA205" i="55"/>
  <c r="AB205" i="55" s="1"/>
  <c r="I205" i="55"/>
  <c r="J205" i="55" s="1"/>
  <c r="AA204" i="55"/>
  <c r="AB204" i="55" s="1"/>
  <c r="I204" i="55"/>
  <c r="J204" i="55" s="1"/>
  <c r="AA203" i="55"/>
  <c r="AB203" i="55" s="1"/>
  <c r="I203" i="55"/>
  <c r="J203" i="55" s="1"/>
  <c r="AA202" i="55"/>
  <c r="AB202" i="55" s="1"/>
  <c r="I202" i="55"/>
  <c r="J202" i="55" s="1"/>
  <c r="AA201" i="55"/>
  <c r="AB201" i="55" s="1"/>
  <c r="I201" i="55"/>
  <c r="J201" i="55" s="1"/>
  <c r="AA200" i="55"/>
  <c r="AB200" i="55" s="1"/>
  <c r="I200" i="55"/>
  <c r="J200" i="55" s="1"/>
  <c r="AA199" i="55"/>
  <c r="AB199" i="55" s="1"/>
  <c r="I199" i="55"/>
  <c r="J199" i="55" s="1"/>
  <c r="AA198" i="55"/>
  <c r="AB198" i="55" s="1"/>
  <c r="I198" i="55"/>
  <c r="J198" i="55" s="1"/>
  <c r="AA197" i="55"/>
  <c r="AB197" i="55" s="1"/>
  <c r="I197" i="55"/>
  <c r="J197" i="55" s="1"/>
  <c r="AA196" i="55"/>
  <c r="AB196" i="55" s="1"/>
  <c r="I196" i="55"/>
  <c r="J196" i="55" s="1"/>
  <c r="AA195" i="55"/>
  <c r="AB195" i="55" s="1"/>
  <c r="I195" i="55"/>
  <c r="J195" i="55" s="1"/>
  <c r="AA194" i="55"/>
  <c r="AB194" i="55" s="1"/>
  <c r="I194" i="55"/>
  <c r="J194" i="55" s="1"/>
  <c r="AA193" i="55"/>
  <c r="AB193" i="55" s="1"/>
  <c r="I193" i="55"/>
  <c r="J193" i="55" s="1"/>
  <c r="AA192" i="55"/>
  <c r="AB192" i="55" s="1"/>
  <c r="I192" i="55"/>
  <c r="J192" i="55" s="1"/>
  <c r="AA191" i="55"/>
  <c r="AB191" i="55" s="1"/>
  <c r="I191" i="55"/>
  <c r="J191" i="55" s="1"/>
  <c r="AA190" i="55"/>
  <c r="AB190" i="55" s="1"/>
  <c r="I190" i="55"/>
  <c r="J190" i="55" s="1"/>
  <c r="AA189" i="55"/>
  <c r="AB189" i="55" s="1"/>
  <c r="I189" i="55"/>
  <c r="J189" i="55" s="1"/>
  <c r="AA188" i="55"/>
  <c r="AB188" i="55" s="1"/>
  <c r="I188" i="55"/>
  <c r="J188" i="55" s="1"/>
  <c r="AA187" i="55"/>
  <c r="AB187" i="55" s="1"/>
  <c r="I187" i="55"/>
  <c r="J187" i="55" s="1"/>
  <c r="AA186" i="55"/>
  <c r="AB186" i="55" s="1"/>
  <c r="I186" i="55"/>
  <c r="J186" i="55" s="1"/>
  <c r="AA185" i="55"/>
  <c r="AB185" i="55" s="1"/>
  <c r="I185" i="55"/>
  <c r="J185" i="55" s="1"/>
  <c r="AA184" i="55"/>
  <c r="AB184" i="55" s="1"/>
  <c r="I184" i="55"/>
  <c r="J184" i="55" s="1"/>
  <c r="AA183" i="55"/>
  <c r="AB183" i="55" s="1"/>
  <c r="I183" i="55"/>
  <c r="J183" i="55" s="1"/>
  <c r="AA182" i="55"/>
  <c r="AB182" i="55" s="1"/>
  <c r="I182" i="55"/>
  <c r="J182" i="55" s="1"/>
  <c r="AA181" i="55"/>
  <c r="AB181" i="55" s="1"/>
  <c r="I181" i="55"/>
  <c r="J181" i="55" s="1"/>
  <c r="AA180" i="55"/>
  <c r="AB180" i="55" s="1"/>
  <c r="I180" i="55"/>
  <c r="J180" i="55" s="1"/>
  <c r="AA179" i="55"/>
  <c r="AB179" i="55" s="1"/>
  <c r="I179" i="55"/>
  <c r="J179" i="55" s="1"/>
  <c r="AA178" i="55"/>
  <c r="AB178" i="55" s="1"/>
  <c r="I178" i="55"/>
  <c r="J178" i="55" s="1"/>
  <c r="AA177" i="55"/>
  <c r="AB177" i="55" s="1"/>
  <c r="I177" i="55"/>
  <c r="J177" i="55" s="1"/>
  <c r="AA176" i="55"/>
  <c r="AB176" i="55" s="1"/>
  <c r="I176" i="55"/>
  <c r="J176" i="55" s="1"/>
  <c r="AA175" i="55"/>
  <c r="AB175" i="55" s="1"/>
  <c r="I175" i="55"/>
  <c r="J175" i="55" s="1"/>
  <c r="AA174" i="55"/>
  <c r="AB174" i="55" s="1"/>
  <c r="I174" i="55"/>
  <c r="J174" i="55" s="1"/>
  <c r="AA173" i="55"/>
  <c r="AB173" i="55" s="1"/>
  <c r="I173" i="55"/>
  <c r="J173" i="55" s="1"/>
  <c r="AA172" i="55"/>
  <c r="AB172" i="55" s="1"/>
  <c r="I172" i="55"/>
  <c r="J172" i="55" s="1"/>
  <c r="AA171" i="55"/>
  <c r="AB171" i="55" s="1"/>
  <c r="I171" i="55"/>
  <c r="J171" i="55" s="1"/>
  <c r="AA170" i="55"/>
  <c r="AB170" i="55" s="1"/>
  <c r="I170" i="55"/>
  <c r="J170" i="55" s="1"/>
  <c r="AA169" i="55"/>
  <c r="AB169" i="55" s="1"/>
  <c r="I169" i="55"/>
  <c r="J169" i="55" s="1"/>
  <c r="AA168" i="55"/>
  <c r="AB168" i="55" s="1"/>
  <c r="I168" i="55"/>
  <c r="J168" i="55" s="1"/>
  <c r="AA167" i="55"/>
  <c r="AB167" i="55" s="1"/>
  <c r="I167" i="55"/>
  <c r="J167" i="55" s="1"/>
  <c r="AA166" i="55"/>
  <c r="AB166" i="55" s="1"/>
  <c r="I166" i="55"/>
  <c r="J166" i="55" s="1"/>
  <c r="AA165" i="55"/>
  <c r="AB165" i="55" s="1"/>
  <c r="I165" i="55"/>
  <c r="J165" i="55" s="1"/>
  <c r="AA164" i="55"/>
  <c r="AB164" i="55" s="1"/>
  <c r="I164" i="55"/>
  <c r="J164" i="55" s="1"/>
  <c r="AA163" i="55"/>
  <c r="AB163" i="55" s="1"/>
  <c r="I163" i="55"/>
  <c r="J163" i="55" s="1"/>
  <c r="AA162" i="55"/>
  <c r="AB162" i="55" s="1"/>
  <c r="I162" i="55"/>
  <c r="J162" i="55" s="1"/>
  <c r="AA161" i="55"/>
  <c r="AB161" i="55" s="1"/>
  <c r="I161" i="55"/>
  <c r="J161" i="55" s="1"/>
  <c r="AA160" i="55"/>
  <c r="AB160" i="55" s="1"/>
  <c r="I160" i="55"/>
  <c r="J160" i="55" s="1"/>
  <c r="AA159" i="55"/>
  <c r="AB159" i="55" s="1"/>
  <c r="I159" i="55"/>
  <c r="J159" i="55" s="1"/>
  <c r="AA158" i="55"/>
  <c r="AB158" i="55" s="1"/>
  <c r="I158" i="55"/>
  <c r="J158" i="55" s="1"/>
  <c r="AA157" i="55"/>
  <c r="AB157" i="55" s="1"/>
  <c r="I157" i="55"/>
  <c r="J157" i="55" s="1"/>
  <c r="AA156" i="55"/>
  <c r="AB156" i="55" s="1"/>
  <c r="I156" i="55"/>
  <c r="J156" i="55" s="1"/>
  <c r="AA155" i="55"/>
  <c r="AB155" i="55" s="1"/>
  <c r="I155" i="55"/>
  <c r="J155" i="55" s="1"/>
  <c r="AA154" i="55"/>
  <c r="AB154" i="55" s="1"/>
  <c r="I154" i="55"/>
  <c r="J154" i="55" s="1"/>
  <c r="AA153" i="55"/>
  <c r="AB153" i="55" s="1"/>
  <c r="I153" i="55"/>
  <c r="J153" i="55" s="1"/>
  <c r="AA152" i="55"/>
  <c r="AB152" i="55" s="1"/>
  <c r="I152" i="55"/>
  <c r="J152" i="55" s="1"/>
  <c r="AA151" i="55"/>
  <c r="AB151" i="55" s="1"/>
  <c r="I151" i="55"/>
  <c r="J151" i="55" s="1"/>
  <c r="AA150" i="55"/>
  <c r="AB150" i="55" s="1"/>
  <c r="I150" i="55"/>
  <c r="J150" i="55" s="1"/>
  <c r="AA149" i="55"/>
  <c r="AB149" i="55" s="1"/>
  <c r="I149" i="55"/>
  <c r="J149" i="55" s="1"/>
  <c r="AA148" i="55"/>
  <c r="AB148" i="55" s="1"/>
  <c r="I148" i="55"/>
  <c r="J148" i="55" s="1"/>
  <c r="AA147" i="55"/>
  <c r="AB147" i="55" s="1"/>
  <c r="I147" i="55"/>
  <c r="J147" i="55" s="1"/>
  <c r="AA146" i="55"/>
  <c r="AB146" i="55" s="1"/>
  <c r="I146" i="55"/>
  <c r="J146" i="55" s="1"/>
  <c r="AA145" i="55"/>
  <c r="AB145" i="55" s="1"/>
  <c r="I145" i="55"/>
  <c r="J145" i="55" s="1"/>
  <c r="AA144" i="55"/>
  <c r="AB144" i="55" s="1"/>
  <c r="I144" i="55"/>
  <c r="J144" i="55" s="1"/>
  <c r="AA143" i="55"/>
  <c r="AB143" i="55" s="1"/>
  <c r="I143" i="55"/>
  <c r="J143" i="55" s="1"/>
  <c r="AA142" i="55"/>
  <c r="AB142" i="55" s="1"/>
  <c r="I142" i="55"/>
  <c r="J142" i="55" s="1"/>
  <c r="AA141" i="55"/>
  <c r="AB141" i="55" s="1"/>
  <c r="I141" i="55"/>
  <c r="J141" i="55" s="1"/>
  <c r="AA140" i="55"/>
  <c r="AB140" i="55" s="1"/>
  <c r="I140" i="55"/>
  <c r="J140" i="55" s="1"/>
  <c r="AA139" i="55"/>
  <c r="AB139" i="55" s="1"/>
  <c r="I139" i="55"/>
  <c r="J139" i="55" s="1"/>
  <c r="AA138" i="55"/>
  <c r="AB138" i="55" s="1"/>
  <c r="I138" i="55"/>
  <c r="J138" i="55" s="1"/>
  <c r="AA137" i="55"/>
  <c r="AB137" i="55" s="1"/>
  <c r="I137" i="55"/>
  <c r="J137" i="55" s="1"/>
  <c r="AA136" i="55"/>
  <c r="AB136" i="55" s="1"/>
  <c r="I136" i="55"/>
  <c r="J136" i="55" s="1"/>
  <c r="AA135" i="55"/>
  <c r="AB135" i="55" s="1"/>
  <c r="I135" i="55"/>
  <c r="J135" i="55" s="1"/>
  <c r="AA134" i="55"/>
  <c r="AB134" i="55" s="1"/>
  <c r="I134" i="55"/>
  <c r="J134" i="55" s="1"/>
  <c r="AA133" i="55"/>
  <c r="AB133" i="55" s="1"/>
  <c r="I133" i="55"/>
  <c r="J133" i="55" s="1"/>
  <c r="AA132" i="55"/>
  <c r="AB132" i="55" s="1"/>
  <c r="I132" i="55"/>
  <c r="J132" i="55" s="1"/>
  <c r="AA131" i="55"/>
  <c r="AB131" i="55" s="1"/>
  <c r="I131" i="55"/>
  <c r="J131" i="55" s="1"/>
  <c r="AA130" i="55"/>
  <c r="AB130" i="55" s="1"/>
  <c r="I130" i="55"/>
  <c r="J130" i="55" s="1"/>
  <c r="AA129" i="55"/>
  <c r="AB129" i="55" s="1"/>
  <c r="I129" i="55"/>
  <c r="J129" i="55" s="1"/>
  <c r="AA128" i="55"/>
  <c r="AB128" i="55" s="1"/>
  <c r="I128" i="55"/>
  <c r="J128" i="55" s="1"/>
  <c r="AA127" i="55"/>
  <c r="AB127" i="55" s="1"/>
  <c r="I127" i="55"/>
  <c r="J127" i="55" s="1"/>
  <c r="AA126" i="55"/>
  <c r="AB126" i="55" s="1"/>
  <c r="I126" i="55"/>
  <c r="J126" i="55" s="1"/>
  <c r="AA125" i="55"/>
  <c r="AB125" i="55" s="1"/>
  <c r="I125" i="55"/>
  <c r="J125" i="55" s="1"/>
  <c r="AA124" i="55"/>
  <c r="AB124" i="55" s="1"/>
  <c r="I124" i="55"/>
  <c r="J124" i="55" s="1"/>
  <c r="AA123" i="55"/>
  <c r="AB123" i="55" s="1"/>
  <c r="I123" i="55"/>
  <c r="J123" i="55" s="1"/>
  <c r="AA122" i="55"/>
  <c r="AB122" i="55" s="1"/>
  <c r="I122" i="55"/>
  <c r="J122" i="55" s="1"/>
  <c r="AA121" i="55"/>
  <c r="AB121" i="55" s="1"/>
  <c r="I121" i="55"/>
  <c r="J121" i="55" s="1"/>
  <c r="AA120" i="55"/>
  <c r="AB120" i="55" s="1"/>
  <c r="I120" i="55"/>
  <c r="J120" i="55" s="1"/>
  <c r="AA119" i="55"/>
  <c r="AB119" i="55" s="1"/>
  <c r="I119" i="55"/>
  <c r="J119" i="55" s="1"/>
  <c r="AA118" i="55"/>
  <c r="AB118" i="55" s="1"/>
  <c r="I118" i="55"/>
  <c r="J118" i="55" s="1"/>
  <c r="AA117" i="55"/>
  <c r="AB117" i="55" s="1"/>
  <c r="I117" i="55"/>
  <c r="J117" i="55" s="1"/>
  <c r="AA116" i="55"/>
  <c r="AB116" i="55" s="1"/>
  <c r="I116" i="55"/>
  <c r="J116" i="55" s="1"/>
  <c r="AA115" i="55"/>
  <c r="AB115" i="55" s="1"/>
  <c r="I115" i="55"/>
  <c r="J115" i="55" s="1"/>
  <c r="AA114" i="55"/>
  <c r="AB114" i="55" s="1"/>
  <c r="I114" i="55"/>
  <c r="J114" i="55" s="1"/>
  <c r="AA113" i="55"/>
  <c r="AB113" i="55" s="1"/>
  <c r="I113" i="55"/>
  <c r="J113" i="55" s="1"/>
  <c r="AA112" i="55"/>
  <c r="AB112" i="55" s="1"/>
  <c r="I112" i="55"/>
  <c r="J112" i="55" s="1"/>
  <c r="AA111" i="55"/>
  <c r="AB111" i="55" s="1"/>
  <c r="I111" i="55"/>
  <c r="J111" i="55" s="1"/>
  <c r="AA110" i="55"/>
  <c r="AB110" i="55" s="1"/>
  <c r="I110" i="55"/>
  <c r="J110" i="55" s="1"/>
  <c r="AA109" i="55"/>
  <c r="AB109" i="55" s="1"/>
  <c r="I109" i="55"/>
  <c r="J109" i="55" s="1"/>
  <c r="AA108" i="55"/>
  <c r="AB108" i="55" s="1"/>
  <c r="I108" i="55"/>
  <c r="J108" i="55" s="1"/>
  <c r="AA107" i="55"/>
  <c r="AB107" i="55" s="1"/>
  <c r="I107" i="55"/>
  <c r="J107" i="55" s="1"/>
  <c r="AA106" i="55"/>
  <c r="AB106" i="55" s="1"/>
  <c r="I106" i="55"/>
  <c r="J106" i="55" s="1"/>
  <c r="AA105" i="55"/>
  <c r="AB105" i="55" s="1"/>
  <c r="I105" i="55"/>
  <c r="J105" i="55" s="1"/>
  <c r="AA104" i="55"/>
  <c r="AB104" i="55" s="1"/>
  <c r="I104" i="55"/>
  <c r="J104" i="55" s="1"/>
  <c r="AA103" i="55"/>
  <c r="AB103" i="55" s="1"/>
  <c r="I103" i="55"/>
  <c r="J103" i="55" s="1"/>
  <c r="AA102" i="55"/>
  <c r="AB102" i="55" s="1"/>
  <c r="I102" i="55"/>
  <c r="J102" i="55" s="1"/>
  <c r="AA101" i="55"/>
  <c r="AB101" i="55" s="1"/>
  <c r="I101" i="55"/>
  <c r="J101" i="55" s="1"/>
  <c r="AA100" i="55"/>
  <c r="AB100" i="55" s="1"/>
  <c r="I100" i="55"/>
  <c r="J100" i="55" s="1"/>
  <c r="AA99" i="55"/>
  <c r="AB99" i="55" s="1"/>
  <c r="I99" i="55"/>
  <c r="J99" i="55" s="1"/>
  <c r="AA98" i="55"/>
  <c r="AB98" i="55" s="1"/>
  <c r="I98" i="55"/>
  <c r="J98" i="55" s="1"/>
  <c r="AA97" i="55"/>
  <c r="AB97" i="55" s="1"/>
  <c r="I97" i="55"/>
  <c r="J97" i="55" s="1"/>
  <c r="AA96" i="55"/>
  <c r="AB96" i="55" s="1"/>
  <c r="I96" i="55"/>
  <c r="J96" i="55" s="1"/>
  <c r="AA95" i="55"/>
  <c r="AB95" i="55" s="1"/>
  <c r="I95" i="55"/>
  <c r="J95" i="55" s="1"/>
  <c r="AA94" i="55"/>
  <c r="AB94" i="55" s="1"/>
  <c r="I94" i="55"/>
  <c r="J94" i="55" s="1"/>
  <c r="AA93" i="55"/>
  <c r="AB93" i="55" s="1"/>
  <c r="I93" i="55"/>
  <c r="J93" i="55" s="1"/>
  <c r="AA92" i="55"/>
  <c r="AB92" i="55" s="1"/>
  <c r="I92" i="55"/>
  <c r="J92" i="55" s="1"/>
  <c r="AA91" i="55"/>
  <c r="AB91" i="55" s="1"/>
  <c r="I91" i="55"/>
  <c r="J91" i="55" s="1"/>
  <c r="AA90" i="55"/>
  <c r="AB90" i="55" s="1"/>
  <c r="I90" i="55"/>
  <c r="J90" i="55" s="1"/>
  <c r="AA89" i="55"/>
  <c r="AB89" i="55" s="1"/>
  <c r="I89" i="55"/>
  <c r="J89" i="55" s="1"/>
  <c r="AA88" i="55"/>
  <c r="AB88" i="55" s="1"/>
  <c r="I88" i="55"/>
  <c r="J88" i="55" s="1"/>
  <c r="AA87" i="55"/>
  <c r="AB87" i="55" s="1"/>
  <c r="I87" i="55"/>
  <c r="J87" i="55" s="1"/>
  <c r="AA86" i="55"/>
  <c r="AB86" i="55" s="1"/>
  <c r="I86" i="55"/>
  <c r="J86" i="55" s="1"/>
  <c r="AA85" i="55"/>
  <c r="AB85" i="55" s="1"/>
  <c r="I85" i="55"/>
  <c r="J85" i="55" s="1"/>
  <c r="AA84" i="55"/>
  <c r="AB84" i="55" s="1"/>
  <c r="I84" i="55"/>
  <c r="J84" i="55" s="1"/>
  <c r="AA83" i="55"/>
  <c r="AB83" i="55" s="1"/>
  <c r="I83" i="55"/>
  <c r="J83" i="55" s="1"/>
  <c r="AA82" i="55"/>
  <c r="AB82" i="55" s="1"/>
  <c r="I82" i="55"/>
  <c r="J82" i="55" s="1"/>
  <c r="AA81" i="55"/>
  <c r="AB81" i="55" s="1"/>
  <c r="I81" i="55"/>
  <c r="J81" i="55" s="1"/>
  <c r="AA80" i="55"/>
  <c r="AB80" i="55" s="1"/>
  <c r="I80" i="55"/>
  <c r="J80" i="55" s="1"/>
  <c r="AA79" i="55"/>
  <c r="AB79" i="55" s="1"/>
  <c r="I79" i="55"/>
  <c r="J79" i="55" s="1"/>
  <c r="AA78" i="55"/>
  <c r="AB78" i="55" s="1"/>
  <c r="I78" i="55"/>
  <c r="J78" i="55" s="1"/>
  <c r="AA77" i="55"/>
  <c r="AB77" i="55" s="1"/>
  <c r="I77" i="55"/>
  <c r="J77" i="55" s="1"/>
  <c r="AA76" i="55"/>
  <c r="AB76" i="55" s="1"/>
  <c r="I76" i="55"/>
  <c r="J76" i="55" s="1"/>
  <c r="AA75" i="55"/>
  <c r="AB75" i="55" s="1"/>
  <c r="I75" i="55"/>
  <c r="J75" i="55" s="1"/>
  <c r="AA74" i="55"/>
  <c r="AB74" i="55" s="1"/>
  <c r="I74" i="55"/>
  <c r="J74" i="55" s="1"/>
  <c r="AA73" i="55"/>
  <c r="AB73" i="55" s="1"/>
  <c r="I73" i="55"/>
  <c r="J73" i="55" s="1"/>
  <c r="AA72" i="55"/>
  <c r="AB72" i="55" s="1"/>
  <c r="I72" i="55"/>
  <c r="J72" i="55" s="1"/>
  <c r="AA71" i="55"/>
  <c r="AB71" i="55" s="1"/>
  <c r="I71" i="55"/>
  <c r="J71" i="55" s="1"/>
  <c r="AA70" i="55"/>
  <c r="AB70" i="55" s="1"/>
  <c r="I70" i="55"/>
  <c r="J70" i="55" s="1"/>
  <c r="AA69" i="55"/>
  <c r="AB69" i="55" s="1"/>
  <c r="I69" i="55"/>
  <c r="J69" i="55" s="1"/>
  <c r="AA68" i="55"/>
  <c r="AB68" i="55" s="1"/>
  <c r="I68" i="55"/>
  <c r="J68" i="55" s="1"/>
  <c r="AA67" i="55"/>
  <c r="AB67" i="55" s="1"/>
  <c r="I67" i="55"/>
  <c r="J67" i="55" s="1"/>
  <c r="AA66" i="55"/>
  <c r="AB66" i="55" s="1"/>
  <c r="I66" i="55"/>
  <c r="J66" i="55" s="1"/>
  <c r="AA65" i="55"/>
  <c r="AB65" i="55" s="1"/>
  <c r="I65" i="55"/>
  <c r="J65" i="55" s="1"/>
  <c r="AA64" i="55"/>
  <c r="AB64" i="55" s="1"/>
  <c r="I64" i="55"/>
  <c r="J64" i="55" s="1"/>
  <c r="AA63" i="55"/>
  <c r="AB63" i="55" s="1"/>
  <c r="I63" i="55"/>
  <c r="J63" i="55" s="1"/>
  <c r="AA62" i="55"/>
  <c r="AB62" i="55" s="1"/>
  <c r="I62" i="55"/>
  <c r="J62" i="55" s="1"/>
  <c r="AA61" i="55"/>
  <c r="AB61" i="55" s="1"/>
  <c r="I61" i="55"/>
  <c r="J61" i="55" s="1"/>
  <c r="AA60" i="55"/>
  <c r="AB60" i="55" s="1"/>
  <c r="I60" i="55"/>
  <c r="J60" i="55" s="1"/>
  <c r="AA59" i="55"/>
  <c r="AB59" i="55" s="1"/>
  <c r="I59" i="55"/>
  <c r="J59" i="55" s="1"/>
  <c r="AA58" i="55"/>
  <c r="AB58" i="55" s="1"/>
  <c r="I58" i="55"/>
  <c r="J58" i="55" s="1"/>
  <c r="AA57" i="55"/>
  <c r="AB57" i="55" s="1"/>
  <c r="I57" i="55"/>
  <c r="J57" i="55" s="1"/>
  <c r="AA56" i="55"/>
  <c r="AB56" i="55" s="1"/>
  <c r="I56" i="55"/>
  <c r="J56" i="55" s="1"/>
  <c r="AA55" i="55"/>
  <c r="AB55" i="55" s="1"/>
  <c r="I55" i="55"/>
  <c r="J55" i="55" s="1"/>
  <c r="AA54" i="55"/>
  <c r="AB54" i="55" s="1"/>
  <c r="I54" i="55"/>
  <c r="J54" i="55" s="1"/>
  <c r="AA53" i="55"/>
  <c r="AB53" i="55" s="1"/>
  <c r="I53" i="55"/>
  <c r="J53" i="55" s="1"/>
  <c r="AA52" i="55"/>
  <c r="AB52" i="55" s="1"/>
  <c r="I52" i="55"/>
  <c r="J52" i="55" s="1"/>
  <c r="AA51" i="55"/>
  <c r="AB51" i="55" s="1"/>
  <c r="I51" i="55"/>
  <c r="J51" i="55" s="1"/>
  <c r="AA50" i="55"/>
  <c r="AB50" i="55" s="1"/>
  <c r="I50" i="55"/>
  <c r="J50" i="55" s="1"/>
  <c r="AA49" i="55"/>
  <c r="AB49" i="55" s="1"/>
  <c r="I49" i="55"/>
  <c r="J49" i="55" s="1"/>
  <c r="AA48" i="55"/>
  <c r="AB48" i="55" s="1"/>
  <c r="I48" i="55"/>
  <c r="J48" i="55" s="1"/>
  <c r="AA47" i="55"/>
  <c r="AB47" i="55" s="1"/>
  <c r="I47" i="55"/>
  <c r="J47" i="55" s="1"/>
  <c r="AA46" i="55"/>
  <c r="AB46" i="55" s="1"/>
  <c r="I46" i="55"/>
  <c r="J46" i="55" s="1"/>
  <c r="AA45" i="55"/>
  <c r="AB45" i="55" s="1"/>
  <c r="I45" i="55"/>
  <c r="J45" i="55" s="1"/>
  <c r="AA44" i="55"/>
  <c r="AB44" i="55" s="1"/>
  <c r="I44" i="55"/>
  <c r="J44" i="55" s="1"/>
  <c r="AA43" i="55"/>
  <c r="AB43" i="55" s="1"/>
  <c r="I43" i="55"/>
  <c r="J43" i="55" s="1"/>
  <c r="AA42" i="55"/>
  <c r="AB42" i="55" s="1"/>
  <c r="I42" i="55"/>
  <c r="J42" i="55" s="1"/>
  <c r="AA41" i="55"/>
  <c r="AB41" i="55" s="1"/>
  <c r="I41" i="55"/>
  <c r="J41" i="55" s="1"/>
  <c r="AA40" i="55"/>
  <c r="AB40" i="55" s="1"/>
  <c r="I40" i="55"/>
  <c r="J40" i="55" s="1"/>
  <c r="AA39" i="55"/>
  <c r="AB39" i="55" s="1"/>
  <c r="I39" i="55"/>
  <c r="J39" i="55" s="1"/>
  <c r="AA38" i="55"/>
  <c r="AB38" i="55" s="1"/>
  <c r="I38" i="55"/>
  <c r="J38" i="55" s="1"/>
  <c r="AA37" i="55"/>
  <c r="AB37" i="55" s="1"/>
  <c r="I37" i="55"/>
  <c r="J37" i="55" s="1"/>
  <c r="AA36" i="55"/>
  <c r="AB36" i="55" s="1"/>
  <c r="I36" i="55"/>
  <c r="J36" i="55" s="1"/>
  <c r="AA35" i="55"/>
  <c r="AB35" i="55" s="1"/>
  <c r="I35" i="55"/>
  <c r="J35" i="55" s="1"/>
  <c r="AA34" i="55"/>
  <c r="AB34" i="55" s="1"/>
  <c r="I34" i="55"/>
  <c r="J34" i="55" s="1"/>
  <c r="AA33" i="55"/>
  <c r="AB33" i="55" s="1"/>
  <c r="I33" i="55"/>
  <c r="J33" i="55" s="1"/>
  <c r="AA32" i="55"/>
  <c r="AB32" i="55" s="1"/>
  <c r="I32" i="55"/>
  <c r="J32" i="55" s="1"/>
  <c r="AA31" i="55"/>
  <c r="AB31" i="55" s="1"/>
  <c r="I31" i="55"/>
  <c r="J31" i="55" s="1"/>
  <c r="AA30" i="55"/>
  <c r="AB30" i="55" s="1"/>
  <c r="I30" i="55"/>
  <c r="J30" i="55" s="1"/>
  <c r="AA29" i="55"/>
  <c r="AB29" i="55" s="1"/>
  <c r="I29" i="55"/>
  <c r="J29" i="55" s="1"/>
  <c r="AA28" i="55"/>
  <c r="AB28" i="55" s="1"/>
  <c r="I28" i="55"/>
  <c r="J28" i="55" s="1"/>
  <c r="AA27" i="55"/>
  <c r="AB27" i="55" s="1"/>
  <c r="I27" i="55"/>
  <c r="J27" i="55" s="1"/>
  <c r="AA26" i="55"/>
  <c r="AB26" i="55" s="1"/>
  <c r="I26" i="55"/>
  <c r="J26" i="55" s="1"/>
  <c r="AA25" i="55"/>
  <c r="AB25" i="55" s="1"/>
  <c r="I25" i="55"/>
  <c r="J25" i="55" s="1"/>
  <c r="AA24" i="55"/>
  <c r="AB24" i="55" s="1"/>
  <c r="I24" i="55"/>
  <c r="J24" i="55" s="1"/>
  <c r="AA23" i="55"/>
  <c r="AB23" i="55" s="1"/>
  <c r="I23" i="55"/>
  <c r="J23" i="55" s="1"/>
  <c r="AA22" i="55"/>
  <c r="AB22" i="55" s="1"/>
  <c r="I22" i="55"/>
  <c r="J22" i="55" s="1"/>
  <c r="AA21" i="55"/>
  <c r="AB21" i="55" s="1"/>
  <c r="I21" i="55"/>
  <c r="J21" i="55" s="1"/>
  <c r="AA20" i="55"/>
  <c r="AB20" i="55" s="1"/>
  <c r="I20" i="55"/>
  <c r="J20" i="55" s="1"/>
  <c r="AA19" i="55"/>
  <c r="AB19" i="55" s="1"/>
  <c r="I19" i="55"/>
  <c r="J19" i="55" s="1"/>
  <c r="AA18" i="55"/>
  <c r="AB18" i="55" s="1"/>
  <c r="I18" i="55"/>
  <c r="J18" i="55" s="1"/>
  <c r="AA17" i="55"/>
  <c r="AB17" i="55" s="1"/>
  <c r="I17" i="55"/>
  <c r="J17" i="55" s="1"/>
  <c r="AA16" i="55"/>
  <c r="AB16" i="55" s="1"/>
  <c r="I16" i="55"/>
  <c r="J16" i="55" s="1"/>
  <c r="AA15" i="55"/>
  <c r="AB15" i="55" s="1"/>
  <c r="I15" i="55"/>
  <c r="J15" i="55" s="1"/>
  <c r="AA14" i="55"/>
  <c r="AB14" i="55" s="1"/>
  <c r="I14" i="55"/>
  <c r="J14" i="55" s="1"/>
  <c r="AA13" i="55"/>
  <c r="AB13" i="55" s="1"/>
  <c r="I13" i="55"/>
  <c r="J13" i="55" s="1"/>
  <c r="AA429" i="54"/>
  <c r="AB429" i="54" s="1"/>
  <c r="I429" i="54"/>
  <c r="J429" i="54" s="1"/>
  <c r="AA428" i="54"/>
  <c r="AB428" i="54" s="1"/>
  <c r="I428" i="54"/>
  <c r="J428" i="54" s="1"/>
  <c r="AA427" i="54"/>
  <c r="AB427" i="54" s="1"/>
  <c r="I427" i="54"/>
  <c r="J427" i="54" s="1"/>
  <c r="AA426" i="54"/>
  <c r="AB426" i="54" s="1"/>
  <c r="I426" i="54"/>
  <c r="J426" i="54" s="1"/>
  <c r="AA425" i="54"/>
  <c r="AB425" i="54" s="1"/>
  <c r="I425" i="54"/>
  <c r="J425" i="54" s="1"/>
  <c r="AA424" i="54"/>
  <c r="AB424" i="54" s="1"/>
  <c r="I424" i="54"/>
  <c r="J424" i="54" s="1"/>
  <c r="AA423" i="54"/>
  <c r="AB423" i="54" s="1"/>
  <c r="I423" i="54"/>
  <c r="J423" i="54" s="1"/>
  <c r="AA422" i="54"/>
  <c r="AB422" i="54" s="1"/>
  <c r="I422" i="54"/>
  <c r="J422" i="54" s="1"/>
  <c r="AA421" i="54"/>
  <c r="AB421" i="54" s="1"/>
  <c r="I421" i="54"/>
  <c r="J421" i="54" s="1"/>
  <c r="AA420" i="54"/>
  <c r="AB420" i="54" s="1"/>
  <c r="I420" i="54"/>
  <c r="J420" i="54" s="1"/>
  <c r="AA419" i="54"/>
  <c r="AB419" i="54" s="1"/>
  <c r="I419" i="54"/>
  <c r="J419" i="54" s="1"/>
  <c r="AA418" i="54"/>
  <c r="AB418" i="54" s="1"/>
  <c r="I418" i="54"/>
  <c r="J418" i="54" s="1"/>
  <c r="AA417" i="54"/>
  <c r="AB417" i="54" s="1"/>
  <c r="I417" i="54"/>
  <c r="J417" i="54" s="1"/>
  <c r="AA416" i="54"/>
  <c r="AB416" i="54" s="1"/>
  <c r="I416" i="54"/>
  <c r="J416" i="54" s="1"/>
  <c r="AA415" i="54"/>
  <c r="AB415" i="54" s="1"/>
  <c r="I415" i="54"/>
  <c r="J415" i="54" s="1"/>
  <c r="AA414" i="54"/>
  <c r="AB414" i="54" s="1"/>
  <c r="I414" i="54"/>
  <c r="J414" i="54" s="1"/>
  <c r="AA413" i="54"/>
  <c r="AB413" i="54" s="1"/>
  <c r="I413" i="54"/>
  <c r="J413" i="54" s="1"/>
  <c r="AA412" i="54"/>
  <c r="AB412" i="54" s="1"/>
  <c r="I412" i="54"/>
  <c r="J412" i="54" s="1"/>
  <c r="AA411" i="54"/>
  <c r="AB411" i="54" s="1"/>
  <c r="I411" i="54"/>
  <c r="J411" i="54" s="1"/>
  <c r="AA410" i="54"/>
  <c r="AB410" i="54" s="1"/>
  <c r="I410" i="54"/>
  <c r="J410" i="54" s="1"/>
  <c r="AA409" i="54"/>
  <c r="AB409" i="54" s="1"/>
  <c r="I409" i="54"/>
  <c r="J409" i="54" s="1"/>
  <c r="AA408" i="54"/>
  <c r="AB408" i="54" s="1"/>
  <c r="I408" i="54"/>
  <c r="J408" i="54" s="1"/>
  <c r="AA407" i="54"/>
  <c r="AB407" i="54" s="1"/>
  <c r="I407" i="54"/>
  <c r="J407" i="54" s="1"/>
  <c r="AA406" i="54"/>
  <c r="AB406" i="54" s="1"/>
  <c r="I406" i="54"/>
  <c r="J406" i="54" s="1"/>
  <c r="AA405" i="54"/>
  <c r="AB405" i="54" s="1"/>
  <c r="I405" i="54"/>
  <c r="J405" i="54" s="1"/>
  <c r="AA404" i="54"/>
  <c r="AB404" i="54" s="1"/>
  <c r="I404" i="54"/>
  <c r="J404" i="54" s="1"/>
  <c r="AA403" i="54"/>
  <c r="AB403" i="54" s="1"/>
  <c r="I403" i="54"/>
  <c r="J403" i="54" s="1"/>
  <c r="AA402" i="54"/>
  <c r="AB402" i="54" s="1"/>
  <c r="I402" i="54"/>
  <c r="J402" i="54" s="1"/>
  <c r="AA401" i="54"/>
  <c r="AB401" i="54" s="1"/>
  <c r="I401" i="54"/>
  <c r="J401" i="54" s="1"/>
  <c r="AA400" i="54"/>
  <c r="AB400" i="54" s="1"/>
  <c r="I400" i="54"/>
  <c r="J400" i="54" s="1"/>
  <c r="AA399" i="54"/>
  <c r="AB399" i="54" s="1"/>
  <c r="I399" i="54"/>
  <c r="J399" i="54" s="1"/>
  <c r="AA398" i="54"/>
  <c r="AB398" i="54" s="1"/>
  <c r="I398" i="54"/>
  <c r="J398" i="54" s="1"/>
  <c r="AA397" i="54"/>
  <c r="AB397" i="54" s="1"/>
  <c r="I397" i="54"/>
  <c r="J397" i="54" s="1"/>
  <c r="AA396" i="54"/>
  <c r="AB396" i="54" s="1"/>
  <c r="I396" i="54"/>
  <c r="J396" i="54" s="1"/>
  <c r="AA395" i="54"/>
  <c r="AB395" i="54" s="1"/>
  <c r="I395" i="54"/>
  <c r="J395" i="54" s="1"/>
  <c r="AA394" i="54"/>
  <c r="AB394" i="54" s="1"/>
  <c r="I394" i="54"/>
  <c r="J394" i="54" s="1"/>
  <c r="AA393" i="54"/>
  <c r="AB393" i="54" s="1"/>
  <c r="I393" i="54"/>
  <c r="J393" i="54" s="1"/>
  <c r="AA392" i="54"/>
  <c r="AB392" i="54" s="1"/>
  <c r="I392" i="54"/>
  <c r="J392" i="54" s="1"/>
  <c r="AA391" i="54"/>
  <c r="AB391" i="54" s="1"/>
  <c r="I391" i="54"/>
  <c r="J391" i="54" s="1"/>
  <c r="AA390" i="54"/>
  <c r="AB390" i="54" s="1"/>
  <c r="I390" i="54"/>
  <c r="J390" i="54" s="1"/>
  <c r="AA389" i="54"/>
  <c r="AB389" i="54" s="1"/>
  <c r="I389" i="54"/>
  <c r="J389" i="54" s="1"/>
  <c r="AA388" i="54"/>
  <c r="AB388" i="54" s="1"/>
  <c r="I388" i="54"/>
  <c r="J388" i="54" s="1"/>
  <c r="AA387" i="54"/>
  <c r="AB387" i="54" s="1"/>
  <c r="I387" i="54"/>
  <c r="J387" i="54" s="1"/>
  <c r="AA386" i="54"/>
  <c r="AB386" i="54" s="1"/>
  <c r="I386" i="54"/>
  <c r="J386" i="54" s="1"/>
  <c r="AA385" i="54"/>
  <c r="AB385" i="54" s="1"/>
  <c r="I385" i="54"/>
  <c r="J385" i="54" s="1"/>
  <c r="AA384" i="54"/>
  <c r="AB384" i="54" s="1"/>
  <c r="I384" i="54"/>
  <c r="J384" i="54" s="1"/>
  <c r="AA383" i="54"/>
  <c r="AB383" i="54" s="1"/>
  <c r="I383" i="54"/>
  <c r="J383" i="54" s="1"/>
  <c r="AA382" i="54"/>
  <c r="AB382" i="54" s="1"/>
  <c r="I382" i="54"/>
  <c r="J382" i="54" s="1"/>
  <c r="AA381" i="54"/>
  <c r="AB381" i="54" s="1"/>
  <c r="I381" i="54"/>
  <c r="J381" i="54" s="1"/>
  <c r="AA380" i="54"/>
  <c r="AB380" i="54" s="1"/>
  <c r="I380" i="54"/>
  <c r="J380" i="54" s="1"/>
  <c r="AA379" i="54"/>
  <c r="AB379" i="54" s="1"/>
  <c r="I379" i="54"/>
  <c r="J379" i="54" s="1"/>
  <c r="AA378" i="54"/>
  <c r="AB378" i="54" s="1"/>
  <c r="I378" i="54"/>
  <c r="J378" i="54" s="1"/>
  <c r="AA377" i="54"/>
  <c r="AB377" i="54" s="1"/>
  <c r="I377" i="54"/>
  <c r="J377" i="54" s="1"/>
  <c r="AA376" i="54"/>
  <c r="AB376" i="54" s="1"/>
  <c r="I376" i="54"/>
  <c r="J376" i="54" s="1"/>
  <c r="AA375" i="54"/>
  <c r="AB375" i="54" s="1"/>
  <c r="I375" i="54"/>
  <c r="J375" i="54" s="1"/>
  <c r="AA374" i="54"/>
  <c r="AB374" i="54" s="1"/>
  <c r="I374" i="54"/>
  <c r="J374" i="54" s="1"/>
  <c r="AA373" i="54"/>
  <c r="AB373" i="54" s="1"/>
  <c r="I373" i="54"/>
  <c r="J373" i="54" s="1"/>
  <c r="AA372" i="54"/>
  <c r="AB372" i="54" s="1"/>
  <c r="I372" i="54"/>
  <c r="J372" i="54" s="1"/>
  <c r="AA371" i="54"/>
  <c r="AB371" i="54" s="1"/>
  <c r="I371" i="54"/>
  <c r="J371" i="54" s="1"/>
  <c r="AA370" i="54"/>
  <c r="AB370" i="54" s="1"/>
  <c r="I370" i="54"/>
  <c r="J370" i="54" s="1"/>
  <c r="AA369" i="54"/>
  <c r="AB369" i="54" s="1"/>
  <c r="I369" i="54"/>
  <c r="J369" i="54" s="1"/>
  <c r="AA368" i="54"/>
  <c r="AB368" i="54" s="1"/>
  <c r="I368" i="54"/>
  <c r="J368" i="54" s="1"/>
  <c r="AA367" i="54"/>
  <c r="AB367" i="54" s="1"/>
  <c r="I367" i="54"/>
  <c r="J367" i="54" s="1"/>
  <c r="AA366" i="54"/>
  <c r="AB366" i="54" s="1"/>
  <c r="I366" i="54"/>
  <c r="J366" i="54" s="1"/>
  <c r="AA365" i="54"/>
  <c r="AB365" i="54" s="1"/>
  <c r="I365" i="54"/>
  <c r="J365" i="54" s="1"/>
  <c r="AA364" i="54"/>
  <c r="AB364" i="54" s="1"/>
  <c r="I364" i="54"/>
  <c r="J364" i="54" s="1"/>
  <c r="AA363" i="54"/>
  <c r="AB363" i="54" s="1"/>
  <c r="I363" i="54"/>
  <c r="J363" i="54" s="1"/>
  <c r="AA362" i="54"/>
  <c r="AB362" i="54" s="1"/>
  <c r="I362" i="54"/>
  <c r="J362" i="54" s="1"/>
  <c r="AA361" i="54"/>
  <c r="AB361" i="54" s="1"/>
  <c r="I361" i="54"/>
  <c r="J361" i="54" s="1"/>
  <c r="AA360" i="54"/>
  <c r="AB360" i="54" s="1"/>
  <c r="I360" i="54"/>
  <c r="J360" i="54" s="1"/>
  <c r="AA359" i="54"/>
  <c r="AB359" i="54" s="1"/>
  <c r="I359" i="54"/>
  <c r="J359" i="54" s="1"/>
  <c r="AA358" i="54"/>
  <c r="AB358" i="54" s="1"/>
  <c r="I358" i="54"/>
  <c r="J358" i="54" s="1"/>
  <c r="AA357" i="54"/>
  <c r="AB357" i="54" s="1"/>
  <c r="I357" i="54"/>
  <c r="J357" i="54" s="1"/>
  <c r="AA356" i="54"/>
  <c r="AB356" i="54" s="1"/>
  <c r="I356" i="54"/>
  <c r="J356" i="54" s="1"/>
  <c r="AA355" i="54"/>
  <c r="AB355" i="54" s="1"/>
  <c r="I355" i="54"/>
  <c r="J355" i="54" s="1"/>
  <c r="AA354" i="54"/>
  <c r="AB354" i="54" s="1"/>
  <c r="I354" i="54"/>
  <c r="J354" i="54" s="1"/>
  <c r="AA353" i="54"/>
  <c r="AB353" i="54" s="1"/>
  <c r="I353" i="54"/>
  <c r="J353" i="54" s="1"/>
  <c r="AA352" i="54"/>
  <c r="AB352" i="54" s="1"/>
  <c r="I352" i="54"/>
  <c r="J352" i="54" s="1"/>
  <c r="AA351" i="54"/>
  <c r="AB351" i="54" s="1"/>
  <c r="I351" i="54"/>
  <c r="J351" i="54" s="1"/>
  <c r="AA350" i="54"/>
  <c r="AB350" i="54" s="1"/>
  <c r="I350" i="54"/>
  <c r="J350" i="54" s="1"/>
  <c r="AA349" i="54"/>
  <c r="AB349" i="54" s="1"/>
  <c r="I349" i="54"/>
  <c r="J349" i="54" s="1"/>
  <c r="AA348" i="54"/>
  <c r="AB348" i="54" s="1"/>
  <c r="I348" i="54"/>
  <c r="J348" i="54" s="1"/>
  <c r="AA347" i="54"/>
  <c r="AB347" i="54" s="1"/>
  <c r="I347" i="54"/>
  <c r="J347" i="54" s="1"/>
  <c r="AA346" i="54"/>
  <c r="AB346" i="54" s="1"/>
  <c r="I346" i="54"/>
  <c r="J346" i="54" s="1"/>
  <c r="AA345" i="54"/>
  <c r="AB345" i="54" s="1"/>
  <c r="I345" i="54"/>
  <c r="J345" i="54" s="1"/>
  <c r="AA344" i="54"/>
  <c r="AB344" i="54" s="1"/>
  <c r="I344" i="54"/>
  <c r="J344" i="54" s="1"/>
  <c r="AA343" i="54"/>
  <c r="AB343" i="54" s="1"/>
  <c r="I343" i="54"/>
  <c r="J343" i="54" s="1"/>
  <c r="AA342" i="54"/>
  <c r="AB342" i="54" s="1"/>
  <c r="I342" i="54"/>
  <c r="J342" i="54" s="1"/>
  <c r="AA341" i="54"/>
  <c r="AB341" i="54" s="1"/>
  <c r="I341" i="54"/>
  <c r="J341" i="54" s="1"/>
  <c r="AA340" i="54"/>
  <c r="AB340" i="54" s="1"/>
  <c r="I340" i="54"/>
  <c r="J340" i="54" s="1"/>
  <c r="AA339" i="54"/>
  <c r="AB339" i="54" s="1"/>
  <c r="I339" i="54"/>
  <c r="J339" i="54" s="1"/>
  <c r="AA338" i="54"/>
  <c r="AB338" i="54" s="1"/>
  <c r="I338" i="54"/>
  <c r="J338" i="54" s="1"/>
  <c r="AA337" i="54"/>
  <c r="AB337" i="54" s="1"/>
  <c r="I337" i="54"/>
  <c r="J337" i="54" s="1"/>
  <c r="AA336" i="54"/>
  <c r="AB336" i="54" s="1"/>
  <c r="I336" i="54"/>
  <c r="J336" i="54" s="1"/>
  <c r="AA335" i="54"/>
  <c r="AB335" i="54" s="1"/>
  <c r="I335" i="54"/>
  <c r="J335" i="54" s="1"/>
  <c r="AA334" i="54"/>
  <c r="AB334" i="54" s="1"/>
  <c r="I334" i="54"/>
  <c r="J334" i="54" s="1"/>
  <c r="AA333" i="54"/>
  <c r="AB333" i="54" s="1"/>
  <c r="I333" i="54"/>
  <c r="J333" i="54" s="1"/>
  <c r="AA332" i="54"/>
  <c r="AB332" i="54" s="1"/>
  <c r="I332" i="54"/>
  <c r="J332" i="54" s="1"/>
  <c r="AA331" i="54"/>
  <c r="AB331" i="54" s="1"/>
  <c r="I331" i="54"/>
  <c r="J331" i="54" s="1"/>
  <c r="AA330" i="54"/>
  <c r="AB330" i="54" s="1"/>
  <c r="I330" i="54"/>
  <c r="J330" i="54" s="1"/>
  <c r="AA329" i="54"/>
  <c r="AB329" i="54" s="1"/>
  <c r="I329" i="54"/>
  <c r="J329" i="54" s="1"/>
  <c r="AA328" i="54"/>
  <c r="AB328" i="54" s="1"/>
  <c r="I328" i="54"/>
  <c r="J328" i="54" s="1"/>
  <c r="AA327" i="54"/>
  <c r="AB327" i="54" s="1"/>
  <c r="I327" i="54"/>
  <c r="J327" i="54" s="1"/>
  <c r="AA326" i="54"/>
  <c r="AB326" i="54" s="1"/>
  <c r="I326" i="54"/>
  <c r="J326" i="54" s="1"/>
  <c r="AA325" i="54"/>
  <c r="AB325" i="54" s="1"/>
  <c r="I325" i="54"/>
  <c r="J325" i="54" s="1"/>
  <c r="AA324" i="54"/>
  <c r="AB324" i="54" s="1"/>
  <c r="I324" i="54"/>
  <c r="J324" i="54" s="1"/>
  <c r="AA323" i="54"/>
  <c r="AB323" i="54" s="1"/>
  <c r="I323" i="54"/>
  <c r="J323" i="54" s="1"/>
  <c r="AA322" i="54"/>
  <c r="AB322" i="54" s="1"/>
  <c r="I322" i="54"/>
  <c r="J322" i="54" s="1"/>
  <c r="AA321" i="54"/>
  <c r="AB321" i="54" s="1"/>
  <c r="I321" i="54"/>
  <c r="J321" i="54" s="1"/>
  <c r="AA320" i="54"/>
  <c r="AB320" i="54" s="1"/>
  <c r="I320" i="54"/>
  <c r="J320" i="54" s="1"/>
  <c r="AA319" i="54"/>
  <c r="AB319" i="54" s="1"/>
  <c r="I319" i="54"/>
  <c r="J319" i="54" s="1"/>
  <c r="AA318" i="54"/>
  <c r="AB318" i="54" s="1"/>
  <c r="I318" i="54"/>
  <c r="J318" i="54" s="1"/>
  <c r="AA317" i="54"/>
  <c r="AB317" i="54" s="1"/>
  <c r="I317" i="54"/>
  <c r="J317" i="54" s="1"/>
  <c r="AA316" i="54"/>
  <c r="AB316" i="54" s="1"/>
  <c r="I316" i="54"/>
  <c r="J316" i="54" s="1"/>
  <c r="AA315" i="54"/>
  <c r="AB315" i="54" s="1"/>
  <c r="I315" i="54"/>
  <c r="J315" i="54" s="1"/>
  <c r="AA314" i="54"/>
  <c r="AB314" i="54" s="1"/>
  <c r="I314" i="54"/>
  <c r="J314" i="54" s="1"/>
  <c r="AA313" i="54"/>
  <c r="AB313" i="54" s="1"/>
  <c r="I313" i="54"/>
  <c r="J313" i="54" s="1"/>
  <c r="AA312" i="54"/>
  <c r="AB312" i="54" s="1"/>
  <c r="I312" i="54"/>
  <c r="J312" i="54" s="1"/>
  <c r="AA311" i="54"/>
  <c r="AB311" i="54" s="1"/>
  <c r="I311" i="54"/>
  <c r="J311" i="54" s="1"/>
  <c r="AA310" i="54"/>
  <c r="AB310" i="54" s="1"/>
  <c r="I310" i="54"/>
  <c r="J310" i="54" s="1"/>
  <c r="AA309" i="54"/>
  <c r="AB309" i="54" s="1"/>
  <c r="I309" i="54"/>
  <c r="J309" i="54" s="1"/>
  <c r="AA308" i="54"/>
  <c r="AB308" i="54" s="1"/>
  <c r="I308" i="54"/>
  <c r="J308" i="54" s="1"/>
  <c r="AA307" i="54"/>
  <c r="AB307" i="54" s="1"/>
  <c r="I307" i="54"/>
  <c r="J307" i="54" s="1"/>
  <c r="AA306" i="54"/>
  <c r="AB306" i="54" s="1"/>
  <c r="I306" i="54"/>
  <c r="J306" i="54" s="1"/>
  <c r="AA305" i="54"/>
  <c r="AB305" i="54" s="1"/>
  <c r="I305" i="54"/>
  <c r="J305" i="54" s="1"/>
  <c r="AA304" i="54"/>
  <c r="AB304" i="54" s="1"/>
  <c r="I304" i="54"/>
  <c r="J304" i="54" s="1"/>
  <c r="AA303" i="54"/>
  <c r="AB303" i="54" s="1"/>
  <c r="I303" i="54"/>
  <c r="J303" i="54" s="1"/>
  <c r="AA302" i="54"/>
  <c r="AB302" i="54" s="1"/>
  <c r="I302" i="54"/>
  <c r="J302" i="54" s="1"/>
  <c r="AA301" i="54"/>
  <c r="AB301" i="54" s="1"/>
  <c r="I301" i="54"/>
  <c r="J301" i="54" s="1"/>
  <c r="AA300" i="54"/>
  <c r="AB300" i="54" s="1"/>
  <c r="I300" i="54"/>
  <c r="J300" i="54" s="1"/>
  <c r="AA299" i="54"/>
  <c r="AB299" i="54" s="1"/>
  <c r="I299" i="54"/>
  <c r="J299" i="54" s="1"/>
  <c r="AA298" i="54"/>
  <c r="AB298" i="54" s="1"/>
  <c r="I298" i="54"/>
  <c r="J298" i="54" s="1"/>
  <c r="AA297" i="54"/>
  <c r="AB297" i="54" s="1"/>
  <c r="I297" i="54"/>
  <c r="J297" i="54" s="1"/>
  <c r="AA296" i="54"/>
  <c r="AB296" i="54" s="1"/>
  <c r="I296" i="54"/>
  <c r="J296" i="54" s="1"/>
  <c r="AA295" i="54"/>
  <c r="AB295" i="54" s="1"/>
  <c r="I295" i="54"/>
  <c r="J295" i="54" s="1"/>
  <c r="AA294" i="54"/>
  <c r="AB294" i="54" s="1"/>
  <c r="I294" i="54"/>
  <c r="J294" i="54" s="1"/>
  <c r="AA293" i="54"/>
  <c r="AB293" i="54" s="1"/>
  <c r="I293" i="54"/>
  <c r="J293" i="54" s="1"/>
  <c r="AA292" i="54"/>
  <c r="AB292" i="54" s="1"/>
  <c r="I292" i="54"/>
  <c r="J292" i="54" s="1"/>
  <c r="AA291" i="54"/>
  <c r="AB291" i="54" s="1"/>
  <c r="I291" i="54"/>
  <c r="J291" i="54" s="1"/>
  <c r="AA290" i="54"/>
  <c r="AB290" i="54" s="1"/>
  <c r="I290" i="54"/>
  <c r="J290" i="54" s="1"/>
  <c r="AA289" i="54"/>
  <c r="AB289" i="54" s="1"/>
  <c r="I289" i="54"/>
  <c r="J289" i="54" s="1"/>
  <c r="AA288" i="54"/>
  <c r="AB288" i="54" s="1"/>
  <c r="I288" i="54"/>
  <c r="J288" i="54" s="1"/>
  <c r="AA287" i="54"/>
  <c r="AB287" i="54" s="1"/>
  <c r="I287" i="54"/>
  <c r="J287" i="54" s="1"/>
  <c r="AA286" i="54"/>
  <c r="AB286" i="54" s="1"/>
  <c r="I286" i="54"/>
  <c r="J286" i="54" s="1"/>
  <c r="AA285" i="54"/>
  <c r="AB285" i="54" s="1"/>
  <c r="I285" i="54"/>
  <c r="J285" i="54" s="1"/>
  <c r="AA284" i="54"/>
  <c r="AB284" i="54" s="1"/>
  <c r="I284" i="54"/>
  <c r="J284" i="54" s="1"/>
  <c r="AA283" i="54"/>
  <c r="AB283" i="54" s="1"/>
  <c r="I283" i="54"/>
  <c r="J283" i="54" s="1"/>
  <c r="AA282" i="54"/>
  <c r="AB282" i="54" s="1"/>
  <c r="I282" i="54"/>
  <c r="J282" i="54" s="1"/>
  <c r="AA281" i="54"/>
  <c r="AB281" i="54" s="1"/>
  <c r="I281" i="54"/>
  <c r="J281" i="54" s="1"/>
  <c r="AA280" i="54"/>
  <c r="AB280" i="54" s="1"/>
  <c r="I280" i="54"/>
  <c r="J280" i="54" s="1"/>
  <c r="AA279" i="54"/>
  <c r="AB279" i="54" s="1"/>
  <c r="I279" i="54"/>
  <c r="J279" i="54" s="1"/>
  <c r="AA278" i="54"/>
  <c r="AB278" i="54" s="1"/>
  <c r="I278" i="54"/>
  <c r="J278" i="54" s="1"/>
  <c r="AA277" i="54"/>
  <c r="AB277" i="54" s="1"/>
  <c r="I277" i="54"/>
  <c r="J277" i="54" s="1"/>
  <c r="AA276" i="54"/>
  <c r="AB276" i="54" s="1"/>
  <c r="I276" i="54"/>
  <c r="J276" i="54" s="1"/>
  <c r="AA275" i="54"/>
  <c r="AB275" i="54" s="1"/>
  <c r="I275" i="54"/>
  <c r="J275" i="54" s="1"/>
  <c r="AA274" i="54"/>
  <c r="AB274" i="54" s="1"/>
  <c r="I274" i="54"/>
  <c r="J274" i="54" s="1"/>
  <c r="AA273" i="54"/>
  <c r="AB273" i="54" s="1"/>
  <c r="I273" i="54"/>
  <c r="J273" i="54" s="1"/>
  <c r="AA272" i="54"/>
  <c r="AB272" i="54" s="1"/>
  <c r="I272" i="54"/>
  <c r="J272" i="54" s="1"/>
  <c r="AA271" i="54"/>
  <c r="AB271" i="54" s="1"/>
  <c r="I271" i="54"/>
  <c r="J271" i="54" s="1"/>
  <c r="AA270" i="54"/>
  <c r="AB270" i="54" s="1"/>
  <c r="I270" i="54"/>
  <c r="J270" i="54" s="1"/>
  <c r="AA269" i="54"/>
  <c r="AB269" i="54" s="1"/>
  <c r="I269" i="54"/>
  <c r="J269" i="54" s="1"/>
  <c r="AA268" i="54"/>
  <c r="AB268" i="54" s="1"/>
  <c r="I268" i="54"/>
  <c r="J268" i="54" s="1"/>
  <c r="AA267" i="54"/>
  <c r="AB267" i="54" s="1"/>
  <c r="I267" i="54"/>
  <c r="J267" i="54" s="1"/>
  <c r="AA266" i="54"/>
  <c r="AB266" i="54" s="1"/>
  <c r="I266" i="54"/>
  <c r="J266" i="54" s="1"/>
  <c r="AA265" i="54"/>
  <c r="AB265" i="54" s="1"/>
  <c r="I265" i="54"/>
  <c r="J265" i="54" s="1"/>
  <c r="AA264" i="54"/>
  <c r="AB264" i="54" s="1"/>
  <c r="I264" i="54"/>
  <c r="J264" i="54" s="1"/>
  <c r="AA263" i="54"/>
  <c r="AB263" i="54" s="1"/>
  <c r="I263" i="54"/>
  <c r="J263" i="54" s="1"/>
  <c r="AA262" i="54"/>
  <c r="AB262" i="54" s="1"/>
  <c r="I262" i="54"/>
  <c r="J262" i="54" s="1"/>
  <c r="AA261" i="54"/>
  <c r="AB261" i="54" s="1"/>
  <c r="I261" i="54"/>
  <c r="J261" i="54" s="1"/>
  <c r="AA260" i="54"/>
  <c r="AB260" i="54" s="1"/>
  <c r="I260" i="54"/>
  <c r="J260" i="54" s="1"/>
  <c r="AA259" i="54"/>
  <c r="AB259" i="54" s="1"/>
  <c r="I259" i="54"/>
  <c r="J259" i="54" s="1"/>
  <c r="AA258" i="54"/>
  <c r="AB258" i="54" s="1"/>
  <c r="I258" i="54"/>
  <c r="J258" i="54" s="1"/>
  <c r="AA257" i="54"/>
  <c r="AB257" i="54" s="1"/>
  <c r="I257" i="54"/>
  <c r="J257" i="54" s="1"/>
  <c r="AA256" i="54"/>
  <c r="AB256" i="54" s="1"/>
  <c r="I256" i="54"/>
  <c r="J256" i="54" s="1"/>
  <c r="AA255" i="54"/>
  <c r="AB255" i="54" s="1"/>
  <c r="I255" i="54"/>
  <c r="J255" i="54" s="1"/>
  <c r="AA254" i="54"/>
  <c r="AB254" i="54" s="1"/>
  <c r="I254" i="54"/>
  <c r="J254" i="54" s="1"/>
  <c r="AA253" i="54"/>
  <c r="AB253" i="54" s="1"/>
  <c r="I253" i="54"/>
  <c r="J253" i="54" s="1"/>
  <c r="AA252" i="54"/>
  <c r="AB252" i="54" s="1"/>
  <c r="I252" i="54"/>
  <c r="J252" i="54" s="1"/>
  <c r="AA251" i="54"/>
  <c r="AB251" i="54" s="1"/>
  <c r="I251" i="54"/>
  <c r="J251" i="54" s="1"/>
  <c r="AA250" i="54"/>
  <c r="AB250" i="54" s="1"/>
  <c r="I250" i="54"/>
  <c r="J250" i="54" s="1"/>
  <c r="AA249" i="54"/>
  <c r="AB249" i="54" s="1"/>
  <c r="I249" i="54"/>
  <c r="J249" i="54" s="1"/>
  <c r="AA248" i="54"/>
  <c r="AB248" i="54" s="1"/>
  <c r="I248" i="54"/>
  <c r="J248" i="54" s="1"/>
  <c r="AA247" i="54"/>
  <c r="AB247" i="54" s="1"/>
  <c r="I247" i="54"/>
  <c r="J247" i="54" s="1"/>
  <c r="AA246" i="54"/>
  <c r="AB246" i="54" s="1"/>
  <c r="I246" i="54"/>
  <c r="J246" i="54" s="1"/>
  <c r="AA245" i="54"/>
  <c r="AB245" i="54" s="1"/>
  <c r="I245" i="54"/>
  <c r="J245" i="54" s="1"/>
  <c r="AA244" i="54"/>
  <c r="AB244" i="54" s="1"/>
  <c r="I244" i="54"/>
  <c r="J244" i="54" s="1"/>
  <c r="AA243" i="54"/>
  <c r="AB243" i="54" s="1"/>
  <c r="I243" i="54"/>
  <c r="J243" i="54" s="1"/>
  <c r="AA242" i="54"/>
  <c r="AB242" i="54" s="1"/>
  <c r="I242" i="54"/>
  <c r="J242" i="54" s="1"/>
  <c r="AA241" i="54"/>
  <c r="AB241" i="54" s="1"/>
  <c r="I241" i="54"/>
  <c r="J241" i="54" s="1"/>
  <c r="AA240" i="54"/>
  <c r="AB240" i="54" s="1"/>
  <c r="I240" i="54"/>
  <c r="J240" i="54" s="1"/>
  <c r="AA239" i="54"/>
  <c r="AB239" i="54" s="1"/>
  <c r="I239" i="54"/>
  <c r="J239" i="54" s="1"/>
  <c r="AA238" i="54"/>
  <c r="AB238" i="54" s="1"/>
  <c r="I238" i="54"/>
  <c r="J238" i="54" s="1"/>
  <c r="AA237" i="54"/>
  <c r="AB237" i="54" s="1"/>
  <c r="I237" i="54"/>
  <c r="J237" i="54" s="1"/>
  <c r="AA236" i="54"/>
  <c r="AB236" i="54" s="1"/>
  <c r="I236" i="54"/>
  <c r="J236" i="54" s="1"/>
  <c r="AA235" i="54"/>
  <c r="AB235" i="54" s="1"/>
  <c r="I235" i="54"/>
  <c r="J235" i="54" s="1"/>
  <c r="AA234" i="54"/>
  <c r="AB234" i="54" s="1"/>
  <c r="I234" i="54"/>
  <c r="J234" i="54" s="1"/>
  <c r="AA233" i="54"/>
  <c r="AB233" i="54" s="1"/>
  <c r="I233" i="54"/>
  <c r="J233" i="54" s="1"/>
  <c r="AA232" i="54"/>
  <c r="AB232" i="54" s="1"/>
  <c r="I232" i="54"/>
  <c r="J232" i="54" s="1"/>
  <c r="AA231" i="54"/>
  <c r="AB231" i="54" s="1"/>
  <c r="I231" i="54"/>
  <c r="J231" i="54" s="1"/>
  <c r="AA230" i="54"/>
  <c r="AB230" i="54" s="1"/>
  <c r="I230" i="54"/>
  <c r="J230" i="54" s="1"/>
  <c r="AA229" i="54"/>
  <c r="AB229" i="54" s="1"/>
  <c r="I229" i="54"/>
  <c r="J229" i="54" s="1"/>
  <c r="AA228" i="54"/>
  <c r="AB228" i="54" s="1"/>
  <c r="I228" i="54"/>
  <c r="J228" i="54" s="1"/>
  <c r="AA227" i="54"/>
  <c r="AB227" i="54" s="1"/>
  <c r="I227" i="54"/>
  <c r="J227" i="54" s="1"/>
  <c r="AA226" i="54"/>
  <c r="AB226" i="54" s="1"/>
  <c r="I226" i="54"/>
  <c r="J226" i="54" s="1"/>
  <c r="AA225" i="54"/>
  <c r="AB225" i="54" s="1"/>
  <c r="I225" i="54"/>
  <c r="J225" i="54" s="1"/>
  <c r="AA224" i="54"/>
  <c r="AB224" i="54" s="1"/>
  <c r="I224" i="54"/>
  <c r="J224" i="54" s="1"/>
  <c r="AA223" i="54"/>
  <c r="AB223" i="54" s="1"/>
  <c r="I223" i="54"/>
  <c r="J223" i="54" s="1"/>
  <c r="AA222" i="54"/>
  <c r="AB222" i="54" s="1"/>
  <c r="I222" i="54"/>
  <c r="J222" i="54" s="1"/>
  <c r="AA221" i="54"/>
  <c r="AB221" i="54" s="1"/>
  <c r="I221" i="54"/>
  <c r="J221" i="54" s="1"/>
  <c r="AA220" i="54"/>
  <c r="AB220" i="54" s="1"/>
  <c r="I220" i="54"/>
  <c r="J220" i="54" s="1"/>
  <c r="AA219" i="54"/>
  <c r="AB219" i="54" s="1"/>
  <c r="I219" i="54"/>
  <c r="J219" i="54" s="1"/>
  <c r="AA218" i="54"/>
  <c r="AB218" i="54" s="1"/>
  <c r="I218" i="54"/>
  <c r="J218" i="54" s="1"/>
  <c r="AA217" i="54"/>
  <c r="AB217" i="54" s="1"/>
  <c r="I217" i="54"/>
  <c r="J217" i="54" s="1"/>
  <c r="AA216" i="54"/>
  <c r="AB216" i="54" s="1"/>
  <c r="I216" i="54"/>
  <c r="J216" i="54" s="1"/>
  <c r="AA215" i="54"/>
  <c r="AB215" i="54" s="1"/>
  <c r="I215" i="54"/>
  <c r="J215" i="54" s="1"/>
  <c r="AA214" i="54"/>
  <c r="AB214" i="54" s="1"/>
  <c r="I214" i="54"/>
  <c r="J214" i="54" s="1"/>
  <c r="AA213" i="54"/>
  <c r="AB213" i="54" s="1"/>
  <c r="I213" i="54"/>
  <c r="J213" i="54" s="1"/>
  <c r="AA212" i="54"/>
  <c r="AB212" i="54" s="1"/>
  <c r="I212" i="54"/>
  <c r="J212" i="54" s="1"/>
  <c r="AA211" i="54"/>
  <c r="AB211" i="54" s="1"/>
  <c r="I211" i="54"/>
  <c r="J211" i="54" s="1"/>
  <c r="AA210" i="54"/>
  <c r="AB210" i="54" s="1"/>
  <c r="I210" i="54"/>
  <c r="J210" i="54" s="1"/>
  <c r="AA209" i="54"/>
  <c r="AB209" i="54" s="1"/>
  <c r="I209" i="54"/>
  <c r="J209" i="54" s="1"/>
  <c r="AA208" i="54"/>
  <c r="AB208" i="54" s="1"/>
  <c r="I208" i="54"/>
  <c r="J208" i="54" s="1"/>
  <c r="AA207" i="54"/>
  <c r="AB207" i="54" s="1"/>
  <c r="I207" i="54"/>
  <c r="J207" i="54" s="1"/>
  <c r="AA206" i="54"/>
  <c r="AB206" i="54" s="1"/>
  <c r="I206" i="54"/>
  <c r="J206" i="54" s="1"/>
  <c r="AA205" i="54"/>
  <c r="AB205" i="54" s="1"/>
  <c r="I205" i="54"/>
  <c r="J205" i="54" s="1"/>
  <c r="AA204" i="54"/>
  <c r="AB204" i="54" s="1"/>
  <c r="I204" i="54"/>
  <c r="J204" i="54" s="1"/>
  <c r="AA203" i="54"/>
  <c r="AB203" i="54" s="1"/>
  <c r="I203" i="54"/>
  <c r="J203" i="54" s="1"/>
  <c r="AA202" i="54"/>
  <c r="AB202" i="54" s="1"/>
  <c r="I202" i="54"/>
  <c r="J202" i="54" s="1"/>
  <c r="AA201" i="54"/>
  <c r="AB201" i="54" s="1"/>
  <c r="I201" i="54"/>
  <c r="J201" i="54" s="1"/>
  <c r="AA200" i="54"/>
  <c r="AB200" i="54" s="1"/>
  <c r="I200" i="54"/>
  <c r="J200" i="54" s="1"/>
  <c r="AA199" i="54"/>
  <c r="AB199" i="54" s="1"/>
  <c r="I199" i="54"/>
  <c r="J199" i="54" s="1"/>
  <c r="AA198" i="54"/>
  <c r="AB198" i="54" s="1"/>
  <c r="I198" i="54"/>
  <c r="J198" i="54" s="1"/>
  <c r="AA197" i="54"/>
  <c r="AB197" i="54" s="1"/>
  <c r="I197" i="54"/>
  <c r="J197" i="54" s="1"/>
  <c r="AA196" i="54"/>
  <c r="AB196" i="54" s="1"/>
  <c r="I196" i="54"/>
  <c r="J196" i="54" s="1"/>
  <c r="AA195" i="54"/>
  <c r="AB195" i="54" s="1"/>
  <c r="I195" i="54"/>
  <c r="J195" i="54" s="1"/>
  <c r="AA194" i="54"/>
  <c r="AB194" i="54" s="1"/>
  <c r="I194" i="54"/>
  <c r="J194" i="54" s="1"/>
  <c r="AA193" i="54"/>
  <c r="AB193" i="54" s="1"/>
  <c r="I193" i="54"/>
  <c r="J193" i="54" s="1"/>
  <c r="AA192" i="54"/>
  <c r="AB192" i="54" s="1"/>
  <c r="I192" i="54"/>
  <c r="J192" i="54" s="1"/>
  <c r="AA191" i="54"/>
  <c r="AB191" i="54" s="1"/>
  <c r="I191" i="54"/>
  <c r="J191" i="54" s="1"/>
  <c r="AA190" i="54"/>
  <c r="AB190" i="54" s="1"/>
  <c r="I190" i="54"/>
  <c r="J190" i="54" s="1"/>
  <c r="AA189" i="54"/>
  <c r="AB189" i="54" s="1"/>
  <c r="I189" i="54"/>
  <c r="J189" i="54" s="1"/>
  <c r="AA188" i="54"/>
  <c r="AB188" i="54" s="1"/>
  <c r="I188" i="54"/>
  <c r="J188" i="54" s="1"/>
  <c r="AA187" i="54"/>
  <c r="AB187" i="54" s="1"/>
  <c r="I187" i="54"/>
  <c r="J187" i="54" s="1"/>
  <c r="AA186" i="54"/>
  <c r="AB186" i="54" s="1"/>
  <c r="I186" i="54"/>
  <c r="J186" i="54" s="1"/>
  <c r="AA185" i="54"/>
  <c r="AB185" i="54" s="1"/>
  <c r="I185" i="54"/>
  <c r="J185" i="54" s="1"/>
  <c r="AA184" i="54"/>
  <c r="AB184" i="54" s="1"/>
  <c r="I184" i="54"/>
  <c r="J184" i="54" s="1"/>
  <c r="AA183" i="54"/>
  <c r="AB183" i="54" s="1"/>
  <c r="I183" i="54"/>
  <c r="J183" i="54" s="1"/>
  <c r="AA182" i="54"/>
  <c r="AB182" i="54" s="1"/>
  <c r="I182" i="54"/>
  <c r="J182" i="54" s="1"/>
  <c r="AA181" i="54"/>
  <c r="AB181" i="54" s="1"/>
  <c r="I181" i="54"/>
  <c r="J181" i="54" s="1"/>
  <c r="AA180" i="54"/>
  <c r="AB180" i="54" s="1"/>
  <c r="I180" i="54"/>
  <c r="J180" i="54" s="1"/>
  <c r="AA179" i="54"/>
  <c r="AB179" i="54" s="1"/>
  <c r="I179" i="54"/>
  <c r="J179" i="54" s="1"/>
  <c r="AA178" i="54"/>
  <c r="AB178" i="54" s="1"/>
  <c r="I178" i="54"/>
  <c r="J178" i="54" s="1"/>
  <c r="AA177" i="54"/>
  <c r="AB177" i="54" s="1"/>
  <c r="I177" i="54"/>
  <c r="J177" i="54" s="1"/>
  <c r="AA176" i="54"/>
  <c r="AB176" i="54" s="1"/>
  <c r="I176" i="54"/>
  <c r="J176" i="54" s="1"/>
  <c r="AA175" i="54"/>
  <c r="AB175" i="54" s="1"/>
  <c r="I175" i="54"/>
  <c r="J175" i="54" s="1"/>
  <c r="AA174" i="54"/>
  <c r="AB174" i="54" s="1"/>
  <c r="I174" i="54"/>
  <c r="J174" i="54" s="1"/>
  <c r="AA173" i="54"/>
  <c r="AB173" i="54" s="1"/>
  <c r="I173" i="54"/>
  <c r="J173" i="54" s="1"/>
  <c r="AA172" i="54"/>
  <c r="AB172" i="54" s="1"/>
  <c r="I172" i="54"/>
  <c r="J172" i="54" s="1"/>
  <c r="AA171" i="54"/>
  <c r="AB171" i="54" s="1"/>
  <c r="I171" i="54"/>
  <c r="J171" i="54" s="1"/>
  <c r="AA170" i="54"/>
  <c r="AB170" i="54" s="1"/>
  <c r="I170" i="54"/>
  <c r="J170" i="54" s="1"/>
  <c r="AA169" i="54"/>
  <c r="AB169" i="54" s="1"/>
  <c r="I169" i="54"/>
  <c r="J169" i="54" s="1"/>
  <c r="AA168" i="54"/>
  <c r="AB168" i="54" s="1"/>
  <c r="I168" i="54"/>
  <c r="J168" i="54" s="1"/>
  <c r="AA167" i="54"/>
  <c r="AB167" i="54" s="1"/>
  <c r="I167" i="54"/>
  <c r="J167" i="54" s="1"/>
  <c r="AA166" i="54"/>
  <c r="AB166" i="54" s="1"/>
  <c r="I166" i="54"/>
  <c r="J166" i="54" s="1"/>
  <c r="AA165" i="54"/>
  <c r="AB165" i="54" s="1"/>
  <c r="I165" i="54"/>
  <c r="J165" i="54" s="1"/>
  <c r="AA164" i="54"/>
  <c r="AB164" i="54" s="1"/>
  <c r="I164" i="54"/>
  <c r="J164" i="54" s="1"/>
  <c r="AA163" i="54"/>
  <c r="AB163" i="54" s="1"/>
  <c r="I163" i="54"/>
  <c r="J163" i="54" s="1"/>
  <c r="AA162" i="54"/>
  <c r="AB162" i="54" s="1"/>
  <c r="I162" i="54"/>
  <c r="J162" i="54" s="1"/>
  <c r="AA161" i="54"/>
  <c r="AB161" i="54" s="1"/>
  <c r="I161" i="54"/>
  <c r="J161" i="54" s="1"/>
  <c r="AA160" i="54"/>
  <c r="AB160" i="54" s="1"/>
  <c r="I160" i="54"/>
  <c r="J160" i="54" s="1"/>
  <c r="AA159" i="54"/>
  <c r="AB159" i="54" s="1"/>
  <c r="I159" i="54"/>
  <c r="J159" i="54" s="1"/>
  <c r="AA158" i="54"/>
  <c r="AB158" i="54" s="1"/>
  <c r="I158" i="54"/>
  <c r="J158" i="54" s="1"/>
  <c r="AA157" i="54"/>
  <c r="AB157" i="54" s="1"/>
  <c r="I157" i="54"/>
  <c r="J157" i="54" s="1"/>
  <c r="AA156" i="54"/>
  <c r="AB156" i="54" s="1"/>
  <c r="I156" i="54"/>
  <c r="J156" i="54" s="1"/>
  <c r="AA155" i="54"/>
  <c r="AB155" i="54" s="1"/>
  <c r="I155" i="54"/>
  <c r="J155" i="54" s="1"/>
  <c r="AA154" i="54"/>
  <c r="AB154" i="54" s="1"/>
  <c r="I154" i="54"/>
  <c r="J154" i="54" s="1"/>
  <c r="AA153" i="54"/>
  <c r="AB153" i="54" s="1"/>
  <c r="I153" i="54"/>
  <c r="J153" i="54" s="1"/>
  <c r="AA152" i="54"/>
  <c r="AB152" i="54" s="1"/>
  <c r="I152" i="54"/>
  <c r="J152" i="54" s="1"/>
  <c r="AA151" i="54"/>
  <c r="AB151" i="54" s="1"/>
  <c r="I151" i="54"/>
  <c r="J151" i="54" s="1"/>
  <c r="AA150" i="54"/>
  <c r="AB150" i="54" s="1"/>
  <c r="I150" i="54"/>
  <c r="J150" i="54" s="1"/>
  <c r="AA149" i="54"/>
  <c r="AB149" i="54" s="1"/>
  <c r="I149" i="54"/>
  <c r="J149" i="54" s="1"/>
  <c r="AA148" i="54"/>
  <c r="AB148" i="54" s="1"/>
  <c r="I148" i="54"/>
  <c r="J148" i="54" s="1"/>
  <c r="AA147" i="54"/>
  <c r="AB147" i="54" s="1"/>
  <c r="I147" i="54"/>
  <c r="J147" i="54" s="1"/>
  <c r="AA146" i="54"/>
  <c r="AB146" i="54" s="1"/>
  <c r="I146" i="54"/>
  <c r="J146" i="54" s="1"/>
  <c r="AA145" i="54"/>
  <c r="AB145" i="54" s="1"/>
  <c r="I145" i="54"/>
  <c r="J145" i="54" s="1"/>
  <c r="AA144" i="54"/>
  <c r="AB144" i="54" s="1"/>
  <c r="I144" i="54"/>
  <c r="J144" i="54" s="1"/>
  <c r="AA143" i="54"/>
  <c r="AB143" i="54" s="1"/>
  <c r="I143" i="54"/>
  <c r="J143" i="54" s="1"/>
  <c r="AA142" i="54"/>
  <c r="AB142" i="54" s="1"/>
  <c r="I142" i="54"/>
  <c r="J142" i="54" s="1"/>
  <c r="AA141" i="54"/>
  <c r="AB141" i="54" s="1"/>
  <c r="I141" i="54"/>
  <c r="J141" i="54" s="1"/>
  <c r="AA140" i="54"/>
  <c r="AB140" i="54" s="1"/>
  <c r="I140" i="54"/>
  <c r="J140" i="54" s="1"/>
  <c r="AA139" i="54"/>
  <c r="AB139" i="54" s="1"/>
  <c r="I139" i="54"/>
  <c r="J139" i="54" s="1"/>
  <c r="AA138" i="54"/>
  <c r="AB138" i="54" s="1"/>
  <c r="I138" i="54"/>
  <c r="J138" i="54" s="1"/>
  <c r="AA137" i="54"/>
  <c r="AB137" i="54" s="1"/>
  <c r="I137" i="54"/>
  <c r="J137" i="54" s="1"/>
  <c r="AA136" i="54"/>
  <c r="AB136" i="54" s="1"/>
  <c r="I136" i="54"/>
  <c r="J136" i="54" s="1"/>
  <c r="AA135" i="54"/>
  <c r="AB135" i="54" s="1"/>
  <c r="I135" i="54"/>
  <c r="J135" i="54" s="1"/>
  <c r="AA134" i="54"/>
  <c r="AB134" i="54" s="1"/>
  <c r="I134" i="54"/>
  <c r="J134" i="54" s="1"/>
  <c r="AA133" i="54"/>
  <c r="AB133" i="54" s="1"/>
  <c r="I133" i="54"/>
  <c r="J133" i="54" s="1"/>
  <c r="AA132" i="54"/>
  <c r="AB132" i="54" s="1"/>
  <c r="I132" i="54"/>
  <c r="J132" i="54" s="1"/>
  <c r="AA131" i="54"/>
  <c r="AB131" i="54" s="1"/>
  <c r="I131" i="54"/>
  <c r="J131" i="54" s="1"/>
  <c r="AA130" i="54"/>
  <c r="AB130" i="54" s="1"/>
  <c r="I130" i="54"/>
  <c r="J130" i="54" s="1"/>
  <c r="AA129" i="54"/>
  <c r="AB129" i="54" s="1"/>
  <c r="I129" i="54"/>
  <c r="J129" i="54" s="1"/>
  <c r="AA128" i="54"/>
  <c r="AB128" i="54" s="1"/>
  <c r="I128" i="54"/>
  <c r="J128" i="54" s="1"/>
  <c r="AA127" i="54"/>
  <c r="AB127" i="54" s="1"/>
  <c r="I127" i="54"/>
  <c r="J127" i="54" s="1"/>
  <c r="AA126" i="54"/>
  <c r="AB126" i="54" s="1"/>
  <c r="I126" i="54"/>
  <c r="J126" i="54" s="1"/>
  <c r="AA125" i="54"/>
  <c r="AB125" i="54" s="1"/>
  <c r="I125" i="54"/>
  <c r="J125" i="54" s="1"/>
  <c r="AA124" i="54"/>
  <c r="AB124" i="54" s="1"/>
  <c r="I124" i="54"/>
  <c r="J124" i="54" s="1"/>
  <c r="AA123" i="54"/>
  <c r="AB123" i="54" s="1"/>
  <c r="I123" i="54"/>
  <c r="J123" i="54" s="1"/>
  <c r="AA122" i="54"/>
  <c r="AB122" i="54" s="1"/>
  <c r="I122" i="54"/>
  <c r="J122" i="54" s="1"/>
  <c r="AA121" i="54"/>
  <c r="AB121" i="54" s="1"/>
  <c r="I121" i="54"/>
  <c r="J121" i="54" s="1"/>
  <c r="AA120" i="54"/>
  <c r="AB120" i="54" s="1"/>
  <c r="I120" i="54"/>
  <c r="J120" i="54" s="1"/>
  <c r="AA119" i="54"/>
  <c r="AB119" i="54" s="1"/>
  <c r="I119" i="54"/>
  <c r="J119" i="54" s="1"/>
  <c r="AA118" i="54"/>
  <c r="AB118" i="54" s="1"/>
  <c r="I118" i="54"/>
  <c r="J118" i="54" s="1"/>
  <c r="AA117" i="54"/>
  <c r="AB117" i="54" s="1"/>
  <c r="I117" i="54"/>
  <c r="J117" i="54" s="1"/>
  <c r="AA116" i="54"/>
  <c r="AB116" i="54" s="1"/>
  <c r="I116" i="54"/>
  <c r="J116" i="54" s="1"/>
  <c r="AA115" i="54"/>
  <c r="AB115" i="54" s="1"/>
  <c r="I115" i="54"/>
  <c r="J115" i="54" s="1"/>
  <c r="AA114" i="54"/>
  <c r="AB114" i="54" s="1"/>
  <c r="I114" i="54"/>
  <c r="J114" i="54" s="1"/>
  <c r="AA113" i="54"/>
  <c r="AB113" i="54" s="1"/>
  <c r="I113" i="54"/>
  <c r="J113" i="54" s="1"/>
  <c r="AA112" i="54"/>
  <c r="AB112" i="54" s="1"/>
  <c r="I112" i="54"/>
  <c r="J112" i="54" s="1"/>
  <c r="AA111" i="54"/>
  <c r="AB111" i="54" s="1"/>
  <c r="I111" i="54"/>
  <c r="J111" i="54" s="1"/>
  <c r="AA110" i="54"/>
  <c r="AB110" i="54" s="1"/>
  <c r="I110" i="54"/>
  <c r="J110" i="54" s="1"/>
  <c r="AA109" i="54"/>
  <c r="AB109" i="54" s="1"/>
  <c r="I109" i="54"/>
  <c r="J109" i="54" s="1"/>
  <c r="AA108" i="54"/>
  <c r="AB108" i="54" s="1"/>
  <c r="I108" i="54"/>
  <c r="J108" i="54" s="1"/>
  <c r="AA107" i="54"/>
  <c r="AB107" i="54" s="1"/>
  <c r="I107" i="54"/>
  <c r="J107" i="54" s="1"/>
  <c r="AA106" i="54"/>
  <c r="AB106" i="54" s="1"/>
  <c r="I106" i="54"/>
  <c r="J106" i="54" s="1"/>
  <c r="AA105" i="54"/>
  <c r="AB105" i="54" s="1"/>
  <c r="I105" i="54"/>
  <c r="J105" i="54" s="1"/>
  <c r="AA104" i="54"/>
  <c r="AB104" i="54" s="1"/>
  <c r="I104" i="54"/>
  <c r="J104" i="54" s="1"/>
  <c r="AA103" i="54"/>
  <c r="AB103" i="54" s="1"/>
  <c r="I103" i="54"/>
  <c r="J103" i="54" s="1"/>
  <c r="AA102" i="54"/>
  <c r="AB102" i="54" s="1"/>
  <c r="I102" i="54"/>
  <c r="J102" i="54" s="1"/>
  <c r="AA101" i="54"/>
  <c r="AB101" i="54" s="1"/>
  <c r="I101" i="54"/>
  <c r="J101" i="54" s="1"/>
  <c r="AA100" i="54"/>
  <c r="AB100" i="54" s="1"/>
  <c r="I100" i="54"/>
  <c r="J100" i="54" s="1"/>
  <c r="AA99" i="54"/>
  <c r="AB99" i="54" s="1"/>
  <c r="I99" i="54"/>
  <c r="J99" i="54" s="1"/>
  <c r="AA98" i="54"/>
  <c r="AB98" i="54" s="1"/>
  <c r="I98" i="54"/>
  <c r="J98" i="54" s="1"/>
  <c r="AA97" i="54"/>
  <c r="AB97" i="54" s="1"/>
  <c r="I97" i="54"/>
  <c r="J97" i="54" s="1"/>
  <c r="AA96" i="54"/>
  <c r="AB96" i="54" s="1"/>
  <c r="I96" i="54"/>
  <c r="J96" i="54" s="1"/>
  <c r="AA95" i="54"/>
  <c r="AB95" i="54" s="1"/>
  <c r="I95" i="54"/>
  <c r="J95" i="54" s="1"/>
  <c r="AA94" i="54"/>
  <c r="AB94" i="54" s="1"/>
  <c r="I94" i="54"/>
  <c r="J94" i="54" s="1"/>
  <c r="AA93" i="54"/>
  <c r="AB93" i="54" s="1"/>
  <c r="I93" i="54"/>
  <c r="J93" i="54" s="1"/>
  <c r="AA92" i="54"/>
  <c r="AB92" i="54" s="1"/>
  <c r="I92" i="54"/>
  <c r="J92" i="54" s="1"/>
  <c r="AA91" i="54"/>
  <c r="AB91" i="54" s="1"/>
  <c r="I91" i="54"/>
  <c r="J91" i="54" s="1"/>
  <c r="AA90" i="54"/>
  <c r="AB90" i="54" s="1"/>
  <c r="I90" i="54"/>
  <c r="J90" i="54" s="1"/>
  <c r="AA89" i="54"/>
  <c r="AB89" i="54" s="1"/>
  <c r="I89" i="54"/>
  <c r="J89" i="54" s="1"/>
  <c r="AA88" i="54"/>
  <c r="AB88" i="54" s="1"/>
  <c r="I88" i="54"/>
  <c r="J88" i="54" s="1"/>
  <c r="AA87" i="54"/>
  <c r="AB87" i="54" s="1"/>
  <c r="I87" i="54"/>
  <c r="J87" i="54" s="1"/>
  <c r="AA86" i="54"/>
  <c r="AB86" i="54" s="1"/>
  <c r="I86" i="54"/>
  <c r="J86" i="54" s="1"/>
  <c r="AA85" i="54"/>
  <c r="AB85" i="54" s="1"/>
  <c r="I85" i="54"/>
  <c r="J85" i="54" s="1"/>
  <c r="AA84" i="54"/>
  <c r="AB84" i="54" s="1"/>
  <c r="I84" i="54"/>
  <c r="J84" i="54" s="1"/>
  <c r="AA83" i="54"/>
  <c r="AB83" i="54" s="1"/>
  <c r="I83" i="54"/>
  <c r="J83" i="54" s="1"/>
  <c r="AA82" i="54"/>
  <c r="AB82" i="54" s="1"/>
  <c r="I82" i="54"/>
  <c r="J82" i="54" s="1"/>
  <c r="AA81" i="54"/>
  <c r="AB81" i="54" s="1"/>
  <c r="I81" i="54"/>
  <c r="J81" i="54" s="1"/>
  <c r="AA80" i="54"/>
  <c r="AB80" i="54" s="1"/>
  <c r="I80" i="54"/>
  <c r="J80" i="54" s="1"/>
  <c r="AA79" i="54"/>
  <c r="AB79" i="54" s="1"/>
  <c r="I79" i="54"/>
  <c r="J79" i="54" s="1"/>
  <c r="AA78" i="54"/>
  <c r="AB78" i="54" s="1"/>
  <c r="I78" i="54"/>
  <c r="J78" i="54" s="1"/>
  <c r="AA77" i="54"/>
  <c r="AB77" i="54" s="1"/>
  <c r="I77" i="54"/>
  <c r="J77" i="54" s="1"/>
  <c r="AA76" i="54"/>
  <c r="AB76" i="54" s="1"/>
  <c r="I76" i="54"/>
  <c r="J76" i="54" s="1"/>
  <c r="AA75" i="54"/>
  <c r="AB75" i="54" s="1"/>
  <c r="I75" i="54"/>
  <c r="J75" i="54" s="1"/>
  <c r="AA74" i="54"/>
  <c r="AB74" i="54" s="1"/>
  <c r="I74" i="54"/>
  <c r="J74" i="54" s="1"/>
  <c r="AA73" i="54"/>
  <c r="AB73" i="54" s="1"/>
  <c r="I73" i="54"/>
  <c r="J73" i="54" s="1"/>
  <c r="AA72" i="54"/>
  <c r="AB72" i="54" s="1"/>
  <c r="I72" i="54"/>
  <c r="J72" i="54" s="1"/>
  <c r="AA71" i="54"/>
  <c r="AB71" i="54" s="1"/>
  <c r="I71" i="54"/>
  <c r="J71" i="54" s="1"/>
  <c r="AA70" i="54"/>
  <c r="AB70" i="54" s="1"/>
  <c r="I70" i="54"/>
  <c r="J70" i="54" s="1"/>
  <c r="AA69" i="54"/>
  <c r="AB69" i="54" s="1"/>
  <c r="I69" i="54"/>
  <c r="J69" i="54" s="1"/>
  <c r="AA68" i="54"/>
  <c r="AB68" i="54" s="1"/>
  <c r="I68" i="54"/>
  <c r="J68" i="54" s="1"/>
  <c r="AA67" i="54"/>
  <c r="AB67" i="54" s="1"/>
  <c r="I67" i="54"/>
  <c r="J67" i="54" s="1"/>
  <c r="AA66" i="54"/>
  <c r="AB66" i="54" s="1"/>
  <c r="I66" i="54"/>
  <c r="J66" i="54" s="1"/>
  <c r="AA65" i="54"/>
  <c r="AB65" i="54" s="1"/>
  <c r="I65" i="54"/>
  <c r="J65" i="54" s="1"/>
  <c r="AA64" i="54"/>
  <c r="AB64" i="54" s="1"/>
  <c r="I64" i="54"/>
  <c r="J64" i="54" s="1"/>
  <c r="AA63" i="54"/>
  <c r="AB63" i="54" s="1"/>
  <c r="I63" i="54"/>
  <c r="J63" i="54" s="1"/>
  <c r="AA62" i="54"/>
  <c r="AB62" i="54" s="1"/>
  <c r="I62" i="54"/>
  <c r="J62" i="54" s="1"/>
  <c r="AA61" i="54"/>
  <c r="AB61" i="54" s="1"/>
  <c r="I61" i="54"/>
  <c r="J61" i="54" s="1"/>
  <c r="AA60" i="54"/>
  <c r="AB60" i="54" s="1"/>
  <c r="I60" i="54"/>
  <c r="J60" i="54" s="1"/>
  <c r="AA59" i="54"/>
  <c r="AB59" i="54" s="1"/>
  <c r="I59" i="54"/>
  <c r="J59" i="54" s="1"/>
  <c r="AA58" i="54"/>
  <c r="AB58" i="54" s="1"/>
  <c r="I58" i="54"/>
  <c r="J58" i="54" s="1"/>
  <c r="AA57" i="54"/>
  <c r="AB57" i="54" s="1"/>
  <c r="I57" i="54"/>
  <c r="J57" i="54" s="1"/>
  <c r="AA56" i="54"/>
  <c r="AB56" i="54" s="1"/>
  <c r="I56" i="54"/>
  <c r="J56" i="54" s="1"/>
  <c r="AA55" i="54"/>
  <c r="AB55" i="54" s="1"/>
  <c r="I55" i="54"/>
  <c r="J55" i="54" s="1"/>
  <c r="AA54" i="54"/>
  <c r="AB54" i="54" s="1"/>
  <c r="I54" i="54"/>
  <c r="J54" i="54" s="1"/>
  <c r="AA53" i="54"/>
  <c r="AB53" i="54" s="1"/>
  <c r="I53" i="54"/>
  <c r="J53" i="54" s="1"/>
  <c r="AA52" i="54"/>
  <c r="AB52" i="54" s="1"/>
  <c r="I52" i="54"/>
  <c r="J52" i="54" s="1"/>
  <c r="AA51" i="54"/>
  <c r="AB51" i="54" s="1"/>
  <c r="I51" i="54"/>
  <c r="J51" i="54" s="1"/>
  <c r="AA50" i="54"/>
  <c r="AB50" i="54" s="1"/>
  <c r="I50" i="54"/>
  <c r="J50" i="54" s="1"/>
  <c r="AA49" i="54"/>
  <c r="AB49" i="54" s="1"/>
  <c r="I49" i="54"/>
  <c r="J49" i="54" s="1"/>
  <c r="AA48" i="54"/>
  <c r="AB48" i="54" s="1"/>
  <c r="I48" i="54"/>
  <c r="J48" i="54" s="1"/>
  <c r="AA47" i="54"/>
  <c r="AB47" i="54" s="1"/>
  <c r="I47" i="54"/>
  <c r="J47" i="54" s="1"/>
  <c r="AA46" i="54"/>
  <c r="AB46" i="54" s="1"/>
  <c r="I46" i="54"/>
  <c r="J46" i="54" s="1"/>
  <c r="AA45" i="54"/>
  <c r="AB45" i="54" s="1"/>
  <c r="I45" i="54"/>
  <c r="J45" i="54" s="1"/>
  <c r="AA44" i="54"/>
  <c r="AB44" i="54" s="1"/>
  <c r="I44" i="54"/>
  <c r="J44" i="54" s="1"/>
  <c r="AA43" i="54"/>
  <c r="AB43" i="54" s="1"/>
  <c r="I43" i="54"/>
  <c r="J43" i="54" s="1"/>
  <c r="AA42" i="54"/>
  <c r="AB42" i="54" s="1"/>
  <c r="I42" i="54"/>
  <c r="J42" i="54" s="1"/>
  <c r="AA41" i="54"/>
  <c r="AB41" i="54" s="1"/>
  <c r="I41" i="54"/>
  <c r="J41" i="54" s="1"/>
  <c r="AA40" i="54"/>
  <c r="AB40" i="54" s="1"/>
  <c r="I40" i="54"/>
  <c r="J40" i="54" s="1"/>
  <c r="AA39" i="54"/>
  <c r="AB39" i="54" s="1"/>
  <c r="I39" i="54"/>
  <c r="J39" i="54" s="1"/>
  <c r="AA38" i="54"/>
  <c r="AB38" i="54" s="1"/>
  <c r="I38" i="54"/>
  <c r="J38" i="54" s="1"/>
  <c r="AA37" i="54"/>
  <c r="AB37" i="54" s="1"/>
  <c r="I37" i="54"/>
  <c r="J37" i="54" s="1"/>
  <c r="AA36" i="54"/>
  <c r="AB36" i="54" s="1"/>
  <c r="I36" i="54"/>
  <c r="J36" i="54" s="1"/>
  <c r="AA35" i="54"/>
  <c r="AB35" i="54" s="1"/>
  <c r="I35" i="54"/>
  <c r="J35" i="54" s="1"/>
  <c r="AA34" i="54"/>
  <c r="AB34" i="54" s="1"/>
  <c r="I34" i="54"/>
  <c r="J34" i="54" s="1"/>
  <c r="AA33" i="54"/>
  <c r="AB33" i="54" s="1"/>
  <c r="I33" i="54"/>
  <c r="J33" i="54" s="1"/>
  <c r="AA32" i="54"/>
  <c r="AB32" i="54" s="1"/>
  <c r="I32" i="54"/>
  <c r="J32" i="54" s="1"/>
  <c r="AA31" i="54"/>
  <c r="AB31" i="54" s="1"/>
  <c r="I31" i="54"/>
  <c r="J31" i="54" s="1"/>
  <c r="AA30" i="54"/>
  <c r="AB30" i="54" s="1"/>
  <c r="I30" i="54"/>
  <c r="J30" i="54" s="1"/>
  <c r="AA29" i="54"/>
  <c r="AB29" i="54" s="1"/>
  <c r="I29" i="54"/>
  <c r="J29" i="54" s="1"/>
  <c r="AA28" i="54"/>
  <c r="AB28" i="54" s="1"/>
  <c r="I28" i="54"/>
  <c r="J28" i="54" s="1"/>
  <c r="AA27" i="54"/>
  <c r="AB27" i="54" s="1"/>
  <c r="I27" i="54"/>
  <c r="J27" i="54" s="1"/>
  <c r="AA26" i="54"/>
  <c r="AB26" i="54" s="1"/>
  <c r="I26" i="54"/>
  <c r="J26" i="54" s="1"/>
  <c r="AA25" i="54"/>
  <c r="AB25" i="54" s="1"/>
  <c r="I25" i="54"/>
  <c r="J25" i="54" s="1"/>
  <c r="AA24" i="54"/>
  <c r="AB24" i="54" s="1"/>
  <c r="I24" i="54"/>
  <c r="J24" i="54" s="1"/>
  <c r="AA23" i="54"/>
  <c r="AB23" i="54" s="1"/>
  <c r="I23" i="54"/>
  <c r="J23" i="54" s="1"/>
  <c r="AA22" i="54"/>
  <c r="AB22" i="54" s="1"/>
  <c r="I22" i="54"/>
  <c r="J22" i="54" s="1"/>
  <c r="AA21" i="54"/>
  <c r="AB21" i="54" s="1"/>
  <c r="I21" i="54"/>
  <c r="J21" i="54" s="1"/>
  <c r="AA20" i="54"/>
  <c r="AB20" i="54" s="1"/>
  <c r="I20" i="54"/>
  <c r="J20" i="54" s="1"/>
  <c r="AA19" i="54"/>
  <c r="AB19" i="54" s="1"/>
  <c r="I19" i="54"/>
  <c r="J19" i="54" s="1"/>
  <c r="AA18" i="54"/>
  <c r="AB18" i="54" s="1"/>
  <c r="I18" i="54"/>
  <c r="J18" i="54" s="1"/>
  <c r="AA17" i="54"/>
  <c r="AB17" i="54" s="1"/>
  <c r="I17" i="54"/>
  <c r="J17" i="54" s="1"/>
  <c r="AA16" i="54"/>
  <c r="AB16" i="54" s="1"/>
  <c r="I16" i="54"/>
  <c r="J16" i="54" s="1"/>
  <c r="AA15" i="54"/>
  <c r="AB15" i="54" s="1"/>
  <c r="I15" i="54"/>
  <c r="J15" i="54" s="1"/>
  <c r="AA14" i="54"/>
  <c r="AB14" i="54" s="1"/>
  <c r="I14" i="54"/>
  <c r="J14" i="54" s="1"/>
  <c r="AA13" i="54"/>
  <c r="AB13" i="54" s="1"/>
  <c r="I13" i="54"/>
  <c r="J13" i="54" s="1"/>
  <c r="W13" i="24" l="1"/>
  <c r="X13" i="24" s="1"/>
  <c r="T11" i="24"/>
  <c r="U11" i="24"/>
  <c r="V15" i="24"/>
  <c r="W15" i="24" s="1"/>
  <c r="X15" i="24" s="1"/>
  <c r="V16" i="24"/>
  <c r="W16" i="24" s="1"/>
  <c r="X16" i="24" s="1"/>
  <c r="V17" i="24"/>
  <c r="W17" i="24" s="1"/>
  <c r="X17" i="24" s="1"/>
  <c r="V18" i="24"/>
  <c r="W18" i="24" s="1"/>
  <c r="X18" i="24" s="1"/>
  <c r="V19" i="24"/>
  <c r="W19" i="24" s="1"/>
  <c r="X19" i="24" s="1"/>
  <c r="V20" i="24"/>
  <c r="W20" i="24" s="1"/>
  <c r="X20" i="24" s="1"/>
  <c r="V21" i="24"/>
  <c r="W21" i="24" s="1"/>
  <c r="X21" i="24" s="1"/>
  <c r="V23" i="24"/>
  <c r="W23" i="24" s="1"/>
  <c r="X23" i="24" s="1"/>
  <c r="V24" i="24"/>
  <c r="W24" i="24" s="1"/>
  <c r="X24" i="24" s="1"/>
  <c r="V25" i="24"/>
  <c r="W25" i="24" s="1"/>
  <c r="X25" i="24" s="1"/>
  <c r="V26" i="24"/>
  <c r="W26" i="24" s="1"/>
  <c r="X26" i="24" s="1"/>
  <c r="V27" i="24"/>
  <c r="W27" i="24" s="1"/>
  <c r="X27" i="24" s="1"/>
  <c r="V28" i="24"/>
  <c r="W28" i="24" s="1"/>
  <c r="X28" i="24" s="1"/>
  <c r="V29" i="24"/>
  <c r="W29" i="24" s="1"/>
  <c r="X29" i="24" s="1"/>
  <c r="V30" i="24"/>
  <c r="W30" i="24" s="1"/>
  <c r="X30" i="24" s="1"/>
  <c r="V31" i="24"/>
  <c r="W31" i="24" s="1"/>
  <c r="X31" i="24" s="1"/>
  <c r="V32" i="24"/>
  <c r="W32" i="24" s="1"/>
  <c r="X32" i="24" s="1"/>
  <c r="S34" i="24"/>
  <c r="T34" i="24"/>
  <c r="U34" i="24"/>
  <c r="AR34" i="24" s="1"/>
  <c r="S35" i="24"/>
  <c r="T35" i="24"/>
  <c r="U35" i="24"/>
  <c r="AR35" i="24" s="1"/>
  <c r="S36" i="24"/>
  <c r="T36" i="24"/>
  <c r="U36" i="24"/>
  <c r="AR36" i="24" s="1"/>
  <c r="S37" i="24"/>
  <c r="T37" i="24"/>
  <c r="U37" i="24"/>
  <c r="AR37" i="24" s="1"/>
  <c r="S38" i="24"/>
  <c r="T38" i="24"/>
  <c r="U38" i="24"/>
  <c r="AR38" i="24" s="1"/>
  <c r="S39" i="24"/>
  <c r="T39" i="24"/>
  <c r="U39" i="24"/>
  <c r="AR39" i="24" s="1"/>
  <c r="S40" i="24"/>
  <c r="T40" i="24"/>
  <c r="U40" i="24"/>
  <c r="AR40" i="24" s="1"/>
  <c r="S41" i="24"/>
  <c r="S8" i="24" s="1"/>
  <c r="T41" i="24"/>
  <c r="T8" i="24" s="1"/>
  <c r="U41" i="24"/>
  <c r="AQ34" i="24" l="1"/>
  <c r="AQ36" i="24"/>
  <c r="AQ35" i="24"/>
  <c r="AQ40" i="24"/>
  <c r="AQ39" i="24"/>
  <c r="AQ38" i="24"/>
  <c r="U8" i="24"/>
  <c r="AR41" i="24"/>
  <c r="AQ41" i="24" s="1"/>
  <c r="AQ37" i="24"/>
  <c r="V38" i="24"/>
  <c r="W38" i="24" s="1"/>
  <c r="X38" i="24" s="1"/>
  <c r="V36" i="24"/>
  <c r="W36" i="24" s="1"/>
  <c r="X36" i="24" s="1"/>
  <c r="V37" i="24"/>
  <c r="W37" i="24" s="1"/>
  <c r="X37" i="24" s="1"/>
  <c r="V34" i="24"/>
  <c r="W34" i="24" s="1"/>
  <c r="X34" i="24" s="1"/>
  <c r="V40" i="24"/>
  <c r="W40" i="24" s="1"/>
  <c r="X40" i="24" s="1"/>
  <c r="V41" i="24"/>
  <c r="V35" i="24"/>
  <c r="W35" i="24" s="1"/>
  <c r="X35" i="24" s="1"/>
  <c r="V39" i="24"/>
  <c r="W39" i="24" s="1"/>
  <c r="X39" i="24" s="1"/>
  <c r="S11" i="24"/>
  <c r="V11" i="24" s="1"/>
  <c r="W11" i="24" s="1"/>
  <c r="J30" i="24"/>
  <c r="AQ33" i="24" l="1"/>
  <c r="W41" i="24"/>
  <c r="X41" i="24" s="1"/>
  <c r="V8" i="24"/>
  <c r="L33" i="24"/>
  <c r="AJ20" i="39" l="1"/>
  <c r="AK20" i="39" s="1"/>
  <c r="AJ19" i="39"/>
  <c r="AK19" i="39" s="1"/>
  <c r="AJ16" i="45"/>
  <c r="AJ17" i="45"/>
  <c r="AJ18" i="45"/>
  <c r="AJ19" i="45"/>
  <c r="AJ20" i="45"/>
  <c r="AJ21" i="45"/>
  <c r="AJ22" i="45"/>
  <c r="AJ23" i="45"/>
  <c r="AJ24" i="45"/>
  <c r="AJ25" i="45"/>
  <c r="AJ26" i="45"/>
  <c r="AJ24" i="27"/>
  <c r="AK24" i="27" s="1"/>
  <c r="AI16" i="25" l="1"/>
  <c r="AI17" i="25"/>
  <c r="AI18" i="25"/>
  <c r="AI19" i="25"/>
  <c r="AI15" i="25" l="1"/>
  <c r="X15" i="25"/>
  <c r="Y15" i="25" s="1"/>
  <c r="AT32" i="24"/>
  <c r="AT31" i="24"/>
  <c r="AT30" i="24"/>
  <c r="AT29" i="24"/>
  <c r="AT28" i="24"/>
  <c r="AT27" i="24"/>
  <c r="AT26" i="24"/>
  <c r="AT25" i="24"/>
  <c r="AT24" i="24"/>
  <c r="AT21" i="24"/>
  <c r="AT20" i="24"/>
  <c r="AT19" i="24"/>
  <c r="AT18" i="24"/>
  <c r="AT16" i="24"/>
  <c r="AR11" i="24"/>
  <c r="AQ11" i="24"/>
  <c r="AT17" i="24" l="1"/>
  <c r="AS11" i="24"/>
  <c r="AT11" i="24" s="1"/>
  <c r="AT15" i="24"/>
  <c r="O34" i="24"/>
  <c r="O35" i="24"/>
  <c r="O36" i="24"/>
  <c r="O37" i="24"/>
  <c r="O38" i="24"/>
  <c r="O39" i="24"/>
  <c r="O40" i="24"/>
  <c r="O41" i="24"/>
  <c r="O8" i="24" s="1"/>
  <c r="AS12" i="24" l="1"/>
  <c r="AT12" i="24" s="1"/>
  <c r="AW12" i="24" s="1"/>
  <c r="X20" i="39"/>
  <c r="X19" i="39"/>
  <c r="X16" i="39"/>
  <c r="X17" i="39"/>
  <c r="X15" i="39"/>
  <c r="O24" i="24"/>
  <c r="O25" i="24"/>
  <c r="O26" i="24"/>
  <c r="O27" i="24"/>
  <c r="O28" i="24"/>
  <c r="O29" i="24"/>
  <c r="O30" i="24"/>
  <c r="O31" i="24"/>
  <c r="O32" i="24"/>
  <c r="O23" i="24"/>
  <c r="P23" i="24" s="1"/>
  <c r="Q23" i="24" s="1"/>
  <c r="O15" i="24" l="1"/>
  <c r="O16" i="24"/>
  <c r="P16" i="24" s="1"/>
  <c r="Q16" i="24" s="1"/>
  <c r="O17" i="24"/>
  <c r="P17" i="24" s="1"/>
  <c r="Q17" i="24" s="1"/>
  <c r="O18" i="24"/>
  <c r="P18" i="24" s="1"/>
  <c r="Q18" i="24" s="1"/>
  <c r="O19" i="24"/>
  <c r="P19" i="24" s="1"/>
  <c r="Q19" i="24" s="1"/>
  <c r="O20" i="24"/>
  <c r="P20" i="24" s="1"/>
  <c r="Q20" i="24" s="1"/>
  <c r="O21" i="24"/>
  <c r="P21" i="24" s="1"/>
  <c r="Q21" i="24" s="1"/>
  <c r="O13" i="24"/>
  <c r="P13" i="24" s="1"/>
  <c r="Q13" i="24" s="1"/>
  <c r="P41" i="24"/>
  <c r="Q41" i="24" s="1"/>
  <c r="P40" i="24"/>
  <c r="Q40" i="24" s="1"/>
  <c r="P39" i="24"/>
  <c r="Q39" i="24" s="1"/>
  <c r="P38" i="24"/>
  <c r="Q38" i="24" s="1"/>
  <c r="P37" i="24"/>
  <c r="Q37" i="24" s="1"/>
  <c r="P36" i="24"/>
  <c r="Q36" i="24" s="1"/>
  <c r="P35" i="24"/>
  <c r="Q35" i="24" s="1"/>
  <c r="P34" i="24"/>
  <c r="Q34" i="24" s="1"/>
  <c r="N33" i="24"/>
  <c r="M33" i="24"/>
  <c r="P32" i="24"/>
  <c r="Q32" i="24" s="1"/>
  <c r="P31" i="24"/>
  <c r="Q31" i="24" s="1"/>
  <c r="P30" i="24"/>
  <c r="Q30" i="24" s="1"/>
  <c r="P29" i="24"/>
  <c r="Q29" i="24" s="1"/>
  <c r="P28" i="24"/>
  <c r="Q28" i="24" s="1"/>
  <c r="P27" i="24"/>
  <c r="Q27" i="24" s="1"/>
  <c r="P26" i="24"/>
  <c r="Q26" i="24" s="1"/>
  <c r="P25" i="24"/>
  <c r="Q25" i="24" s="1"/>
  <c r="P24" i="24"/>
  <c r="Q24" i="24" s="1"/>
  <c r="N22" i="24"/>
  <c r="M22" i="24"/>
  <c r="L22" i="24"/>
  <c r="N12" i="24"/>
  <c r="M12" i="24"/>
  <c r="L12" i="24"/>
  <c r="N11" i="24"/>
  <c r="M11" i="24"/>
  <c r="L11" i="24"/>
  <c r="O22" i="24" l="1"/>
  <c r="P22" i="24" s="1"/>
  <c r="Q22" i="24" s="1"/>
  <c r="AS38" i="24"/>
  <c r="AT38" i="24" s="1"/>
  <c r="AS40" i="24"/>
  <c r="AT40" i="24" s="1"/>
  <c r="AS39" i="24"/>
  <c r="AT39" i="24" s="1"/>
  <c r="AS41" i="24"/>
  <c r="AT41" i="24" s="1"/>
  <c r="AS37" i="24"/>
  <c r="AT37" i="24" s="1"/>
  <c r="AS35" i="24"/>
  <c r="AT35" i="24" s="1"/>
  <c r="AS34" i="24"/>
  <c r="AT34" i="24" s="1"/>
  <c r="AR33" i="24"/>
  <c r="AS36" i="24"/>
  <c r="AT36" i="24" s="1"/>
  <c r="O11" i="24"/>
  <c r="P11" i="24" s="1"/>
  <c r="O33" i="24"/>
  <c r="P33" i="24" s="1"/>
  <c r="Q33" i="24" s="1"/>
  <c r="O12" i="24"/>
  <c r="P12" i="24" s="1"/>
  <c r="Q12" i="24" s="1"/>
  <c r="P15" i="24"/>
  <c r="Q15" i="24" s="1"/>
  <c r="X22" i="25"/>
  <c r="Y22" i="25" s="1"/>
  <c r="X21" i="25"/>
  <c r="Y21" i="25" s="1"/>
  <c r="X16" i="25"/>
  <c r="Y16" i="25" s="1"/>
  <c r="X17" i="25"/>
  <c r="Y17" i="25" s="1"/>
  <c r="X18" i="25"/>
  <c r="Y18" i="25" s="1"/>
  <c r="X19" i="25"/>
  <c r="Y19" i="25" s="1"/>
  <c r="X20" i="25"/>
  <c r="Y20" i="25" s="1"/>
  <c r="X24" i="25"/>
  <c r="Y15" i="45"/>
  <c r="Z15" i="45" s="1"/>
  <c r="Y16" i="45"/>
  <c r="Y17" i="45"/>
  <c r="Z17" i="45" s="1"/>
  <c r="Y18" i="45"/>
  <c r="Z18" i="45" s="1"/>
  <c r="Y19" i="45"/>
  <c r="Z19" i="45" s="1"/>
  <c r="Y20" i="45"/>
  <c r="Z20" i="45" s="1"/>
  <c r="Y21" i="45"/>
  <c r="Z21" i="45" s="1"/>
  <c r="Y22" i="45"/>
  <c r="Z22" i="45" s="1"/>
  <c r="Y23" i="45"/>
  <c r="Z23" i="45" s="1"/>
  <c r="Y24" i="45"/>
  <c r="Z24" i="45" s="1"/>
  <c r="Y25" i="45"/>
  <c r="Z25" i="45" s="1"/>
  <c r="Y26" i="45"/>
  <c r="Z26" i="45" s="1"/>
  <c r="AS33" i="24" l="1"/>
  <c r="AT33" i="24" s="1"/>
  <c r="P8" i="24"/>
  <c r="Q8" i="24" s="1"/>
  <c r="Y20" i="39"/>
  <c r="Y19" i="39"/>
  <c r="Y17" i="39"/>
  <c r="Y16" i="39"/>
  <c r="Y15" i="39"/>
  <c r="N15" i="25"/>
  <c r="Y24" i="25"/>
  <c r="N31" i="53" l="1"/>
  <c r="K31" i="53"/>
  <c r="AF30" i="53"/>
  <c r="AG30" i="53" s="1"/>
  <c r="AB30" i="53"/>
  <c r="AC30" i="53" s="1"/>
  <c r="X30" i="53"/>
  <c r="Y30" i="53" s="1"/>
  <c r="T30" i="53"/>
  <c r="U30" i="53" s="1"/>
  <c r="N30" i="53"/>
  <c r="K30" i="53"/>
  <c r="AF29" i="53"/>
  <c r="AG29" i="53" s="1"/>
  <c r="AB29" i="53"/>
  <c r="AC29" i="53" s="1"/>
  <c r="X29" i="53"/>
  <c r="Y29" i="53" s="1"/>
  <c r="T29" i="53"/>
  <c r="U29" i="53" s="1"/>
  <c r="N29" i="53"/>
  <c r="K29" i="53"/>
  <c r="AF28" i="53"/>
  <c r="AG28" i="53" s="1"/>
  <c r="AB28" i="53"/>
  <c r="AC28" i="53" s="1"/>
  <c r="X28" i="53"/>
  <c r="Y28" i="53" s="1"/>
  <c r="T28" i="53"/>
  <c r="U28" i="53" s="1"/>
  <c r="N28" i="53"/>
  <c r="K28" i="53"/>
  <c r="AF27" i="53"/>
  <c r="AG27" i="53" s="1"/>
  <c r="AB27" i="53"/>
  <c r="AC27" i="53" s="1"/>
  <c r="X27" i="53"/>
  <c r="Y27" i="53" s="1"/>
  <c r="T27" i="53"/>
  <c r="U27" i="53" s="1"/>
  <c r="N27" i="53"/>
  <c r="K27" i="53"/>
  <c r="AB26" i="53"/>
  <c r="AC26" i="53" s="1"/>
  <c r="X26" i="53"/>
  <c r="Y26" i="53" s="1"/>
  <c r="T26" i="53"/>
  <c r="U26" i="53" s="1"/>
  <c r="N26" i="53"/>
  <c r="K26" i="53"/>
  <c r="AF24" i="53"/>
  <c r="AG24" i="53" s="1"/>
  <c r="AC24" i="53"/>
  <c r="X24" i="53"/>
  <c r="Y24" i="53" s="1"/>
  <c r="T24" i="53"/>
  <c r="U24" i="53" s="1"/>
  <c r="N24" i="53"/>
  <c r="K24" i="53"/>
  <c r="AF23" i="53"/>
  <c r="AG23" i="53" s="1"/>
  <c r="AC23" i="53"/>
  <c r="X23" i="53"/>
  <c r="Y23" i="53" s="1"/>
  <c r="T23" i="53"/>
  <c r="U23" i="53" s="1"/>
  <c r="N23" i="53"/>
  <c r="K23" i="53"/>
  <c r="AF22" i="53"/>
  <c r="AG22" i="53" s="1"/>
  <c r="AC22" i="53"/>
  <c r="X22" i="53"/>
  <c r="Y22" i="53" s="1"/>
  <c r="T22" i="53"/>
  <c r="U22" i="53" s="1"/>
  <c r="N22" i="53"/>
  <c r="K22" i="53"/>
  <c r="AF21" i="53"/>
  <c r="AG21" i="53" s="1"/>
  <c r="AC21" i="53"/>
  <c r="X21" i="53"/>
  <c r="Y21" i="53" s="1"/>
  <c r="T21" i="53"/>
  <c r="U21" i="53" s="1"/>
  <c r="N21" i="53"/>
  <c r="K21" i="53"/>
  <c r="AF20" i="53"/>
  <c r="AG20" i="53" s="1"/>
  <c r="AC20" i="53"/>
  <c r="X20" i="53"/>
  <c r="Y20" i="53" s="1"/>
  <c r="T20" i="53"/>
  <c r="U20" i="53" s="1"/>
  <c r="O20" i="53"/>
  <c r="AJ20" i="53" s="1"/>
  <c r="AK20" i="53" s="1"/>
  <c r="AG19" i="53"/>
  <c r="AC19" i="53"/>
  <c r="X19" i="53"/>
  <c r="Y19" i="53" s="1"/>
  <c r="T19" i="53"/>
  <c r="U19" i="53" s="1"/>
  <c r="O19" i="53"/>
  <c r="AJ19" i="53" s="1"/>
  <c r="AK19" i="53" s="1"/>
  <c r="AG18" i="53"/>
  <c r="AC18" i="53"/>
  <c r="X18" i="53"/>
  <c r="Y18" i="53" s="1"/>
  <c r="T18" i="53"/>
  <c r="U18" i="53" s="1"/>
  <c r="O18" i="53"/>
  <c r="AJ18" i="53" s="1"/>
  <c r="AK18" i="53" s="1"/>
  <c r="AG17" i="53"/>
  <c r="X17" i="53"/>
  <c r="Y17" i="53" s="1"/>
  <c r="T17" i="53"/>
  <c r="U17" i="53" s="1"/>
  <c r="O17" i="53"/>
  <c r="AJ17" i="53" s="1"/>
  <c r="AK17" i="53" s="1"/>
  <c r="AF16" i="53"/>
  <c r="AG16" i="53" s="1"/>
  <c r="X16" i="53"/>
  <c r="Y16" i="53" s="1"/>
  <c r="T16" i="53"/>
  <c r="U16" i="53" s="1"/>
  <c r="O16" i="53"/>
  <c r="AJ16" i="53" s="1"/>
  <c r="AK16" i="53" s="1"/>
  <c r="AG15" i="53"/>
  <c r="X15" i="53"/>
  <c r="Y15" i="53" s="1"/>
  <c r="T15" i="53"/>
  <c r="U15" i="53" s="1"/>
  <c r="O15" i="53"/>
  <c r="AJ15" i="53" s="1"/>
  <c r="AK15" i="53" s="1"/>
  <c r="O21" i="53" l="1"/>
  <c r="AJ21" i="53" s="1"/>
  <c r="AK21" i="53" s="1"/>
  <c r="O26" i="53"/>
  <c r="O27" i="53"/>
  <c r="O31" i="53"/>
  <c r="O28" i="53"/>
  <c r="O30" i="53"/>
  <c r="O29" i="53"/>
  <c r="K15" i="27"/>
  <c r="U25" i="45" l="1"/>
  <c r="V25" i="45" s="1"/>
  <c r="U26" i="45"/>
  <c r="V26" i="45" s="1"/>
  <c r="U24" i="45"/>
  <c r="V24" i="45" s="1"/>
  <c r="U19" i="45"/>
  <c r="V19" i="45" s="1"/>
  <c r="U20" i="45"/>
  <c r="V20" i="45" s="1"/>
  <c r="U21" i="45"/>
  <c r="V21" i="45" s="1"/>
  <c r="U22" i="45"/>
  <c r="V22" i="45" s="1"/>
  <c r="U23" i="45"/>
  <c r="V23" i="45" s="1"/>
  <c r="U18" i="45"/>
  <c r="V18" i="45" s="1"/>
  <c r="U17" i="45"/>
  <c r="V17" i="45" s="1"/>
  <c r="U16" i="45"/>
  <c r="V16" i="45" s="1"/>
  <c r="AK31" i="45"/>
  <c r="AL31" i="45" s="1"/>
  <c r="AG31" i="45"/>
  <c r="AH31" i="45" s="1"/>
  <c r="AC31" i="45"/>
  <c r="AD31" i="45" s="1"/>
  <c r="Y31" i="45"/>
  <c r="Z31" i="45" s="1"/>
  <c r="U31" i="45"/>
  <c r="V31" i="45" s="1"/>
  <c r="N31" i="45"/>
  <c r="K31" i="45"/>
  <c r="AK30" i="45"/>
  <c r="AL30" i="45" s="1"/>
  <c r="AG30" i="45"/>
  <c r="AH30" i="45" s="1"/>
  <c r="AC30" i="45"/>
  <c r="AD30" i="45" s="1"/>
  <c r="Y30" i="45"/>
  <c r="Z30" i="45" s="1"/>
  <c r="U30" i="45"/>
  <c r="V30" i="45" s="1"/>
  <c r="N30" i="45"/>
  <c r="K30" i="45"/>
  <c r="AK29" i="45"/>
  <c r="AL29" i="45" s="1"/>
  <c r="AG29" i="45"/>
  <c r="AH29" i="45" s="1"/>
  <c r="AC29" i="45"/>
  <c r="AD29" i="45" s="1"/>
  <c r="Y29" i="45"/>
  <c r="Z29" i="45" s="1"/>
  <c r="U29" i="45"/>
  <c r="V29" i="45" s="1"/>
  <c r="N29" i="45"/>
  <c r="K29" i="45"/>
  <c r="AK28" i="45"/>
  <c r="AL28" i="45" s="1"/>
  <c r="AG28" i="45"/>
  <c r="AH28" i="45" s="1"/>
  <c r="AC28" i="45"/>
  <c r="AD28" i="45" s="1"/>
  <c r="Y28" i="45"/>
  <c r="Z28" i="45" s="1"/>
  <c r="U28" i="45"/>
  <c r="V28" i="45" s="1"/>
  <c r="N28" i="45"/>
  <c r="K28" i="45"/>
  <c r="AH26" i="45"/>
  <c r="AC26" i="45"/>
  <c r="AD26" i="45" s="1"/>
  <c r="N26" i="45"/>
  <c r="K26" i="45"/>
  <c r="AH25" i="45"/>
  <c r="AC25" i="45"/>
  <c r="AD25" i="45" s="1"/>
  <c r="N25" i="45"/>
  <c r="K25" i="45"/>
  <c r="AH24" i="45"/>
  <c r="AC24" i="45"/>
  <c r="AD24" i="45" s="1"/>
  <c r="N24" i="45"/>
  <c r="K24" i="45"/>
  <c r="AH23" i="45"/>
  <c r="AC23" i="45"/>
  <c r="AD23" i="45" s="1"/>
  <c r="N23" i="45"/>
  <c r="K23" i="45"/>
  <c r="AH22" i="45"/>
  <c r="AC22" i="45"/>
  <c r="AD22" i="45" s="1"/>
  <c r="N22" i="45"/>
  <c r="K22" i="45"/>
  <c r="AH21" i="45"/>
  <c r="AC21" i="45"/>
  <c r="AD21" i="45" s="1"/>
  <c r="N21" i="45"/>
  <c r="K21" i="45"/>
  <c r="AH20" i="45"/>
  <c r="AC20" i="45"/>
  <c r="AD20" i="45" s="1"/>
  <c r="N20" i="45"/>
  <c r="K20" i="45"/>
  <c r="AH19" i="45"/>
  <c r="AC19" i="45"/>
  <c r="AD19" i="45" s="1"/>
  <c r="N19" i="45"/>
  <c r="K19" i="45"/>
  <c r="AH18" i="45"/>
  <c r="AC18" i="45"/>
  <c r="AD18" i="45" s="1"/>
  <c r="N18" i="45"/>
  <c r="K18" i="45"/>
  <c r="AH17" i="45"/>
  <c r="AC17" i="45"/>
  <c r="AD17" i="45" s="1"/>
  <c r="N17" i="45"/>
  <c r="K17" i="45"/>
  <c r="AH16" i="45"/>
  <c r="AC16" i="45"/>
  <c r="AD16" i="45" s="1"/>
  <c r="Z16" i="45"/>
  <c r="N16" i="45"/>
  <c r="K16" i="45"/>
  <c r="AH15" i="45"/>
  <c r="AD15" i="45"/>
  <c r="U15" i="45"/>
  <c r="V15" i="45" s="1"/>
  <c r="N15" i="45"/>
  <c r="K15" i="45"/>
  <c r="O15" i="45" l="1"/>
  <c r="AK15" i="45" s="1"/>
  <c r="AL15" i="45" s="1"/>
  <c r="O17" i="45"/>
  <c r="AK17" i="45" s="1"/>
  <c r="AL17" i="45" s="1"/>
  <c r="O20" i="45"/>
  <c r="AK20" i="45" s="1"/>
  <c r="AL20" i="45" s="1"/>
  <c r="O23" i="45"/>
  <c r="AK23" i="45" s="1"/>
  <c r="AL23" i="45" s="1"/>
  <c r="O26" i="45"/>
  <c r="AK26" i="45" s="1"/>
  <c r="AL26" i="45" s="1"/>
  <c r="O16" i="45"/>
  <c r="AK16" i="45" s="1"/>
  <c r="AL16" i="45" s="1"/>
  <c r="O21" i="45"/>
  <c r="AK21" i="45" s="1"/>
  <c r="AL21" i="45" s="1"/>
  <c r="O24" i="45"/>
  <c r="AK24" i="45" s="1"/>
  <c r="AL24" i="45" s="1"/>
  <c r="O28" i="45"/>
  <c r="O29" i="45"/>
  <c r="O19" i="45"/>
  <c r="AK19" i="45" s="1"/>
  <c r="AL19" i="45" s="1"/>
  <c r="O30" i="45"/>
  <c r="O22" i="45"/>
  <c r="AK22" i="45" s="1"/>
  <c r="AL22" i="45" s="1"/>
  <c r="O25" i="45"/>
  <c r="AK25" i="45" s="1"/>
  <c r="AL25" i="45" s="1"/>
  <c r="O18" i="45"/>
  <c r="AK18" i="45" s="1"/>
  <c r="AL18" i="45" s="1"/>
  <c r="O31" i="45"/>
  <c r="AF20" i="39" l="1"/>
  <c r="AG20" i="39" s="1"/>
  <c r="AB20" i="39"/>
  <c r="AC20" i="39" s="1"/>
  <c r="T20" i="39"/>
  <c r="U20" i="39" s="1"/>
  <c r="AF19" i="39"/>
  <c r="AG19" i="39" s="1"/>
  <c r="AB19" i="39"/>
  <c r="AC19" i="39" s="1"/>
  <c r="T19" i="39"/>
  <c r="U19" i="39" s="1"/>
  <c r="AF17" i="39"/>
  <c r="AG17" i="39" s="1"/>
  <c r="AB17" i="39"/>
  <c r="AC17" i="39" s="1"/>
  <c r="T17" i="39"/>
  <c r="U17" i="39" s="1"/>
  <c r="N17" i="39"/>
  <c r="K17" i="39"/>
  <c r="AG16" i="39"/>
  <c r="AB16" i="39"/>
  <c r="AC16" i="39" s="1"/>
  <c r="T16" i="39"/>
  <c r="U16" i="39" s="1"/>
  <c r="N16" i="39"/>
  <c r="K16" i="39"/>
  <c r="AB15" i="39"/>
  <c r="AC15" i="39" s="1"/>
  <c r="T15" i="39"/>
  <c r="U15" i="39" s="1"/>
  <c r="N15" i="39"/>
  <c r="K15" i="39"/>
  <c r="O17" i="39" l="1"/>
  <c r="AJ17" i="39" s="1"/>
  <c r="AK17" i="39" s="1"/>
  <c r="O16" i="39"/>
  <c r="AJ16" i="39" s="1"/>
  <c r="AK16" i="39" s="1"/>
  <c r="O15" i="39"/>
  <c r="AJ15" i="39" s="1"/>
  <c r="AK15" i="39" s="1"/>
  <c r="AH22" i="35" l="1"/>
  <c r="AC22" i="35"/>
  <c r="AD22" i="35" s="1"/>
  <c r="Y22" i="35"/>
  <c r="Z22" i="35" s="1"/>
  <c r="U22" i="35"/>
  <c r="V22" i="35" s="1"/>
  <c r="O22" i="35"/>
  <c r="L22" i="35"/>
  <c r="AH21" i="35"/>
  <c r="AC21" i="35"/>
  <c r="AD21" i="35" s="1"/>
  <c r="Y21" i="35"/>
  <c r="Z21" i="35" s="1"/>
  <c r="U21" i="35"/>
  <c r="V21" i="35" s="1"/>
  <c r="O21" i="35"/>
  <c r="L21" i="35"/>
  <c r="AH19" i="35"/>
  <c r="AC19" i="35"/>
  <c r="AD19" i="35" s="1"/>
  <c r="Y19" i="35"/>
  <c r="Z19" i="35" s="1"/>
  <c r="U19" i="35"/>
  <c r="V19" i="35" s="1"/>
  <c r="Q19" i="35"/>
  <c r="O19" i="35"/>
  <c r="L19" i="35"/>
  <c r="AH18" i="35"/>
  <c r="AC18" i="35"/>
  <c r="AD18" i="35" s="1"/>
  <c r="Y18" i="35"/>
  <c r="Z18" i="35" s="1"/>
  <c r="U18" i="35"/>
  <c r="V18" i="35" s="1"/>
  <c r="Q18" i="35"/>
  <c r="O18" i="35"/>
  <c r="L18" i="35"/>
  <c r="AH17" i="35"/>
  <c r="AD17" i="35"/>
  <c r="Y17" i="35"/>
  <c r="Z17" i="35" s="1"/>
  <c r="U17" i="35"/>
  <c r="V17" i="35" s="1"/>
  <c r="Q17" i="35"/>
  <c r="O17" i="35"/>
  <c r="L17" i="35"/>
  <c r="AH16" i="35"/>
  <c r="AC16" i="35"/>
  <c r="AD16" i="35" s="1"/>
  <c r="Y16" i="35"/>
  <c r="Z16" i="35" s="1"/>
  <c r="U16" i="35"/>
  <c r="V16" i="35" s="1"/>
  <c r="Q16" i="35"/>
  <c r="O16" i="35"/>
  <c r="L16" i="35"/>
  <c r="AC15" i="35"/>
  <c r="AD15" i="35" s="1"/>
  <c r="Y15" i="35"/>
  <c r="Z15" i="35" s="1"/>
  <c r="U15" i="35"/>
  <c r="V15" i="35" s="1"/>
  <c r="Q15" i="35"/>
  <c r="O15" i="35"/>
  <c r="L15" i="35"/>
  <c r="K15" i="31"/>
  <c r="N15" i="31"/>
  <c r="T15" i="31"/>
  <c r="U15" i="31" s="1"/>
  <c r="X15" i="31"/>
  <c r="Y15" i="31" s="1"/>
  <c r="AC15" i="31"/>
  <c r="AG15" i="31"/>
  <c r="K16" i="31"/>
  <c r="N16" i="31"/>
  <c r="T16" i="31"/>
  <c r="U16" i="31" s="1"/>
  <c r="X16" i="31"/>
  <c r="Y16" i="31" s="1"/>
  <c r="AC16" i="31"/>
  <c r="AG16" i="31"/>
  <c r="K17" i="31"/>
  <c r="N17" i="31"/>
  <c r="T17" i="31"/>
  <c r="U17" i="31" s="1"/>
  <c r="X17" i="31"/>
  <c r="Y17" i="31" s="1"/>
  <c r="AC17" i="31"/>
  <c r="AG17" i="31"/>
  <c r="K18" i="31"/>
  <c r="N18" i="31"/>
  <c r="T18" i="31"/>
  <c r="U18" i="31" s="1"/>
  <c r="X18" i="31"/>
  <c r="Y18" i="31" s="1"/>
  <c r="AC18" i="31"/>
  <c r="AG18" i="31"/>
  <c r="K19" i="31"/>
  <c r="N19" i="31"/>
  <c r="T19" i="31"/>
  <c r="U19" i="31" s="1"/>
  <c r="X19" i="31"/>
  <c r="Y19" i="31" s="1"/>
  <c r="AC19" i="31"/>
  <c r="AG19" i="31"/>
  <c r="K20" i="31"/>
  <c r="N20" i="31"/>
  <c r="T20" i="31"/>
  <c r="U20" i="31" s="1"/>
  <c r="X20" i="31"/>
  <c r="Y20" i="31" s="1"/>
  <c r="AC20" i="31"/>
  <c r="AG20" i="31"/>
  <c r="K21" i="31"/>
  <c r="N21" i="31"/>
  <c r="T21" i="31"/>
  <c r="U21" i="31" s="1"/>
  <c r="X21" i="31"/>
  <c r="Y21" i="31" s="1"/>
  <c r="AC21" i="31"/>
  <c r="AG21" i="31"/>
  <c r="K22" i="31"/>
  <c r="N22" i="31"/>
  <c r="T22" i="31"/>
  <c r="U22" i="31" s="1"/>
  <c r="X22" i="31"/>
  <c r="Y22" i="31" s="1"/>
  <c r="AC22" i="31"/>
  <c r="AG22" i="31"/>
  <c r="K23" i="31"/>
  <c r="N23" i="31"/>
  <c r="T23" i="31"/>
  <c r="U23" i="31" s="1"/>
  <c r="X23" i="31"/>
  <c r="Y23" i="31" s="1"/>
  <c r="AC23" i="31"/>
  <c r="AG23" i="31"/>
  <c r="K24" i="31"/>
  <c r="N24" i="31"/>
  <c r="T24" i="31"/>
  <c r="U24" i="31" s="1"/>
  <c r="X24" i="31"/>
  <c r="Y24" i="31" s="1"/>
  <c r="AC24" i="31"/>
  <c r="AG24" i="31"/>
  <c r="K25" i="31"/>
  <c r="N25" i="31"/>
  <c r="T25" i="31"/>
  <c r="U25" i="31" s="1"/>
  <c r="X25" i="31"/>
  <c r="Y25" i="31" s="1"/>
  <c r="AC25" i="31"/>
  <c r="AG25" i="31"/>
  <c r="K26" i="31"/>
  <c r="N26" i="31"/>
  <c r="T26" i="31"/>
  <c r="U26" i="31" s="1"/>
  <c r="X26" i="31"/>
  <c r="Y26" i="31" s="1"/>
  <c r="AC26" i="31"/>
  <c r="AG26" i="31"/>
  <c r="K27" i="31"/>
  <c r="N27" i="31"/>
  <c r="T27" i="31"/>
  <c r="U27" i="31" s="1"/>
  <c r="X27" i="31"/>
  <c r="Y27" i="31" s="1"/>
  <c r="AC27" i="31"/>
  <c r="AG27" i="31"/>
  <c r="K28" i="31"/>
  <c r="N28" i="31"/>
  <c r="T28" i="31"/>
  <c r="U28" i="31" s="1"/>
  <c r="X28" i="31"/>
  <c r="Y28" i="31" s="1"/>
  <c r="AC28" i="31"/>
  <c r="AG28" i="31"/>
  <c r="K30" i="31"/>
  <c r="N30" i="31"/>
  <c r="T30" i="31"/>
  <c r="U30" i="31" s="1"/>
  <c r="X30" i="31"/>
  <c r="Y30" i="31" s="1"/>
  <c r="AC30" i="31"/>
  <c r="AF30" i="31"/>
  <c r="AG30" i="31" s="1"/>
  <c r="K31" i="31"/>
  <c r="N31" i="31"/>
  <c r="T31" i="31"/>
  <c r="U31" i="31" s="1"/>
  <c r="X31" i="31"/>
  <c r="Y31" i="31" s="1"/>
  <c r="AB31" i="31"/>
  <c r="AC31" i="31" s="1"/>
  <c r="AF31" i="31"/>
  <c r="AG31" i="31" s="1"/>
  <c r="K32" i="31"/>
  <c r="N32" i="31"/>
  <c r="T32" i="31"/>
  <c r="U32" i="31" s="1"/>
  <c r="X32" i="31"/>
  <c r="Y32" i="31" s="1"/>
  <c r="AB32" i="31"/>
  <c r="AC32" i="31" s="1"/>
  <c r="AG32" i="31"/>
  <c r="K33" i="31"/>
  <c r="N33" i="31"/>
  <c r="T33" i="31"/>
  <c r="U33" i="31" s="1"/>
  <c r="X33" i="31"/>
  <c r="Y33" i="31" s="1"/>
  <c r="AB33" i="31"/>
  <c r="AC33" i="31" s="1"/>
  <c r="AF33" i="31"/>
  <c r="AG33" i="31" s="1"/>
  <c r="P18" i="35" l="1"/>
  <c r="AL18" i="35" s="1"/>
  <c r="O16" i="31"/>
  <c r="AJ16" i="31" s="1"/>
  <c r="AK16" i="31" s="1"/>
  <c r="O33" i="31"/>
  <c r="AJ33" i="31" s="1"/>
  <c r="AK33" i="31" s="1"/>
  <c r="P15" i="35"/>
  <c r="AL15" i="35" s="1"/>
  <c r="O30" i="31"/>
  <c r="AJ30" i="31" s="1"/>
  <c r="AK30" i="31" s="1"/>
  <c r="O19" i="31"/>
  <c r="AJ19" i="31" s="1"/>
  <c r="AK19" i="31" s="1"/>
  <c r="O32" i="31"/>
  <c r="AJ32" i="31" s="1"/>
  <c r="AK32" i="31" s="1"/>
  <c r="P17" i="35"/>
  <c r="AL17" i="35" s="1"/>
  <c r="O28" i="31"/>
  <c r="AJ28" i="31" s="1"/>
  <c r="AK28" i="31" s="1"/>
  <c r="P19" i="35"/>
  <c r="AL19" i="35" s="1"/>
  <c r="P16" i="35"/>
  <c r="AL16" i="35" s="1"/>
  <c r="O20" i="31"/>
  <c r="AJ20" i="31" s="1"/>
  <c r="AK20" i="31" s="1"/>
  <c r="O21" i="31"/>
  <c r="AJ21" i="31" s="1"/>
  <c r="AK21" i="31" s="1"/>
  <c r="O18" i="31"/>
  <c r="AJ18" i="31" s="1"/>
  <c r="AK18" i="31" s="1"/>
  <c r="O24" i="31"/>
  <c r="AJ24" i="31" s="1"/>
  <c r="AK24" i="31" s="1"/>
  <c r="O31" i="31"/>
  <c r="AJ31" i="31" s="1"/>
  <c r="AK31" i="31" s="1"/>
  <c r="O23" i="31"/>
  <c r="AJ23" i="31" s="1"/>
  <c r="AK23" i="31" s="1"/>
  <c r="O22" i="31"/>
  <c r="AJ22" i="31" s="1"/>
  <c r="AK22" i="31" s="1"/>
  <c r="O17" i="31"/>
  <c r="AJ17" i="31" s="1"/>
  <c r="AK17" i="31" s="1"/>
  <c r="O27" i="31"/>
  <c r="AJ27" i="31" s="1"/>
  <c r="AK27" i="31" s="1"/>
  <c r="O26" i="31"/>
  <c r="AJ26" i="31" s="1"/>
  <c r="AK26" i="31" s="1"/>
  <c r="O25" i="31"/>
  <c r="AJ25" i="31" s="1"/>
  <c r="AK25" i="31" s="1"/>
  <c r="O15" i="31"/>
  <c r="P21" i="35"/>
  <c r="AL21" i="35" s="1"/>
  <c r="P22" i="35"/>
  <c r="AL22" i="35" s="1"/>
  <c r="AJ15" i="31" l="1"/>
  <c r="AK15" i="31" s="1"/>
  <c r="H32" i="24"/>
  <c r="H16" i="24"/>
  <c r="I16" i="24" s="1"/>
  <c r="J16" i="24" s="1"/>
  <c r="H17" i="24"/>
  <c r="I17" i="24" s="1"/>
  <c r="J17" i="24" s="1"/>
  <c r="H18" i="24"/>
  <c r="I18" i="24" s="1"/>
  <c r="J18" i="24" s="1"/>
  <c r="H19" i="24"/>
  <c r="I19" i="24" s="1"/>
  <c r="J19" i="24" s="1"/>
  <c r="H20" i="24"/>
  <c r="I20" i="24" s="1"/>
  <c r="J20" i="24" s="1"/>
  <c r="H21" i="24"/>
  <c r="AJ25" i="27"/>
  <c r="AK25" i="27" s="1"/>
  <c r="AG25" i="27"/>
  <c r="AC25" i="27"/>
  <c r="X25" i="27"/>
  <c r="Y25" i="27" s="1"/>
  <c r="T25" i="27"/>
  <c r="U25" i="27" s="1" a="1"/>
  <c r="U25" i="27" s="1"/>
  <c r="N25" i="27"/>
  <c r="K25" i="27"/>
  <c r="AG24" i="27"/>
  <c r="AC24" i="27"/>
  <c r="X24" i="27"/>
  <c r="Y24" i="27" s="1"/>
  <c r="T24" i="27"/>
  <c r="U24" i="27" s="1" a="1"/>
  <c r="U24" i="27" s="1"/>
  <c r="N24" i="27"/>
  <c r="K24" i="27"/>
  <c r="AG23" i="27"/>
  <c r="AC23" i="27"/>
  <c r="X23" i="27"/>
  <c r="Y23" i="27" s="1"/>
  <c r="T23" i="27"/>
  <c r="U23" i="27" s="1" a="1"/>
  <c r="U23" i="27" s="1"/>
  <c r="K23" i="27"/>
  <c r="O23" i="27" s="1"/>
  <c r="AJ23" i="27" s="1"/>
  <c r="AK23" i="27" s="1"/>
  <c r="AG22" i="27"/>
  <c r="AC22" i="27"/>
  <c r="X22" i="27"/>
  <c r="Y22" i="27" s="1"/>
  <c r="T22" i="27"/>
  <c r="U22" i="27" s="1" a="1"/>
  <c r="U22" i="27" s="1"/>
  <c r="N22" i="27"/>
  <c r="K22" i="27"/>
  <c r="AG21" i="27"/>
  <c r="AC21" i="27"/>
  <c r="X21" i="27"/>
  <c r="Y21" i="27" s="1"/>
  <c r="T21" i="27"/>
  <c r="U21" i="27" s="1" a="1"/>
  <c r="U21" i="27" s="1"/>
  <c r="N21" i="27"/>
  <c r="O21" i="27" s="1"/>
  <c r="AJ21" i="27" s="1"/>
  <c r="AK21" i="27" s="1"/>
  <c r="AG20" i="27"/>
  <c r="AC20" i="27"/>
  <c r="X20" i="27"/>
  <c r="Y20" i="27" s="1"/>
  <c r="T20" i="27"/>
  <c r="U20" i="27" s="1" a="1"/>
  <c r="U20" i="27" s="1"/>
  <c r="K20" i="27"/>
  <c r="O20" i="27" s="1"/>
  <c r="AJ20" i="27" s="1"/>
  <c r="AK20" i="27" s="1"/>
  <c r="AG19" i="27"/>
  <c r="AC19" i="27"/>
  <c r="X19" i="27"/>
  <c r="Y19" i="27" s="1"/>
  <c r="T19" i="27"/>
  <c r="U19" i="27" s="1" a="1"/>
  <c r="U19" i="27" s="1"/>
  <c r="N19" i="27"/>
  <c r="K19" i="27"/>
  <c r="AG18" i="27"/>
  <c r="AC18" i="27"/>
  <c r="X18" i="27"/>
  <c r="Y18" i="27" s="1"/>
  <c r="T18" i="27"/>
  <c r="U18" i="27" s="1" a="1"/>
  <c r="U18" i="27" s="1"/>
  <c r="N18" i="27"/>
  <c r="K18" i="27"/>
  <c r="AG17" i="27"/>
  <c r="AC17" i="27"/>
  <c r="X17" i="27"/>
  <c r="Y17" i="27" s="1"/>
  <c r="T17" i="27"/>
  <c r="U17" i="27" s="1" a="1"/>
  <c r="U17" i="27" s="1"/>
  <c r="N17" i="27"/>
  <c r="K17" i="27"/>
  <c r="AG16" i="27"/>
  <c r="AC16" i="27"/>
  <c r="X16" i="27"/>
  <c r="Y16" i="27" s="1"/>
  <c r="T16" i="27"/>
  <c r="U16" i="27" s="1" a="1"/>
  <c r="U16" i="27" s="1"/>
  <c r="N16" i="27"/>
  <c r="K16" i="27"/>
  <c r="AG15" i="27"/>
  <c r="AC15" i="27"/>
  <c r="X15" i="27"/>
  <c r="Y15" i="27" s="1"/>
  <c r="T15" i="27"/>
  <c r="U15" i="27" s="1" a="1"/>
  <c r="U15" i="27" s="1"/>
  <c r="N15" i="27"/>
  <c r="O15" i="27" s="1"/>
  <c r="T24" i="25"/>
  <c r="U24" i="25" s="1"/>
  <c r="N24" i="25"/>
  <c r="K24" i="25"/>
  <c r="AB23" i="25"/>
  <c r="AC23" i="25" s="1"/>
  <c r="X23" i="25"/>
  <c r="Y23" i="25" s="1"/>
  <c r="T23" i="25"/>
  <c r="U23" i="25" s="1"/>
  <c r="N23" i="25"/>
  <c r="K23" i="25"/>
  <c r="T22" i="25"/>
  <c r="U22" i="25" s="1"/>
  <c r="N22" i="25"/>
  <c r="K22" i="25"/>
  <c r="AB21" i="25"/>
  <c r="AC21" i="25" s="1"/>
  <c r="T21" i="25"/>
  <c r="U21" i="25" s="1"/>
  <c r="N21" i="25"/>
  <c r="K21" i="25"/>
  <c r="T20" i="25"/>
  <c r="U20" i="25" s="1"/>
  <c r="N20" i="25"/>
  <c r="K20" i="25"/>
  <c r="AB19" i="25"/>
  <c r="AC19" i="25" s="1"/>
  <c r="T19" i="25"/>
  <c r="U19" i="25" s="1"/>
  <c r="N19" i="25"/>
  <c r="K19" i="25"/>
  <c r="T18" i="25"/>
  <c r="U18" i="25" s="1"/>
  <c r="N18" i="25"/>
  <c r="K18" i="25"/>
  <c r="AB17" i="25"/>
  <c r="AC17" i="25" s="1"/>
  <c r="T17" i="25"/>
  <c r="U17" i="25" s="1"/>
  <c r="N17" i="25"/>
  <c r="K17" i="25"/>
  <c r="T16" i="25"/>
  <c r="U16" i="25" s="1"/>
  <c r="N16" i="25"/>
  <c r="K16" i="25"/>
  <c r="T15" i="25"/>
  <c r="U15" i="25" s="1"/>
  <c r="K15" i="25"/>
  <c r="O16" i="25" l="1"/>
  <c r="AJ16" i="25" s="1"/>
  <c r="AJ15" i="27"/>
  <c r="AK15" i="27" s="1"/>
  <c r="I21" i="24"/>
  <c r="J21" i="24" s="1"/>
  <c r="I32" i="24"/>
  <c r="J32" i="24" s="1"/>
  <c r="O19" i="27"/>
  <c r="AJ19" i="27" s="1"/>
  <c r="AK19" i="27" s="1"/>
  <c r="O24" i="25"/>
  <c r="AJ24" i="25" s="1"/>
  <c r="AK24" i="25" s="1"/>
  <c r="O20" i="25"/>
  <c r="AJ20" i="25" s="1"/>
  <c r="AK20" i="25" s="1"/>
  <c r="O19" i="25"/>
  <c r="AJ19" i="25" s="1"/>
  <c r="O23" i="25"/>
  <c r="AJ23" i="25" s="1"/>
  <c r="AK23" i="25" s="1"/>
  <c r="O17" i="27"/>
  <c r="AJ17" i="27" s="1"/>
  <c r="AK17" i="27" s="1"/>
  <c r="O22" i="25"/>
  <c r="AJ22" i="25" s="1"/>
  <c r="AK22" i="25" s="1"/>
  <c r="O15" i="25"/>
  <c r="AJ15" i="25" s="1"/>
  <c r="O17" i="25"/>
  <c r="AJ17" i="25" s="1"/>
  <c r="O18" i="25"/>
  <c r="AJ18" i="25" s="1"/>
  <c r="O21" i="25"/>
  <c r="AJ21" i="25" s="1"/>
  <c r="AK21" i="25" s="1"/>
  <c r="O16" i="27"/>
  <c r="AJ16" i="27" s="1"/>
  <c r="AK16" i="27" s="1"/>
  <c r="O22" i="27"/>
  <c r="AJ22" i="27" s="1"/>
  <c r="AK22" i="27" s="1"/>
  <c r="O18" i="27"/>
  <c r="AJ18" i="27" s="1"/>
  <c r="AK18" i="27" s="1"/>
  <c r="H41" i="24"/>
  <c r="H40" i="24"/>
  <c r="H39" i="24"/>
  <c r="H38" i="24"/>
  <c r="H37" i="24"/>
  <c r="H36" i="24"/>
  <c r="H35" i="24"/>
  <c r="H34" i="24"/>
  <c r="G33" i="24"/>
  <c r="U33" i="24" s="1"/>
  <c r="F33" i="24"/>
  <c r="T33" i="24" s="1"/>
  <c r="E33" i="24"/>
  <c r="S33" i="24" s="1"/>
  <c r="H31" i="24"/>
  <c r="H30" i="24"/>
  <c r="H29" i="24"/>
  <c r="H28" i="24"/>
  <c r="H27" i="24"/>
  <c r="H26" i="24"/>
  <c r="H25" i="24"/>
  <c r="H24" i="24"/>
  <c r="H23" i="24"/>
  <c r="G22" i="24"/>
  <c r="U22" i="24" s="1"/>
  <c r="F22" i="24"/>
  <c r="T22" i="24" s="1"/>
  <c r="E22" i="24"/>
  <c r="H15" i="24"/>
  <c r="I15" i="24" s="1"/>
  <c r="J15" i="24" s="1"/>
  <c r="H13" i="24"/>
  <c r="I13" i="24" s="1"/>
  <c r="J13" i="24" s="1"/>
  <c r="G12" i="24"/>
  <c r="U12" i="24" s="1"/>
  <c r="F12" i="24"/>
  <c r="T12" i="24" s="1"/>
  <c r="E12" i="24"/>
  <c r="S12" i="24" s="1"/>
  <c r="G11" i="24"/>
  <c r="F11" i="24"/>
  <c r="E11" i="24"/>
  <c r="I40" i="24" l="1"/>
  <c r="J40" i="24" s="1"/>
  <c r="I34" i="24"/>
  <c r="J34" i="24" s="1"/>
  <c r="I35" i="24"/>
  <c r="J35" i="24" s="1"/>
  <c r="I36" i="24"/>
  <c r="J36" i="24" s="1"/>
  <c r="I26" i="24"/>
  <c r="J26" i="24" s="1"/>
  <c r="I37" i="24"/>
  <c r="J37" i="24" s="1"/>
  <c r="I31" i="24"/>
  <c r="J31" i="24" s="1"/>
  <c r="I23" i="24"/>
  <c r="J23" i="24" s="1"/>
  <c r="I25" i="24"/>
  <c r="J25" i="24" s="1"/>
  <c r="I27" i="24"/>
  <c r="J27" i="24" s="1"/>
  <c r="I38" i="24"/>
  <c r="J38" i="24" s="1"/>
  <c r="I29" i="24"/>
  <c r="J29" i="24" s="1"/>
  <c r="I24" i="24"/>
  <c r="J24" i="24" s="1"/>
  <c r="I28" i="24"/>
  <c r="J28" i="24" s="1"/>
  <c r="I39" i="24"/>
  <c r="J39" i="24" s="1"/>
  <c r="V33" i="24"/>
  <c r="W33" i="24" s="1"/>
  <c r="X33" i="24" s="1"/>
  <c r="I41" i="24"/>
  <c r="J41" i="24" s="1"/>
  <c r="H8" i="24"/>
  <c r="H22" i="24"/>
  <c r="S22" i="24"/>
  <c r="V22" i="24" s="1"/>
  <c r="W22" i="24" s="1"/>
  <c r="X22" i="24" s="1"/>
  <c r="V12" i="24"/>
  <c r="W12" i="24" s="1"/>
  <c r="X12" i="24" s="1"/>
  <c r="H11" i="24"/>
  <c r="I11" i="24" s="1"/>
  <c r="H12" i="24"/>
  <c r="I12" i="24" s="1"/>
  <c r="J12" i="24" s="1"/>
  <c r="H33" i="24"/>
  <c r="I33" i="24" l="1"/>
  <c r="J33" i="24" s="1"/>
  <c r="I22" i="24"/>
  <c r="J22" i="24" s="1"/>
  <c r="W8" i="24"/>
  <c r="X8" i="24" s="1"/>
  <c r="I8" i="24"/>
  <c r="J8" i="24" s="1"/>
  <c r="AR22" i="24"/>
  <c r="AR8" i="24" s="1"/>
  <c r="AQ23" i="24"/>
  <c r="AS23" i="24" l="1"/>
  <c r="AT23" i="24" s="1"/>
  <c r="AQ22" i="24"/>
  <c r="AQ8" i="24" s="1"/>
  <c r="AS22" i="24" l="1"/>
  <c r="AT22" i="24" s="1"/>
  <c r="AS8" i="24"/>
  <c r="AT8" i="2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Dannia Solano Gomez</author>
  </authors>
  <commentList>
    <comment ref="I35" authorId="0" shapeId="0" xr:uid="{DE1B3B8A-23DA-4E96-8849-5A47E9C7EFB9}">
      <text>
        <r>
          <rPr>
            <b/>
            <sz val="9"/>
            <color indexed="81"/>
            <rFont val="Tahoma"/>
            <family val="2"/>
          </rPr>
          <t>Dannia Solano Gomez:</t>
        </r>
        <r>
          <rPr>
            <sz val="9"/>
            <color indexed="81"/>
            <rFont val="Tahoma"/>
            <family val="2"/>
          </rPr>
          <t xml:space="preserve">
I trimestre programadas 1951 para un total anual de 7804</t>
        </r>
      </text>
    </comment>
    <comment ref="I36" authorId="0" shapeId="0" xr:uid="{113CB851-D27C-421A-A7D8-5A3062FDAEFB}">
      <text>
        <r>
          <rPr>
            <b/>
            <sz val="9"/>
            <color indexed="81"/>
            <rFont val="Tahoma"/>
            <family val="2"/>
          </rPr>
          <t>Dannia Solano Gomez:</t>
        </r>
        <r>
          <rPr>
            <sz val="9"/>
            <color indexed="81"/>
            <rFont val="Tahoma"/>
            <family val="2"/>
          </rPr>
          <t xml:space="preserve">
25 de bovinos ya tomadas, para un total 156 (entre bovinos y porcinos)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<sst xmlns="http://schemas.openxmlformats.org/spreadsheetml/2006/main" count="11697" uniqueCount="1898">
  <si>
    <t>REPORTE DE EJECUCIÓN DEL PLAN ANUAL OPERATIVO  2024</t>
  </si>
  <si>
    <t>De acuerdo a lo programado(&gt;=90%)</t>
  </si>
  <si>
    <t>Atraso leve(&gt;=89,9%)</t>
  </si>
  <si>
    <t xml:space="preserve">I trimestre 2024 </t>
  </si>
  <si>
    <t xml:space="preserve">Centro de Costos </t>
  </si>
  <si>
    <t>TOTAL ACTIVIDADES</t>
  </si>
  <si>
    <t>% CUMPLIMIENTO METAS III trimestre</t>
  </si>
  <si>
    <t>Jefatura Direccion</t>
  </si>
  <si>
    <t xml:space="preserve">Direcciones Nacionales </t>
  </si>
  <si>
    <t xml:space="preserve">DN LANASEVE </t>
  </si>
  <si>
    <t>Dirección de Alimentos para Animales</t>
  </si>
  <si>
    <t xml:space="preserve">Dirección Medicamentos Veterinarios </t>
  </si>
  <si>
    <t>Dirección de Cuarentena Animal</t>
  </si>
  <si>
    <r>
      <t>Dirección de Inocuidad de Productos y Subproductos de Origen Animal-</t>
    </r>
    <r>
      <rPr>
        <b/>
        <sz val="12"/>
        <color theme="1"/>
        <rFont val="Aptos Narrow"/>
        <family val="2"/>
        <scheme val="minor"/>
      </rPr>
      <t>DIPOA</t>
    </r>
  </si>
  <si>
    <t xml:space="preserve">Dirección Nacional de Operaciones </t>
  </si>
  <si>
    <t>Dirección Administrativa Financiera</t>
  </si>
  <si>
    <t>Direccion Salud Reproductiva</t>
  </si>
  <si>
    <t>DG EPIDEMIOLOGIA</t>
  </si>
  <si>
    <t xml:space="preserve">Programas Nacionales </t>
  </si>
  <si>
    <t>PN Analisis Riesgo Enfermedad</t>
  </si>
  <si>
    <t xml:space="preserve">PN Biotecnologia </t>
  </si>
  <si>
    <t>PN Brucelusis</t>
  </si>
  <si>
    <t xml:space="preserve">PN Trandfroterizas </t>
  </si>
  <si>
    <t>PN Aninal En Desatre</t>
  </si>
  <si>
    <t>Programa Nacional de Residuos</t>
  </si>
  <si>
    <t xml:space="preserve">PN Tuberculosis </t>
  </si>
  <si>
    <t xml:space="preserve">PN Salud Porcina </t>
  </si>
  <si>
    <t xml:space="preserve">PN Salud Aviar </t>
  </si>
  <si>
    <t xml:space="preserve">PN Salud Acuicola </t>
  </si>
  <si>
    <t xml:space="preserve">Direcciones Regionales </t>
  </si>
  <si>
    <t xml:space="preserve">Direccion Regional Oriental </t>
  </si>
  <si>
    <t xml:space="preserve">Dirección Regional Huertar Caribe </t>
  </si>
  <si>
    <t xml:space="preserve">Dirección Regional Pacifico Central </t>
  </si>
  <si>
    <t xml:space="preserve">Dirección Regional de Huertar Norte </t>
  </si>
  <si>
    <t xml:space="preserve">Dirección Regional Chorotega </t>
  </si>
  <si>
    <t xml:space="preserve">Dirección Regional Central Sur </t>
  </si>
  <si>
    <t xml:space="preserve">Dirección Regional Brunca </t>
  </si>
  <si>
    <t xml:space="preserve">Dirección Regional Occidental </t>
  </si>
  <si>
    <t>SISTEMA DE GESTION DE CALIDAD</t>
  </si>
  <si>
    <t>FORMULARIO 5F09-01</t>
  </si>
  <si>
    <t>Periodo:</t>
  </si>
  <si>
    <t>No. de Programa Presupuestario:</t>
  </si>
  <si>
    <t>Dirección:</t>
  </si>
  <si>
    <t>Departamento/Unidad:</t>
  </si>
  <si>
    <t>Toda la Dirección</t>
  </si>
  <si>
    <t>ID</t>
  </si>
  <si>
    <r>
      <t xml:space="preserve">Vinculación o alineamiento de objetivos e intervenciones </t>
    </r>
    <r>
      <rPr>
        <b/>
        <vertAlign val="superscript"/>
        <sz val="7"/>
        <rFont val="Calibri (Cuerpo)"/>
      </rPr>
      <t>1</t>
    </r>
  </si>
  <si>
    <t>Programación de las actividades operativas</t>
  </si>
  <si>
    <t>Seguimiento Trimestral(Ejecución)</t>
  </si>
  <si>
    <t>Total Anual realizado</t>
  </si>
  <si>
    <r>
      <t xml:space="preserve">ODS </t>
    </r>
    <r>
      <rPr>
        <b/>
        <vertAlign val="superscript"/>
        <sz val="7"/>
        <rFont val="Calibri (Cuerpo)"/>
      </rPr>
      <t>2</t>
    </r>
  </si>
  <si>
    <r>
      <t xml:space="preserve">PS </t>
    </r>
    <r>
      <rPr>
        <b/>
        <vertAlign val="superscript"/>
        <sz val="7"/>
        <rFont val="Calibri (Cuerpo)"/>
      </rPr>
      <t>3</t>
    </r>
  </si>
  <si>
    <r>
      <t xml:space="preserve">PEI </t>
    </r>
    <r>
      <rPr>
        <b/>
        <vertAlign val="superscript"/>
        <sz val="7"/>
        <rFont val="Calibri (Cuerpo)"/>
      </rPr>
      <t>4</t>
    </r>
  </si>
  <si>
    <r>
      <t xml:space="preserve">POI </t>
    </r>
    <r>
      <rPr>
        <b/>
        <vertAlign val="superscript"/>
        <sz val="7"/>
        <rFont val="Calibri (Cuerpo)"/>
      </rPr>
      <t>5</t>
    </r>
  </si>
  <si>
    <r>
      <t>Actividad</t>
    </r>
    <r>
      <rPr>
        <b/>
        <vertAlign val="superscript"/>
        <sz val="7"/>
        <rFont val="Aptos Narrow"/>
        <family val="2"/>
        <scheme val="minor"/>
      </rPr>
      <t xml:space="preserve"> 6</t>
    </r>
  </si>
  <si>
    <t>Meta programada por actividad para el periodo</t>
  </si>
  <si>
    <t>Presupuesto10</t>
  </si>
  <si>
    <r>
      <t xml:space="preserve">Responsable </t>
    </r>
    <r>
      <rPr>
        <b/>
        <vertAlign val="superscript"/>
        <sz val="7"/>
        <rFont val="Calibri (Cuerpo)"/>
      </rPr>
      <t>10</t>
    </r>
  </si>
  <si>
    <r>
      <t xml:space="preserve">Observaciones/supuestos/ Limitaciones </t>
    </r>
    <r>
      <rPr>
        <b/>
        <vertAlign val="superscript"/>
        <sz val="7"/>
        <rFont val="Calibri (Cuerpo)"/>
      </rPr>
      <t>11</t>
    </r>
  </si>
  <si>
    <t>I Trimestre</t>
  </si>
  <si>
    <t>II Trimestre</t>
  </si>
  <si>
    <t>III Trimestre</t>
  </si>
  <si>
    <t>IV Trimestre</t>
  </si>
  <si>
    <r>
      <t xml:space="preserve">Unidad de medida </t>
    </r>
    <r>
      <rPr>
        <b/>
        <vertAlign val="superscript"/>
        <sz val="7"/>
        <rFont val="Calibri (Cuerpo)"/>
      </rPr>
      <t>7</t>
    </r>
  </si>
  <si>
    <r>
      <t xml:space="preserve">Medios de Verificación </t>
    </r>
    <r>
      <rPr>
        <b/>
        <vertAlign val="superscript"/>
        <sz val="7"/>
        <rFont val="Calibri (Cuerpo)"/>
      </rPr>
      <t>8</t>
    </r>
  </si>
  <si>
    <r>
      <t xml:space="preserve">Meta por Trimestre </t>
    </r>
    <r>
      <rPr>
        <b/>
        <vertAlign val="superscript"/>
        <sz val="7"/>
        <rFont val="Calibri (Cuerpo)"/>
      </rPr>
      <t>9</t>
    </r>
  </si>
  <si>
    <t>Meta anual</t>
  </si>
  <si>
    <t>Total ejecutado</t>
  </si>
  <si>
    <t>% cumplimiento</t>
  </si>
  <si>
    <t>Nivel de desempeño</t>
  </si>
  <si>
    <t>Observaciones sobre las acciones desarrolladas</t>
  </si>
  <si>
    <t>Total Anual ejecutado</t>
  </si>
  <si>
    <t>% cumplimiento Anual</t>
  </si>
  <si>
    <t>Nivel de desempeño Anual</t>
  </si>
  <si>
    <t>I SEM.</t>
  </si>
  <si>
    <t>II SEM.</t>
  </si>
  <si>
    <t>Total</t>
  </si>
  <si>
    <t>Realización de Informe de ingresos a DAF sobre servicios brindados.</t>
  </si>
  <si>
    <t xml:space="preserve">Número de informes </t>
  </si>
  <si>
    <t xml:space="preserve">Informe </t>
  </si>
  <si>
    <t>No requiere de presupuesto</t>
  </si>
  <si>
    <t>Nuria Aguilar Molina</t>
  </si>
  <si>
    <t>Realización de Informe de ingresos para la DAF, reportados por Procomer sobre las importaciones Ley 6883</t>
  </si>
  <si>
    <t>Realización de Informe de ingresos para UCR, reportados por Procomer sobre importaciones Ley 6883</t>
  </si>
  <si>
    <t>Elaboración de Informe de Ingresos totales para DAA</t>
  </si>
  <si>
    <t>Elaboración de Cierres de caja validados y reportados semanalmente a UCI</t>
  </si>
  <si>
    <t>Reuniones de coordinación con Dirección General</t>
  </si>
  <si>
    <t>Número de minutas de reunión</t>
  </si>
  <si>
    <t>Minuta de reunión</t>
  </si>
  <si>
    <t>Alejandra Jiménez Picado</t>
  </si>
  <si>
    <t>Reuniones de Comité Consultivo</t>
  </si>
  <si>
    <t>Reuniones Comisión Técnica</t>
  </si>
  <si>
    <t>Reuniones de Coordinación DAA</t>
  </si>
  <si>
    <t>Participación en reuniones de Departamento de Registro</t>
  </si>
  <si>
    <t>Numero de Establecimientos</t>
  </si>
  <si>
    <t>Alejandra Esquivel Gómez</t>
  </si>
  <si>
    <t>Elaboración  de informes de Control de Tiempos</t>
  </si>
  <si>
    <t>Elaboración  de informes de registro de productos</t>
  </si>
  <si>
    <t>Elaboración de informes de actualización en la base de datos (DAASIRE)</t>
  </si>
  <si>
    <t>Realización de Mini capsulas de actualización de procedimientos ofrecidas a los usuarios de la DAA</t>
  </si>
  <si>
    <t>Lista de asistencia</t>
  </si>
  <si>
    <t>Se pasa la capacitacion al segundo trimestre por revision del RTCA 65.05.52:11 Productos
Utilizados en Alimentación Animal y Establecimientos Requisitos de Registro Sanitario y Control"  y recargo de funciones.</t>
  </si>
  <si>
    <t>Participacion de Capacitaciones internas recibidas</t>
  </si>
  <si>
    <t>Participación en Capacitaciones externas ofrecidas a los usuarios de la DAA</t>
  </si>
  <si>
    <t xml:space="preserve">2.5.1.1 </t>
  </si>
  <si>
    <t>Revisión de normas Nacionales.</t>
  </si>
  <si>
    <t xml:space="preserve">Cantidad documentación de normativa </t>
  </si>
  <si>
    <t>Informe de página web actualizada con las fichas.</t>
  </si>
  <si>
    <t>NA</t>
  </si>
  <si>
    <t>Juan C. y Leticia</t>
  </si>
  <si>
    <t>Revisión de normas Internacionales.</t>
  </si>
  <si>
    <t>Elaboración del presupuesto de la DAA.</t>
  </si>
  <si>
    <t>Alejandra J, Carlos A. y Juan C.</t>
  </si>
  <si>
    <t>Este tema ya no depende de esta Dirección puesto que el presupuesto nos lo asigna directamente la DAF.</t>
  </si>
  <si>
    <t>Solo nos dieron presupuesto para viáticos y combustible, y el dinero otorgado es menos del 60 % del que se requiere para realizar nuestras funciones.</t>
  </si>
  <si>
    <t>Control de la ejecución y modificaciones al presupuesto de la DAA.</t>
  </si>
  <si>
    <t>Número de modificaciones al presupuesto.</t>
  </si>
  <si>
    <t>Gestor documental</t>
  </si>
  <si>
    <t>Control del impuesto 0,2% mediante declaraciones</t>
  </si>
  <si>
    <t xml:space="preserve">Cantidad declaraciones recibidas </t>
  </si>
  <si>
    <t xml:space="preserve">Declaración jurada generada </t>
  </si>
  <si>
    <t>Carlos Araya</t>
  </si>
  <si>
    <t>Capacitaciones Internas a la DAA en procesos y temas regulatorios.</t>
  </si>
  <si>
    <t xml:space="preserve">Capacitaciones internas recibidas.                                   </t>
  </si>
  <si>
    <t>Carlos A. Leticia y Juan C.</t>
  </si>
  <si>
    <t>Capacitaciones a usuario de la DAA en procesos y temas regulatorios.</t>
  </si>
  <si>
    <t xml:space="preserve">Capacitaciones externas ofrecidas a los usuarios.                                   </t>
  </si>
  <si>
    <t>Capacitaciones al personal de las direcciones regionales en procesos y temas regulatorios.</t>
  </si>
  <si>
    <t xml:space="preserve">Capacitaciones virtuales a las Direcciones Regionales </t>
  </si>
  <si>
    <t>Leticia  B. y Juan C.</t>
  </si>
  <si>
    <t>Esto no se ha realizado debido a que el Ing. Barrantes fue trasladado al Programa de Trazabilidad y la Ing. Leticia está con recargo de funciones con la página de VUCE 2.2</t>
  </si>
  <si>
    <t>Capacitaciones en procesos y temas regulatorios.</t>
  </si>
  <si>
    <t>Hoja de Visita</t>
  </si>
  <si>
    <t>Se deben de hacer  al menos 16 capacitaciones, sin embargo, por solo obtener un 35% del presupuesto otorgado para la DAA en viáticos y combustibles, no se puede asegurar que se realicen las 8 capacitaciones.</t>
  </si>
  <si>
    <t>Esto no se ha realizado debido a que el Ing. Barrantes fue trasladado al Programa de Trazabilidad y la Ing. Leticia está con recargo de funciones con la página de VUCE 2.3</t>
  </si>
  <si>
    <t>Coordinación con las Direcciones Regionales</t>
  </si>
  <si>
    <t>Cantidad de Verificación de los acuerdos en el taller de planificación</t>
  </si>
  <si>
    <t xml:space="preserve">SIVE y/o, Singes </t>
  </si>
  <si>
    <t xml:space="preserve">Revisión de los procedimientos de Gestión de Calidad </t>
  </si>
  <si>
    <t>Cantidad de Revisiónes  de procedimientos y registros de Regulatorio</t>
  </si>
  <si>
    <t>Revisión de las declaraciones juradas de la ley 6883</t>
  </si>
  <si>
    <t>Carlos Araya y Juan C.</t>
  </si>
  <si>
    <t xml:space="preserve">Realización de Auditorias internas para el cumplimiento de los procedimientos </t>
  </si>
  <si>
    <t>??</t>
  </si>
  <si>
    <t>Este rubro quedaría sujeto al contenido presupuestario asignado a la DAA y también puede afectar el buen control de empresas exportadoras e importadoras afectando a socios comerciales actuales y futuros así como la salud pública veterinaria y humana.                                 Verificar el cumplimiento de los procedimientos internos realizados por los funcionarios de la DAA.</t>
  </si>
  <si>
    <t xml:space="preserve">Actualización del sistema SGC </t>
  </si>
  <si>
    <t xml:space="preserve">Cantidad de Actualizaciónes realizadas </t>
  </si>
  <si>
    <t>Participacion en el Control y minimización de riesgos contra la inocuidad (coordinación con otras unidades del SENASA)</t>
  </si>
  <si>
    <t>Número de reuniones</t>
  </si>
  <si>
    <t>Juan C. Barrantes</t>
  </si>
  <si>
    <t>Control y minimización de riesgos contra la inocuidad (coordinación con otras unidades del SENASA)</t>
  </si>
  <si>
    <t>Supervisión del personal del Departamento Regulatorio.</t>
  </si>
  <si>
    <t>Juan C., Carlos Araya y Leticia B</t>
  </si>
  <si>
    <t>Número de Inspecciones de vigilancia</t>
  </si>
  <si>
    <t>Maritza Araya Mora</t>
  </si>
  <si>
    <t>Se proyecta realizar un total de 50 inspecciones de vigilancia debido al contenido económico asignado, sin embargo, la demanda según comportamiento histórico deberían ser de 80 inspecciones de vigilancia; esto podría afectar la calidad nutricional de los alimentos que se comercializan en el país.</t>
  </si>
  <si>
    <t>1.2.1.1</t>
  </si>
  <si>
    <t>Número de inspecciones a rendering</t>
  </si>
  <si>
    <t>Se proyecta realizar un total de 30 inspecciones  a Rendering debido al contenido económico asignado, sin embargo, la demanda según comportamiento histórico deberían ser de 50, con 4 inspecciones a cada rendering inspecciones a los rendering; esto podría afectar el estatus sanitario del país.</t>
  </si>
  <si>
    <t>Número de muestras oficiales de productos. Vigilancia</t>
  </si>
  <si>
    <t>Se proyecta realizar un total de 240 muestras de vigilancia debido al contenido económico asignado, sin embargo, la demanda según comportamiento histórico deberían ser de 400,  esto podría afectar la calidad nutricional de los alimentos que se comercializan en el país.</t>
  </si>
  <si>
    <t>Número de muestras de control y vigilancia de EEB</t>
  </si>
  <si>
    <t>Se proyecta realizar un total de 73 muestras de vigilancia debido al contenido económico asignado, estas corresponden al mínimo muestreado para el informe a la OMSA sobre EEB, sin embargo, según comportamiento histórico deberían ser al menos 100,  esto podría afectar el estatus Sanitario del país</t>
  </si>
  <si>
    <t>Número de muestras de control a rendering</t>
  </si>
  <si>
    <t>Se proyecta realizar un total de 60 muestras de control a rendering debido al contenido económico asignado, estas corresponden al muestreo en los establecimientos rendering para al menos 2 visitas anuales para el informe a la OMSA sobre EEB, sin embargo, según comportamiento histórico deberían ser al menos 100,  esto podría afectar el estatus Sanitario del país</t>
  </si>
  <si>
    <t>Número de reuniones Departamento de Auditoria</t>
  </si>
  <si>
    <t>Reuniones con el Departamento.</t>
  </si>
  <si>
    <t>Proceso de documentos de establecimientos nuevos y confección de expediente</t>
  </si>
  <si>
    <t xml:space="preserve">Cantidad de Proyectos </t>
  </si>
  <si>
    <t>Porcentaje de los establecimientos nuevos aprobados</t>
  </si>
  <si>
    <t xml:space="preserve">Proceso de documentos de productos nuevos aprobados por Registro   </t>
  </si>
  <si>
    <t xml:space="preserve">Registro </t>
  </si>
  <si>
    <t>Porcentaje de los registros nuevos aprobados de productos</t>
  </si>
  <si>
    <t>Proceso de productos para Renovación, aprobados por Registro</t>
  </si>
  <si>
    <t>Porcentaje de los registros de productos renovados</t>
  </si>
  <si>
    <t>Otorgar Licencia de Productos Exentos</t>
  </si>
  <si>
    <t>Porcentaje de los registros de productos exentos nuevos</t>
  </si>
  <si>
    <t>Facturación de trámites aprobados</t>
  </si>
  <si>
    <t>Cantidad de recibos emitidos</t>
  </si>
  <si>
    <t>Porcentaje de recibos emitidos</t>
  </si>
  <si>
    <t>Emisión de certificados de Libre Venta</t>
  </si>
  <si>
    <t>Cantidad de certificados emitidos</t>
  </si>
  <si>
    <t>Certificado</t>
  </si>
  <si>
    <t>Emisión de certificados varios (BPM, procesos y registro)</t>
  </si>
  <si>
    <t>Cantidad de inspecciones generales realizadas</t>
  </si>
  <si>
    <t>Porcentaje de acuerdo a la cantidad de inspecciones previas solicitadas. Se proyecta realizar un total de 80 inspecciones generales debido al contenido económico asignado, sin embargo  la demanda y  según comportamiento histórico debería ser de 90 inspecciones generales, esto podría afectar acuerdos con socios comerciales, las exportaciones del país y la salud publica.</t>
  </si>
  <si>
    <t>Se pensiona la Jefe de Registro y Alejandra queda con recargo de funciones.</t>
  </si>
  <si>
    <t>Cantidad de establecimientos nuevos aprobados</t>
  </si>
  <si>
    <t>Porcentaje de acuerdo a las solicitudes de establecimientos nuevos</t>
  </si>
  <si>
    <t xml:space="preserve">Número de registros nuevos aprobados departamento registro </t>
  </si>
  <si>
    <t>Porcentaje de acuerdo a las solicitudes de registros nuevos</t>
  </si>
  <si>
    <t xml:space="preserve">Número de registros renovados aprobados departamento registro </t>
  </si>
  <si>
    <t>Porcentaje de acuerdo a las solicitudes de renovaciones de registro</t>
  </si>
  <si>
    <t>Número de modificaciones de registros recibidas y aprobadas departamento registro</t>
  </si>
  <si>
    <t>Porcentaje de acuerdo a las solicitudes de modificaciones de registro</t>
  </si>
  <si>
    <t>Número de modificaciones de registros recibidas y aprobadas departamento registro sin etiqueta</t>
  </si>
  <si>
    <t xml:space="preserve">Número de registros exentos nuevos recibidos </t>
  </si>
  <si>
    <t>Porcentaje de acuerdo a las solicitudes de registros de productos exentos</t>
  </si>
  <si>
    <t>Número de actualizaciones en la base de datos</t>
  </si>
  <si>
    <t>Porcentaje de acuerdo al total de los registros aprobados</t>
  </si>
  <si>
    <t>Número de actualizaciones  en la base de datos de prestamos de registro</t>
  </si>
  <si>
    <t>Porcentaje de acuerdo a la solicitud de aprobación de documentos</t>
  </si>
  <si>
    <t>Manejo de las exportaciones  realizadas  mediante la plataforma VUCE CR</t>
  </si>
  <si>
    <t>100% de los trámites de exportación que ingresen a la plataforma.</t>
  </si>
  <si>
    <t>Manejo de las importaciones realizadas  mediante la plataforma VUCE CR</t>
  </si>
  <si>
    <t>100% de los trámites de importación que ingresen a la plataforma.</t>
  </si>
  <si>
    <t xml:space="preserve">Cantidad de Declaraciones recibidas </t>
  </si>
  <si>
    <t>Atención de Denuncias</t>
  </si>
  <si>
    <t>Porcentaje de la atención de las denuncias. Se proyecta realizar un total de 80% de las denuncias debido al contenido económico asignado, sin embargo, la demanda según comportamiento histórico deberían ser de al menos un 100% de la atención de denuncias; esto afectaría la comprobación de que la calidad nutricional, ventas ilegales y de no conformidades con clientes o usuarios del producto.</t>
  </si>
  <si>
    <t>32. Número de auditorías internacionales atendidas</t>
  </si>
  <si>
    <t>Porcentaje de las Auditorias solicitadas por socios comerciales.</t>
  </si>
  <si>
    <t>33. Número de auditorías internacionales realizadas</t>
  </si>
  <si>
    <t>Porcentaje de las Auditorias Internacionales realizadas. Se le dará prioridad a estas inspecciones ya que son solicitadas y pagadas por los establecimientos.</t>
  </si>
  <si>
    <t>Se programa la inspección para Abril.</t>
  </si>
  <si>
    <t>31. Número de inspecciones  HACCP realizadas</t>
  </si>
  <si>
    <t>Porcentaje de las Auditorias HACCP solicitadas. Se le dará prioridad a estas inspecciones ya que son solicitadas y pagadas por los establecimientos</t>
  </si>
  <si>
    <t>No hay auditorías solicitadas para el primer triimestre</t>
  </si>
  <si>
    <t>29. Número de auditorias BPM</t>
  </si>
  <si>
    <t>Porcentaje de las Auditorias BPM solicitadas. Se le dará prioridad a estas inspecciones ya que son solicitadas y pagadas por los establecimientos</t>
  </si>
  <si>
    <t>Número de Inspecciones de seguimiento</t>
  </si>
  <si>
    <t>Se proyecta realizar un total de 40% de los muestreos de seguimiento debido al contenido económico asignado, sin embargo, la demanda según comportamiento histórico deberían ser de al menos un 80% de las inspecciones de seguimiento; esto afectaría la comprobación de que la calidad nutricional de los alimentos que ha tenido No conformidades que se comercializan en el país cumplen.</t>
  </si>
  <si>
    <t>Número de muestras oficiales de productos. Seguimiento</t>
  </si>
  <si>
    <t>Se proyecta realizar un total de 40% de las inspecciones de seguimiento debido al contenido económico asignado, sin embargo, la demanda según comportamiento histórico deberían ser de al menos un 80% de las inspecciones de seguimiento; esto afectaría la comprobación de que la calidad nutricional de los alimentos que ha tenido No conformidades que se comercializan en el país cumplen.</t>
  </si>
  <si>
    <r>
      <rPr>
        <b/>
        <sz val="7"/>
        <color rgb="FF000000"/>
        <rFont val="Aptos Narrow"/>
        <family val="2"/>
        <scheme val="minor"/>
      </rPr>
      <t>Nombre del responsable:</t>
    </r>
    <r>
      <rPr>
        <sz val="7"/>
        <color rgb="FF000000"/>
        <rFont val="Aptos Narrow"/>
        <family val="2"/>
        <scheme val="minor"/>
      </rPr>
      <t xml:space="preserve"> </t>
    </r>
  </si>
  <si>
    <t>Número de oficio de remisión:</t>
  </si>
  <si>
    <t>SENASA-DAA-136-2023</t>
  </si>
  <si>
    <t>Notas aclaratorias</t>
  </si>
  <si>
    <t>Se refiere a la vinculación a alineamiento de la actividad con los instrumentos de planificación institucional. A la hora de formular el PAO debe completarse cada una de las celdas.</t>
  </si>
  <si>
    <r>
      <t xml:space="preserve">Corresponde a la vinculación de la actividad con uno de los </t>
    </r>
    <r>
      <rPr>
        <b/>
        <sz val="7"/>
        <color theme="1"/>
        <rFont val="Aptos Narrow"/>
        <family val="2"/>
        <scheme val="minor"/>
      </rPr>
      <t>Objetivos de Desarrollo Sostenible (ODS)</t>
    </r>
    <r>
      <rPr>
        <sz val="7"/>
        <color theme="1"/>
        <rFont val="Aptos Narrow"/>
        <family val="2"/>
        <scheme val="minor"/>
      </rPr>
      <t>. Para más detalle, ir a la hoja "Niveles de vinculación" y</t>
    </r>
    <r>
      <rPr>
        <sz val="7"/>
        <rFont val="Calibri (Cuerpo)"/>
      </rPr>
      <t xml:space="preserve"> acceder</t>
    </r>
    <r>
      <rPr>
        <sz val="7"/>
        <color theme="1"/>
        <rFont val="Aptos Narrow"/>
        <family val="2"/>
        <scheme val="minor"/>
      </rPr>
      <t xml:space="preserve"> (link) al icono o foto del ODS correspondiente.</t>
    </r>
  </si>
  <si>
    <r>
      <t xml:space="preserve">Corresponde a la vinculación de la actividad con uno de los indicadores del </t>
    </r>
    <r>
      <rPr>
        <b/>
        <sz val="7"/>
        <color theme="1"/>
        <rFont val="Aptos Narrow"/>
        <family val="2"/>
        <scheme val="minor"/>
      </rPr>
      <t>Plan Sectorial (PS)</t>
    </r>
    <r>
      <rPr>
        <sz val="7"/>
        <color theme="1"/>
        <rFont val="Aptos Narrow"/>
        <family val="2"/>
        <scheme val="minor"/>
      </rPr>
      <t>. Para más detalle, ir a la hoja "Niveles de vinculación" y revisar el indicador correspondiente. En la hoja "Desglose de niveles de vinculación"encontrará mayor desglose de información.</t>
    </r>
  </si>
  <si>
    <r>
      <t xml:space="preserve">Corresponde a la vinculación de la actividad con uno de los indicadores del </t>
    </r>
    <r>
      <rPr>
        <b/>
        <sz val="7"/>
        <color theme="1"/>
        <rFont val="Aptos Narrow"/>
        <family val="2"/>
        <scheme val="minor"/>
      </rPr>
      <t>Plan Estratégico Institucional (PEI)</t>
    </r>
    <r>
      <rPr>
        <sz val="7"/>
        <color theme="1"/>
        <rFont val="Aptos Narrow"/>
        <family val="2"/>
        <scheme val="minor"/>
      </rPr>
      <t>. Para más detalle, ir a la hoja "Niveles de vinculación" y revisar el indicador correspondiente. En la hoja "Desglose de niveles de vinculación"encontrará mayor desglose de información.</t>
    </r>
  </si>
  <si>
    <r>
      <t xml:space="preserve">Corresponde a la vinculación con uno de los indicadores del </t>
    </r>
    <r>
      <rPr>
        <b/>
        <sz val="7"/>
        <color theme="1"/>
        <rFont val="Calibri (Cuerpo)"/>
      </rPr>
      <t>Plan Operativo Institucional (POI)</t>
    </r>
    <r>
      <rPr>
        <sz val="7"/>
        <color theme="1"/>
        <rFont val="Aptos Narrow"/>
        <family val="2"/>
        <scheme val="minor"/>
      </rPr>
      <t>. Para más detalle, ir a la hoja "Niveles de vinculación" y revisar el indicador correspondiente. En la hoja "Desglose de niveles de vinculación"encontrará mayor desglose de información.</t>
    </r>
  </si>
  <si>
    <t xml:space="preserve">Solo se incluyen actividades que pueden ser medibles.  </t>
  </si>
  <si>
    <t xml:space="preserve">La unidad de medida permite cuantificar la producción de bienes y servicios generados en un periodo de tiempo dado. Permite su registro sistemático y corresponde a la forma en que se expresa el resultado de la aplicación del indicador. </t>
  </si>
  <si>
    <t>Es el instrumento (Informe, lista de asistencia, etc.) a través del cual se acredita el cumplimiento de la actividad es decir en el que se puede verificar la cuantificación de la unidad de medida.</t>
  </si>
  <si>
    <t>Se debe programar la meta trimestral a realizar con respecto a la actividad programada y a su unidad de medida.</t>
  </si>
  <si>
    <t>Se refiere al presupuesto que se asignará a cada actividad para el cumplimiento de la misma(Insumos, viáticos, combustible)</t>
  </si>
  <si>
    <t>El responsable es el funcionario, Unidad, Departamento que realizará la actividad.</t>
  </si>
  <si>
    <t>Este corresponde a un espacio opcional, donde se pueden anotar los supuestos para la programación de la actividad, las limitaciones para su cumplimiento o los riesgos que podrían afectar su ejecución.</t>
  </si>
  <si>
    <t xml:space="preserve">Las actividades no programables son aquellas acciones que se realizan durante el año, pero su cuantificación no se puede determinar en el momento de programación inicial. </t>
  </si>
  <si>
    <t>171-2</t>
  </si>
  <si>
    <t>Medicamentos Veterinarios SENASA-DMV-0286-2023</t>
  </si>
  <si>
    <t>No aplica</t>
  </si>
  <si>
    <t xml:space="preserve">3.8.1.1 </t>
  </si>
  <si>
    <t>Inspección a  establecimientos de producción primaria para verificación de las buenas prácticas de uso de medicamentos veterinarios</t>
  </si>
  <si>
    <t>Cantidad de establecimientos nuevos (fincas y granjas) de producción primaria implementando buenas prácticas de uso de medicamentos veterinarios (incluidos los antimicrobianos)</t>
  </si>
  <si>
    <t>Heilyn Fernandez Carvajal</t>
  </si>
  <si>
    <t>Esta es una actividad de primer nivel en la evaluación de desempeño, por lo que su ejecución es compartida entre la Dirección de Medicamentos Veterinarios y la Dirección Nacional de Operaciones.</t>
  </si>
  <si>
    <t>Esta meta suele estar compartida con la Dirección Nacional de Operaciones (DNO).</t>
  </si>
  <si>
    <t xml:space="preserve">Pruebas de laboratorio para la vigilancia de la resistencia de los antimicrobianos </t>
  </si>
  <si>
    <t>Número de microorganismos con determinación de perfiles de resistencia a los antimicrobianos por producto o especie</t>
  </si>
  <si>
    <r>
      <t xml:space="preserve">La Dirección General funge como responsable institucional ante MIDEPLAN. El asesor interno es la Dirección de Medicamentos Veterinarios.
</t>
    </r>
    <r>
      <rPr>
        <b/>
        <sz val="7"/>
        <rFont val="Aptos Narrow"/>
        <family val="2"/>
        <scheme val="minor"/>
      </rPr>
      <t xml:space="preserve">Justificación: </t>
    </r>
    <r>
      <rPr>
        <sz val="7"/>
        <rFont val="Aptos Narrow"/>
        <family val="2"/>
        <scheme val="minor"/>
      </rPr>
      <t xml:space="preserve">
La Vigilancia de la Resistencia a los Antimicrobianos es una meta prioritaria de cumplimiento para la protección del consumidor para estos próximos años del 2024 al 2026, siendo incluida como compromiso dentro del Plan Nacional de Desarrollo, en el Plan Estratégico y Operativo, Plan sectorial y en consecuencia en el Plan Operativo institucional. Este  tarea incluye el análisis de muestras colectadas en establecimiento de faena (matanza) de origen de especies animales terrestres, de tal manera a nivel institucional ha sido reconocido su cumplimiento de interés nacional para proteger a nuestros consumidores para el cumplimiento de los objetivos de desarrollo sostenible.
La vigilancia consiste en mantener un monitoreo de os perfiles de resistencia en microorganismos patógenos e indicadores, así como lograr confirmar mediante metodológicas fenotípicas, instrumentales y confirmación de mecanismo de resistencia de preocupación publica por reacción en cadena de la polimerasa (PCR) de manera que la vigilancia avanza en el concepto de sostenibilidad y sustentabilidad en el planteamiento de los próximos 3 años.
Los datos generados bajo estas condiciones permiten con mayor precisión y confiabilidad generar medidas de gestión por parte del sector pecuario.
</t>
    </r>
    <r>
      <rPr>
        <b/>
        <sz val="7"/>
        <rFont val="Aptos Narrow"/>
        <family val="2"/>
        <scheme val="minor"/>
      </rPr>
      <t xml:space="preserve">Riesgos de suspensión: </t>
    </r>
    <r>
      <rPr>
        <sz val="7"/>
        <rFont val="Aptos Narrow"/>
        <family val="2"/>
        <scheme val="minor"/>
      </rPr>
      <t xml:space="preserve">
El presupuesto asignado es insuficiente para completar la vigilancia de RAM y de no cumplirse, deberá justificarse ante el MIDEPLAN su incumplimiento (siendo que es una meta reconocida de prioridad institucional ya ajustada), y debido a que el monto asignado únicamente permite realizar parcialmente los análisis en cantidad y en etapas de confirmación de resultados, la vigilancia estaría reduciendo su nivel de robustez y confianza de análisis, quedando los datos existentes en cuestionamiento ante usuarios  o sectores externos. Los datos generados en condiciones parciales no es posible ser reportables a un nivel de confianza para lograr establecer medidas de gestión firmes por el SENASA y ante los sectores externos.
</t>
    </r>
  </si>
  <si>
    <t>Durante el primer trimestre no se realizó ningún análisis de microorganismos, sino que se enfocó en la planificacion del servicio de análisis: elaboración de contrato y especificaciones, elaboración de cronograma de muestreo, coordinación con médicos veterinarios oficializados, coordinación con LANASEVE y finalmente la contratación del servicio con el laboratorio oferente. Este argumento se indicó y fue avalado por Planificacion del MAG. Modos de verificación adicionales: SICOP, SIVE y carpera compartida. Se mantiene en "riesgo de cumplimiento", hasta no asegurar el presupuesto total de 15 millones.</t>
  </si>
  <si>
    <t>Fiscalización de las BPM y BPTAD en laboratorios,  droguerías veterinarias y farmacias</t>
  </si>
  <si>
    <t>Cantidad de inspecciones a establecimientos comercializadores al por mayor y al por menor de medicamentos veterinarios y productos afines implementando las BPM o BPTAD</t>
  </si>
  <si>
    <t>María Eugenia Cartín González</t>
  </si>
  <si>
    <t xml:space="preserve">La ejecución de las inspecciones está en alguna medida vinculada con el horario del establecimiento, pudiendo ser que, en ocasiones, al realizar la visita, la misma no se ejecute por no haber actividad en el establecimiento (según día u hora). Se incluyen las denuncias atendidas. La fiscalización de las farmacias obedece a la ejecución de las auditorías internas hacia las Direcciones Regionales. Algunas  inspecciones  seran virtuales  como  forma  de  adpatación al contenido  presupuestario  asignado. Además  se  requiere que  el  sistema informatico  SIMEV que  contiene  la  informacion  de  establecimientos  y  productos , se le  asigne  el  contenido  presupuestrio para  su  operatividad y  mantenimiento.   </t>
  </si>
  <si>
    <t xml:space="preserve">El incremento sobre lo programado se debe al seguimiento de algunos incumplimientos encontrados en las inspecciones de rutina, por lo que se han tenido que realizar inspecciones extraordinarias.  </t>
  </si>
  <si>
    <t>Toma de muestras de medicamentos veterinarios y productos afines para control de calidad</t>
  </si>
  <si>
    <t>Cantidad de muestras de medicamentos veterinarios y productos afines importados o fabricados a nivel nacional sujetas a control de calidad</t>
  </si>
  <si>
    <t>Personal departamento de farmacovigilancia</t>
  </si>
  <si>
    <t xml:space="preserve">El presupuesto asignado para el 2024 con el que se pretende realizar estas tareas es insuficiente debido a que es menor que el del 2023 y se pretendía una mayor cobertura del muestreo debido al  aumento de   registros.No se asignó presupuesto  para  la  destrucción de productos  que  se  decomisna  o  incumplen, lo  que  va  a  ocasionar  un  acumulo  de  ellos. </t>
  </si>
  <si>
    <t>Según la nueva metodología de muestreo, depende de que los productos estén disponibles en el mercado.</t>
  </si>
  <si>
    <t>Capacitaciones impartidas a las partes interesadas</t>
  </si>
  <si>
    <t>Número de capacitaciones impartidas para usuarios</t>
  </si>
  <si>
    <t>Miriam Jiménez Mata</t>
  </si>
  <si>
    <t xml:space="preserve">Se centralizan en la Dirección todas las capacitaciones impartidas por cualquiera de sus departamentos. 
No se contabilizan las charlas que el personal del Depto. De Auditoría imparte en colaboración al Departamento de Asuntos Académicos del CMV para el curso de Acreditación para regentes de droguerías y farmacias veterinarias que se imparten fuera del horario laboral y no son devengadas económicamente por el funcionario. </t>
  </si>
  <si>
    <t xml:space="preserve">Se sobrepasa la meta trimestral debido a solicitudes de capacitaciones de usuarios en temas de resistencia antimicrobiana y alimentos medicados (4 RAM, 1 AU, 2 CIAB, 2 FV). </t>
  </si>
  <si>
    <t xml:space="preserve">Elaboración y actualización de la normativa y documentos técnicos o de gestión </t>
  </si>
  <si>
    <t xml:space="preserve">Número de documentos normativos, técnicos o de gestión elaborados o revisados </t>
  </si>
  <si>
    <t>Oficio</t>
  </si>
  <si>
    <t>Tatiana Leal Barrantes</t>
  </si>
  <si>
    <t>Se centralizan en el Departamento Regulatorio todos los documentos normativos, técnicos o de gestión elaborados o revisados por los distintos departamentos de la Dirección de Medicamentos</t>
  </si>
  <si>
    <t xml:space="preserve">Se sobrepasa la meta trimestral debido al aumento de solicitudes de revisión de documentos técnicos y legales. </t>
  </si>
  <si>
    <r>
      <t xml:space="preserve">Actividades no programables </t>
    </r>
    <r>
      <rPr>
        <b/>
        <vertAlign val="superscript"/>
        <sz val="8"/>
        <rFont val="Aptos Narrow"/>
        <family val="2"/>
        <scheme val="minor"/>
      </rPr>
      <t>12</t>
    </r>
  </si>
  <si>
    <t xml:space="preserve">Participación de la Dirección de Medicamentos Veterinarios en  foros de las partes interesadas </t>
  </si>
  <si>
    <t xml:space="preserve">Número de reuniones gestionadas con usuarios o con otro personal de SENASA </t>
  </si>
  <si>
    <t>Se centralizan en la Dirección todas las reuniones gestionadas por cualquiera de sus departamentos. 
Algunas de las reuniones  internacionales son presenciales, por lo que la participación dependerá del visto bueno del Ministro y del contenido presupuestario. Algunas reuniones nacionales podrán requerir de viáticos y combustible el cual ha sido priorizado hacia las actividades donde se refleja presupuesto.
La inasistencia a algunas reuniones presenciales, sean nacionales o internacionales puede tener repercusiones en la toma de decisiones que afecten directamente al país.</t>
  </si>
  <si>
    <t xml:space="preserve">Se sobrepasa la meta trimestral debido a la demanda de parte del administrado sobre requisitos de las guías de Buenas Prácticas de Almacenamiento, Transporte y Distribución de Medicamentos Veterinarios, así como de análisis de riesgo de laboratorios fabricantes (16 AU, 6 RGU, 2 FV). </t>
  </si>
  <si>
    <t>Toma de muestras de medicamentos veterinarios y productos afines para control de calidad (Muestreo dirigido)</t>
  </si>
  <si>
    <t xml:space="preserve">Personal departamento de farmacovigilancia </t>
  </si>
  <si>
    <t>El presupuesto asignado para el 2024 con el que se pretende realizar estas tareas es insuficiente debido a que es menor que el del 2023 y se pretendía una mayor cobertura del muestreo, por  tener mayor  numero de registros.</t>
  </si>
  <si>
    <t>No se ha requerido más análisis de productos por muestreo dirigido, por riesgo o sospechas</t>
  </si>
  <si>
    <t>Visita a establecimientos por resultados violatorios de residuos de medicamentos veterinarios en productos y subproductos de origen animal</t>
  </si>
  <si>
    <t>Cantidad de visitas a establecimientos de producción primaria con resultados violatorios de residuos de medicamentos veterinarios reportados por el LANASEVE</t>
  </si>
  <si>
    <t>Se  requiere que  el  sistema informatico  SIMEV que  contiene  la  informacion  de  establecimientos  y  productos , se le  asigne  el  contenido  presupuestrio para  su  operatividad y  mantenimiento.</t>
  </si>
  <si>
    <t>Este indicador se encuentra vinculado con los resultados de los análisis que realiza la Dirección de Productos de Origen Animal (DIPOA), por lo que el departamento de Farmacovigilancia sólo tendrá participación cuando se reporten casos violatorios por parte de la DIPOA.</t>
  </si>
  <si>
    <r>
      <t xml:space="preserve">Actividades no programables </t>
    </r>
    <r>
      <rPr>
        <b/>
        <vertAlign val="superscript"/>
        <sz val="8"/>
        <rFont val="Aptos Narrow"/>
        <family val="2"/>
        <scheme val="minor"/>
      </rPr>
      <t>13</t>
    </r>
    <r>
      <rPr>
        <sz val="11"/>
        <color theme="1"/>
        <rFont val="Aptos Narrow"/>
        <family val="2"/>
        <scheme val="minor"/>
      </rPr>
      <t/>
    </r>
  </si>
  <si>
    <t>Verificación de estudios de comprobación de periodo de retiro</t>
  </si>
  <si>
    <t>Cantidad de protocolos y ensayos de estudios de comprobación de periodo de retiro, aprobados y realizados</t>
  </si>
  <si>
    <t>Base de datos interna</t>
  </si>
  <si>
    <t>El presupuesto asignado es insuficiente, previendo uno que ya para inicios del 2024 se cuenta con la solicitud de un 35% de los estudios de comprobación de periodo de retiro realizados durante el 2023, dos se prevee que para el 2024 la cantidad de estudios de comprobación de periodo de retiro a realizarse sea muy por encima de la realizada en el 2023, ya que a finales del 2024 finaliza la prórroga para la presentación de dichos estudios.</t>
  </si>
  <si>
    <t>La mayoria de los estudios de comprobación de periodo de retiro se programaron para después del segundo trimestre 2024.</t>
  </si>
  <si>
    <t>SENASA-DMV-xxx-2023</t>
  </si>
  <si>
    <r>
      <t xml:space="preserve">Corresponde a la vinculación de la actividad con uno de los indicadores del </t>
    </r>
    <r>
      <rPr>
        <b/>
        <sz val="7"/>
        <color theme="1"/>
        <rFont val="Aptos Narrow"/>
        <family val="2"/>
        <scheme val="minor"/>
      </rPr>
      <t>Plan Estratégico Institucional (PEI)</t>
    </r>
    <r>
      <rPr>
        <sz val="7"/>
        <color theme="1"/>
        <rFont val="Aptos Narrow"/>
        <family val="2"/>
        <scheme val="minor"/>
      </rPr>
      <t>. Para más detalle, ir a la hoja "Niveles de vinculación" y revisar el indicador correspondiente.En la hoja "Desglose de niveles de vinculación"encontrará mayor desglose de información.</t>
    </r>
  </si>
  <si>
    <t>DIRECCION GENERAL</t>
  </si>
  <si>
    <t>EPIDEMIOLOGIA</t>
  </si>
  <si>
    <t>Unidad de medida</t>
  </si>
  <si>
    <t>Realización de Informes técnicos a la OMSA sobre estatus sanitario de Costa Rica</t>
  </si>
  <si>
    <t>Número de informes</t>
  </si>
  <si>
    <t xml:space="preserve">Expediente WAHIS </t>
  </si>
  <si>
    <t>Alexis Sandí Muñoz</t>
  </si>
  <si>
    <t>Expediente digital accesible solo al punto focal ante OMSA. Para SENASA, el jefe del Departamento de Epidemiologia</t>
  </si>
  <si>
    <t xml:space="preserve">Elaboración de informes extraordinarios a la OMSA por eventos sanitarios de emergencia (notificaciones inmediatas y de seguimiento) </t>
  </si>
  <si>
    <t>Expediente digital accesible solo al punto focal ante OMSA. Para SENASA, el jefe del Departamento de Epidemiologia. La cantidad de informes dependerá de los eventos sanitarios extraordinarios o de emergencia que se presenten.</t>
  </si>
  <si>
    <t>Se efectuaron informes extraordinarios de dos emergencias que se han presentado en el país, una po influenza aviar y otra por Gusano Barrenador del Ganado</t>
  </si>
  <si>
    <t>Orientación  y  seguimiento a los Programas Nacionales Epidemiológicos</t>
  </si>
  <si>
    <t>Reunines de coordinacición de Departamento, programadas cada mes</t>
  </si>
  <si>
    <t>Seguimiento la revalidación del estatus país libre de fiebre aftosa</t>
  </si>
  <si>
    <t xml:space="preserve">Publicación de resolución de la OMSA </t>
  </si>
  <si>
    <t>Las resoluciones se aprueban en la asamblea mundial de delegados de la OMSA que tiene lugar en el mes de mayo de cada año y se publican después de dicha aamblea.</t>
  </si>
  <si>
    <t xml:space="preserve">Seguimiento la revalidación del estatus de riesgo insignificante de encefalopatía espongiforme bovina </t>
  </si>
  <si>
    <t>Seguimiento la revalidación del estatus de país libre de peste porcina clásica</t>
  </si>
  <si>
    <t>Seguimiento a la actualización de los protocolos de vigilancia y control de enfermedades, definición de estrategias de vigilancia activa y pasiva, así como procedimientos de diagnóstico y demás componentes contenidos en los protocolos de vigilancia UE-PG-001</t>
  </si>
  <si>
    <t xml:space="preserve"> Número de documentos actualizados  </t>
  </si>
  <si>
    <t>Protocolos publicados en el sitio web de SENASA</t>
  </si>
  <si>
    <t>Capacitación al personal oficial en temas de epidemiología</t>
  </si>
  <si>
    <t xml:space="preserve">Cantidad de Capacitaciones realizadas </t>
  </si>
  <si>
    <t>Capacitaciones en principios de Epidemiología y notificación de enfermedades</t>
  </si>
  <si>
    <t>Revisión delos cambios a los estándares de la OMSA</t>
  </si>
  <si>
    <t>alexis Sandí Muñoz</t>
  </si>
  <si>
    <t>Seguimiento a las demandas de socios comerciales en materia de comercio internacinal (revisión de cuestionarios de situación sanitaria)</t>
  </si>
  <si>
    <t xml:space="preserve">Cantidad de Cuestionarios </t>
  </si>
  <si>
    <t>ALEXIS SANDI MUÑOZ</t>
  </si>
  <si>
    <t>SENASA-EPI-0237-2023</t>
  </si>
  <si>
    <t>General del SENASA</t>
  </si>
  <si>
    <t>Epidemiologia/ Programa Nacional de Salud Acuicola</t>
  </si>
  <si>
    <t>Capacitación sobre la nueva guia de inspeccion del Programa al personal oficial y oficializados</t>
  </si>
  <si>
    <t>Dra. Carolina Elizondo O. y personal regional</t>
  </si>
  <si>
    <t>Presencia de Emergencias por otras enfermedades y no haya personas interesadas en oficializarse</t>
  </si>
  <si>
    <t>El documentos de inspeccion se socializo en la web  hasta en el mes de febrero, por lo que no se ha capacitado al personal oficial y oficializado</t>
  </si>
  <si>
    <t>Capacitación a productores en BPA´s y Bioseguridad</t>
  </si>
  <si>
    <t>No haya presupuesto para viaticos y combustible</t>
  </si>
  <si>
    <t>Actualización de protocolos vigilancia y control por enfermedad</t>
  </si>
  <si>
    <t>Pagina web del SENASA</t>
  </si>
  <si>
    <t xml:space="preserve">Dra. Carolina Elizondo O. </t>
  </si>
  <si>
    <t>No hay cambios con las enfermedades, y se mantiene igual la informacion</t>
  </si>
  <si>
    <t xml:space="preserve">no hay cambios en los estatus de enfermedades </t>
  </si>
  <si>
    <t xml:space="preserve">Actualización de planes de emergencia </t>
  </si>
  <si>
    <t xml:space="preserve">Actualización de documentos: procedimientos, instructivos, ficha técnica </t>
  </si>
  <si>
    <t xml:space="preserve">No hay cambios en la informacion </t>
  </si>
  <si>
    <t>Revisión de la versión de código sanitario de OIE  vigente</t>
  </si>
  <si>
    <t xml:space="preserve">Participación en comisiones </t>
  </si>
  <si>
    <t>No hay convocatoria a las comisiones o se activan las comisiones.</t>
  </si>
  <si>
    <t>Informes técnicos mensuales</t>
  </si>
  <si>
    <t>Reuniones de coordinación en el Departamento de Epidemiología</t>
  </si>
  <si>
    <t>No hay convocatoria por medio de la jefatura o no se puede asistir por atencion a otras actividades</t>
  </si>
  <si>
    <t>Informes Semestrales OIE</t>
  </si>
  <si>
    <t>Pag OIE/ Wahis</t>
  </si>
  <si>
    <t>No hay que reportar, por falta de insumos y pruebas  en el laboratorio para el diagnostico</t>
  </si>
  <si>
    <t>Informe anual OIE</t>
  </si>
  <si>
    <t>Formulación de lineamientos a las direcciones regionales</t>
  </si>
  <si>
    <t>2.9.1.1</t>
  </si>
  <si>
    <t>Supervisión del personal oficializados</t>
  </si>
  <si>
    <t>No hay personas interesadas en oficializarse</t>
  </si>
  <si>
    <t>Visitas por Diagnóstico de enfermedades. Atención de mortalidades en establecimientos acuícolas</t>
  </si>
  <si>
    <t xml:space="preserve">No haya presupuesto para viaticos y combustible, No hay diagnostico, por falta de insumos y pruebas  en el laboratorio. Falta de personal de apoyo al programa y a las regiones. </t>
  </si>
  <si>
    <t xml:space="preserve">Auditorías por socios comerciales </t>
  </si>
  <si>
    <t xml:space="preserve"> Cantidad de datos asociados al requerimiento</t>
  </si>
  <si>
    <t>Dra. Carolina Elizondo O.</t>
  </si>
  <si>
    <t>Se desconoce cuando se presenten solicitudes de socios comerciales para auditar las producciones.</t>
  </si>
  <si>
    <t>Proyectos de cooperación</t>
  </si>
  <si>
    <t>Número de proyectos</t>
  </si>
  <si>
    <t xml:space="preserve">Se desconoce cuando se presenten nuevos proyectos de cooperacion entre paises </t>
  </si>
  <si>
    <t>Completar cuestionarios</t>
  </si>
  <si>
    <t>Número de encuestas</t>
  </si>
  <si>
    <t>Se desconoce cuando se presenten solicitudes de socios comerciales para completar cuestionarios sobre  las producciones en el pais.</t>
  </si>
  <si>
    <t>Participacion en mas reuniones y comisiones fuera de lo proyectado.</t>
  </si>
  <si>
    <t xml:space="preserve"> Número de reuniones</t>
  </si>
  <si>
    <t>participación en reuniones de temas que le competen al programa y son no programadas, es una actividad muy frecuente.</t>
  </si>
  <si>
    <t>Carolina Elizondo Ovares</t>
  </si>
  <si>
    <t>General</t>
  </si>
  <si>
    <t>Epidemiologia/Programa Nacional de Brucelosis</t>
  </si>
  <si>
    <r>
      <t>Actividad</t>
    </r>
    <r>
      <rPr>
        <b/>
        <vertAlign val="superscript"/>
        <sz val="9"/>
        <rFont val="Aptos Narrow"/>
        <family val="2"/>
        <scheme val="minor"/>
      </rPr>
      <t xml:space="preserve"> 6</t>
    </r>
  </si>
  <si>
    <r>
      <t xml:space="preserve">Unidad de medida </t>
    </r>
    <r>
      <rPr>
        <b/>
        <vertAlign val="superscript"/>
        <sz val="9"/>
        <rFont val="Calibri (Cuerpo)"/>
      </rPr>
      <t>7</t>
    </r>
  </si>
  <si>
    <r>
      <t xml:space="preserve">Medios de Verificación </t>
    </r>
    <r>
      <rPr>
        <b/>
        <vertAlign val="superscript"/>
        <sz val="9"/>
        <rFont val="Calibri (Cuerpo)"/>
      </rPr>
      <t>8</t>
    </r>
  </si>
  <si>
    <t xml:space="preserve">Revisión y análisis de recomendaciones, procedimientos,  directrices, reglamentación nacional e internacional </t>
  </si>
  <si>
    <t>Número de documentos</t>
  </si>
  <si>
    <t>Descripción</t>
  </si>
  <si>
    <t>Silvia Niño Villamizar</t>
  </si>
  <si>
    <t>Taller de trabajo con medicos veterinarios oficiales en materia de brucelosis</t>
  </si>
  <si>
    <t>Número de talleres</t>
  </si>
  <si>
    <t>Induccion a medicos veterinarios en el programa nacional de brucelosis</t>
  </si>
  <si>
    <t>Taller de actualizacion a medicos veterinarios oficializados</t>
  </si>
  <si>
    <t>Acta de Capacitacion</t>
  </si>
  <si>
    <t>Coordinación de los muestreos con las Direcciones Regionales y técnicos del convenio SENASA-CORFOGA para la vigilancia activa en subastas y mataderos</t>
  </si>
  <si>
    <t xml:space="preserve">Numero de Animales Muestrados </t>
  </si>
  <si>
    <t>SIVE</t>
  </si>
  <si>
    <t xml:space="preserve">Supervisiones a las actividades realizadas por los medicos veterinarios oficializados </t>
  </si>
  <si>
    <t xml:space="preserve"> Número de eventos o actividades</t>
  </si>
  <si>
    <t>Taller de trabajo en uso de plataformas informaticas relacionadas con brucelosis</t>
  </si>
  <si>
    <t>Informar  a los productores sobre la prevencion y control de la brucelosis</t>
  </si>
  <si>
    <t>Número de visitas a finca</t>
  </si>
  <si>
    <t>Verificacion y seguimiento de casos positivos y saneamiento de brucelosis</t>
  </si>
  <si>
    <t xml:space="preserve">Numero de Verificaciones </t>
  </si>
  <si>
    <t>Verificacion de hatos libres emitidos por Direcciones Regionales</t>
  </si>
  <si>
    <t>Apoyo tecnico a medicos veterinarios oficiales y oficializados en casos relacionados con la enfermedad</t>
  </si>
  <si>
    <t>Numero de casos resueltos</t>
  </si>
  <si>
    <t>Seguimiento de procesos de incumplimiento y desoficializacion</t>
  </si>
  <si>
    <t xml:space="preserve"> Número de registros  </t>
  </si>
  <si>
    <t>Dirección General</t>
  </si>
  <si>
    <t>Departamento de Epidemiologia/Programa Nacional de tuberculosis</t>
  </si>
  <si>
    <t>Elaborar y actualizar procedimientos y protocolos</t>
  </si>
  <si>
    <t xml:space="preserve">Andres Cartin </t>
  </si>
  <si>
    <t xml:space="preserve">  (Supervisión) a las actividades realizadas por los médicos Veterinarios Oficializados</t>
  </si>
  <si>
    <t xml:space="preserve">El número de medicos veterinarios oficializados las 100 personas, por lo tanto consume la mayoría del presupuesto y del tiempo de programa nacional </t>
  </si>
  <si>
    <t>Taller de trabajo con médicos veterionarios oficiales en temas de tuberculosis</t>
  </si>
  <si>
    <t>Taller de actualización de médicos veterinarios oficializados</t>
  </si>
  <si>
    <t xml:space="preserve">Inducción  a los Médicos Veterinarios en programa nacional de tuberculosis </t>
  </si>
  <si>
    <t>Número de charlas</t>
  </si>
  <si>
    <t>Verificación de la Vigilancia activa de Tuberculosis Bovina en Matadero</t>
  </si>
  <si>
    <t>Número de muestras</t>
  </si>
  <si>
    <t xml:space="preserve">Apoyo tecnico a médicos veterinarios oficiales y oficializados en casos relaciones con la enfermedad </t>
  </si>
  <si>
    <t xml:space="preserve">Taller en el uso de plataformas informaticas relacionados con tuberculosis </t>
  </si>
  <si>
    <t xml:space="preserve">Verificación y seguimiento de casos positivos y saneamiento de tuberculosis </t>
  </si>
  <si>
    <t xml:space="preserve"> Informar a los productores sobre la prevención y control de la Tuberculosis,</t>
  </si>
  <si>
    <t>Número total de organizaciones productoras</t>
  </si>
  <si>
    <t xml:space="preserve">Verificación de Hatos Libres emitidos por las Direcciones Regionales </t>
  </si>
  <si>
    <t>Seguimiento de procesos incumplimiento y  de desoficialización</t>
  </si>
  <si>
    <t xml:space="preserve">Los procesos en asesoria juridica son lentos y hacen que los tiempos de desoficialización se extendienden por meses </t>
  </si>
  <si>
    <t xml:space="preserve">Andrés Cartín </t>
  </si>
  <si>
    <t>SENASA-EPI-037-2023</t>
  </si>
  <si>
    <t>Epidemiología/Programa Nacional de Salud Aviar</t>
  </si>
  <si>
    <t xml:space="preserve">Actualización del protocolo y/o instructivo de vigilancia de influenza aviar </t>
  </si>
  <si>
    <t>Coordinador del Programa Nacional de Salud Aviar</t>
  </si>
  <si>
    <t>La meta prevista podrá verse afectado por eventos sanitarios imprevistos o por inspecciones internacionales que impliquen el atraso de la misma por tener que asumir otras prioridades institucionales.</t>
  </si>
  <si>
    <t>Falta subir los protocolos en el sitio Web</t>
  </si>
  <si>
    <t>Actualización del protocolo y/o instructivo de vigilancia de la enfermedad exótica de Newcastle</t>
  </si>
  <si>
    <t>Actualización del protocolo y/o instructivo de vigilancia de Laringotraqueitis infecciosa aviar</t>
  </si>
  <si>
    <t>Actualización del protocolo y/o instructivo de vigilancia de salmonella</t>
  </si>
  <si>
    <t>Actualización del plan y/o instructivos de emergencia de influenza aviar</t>
  </si>
  <si>
    <t>Actualización del plan y/o instructivos de emergencia de la enfermedad exótica de Newcastle</t>
  </si>
  <si>
    <t>Formulación de lineamientos del PNSA para las direcciones regionales</t>
  </si>
  <si>
    <t>Número de lineamientos emitidos</t>
  </si>
  <si>
    <t>Tramitar la solicitud anual de exoneración para la vigilancia epidemiológica del programa.</t>
  </si>
  <si>
    <t>Número de solicitudes</t>
  </si>
  <si>
    <t xml:space="preserve">Solicitudes </t>
  </si>
  <si>
    <t>Informe anual de las exoneraciones aprobadas para la vigilancia epidemiológica del programa.</t>
  </si>
  <si>
    <t xml:space="preserve"> Cantidad de informes presentados</t>
  </si>
  <si>
    <t>Informe enviado a jefatura</t>
  </si>
  <si>
    <t>Reconfirmación anual del estatus sanitario nacional de país libre de influenza aviar en aves de corral</t>
  </si>
  <si>
    <t>Reconfirmación anual del estatus sanitario nacional de país libre de la enfermedad exótica de Newcastle en aves de corral</t>
  </si>
  <si>
    <t>Informe anual de la vigilancia epidemiológica del Programa Nacional de Salud Aviar correspondiente al 2023</t>
  </si>
  <si>
    <t>Capacitación del Programa Nacional de Salud Aviar a funcionarios de la Dirección de Inocuidad de Productos de Origen Animal</t>
  </si>
  <si>
    <t>Se realizó reunión de coordinación con los veterinarios del DIPOA y regentes de plantas avícolas.</t>
  </si>
  <si>
    <t xml:space="preserve">Capacitación del Programa Nacional de Salud Aviar a funcionarios del Laboratorio Nacional de Servicios Veterinarios </t>
  </si>
  <si>
    <t>Capacitación del Programa Nacional de Salud Aviar a funcionarios de la Dirección de Cuarentena Animal</t>
  </si>
  <si>
    <t>No se ha podido programar.</t>
  </si>
  <si>
    <t>Capacitación del Programa Nacional de Salud Aviar a las 8 Direcciones Regionales de SENASA</t>
  </si>
  <si>
    <t>Capacitación del Programa Nacional de Salud Aviar a médicos veterinarios</t>
  </si>
  <si>
    <t>Capacitación del Programa Nacional de Salud Aviar a productores avícolas</t>
  </si>
  <si>
    <t>Inspecciones a establecimientos de producción primaria de exportación</t>
  </si>
  <si>
    <t>Se h tenido que realizar las inspecciones solicitadas por el IPSA de Nicaragua a Avícola Pozos y Agroindustrial Proave, además de las inspecciones de granjas de postura para la exportación de huevo de mesa a Cuba.</t>
  </si>
  <si>
    <t>Supervisión de médicos veterinarios oficializados en el Programa Nacional de Salud Aviar</t>
  </si>
  <si>
    <t>Informes mensuales de teletrabajo</t>
  </si>
  <si>
    <t>Informe mensual de los nacimientos de aves de 1 día de edad.</t>
  </si>
  <si>
    <t>La meta prevista podrá verse afectado por eventos sanitarios imprevistos o por inspecciones internacionales que impliquen el atraso de la misma por tener que asumir otras prioridades institucionales o por falta de información de los responsables de las plantas de incubación.</t>
  </si>
  <si>
    <t>Inducción del Programa Nacional de Salud Aviar para la oficialización de médicos veterinarios.</t>
  </si>
  <si>
    <t>Inducción del personal a oficializar (SENASA-UO-PG-001-RE-004)</t>
  </si>
  <si>
    <t>Meta depende de las nuevas solicitudes de oficialización en el Programa Nacional de Salud Aviar</t>
  </si>
  <si>
    <t>Auditorías internacionales a establecimientos de producción primaria de exportación</t>
  </si>
  <si>
    <t>Meta depende de la programación de las auditorías internacionales de los socios comerciales.</t>
  </si>
  <si>
    <t>Reuniones extraordinarias de emergencia por la aparición de casos de enfermedades exóticas de las aves.</t>
  </si>
  <si>
    <t>Número de reuniones extraordinarias de emergencia</t>
  </si>
  <si>
    <t>Meta depende del diagnóstico de una enfermedad exótica de las aves en el país o en la región.</t>
  </si>
  <si>
    <t>Informes extraordinarios de emergencia por la aparición de casos de enfermedades exóticas de las aves.</t>
  </si>
  <si>
    <t>Número de informes del PNSA</t>
  </si>
  <si>
    <t>Meta depende del diagnóstico de una enfermedad exótica de las aves en el país.</t>
  </si>
  <si>
    <t>Informes extraordinarios por la aparición de casos de enfermedades de las aves de control oficial</t>
  </si>
  <si>
    <t>Meta depende del diagnóstico de una enfermedad de las aves de control oficial.</t>
  </si>
  <si>
    <t>Responsable:</t>
  </si>
  <si>
    <t>Dr. Ronaldo Chaves Ledezma</t>
  </si>
  <si>
    <t>Servicio Nacional de Salud Animal</t>
  </si>
  <si>
    <t>Epidemiología - Programa Nacional de Análisis de Riesgo y Bioestadística</t>
  </si>
  <si>
    <t>Actividad 6</t>
  </si>
  <si>
    <t>Realización de análisis de riesgos</t>
  </si>
  <si>
    <t>Número de riesgos identificados</t>
  </si>
  <si>
    <t>Sabine Hutter</t>
  </si>
  <si>
    <t>El análisis de riesgos es un proceso que demanda una gran concentración, con tiempo dedicado exclusivamente a esta tarea; a veces, este tiempo escasea debido a la necesidad de abordar temas más urgentes.</t>
  </si>
  <si>
    <t>Actualización del SIVE (Sistema de vigilancia epidemiológica; i.e. sistema informático)</t>
  </si>
  <si>
    <t>Número de mejoras solicitadas a TI</t>
  </si>
  <si>
    <t xml:space="preserve">Ticket </t>
  </si>
  <si>
    <t>Sabine Hutter, Departamento de Tecnología de la Información, Dirección General SENASA, Unidad de Cooperación, compañía Hermes.</t>
  </si>
  <si>
    <t>La actualización del SIVE fue patrocinada por la OPS e implementada por una compañía privada. Para finalizar el proyecto, es necesario realizar un pago adicional a la empresa, solicitud que ya se ha realizado y que será cubierta por el OIRSA. Hasta el momento (diciembre de 2023), se espera que la compañía lleve a cabo la implementación de todas las observaciones realizadas al prototipo.</t>
  </si>
  <si>
    <t>Coordinación, elaboración, edición y manejo administrativo del Informe Sanitario Anual</t>
  </si>
  <si>
    <t>Cantidad de documentos Facilitados</t>
  </si>
  <si>
    <t>Sabine Hutter, Departamento de Epidemiología con sus otros Programas Nacionales</t>
  </si>
  <si>
    <t>Gran parte de la información utilizada proviene del SIVE, sin embargo, también se requiere información de los colegas del Departamento de Epidemiología. El diseño profesional y la impresión están sujetos al presupuesto de la Dirección General.</t>
  </si>
  <si>
    <t>Elaboración de los boletines epidemiológicos mensuales</t>
  </si>
  <si>
    <t>Número de boletines</t>
  </si>
  <si>
    <t xml:space="preserve">Boletín </t>
  </si>
  <si>
    <t>En ocasiones, se requiere retroalimentación de los colegas del Departamento de Epidemiología.</t>
  </si>
  <si>
    <t>Apoyo a la Dirección de Medicamentos en el proceso de modificación de los procedimientos de la importación de biológicos</t>
  </si>
  <si>
    <t>Sabine Hutter con apoyo del Departamento de Epidemiología, Dirección de Medicamentos Veterinarios</t>
  </si>
  <si>
    <t>En 2023 se decidió que, en lugar de realizar un análisis de riesgo para la importación de productos biológicos, se debería solicitar un cuestionario al laboratorio fabricante. En 2024, es necesario implementar los procedimientos correspondientes.</t>
  </si>
  <si>
    <r>
      <t xml:space="preserve">Actividades no programables </t>
    </r>
    <r>
      <rPr>
        <b/>
        <vertAlign val="superscript"/>
        <sz val="8"/>
        <color rgb="FFFF0000"/>
        <rFont val="Aptos Narrow"/>
        <family val="2"/>
        <scheme val="minor"/>
      </rPr>
      <t>12</t>
    </r>
  </si>
  <si>
    <t>Elaboración de boletines epidemiológicos extraordinarios</t>
  </si>
  <si>
    <t>Sabine Hutter con colegas del Departamento de Epidemiología</t>
  </si>
  <si>
    <t>No es posible determinar con exactitud la cantidad de boletines que se deben elaborar, ya que esto está sujeto a la situación epidemiológica, la cual no se puede prever. Este tipo de boletín se llevó a cabo por primera vez en 2023 debido a la necesidad de proporcionar información precisa y rápida al público en general. Ese año fue excepcional, ya que se presentaron dos emergencias sanitarias: la influenza aviar y la reaparición del gusano barrenador.</t>
  </si>
  <si>
    <t>Cuestionarios para exportar productos de origen animal</t>
  </si>
  <si>
    <t>Boleta de levantamiento de información</t>
  </si>
  <si>
    <t>Se tiene constancia de que cada año se reciben cuestionarios, pero su llegada es impredecible, con plazos de respuesta variables, lo que dificulta la planificación.</t>
  </si>
  <si>
    <t>SABINE HUTTER</t>
  </si>
  <si>
    <t>DIPOA</t>
  </si>
  <si>
    <t>Presupuesto</t>
  </si>
  <si>
    <t>Promover la implementación del Sistema de Inspecciones y Control de Establecimientos (SICE), de manera integral en los establecimientos que ofrecen productos, sub productos y derivados de origen animal para consumo humano, autorizados para exportar, así como su utilización de parte del personal de la DIPOA, para ejecutar las verificaciones en estos establecimientos</t>
  </si>
  <si>
    <t>Porcentaje de uso del SICE en establecimientos que ofrecen productos, sub productos de origen animal y derivados, para consumo humano y animal, así como las dependencias que realizan inspecciones a estos establecimientos</t>
  </si>
  <si>
    <t>SICE / Registro</t>
  </si>
  <si>
    <t xml:space="preserve">1.05.02 viáticos           ȼ7 136 363,64 /         2.01.01 combustible    ȼ4 105 090,31 </t>
  </si>
  <si>
    <t>Director
Jefaturas
Coordinadores de Área / Inspectores
Médicos Veterinarios / Inspectores Unidades Periféricas 
(UP)</t>
  </si>
  <si>
    <t>Esta actividad podría estar  influenciada por la disponibilidad o aceptación  y recursos informáticos disponibles en los establecimientos</t>
  </si>
  <si>
    <t>Ejecutar el plan anual de auditoría in situ en los establecimientos de consumo nacional (incluidos aquellos que optan por autorización para exportar)</t>
  </si>
  <si>
    <t>Número de informes de auditoría</t>
  </si>
  <si>
    <t>Director
Jefaturas
Coordinadores de Área e Inspectores</t>
  </si>
  <si>
    <t>La meta de esta actividad esta siendo sujeta a analisis, lo anterior debido a que no ha sido posible la sustitución del personal jubilado</t>
  </si>
  <si>
    <t>Ejecutar el plan anual de auditoría in situ en los establecimientos autorizados para exportar que no tienen personal DIPOA</t>
  </si>
  <si>
    <t>Realizar auditoria para la supervisión del desempeño de los MVI e inspectores de inocuidad de la DIPOA</t>
  </si>
  <si>
    <t>Número de informes de supervisión del desempeño</t>
  </si>
  <si>
    <t>SICE</t>
  </si>
  <si>
    <t>Director
Jefaturas
Coordinadores de Área
Médicos Veterinarios (UP)</t>
  </si>
  <si>
    <t xml:space="preserve">Ejecutar la auditoría/Inspección permanente en establecimientos, por médicos veterinarios (MV) e inspectores de Inocuidad (I) Oficiales y Oficializados </t>
  </si>
  <si>
    <t>Número de establecimietos con inspección permanente</t>
  </si>
  <si>
    <t>Director DIPOA
Dirección General</t>
  </si>
  <si>
    <t>Coordinación, participación  en las auditorías de las autoridades sanitarias internacionales que auditen los establecimientos y el sistema de inspección DIPOA</t>
  </si>
  <si>
    <t>Número de auditorías internacionales atendidas / Número de auditorías solicitadas</t>
  </si>
  <si>
    <t>Agenda visita internacional /
Informe de auditoría internacional</t>
  </si>
  <si>
    <t>Jefe de Auditoría
Coordinadores de Área
Médicos Veterinarios e Inspectores UP</t>
  </si>
  <si>
    <t>La unidad de medida es el número de auditorías internacionales atendidas, debido a que se debe atender TODAS, la meta debe ser 100%</t>
  </si>
  <si>
    <t xml:space="preserve">Dar seguimiento a los informes de auditoría notificados por el país socio comercial a los establecimientos y al sistema de inspección (DIPOA), que requieren de plan de acción </t>
  </si>
  <si>
    <t>Número de oficios enviados a los países socios comerciales / los planes de acciones solicitados</t>
  </si>
  <si>
    <t>Oficios-DIPOA / Registros</t>
  </si>
  <si>
    <t>Director
Jefaturas
Coordinadores de Área
Secretaria DIPOA
Médicos Veterinarios e Inspectores UP</t>
  </si>
  <si>
    <t>La unidad de medida será el número de oficios enviados a los países socios comerciales en respuesta a los planes de acciones solicitados, la meta debe ser 100%</t>
  </si>
  <si>
    <t>Dar seguimiento a las solicitudes realizadas por los establecimientos exportadores con el fin de obtener la apertura de nuevos mercados o la renovación de sus permisos para exportación</t>
  </si>
  <si>
    <t>Número de trámites realizados /Número de solicitudes recibidas</t>
  </si>
  <si>
    <t>Jefe Regulatorio
Secretaria DIPOA</t>
  </si>
  <si>
    <t>La unidad de medida es el número de trámites realizados con respecto a las solicitudes recibidas, por lo que la meta debe ser 100%</t>
  </si>
  <si>
    <t>Elaboración de  los modelos de certificados sanitarios, protocolos, anexos, u otros documentos, de acuerdo a solicitud y requerimientos de países socios comerciales para el intercambio comercial de las mercancías.</t>
  </si>
  <si>
    <t>Número de documentos elaborados / Número de necesidades planteadas</t>
  </si>
  <si>
    <t>Documento elaborado / Registro</t>
  </si>
  <si>
    <t>Jefe Regulatorio
Coordinadores de Área 
Encargado del área de Exportaciones</t>
  </si>
  <si>
    <t>La unidad de medida es el número de modelos de certificados, protocolos, anexos elaborados con respecto a las necesidades planteadas, por lo que la meta debe ser 100%</t>
  </si>
  <si>
    <t>Dar respuesta a  los apartados atinentes a la DIPOA de los cuestionarios sanitarios para lograr la apertura o mantenimiento de los mercados de exportación
Distribuir y consolidar la información de las diferentes direcciones del SENASA</t>
  </si>
  <si>
    <t xml:space="preserve">Número de cuestionarios respondidos / Número de cuestionarios recibidos
</t>
  </si>
  <si>
    <t>Oficio-DIPOA / Cuestionario completo</t>
  </si>
  <si>
    <t>Jefe Regulatorio
Coordinadores de Área
Encargada del área de Seguimiento Técnico de Comercio Internacional</t>
  </si>
  <si>
    <t>La unidad de medida es el número de cuestionarios respondidos con respecto al número de cuestionarios recibidos , por lo que la meta debe ser 100%</t>
  </si>
  <si>
    <t>VUCE</t>
  </si>
  <si>
    <t>Médico veterinario autorizador  
Secretarias</t>
  </si>
  <si>
    <t>Revisar los cuestionarios completados que remiten los países interesados en exportar a Costa Rica y elaborar los informes correspondientes, dentro de los plazos establecidos</t>
  </si>
  <si>
    <t>Oficios-DIPOA</t>
  </si>
  <si>
    <t>Jefe de Auditoría
Coordinadores de Área</t>
  </si>
  <si>
    <t>Realizar auditorías internacionales a países socios comerciales, de acuerdo a lo establecido por la Comisión de evaluación de equivalencia y elaborar el informe correspondiente</t>
  </si>
  <si>
    <t xml:space="preserve">Jefe de Auditoría
Coordinadores de Área
Médicos Veterinarios UP
Inspectores </t>
  </si>
  <si>
    <t>Actualizar el registro “Seguimiento a trámites de Exportación de Productos, Subproductos y Derivados de Origen Animal para Consumo Humano”.</t>
  </si>
  <si>
    <t>Número de requerimientos atendidos</t>
  </si>
  <si>
    <t>Director
Jefaturas
Secretaria DIPOA</t>
  </si>
  <si>
    <t>Registro “Seguimiento a trámites de Exportación de Productos, Subproductos y Derivados de Origen Animal para Consumo Humano”.</t>
  </si>
  <si>
    <t>Actualizar en la página institucional del SENASA la información relacionada a la legislación internacional correspondientes a los países socios comerciales</t>
  </si>
  <si>
    <t>Página web del SENASA</t>
  </si>
  <si>
    <t>Jefe Regulatorio
Coordinadora AGC</t>
  </si>
  <si>
    <t>Actualización Legislación - Estados Unidos (REF 032)</t>
  </si>
  <si>
    <t>Actualizar y difundir, el registro “Establecimientos Aprobados para Exportar Productos, Subproductos y Derivados de Origen Animal para Consumo Humano”</t>
  </si>
  <si>
    <t>Jefe de Registro
Encargado del Área de Seguimiento Técnico de Comercio Internacional</t>
  </si>
  <si>
    <t>Dar seguimiento a la renovación anual del registro de Establecimientos autorizados para Exportar Productos para Consumo Humano, su caracterización y cancelación anual del certificado de exportador</t>
  </si>
  <si>
    <t xml:space="preserve">Número de Certificados emitidos </t>
  </si>
  <si>
    <t>Jefe de Registro
Secretaria DIPOA</t>
  </si>
  <si>
    <t>Actualizar el registro de Plantas de Sacrificio y de Proceso para la Exportación y para el Mercado Nacional supervisadas por DIPOA</t>
  </si>
  <si>
    <t>Jefe de Registro</t>
  </si>
  <si>
    <t>Planificar, coordinar y elaborar el Plan Nacional de Muestreo oficial microbiológico y coordinar con el Programa de residuos para la elaboración del mismo, así como establecer ambos cronogramas y distribución de ellos</t>
  </si>
  <si>
    <t>Número de Cronogramas generados</t>
  </si>
  <si>
    <t>Jefe Regulatorio 
Coordinadores de Área e inspectores</t>
  </si>
  <si>
    <t>El aumento a la cantidad programada obedece al logro del incremento de cronogramas en establecimientos para consumo nacional (lácteos, embutidos, deshuese).</t>
  </si>
  <si>
    <t>Ejecutar el Programa Nacional de Muestreo oficial (microbiológico y de residuos)</t>
  </si>
  <si>
    <t>Médicos Veterinarios e Inspectores de Inocuidad de UP
Coordinadores de Área e Inspectores</t>
  </si>
  <si>
    <t>Ejecutar el Programa Nacional de Muestreo oficial para Resistencia a los Antimicrobianos</t>
  </si>
  <si>
    <t>Comunicar los resultados violatorios, orientar y dar seguimiento a las medidas que correspondan</t>
  </si>
  <si>
    <t>Jefe de Registro
Coordinadores de Área
Médicos Veterinarios e Inspectores de UP
Jefes de salud pública</t>
  </si>
  <si>
    <t>La unidad de medida es el número reportes  de resultados con su respectivo seguimiento, con respecto al número de resultados violatorios recibidos, por lo que la meta debe ser 100%</t>
  </si>
  <si>
    <t>Número reportes de resultados con su respectivo seguimiento / Número de resultados relacionados</t>
  </si>
  <si>
    <t>Correos referenciados DIPOA</t>
  </si>
  <si>
    <t>Jefe de Registro
Coordinadores de Área
Médicos Veterinarios e Inspectores de UP</t>
  </si>
  <si>
    <t>La unidad de medida es el número reportes  de resultados con su respectivo seguimiento, con respecto al número de resultados, por lo que la meta debe ser 100%</t>
  </si>
  <si>
    <t>Realización de capacitaciones al personal SENASA y usuarios externos</t>
  </si>
  <si>
    <t>Número de capacitaciones realizadas</t>
  </si>
  <si>
    <t>Jefaturas
Coordinadores de Área
Médicos Veterinarios e Inspectores de UP</t>
  </si>
  <si>
    <t>Realizar el proceso de inducción del personal oficial y oficializado</t>
  </si>
  <si>
    <t>Número funcionarios inducidos / Número de funcionarios de nuevo ingreso</t>
  </si>
  <si>
    <t xml:space="preserve">Personal DIPOA                </t>
  </si>
  <si>
    <t>La unidad de medida es el número funcionarios inducidos con respecto al numero de funcionarios de nuevo, por lo que la meta debe ser 100%</t>
  </si>
  <si>
    <t>Participación en la revisión, actualización o generación de regulación nacional e internacional</t>
  </si>
  <si>
    <t>Número de requerimientos atendidos / Número de requerimientos solicitados</t>
  </si>
  <si>
    <t>Documento</t>
  </si>
  <si>
    <t>Director
Jefe Regulatorio
Coordinadores de Área</t>
  </si>
  <si>
    <t>La unidad de medida es el número de regulaciones, revisadas, actualizadas o elaboradas con respecto a lo solicitado, por lo que la meta debe ser 100%</t>
  </si>
  <si>
    <t>Actualización, elaboración, implementación, publicación y difusión de documentos del Sistema de Gestión de la Calidad DIPOA</t>
  </si>
  <si>
    <t>Director
Jefaturas
Coordinadores de Área 
Médicos Veterinarios e Inspectores de UP</t>
  </si>
  <si>
    <t>La unidad de medida es el número de documentos trabajados con respecto a lo solicitado, por lo que la meta debe ser 100%</t>
  </si>
  <si>
    <t>Elaborar y presentar informes solicitados a la DIPOA (PAO, RPD, lineamientos, estatus países, entre otros)</t>
  </si>
  <si>
    <t>Número de informes presentados</t>
  </si>
  <si>
    <t>Director
Jefaturas
Coordinadores de Área</t>
  </si>
  <si>
    <t>Participación en proyectos de acompañamiento a productores.</t>
  </si>
  <si>
    <t>Número de proyectos acompañados / Número de solicitudes</t>
  </si>
  <si>
    <t>Director 
Jefaturas
Coordinadores de Área</t>
  </si>
  <si>
    <t>La unidad de medida es el número de proyectos acompañados, con respecto a lo solicitado, por lo que la meta debe ser 100%</t>
  </si>
  <si>
    <t xml:space="preserve">Número de expedientes generados / Número de solicitudes </t>
  </si>
  <si>
    <t>Director DIPOA 
Encargado de Símbolo de Sanidad
Coordinadores de Área</t>
  </si>
  <si>
    <t>La unidad de medida es el número de expedientes generados, con respecto a lo solicitado, por lo que la meta debe ser 100%</t>
  </si>
  <si>
    <t xml:space="preserve">Acatamiento a los lineamientos presupuestarios para la formulación del plan –presupuesto del período próximo </t>
  </si>
  <si>
    <t>Número de registros presentados / Número de solicitudes</t>
  </si>
  <si>
    <t>Director DIPOA</t>
  </si>
  <si>
    <t>La unidad de medida es el número de registros presentados, con respecto a lo solicitado, pot lo que la meta deber ser 100%</t>
  </si>
  <si>
    <t>Ejecución presupuestaria del año en curso</t>
  </si>
  <si>
    <t>Porcentaje de ejecución presupuestaria</t>
  </si>
  <si>
    <t>Realizar Revisiones por la Alta Dirección (RPD)</t>
  </si>
  <si>
    <t>Número de Informes de RPD emitidos</t>
  </si>
  <si>
    <t>Director DIPOA
Coordinadores de Área</t>
  </si>
  <si>
    <t>Establecer los lineamientos de planificación para  las Direcciones Regionales</t>
  </si>
  <si>
    <t>Número de documentos a las Direcciones Regionales</t>
  </si>
  <si>
    <t>Director y jefatura de auditoría</t>
  </si>
  <si>
    <t>101.00.</t>
  </si>
  <si>
    <t xml:space="preserve">1.8.1.1 </t>
  </si>
  <si>
    <t>Informes de avance del plan de residuos 2024.</t>
  </si>
  <si>
    <t>Dr. José Solano Rodríguez</t>
  </si>
  <si>
    <t>No hay vinculación</t>
  </si>
  <si>
    <t>Elaboración del Plan Nacional de Residuos 2025</t>
  </si>
  <si>
    <t>Plan de residuos completo</t>
  </si>
  <si>
    <t>Plan elaborado</t>
  </si>
  <si>
    <t>Matriz de posición país ante el CCRVDF</t>
  </si>
  <si>
    <t>Matriz elaborada</t>
  </si>
  <si>
    <t>Cuestinarios par habilitación de importación de alimentos de origen animal a Costa Rica</t>
  </si>
  <si>
    <t>Evaluación de cuestionarios de socios comerciales</t>
  </si>
  <si>
    <t>Cuestionarios evaluados</t>
  </si>
  <si>
    <t>Se evalúan cuestionarios de Argentina (cárnicos) y Guatemala (pesqueros)</t>
  </si>
  <si>
    <t>Cuestionarios para habilitar exportación de alimentos de origen animal costarricenses a otros países</t>
  </si>
  <si>
    <t>Llenado de cuestionarios para exportación de alimentos de origen animal</t>
  </si>
  <si>
    <t>Cuestionarios respondidos</t>
  </si>
  <si>
    <t>Se contesta cuestionario Honduras (pesqueros, pollo, cárnicos y embutidos).</t>
  </si>
  <si>
    <t>José Pablo Solano Rodríguez</t>
  </si>
  <si>
    <t>LANASEVE</t>
  </si>
  <si>
    <t>Il Trimestre</t>
  </si>
  <si>
    <t>Llevar a cabo las pruebas de Inocuidad de Alimentos</t>
  </si>
  <si>
    <t>Número de ensayos realizados por RECAA</t>
  </si>
  <si>
    <t>Registros de reportes de resultados en los Informes SOLTIC</t>
  </si>
  <si>
    <t>Jefe Departamento de Inocuidad de Alimentos
Jefes de Unidades del DIA</t>
  </si>
  <si>
    <t>Las metas propuestas en este PAO son inferiores a la demanda real de servicios que se le solicitan al LANASEVE ya que se realiza en función del presupuesto asignado. Para el año 2023 tuvimos una asignación inicial de recursos en las partidas operativas de alrededor de ₡230 millones, que luego se enriqueció en algunas subpartidas con la liberación que Hacienda hizo de ₡900 millones adicionales que habían aprobado los diputados llegando a ₡348.925.868,56 de presupuesto operativo para el laboratorio.  Sin embargo, posteriormente con las modificaciones presupuestarias, a lo largo del año se asignaron al LANASEVE aún más recursos en esas partidas llegando entonces a tener disponible al final de 2023 un presupuesto operativo de ₡628.559.615,74; los cuales han tenido una alta ejecución que se espera cierre en más de un 95%. 
Adicionalmente, gracias a la cooperación del Organismo Internacional Regional de Sanidad Agropecuaria (OIRSA), recibimos fondos para la atención de la emergencia por Influenza Aviar y para el reforzamiento de la acreditación de laboratorios de Inocuidad por un monto cercado a los 68 millones de colones.
De lo anterior se concluye que la asignación de recursos adicionales al LANASEVE permitieron adquirir insumos que evitaron la suspensión de ensayos. Por otra parte, el traslado de recursos al LANASEVE en el último trimestre del año podría ayudar a cubrir algunos de los insumos requeridos para el año 2024, pero sin duda estos no serán suficientes para cubrir las necesidades de insumos requeridos para cumplir con la totalidad de servicios demandados a la dependencia.
Asimismo, es de señalar que en el Plan Sectorial no hay indicadores específicos en donde enmarcar las actividades del LANASEVE, aunque estas sí responden a las intervenciones estratégicas y los objetivos de dicho Plan.</t>
  </si>
  <si>
    <t>Tal y como se indica en la columna Observaciones(supuestos/limitaciones, la programación se realizó a partir del presupuesto asignado para el 2024, no obstante, mediante modificaciones presupuestarias en 2023 se asignaron más recursos al LANASEVE, con los cuales se pudieron adquirir insumos a usar en 2024 que han permitido una mayor prestación de servicios que los originalmente previstos.</t>
  </si>
  <si>
    <t>Número de ensayos realizados por RECAT</t>
  </si>
  <si>
    <t>Número de ensayos realizados por MBA</t>
  </si>
  <si>
    <t>Llevar a cabo las pruebas de Diagnóstico Veterinario</t>
  </si>
  <si>
    <t>Número de ensayos realizos por LSE</t>
  </si>
  <si>
    <t>Reporte de Vigilancia Epidemiológica (SIVE)</t>
  </si>
  <si>
    <t>Jefe Departa-mento de Diagnóstico Veterinario
Jefes de Unidades del DDV</t>
  </si>
  <si>
    <t>Número de ensayos realizados por MMV</t>
  </si>
  <si>
    <t>Número de ensayos realizados por PAR</t>
  </si>
  <si>
    <t>Número de ensayos realizados por el Laboratorio Regional Chorotega</t>
  </si>
  <si>
    <t>Número de ensayos realizados por el Laboratorio Regional  Brunca</t>
  </si>
  <si>
    <t>Número de ensayos realizados por el Laboratorio Huetar Norte</t>
  </si>
  <si>
    <t>Llevar a cabo las pruebas de Control de Insumos Veterinarios</t>
  </si>
  <si>
    <t>Número de ensayos realizados por CQM</t>
  </si>
  <si>
    <t xml:space="preserve">Registros de reportes de resultados   </t>
  </si>
  <si>
    <t xml:space="preserve">Jefe Departamento Control de Insumos Veterinarios
Jefes de Unidades del DCIV
</t>
  </si>
  <si>
    <t>Número de ensayos realizados por CBM</t>
  </si>
  <si>
    <t>Mantener y desarrollar colonias de aves y roedores de calidad microbiológica y genética,  para cumplir con la demanda de los ensayos realizados en el LANASEVE</t>
  </si>
  <si>
    <t>Porcentaje de huevos y ratones requeridos por las dependencias del LANASEVE</t>
  </si>
  <si>
    <t>Reporte de Insumos entregados</t>
  </si>
  <si>
    <t>Jefe de Unidad de Servicios Generales y Bioterio</t>
  </si>
  <si>
    <t>Brindar apoyo con actividades de Servicios Generales (producción de medios de cultivo, Lavado de Cristalería, Esterilización de Desechos, Incineración de material, mensajería y encomiendas de muestras) a los Departamentos del LANASEVE</t>
  </si>
  <si>
    <t>Porcentaje de medios de cultivo requeridos por las dependencias del LANASEVE</t>
  </si>
  <si>
    <t>Reporte de insumos entregados</t>
  </si>
  <si>
    <t>Kilos de desechos</t>
  </si>
  <si>
    <t>Factura de los proveedores del servicio de descarte de desechos</t>
  </si>
  <si>
    <t>Tal y como se indica en la columna Observaciones(supuestos/limitaciones, la programación se realizó a partir del presupuesto asignado para el 2024, no obstante, mediante modificaciones presupuestarias en 2023 se asignaron más recursos al LANASEVE, con los cuales se pudieron adquirir insumos a usar en 2024 que han permitido una mayor prestación de servicios que los originalmente previstos, generándose mayor cantidad de desechos.</t>
  </si>
  <si>
    <t xml:space="preserve">Formular el presupuesto </t>
  </si>
  <si>
    <t>Presupuesto entregado a la DAF</t>
  </si>
  <si>
    <t>DAF-PG-002-RE-001 Requerimientos presupuestarios</t>
  </si>
  <si>
    <t>Director LANASEVE, Jefes de Departamento , Jefes de Unidad y Coordinadores de Área</t>
  </si>
  <si>
    <t>Solicitar modificaciones al presupuesto de acuerdo con las necesidades emergentes del LANASEVE</t>
  </si>
  <si>
    <t>Modificaciones presupuestarias en las fechas establecidas por Hacienda para tal fin</t>
  </si>
  <si>
    <t>DAF-PG-002-RE-002 Solicitud de modificación presupuestaria</t>
  </si>
  <si>
    <t xml:space="preserve">Elaborar el Plan de Compras </t>
  </si>
  <si>
    <t>Plan de Compras entregrado a la DAF</t>
  </si>
  <si>
    <t>DAF-PG-003-RE-001
Solicitud de requerimientos</t>
  </si>
  <si>
    <t>Solicitar modificaciones al plan de compras del LANASEVE de acuerdo con las necesidades emergentes del LANASEVE</t>
  </si>
  <si>
    <t>Cantidad de modificaciones solicitadas al Plan de Compras en las fechas establecidas por Hacienda para tal fin</t>
  </si>
  <si>
    <t>Realizar la gestión de compras del LANASEVE</t>
  </si>
  <si>
    <t>Porcentaje de gestiones de compras requeridas para la adquisición de insumos para el LANASEVE</t>
  </si>
  <si>
    <t>DAF-PG-004-RE-001 Solicitudes de Compra por caja chica, Solicitudes de orden de pedido y trámites nuevos mediante 
SICOP</t>
  </si>
  <si>
    <t>Gestionar las solicitudes de oficialización de nuevos ensayos</t>
  </si>
  <si>
    <t>Porcentaje solicitudes  atendidas</t>
  </si>
  <si>
    <t>Resoluciones administrativas</t>
  </si>
  <si>
    <t>Jefe Área de Oficialización LANASEVE</t>
  </si>
  <si>
    <t>Ningún usuario ha presentado solicitudes de oficializaciòn de ensayos que atender</t>
  </si>
  <si>
    <t>Realizar auditorías de oficialización</t>
  </si>
  <si>
    <t>Número de auditorías realizadas</t>
  </si>
  <si>
    <t>SENASA-PE-003-RE-006 Informe de Auditorías Oficialización de Ensayos</t>
  </si>
  <si>
    <t>Las auditorías se están organizando para ser llevadas a cabo más adelante en el año.</t>
  </si>
  <si>
    <t>Mantener y ampliar el alcance de acreditación de los ensayos de laboratorio del LANASEVE</t>
  </si>
  <si>
    <t>Número de ensayos acreditados</t>
  </si>
  <si>
    <t>Alcance de acreditación emitido por el ECA</t>
  </si>
  <si>
    <t>Alta Dirección del LANASEVE</t>
  </si>
  <si>
    <t>Número de reuniones de revisiones por la Alta Dirección</t>
  </si>
  <si>
    <t>SENASA-PG-004-RE-001 Minuta de Reuniones
SENASA-PG-004-RE-002 Informe de Revisión por la Alta Dirección</t>
  </si>
  <si>
    <t>Se ha requerido realizar un mayor número de reuniones de Revisiones por la Dirección con el fin de poder afrontar las problemáticas derivadas de las restricciones presupuestarias y de personal para el LANASEVE en 2024.</t>
  </si>
  <si>
    <t>Número de Evaluaciones de Desempeño de Proveedores de Bienes y Servicios</t>
  </si>
  <si>
    <t>LANASEVE-PG-005-RE-003 Desempeño de Proveedores de Bienes y Servicios</t>
  </si>
  <si>
    <t>Director LANASEVE
Jefes de Unidad,
Coordinador de Calidad</t>
  </si>
  <si>
    <t>Se tiene previsto realizar las evaluaciones más adelante en el año.</t>
  </si>
  <si>
    <t>Número de capacitaciones recibidas por el personal de acuerdo al Programa interno de capacitación de personal</t>
  </si>
  <si>
    <t>SENASA-PG-005-RE-017 Programa Interno de Capacitación
 SENASA-PG-005-014 Registro de Asistencia</t>
  </si>
  <si>
    <t>Director LANASEVE,
Jefes de Unidad,
Coordinación de Gestión de Calidad</t>
  </si>
  <si>
    <t>El Área de Gestión de Calidad se encuentra debilitada luego de que se jubiló una de sus funcionarias en 2023 y la plaza le fue retirada al LANASEVE por parte de la Dirección General del SENASA para pasarla a otra Dirección. Esto ha incidido en la ejecución de este indicador. Se está a la espera del traslado de un funcionario de otra Dirección al Area de Gestión de Calidad para contar con el recurso humano requerido.</t>
  </si>
  <si>
    <t>Porcentaje de equipo de laboratorio calibrado de acuerdo al Plan de Calibración</t>
  </si>
  <si>
    <t>LANASEVE-PG-006-RE- 009 Control de calibración de equipos</t>
  </si>
  <si>
    <t xml:space="preserve">Director LANASEVE,
Jefes de dependencia, Coordinación y
 Gestión de Calidad
</t>
  </si>
  <si>
    <t>El contenido económico asignado para calibración de equipo es muy inferior a la necesidad real.</t>
  </si>
  <si>
    <t>Porcentaje de equipos de laboratorio con el mantenimiento recibido conforme al Plan de Mantenimientos de Equipos crítico de laboratorio, alcance de acreditación</t>
  </si>
  <si>
    <t xml:space="preserve">LANASEVE-PG-006-RE-007 Plan de Mantenimiento equipo de laboratorio 
</t>
  </si>
  <si>
    <t>Director LANASEVE,
Jefes de dependencia,
Coordinador de Calidad</t>
  </si>
  <si>
    <t>En el primer semestre se tuvo necesidad de utilizar y de hecho agotar todo el presupuesto asignado para mantenimiento para 2024 debido a que se requirió hacer mantenimientos preventivos en varios equipos que se dañaron por la precaria instalación eléctrica de uno de los edificios del LANASEVE.</t>
  </si>
  <si>
    <t>Número de auditorías internas realizadas</t>
  </si>
  <si>
    <t>SENASA-PG-002-RE-008 Informe de Auditoría</t>
  </si>
  <si>
    <t>Número de evaluaciones recibidas por parte del ECA</t>
  </si>
  <si>
    <t>ECA-MC-P13-F03 Informe final de Evaluación para laboratorios de ensayos y calibración
Norma INTE-ISO/IEC 17025:2017</t>
  </si>
  <si>
    <t>Direccion Nacional de Operaciones</t>
  </si>
  <si>
    <t xml:space="preserve">Programción de las Actividades Operativas </t>
  </si>
  <si>
    <t>Organización de reuniones periódicas con las Direcciones Regionales para evaluar y asegurar el cumplimiento de los Planes Anuales Operativos, fomentando la comunicación y colaboración interregional.</t>
  </si>
  <si>
    <t>Número de reuniones programadas</t>
  </si>
  <si>
    <t xml:space="preserve">Minutas, oficios, reportes de sistemas </t>
  </si>
  <si>
    <t xml:space="preserve">Dr. Sequeira </t>
  </si>
  <si>
    <t>Considerando la diversidad geográfica, la logística para reuniones presenciales puede ser un desafío, afectando la participación plena de todas las regiones.</t>
  </si>
  <si>
    <t>Garantizar la correcta utilización de los Sistemas de Información Oficiales para verificar y documentar acciones de vigilancia epidemiológica e inocuidad de alimentos, incluyendo capacitación, supervisión de datos y generación de informes.</t>
  </si>
  <si>
    <t>Número de supervisiones y reportes realizados</t>
  </si>
  <si>
    <t>La efectividad de la vigilancia epidemiológica depende de la integridad y puntualidad de los datos, y posibles errores pueden comprometer la toma de decisiones basada en la información.</t>
  </si>
  <si>
    <t>Organización encuentros periódicos de revisión entre la Dirección y las Direcciones Regionales para evaluar conjuntamente el progreso y cumplimiento de los Planes Anuales Operativos. Estas revisiones se enfocarán en asegurar la efectividad de las estrategias implementadas, resolver posibles desafíos y fortalecer la coordinación interregional.</t>
  </si>
  <si>
    <t>Número de minutas realizados</t>
  </si>
  <si>
    <t>Minutas de reuniones
Grabaciones de reuniones virtuales</t>
  </si>
  <si>
    <t>La resistencia al cambio por parte de algunas regiones puede impactar la implementación efectiva de estrategias y la resolución de desafíos identificados durante las reuniones.</t>
  </si>
  <si>
    <t>Facilitación encuentros regulares de revisión entre la Dirección y la Dirección General para evaluar el avance y cumplimiento de los Planes Anuales Operativos. Estas reuniones se centrarán en garantizar la eficacia de las estrategias implementadas, abordar desafíos potenciales y fortalecer la alineación global de las operaciones.</t>
  </si>
  <si>
    <t>Número de acuerdos ejecutados</t>
  </si>
  <si>
    <t>Informes, minutas, grabaciones de  reuniones virtuales</t>
  </si>
  <si>
    <t>Asegurar una alineación total entre la Dirección Nacional y la General puede ser desafiante debido a diferencias en las prioridades estratégicas y enfoques operativos.</t>
  </si>
  <si>
    <t>Supervisión y coordinación con las Direcciones Regionales el uso eficiente de los sistemas SIREA, SINGES, SIREDES y SIVE. Esto implica garantizar la alimentación precisa de datos y la utilización adecuada de estas plataformas. Además, se llevará a cabo un análisis de los resultados obtenidos para identificar oportunidades de mejora en los procesos, asegurando así un aprovechamiento óptimo de dichos sistemas.</t>
  </si>
  <si>
    <t>Número de supervisiones y reportes generados</t>
  </si>
  <si>
    <t>Informes y minutas de reuniones</t>
  </si>
  <si>
    <t>Ing. Campos</t>
  </si>
  <si>
    <t>Limitaciones técnicas o resistencia al cambio por parte del personal regional pueden obstaculizar la adopción eficiente de los sistemas, afectando la calidad de la información recopilada</t>
  </si>
  <si>
    <t>Colaborar estrechamente con la Dirección de Administración y Finanzas (DAF) para elaborar el presupuesto y gestionar los recursos necesarios para la ejecución eficiente del Plan Anual Operativo (PAO) de la Dirección Nacional de Operaciones y las Direcciones Regionales. Esto implica la identificación, asignación y seguimiento de los recursos financieros y materiales requeridos para garantizar el cumplimiento exitoso de las metas establecidas en el PAO.</t>
  </si>
  <si>
    <t>Presupuesto elaborado y monto de recursos gestionados</t>
  </si>
  <si>
    <t>Documento de presupuesto anual y plan de compras</t>
  </si>
  <si>
    <t xml:space="preserve">Dr. Vargas </t>
  </si>
  <si>
    <t>La disponibilidad y asignación de recursos pueden ser afectadas por cambios en las prioridades gubernamentales, lo que podría impactar la ejecución eficiente del PAO.</t>
  </si>
  <si>
    <t xml:space="preserve">No ejecucion por Incapacidad Medica </t>
  </si>
  <si>
    <t xml:space="preserve">No ejecucion por incapacidad vigente </t>
  </si>
  <si>
    <t>Colaboración con la Unidad de Planificación y Control Interno para desarrollar los lineamientos anuales de la Dirección Nacional de Operaciones para el próximo año. Esta colaboración incluirá la identificación y definición de las directrices estratégicas, metas y procesos internos necesarios para guiar las actividades operativas, asegurando coherencia y alineación con los objetivos organizacionales.</t>
  </si>
  <si>
    <t>Número de lineamientos desarrollados</t>
  </si>
  <si>
    <t>Documento de lineamientos</t>
  </si>
  <si>
    <t>La resistencia interna al cambio puede dificultar la implementación efectiva de nuevos lineamientos y procesos internos.</t>
  </si>
  <si>
    <t>Organización encuentros regulares con los administradores de los sistemas de información oficiales con el propósito de coordinar el mantenimiento y asegurar una actualización continua. Durante estas reuniones, se fomentará la mejora constante, promoviendo la eficiencia y eficacia de los sistemas, así como la resolución proactiva de posibles desafíos o mejoras identificadas en el proceso.</t>
  </si>
  <si>
    <t>Número de reuniones de coordinación realizadas</t>
  </si>
  <si>
    <t>Minutas de reuniones, documentos de mejoras en sistemas</t>
  </si>
  <si>
    <t>La disponibilidad y cooperación de los administradores de sistemas pueden afectar la efectividad de las mejoras propuestas durante las reuniones.</t>
  </si>
  <si>
    <t>Realización mantenimiento y actualizaciones periódicas del sitio electrónico de la Dirección de Operaciones para garantizar su óptimo funcionamiento y la presentación de información actualizada. Esta actividad incluirá la revisión y mejora de contenidos, la actualización de enlaces y recursos, así como la implementación de medidas de seguridad necesarias para mantener la integridad y accesibilidad del sitio.</t>
  </si>
  <si>
    <t>Porcentaje de actualizaciones y mejoras requeridas e implementadas</t>
  </si>
  <si>
    <t>Documentos de actualización, bitácoras.</t>
  </si>
  <si>
    <t>Restricciones presupuestarias pueden limitar la implementación de medidas de seguridad avanzadas, afectando la integridad del sitio.</t>
  </si>
  <si>
    <t>Participación de manera conjunta con la Unidad de Oficialización en los procesos de oficialización de médicos veterinarios privados u otros profesionales que desempeñen funciones sustantivas en el SENASA. Esta colaboración implica brindar apoyo en la evaluación de la documentación, coordinar entrevistas y garantizar que los profesionales cumplan con los requisitos necesarios para su oficialización dentro de la institución.</t>
  </si>
  <si>
    <t>Porcentaje de procesos de oficialización iniciados y completados</t>
  </si>
  <si>
    <t xml:space="preserve">Documentos de relacionados </t>
  </si>
  <si>
    <t>Posibles demoras en la recepción y evaluación de la documentación pueden afectar los plazos de oficialización.</t>
  </si>
  <si>
    <t>Los procesos de oficilizacion no se ha reactivado en la etapa de apoyo de la DNO</t>
  </si>
  <si>
    <t>Colaboración estrechamente con diversas áreas del SENASA con el objetivo de elaborar documentos conjuntos, asegurando el cumplimiento de las normas de Gestión de Calidad establecidas. Esta actividad implica la planificación, redacción y revisión conjunta de documentos, garantizando la coherencia, precisión y conformidad con los estándares de calidad establecidos por la institución.</t>
  </si>
  <si>
    <t>Porcentaje de documentos solicitados y elaborados</t>
  </si>
  <si>
    <t>Registro de documentos programados y elaborados o actualizados.</t>
  </si>
  <si>
    <t>Diferencias en la interpretación de estándares de calidad pueden influir en la coherencia y precisión de los documentos colaborativos.</t>
  </si>
  <si>
    <t>Realización auditorías de segunda parte al personal de las Direcciones Regionales, siguiendo los lineamientos y procedimientos establecidos por las dependencias emisoras. Esta actividad implica la planificación y ejecución de revisiones internas para evaluar el cumplimiento de normativas, procesos y estándares, con el objetivo de identificar áreas de mejora y garantizar la conformidad con las directrices emitidas por las instancias pertinentes.</t>
  </si>
  <si>
    <t>Documentos de auditoría realizadas</t>
  </si>
  <si>
    <t>Dr. Vargas</t>
  </si>
  <si>
    <t>La resistencia al proceso de auditoría puede afectar la disposición total del personal a someterse a revisiones internas.</t>
  </si>
  <si>
    <t>No ejecucion por incapacidad vigente</t>
  </si>
  <si>
    <t>Supervisión la implementación de acciones correctivas ante no conformidades y trabajos no conformes detectados durante las auditorías en las Direcciones Regionales. Esta actividad implica monitorear de cerca la ejecución de medidas correctivas, asegurando que se aborden eficazmente las áreas identificadas como no conformes. El seguimiento garantizará la mejora continua y el cumplimiento de estándares establecidos.</t>
  </si>
  <si>
    <t>Número de acciones supervisadas</t>
  </si>
  <si>
    <t>Documentos de atención de hallazgos de auditorías.</t>
  </si>
  <si>
    <t>La eficacia de las medidas correctivas puede verse afectada por la disponibilidad de recursos y la cooperación del personal regional.</t>
  </si>
  <si>
    <t>Llevar a cabo el mantenimiento y la actualización periódica de la documentación relacionada con el Certificado Veterinario Oficial (CVO), incluyendo procedimientos, guías, instructivos y manuales programados. Esta actividad implica revisar y ajustar la documentación de manera regular para garantizar su precisión, coherencia y conformidad con las normativas actuales, asegurando así la eficacia de los procesos vinculados al CVO.</t>
  </si>
  <si>
    <t>Número de documentos revisados y actualizados</t>
  </si>
  <si>
    <t xml:space="preserve">Procedimientos y documentos derivados </t>
  </si>
  <si>
    <t>Dr. Abarca</t>
  </si>
  <si>
    <t>Cambios en las normativas pueden requerir actualizaciones frecuentes, lo que podría generar una carga adicional de trabajo.</t>
  </si>
  <si>
    <t>Establecer coordinación con dependencias del SENASA, entidades de la Administración Pública centralizada y descentralizada, academia, municipalidades, así como organizaciones públicas y privadas. El propósito de esta coordinación es abordar asuntos relacionados con el otorgamiento del Certificado Veterinario Oficial (CVO). Este proceso incluye la colaboración en la definición de requisitos, procedimientos y normativas, asegurando una gestión integrada y eficiente.</t>
  </si>
  <si>
    <t>Número de coordinaciones realizadas</t>
  </si>
  <si>
    <t>Minutas, capacitaciones realizadas</t>
  </si>
  <si>
    <t>Diferencias en las prioridades y enfoques entre entidades pueden afectar la eficacia de la coordinación.</t>
  </si>
  <si>
    <t>Brindar capacitación y asesoramiento al personal encargado de recibir solicitudes de Certificados Veterinarios Oficiales (CVO), así como a usuarios externos. Esta actividad tiene como objetivo informar sobre los requisitos sanitarios vigentes y la normativa aplicable. La capacitación se centrará en garantizar una comprensión precisa de los procedimientos y regulaciones, tanto para el personal interno como para los usuarios externos, promoviendo así la correcta presentación y procesamiento de solicitudes.</t>
  </si>
  <si>
    <t>Número de capacitaciones impartidas</t>
  </si>
  <si>
    <t>Minutas, grabaciones, documentos o correspondencia</t>
  </si>
  <si>
    <t>La efectividad de la capacitación puede variar según la disponibilidad y receptividad del personal interno y externo.</t>
  </si>
  <si>
    <t>Capacitación y asesoramiento tanto a usuarios internos como externos de las Direcciones Regionales en relación con la gestión ambiental, un requisito necesario para la obtención del Certificado Veterinario Oficial (CVO). Estas sesiones se enfocarán en proporcionar información detallada sobre los requisitos ambientales vigentes, procedimientos adecuados y mejores prácticas. El objetivo es asegurar un entendimiento completo de las responsabilidades y normativas ambientales asociadas al proceso de obtención del CVO.</t>
  </si>
  <si>
    <t>Ing. Gutierrez</t>
  </si>
  <si>
    <t>La disposición del personal y la comprensión de la importancia de la gestión ambiental pueden variar, afectando la efectividad de las sesiones.</t>
  </si>
  <si>
    <t xml:space="preserve">Impartidas a personal Subasta EL Progreso y productores de carne y pesacaderia Siquirres </t>
  </si>
  <si>
    <t>Coordinación con entidades de la Administración Pública, Municipalidades y otros actores relevantes para garantizar el cumplimiento de los requisitos ambientales establecidos en el proceso de otorgamiento del Certificado Veterinario Oficial (CVO). Esta actividad implica la comunicación efectiva con todas las partes involucradas, la definición de responsabilidades y la colaboración en la implementación de medidas necesarias para asegurar el adecuado manejo ambiental en concordancia con los requisitos establecidos para la obtención del CVO.</t>
  </si>
  <si>
    <t>Minutas, grabaciones, documentos</t>
  </si>
  <si>
    <t>Diferencias en interpretaciones de requisitos ambientales pueden complicar la coordinación y cumplimiento efectivo.</t>
  </si>
  <si>
    <t xml:space="preserve">Entidades Buenas Aires de Puntarenas </t>
  </si>
  <si>
    <t>Participación activa en la revisión de proyectos de ley y normas relacionadas con la gestión ambiental en la producción agropecuaria. Esta actividad implica colaborar con la evaluación de propuestas legislativas y normativas, proporcionando aportes especializados y análisis detallados en relación con la materia ambiental en el ámbito agropecuario. El objetivo es asegurar que las regulaciones propuestas sean coherentes, efectivas y equilibradas en el contexto de la producción agropecuaria y la gestión ambiental.</t>
  </si>
  <si>
    <t>Número de revisiones y aportes realizados</t>
  </si>
  <si>
    <t xml:space="preserve">Copia de documentos </t>
  </si>
  <si>
    <t>La efectividad de la participación puede depender de la rapidez con la que se presenten y revisen propuestas legislativas.</t>
  </si>
  <si>
    <t xml:space="preserve">DE 33601-S-MINAE y olores ofensivos </t>
  </si>
  <si>
    <t>Facilitación de sesiones de capacitación para usuarios internos sobre el uso, contenido y enlaces del sitio web de la Dirección de Operaciones. Estas sesiones se enfocarán en proporcionar conocimientos detallados sobre la navegación efectiva, la ubicación de información relevante y el aprovechamiento de los recursos disponibles en el sitio web. El objetivo es garantizar que el personal interno esté plenamente capacitado para utilizar y acceder a la información de manera eficiente a través de la plataforma digital.</t>
  </si>
  <si>
    <t>Registro de sesiones de capacitación</t>
  </si>
  <si>
    <t>La efectividad de la capacitación puede verse afectada por la accesibilidad y usabilidad del sitio web</t>
  </si>
  <si>
    <t>Garantizar la atención y servicio efectivo para solicitudes de Certificado Veterinario Oficial (CVO) y recepción de denuncias a través de todos los medios habilitados para usuarios internos y externos de la Dirección Nacional de Operaciones (DNO). Esta actividad implica mantener canales de comunicación accesibles, responder de manera oportuna a las solicitudes de CVO y gestionar eficazmente las denuncias recibidas. El objetivo es proporcionar un servicio de calidad, facilitando la interacción y asegurando la satisfacción de los usuarios, tanto internos como externos.</t>
  </si>
  <si>
    <t>Porcentaje de solicitudes y denuncias, ingresadas y gestionadas</t>
  </si>
  <si>
    <t xml:space="preserve">Reportes generados </t>
  </si>
  <si>
    <t>Sra. Brenes</t>
  </si>
  <si>
    <t>La disponibilidad y capacidad de respuesta pueden influir en la satisfacción del usuario y la gestión de denuncias.</t>
  </si>
  <si>
    <t>Encargarse de la gestión completa de actividades secretariales y brindar apoyo a los procesos internos. Esto incluye tareas administrativas, organizativas y de coordinación para asegurar el funcionamiento eficiente de las operaciones internas. La actividad abarcará desde la administración de la correspondencia y la programación de reuniones hasta la gestión de archivos y la colaboración en la logística interna, contribuyendo así al desarrollo fluido y ordenado de las actividades internas.</t>
  </si>
  <si>
    <t>Porcentaje de tareas administrativas y de coordinación solicitadas y realizadas</t>
  </si>
  <si>
    <t>Documentos realizados</t>
  </si>
  <si>
    <t>Cambios en la carga de trabajo o ausencias imprevistas pueden afectar la eficiencia de las operaciones internas</t>
  </si>
  <si>
    <t>Ofrecer capacitación de forma virtual o presencial para instruir a los usuarios en el correcto manejo del sistema de registro de establecimientos. Esta actividad incluye la explicación detallada de las funciones y procedimientos del sistema, garantizando que los usuarios adquieran las habilidades necesarias para realizar registros de establecimientos de manera eficiente y precisa. El enfoque puede ser adaptado según las necesidades y preferencias de los participantes, ya sea en modalidad virtual o presencial.</t>
  </si>
  <si>
    <t>Minutas, grabaciones</t>
  </si>
  <si>
    <t>La efectividad de la capacitación puede depender de la adaptabilidad y habilidades tecnológicas de los usuarios.</t>
  </si>
  <si>
    <t>Contribución de manera activa en la redacción final del borrador del reglamento para la Actividad Pecuaria Orgánica y su etiquetado. Esta participación implica colaborar en la definición de normas y requisitos, así como proporcionar aportes especializados para asegurar la coherencia, claridad y conformidad con estándares de calidad en el ámbito de la producción pecuaria orgánica y su etiquetado.</t>
  </si>
  <si>
    <t>Número de aportes y revisiones realizadas al documento</t>
  </si>
  <si>
    <t>Minutas, documentos, grabaciones</t>
  </si>
  <si>
    <t>Ing. Scott</t>
  </si>
  <si>
    <t>Diferencias en perspectivas y prioridades pueden afectar la coherencia y aceptación del reglamento propuesto.</t>
  </si>
  <si>
    <t>Desarrollar la documentación esencial, incluyendo procedimientos, formularios e instructivos, necesarios para establecer un sistema efectivo de registro y control de operadores y agencias certificadoras en la actividad pecuaria orgánica. Esta actividad implica la creación detallada de documentos que facilitarán la gestión y supervisión de los procesos de certificación, garantizando la integridad y conformidad con los estándares orgánicos establecidos.</t>
  </si>
  <si>
    <t>Número de procedimientos, formularios e instructivos elaborados</t>
  </si>
  <si>
    <t xml:space="preserve">Documentos </t>
  </si>
  <si>
    <t>La efectividad del sistema dependerá de la claridad y comprensión de la documentación por parte de los usuarios</t>
  </si>
  <si>
    <t>Elaboración documentos esenciales que respalden la eficiente gestión de compras en la Dirección Nacional de Operaciones (DNO), asegurando la claridad, coherencia y conformidad con los estándares establecidos.</t>
  </si>
  <si>
    <t>Número de documentos elaborados</t>
  </si>
  <si>
    <t>Cambios en las regulaciones de compras pueden requerir ajustes frecuentes en la documentación.</t>
  </si>
  <si>
    <t>1.1.1.1</t>
  </si>
  <si>
    <t>Realización de una revisión bibliográfica detallada centrada en el Proyecto de Reforma a la Ley 7451 de Bienestar de los Animales, extrayendo información clave de fuentes académicas. Posteriormente, participar en reuniones de trabajo interdisciplinario para discutir los hallazgos, integrar perspectivas diversas y generar propuestas sustentadas que contribuyan al desarrollo integral del proyecto de reforma, en línea con la Meta Plan Sectorial para mejorar el bienestar animal.</t>
  </si>
  <si>
    <t>Número de revisiones bibliográficas y propuestas formuladas</t>
  </si>
  <si>
    <t>Minutas de reuniones Sesiones de trabajo</t>
  </si>
  <si>
    <t xml:space="preserve">Dra. Cespedes </t>
  </si>
  <si>
    <t>Diferencias en interpretaciones científicas pueden influir en la dirección y contenido de la reforma propuesta.</t>
  </si>
  <si>
    <t>Favor hacer el cambio en la unidad de medida, eliminando la palabra"bibliograficas"</t>
  </si>
  <si>
    <t>Presentaciones de convenios y destacar colaboraciones con otras municipalidades, seguido de reuniones estratégicas para coordinar y planificar la firma de acuerdos. El objetivo es cumplir con la Meta Plan Estratégico de establecer un número significativo de convenios a nivel regional, nacional y local con Gobiernos Locales, sociedad civil, ONGs y Organismos Internacionales, específicamente en el ámbito del Bienestar Animal de especies de compañía.</t>
  </si>
  <si>
    <t>Número de presentaciones, reuniones y convenios gestionados</t>
  </si>
  <si>
    <t>La disponibilidad y disposición de las entidades colaboradoras pueden influir en la firma efectiva de acuerdos</t>
  </si>
  <si>
    <t>Realización del proceso de oficialización en Bienestar Animal para un número determinado de personas. Esta actividad implica gestionar la documentación, coordinar entrevistas y evaluar el cumplimiento de los requisitos establecidos para la oficialización. El objetivo es cumplir con el indicador de la Cantidad de Personas Oficializadas en el ámbito del Bienestar Animal.</t>
  </si>
  <si>
    <t>Número de procesos de oficialización completados</t>
  </si>
  <si>
    <t>Oficio de oficialización.
Registros de capacitación.</t>
  </si>
  <si>
    <t>La burocracia y requisitos pueden generar demoras en el proceso de oficialización.</t>
  </si>
  <si>
    <t>Cambiar la ejecucion de 6 actividades para el ultimo semetre, ya que aun no hay acuerdos en incio de oficializaciones.</t>
  </si>
  <si>
    <t>Desarrollar programas de capacitación y llevar a cabo sesiones formativas para un número específico de personas en el ámbito del Bienestar Animal. Esta actividad incluye la planificación, ejecución y evaluación de programas educativos.</t>
  </si>
  <si>
    <t>Número de programas desarrollados y sesiones realizadas</t>
  </si>
  <si>
    <t>Listas de asistencia, fotografías actividad, correos, invitaciones</t>
  </si>
  <si>
    <t>La participación activa puede depender de la percepción de relevancia y utilidad de los programas.</t>
  </si>
  <si>
    <t>Cambiar a actividade ya que se penso en cantidad de pesonas,  serian 6 actividades de capacitacion anual</t>
  </si>
  <si>
    <t>Implementación programas de capacitación destinados a un número definido de funcionarios del SENASA en el ámbito del Bienestar Animal. Esta actividad implica el diseño y la ejecución de sesiones formativas específicas para garantizar que los funcionarios adquieran conocimientos y habilidades relevantes.</t>
  </si>
  <si>
    <t>Número de capacitaciones implementadas</t>
  </si>
  <si>
    <t>Listas de asistencia, fotografías actividad, proyectos, convenios,</t>
  </si>
  <si>
    <t>La participación puede variar según la disposición y prioridades de los funcionarios.</t>
  </si>
  <si>
    <t>Realización la búsqueda y revisión de fuentes científicas para recopilar información relevante al tema de Bienestar Animal. Posteriormente, elaborar documentos pertinentes basados en la información recabada. Llevar a cabo procesos de revisión y obtener la aprobación de los documentos por parte de los responsables. Este conjunto de actividades tiene como objetivo asegurar que los documentos relacionados con el Bienestar Animal estén fundamentados en evidencia científica y cumplan con los estándares de calidad y aprobación establecidos.</t>
  </si>
  <si>
    <t>Documentos aprobados y en página web del SENASA</t>
  </si>
  <si>
    <t>La disponibilidad y accesibilidad de fuentes científicas pueden afectar la calidad de la información recopilada.</t>
  </si>
  <si>
    <t xml:space="preserve">Gestiona miento de comunicaciones a través de llamadas telefónicas, mensajes y correos electrónicos, así como la documentación física como hojas de visita y recibos de animales, en relación con las consultas y temas relacionados con el bienestar animal  </t>
  </si>
  <si>
    <t>Número de comunicaciones gestionadas</t>
  </si>
  <si>
    <t xml:space="preserve">Correos, mensajes, llamadas, hojas de visita. </t>
  </si>
  <si>
    <t>La disponibilidad y capacidad de respuesta pueden influir en la satisfacción y confianza de los usuarios.</t>
  </si>
  <si>
    <t>José Alfredo Sequeira Avalos</t>
  </si>
  <si>
    <t>DNO-0278</t>
  </si>
  <si>
    <t>Cuarentena Animal</t>
  </si>
  <si>
    <t xml:space="preserve">Programacion de las Actividades Operativas </t>
  </si>
  <si>
    <t>Indicador DCA</t>
  </si>
  <si>
    <t>Realizar el registro de nuevos importadores, así como renovaciones y actualizaciones  mediante procedimientos e instrumentos establecidos.</t>
  </si>
  <si>
    <t>Número de solicitudes de registros de importador atendidos</t>
  </si>
  <si>
    <t>DCA-PG-01-RE-01</t>
  </si>
  <si>
    <t>Dulce Lobaina Abiaguez</t>
  </si>
  <si>
    <t>Es una actividad que no se puede programar, debido a que depende de las solicitudes del administrado, por lo que es un servicio que se brinda según demanda. Se proyecta la cantidad de 400, según histórico.</t>
  </si>
  <si>
    <t xml:space="preserve">Actividad no programable, se han atentido todas las solictudes que han ingresado. </t>
  </si>
  <si>
    <t>Registrar a los nuevos exportadores, así como renovaciones y actualizaciones mediante procedimientos e instrumentos establecidos</t>
  </si>
  <si>
    <t>Número de solicitudes de exportadores de importador atendidos</t>
  </si>
  <si>
    <t xml:space="preserve">Registro único de exportadores en el sistema VUCE 2.0 </t>
  </si>
  <si>
    <t>Es una actividad que no se puede programar, debido a que depende de las solicitudes del administrado, por lo que es un servicio que se brinda según demanda. Se proyecta la cantidad de 30, según histórico.</t>
  </si>
  <si>
    <t>Actualizar y mantener al día la lista de establecimientos habilitados para exportar a Costa Rica.</t>
  </si>
  <si>
    <t>Numero de Enfermedades exóticas con estatus sanitario de país libre</t>
  </si>
  <si>
    <t xml:space="preserve">Número de actualizaciones realizadas </t>
  </si>
  <si>
    <t>Oficio de la Dirección General</t>
  </si>
  <si>
    <t>Es una actividad que no se puede programar, debido a que depende de las solicitudes del administrado, por lo que es un servicio que se brinda según demanda. Se proyecta la cantidad de 28, según histórico.</t>
  </si>
  <si>
    <t>Establecer y ordenar el seguimiento a los resultados positivos o violatorios de mercancías importadas aptas para consumo</t>
  </si>
  <si>
    <t>Número de resoluciones emitidas</t>
  </si>
  <si>
    <t>Resoluciones confeccionados Expedientes de cada resultado positivo o violatorio</t>
  </si>
  <si>
    <t>Es una actividad que no se puede programar, debido a que depende de los casos positivos o violatorios que resulten de los análisis de las muestras tomadas a las mercancías importadas, por lo que es un servicio que se brinda según demanda. Se proyecta la cantidad de 4, según histórico.</t>
  </si>
  <si>
    <t>Coordinar y recolectar muestras a mercancías importadas, para la protección de la salud publica</t>
  </si>
  <si>
    <t>Número de muestras recolectadas</t>
  </si>
  <si>
    <t>SENASA-PG-009-RE-001 Hoja de Visita/Orden Sanitaria. SEG-PE-001-RE-014 Recepción de muestras de análisis de residuos y contaminantes en alimentos. SEG-PE-001-RE-002 Recepción de muestras para análisis microbiológicos en alimentos</t>
  </si>
  <si>
    <t>Dulce Lobaina Abiaguez
José Martí Rojas Valladares</t>
  </si>
  <si>
    <t>Se proyecta realizar un total de 230 recolecciones de muestras de mercancías importadas debido al contenido económico asignado, sin embargo, la demanda y según comportamiento histórico deberían se de 460 muestreos a nivel central para análisis de residuos y contaminantes, así como análisis microbiológicos en alimentos; esto podría afectar la salud pública.</t>
  </si>
  <si>
    <t>Ordenar, dar seguimiento y ejecutar medidas sanitarias sobre mercancías importadas, a los importadores, almacenes fiscales o cualquier otro que incumplen con los requisitos sanitarios, o bien, en la aplicación de los controles cuarentenarios establecidos en los procedimientos amparados en la normativa vigente</t>
  </si>
  <si>
    <t>Número de Ordenes Sanitarias emitidas</t>
  </si>
  <si>
    <t>DCA-PG-06-RE-01 Acta de Medida Sanitaria / SENASA-PG-009-RE-001 Hoja de Visita/Orden Sanitaria</t>
  </si>
  <si>
    <t>Se proyecta realizar un total de 80 visitas de seguimiento o aplicación de medida sanitaria, debido al contenido económico asignado, sin embargo, la demanda y según comportamiento histórico deberían se de 160 inspecciones, esto podría afectar estatus sanitario, acuerdos con socios comerciales, las exportaciones del país y la salud pública y de los animales.</t>
  </si>
  <si>
    <t>Inspeccionar establecimientos que almacenan mercancías importadas</t>
  </si>
  <si>
    <t xml:space="preserve">Porcentaje de uso del SICE en establecimientos que ofrecen productos, sub productos de origen animal y derivados, para consumo humano y animal, así como las dependencias que realizan inspecciones a estos establecimientos  </t>
  </si>
  <si>
    <t>Número de inspecciones realizadas</t>
  </si>
  <si>
    <t>009-RE-001 Hoja de Visita/Orden Sanitaria // Informe de Inspección.</t>
  </si>
  <si>
    <t>Se proyecta realizar un total de 12 inspecciones debido al contenido económico asignado, sin embargo, la demanda y según comportamiento histórico deberían ser de 52 inspecciones, esto podría afectar acuerdos con socios comerciales, las exportaciones del país y la salud pública</t>
  </si>
  <si>
    <t>Inspeccionar establecimientos que almacenan productos y subproductos de origen animal no aptos para consumo humano que van hacer exportados.</t>
  </si>
  <si>
    <t>Se proyecta realizar un total de 4 inspecciones debido al contenido económico asignado, sin embargo, la demanda y según comportamiento histórico deberían ser de 10 inspecciones, esto podría afectar acuerdos con socios comerciales, y las exportaciones del país.</t>
  </si>
  <si>
    <t>Coordinar, gestionar y llevar a cabo la Mesa Técnica de Cuarentena Animal con Médicos Veterinarios de los PIF</t>
  </si>
  <si>
    <t>Número de reuniones realizadas</t>
  </si>
  <si>
    <t>SENASA-PG-004-RE-001</t>
  </si>
  <si>
    <t>José Martí Rojas Valladares</t>
  </si>
  <si>
    <t>Se proyecta realizar un total de 1 Reunión de la mesa técnica de Cuarentena Animal con los jefes de PIF para la discusión de procesos, emisión de lineamientos técnicos; así como la homologación y estandarización de criterios y procedimientos cuarentenarios aplicables en PIF y VUCE y DCA  debido al contenido económico asignado, sin embargo, deberían ser 2 mesas técnicas, esto podría afectar al administrado en la atención del trámite; así como el  estatus sanitario, la salud pública y de los animales.</t>
  </si>
  <si>
    <t>Se tiene previsto programarla en los próximos meses</t>
  </si>
  <si>
    <t>Auditar, controlar y supervisar la aplicación de la normativa vigente en materia de cuarentena y conexa, en los Puestos de Inspección Fronterizo y Direcciones Regionales</t>
  </si>
  <si>
    <t>Reporte de auditoría</t>
  </si>
  <si>
    <t>Se proyecta realizar un total de 16 auditorías a los PIF y a las Direcciones Regionales debido al contenido económico asignado, sin embargo, deberían ser 28 Auditorias, esto podría afectar acuerdos con socios comerciales, las exportaciones del país y la salud pública.</t>
  </si>
  <si>
    <t xml:space="preserve">Auditar al organismo responsable de la ejecución de los procesos cuarentenarios oficializados  </t>
  </si>
  <si>
    <t>Actualmente se encuentra oficializado el servicio y control cuarentenario de desinsectación de aeronaves y el de inspección de embarcaciones de atraque con bandera amarilla y descarga de desechos.</t>
  </si>
  <si>
    <t>Realizar análisis técnicos de solicitudes de importación de mercancías que ingresan a la DCA de parte de las Autoridades Competentes y/o usuarios</t>
  </si>
  <si>
    <t>Número de análisis realizados</t>
  </si>
  <si>
    <t>SADOC - oficios de respuesta emitidos</t>
  </si>
  <si>
    <t>Viviana Herrera Camacho</t>
  </si>
  <si>
    <t>Es una actividad que no se puede programar, debido a que depende de las solicitudes del administrado, por lo que es un servicio que se brinda según demanda. Se proyecta la cantidad de 20, según histórico.</t>
  </si>
  <si>
    <t xml:space="preserve">Atender las solicitudes de usuarios para exportación mercancías de origen animal no aptas para consumo humano y de animales vivos y analizar los requerimientos establecidos por las Autoridades Competentes de los países socios comerciales en respuesta a las solicitudes de exportación realizadas. </t>
  </si>
  <si>
    <t>Es una actividad que no se puede programar, debido a que depende de las solicitudes del administrado, por lo que es un servicio que se brinda según demanda. Se proyecta la cantidad de 4, según histórico.</t>
  </si>
  <si>
    <t>Revisar y aprobar las propuestas de certificados sanitarios elaborados por las autoridades competentes de países socios comerciales interesados en exportar mercancías a Costa Rica y que han sido elaborados en cumplimiento con los requisitos sanitarios establecidos por la DCA.</t>
  </si>
  <si>
    <t>Número de certificados revisados y aprobados</t>
  </si>
  <si>
    <t>SADOC - oficios de respuesta emitidos y certificados acordados</t>
  </si>
  <si>
    <t>Es una actividad que no se puede programar, debido a que depende de las solicitudes del administrado, por lo que es un servicio que se brinda según demanda. Se proyecta la cantidad de 10, según histórico.</t>
  </si>
  <si>
    <t>Establecer los requisitos sanitarios para la importación de animales vivos y productos y subproductos de origen animal que permitan la protección del patrimonio pecuario del país, así como la salud pública.</t>
  </si>
  <si>
    <t xml:space="preserve">Número de requisitos sanitarios elaborados </t>
  </si>
  <si>
    <t>Es una actividad que no se puede programar, debido a que depende de las solicitudes del administrado, por lo que es un servicio que se brinda según demanda. Se proyecta la cantidad de 8, según histórico.</t>
  </si>
  <si>
    <t>Número de modelos de certificados elaborados</t>
  </si>
  <si>
    <t>Elaborar resoluciones que notifiquen las medidas sanitarias que se apliquen a aquellos mercados internacionales que sufran cambios en el estatus sanitario y que representen un riesgo para el país (e.g. suspensión temporal del mercado). Así como la notificación de la apertura en aquellos cuando se reestablezca el estatus del país exportador.</t>
  </si>
  <si>
    <t>Número de resoluciones elaboradas y notificadas</t>
  </si>
  <si>
    <t>SADOC - Resoluciones emitidas</t>
  </si>
  <si>
    <t>Es una actividad que no se puede programar, debido a que depende de las solicitudes del administrado, por lo que es un servicio que se brinda según demanda. Se proyecta la cantidad de 1, según histórico.</t>
  </si>
  <si>
    <t>Proponer la modificación de la normativa vigente de control sanitario de acuerdo a los cambios exigidos en el entorno nacional e internacional en coordinación con las recomendaciones de los organismos internacionales competentes y con las instancias pertinentes.</t>
  </si>
  <si>
    <t>Número de propuestas planteadas</t>
  </si>
  <si>
    <t xml:space="preserve">Actualizaciones realizadas </t>
  </si>
  <si>
    <t>Certificados de exportación emitidos y firmados</t>
  </si>
  <si>
    <t>Dulce Lobaina Abiaguez
José Martí Rojas Valladares
Viviana Herrera Camacho</t>
  </si>
  <si>
    <t>Es una actividad que no se puede programar, debido a que depende de las solicitudes del administrado, por lo que es un servicio que se brinda según demanda. Se proyecta la cantidad de 12000, según histórico.</t>
  </si>
  <si>
    <t xml:space="preserve"> Formularios de Requisitos Sanitarios Emitidos</t>
  </si>
  <si>
    <t>Es una actividad que no se puede programar, debido a que depende de las solicitudes del administrado, por lo que es un servicio que se brinda según demanda. Se proyecta la cantidad de 14000, según histórico.</t>
  </si>
  <si>
    <t>Análisis asignados</t>
  </si>
  <si>
    <t>Viviana Herrera Camacho
Dulce Lobaina Abiaguez
José Martí Rojas Valladares</t>
  </si>
  <si>
    <t>Es una actividad que no se puede programar, debido a que depende de las existencias de insumos y reactivosen el laboratorio. Se proyecta la cantidad de 1000, según histórico.</t>
  </si>
  <si>
    <t xml:space="preserve">Número de constancias de inspección emitidas. </t>
  </si>
  <si>
    <t xml:space="preserve">Constancias de inspección emitidas. </t>
  </si>
  <si>
    <t>Javier Piedra Meza</t>
  </si>
  <si>
    <t>Es una actividad que no se puede programar, debido a que depende de las existencias de insumos y reactivosen el laboratorio. Se proyecta la cantidad de 1200, según histórico.</t>
  </si>
  <si>
    <t>Realizar inspecciones a los equipajes de los pasajeros que arriban al país por el AIJSM y AITB y proceder con el decomiso de los productos que no cumplen con los requisitos y procedimientos establecidos.</t>
  </si>
  <si>
    <t>Cantidad de decomisos realizados en Kg</t>
  </si>
  <si>
    <t xml:space="preserve">Decomisos realizados </t>
  </si>
  <si>
    <t>Es una actividad que no se puede programar, debido a que depende de los productos de origen animal que representan un riesgo, pretendan ingresar al país los pasajeros. Se proyecta una cantidad de 7000 kg, según histórico.</t>
  </si>
  <si>
    <t>Diseñar, elaborar, proponer o actualizar los procedimientos que deban aplicarse en la importación, exportación y tránsito de animales, productos y subproductos.</t>
  </si>
  <si>
    <t>Capacitar a los administrados sobre los procedimientos establecidos para el trámite de importación, exportación y transito internacionales.</t>
  </si>
  <si>
    <t>Capacitar al personal oficial tanto a nivel central, regional y de los Puesto de Inspección Fronterizos.</t>
  </si>
  <si>
    <t xml:space="preserve">2.11.1.1 </t>
  </si>
  <si>
    <t>Diseñar un sistema único de inspección cuarentenaria entre el Servicio Fitosanitario del Estado y el Servicio Nacional de Salud Animal ​</t>
  </si>
  <si>
    <t>Byron Gurdián García
José Martí Rojas Valladares</t>
  </si>
  <si>
    <t xml:space="preserve">2.11.2.1 </t>
  </si>
  <si>
    <t xml:space="preserve">Diseño del texto base para el  Proyecto de Unidad de adiestramiento de binomios caninos nacionales en conjunto con aliados estratégicos </t>
  </si>
  <si>
    <t>Numero de binomios caninos operando en los puestos de ingresos Fronterizo</t>
  </si>
  <si>
    <t>Byron Gurdián García
Laura Loaiza Chacón
José Martí Rojas Valladares</t>
  </si>
  <si>
    <t>Atender denuncias sobre ingreso y expendio de producto de origen animal y animales de países no autorizados.</t>
  </si>
  <si>
    <t>Número de denuncias atendidas</t>
  </si>
  <si>
    <t>Byron Gurdian García</t>
  </si>
  <si>
    <t xml:space="preserve">La actividad no se puede programar, debido a que depende de las denuncias que se presenten. </t>
  </si>
  <si>
    <t>Asistir y participar de las reuniones y sesiones que se vinculan con animales genéticamente modificados</t>
  </si>
  <si>
    <t>Sylvie Braibant</t>
  </si>
  <si>
    <t xml:space="preserve">La actividad no se puede programar, debido a que depende de las reuniones que se convoquen, según solicitudes. </t>
  </si>
  <si>
    <t xml:space="preserve">Actualización permanente del inventario de bienes de la Institución, tomando como base la distribución de la Institución </t>
  </si>
  <si>
    <t>Cantidad de dependencias con inventario actualizado</t>
  </si>
  <si>
    <t>Se ha realizado la actualización de inventario de un centro de costos de 11 propuestos</t>
  </si>
  <si>
    <t xml:space="preserve">Elaboración de informe de seguimiento y control de los tiempos en los procesos de compra nuevos por Programa </t>
  </si>
  <si>
    <t>Informes de seguimiento de control de tiempo presentados</t>
  </si>
  <si>
    <t>El informe se presenta de manera semestral</t>
  </si>
  <si>
    <t>Elaboración de informes sobre:
Plan de Compras
Ejecución del Plan de Compras
Evaluación de Proveedores
Control de Tiempos</t>
  </si>
  <si>
    <t>Número de Informes Presentados.</t>
  </si>
  <si>
    <t>Solamente se presento la publicación del plan de compras que se piublica en el mes de enero y las demas se presentan de manera semestral</t>
  </si>
  <si>
    <t>Elaboración y análisis de la información sobre bienes institucionales</t>
  </si>
  <si>
    <t>Se presente el informe de bienes mismo que se presenta en el mes de enero</t>
  </si>
  <si>
    <t>Elaboración de tablas de plazo  de conservación de documentos para las Dependencias de la Institución: Identificar documentos recibidos y generados por dependencia.</t>
  </si>
  <si>
    <t>Número de tablas de plazo aprobadas.</t>
  </si>
  <si>
    <t>Lcda. Stephanie Calderón Torres</t>
  </si>
  <si>
    <t>Tabla de plazos de la Dirección DIPOA</t>
  </si>
  <si>
    <t>Ejecución de controles sobre la documentación del archivo, por medio de las inspecciones de Archivo a la Dirección General, Direcciones Nacionales (8) y Regionales (8).</t>
  </si>
  <si>
    <t>Número de informes de inspección</t>
  </si>
  <si>
    <t>Inspecciones a la Dirección DIPOA, Dirección LANASEVE, Dirección General, Dirección Nacional de Operaciones</t>
  </si>
  <si>
    <t>Elaboración de informe anual a la Dirección General del Archivo Nacional</t>
  </si>
  <si>
    <t>Se presentó el informe ante el Archivo Nacional en el periodo establecido y se notificó a la Dirección General.</t>
  </si>
  <si>
    <t>Coordinación de eliminaciones de documentos de acuerdo a lo establecido por la Ley 7202 del Sistema Nacional de Archivos</t>
  </si>
  <si>
    <t>Cantidad de eliminaciones realizadas</t>
  </si>
  <si>
    <t>Se coordinó la eliminación de documentos de la DIPOA y las oficinas de planta.</t>
  </si>
  <si>
    <t>Recepción de transferencias de documentos realizadas por las dependencias de la institución.</t>
  </si>
  <si>
    <t>Cantidad de transferencias realizadas</t>
  </si>
  <si>
    <t>Cantidad la transferencias realizadas</t>
  </si>
  <si>
    <t xml:space="preserve">Se recibió la transfeerencia de documentos correspondiente al periodo 2023 de la Dirección General </t>
  </si>
  <si>
    <t>Informes de ejecución de la partida de remuneraciones  para la Directora Administrativa de la DAF ( actualizacion de archivos de control )</t>
  </si>
  <si>
    <t>Lic. Otto Sanchez Quesada</t>
  </si>
  <si>
    <t>Los archivos fueron presentadosen los  tiempos establecidos, en tiempo y forma  a la Directora Administrativa</t>
  </si>
  <si>
    <t>Ejecución de proceso de reclutamiento para  los puestos vacantes autorizados por la STAP o concurso interno</t>
  </si>
  <si>
    <t>% de personal nombrado vrs plazas disponibles</t>
  </si>
  <si>
    <t>Se han realizado los informes respectivos a nuestra oficina rectora GIRH MAG, en  cumplimiento a su norma.</t>
  </si>
  <si>
    <t>Supervición  y control del estado de los periodos de vacaciones de los funcionarios  así como la elaboracion de informes para Director General SENASA, Directores Nacionales, Jefatura RRHH MAG, de manera trimestral</t>
  </si>
  <si>
    <t>% de personal con vacaciones actualizadas en el sistema /Cantidad de informes  de periodos de vacaciones acumuladas ( Informes de periodos acumulados del perosnal )</t>
  </si>
  <si>
    <t>Se realizaron los informes respectivos de acuerdo a lo programado ( SENASA-DAF-RH-0033-2024 informe general a nuestra rectora GIRH MAG / SENASA-DAF-RH-0075-2024 y SENASA-DAF-RH-0131-2024 LANASEVE profilacticas )</t>
  </si>
  <si>
    <t xml:space="preserve">Elaboración del Plan Institucional de Capacitación, así como el control de la ejecución del mismo  </t>
  </si>
  <si>
    <t xml:space="preserve"> Cantidad capacitaciones </t>
  </si>
  <si>
    <t>( cantidad de actividades de capacitacion ejecutadas / cantidad de capacitacion enlistadas )</t>
  </si>
  <si>
    <t xml:space="preserve">El PIC fue aprobado por la DGSC y cuenta con 6 actividades programadas y planificadas, de acuerdo a su normativa. En el primer timestre se ha gestionado la participacion de los funcionarios en 10 actividades de capacitacion correspondientes a invitaciones de entes u organismos, a nivel nacional e internacional ( enero 3 actividades / febrero 3 actividades / marzo 4 actividades ) </t>
  </si>
  <si>
    <t>Confección y promulgación del instrumento de medición. ( enuesta de clima organizacional )</t>
  </si>
  <si>
    <t>Cantidad de informes presentados</t>
  </si>
  <si>
    <t>Esta herramienta se realiza a mediados del mes de octubre  de cada año / Mediante oficio SENASA-DG-54-2024 se avala el plan de accion por parte de la DG</t>
  </si>
  <si>
    <t>Revisión, Actualización y Aprobación de los procedimientos identificados en el Sistema de Gestión de Calidad DAF.</t>
  </si>
  <si>
    <t xml:space="preserve"> Cantidad de Recomendaciones y Disposiciones atendidas.</t>
  </si>
  <si>
    <t>Cantidad de Procedimientos Revisados y Aprobados.</t>
  </si>
  <si>
    <t>Licda. Johanna Cordero Alvarez</t>
  </si>
  <si>
    <t>Elaboración y ejecución de los planes de acción para la implementación de las recomendaciones emitidas por la Auditoría Interna y la Contraloría General de la República.</t>
  </si>
  <si>
    <t>Cantidad Recomendaciones y Disposiciones atendidas.</t>
  </si>
  <si>
    <t>Recomendaciones y Disposiciones atendidas.</t>
  </si>
  <si>
    <t>-</t>
  </si>
  <si>
    <t>Elaboración de Informe sobre el Análisis de la recaudación de ingresos de la Institución.</t>
  </si>
  <si>
    <t>Número de Informes Presentados</t>
  </si>
  <si>
    <t>Licda. Yesenia Rodríguez Navarro</t>
  </si>
  <si>
    <t>El informe se presenta semestralmente, pero se han revisado los datos mensuales de la recaudación, realizando análisis parcial de los mismos y planteando opciones de mejora sobre los aspectos identifcados para mejorar y fortalecer el control.</t>
  </si>
  <si>
    <t>Elaboración de la propuesta Anual del Presupuesto Institucional, así como las modificaciones presupuestarias, los presupuestos extraordinarios de acuerdo a la programación de la Dirección General de Presupuesto Nacional.</t>
  </si>
  <si>
    <t xml:space="preserve">
Número de Informes Presentados.</t>
  </si>
  <si>
    <t>Fueron presentadas en tiempo y forma las propuestas del presupuesto anual y las modificaciones, conforme las fechas planteadas en el cronograma de la Dirección General de Presupuesto Nacional.</t>
  </si>
  <si>
    <t xml:space="preserve">Presentación en tiempo y forma de los informes:
-Estados Financieros (mensuales, trimestrales), Informes semestrales de Compras por Caja Chica, Conciliación de la Cuenta Presupuestaria
-Informes Ejecución y Liquidación Presupuestaria, la Distribución anual y trimestral de la cuota.
</t>
  </si>
  <si>
    <t>Cantidad de vehículos atendidos / Cantidad total de vehículos en uso.</t>
  </si>
  <si>
    <t xml:space="preserve">Han sido presentados ante las diferentes Dependencias del Ministerio de Hacienda: los 4 informes de estados financieros los mensuales de enero a marzo y el del I Trimestre y las 3 conciliaciones mensuales de la cuenta presupuestaria.   De igual forma se han presentado ante el Ministerio de Agricultura y Ganadería los datos tanto de la Ejecución Presupuestaria del I Trimestre, como la distribución de la cuota presupuestaria del I Trimestre. </t>
  </si>
  <si>
    <t>Coordinación de los mantenimientos preventivos y correctivos de los vehículos oficiales</t>
  </si>
  <si>
    <t xml:space="preserve"> Cantidad de requerimientos atendidos</t>
  </si>
  <si>
    <t xml:space="preserve"> Cantidad de vehículos atendidos / Cantidad total de vehículos en uso.</t>
  </si>
  <si>
    <t>Lic. Dennis Condega Martínez</t>
  </si>
  <si>
    <t>Se cuenta con la matriz actualizada. Se ha logrado atender 101 unidades vehiculares en donde al menos ha recibido un servicio de mantenimiento en el primer trimestre 2024, representando el 55,80% del total de automotores en uso.</t>
  </si>
  <si>
    <t>Coordinación de las revisiones técnicas de vehiculos oficiales para el cumplimiento de ley.</t>
  </si>
  <si>
    <t>Unidad de medida: Cantidad de vehículos con RTV / Cantidad de vehículos oficiales en uso.</t>
  </si>
  <si>
    <t>Se logró actualizar la matriz de control acerca de las revisiones de inspección vehicular para placas terminadas en 1, 2 y 3. La cantidad de unidades vehiculares con revisión al día es de 50 unidades, el cual representa un 92,59%.</t>
  </si>
  <si>
    <t>Gestión y  coordinación de las solicitudes de mantenimiento de instalaciones generadas desde el sistema de tickets, siempre que se disponga de los materiales y contenido económico para la atención de estas.</t>
  </si>
  <si>
    <t>Sistema tickets mediante reporte semestral.</t>
  </si>
  <si>
    <t>Unidad de medida: # de tickets atendidos entre # de tickets recibidos</t>
  </si>
  <si>
    <t>Se ejecutaron trabajos menores de reparación en instalaciones físicas, demandadas por las diferentes dependencias de las Oficinas Centrales del SENASA.</t>
  </si>
  <si>
    <t>Órdenes de pedido ejecutadas.</t>
  </si>
  <si>
    <t>Unidad de medida: Cantidad de generadores atendidos / El Total de generadores.</t>
  </si>
  <si>
    <t>Se ejecutaron las órdenes de pedido 0822024101200080 y 0822024101200081 del trámite de contratación pública 2023LE-000003-00009400001</t>
  </si>
  <si>
    <t xml:space="preserve">Unidad de medida: Cantidad de aires acondicionados atendidos / Total de aires acondicionados </t>
  </si>
  <si>
    <t>El contratista no ha cumplido a cabalidad con las solicitudes de mantenimientos en equipos de aires acondicionados, a pesar del debido seguimiento por parte del Administrador de Contrato. Se espera que para el II Trimestre se pueda obtener la atención de dichos equipos.</t>
  </si>
  <si>
    <t>Gestion oportuna de los pagos de facturas de proveedores servicios públicos (energía eléctrica, agua, telecomunicaciones e internet y recolección de desechos ordinarios).</t>
  </si>
  <si>
    <t>Cuadro integrado de pagos realizados</t>
  </si>
  <si>
    <t>Unidad de medida: Cantidad facturas tramitadas con comprobante de pago / Cantidad facturas recibidas.</t>
  </si>
  <si>
    <t>Se ha procurado la cancelación de las facturas de servicios públicos en tiempo con la finalidad de no afectar la operatividad de la institución, cuya efecto sería la suspensión del servicio por atrasos en el pago del servicio.</t>
  </si>
  <si>
    <t>MAG-SENASA-100-107</t>
  </si>
  <si>
    <t>Salud Reproductiva</t>
  </si>
  <si>
    <t xml:space="preserve">Presupuesto </t>
  </si>
  <si>
    <t>Inspección a establecimientos que procesan y comercializan material genético</t>
  </si>
  <si>
    <t>Numero de Establecimientos que procesen, almacenen, provean, comercialicen y expenden   productos, sub productos y derivados de origen animal destinados al consumo humano y animal inspeccionados, considerando bajo desempeño, reiteración de hallazgos críticos y  denuncias</t>
  </si>
  <si>
    <t xml:space="preserve">Inspecciones </t>
  </si>
  <si>
    <t>600 000</t>
  </si>
  <si>
    <t>Dr. Manuel Castillo</t>
  </si>
  <si>
    <t>Se logra cumplir</t>
  </si>
  <si>
    <t>Las citas se establecen según la disponibilidad de los dueños</t>
  </si>
  <si>
    <t>Servicio de congelamiento de semen a productores</t>
  </si>
  <si>
    <t xml:space="preserve">Numero de Animales procesados para congelamiento de semen </t>
  </si>
  <si>
    <t>100 000</t>
  </si>
  <si>
    <t>Por limitaciones de recursos e insumos no se logra ampliar el número de servicios</t>
  </si>
  <si>
    <t>Servicio en pausa por falta de Nitórgeno por falta de presupuesto</t>
  </si>
  <si>
    <t xml:space="preserve">Servicio de evaluación macro y microscópica de muestras seminales frescas y/o congeladas </t>
  </si>
  <si>
    <t>Numero de muestras procesadas de semen</t>
  </si>
  <si>
    <t>35 000</t>
  </si>
  <si>
    <t>Se podrían estar procesando más de 2000 muestras al año si no fuera por las limitaciones legales y falta de recursos económicos</t>
  </si>
  <si>
    <t>Se rrecibieron únicamente ese número de muestras, es bajo demanda</t>
  </si>
  <si>
    <t>Realización de exámenes andrológicos y ginecológicos</t>
  </si>
  <si>
    <t xml:space="preserve"> Numero de Animales examinados y con diagnóstico</t>
  </si>
  <si>
    <t>150 000</t>
  </si>
  <si>
    <t>Dr. Heiner Jiménez del V</t>
  </si>
  <si>
    <t>Se podría estar haciendo un número mayor a los 100 animales por año si se tuviera presupuesto para realizarlos y promocionarlos</t>
  </si>
  <si>
    <t>Se dieron más solicitudes de exámenes de los programados. Efecto a charlas anteriores realizadas</t>
  </si>
  <si>
    <t>Inspecciones a grupos de núcleos de inseminación</t>
  </si>
  <si>
    <t>Visita agrupos de productores o asociaciones de produtores</t>
  </si>
  <si>
    <t>Dr.Julián Pastor P</t>
  </si>
  <si>
    <t>Se realizan los que se pueden ya trabajar</t>
  </si>
  <si>
    <t xml:space="preserve">Charlas de capacitación de técnologias reproductivas </t>
  </si>
  <si>
    <t>Charlas y capacitación</t>
  </si>
  <si>
    <t>Se hacen las charlas necesarias y se utiliza el medio virtual</t>
  </si>
  <si>
    <t>Se realizan según la petición de los productores o grupos de ganaderos, instituciones o asociaciones</t>
  </si>
  <si>
    <t>Actualización del reglamento MAG, decreto 21858 de productos y subproductos regulados por Senasa</t>
  </si>
  <si>
    <t xml:space="preserve">Cantidas de  modificaciones o elaboración de reglamentos o leyes </t>
  </si>
  <si>
    <t>Se realiza según la necesidad de otras dependencias de la Institución</t>
  </si>
  <si>
    <t>Actualización de procedimientos</t>
  </si>
  <si>
    <t xml:space="preserve">Proceso de modificación o elaboración de reglamentos o leyes </t>
  </si>
  <si>
    <t>Se hacen según necesidades de otras dependencias</t>
  </si>
  <si>
    <t>Visitas a fincas escuela y nuevas del Proyecto con Corfoga y Fundecooperación con palpaciones y cotroles de hembras aptas a uso de tecnología de IA</t>
  </si>
  <si>
    <t>Visitas a campo en giras</t>
  </si>
  <si>
    <t>160 000</t>
  </si>
  <si>
    <t>Se hacen las visitas necesarias pero se pueden realizar el triple, no hay suficiente presupuesto</t>
  </si>
  <si>
    <t>Se restrimgen visitas por falta de insumos por falta de dinero en partidas</t>
  </si>
  <si>
    <t>Apoyo en la realización de Andrológicos en toros del Programa de Andrología- Corfoga</t>
  </si>
  <si>
    <t>845 000</t>
  </si>
  <si>
    <t>Se deberían trabajar al menos 200 toros pero no se logra más por falta de presupuesto y recursos</t>
  </si>
  <si>
    <t>Se tienen contratados los exámenes del año pero se hacen según requerimientos de Corfoga</t>
  </si>
  <si>
    <t>Charlas y clases para estudiantes sobre las técnicas de IA y sus equipos necesarios</t>
  </si>
  <si>
    <t>40 000</t>
  </si>
  <si>
    <t>Según las peticiones de charlas</t>
  </si>
  <si>
    <t>Charlas a Cámaras, Colegios, Productores e instituciones</t>
  </si>
  <si>
    <t>Auditorías de Control de Registro Genealógico de razas</t>
  </si>
  <si>
    <t>Cantidad de Establecimientos nuevos (fincas y granjas) de Producción Primaria implementando buenas prácticas de uso de medicamentos veterinarios (incluidos los antimicrobianos)BPMV</t>
  </si>
  <si>
    <t>Dr. Julián Pastor Pacheco</t>
  </si>
  <si>
    <t xml:space="preserve">Direccion General </t>
  </si>
  <si>
    <t xml:space="preserve">Programa Nacional de Salud Porcina </t>
  </si>
  <si>
    <t>IVTrimestre</t>
  </si>
  <si>
    <t>Revalidación de estatus país libre de Peste porcina clásica (PPC)</t>
  </si>
  <si>
    <t xml:space="preserve"> Cantidad de informes sobre requerimientos</t>
  </si>
  <si>
    <t>Resolución OMSA</t>
  </si>
  <si>
    <t>Susana Ureña Rivera</t>
  </si>
  <si>
    <t xml:space="preserve">Sujeto a que la enfermedad no ingrese al país </t>
  </si>
  <si>
    <t>Aplicación los lineamientos del Programa Nacional de Salud Porcina</t>
  </si>
  <si>
    <t xml:space="preserve">Correo Electronico </t>
  </si>
  <si>
    <t xml:space="preserve">Presentación  el autoreconocimiento de país libre de Enfermedad de Aujeszky  </t>
  </si>
  <si>
    <t xml:space="preserve">Autoreconocimiento presentado </t>
  </si>
  <si>
    <t xml:space="preserve">Sujeto a que en los muestreos ejecutados no se detecte la enfermedad </t>
  </si>
  <si>
    <r>
      <t xml:space="preserve">Presentación el autoreconocimiento de país libre de </t>
    </r>
    <r>
      <rPr>
        <b/>
        <i/>
        <sz val="7"/>
        <color rgb="FF000000"/>
        <rFont val="Aptos Narrow"/>
        <family val="2"/>
        <scheme val="minor"/>
      </rPr>
      <t xml:space="preserve">Brucella suis </t>
    </r>
  </si>
  <si>
    <t xml:space="preserve">Realización de  actividades de vigilancia de Brucelosis porcina, Enfermedad de Aujeszky y Taenia solium </t>
  </si>
  <si>
    <t xml:space="preserve"> Cantidad de visitas</t>
  </si>
  <si>
    <t xml:space="preserve">Realización de  visitas para la atención de sospechas de enfermedad exótica </t>
  </si>
  <si>
    <r>
      <t>Coordinación de  las actividades de vigilancia del proyecto para la confirmación de transmisión activa de cisticercosis porcina por</t>
    </r>
    <r>
      <rPr>
        <b/>
        <i/>
        <sz val="7"/>
        <color rgb="FF000000"/>
        <rFont val="Aptos Narrow"/>
        <family val="2"/>
        <scheme val="minor"/>
      </rPr>
      <t xml:space="preserve"> Taenia solium</t>
    </r>
    <r>
      <rPr>
        <b/>
        <sz val="7"/>
        <color rgb="FF000000"/>
        <rFont val="Aptos Narrow"/>
        <family val="2"/>
        <scheme val="minor"/>
      </rPr>
      <t>, en las áreas de riesgo identificadas en la Región Huetar Caribe</t>
    </r>
  </si>
  <si>
    <t xml:space="preserve">Realización de  acciones para la competencia técnica de los funcionarios oficiales en la ejecución de los programas de vigilancia epidemiológica y demás lineamientos.	</t>
  </si>
  <si>
    <t xml:space="preserve">Inducción, supervisión, evaluación y capacitación de los médicos veterinarios oficializados  </t>
  </si>
  <si>
    <t>Capacitación  a productores, veterinarios privados y otros miembros de la cadena productiva en las enfermedades exóticas o de importancia de los porcinos.</t>
  </si>
  <si>
    <t xml:space="preserve">Capacitación  a productores, veterinarios privados y otros miembros de la cadena productiva en las buenas prácticas pecuarias y medidas de bioseguridad en las explotaciones porcinas </t>
  </si>
  <si>
    <t>Actualización o creación de  protocolos, instructivos, y procedimientos para la vigilancia de las enfermedades porcinas de importancia para el país.</t>
  </si>
  <si>
    <t>Verificación de la ejecución de los lineamientos por las Direcciones Regionales del SENASA</t>
  </si>
  <si>
    <t xml:space="preserve">Realización de  visitas para la verificación del cumplimiento del Reglamento de Granjas Porcinas </t>
  </si>
  <si>
    <t>Elaboración informes sobre la estadística de las granjas porcinas, su población y su caracterización</t>
  </si>
  <si>
    <t xml:space="preserve">Participación  en la contestación de cuestionarios o en la adecuación de requisitos sanitarios de socios comerciales para la apertura/mantenimiento de mercados  </t>
  </si>
  <si>
    <t xml:space="preserve">Participarción en reuniones para actualizar o crear normativa que regule al sector porcino a nivel nacional o regional </t>
  </si>
  <si>
    <t>Participación y representar al SENASA ante organismos internacionales, instituciones nacionales, en reuniones, auditorias, comisiones, seminarios, talleres relacionado a la salud porcina y salud pública veterinaria.</t>
  </si>
  <si>
    <t xml:space="preserve">Susana Ureña Rivera </t>
  </si>
  <si>
    <t>101.08 Programas Epidemiológicos</t>
  </si>
  <si>
    <t xml:space="preserve">Departamento deEpidemiología </t>
  </si>
  <si>
    <t xml:space="preserve">Programa Nacionald de Animales en Desastre </t>
  </si>
  <si>
    <t xml:space="preserve">
Reuniones de coordinación referente a prevención de riesgo</t>
  </si>
  <si>
    <t>Número de reuniones de coordinación y visitas a campo referente a prevención de riesgo.</t>
  </si>
  <si>
    <t>SINGES</t>
  </si>
  <si>
    <t xml:space="preserve">Dr. Luis Antonio Molina </t>
  </si>
  <si>
    <t>Visitas a campo referente a prevención de riesgo</t>
  </si>
  <si>
    <t>Estamos en emergencia por Busano Barrenador, y se hacen viisitas a campo en prevención del riesgo</t>
  </si>
  <si>
    <t>Talleres Comunales en Reducción de riesgo pecuario</t>
  </si>
  <si>
    <t>Número de talleres Comunales en Reducción de riesgo pecuario</t>
  </si>
  <si>
    <t>Estamos en emergencia por Busano Barrenador, y se hacen talleres comunales al respecto</t>
  </si>
  <si>
    <t>Sesiones de trabajo para uniformizar criterios en cuanto a procedimientos de coordinación.</t>
  </si>
  <si>
    <t>Número de Protocolos de Respuesta homogenizados para los diferentes entes intra e interinstitucionales.</t>
  </si>
  <si>
    <t>Plan de reducción de riesgos por lluvia ácida actualizado.</t>
  </si>
  <si>
    <t>Capacitaciones a funcionarios y gremios sobre gestión del riesgopecuario en emergencias</t>
  </si>
  <si>
    <t>Número de capacitaciones a funcionarios y gremios sobre gestión del riesgo pecuario en emergencias</t>
  </si>
  <si>
    <t>Reuniones de coordinación interinstitucional</t>
  </si>
  <si>
    <t>Número de reuniones de coordinación interinstitucionales.</t>
  </si>
  <si>
    <t xml:space="preserve">Depende de las convocatorias al COE Nacional. Solamente hay una interna  convocada por el Sr Viceministro. </t>
  </si>
  <si>
    <t>Operativos de Atención de Emergencias</t>
  </si>
  <si>
    <t xml:space="preserve">Número de emergencias atendidas. </t>
  </si>
  <si>
    <t>Bajo demanda, sólo Volcán Poás.</t>
  </si>
  <si>
    <t>No hay ejecución</t>
  </si>
  <si>
    <t>Se mantiene el programa</t>
  </si>
  <si>
    <t>No se dan servicios</t>
  </si>
  <si>
    <t>Muestras que fueron entregadas y procesadas</t>
  </si>
  <si>
    <t>Se han dado más revisiones por demanda</t>
  </si>
  <si>
    <t>Se da las reuniones requeridas</t>
  </si>
  <si>
    <t>Charlas afin con lo requerido y solicitado</t>
  </si>
  <si>
    <t>en espera de resoluciones de legal</t>
  </si>
  <si>
    <t>Se realizan menos por factor de disminución en Corfoga por presupuesto</t>
  </si>
  <si>
    <t>Se hace lo requerido por el convenio</t>
  </si>
  <si>
    <t>En proceso correcto</t>
  </si>
  <si>
    <t>Se tienen menos por falta de demanda de productores</t>
  </si>
  <si>
    <t>Certificacion de Granja de Huevo El Roble</t>
  </si>
  <si>
    <t xml:space="preserve">Cumplimiento actual de 2 microporganismos, representa el 35% en 50 muestras. En espera de la modificacion presupuestaria para lograr continuar con meta. Se reporta ante Planificacion riesgo de incumplimiento. </t>
  </si>
  <si>
    <t>Se sobrepasa la meta debido a que se adelantaron inspecciones programadas en el segundo semestre ante la posible carencia de presupuesto</t>
  </si>
  <si>
    <t>Se sobrepasa la meta debido a que se realizó un mayor muestreo por el faltante del primer trimestre.</t>
  </si>
  <si>
    <t>Se sobrepasa la meta debido a la revisión del RTCA de Medicamentos y de Rotulado de CAMEVET, así como de BPATYD y BPM (9 AU, 8 RGU)</t>
  </si>
  <si>
    <t>Ninguna adicional</t>
  </si>
  <si>
    <t>2 (AU).1 (FV)</t>
  </si>
  <si>
    <t>1 (AU)3 (RGU)</t>
  </si>
  <si>
    <t>La mayoria de los estudios de comprobación de periodo de retiro están programados para después del segundo trimestre 2024.</t>
  </si>
  <si>
    <t>Se traslada aquí la información, pues la casilla está protegida. Este indicador se encuentra vinculado con los resultados de los análisis que realiza la Dirección de Productos de Origen Animal (DIPOA), por lo que el departamento de Farmacovigilancia sólo tendrá participación cuando se reporten casos violatorios por parte de la DIPOA, para este segundo trimestre no se reportaron casos.</t>
  </si>
  <si>
    <t xml:space="preserve"> -   </t>
  </si>
  <si>
    <t>En Febrero se jubiló la Jefa de Registro y a la fecha solo tenemos a una persona realizando todas las labores de registro, por lo que las capacitaciones se retomarán cuando las plazas estén contratadas.</t>
  </si>
  <si>
    <t>Por salida del Ing. Barrantes y no darse una contratación de personal que cubra las labores que ejercía este funcionario no se logró realizar esta meta</t>
  </si>
  <si>
    <t>Por falta de presupuesto no se pudo dar capacitaciones en sitio como lo pidieron las Direcciones Regionales</t>
  </si>
  <si>
    <t>No hemos recibido ninguna auditoría externa porque no han solicitado las mismas.</t>
  </si>
  <si>
    <t>No han solicitado auditorías HAACP</t>
  </si>
  <si>
    <t>Informes extraordinarios por Gusano Barrenador</t>
  </si>
  <si>
    <t>Revisión del Cuestionario de El Salvador para la importación de lácteos de ese país y el cuestionario de Argentina para importar miel de abeja</t>
  </si>
  <si>
    <t>No se realizo,  nuevas directrices</t>
  </si>
  <si>
    <t>Lectura de cuestrionarios externos el de Alinsa de Nicaragua</t>
  </si>
  <si>
    <t>Direccion Regional Central Occidental</t>
  </si>
  <si>
    <t>Hay nuevas subastas y se incrementa la vigilancia en regiones con mas casos positivos</t>
  </si>
  <si>
    <t>Se presenta retraso porque se dieron  charlas sobre vacunacion a las Direcciones Regionales que no estaban programadas</t>
  </si>
  <si>
    <t>El sistema no ha sido finalizado</t>
  </si>
  <si>
    <t>Charla de capacitacion Trazabilidad/Vacunación</t>
  </si>
  <si>
    <t xml:space="preserve">A falta de presupuesto en la partida de combustible. Se espera poder ejecutar en el próximo trimestre. </t>
  </si>
  <si>
    <t>Tabla de Plazos de las Direcciones Regionales.</t>
  </si>
  <si>
    <t>Inspecciones  virtuales a Direcciones Regionales: Brunca, Huetar Caribe, Central Sur,  Chorotega</t>
  </si>
  <si>
    <t>Se cumplió en el I Trimestre</t>
  </si>
  <si>
    <t>Eliminación de Documentos de la Dirección Medicamentos Veterinarios</t>
  </si>
  <si>
    <t>Transferencia de la Dirección Administrativa Financiera</t>
  </si>
  <si>
    <t>El comportamiento de los ingresos ha variado, se ha delegado la entrega de servicios a terceros.</t>
  </si>
  <si>
    <t>Se cumplió con la entrega de los informes en el plazo establecido por el Ente de Fiscalización</t>
  </si>
  <si>
    <t>Como resultado de la suspensión de visitas internacionales a Costa Rica se logró incrementar el número auditorías a nivel nacional, por eso el sobre cumplimiento.</t>
  </si>
  <si>
    <t xml:space="preserve"> </t>
  </si>
  <si>
    <t>El atraso se debe principalmente al fallo en equipos de laboratorio LANASEVE lo que resultó en una suspensión temporal de análisis</t>
  </si>
  <si>
    <t>De estas 48, 6 no fueron enviadas por disposcion del encargado de RAM y además hay pendientes de Coopemontecillos y Copecarnisur</t>
  </si>
  <si>
    <t>La planificación de las regiones fue realizada directamente por las regionales</t>
  </si>
  <si>
    <t xml:space="preserve">-   </t>
  </si>
  <si>
    <t xml:space="preserve">II trimestre 2024 </t>
  </si>
  <si>
    <t xml:space="preserve">Semestral 2024 </t>
  </si>
  <si>
    <t xml:space="preserve">Se gestionaron datos para el AR para fiebre aftosa en conjunto con el OIRSA, Pecuarius Laboratorios México, Cuestionario Biológicos. </t>
  </si>
  <si>
    <t xml:space="preserve">Todavìa no se ha recibido dinero para continuar con el SIVE, pero se ha tratado de gestionar desde enero. Se han realizado muchìsimas pruebas y se enviaron muchas observaciones a la compañIa para hacer uso de la garantìa. </t>
  </si>
  <si>
    <t>Este año el informe se termió más temprano que en años anteriores, porque se solicitó una colaboración con la Unidad de Comunicación del MAG para realizar el diseño. Se entregó a esta Unidad el 8 de julio (en años pasados se terminó a finales de agosto).</t>
  </si>
  <si>
    <t>Se realizaron los boletines, se contactaron los Programas Nacionales y colegas en campo sobre inconsistencias de datos (ej. Mortalidad de animales por gusano barrenador).</t>
  </si>
  <si>
    <t xml:space="preserve">En Mayo se tuvo una reunión entre el Departamento de Epidemiológia, la Dirección de Medicamentos y la Dirección General, en cual se definió el proceso que seguir para la importación de biológicos. Se ha creado un cuestionario por parte del Departamento de Epidemiológica, y un procedimiento inicial, pero hace falta crear el procedimiento en el marco de "Calidad". </t>
  </si>
  <si>
    <t xml:space="preserve">Este año se crearon boletines de gusano barrenador, pero los hizo el Coordinador de este Programa Nacional. </t>
  </si>
  <si>
    <t xml:space="preserve">Cuestionario Taiwan - actualización. </t>
  </si>
  <si>
    <t>En riesgo de incumplimiento(&lt;51,0%)</t>
  </si>
  <si>
    <t xml:space="preserve">Anual  2024 </t>
  </si>
  <si>
    <t>% CUMPLIMIENTO METAS III Anual</t>
  </si>
  <si>
    <t>% ejecución PAO Anual</t>
  </si>
  <si>
    <t xml:space="preserve">Clasificación </t>
  </si>
  <si>
    <t>Total de actividades I trimestre</t>
  </si>
  <si>
    <t>% ejecución PAO I trimestre</t>
  </si>
  <si>
    <t>Total de actividades II trimestre</t>
  </si>
  <si>
    <t>% ejecución PAO II trimestre</t>
  </si>
  <si>
    <t xml:space="preserve">Total de actividades Semestral </t>
  </si>
  <si>
    <t xml:space="preserve">% ejecución PAO Semestral </t>
  </si>
  <si>
    <t>Total de actividades Anual</t>
  </si>
  <si>
    <t>I TRIMESTRE 2024 -SENASA</t>
  </si>
  <si>
    <t>II TRIMESTRE 2024 -SENASA</t>
  </si>
  <si>
    <t>SEMESTRAL 2024 -SENASA</t>
  </si>
  <si>
    <t>ANUAL 2024 -SENASA</t>
  </si>
  <si>
    <t>SENASA</t>
  </si>
  <si>
    <t>DIRECCION REGIONAL PACIFICO CENTRAL</t>
  </si>
  <si>
    <r>
      <t xml:space="preserve">Vinculación o alineamiento de objetivos e intervenciones </t>
    </r>
    <r>
      <rPr>
        <b/>
        <vertAlign val="superscript"/>
        <sz val="10"/>
        <rFont val="Calibri (Cuerpo)"/>
      </rPr>
      <t>1</t>
    </r>
  </si>
  <si>
    <r>
      <t xml:space="preserve">ODS </t>
    </r>
    <r>
      <rPr>
        <b/>
        <vertAlign val="superscript"/>
        <sz val="10"/>
        <rFont val="Calibri (Cuerpo)"/>
      </rPr>
      <t>2</t>
    </r>
  </si>
  <si>
    <r>
      <t xml:space="preserve">PS </t>
    </r>
    <r>
      <rPr>
        <b/>
        <vertAlign val="superscript"/>
        <sz val="10"/>
        <rFont val="Calibri (Cuerpo)"/>
      </rPr>
      <t>3</t>
    </r>
  </si>
  <si>
    <r>
      <t xml:space="preserve">PEI </t>
    </r>
    <r>
      <rPr>
        <b/>
        <vertAlign val="superscript"/>
        <sz val="10"/>
        <rFont val="Calibri (Cuerpo)"/>
      </rPr>
      <t>4</t>
    </r>
  </si>
  <si>
    <r>
      <t xml:space="preserve">POI </t>
    </r>
    <r>
      <rPr>
        <b/>
        <vertAlign val="superscript"/>
        <sz val="10"/>
        <rFont val="Calibri (Cuerpo)"/>
      </rPr>
      <t>5</t>
    </r>
  </si>
  <si>
    <t>I Semestre</t>
  </si>
  <si>
    <t>II Semestre</t>
  </si>
  <si>
    <t xml:space="preserve">Actividad </t>
  </si>
  <si>
    <t xml:space="preserve">Total Programado </t>
  </si>
  <si>
    <t>ENFERMEDADES NERVIOSAS</t>
  </si>
  <si>
    <t>Cerebros tomados y enviados al laboratorio para EEB.</t>
  </si>
  <si>
    <t>Cerebros tomados de ovinos o caprinos, enviados al laboratorio para EEB y Prurigo Lumbar</t>
  </si>
  <si>
    <t>Consultas a M.V. particulares para la identificación de los bovinos con síntomas nerviosos.</t>
  </si>
  <si>
    <t>ENFERMEDADES PORCINAS</t>
  </si>
  <si>
    <t>Cuadriculas muestreadas y enviados al laboratorio para PPC y PPA</t>
  </si>
  <si>
    <t>Evaluación de bioseguridad a piaras o granjas certificadas para exportación.</t>
  </si>
  <si>
    <t>Evaluación de piaras o granjas según el nivel de bioseguridad.</t>
  </si>
  <si>
    <t>Muestras tomadas y enviadas al laboratorio para PPC.</t>
  </si>
  <si>
    <t>ANEMIA INFECCIOSA EQUINA (AIE)</t>
  </si>
  <si>
    <t>Équidos muestreados para diagnostico de AIE.</t>
  </si>
  <si>
    <t>ENFERMEDADES VESICULARES</t>
  </si>
  <si>
    <t> Muestras tomadas para Enfermedades Vesiculares.</t>
  </si>
  <si>
    <t>ENFERMEDADES AVIARES</t>
  </si>
  <si>
    <t> Cuadrículas de predios de traspatio muestreadas para la vigilancia de Influenza aviar y enfermedad de Newcastle</t>
  </si>
  <si>
    <t> Granjas no exportadoras muestreadas para la vigilancia de Influenza aviar y enfermedad de Newcastle, menores de 5000 aves*.</t>
  </si>
  <si>
    <t>Inspecciones a establecimientos de Incubadoras de Aves.</t>
  </si>
  <si>
    <t>BRUCELOSIS BOVINA (BRUC)</t>
  </si>
  <si>
    <t>Fincas de renovación para hato libre de BRUC.</t>
  </si>
  <si>
    <t> Hatos vacunados contra la BRUC.</t>
  </si>
  <si>
    <t>Hatos muestreados para Brucelosis para saneamiento.</t>
  </si>
  <si>
    <t>Toma de muestra en subasta</t>
  </si>
  <si>
    <t>TUBERCULOSIS BOVINA (TBC)</t>
  </si>
  <si>
    <t>Fincas para renovación para hato libre de TBC.</t>
  </si>
  <si>
    <t> Hatos muestreados para Tuberculosis para saneamiento.</t>
  </si>
  <si>
    <t> Lectura de tuberculina</t>
  </si>
  <si>
    <t>CUARENTENA</t>
  </si>
  <si>
    <t>Colocación y retiro de marchamos</t>
  </si>
  <si>
    <t> Cuarentenas domiciliar por importación.</t>
  </si>
  <si>
    <t>Identificación de animales.</t>
  </si>
  <si>
    <t>Inspección de seguimiento para cuarentena domiciliar por importación.</t>
  </si>
  <si>
    <t>Visitas para evaluación de establecimientos para cuarentena domiciliar para importación.</t>
  </si>
  <si>
    <t>PREVENCIÓN DE RABIA</t>
  </si>
  <si>
    <t>Capturas de murciélagos hematófagos realizadas.</t>
  </si>
  <si>
    <t>GUSANO BARRENADOR</t>
  </si>
  <si>
    <t>Muestras tomadas y enviadas al laboratorio para Gusano Barrenador.</t>
  </si>
  <si>
    <t>Visitas de vigilancia epidemiológica para Gusano Barrenador.</t>
  </si>
  <si>
    <t>ESTABLECIMIENTOS AVICOLAS EVALUADAS PARA EXPORTACIÓN</t>
  </si>
  <si>
    <t>CERTIFICADOS DE SAUD ANIMAL</t>
  </si>
  <si>
    <t> Certificados de salud para Ferias o Exposiciones Ganaderas de Bovinos.</t>
  </si>
  <si>
    <t>Revisión y firma de certificado de salud para mascotas</t>
  </si>
  <si>
    <t>INSPECCIONES EN PIF</t>
  </si>
  <si>
    <t xml:space="preserve">Monitoreo y verificacion de los componetes y funcionamiento del Arco de Aspercion . Control consumo Sanivir. </t>
  </si>
  <si>
    <t>Monitoreo y verificacion de los componetes y funcionamiento del Arco de Aspercion . Control consumo de Sanicir</t>
  </si>
  <si>
    <t xml:space="preserve">Monitoreo y verificacion de los componetes y funcionamiento del Arco de Aspercion .  Control Consumo de Sanivir </t>
  </si>
  <si>
    <t>Constancia de inspección de productos y subproductos de origen animal</t>
  </si>
  <si>
    <t>Decomisos de productos y subproductos de origen animal en el PIF.</t>
  </si>
  <si>
    <t>Facturación de contenedores de 40 pies-Aspersión</t>
  </si>
  <si>
    <t>Facturación de contenedores de 20 pies-Aspersión</t>
  </si>
  <si>
    <t xml:space="preserve">Facturacion por Aspersión de vehìculos </t>
  </si>
  <si>
    <t xml:space="preserve">Supervision de los procesos de aspersión </t>
  </si>
  <si>
    <t>Contenedores-Nebulizaciòn</t>
  </si>
  <si>
    <t>Muestreo de productos y sub productos de origen animal</t>
  </si>
  <si>
    <t>Revisión y firma de certificados de exportación para perros y gatos no UE</t>
  </si>
  <si>
    <t>AUDITORÍA A ESTABLECIMIENTOS</t>
  </si>
  <si>
    <t>Auditoria a incubadoras.</t>
  </si>
  <si>
    <t> Auditorias a establecimientos Avicolas de exportación.</t>
  </si>
  <si>
    <t>CONTROL SANITARIO</t>
  </si>
  <si>
    <t>Bovinos retenidos.</t>
  </si>
  <si>
    <t>Decomiso de animales</t>
  </si>
  <si>
    <t>Decomiso destrucción de productos de origen animal</t>
  </si>
  <si>
    <t> Inspeccion a puntos de venta para establecer trazabilidad de productos</t>
  </si>
  <si>
    <t>Inspecciones Interinstitucionales.</t>
  </si>
  <si>
    <t>Puestos de control para verificación de bienestar animal</t>
  </si>
  <si>
    <t>Retenes en carretera.</t>
  </si>
  <si>
    <t>INSPECCIONES A ESTABLECIMIENTOS</t>
  </si>
  <si>
    <t>Inspección a subastas ganaderas y Plazas de Ganado de seguimiento</t>
  </si>
  <si>
    <t>Inspección a centros de acopio y proceso de productos apícolas</t>
  </si>
  <si>
    <t>Inspección a centros de acopio de huevo</t>
  </si>
  <si>
    <t>Inspección a centros de acopio de pescado de seguimiento.</t>
  </si>
  <si>
    <t>Inspección a embarcaciones</t>
  </si>
  <si>
    <t>Inspección a embutidoras de seguimiento.</t>
  </si>
  <si>
    <t>Inspección a establecimientos acuícolas de camarón</t>
  </si>
  <si>
    <t>Inspección a establecimientos centros de distribución de productos y sub productos de origen animal.</t>
  </si>
  <si>
    <t>Inspección a establecimientos de elaboración artesanal de productos lácteos</t>
  </si>
  <si>
    <t> Inspección a establecimientos de expendio de alimentos para animales.</t>
  </si>
  <si>
    <t>Inspección a expendio o carnicerías de seguimiento.</t>
  </si>
  <si>
    <t> Inspección a ferias del agricultor.</t>
  </si>
  <si>
    <t> Inspección a finca para vigilancia epidemiológica</t>
  </si>
  <si>
    <t> Inspección a frigoríficos</t>
  </si>
  <si>
    <t>Inspección a granjas avícolas para otorgamiento de CVO.</t>
  </si>
  <si>
    <t> Inspección a granjas porcinas de seguimiento.</t>
  </si>
  <si>
    <t>Inspección a medios de transporte</t>
  </si>
  <si>
    <t>Inspección a muelle pesquero</t>
  </si>
  <si>
    <t> Inspección a plantas de deshuese y empaque de seguimiento,</t>
  </si>
  <si>
    <t> Inspección a puntos de venta de animales domésticos</t>
  </si>
  <si>
    <t>Inspección de establecimiento que utiliza medicamentos veterinarios</t>
  </si>
  <si>
    <t>Inspección de establecimientos de producción primaria leche</t>
  </si>
  <si>
    <t>Inspección de expedio de productos lácteos y derivados de seguimiento.</t>
  </si>
  <si>
    <t> Inspección de expendio al por menor de medicamentos veterinarios y productos afines</t>
  </si>
  <si>
    <t>Inspección de expendio de miel y productos apícolas de seguimiento.</t>
  </si>
  <si>
    <t>Inspección de expendio de pescado de seguimiento.</t>
  </si>
  <si>
    <t> Inspección de plantas de almacenamiento de materias primas y/o alimentos para animales</t>
  </si>
  <si>
    <t> Inspección de plantas procesadoras de pescado y mariscos de seguimiento.</t>
  </si>
  <si>
    <t>CAPACITACIÓN</t>
  </si>
  <si>
    <t>Convocatorias</t>
  </si>
  <si>
    <t>Personas capacitadas en Bienestar Animal - Animales de compañía</t>
  </si>
  <si>
    <t>Personas capacitadas en temas de Gusano Barrenador</t>
  </si>
  <si>
    <t> Personas capacitadas en temas de Influenza Aviar.</t>
  </si>
  <si>
    <t>Personas capacitadas en temas de Rabia.</t>
  </si>
  <si>
    <t>Personas capacitadas en temas de salud bovina.</t>
  </si>
  <si>
    <t>COMPETENCIA TÉCNICA Y FORMACIÓN CONTINUA</t>
  </si>
  <si>
    <t> Capacitación en gusano barrenador</t>
  </si>
  <si>
    <t> Capacitación en salud aviar</t>
  </si>
  <si>
    <t>Capacitación en temas apícolas</t>
  </si>
  <si>
    <t>AUDITORIAS INTERNAS</t>
  </si>
  <si>
    <t>Apoyo al personal oficializado.</t>
  </si>
  <si>
    <t>Auditorias a las oficinas cantonales.</t>
  </si>
  <si>
    <t xml:space="preserve">Supervision de cumplimiento PAO </t>
  </si>
  <si>
    <t>COORDINACIÓN INTERNA Y EXTERNA</t>
  </si>
  <si>
    <t>Apoyo a actividades cantonales, subcantonales y regionales</t>
  </si>
  <si>
    <t> Comisión Regional de Vigilancia Epidemiológica.</t>
  </si>
  <si>
    <t>Comisiones de Emergencias.</t>
  </si>
  <si>
    <t>Comisiones de Ministerio de Salud.</t>
  </si>
  <si>
    <t> Comité Sectorial Agropecuario.</t>
  </si>
  <si>
    <t>Consejo Territorial INDER</t>
  </si>
  <si>
    <t>Coordinación con Ministerio de Salud.</t>
  </si>
  <si>
    <t>Coordinación con Municipalidad.</t>
  </si>
  <si>
    <t>Coordinación con Sector Privado.</t>
  </si>
  <si>
    <t>Coordinación con Seguridad Pública.</t>
  </si>
  <si>
    <t>Coordinación interna y externa para programación de los recursos necesarios para cumplir con el quehacer de la región.</t>
  </si>
  <si>
    <t> Gestión de recursos para cumplir con la vigilancia y control para las diferentes enfermedades en las fincas.</t>
  </si>
  <si>
    <t> Programación de actividades.</t>
  </si>
  <si>
    <t>Reuniones externas.</t>
  </si>
  <si>
    <t>Reuniones internas.</t>
  </si>
  <si>
    <t>NOTIFICACIONES</t>
  </si>
  <si>
    <t>Entrega de resultados de análisis de laboratorio.</t>
  </si>
  <si>
    <t> Notificación de medidas sanitarias</t>
  </si>
  <si>
    <t>BRUCELOSIS (BRUC)</t>
  </si>
  <si>
    <t>Diagnóstico de BRUC por solicitud para caprinos y ovinos.</t>
  </si>
  <si>
    <t>TUBERCULOSIS (TBC)</t>
  </si>
  <si>
    <t>Diagnóstico de TBC por solicitud para caprinos y ovinos.</t>
  </si>
  <si>
    <t>ATENCIONES DE DENUNCIAS SANITARIAS</t>
  </si>
  <si>
    <t>TOMA DE MUESTRA PARA DETERMINACIÓN DE ESPECIES</t>
  </si>
  <si>
    <t>LIBERACIÓN DE PRODUCTOS RETENIDOS</t>
  </si>
  <si>
    <t>INSPECCION TRAZABILIDAD DE HUEVO</t>
  </si>
  <si>
    <t>Aspectos Legales y Gerenciales</t>
  </si>
  <si>
    <t xml:space="preserve"> Refrendo de certificados de exportación</t>
  </si>
  <si>
    <t>Capacitación en enfermedades vesiculares</t>
  </si>
  <si>
    <t>Capacitación en Brucelosis</t>
  </si>
  <si>
    <t>Capacitación en la Ley contra la Corrupción y el Enriquecimiento Ilícito en la Función Pública (N° 8422)</t>
  </si>
  <si>
    <t>Capacitación en Salud Porcina</t>
  </si>
  <si>
    <t>Capacitación en temas de enfermedades nerviosas</t>
  </si>
  <si>
    <t>Capacitación en salud aviar</t>
  </si>
  <si>
    <t>Capacitación en Tuberculosis</t>
  </si>
  <si>
    <t>Capacitación en la Ley de Bienestar de los Animales (N° 7451)</t>
  </si>
  <si>
    <t>Capacitación en Salud Animal</t>
  </si>
  <si>
    <t>Otras notificaciones</t>
  </si>
  <si>
    <t>Notificación de resoluciones</t>
  </si>
  <si>
    <t>Respuesta a Sala Cuarta</t>
  </si>
  <si>
    <t>Respuestas defensoría de los habitantes</t>
  </si>
  <si>
    <t>Recursos de revocatoria</t>
  </si>
  <si>
    <t>Respuestas a Auditoría Interna</t>
  </si>
  <si>
    <t>Resoluciones de CVO en precario</t>
  </si>
  <si>
    <t>Solicitudes de exoneraciones</t>
  </si>
  <si>
    <t xml:space="preserve">Verificación del del cumplimiento de la planificación y programación de las actividades del personal mediante la comparación entre lo programado y lo ejecutado </t>
  </si>
  <si>
    <t>Porcentaje de atención de las no conformidades indicadas en las auditorias regionales</t>
  </si>
  <si>
    <t>Informe trimestral de avance de la Dirección Regional</t>
  </si>
  <si>
    <t xml:space="preserve">DIRECCION REGIONAL  CENTRAL SUR </t>
  </si>
  <si>
    <t xml:space="preserve">DIRECCION REGIONAL  CHOROTEGA </t>
  </si>
  <si>
    <t xml:space="preserve">DIRECCION REGIONAL  OCCIDENTAL </t>
  </si>
  <si>
    <t xml:space="preserve">DIRECCION REGIONAL  ORIENTAL </t>
  </si>
  <si>
    <t xml:space="preserve">DIRECCION REGIONAL  CARIBE </t>
  </si>
  <si>
    <t xml:space="preserve">DIRECCION REGIONAL  Huertar NORTE </t>
  </si>
  <si>
    <t xml:space="preserve">DIRECCION REGIONAL  METROPOLITANA </t>
  </si>
  <si>
    <t xml:space="preserve">DIRECCION REGIONAL  BRUNCA </t>
  </si>
  <si>
    <t>Aspersión de medios de transporte</t>
  </si>
  <si>
    <t>Constancias de inspección de ingreso de los animales vivos.</t>
  </si>
  <si>
    <t xml:space="preserve"> Decomisos de productos y subproductos de origen animal en el PIF.</t>
  </si>
  <si>
    <t>Destrucción de productos y sub productos de origen animal.</t>
  </si>
  <si>
    <t>Inspección a medios de transporte terrestre</t>
  </si>
  <si>
    <t>-- Inspección de productos y subproductos de origen animal</t>
  </si>
  <si>
    <t xml:space="preserve"> Inspección y tramitología de animales en tránsito.</t>
  </si>
  <si>
    <t xml:space="preserve"> Inspecciones a equipajes.</t>
  </si>
  <si>
    <t xml:space="preserve"> Mantenimiento preventivo de los arcos de fumigación</t>
  </si>
  <si>
    <t xml:space="preserve"> Muestreo de productos y sub productos de origen animal</t>
  </si>
  <si>
    <t xml:space="preserve"> Supervisión de los procesos aspersión.</t>
  </si>
  <si>
    <t>Trámites Administrativos en PIF</t>
  </si>
  <si>
    <t>Tramitología de mercancías de productos y subproductos de origen animal en tránsito.</t>
  </si>
  <si>
    <t>230 k de piangua viva</t>
  </si>
  <si>
    <t>400 k de carne cerdo</t>
  </si>
  <si>
    <t>150 k de carne res</t>
  </si>
  <si>
    <t xml:space="preserve">VI trimestre </t>
  </si>
  <si>
    <t>Que corresponde a:
0 auditorías internacionales atendidas /
0 auditorías solicitadas</t>
  </si>
  <si>
    <t>Que corresponde a:
4 oficios enviados a los países socios comerciales / 
4 planes de acciones solicitados</t>
  </si>
  <si>
    <t xml:space="preserve">Que correspomde a:
12 trámites realizados /
17 solicitudes recibidas
se está revisando los restantes para proceder a tramitar                                                  </t>
  </si>
  <si>
    <t>Que corresponde a:
3 documentos elaborados /
3 necesidades planteadas</t>
  </si>
  <si>
    <t>Que corresponde a:
4 cuestionarios respondidos /
7 cuestionarios recibidos los 3 cuestionarios restantes se encuentran en proceso de revisión</t>
  </si>
  <si>
    <t>Que corresponde a:
3731 notas técnicas finalizadas /
3731 notas técnicas recibidas para trámite</t>
  </si>
  <si>
    <t>Que corresponda a:
2 informes emitidos dentro de los plazos establecidos /
2 cuestionarios recibidos</t>
  </si>
  <si>
    <t>Que corresponde a:
0 informes de auditoría /
0 visitas programadas por la Comisión de Equivalencia</t>
  </si>
  <si>
    <t>Que corresponde a:
1 plan de acción revisado e incluido en el informe /
1 plan de acción recibido</t>
  </si>
  <si>
    <t>REF 02/02/2024-SENASA-DIPOA-AGC-008
REF 12/02/2024-SENASA-DIPOA-AGC-012
REF 28/02/2024-SENASA-DIPOA-AGC-021
REF 29/02/2024-SENASA-DIPOA-AGC-022</t>
  </si>
  <si>
    <t>Que corresponde a:
25 análisis realizados /
25 análisis programados                                                    
(bovinos)</t>
  </si>
  <si>
    <t>Que corresponde a:
5 reportes con su respectivo seguimiento /
5 resultados violatorios recibidos</t>
  </si>
  <si>
    <t>Que corresponde a:
29 reportes /
29 resultados relacionados</t>
  </si>
  <si>
    <t xml:space="preserve">Registro: 
SENASA-PG-005-RE-004 Capacitacion Trimestral </t>
  </si>
  <si>
    <t>Que corresponde a:
2 funcionarios inducidos /
2 funcionarios de nuevo ingreso 
(personal oficializado)</t>
  </si>
  <si>
    <t>Que corresponden a:
5 requerimientos atendidos /
5 requerimientos solicitados</t>
  </si>
  <si>
    <t>Que corresponde a:
1 requerimiento atendido /
1 requerimiento solicitado
(DIPOA-PG-001)</t>
  </si>
  <si>
    <t>Informe anual PAO 2023
Informe I RPD 2024</t>
  </si>
  <si>
    <t>Que corresponde a:
7 proyectos acompañados /
7 solicitudes</t>
  </si>
  <si>
    <t>Que corresponde a:
1 expediente generado /
1 solicitud recibida</t>
  </si>
  <si>
    <t>Que corresponde a:
0 registros presentados /
0 solicitudes</t>
  </si>
  <si>
    <t>Se realizan en el último trimestre todas las visitas. Por un cambio de estrategiá</t>
  </si>
  <si>
    <t>No se dio petición de congelamientos</t>
  </si>
  <si>
    <t>Son trabajos por demanda</t>
  </si>
  <si>
    <t xml:space="preserve">Se realizaron visitas a matadero y granjas para completar muestres en zonas faltantes en proyecto de declaratoria como libre de Aujeszky y Brucelosis </t>
  </si>
  <si>
    <t xml:space="preserve">Se atendieron  sospechas de enfermedades de declaración obligatoria durante visitas de campo  </t>
  </si>
  <si>
    <t xml:space="preserve">Se realizó un informe </t>
  </si>
  <si>
    <t>Se realizaron 2 capacitaciones a MVO</t>
  </si>
  <si>
    <t xml:space="preserve">Se tuvo participación en capacitaciones organizadas por CAPORC y UCR </t>
  </si>
  <si>
    <t xml:space="preserve">Se brindó una pequeña capacitación sobre BPP durante visita de aplicación de anexo 2. </t>
  </si>
  <si>
    <t xml:space="preserve">Se actualizaron documentos del programa y estan con el nuevo Sistema de codificación </t>
  </si>
  <si>
    <t xml:space="preserve">Se ejecutaron visitas como parte de Proyecto Procinorte </t>
  </si>
  <si>
    <t xml:space="preserve">Se dio contestación a cuestionario remitido por DIPOA </t>
  </si>
  <si>
    <t xml:space="preserve">Se presenta el Análisis de Riesgo de Peste Porcina Africana al Departamento de Epidemiología. </t>
  </si>
  <si>
    <t>N° de Exceles presentados a la compañía Hermes con requerimientos solicitados.</t>
  </si>
  <si>
    <t xml:space="preserve">Este año el informe se terminó más temprano que en años anteriores, se entregó a la Unidad de Comunicación del MAG el 8 de julio para el diseño. Se realizaron dos reuniones sobre el diseño y el formato. Actualmente se espera el documento con diseño terminado. </t>
  </si>
  <si>
    <t>Se actualizan 2024_07_24_Procedimiento Evaluacion de un laboratorio fabricante de biologicos veterinarios_DE y 2024_07_19_Procedimiento_marco y se envían a la Dirección de Medicamentos Veterinarios.</t>
  </si>
  <si>
    <t>Servicio Nacional De Salud Animal</t>
  </si>
  <si>
    <t>Programa Nacional Enfermedades Transfronterizas/Departamento de Epidemiología</t>
  </si>
  <si>
    <t>Validación del status de país donde el riesgo de encefalopatía espongiforme bovina (EEB) es insignificante</t>
  </si>
  <si>
    <t xml:space="preserve"> Número de requerimientos presentados</t>
  </si>
  <si>
    <t xml:space="preserve">Resolución OMSA </t>
  </si>
  <si>
    <t>Programa Nacional Enfermedades Tranfronterizas</t>
  </si>
  <si>
    <t>Contar con el presupuesto y vehiculo necesario para la ejecución de las actividades</t>
  </si>
  <si>
    <t>De acuerdo con lo programado</t>
  </si>
  <si>
    <t>No hay Programación</t>
  </si>
  <si>
    <t>Validación del status de país libre de fiebre aftosa sin vacunación</t>
  </si>
  <si>
    <t>Actualización del protocolo de vigilancia para la EEB</t>
  </si>
  <si>
    <t>Actualización del protocolo de vigilancia para fiebre aftosa</t>
  </si>
  <si>
    <t>Actualización del protocolo de vigilancia para gusano barrenador</t>
  </si>
  <si>
    <t>Actualización del protocolo de vigilancia para rabia</t>
  </si>
  <si>
    <t>Capacitación a  ganaderos y las personas que trabajan en el transporte, comercio y sacrificio de animales para fomentar la declaración de todos los casos que manifiesten signos clínicos compatibles con Encefalopatía espongiforme bovina, fiebre aftosa, rabia, gusano barrenador</t>
  </si>
  <si>
    <t>Se realizaron dos charlas una a los estudiantes del Escuela Técnico Agrícola Industrial en Santa Clara de San Carlos y la Otra en el Instituto Tecnológico sede San Carlos a productores estudiantes y público en general</t>
  </si>
  <si>
    <t>Realizacíón de Informes mensuales</t>
  </si>
  <si>
    <t>Captura de murcielago hematófagos para el control de la rabia</t>
  </si>
  <si>
    <t>Número de capturas</t>
  </si>
  <si>
    <t>Contar con el presupuesto y vehiculo necesario para la ejecución de las actividades, la lluvia no permite que se realicen las capturas</t>
  </si>
  <si>
    <t>Boletines epidemiológicos</t>
  </si>
  <si>
    <t>Boletines Publicados en el sitio web SENASA</t>
  </si>
  <si>
    <t>Luis Mariano Arroyo Sanchez</t>
  </si>
  <si>
    <t>Se traslado al Lanaseve desde el 1/6/2024, según oficio DM-MAG-667-2024</t>
  </si>
  <si>
    <t>El funcionario ha permanecido incapacitado por enfermedad en lo que va del año</t>
  </si>
  <si>
    <t>Coronado 27/08/2024, Cañas 29/08/2024 y Ochomogo 04/09/2024</t>
  </si>
  <si>
    <t xml:space="preserve">En casos especificos de dencunias ambientales en diferentes regiones dle pais como la zona Sur en subastas , estabulados y porcinas </t>
  </si>
  <si>
    <t>Se ha trabajao activamente en la modificaicón del borrador al DE  33601-S-MINAE</t>
  </si>
  <si>
    <t>Ya no es funcionaria de la Dirección de Operaciones</t>
  </si>
  <si>
    <t>13000 k de camarón</t>
  </si>
  <si>
    <t>4555 k de pollo</t>
  </si>
  <si>
    <t>10 k de miel</t>
  </si>
  <si>
    <t>70 k de medicamentos</t>
  </si>
  <si>
    <t>Hubo un error de digitación cuando se envió el plan, hemos enviado notas a planificación indicando el error para corregirlo pero se ha mantenido igual.</t>
  </si>
  <si>
    <t>La meta se programó de acuerdo al presupuesto asignado para el 2024, no obtante mediante modificaciones presupuestarias se pudo obtener mayores insumos, lo que derivó en mayor cantidad de análisis. Hay que señalar que estos análisis se verán aumentados de llegarse a reponer un equipo  que está dañado desde mediados de año.</t>
  </si>
  <si>
    <t>La cantidad de análisis que se programan  se determina a partir del cronograma de muestreo que establece la DIPOA. Cuando los resultados dan positivo a algún patógeno contemplado dentro del plan de muestreo, deben realizarse muestreos de seguimiento.  Debido  a múltiples resultados positivos    ha sido necesario realizar multiples muestreos de seguimiento, aumentado así  el número de análisis realizados. Otro elemento determinante para calcular el número de ensayos a realizar es el presupuesto anual asignado, el cual al igual que en años  en años anteriores, ha estado por debajo de los requerimientos del LANASEVE. Al igual que con otras unidades, moficaciones presupuestarias durante el año permitieron adquirir más insumos para realizar más ensayos.</t>
  </si>
  <si>
    <t>La cantidad de análisis que programa la Unidad responde a al Plan de Muestreo establecido por los Programas Epidemiológicos. Debido a la necesidad de un aumento en la vigilancia de PPC y PPA, además del compromiso establecido con Procinorte para la vigilancia y detección de estas enfermedades se incrementó el númerdo de análisis. Asimismo, el mantenimiento del estatus de zona libre de PPC ante el USDA también es un factor revelante.</t>
  </si>
  <si>
    <t>Hubo un aumento en el número de análisis debido a que la meta inicial se programó con el presupuesto asignado. Gracias a modificaciones presupuestarias, se contó con más recursos que permitieron realizar una mayor cantidad de análisis.</t>
  </si>
  <si>
    <r>
      <t xml:space="preserve">La cantidad de análisis realizados han aumentado debido a la presencia de </t>
    </r>
    <r>
      <rPr>
        <i/>
        <sz val="7"/>
        <rFont val="Aptos Narrow"/>
        <family val="2"/>
        <scheme val="minor"/>
      </rPr>
      <t>Cochliomyia hominivorax</t>
    </r>
    <r>
      <rPr>
        <sz val="7"/>
        <rFont val="Aptos Narrow"/>
        <family val="2"/>
        <scheme val="minor"/>
      </rPr>
      <t xml:space="preserve"> en el país.</t>
    </r>
  </si>
  <si>
    <r>
      <t xml:space="preserve">La cantidad de análisis realizados han aumentado debido a la presencia de </t>
    </r>
    <r>
      <rPr>
        <i/>
        <sz val="7"/>
        <rFont val="Aptos Narrow"/>
        <family val="2"/>
        <scheme val="minor"/>
      </rPr>
      <t>Cochliomyia hominivorax</t>
    </r>
    <r>
      <rPr>
        <sz val="7"/>
        <rFont val="Aptos Narrow"/>
        <family val="2"/>
        <scheme val="minor"/>
      </rPr>
      <t xml:space="preserve"> en el país,</t>
    </r>
  </si>
  <si>
    <t>El muestreo por parte de la Dirección Nacional de Medicamentos Veterinarios ha disminuido, lo que afecta las metas programadas por la Unidad.</t>
  </si>
  <si>
    <t>Hubo un mayor ingreso de muestras de biológicos veterinarios, ya que el ingreso de muestras dependen de las importaciones que realicen las casas farmaceúticas, lo cual no se puede determinar debido a que varía constantemente.</t>
  </si>
  <si>
    <t>No se ha podido enviar a descarte debido a  presupuesto insuficiente en la subpartida con la cual se podría contratar el servicio. Hay que señalar que se manejan varios tipos de desechos y había que priorizar aquellos que representan un peligro para los funcionarios y usuarios, por lo que lo existente en la subpartida actualmente solo alcanza para enviar una parte de desechos químicos que son la prioridad.</t>
  </si>
  <si>
    <t>La próxima auditoría a Buro Veritas está programada para octubre, no se realizó antes ya que la solicitud ingresó en julio y actualmente se está gestionando la auditoría.</t>
  </si>
  <si>
    <t>Se realizaron reuniones para dar seguimiento a la auditoría realizada por el Ente Costarricense de Acreditación (ECA) auditoría necesaria para el manteminimiento de los ensayos acreditados en el LANASEVE.</t>
  </si>
  <si>
    <t>No se pueden enviar todos los equipos a la vez</t>
  </si>
  <si>
    <t>La meta fue superada ya que recibimos contenido prespuestario en la subpartida de mantenimiento, la cual inicialmente solo contaba con 10 millones de colones, insuficiente para cumplir con el 80 % anual establecido. Debido a que probablemente ese es el único presupuesto con  que contaremos este año para mantenimiento, la meta del IV Trimestre y la meta anual se verán afectadas. Hay que señalar que equipos importantes y de gran valor, que son esenciales para la realización de análisis químicos en alimentos como parte de un Plan de Muestreo establecido por el Programa Nacional de Residuos para el resguardo de la salud pública veterinaria y el comercio internacional ya que de ello depende la apertura  de mercados internacionales donde se exportan productos de origen animal para consumo humano, dejaron de funcionar por obsolescencia ya que superaban la vida útil d 10 años y su mantenimiento, el cual es más elevado con respecto a otros equipos, no pudo realizarse a tiempo ya que el contenido llegó  después de su deterioro, lo que no pudo evitar su pérdida total.</t>
  </si>
  <si>
    <t>Granjas Lecheras (Dos Pinos)</t>
  </si>
  <si>
    <t>3 microorganismos analizados en 125 muestras</t>
  </si>
  <si>
    <t>La nueva metodología de toma de muestra, hace que se dependa de la disponibilidad de los productos y de los insumos para su muestreo.</t>
  </si>
  <si>
    <t xml:space="preserve">3 AU
2 FV
1 RGU
</t>
  </si>
  <si>
    <t>12 AU
5 RGU</t>
  </si>
  <si>
    <t>16 AU
10 RGU</t>
  </si>
  <si>
    <t>No se han reportado violatorios de residuos de medicamentos vetrinarios durante el Trimestre.</t>
  </si>
  <si>
    <t>Se ha realizado la totalidad de los Estudios de comprobación de periodo de retiro, solicitados por los administrados.</t>
  </si>
  <si>
    <t>Lic. Glenda Avila Isaac</t>
  </si>
  <si>
    <t>Dirección DIPOA, Dirección Alimentos para Animales, Dirección Medicamentos, LANASEVE</t>
  </si>
  <si>
    <t>Dirección DIPOA, Dirección LANASEVE</t>
  </si>
  <si>
    <t>Cumplimiento en el IV Trimestre</t>
  </si>
  <si>
    <t>Se emitieron 24 solicitudes de pedido de mantenimiento de vehículos durante el trimestre</t>
  </si>
  <si>
    <t>Se envió a revisión técnica todas las unidades vehiculares correspondientes a las placas terminadas en 7,8 y 9</t>
  </si>
  <si>
    <t>Ejecución de los contratos de mantenimientos preventivos y correctivos de los generadores o plantas eléctricas que dispone SENASA contemplando el contenido económico existente.</t>
  </si>
  <si>
    <t>Ejecución de los contratos de mantenimientos preventivos y correctivos de los aires acondicionados que dispone SENASA, contemplando el contenido económico existente.</t>
  </si>
  <si>
    <t>El tercer trimestre se tramitó en el Sicop la contratación de los aires acondicionados restantes, por lo tanto es una meta que se cumplirá en el cuarto trimestre</t>
  </si>
  <si>
    <t>Se incluye en la revisión del RTCA de Registro de Alimentos que se encuentra en revisión.</t>
  </si>
  <si>
    <t>No hay jefe de regulatorio y tampoco presupuesto para realizar las capacitaciones</t>
  </si>
  <si>
    <t>No se ha aprobado auditorías de establecimientos en el exterior por parte de la Comisión de Equivalencia</t>
  </si>
  <si>
    <t>se reprogramo por falta de aves al momento del muestreo</t>
  </si>
  <si>
    <t>programadas para 4 trimestre</t>
  </si>
  <si>
    <t>se otorgaron mas de 50 en el trimestre, no se han logrado ingresar al singes por eventos prioritarios</t>
  </si>
  <si>
    <t>bajo demanda</t>
  </si>
  <si>
    <t>trazabilidad</t>
  </si>
  <si>
    <t>programada para 3er cuatrimestre en el programa sw SA</t>
  </si>
  <si>
    <t>bajo demanda, incluye dos casos de violatorios</t>
  </si>
  <si>
    <t>programada para 4 trimestres</t>
  </si>
  <si>
    <t>no se ha realizado</t>
  </si>
  <si>
    <t>no se han realizado</t>
  </si>
  <si>
    <t>bajo demanda,verificable en SIREA</t>
  </si>
  <si>
    <t>no se programo</t>
  </si>
  <si>
    <t>tranajo de los tecnicos</t>
  </si>
  <si>
    <t>tomas en posecion</t>
  </si>
  <si>
    <t>capacitacion a productoresen reuniones MAG por trazabilidad</t>
  </si>
  <si>
    <t>charlas sobre salmonella a productores y actores del medio</t>
  </si>
  <si>
    <t>Direcciones Regionales</t>
  </si>
  <si>
    <t>Atraso leve(&gt;=50%)</t>
  </si>
  <si>
    <t>En riesgo de incumplimiento(&lt;49,99%)</t>
  </si>
  <si>
    <t xml:space="preserve">Anual </t>
  </si>
  <si>
    <t xml:space="preserve">Informe III Trimestre </t>
  </si>
  <si>
    <t>7</t>
  </si>
  <si>
    <t>4</t>
  </si>
  <si>
    <t>-- Cerebros tomados y enviados al laboratorio para EEB.</t>
  </si>
  <si>
    <t>-- Consultas a M.V. particulares para la identificación de los bovinos con síntomas nerviosos.</t>
  </si>
  <si>
    <t>-- Cuadriculas muestreadas y enviados al laboratorio para PPC y PPA</t>
  </si>
  <si>
    <t>-- Piaras o granjas muestreados en matadero y enviados al laboratorio para PPC.</t>
  </si>
  <si>
    <t>-- Vigilancia activa en granjas de subsistencia</t>
  </si>
  <si>
    <t>-- Muestras tomadas para Enfermedades Vesiculares.</t>
  </si>
  <si>
    <t>-- Cuadriculas de granjas exportadoras muestreadas para la vigilancia de Influenza aviar y enfermedad de Newcastle, en aves de traspatio.</t>
  </si>
  <si>
    <t>-- Cuadrículas de predios de traspatio muestreadas para la vigilancia de Influenza aviar y enfermedad de Newcastle</t>
  </si>
  <si>
    <t>-- Granjas muestreadas para Influenza Aviar y Newcastle.</t>
  </si>
  <si>
    <t>-- Aplicación de medida cuarentenaria por caso positivo a Brucelosis en establecimiento</t>
  </si>
  <si>
    <t>-- Hatos muestreados para Brucelosis para saneamiento.</t>
  </si>
  <si>
    <t>-- Muestras tomadas de leche y suero en animales positivos para Brucelsosis y enviadas al laboratorio</t>
  </si>
  <si>
    <t>-- Fincas para renovación para hato libre de TBC.</t>
  </si>
  <si>
    <t>-- Hatos muestreados para Tuberculosis para saneamiento.</t>
  </si>
  <si>
    <t>-- Lectura de tuberculina</t>
  </si>
  <si>
    <t>-- Capturas de murciélagos hematófagos realizadas.</t>
  </si>
  <si>
    <t>-- Muestras tomadas y enviadas al laboratorio para Gusano Barrenador.</t>
  </si>
  <si>
    <t>-- Evaluación de bioseguridad en granjas avícolas bajo certificación oficial.</t>
  </si>
  <si>
    <t>-- Visita a establecimientos de producción primaria de aves para evaluación para certificación para exportación.</t>
  </si>
  <si>
    <t>-- Aspersión de medios de transporte</t>
  </si>
  <si>
    <t>-- Decomiso de medicamentos veterinarios</t>
  </si>
  <si>
    <t>-- Decomisos de productos y subproductos de origen animal en el PIF.</t>
  </si>
  <si>
    <t>-- Destrucción de productos y sub productos de origen animal.</t>
  </si>
  <si>
    <t>-- Inspección a medios de transporte terrestre</t>
  </si>
  <si>
    <t>-- Inspecciones a equipajes.</t>
  </si>
  <si>
    <t>-- Auditorías a fincas inscritas en SIRIGABB para verificación de registros</t>
  </si>
  <si>
    <t>-- Inventario y control de movilización de animales en producción primaria</t>
  </si>
  <si>
    <t>-- Retenes en carretera.</t>
  </si>
  <si>
    <t>-- Inspección a establecimientos centros de distribución de productos y sub productos de origen animal.</t>
  </si>
  <si>
    <t>-- Inspección a establecimientos de elaboración artesanal de productos lácteos</t>
  </si>
  <si>
    <t>-- Inspección a establecimientos de expendio de alimentos para animales.</t>
  </si>
  <si>
    <t>-- Inspección a fincas para seguimiento de bovinos importados SIRIGABB</t>
  </si>
  <si>
    <t>-- Inspección a granjas avícolas de seguimiento.</t>
  </si>
  <si>
    <t>-- Inspección a medios de transporte</t>
  </si>
  <si>
    <t>-- Inspección de animales para participar en ferias o exposiciones.</t>
  </si>
  <si>
    <t>-- Inspección granja porcina - Anexo 2</t>
  </si>
  <si>
    <t>-- Personas capacitadas en Buenas Prácticas de Uso de Medicamentos Veterinarios incluyendo los Antimicrobianos para la lucha contra la RAM</t>
  </si>
  <si>
    <t>-- Personas capacitadas en temas de salud aviar.</t>
  </si>
  <si>
    <t>-- Personas capacitadas en temas de salud porcina.</t>
  </si>
  <si>
    <t>-- Personas capacitadas en Trazabilidad.</t>
  </si>
  <si>
    <t>-- Capacitación en Salud Porcina</t>
  </si>
  <si>
    <t>-- Proyecto conjunto con Gobierno local para Bienestar Animal</t>
  </si>
  <si>
    <t>-- Diagnóstico de BRUC por solicitud para caprinos y ovinos.</t>
  </si>
  <si>
    <t>-- Diagnóstico de TBC por solicitud para caprinos y ovinos.</t>
  </si>
  <si>
    <t>-- Inspección a finca para determinación de brote de Stomoxys</t>
  </si>
  <si>
    <t xml:space="preserve">Avance del 80%. Se tuvo que posponer la finalización del estudio debido a que se agotó el kit ELISA - no se podina procesar los sueros pendientes y se está a la espera de remitir a Francia los sueros sospechosos. Se está con la redacción del borrador  </t>
  </si>
  <si>
    <t xml:space="preserve">Avance de 80%. Se tuvo que posponer la finalización del estudio debido a que se están procesando durante enero- febrero, muestras para vigilancia pasiva-cultivos, ya que las muestras de denuncias fueron pocas y se requiere para respaldar la declaratoria. Se está con la redaccion del borrador, tomando en consideracion observaciones realizadas por la OMSA.   </t>
  </si>
  <si>
    <t xml:space="preserve">Proyecto pospuesto debido a que Ministerio de Salud y OPS deben establecer la ejecución del muestreo en personas, al ser un estudio paralelo  no se puede realizar la vigilancia sólo en cerdos, se requiere que se tenga establecido esto, si no es trabajo perdido como los muestreos ejecutados en el primer trimestre. Debido a la carga de trabajo de la Direccion ambiental de Salud (a cargo del estudio), no se ha establecido cuando se va a retomar. Atraso por causas ajenas al PNSP </t>
  </si>
  <si>
    <t xml:space="preserve">Se realizó un informe que recopila la información de las 8 direcciones regionales </t>
  </si>
  <si>
    <t xml:space="preserve">Revisión del reglamento interno de la comisión técnica regional de sanidad porcina </t>
  </si>
  <si>
    <t xml:space="preserve">Reuniones de OIRSA, IICA y OMSA </t>
  </si>
  <si>
    <t>Meta cumplida</t>
  </si>
  <si>
    <t>El sistemaSIVE  no ha sido finalizado</t>
  </si>
  <si>
    <r>
      <t xml:space="preserve">Vinculación o alineamiento de objetivos e intervenciones </t>
    </r>
    <r>
      <rPr>
        <b/>
        <vertAlign val="superscript"/>
        <sz val="7"/>
        <color theme="1"/>
        <rFont val="Calibri (Cuerpo)"/>
      </rPr>
      <t>1</t>
    </r>
  </si>
  <si>
    <r>
      <t xml:space="preserve">ODS </t>
    </r>
    <r>
      <rPr>
        <b/>
        <vertAlign val="superscript"/>
        <sz val="7"/>
        <color theme="1"/>
        <rFont val="Calibri (Cuerpo)"/>
      </rPr>
      <t>2</t>
    </r>
  </si>
  <si>
    <r>
      <t xml:space="preserve">PS </t>
    </r>
    <r>
      <rPr>
        <b/>
        <vertAlign val="superscript"/>
        <sz val="7"/>
        <color theme="1"/>
        <rFont val="Calibri (Cuerpo)"/>
      </rPr>
      <t>3</t>
    </r>
  </si>
  <si>
    <r>
      <t xml:space="preserve">PEI </t>
    </r>
    <r>
      <rPr>
        <b/>
        <vertAlign val="superscript"/>
        <sz val="7"/>
        <color theme="1"/>
        <rFont val="Calibri (Cuerpo)"/>
      </rPr>
      <t>4</t>
    </r>
  </si>
  <si>
    <r>
      <t xml:space="preserve">POI </t>
    </r>
    <r>
      <rPr>
        <b/>
        <vertAlign val="superscript"/>
        <sz val="7"/>
        <color theme="1"/>
        <rFont val="Calibri (Cuerpo)"/>
      </rPr>
      <t>5</t>
    </r>
  </si>
  <si>
    <r>
      <t>Actividad</t>
    </r>
    <r>
      <rPr>
        <b/>
        <vertAlign val="superscript"/>
        <sz val="7"/>
        <color theme="1"/>
        <rFont val="Aptos Narrow"/>
        <family val="2"/>
        <scheme val="minor"/>
      </rPr>
      <t xml:space="preserve"> 6</t>
    </r>
  </si>
  <si>
    <r>
      <t xml:space="preserve">Responsable </t>
    </r>
    <r>
      <rPr>
        <b/>
        <vertAlign val="superscript"/>
        <sz val="7"/>
        <color theme="1"/>
        <rFont val="Calibri (Cuerpo)"/>
      </rPr>
      <t>10</t>
    </r>
  </si>
  <si>
    <r>
      <t xml:space="preserve">Observaciones/supuestos/ Limitaciones </t>
    </r>
    <r>
      <rPr>
        <b/>
        <vertAlign val="superscript"/>
        <sz val="7"/>
        <color theme="1"/>
        <rFont val="Calibri (Cuerpo)"/>
      </rPr>
      <t>11</t>
    </r>
  </si>
  <si>
    <r>
      <t xml:space="preserve">Unidad de medida </t>
    </r>
    <r>
      <rPr>
        <b/>
        <vertAlign val="superscript"/>
        <sz val="7"/>
        <color theme="1"/>
        <rFont val="Calibri (Cuerpo)"/>
      </rPr>
      <t>7</t>
    </r>
  </si>
  <si>
    <r>
      <t xml:space="preserve">Medios de Verificación </t>
    </r>
    <r>
      <rPr>
        <b/>
        <vertAlign val="superscript"/>
        <sz val="7"/>
        <color theme="1"/>
        <rFont val="Calibri (Cuerpo)"/>
      </rPr>
      <t>8</t>
    </r>
  </si>
  <si>
    <r>
      <t xml:space="preserve">Meta por Trimestre </t>
    </r>
    <r>
      <rPr>
        <b/>
        <vertAlign val="superscript"/>
        <sz val="7"/>
        <color theme="1"/>
        <rFont val="Calibri (Cuerpo)"/>
      </rPr>
      <t>9</t>
    </r>
  </si>
  <si>
    <t>Total semestral: 10 / 10
Para un 100% de ejecución al cierre del I semestre.</t>
  </si>
  <si>
    <r>
      <rPr>
        <b/>
        <sz val="7"/>
        <color theme="1"/>
        <rFont val="Aptos Narrow"/>
        <family val="2"/>
        <scheme val="minor"/>
      </rPr>
      <t>Total acumulado al III Trimestre</t>
    </r>
    <r>
      <rPr>
        <sz val="7"/>
        <color theme="1"/>
        <rFont val="Aptos Narrow"/>
        <family val="2"/>
        <scheme val="minor"/>
      </rPr>
      <t>: 15 / 15
Para un 100% de ejecución al cierre del III Trimestre</t>
    </r>
  </si>
  <si>
    <r>
      <rPr>
        <b/>
        <sz val="7"/>
        <color theme="1"/>
        <rFont val="Aptos Narrow"/>
        <family val="2"/>
        <scheme val="minor"/>
      </rPr>
      <t>Total acumulado al IV Trimestre: 20 / 20</t>
    </r>
    <r>
      <rPr>
        <sz val="7"/>
        <color theme="1"/>
        <rFont val="Aptos Narrow"/>
        <family val="2"/>
        <scheme val="minor"/>
      </rPr>
      <t xml:space="preserve">
Para un 100% de ejecución al cierre del I semestre.</t>
    </r>
  </si>
  <si>
    <t>Se logra la cantidad de auditorías según la meta propuesta</t>
  </si>
  <si>
    <r>
      <t xml:space="preserve">42 auditorias realizadas/25 auditoría programadas                                      </t>
    </r>
    <r>
      <rPr>
        <b/>
        <sz val="7"/>
        <color theme="1"/>
        <rFont val="Aptos Narrow"/>
        <family val="2"/>
        <scheme val="minor"/>
      </rPr>
      <t>Total IV trimestre</t>
    </r>
    <r>
      <rPr>
        <sz val="7"/>
        <color theme="1"/>
        <rFont val="Aptos Narrow"/>
        <family val="2"/>
        <scheme val="minor"/>
      </rPr>
      <t>:  168/ 185                                                                                                     Se logra la cantidad de auditorías según la meta propuesta</t>
    </r>
  </si>
  <si>
    <t>En el área de la pesca y acuacultura, se realiza una mayor cantidad de visitas debido a que no se cuenta con personal de inspección oficial destacado en el establecimiento, además, se realiza verificación de exportaciones a la Unión Europea</t>
  </si>
  <si>
    <r>
      <t xml:space="preserve">26 auditorias realizadas/15 auditoría programadas                                                           </t>
    </r>
    <r>
      <rPr>
        <b/>
        <sz val="7"/>
        <color theme="1"/>
        <rFont val="Aptos Narrow"/>
        <family val="2"/>
        <scheme val="minor"/>
      </rPr>
      <t xml:space="preserve">Total IV trimestre:  105/ 96   </t>
    </r>
    <r>
      <rPr>
        <sz val="7"/>
        <color theme="1"/>
        <rFont val="Aptos Narrow"/>
        <family val="2"/>
        <scheme val="minor"/>
      </rPr>
      <t xml:space="preserve">                                                                                       Se logra la cantidad de auditorías según la meta propuesta</t>
    </r>
  </si>
  <si>
    <t>Total semestral: 131 / 150
Para un 87% de ejecución al cierre del I semestre , en este segundo trimestre realizamos algunos ajuestes con el fin de mejorar el desempeño semestral y lograr el % de cumplimiento</t>
  </si>
  <si>
    <t>Durante este trimestre, se realizó movimientos de personal, ingreso personal nuevo y por tanto, será sujetos a evaluación durante el IV trimestre, debido a que muchos aún se encuentran en período de prueba</t>
  </si>
  <si>
    <r>
      <t xml:space="preserve">142 auditorias realizadas/80 auditoría programadas                                      </t>
    </r>
    <r>
      <rPr>
        <b/>
        <sz val="7"/>
        <color theme="1"/>
        <rFont val="Aptos Narrow"/>
        <family val="2"/>
        <scheme val="minor"/>
      </rPr>
      <t xml:space="preserve">   Total IV trimestre: 294 / 303        </t>
    </r>
    <r>
      <rPr>
        <sz val="7"/>
        <color theme="1"/>
        <rFont val="Aptos Narrow"/>
        <family val="2"/>
        <scheme val="minor"/>
      </rPr>
      <t xml:space="preserve">                                                                            Durante el IV trimestre se ejecutó un mayor número de supervisiones al  personal</t>
    </r>
  </si>
  <si>
    <r>
      <t xml:space="preserve">Nota. </t>
    </r>
    <r>
      <rPr>
        <i/>
        <sz val="7"/>
        <color theme="1"/>
        <rFont val="Aptos Narrow"/>
        <family val="2"/>
        <scheme val="minor"/>
      </rPr>
      <t>Se mantienen los 30 establecimientos reportados en el I trimestre, con auditoría/Inspección permanente, por  (MV) e (I), en su totalidad, Oficializados de acuerdo a las disposiciones del MAG.</t>
    </r>
    <r>
      <rPr>
        <sz val="7"/>
        <color theme="1"/>
        <rFont val="Aptos Narrow"/>
        <family val="2"/>
        <scheme val="minor"/>
      </rPr>
      <t xml:space="preserve">
Total semestral: 30 / 30
Para un 100% de ejecución al cierre del I semestre.</t>
    </r>
  </si>
  <si>
    <t>Nota. Se mantienen los 30 establecimientos reportados en el I trimestre, con auditoría/Inspección permanente, por  (MV) e (I), en su totalidad, Oficializados de acuerdo a las disposiciones del MAG.</t>
  </si>
  <si>
    <r>
      <t xml:space="preserve">Que corresponde a:
             8 auditorías internacionales atendidas /
                            8 auditorías solicitadas
                             (Honduras y Guatemala, 
                   que visitaron 8 establecimientos)
Total semestral: 8 / 8
Para un 100% de ejecución al cierre del I semestre.
Nota aclaratoria. </t>
    </r>
    <r>
      <rPr>
        <i/>
        <sz val="7"/>
        <color theme="1"/>
        <rFont val="Aptos Narrow"/>
        <family val="2"/>
        <scheme val="minor"/>
      </rPr>
      <t>Durante el II trimestre se coordinó las auditorías de 3 países socios comerciales a 12 establecimientos, sin embargo, uno de los países canceló la visita ya coordinada, lo que implicó que no se ejecutará la auditoría a 4 de los establecimientos.</t>
    </r>
  </si>
  <si>
    <r>
      <t xml:space="preserve">Que corresponde a:                                                                                         4 auditorías internacionales atendidas/4 auditorias solicitadas                                                                                              (Nicaragua 3 (2presencial, documental), Guatemala 1 (documental) )                                                                                                    </t>
    </r>
    <r>
      <rPr>
        <b/>
        <sz val="7"/>
        <color theme="1"/>
        <rFont val="Aptos Narrow"/>
        <family val="2"/>
        <scheme val="minor"/>
      </rPr>
      <t>Total acumulado al III Trimestre: 12/12</t>
    </r>
    <r>
      <rPr>
        <sz val="7"/>
        <color theme="1"/>
        <rFont val="Aptos Narrow"/>
        <family val="2"/>
        <scheme val="minor"/>
      </rPr>
      <t xml:space="preserve">                                                                     Para un 100% de ejecución al cierre del III trimestre    </t>
    </r>
  </si>
  <si>
    <r>
      <t>Que corresponde a:                                                                                                                  11 auditorías internacionales atendidas/11 auditorias solicitadas                                                                                                                    (</t>
    </r>
    <r>
      <rPr>
        <u/>
        <sz val="7"/>
        <color theme="1"/>
        <rFont val="Aptos Narrow"/>
        <family val="2"/>
        <scheme val="minor"/>
      </rPr>
      <t xml:space="preserve">Guatemala 10, </t>
    </r>
    <r>
      <rPr>
        <sz val="7"/>
        <color theme="1"/>
        <rFont val="Aptos Narrow"/>
        <family val="2"/>
        <scheme val="minor"/>
      </rPr>
      <t xml:space="preserve"> Nicaragua 1, ambas presenciales)                                                                                                                         </t>
    </r>
    <r>
      <rPr>
        <b/>
        <sz val="7"/>
        <color theme="1"/>
        <rFont val="Aptos Narrow"/>
        <family val="2"/>
        <scheme val="minor"/>
      </rPr>
      <t>Total acumulado al IV Trimestre: 23/23</t>
    </r>
    <r>
      <rPr>
        <sz val="7"/>
        <color theme="1"/>
        <rFont val="Aptos Narrow"/>
        <family val="2"/>
        <scheme val="minor"/>
      </rPr>
      <t xml:space="preserve">                                                                    Para un 100% de ejecución al cierre del IV trimestre    </t>
    </r>
  </si>
  <si>
    <r>
      <t xml:space="preserve">Que corresponde a:
3 oficios enviados a los países socios comerciales / 
                  3 planes de acciones solicitados
Registro </t>
    </r>
    <r>
      <rPr>
        <i/>
        <sz val="7"/>
        <color theme="1"/>
        <rFont val="Aptos Narrow"/>
        <family val="2"/>
        <scheme val="minor"/>
      </rPr>
      <t>“Seguimiento a trámites de Exportación de Productos, Subproductos y Derivados de Origen Animal para Consumo Humano)"</t>
    </r>
    <r>
      <rPr>
        <sz val="7"/>
        <color theme="1"/>
        <rFont val="Aptos Narrow"/>
        <family val="2"/>
        <scheme val="minor"/>
      </rPr>
      <t xml:space="preserve">
Total semestral: 7 / 7
Para un 100% de ejecución al cierre del I semestre.</t>
    </r>
  </si>
  <si>
    <r>
      <t xml:space="preserve">Que corresponde a:                                                                                      11 oficios enviados a los países socios comerciales/ 11 planes de acciones solicitados                                                          Registro “Seguimiento a trámites de Exportación de Productos, Subproductos y Derivados de Origen Animal para Consumo Humano"                                                                            </t>
    </r>
    <r>
      <rPr>
        <b/>
        <sz val="7"/>
        <color theme="1"/>
        <rFont val="Aptos Narrow"/>
        <family val="2"/>
        <scheme val="minor"/>
      </rPr>
      <t xml:space="preserve">Total acumulado al III Trimestre: 18/18 </t>
    </r>
    <r>
      <rPr>
        <sz val="7"/>
        <color theme="1"/>
        <rFont val="Aptos Narrow"/>
        <family val="2"/>
        <scheme val="minor"/>
      </rPr>
      <t xml:space="preserve">                                                                              Para un 100% de ejecución al cierre del III trimestre</t>
    </r>
  </si>
  <si>
    <r>
      <t xml:space="preserve">Que corresponde a:                                                                                                                        10  oficios enviados a los países socios comerciales/ 10 planes de acciones solicitados                                                                                                    Registro “Seguimiento a trámites de Exportación de Productos, Subproductos y Derivados de Origen Animal para Consumo Humano"                                                                                                                                    </t>
    </r>
    <r>
      <rPr>
        <b/>
        <sz val="7"/>
        <color theme="1"/>
        <rFont val="Aptos Narrow"/>
        <family val="2"/>
        <scheme val="minor"/>
      </rPr>
      <t xml:space="preserve">Total acumulado al IV Trimestre: 28/28 </t>
    </r>
    <r>
      <rPr>
        <sz val="7"/>
        <color theme="1"/>
        <rFont val="Aptos Narrow"/>
        <family val="2"/>
        <scheme val="minor"/>
      </rPr>
      <t xml:space="preserve">                                                                                                                Para un 100% de ejecución al cierre del IV trimestre</t>
    </r>
  </si>
  <si>
    <r>
      <t xml:space="preserve">Que correspomde a:
                 24 trámites realizados /
                  30 solicitudes recibidas
Total semestral: 36 / 47
Para un 76,59 % de ejecución al cierre del I semestre 
</t>
    </r>
    <r>
      <rPr>
        <i/>
        <sz val="7"/>
        <color theme="1"/>
        <rFont val="Aptos Narrow"/>
        <family val="2"/>
        <scheme val="minor"/>
      </rPr>
      <t>El atraso en el % de cumplimiento se debe a algunos trámites que se encuentran en proceso de gestión, algunos de ellos debido a que no se cuenta con contactos a quien comunicar en países como: Australia, Camerún, Israel, Guyana, Sudafrica, Trinidad y Tobago, Costa de Marfil y Vietnam.</t>
    </r>
    <r>
      <rPr>
        <sz val="7"/>
        <color theme="1"/>
        <rFont val="Aptos Narrow"/>
        <family val="2"/>
        <scheme val="minor"/>
      </rPr>
      <t xml:space="preserve">
 </t>
    </r>
  </si>
  <si>
    <r>
      <t xml:space="preserve">Que correspomde a:
                 21 trámites realizados /
                  17 solicitudes recibidas
</t>
    </r>
    <r>
      <rPr>
        <u/>
        <sz val="7"/>
        <color theme="1"/>
        <rFont val="Aptos Narrow"/>
        <family val="2"/>
        <scheme val="minor"/>
      </rPr>
      <t xml:space="preserve">
</t>
    </r>
    <r>
      <rPr>
        <b/>
        <u/>
        <sz val="7"/>
        <color theme="1"/>
        <rFont val="Aptos Narrow"/>
        <family val="2"/>
        <scheme val="minor"/>
      </rPr>
      <t>Total acumulado al III Trimestre: 57 / 64</t>
    </r>
    <r>
      <rPr>
        <u/>
        <sz val="7"/>
        <color theme="1"/>
        <rFont val="Aptos Narrow"/>
        <family val="2"/>
        <scheme val="minor"/>
      </rPr>
      <t xml:space="preserve">
</t>
    </r>
    <r>
      <rPr>
        <sz val="7"/>
        <color theme="1"/>
        <rFont val="Aptos Narrow"/>
        <family val="2"/>
        <scheme val="minor"/>
      </rPr>
      <t xml:space="preserve">Para un 89 % de ejecución al cierre del III Trimestre
</t>
    </r>
    <r>
      <rPr>
        <i/>
        <sz val="7"/>
        <color theme="1"/>
        <rFont val="Aptos Narrow"/>
        <family val="2"/>
        <scheme val="minor"/>
      </rPr>
      <t>El atraso en el % de cumplimiento se debe a algunos trámites que se encuentran en proceso de gestión, algunos de ellos debido a que no se cuenta con contactos a quien comunicar en países como: Australia, Camerún,  Guyana, Costa de Marfil</t>
    </r>
    <r>
      <rPr>
        <sz val="7"/>
        <color theme="1"/>
        <rFont val="Aptos Narrow"/>
        <family val="2"/>
        <scheme val="minor"/>
      </rPr>
      <t xml:space="preserve">
 </t>
    </r>
  </si>
  <si>
    <r>
      <t xml:space="preserve">Que correspomde a:
                 11 trámites realizados /
                  11 solicitudes recibidas
</t>
    </r>
    <r>
      <rPr>
        <u/>
        <sz val="7"/>
        <color theme="1"/>
        <rFont val="Aptos Narrow"/>
        <family val="2"/>
        <scheme val="minor"/>
      </rPr>
      <t xml:space="preserve">
</t>
    </r>
    <r>
      <rPr>
        <b/>
        <u/>
        <sz val="7"/>
        <color theme="1"/>
        <rFont val="Aptos Narrow"/>
        <family val="2"/>
        <scheme val="minor"/>
      </rPr>
      <t>Total acumulado al IV Trimestre: 68 / 75</t>
    </r>
    <r>
      <rPr>
        <u/>
        <sz val="7"/>
        <color theme="1"/>
        <rFont val="Aptos Narrow"/>
        <family val="2"/>
        <scheme val="minor"/>
      </rPr>
      <t xml:space="preserve">
</t>
    </r>
    <r>
      <rPr>
        <sz val="7"/>
        <color theme="1"/>
        <rFont val="Aptos Narrow"/>
        <family val="2"/>
        <scheme val="minor"/>
      </rPr>
      <t xml:space="preserve">Para un 90 % de ejecución al cierre del IV Trimestre
</t>
    </r>
    <r>
      <rPr>
        <i/>
        <sz val="7"/>
        <color theme="1"/>
        <rFont val="Aptos Narrow"/>
        <family val="2"/>
        <scheme val="minor"/>
      </rPr>
      <t>El atraso en el % de cumplimiento se debe a algunos trámites que se encuentran en proceso de gestión, algunos de ellos debido a que no se cuenta con contactos a quien comunicar en países como: Australia, Camerún,  Guyana, Costa de Marfil</t>
    </r>
    <r>
      <rPr>
        <sz val="7"/>
        <color theme="1"/>
        <rFont val="Aptos Narrow"/>
        <family val="2"/>
        <scheme val="minor"/>
      </rPr>
      <t xml:space="preserve">
 </t>
    </r>
  </si>
  <si>
    <t xml:space="preserve">Que corresponde a:
                   2 documentos elaborados /
                     2 necesidades planteadas
(UE Pesca (importación), protocolo de aves China)
Total semestral: 5 / 5
Para un 100% de ejecución al cierre del I semestre 
</t>
  </si>
  <si>
    <r>
      <rPr>
        <b/>
        <u/>
        <sz val="7"/>
        <color theme="1"/>
        <rFont val="Aptos Narrow"/>
        <family val="2"/>
        <scheme val="minor"/>
      </rPr>
      <t>III Trimestre</t>
    </r>
    <r>
      <rPr>
        <u/>
        <sz val="7"/>
        <color theme="1"/>
        <rFont val="Aptos Narrow"/>
        <family val="2"/>
        <scheme val="minor"/>
      </rPr>
      <t>:</t>
    </r>
    <r>
      <rPr>
        <sz val="7"/>
        <color theme="1"/>
        <rFont val="Aptos Narrow"/>
        <family val="2"/>
        <scheme val="minor"/>
      </rPr>
      <t xml:space="preserve"> no se realizó ningun documento </t>
    </r>
  </si>
  <si>
    <r>
      <t xml:space="preserve">Que corresponde a:
                   2 documentos elaborados /
                     2 necesidades planteadas
(República Dominicana Res y carne de pollo)
</t>
    </r>
    <r>
      <rPr>
        <b/>
        <sz val="7"/>
        <color theme="1"/>
        <rFont val="Aptos Narrow"/>
        <family val="2"/>
        <scheme val="minor"/>
      </rPr>
      <t>Total acumulado al IV trimestre: 7 / 7</t>
    </r>
    <r>
      <rPr>
        <sz val="7"/>
        <color theme="1"/>
        <rFont val="Aptos Narrow"/>
        <family val="2"/>
        <scheme val="minor"/>
      </rPr>
      <t xml:space="preserve">
Para un 100% de ejecución al cierre del IV Trimestre </t>
    </r>
  </si>
  <si>
    <r>
      <t xml:space="preserve">Que corresponde a:
                     9 cuestionarios respondidos /
                         6 cuestionarios recibidos
    (respondidos: Honduras (6), Taiwan (1), China (2)
Total semestral: 13 / 16
Para un 81,25% de ejecución al cierre del I semestre 
</t>
    </r>
    <r>
      <rPr>
        <i/>
        <sz val="7"/>
        <color theme="1"/>
        <rFont val="Aptos Narrow"/>
        <family val="2"/>
        <scheme val="minor"/>
      </rPr>
      <t>Del I semestre hay 3 cuestionarios  aun en proceso de revisión o llenado (Tailandia cerdo y res, Korea) por ello el % de cumplimiento se ve afectado</t>
    </r>
  </si>
  <si>
    <r>
      <t xml:space="preserve">Que corresponde a:                                                                                      9 cuestionarios respondidos/ 11 cuestionarios recibidos                                                                              </t>
    </r>
    <r>
      <rPr>
        <b/>
        <u/>
        <sz val="7"/>
        <color theme="1"/>
        <rFont val="Aptos Narrow"/>
        <family val="2"/>
        <scheme val="minor"/>
      </rPr>
      <t>(respondidos</t>
    </r>
    <r>
      <rPr>
        <sz val="7"/>
        <color theme="1"/>
        <rFont val="Aptos Narrow"/>
        <family val="2"/>
        <scheme val="minor"/>
      </rPr>
      <t xml:space="preserve">: Tailandia Res, Honduras Alimentos Prosalud, Perú Terrapez, Korea Cerdo, Panamá Mar Profundo Pesca, Panamá-Aclaración-Mar Profundo, China (3: Carnes Zamora, PIMA Res, PIMA Cerdo)                                                                                            </t>
    </r>
    <r>
      <rPr>
        <b/>
        <u/>
        <sz val="7"/>
        <color theme="1"/>
        <rFont val="Aptos Narrow"/>
        <family val="2"/>
        <scheme val="minor"/>
      </rPr>
      <t>Recibidos</t>
    </r>
    <r>
      <rPr>
        <sz val="7"/>
        <color theme="1"/>
        <rFont val="Aptos Narrow"/>
        <family val="2"/>
        <scheme val="minor"/>
      </rPr>
      <t xml:space="preserve">: Korea exportación carne de Res (2), Honduras 3 fichas técnicas (matadero del valle res, matadero valle cerdo y griffith, China (3), Panamá (2), Perú Pesca                                                                                        </t>
    </r>
    <r>
      <rPr>
        <b/>
        <u/>
        <sz val="7"/>
        <color theme="1"/>
        <rFont val="Aptos Narrow"/>
        <family val="2"/>
        <scheme val="minor"/>
      </rPr>
      <t xml:space="preserve"> Total acumulado al  III Trimestre:  22 cuestionarios respondidos/27 cuestionarios recibidos</t>
    </r>
    <r>
      <rPr>
        <sz val="7"/>
        <color theme="1"/>
        <rFont val="Aptos Narrow"/>
        <family val="2"/>
        <scheme val="minor"/>
      </rPr>
      <t xml:space="preserve">                    
Para un 81,48% de ejecución al cierre del III Trimestre.  </t>
    </r>
  </si>
  <si>
    <r>
      <t xml:space="preserve">Que corresponde a:                                                                                                              3  cuestionarios respondidos/ 0  cuestionarios recibidos                                                                              </t>
    </r>
    <r>
      <rPr>
        <b/>
        <u/>
        <sz val="7"/>
        <color theme="1"/>
        <rFont val="Aptos Narrow"/>
        <family val="2"/>
        <scheme val="minor"/>
      </rPr>
      <t>(respondidos</t>
    </r>
    <r>
      <rPr>
        <sz val="7"/>
        <color theme="1"/>
        <rFont val="Aptos Narrow"/>
        <family val="2"/>
        <scheme val="minor"/>
      </rPr>
      <t xml:space="preserve">: Honduras Matadero del Valle (res), Tailandia Cerdos, Honduras Griffith)                                                                                                                                </t>
    </r>
    <r>
      <rPr>
        <b/>
        <u/>
        <sz val="7"/>
        <color theme="1"/>
        <rFont val="Aptos Narrow"/>
        <family val="2"/>
        <scheme val="minor"/>
      </rPr>
      <t>Recibidos</t>
    </r>
    <r>
      <rPr>
        <sz val="7"/>
        <color theme="1"/>
        <rFont val="Aptos Narrow"/>
        <family val="2"/>
        <scheme val="minor"/>
      </rPr>
      <t xml:space="preserve">:  0 cuestionarios                                                                                         </t>
    </r>
    <r>
      <rPr>
        <b/>
        <u/>
        <sz val="7"/>
        <color theme="1"/>
        <rFont val="Aptos Narrow"/>
        <family val="2"/>
        <scheme val="minor"/>
      </rPr>
      <t xml:space="preserve"> Total acumulado al  IV Trimestre:  25 cuestionarios respondidos/27 cuestionarios recibidos</t>
    </r>
    <r>
      <rPr>
        <sz val="7"/>
        <color theme="1"/>
        <rFont val="Aptos Narrow"/>
        <family val="2"/>
        <scheme val="minor"/>
      </rPr>
      <t xml:space="preserve">                    
Para un 92,59% de ejecución al cierre del IVTrimestre.  </t>
    </r>
  </si>
  <si>
    <t>Estan pendientes dos cuestionarios Korea para la exportación de carne de res</t>
  </si>
  <si>
    <t>Revisión y aprobación de las solicitudes de los trámites para la exportación de las mercancías de origen animal para consumo humano (Levante Nota Técnica 0266 DIPOA, Revalidaciones, Certificados Sanitarios MS), impresión, firma de certificados y marchamado de contenedores de exportación</t>
  </si>
  <si>
    <t>Número de trámites finalizados / Número de trámites solicitados</t>
  </si>
  <si>
    <r>
      <t xml:space="preserve">2.99.03 papel de seguridad                             </t>
    </r>
    <r>
      <rPr>
        <b/>
        <sz val="10"/>
        <color theme="1"/>
        <rFont val="Calibri"/>
        <family val="2"/>
      </rPr>
      <t>ȼ</t>
    </r>
    <r>
      <rPr>
        <b/>
        <sz val="10"/>
        <color theme="1"/>
        <rFont val="Aptos Narrow"/>
        <family val="2"/>
        <scheme val="minor"/>
      </rPr>
      <t>0</t>
    </r>
    <r>
      <rPr>
        <b/>
        <sz val="9"/>
        <color theme="1"/>
        <rFont val="Aptos Narrow"/>
        <family val="2"/>
        <scheme val="minor"/>
      </rPr>
      <t xml:space="preserve">   </t>
    </r>
    <r>
      <rPr>
        <b/>
        <sz val="7"/>
        <color theme="1"/>
        <rFont val="Aptos Narrow"/>
        <family val="2"/>
        <scheme val="minor"/>
      </rPr>
      <t xml:space="preserve">                                    2.99.99 marchamos de seguridad                      </t>
    </r>
    <r>
      <rPr>
        <b/>
        <sz val="10"/>
        <color theme="1"/>
        <rFont val="Aptos Narrow"/>
        <family val="2"/>
        <scheme val="minor"/>
      </rPr>
      <t>ȼ0</t>
    </r>
    <r>
      <rPr>
        <b/>
        <sz val="9"/>
        <color theme="1"/>
        <rFont val="Aptos Narrow"/>
        <family val="2"/>
        <scheme val="minor"/>
      </rPr>
      <t xml:space="preserve"> </t>
    </r>
  </si>
  <si>
    <t xml:space="preserve">La unidad de medida es número de trámites finalizados con respecto al número de trámites solicitados, por lo que la meta debe ser 100%  El logro de la meta establecida está comprometido ya que el presupuesto asignado para papel de seguridad partida 2.99.03 y para la compra de marchamos partida 2.99.99 es CERO, las reservas de papel y marchamos serían suficientes para garantizar las exportaciones durante el primer semestre. Sin estos insumos las exportaciones se verían suspendidas.
Es importante mencionar que desde Costa Rica está aprobado para exportar a más de 30 países y que en el año 2022 exportó un volumen de productos mayor a 133 mil toneladas por un valor cercano a los 450 millones de dólares  </t>
  </si>
  <si>
    <t>Que corresponde a:
                       5955 trámites finalizados / 
                        5955 trámites solicitados
Total semestral: 12670 / 12670
Para un 100% de ejecución al cierre del I semestre</t>
  </si>
  <si>
    <r>
      <t xml:space="preserve">Que corresponde a:
                       1901 trámites finalizados / 
                        1901 trámites solicitados
</t>
    </r>
    <r>
      <rPr>
        <b/>
        <sz val="7"/>
        <color theme="1"/>
        <rFont val="Aptos Narrow"/>
        <family val="2"/>
        <scheme val="minor"/>
      </rPr>
      <t>Total acumulado al III trimestre</t>
    </r>
    <r>
      <rPr>
        <sz val="7"/>
        <color theme="1"/>
        <rFont val="Aptos Narrow"/>
        <family val="2"/>
        <scheme val="minor"/>
      </rPr>
      <t>: 14571 / 14571
Para un 100% de ejecución al cierre del III Trimestre</t>
    </r>
  </si>
  <si>
    <r>
      <t xml:space="preserve">Que corresponde a:
                       3867 trámites finalizados / 
                        3867 trámites solicitados
</t>
    </r>
    <r>
      <rPr>
        <b/>
        <sz val="7"/>
        <color theme="1"/>
        <rFont val="Aptos Narrow"/>
        <family val="2"/>
        <scheme val="minor"/>
      </rPr>
      <t>Total acumulado al IV trimestre</t>
    </r>
    <r>
      <rPr>
        <sz val="7"/>
        <color theme="1"/>
        <rFont val="Aptos Narrow"/>
        <family val="2"/>
        <scheme val="minor"/>
      </rPr>
      <t>: 18438 / 18438
Para un 100% de ejecución al cierre del IV Trimestre</t>
    </r>
  </si>
  <si>
    <t>Número de cuestionarios revisados, remitidos a la Comisión de Equivalencia, a través de oficio / Número de cuestionarios recibidos</t>
  </si>
  <si>
    <t>La unidad de medida el número de cuestionarios revisados, remitidos a la Comisión de Equivalencia, a través de oficio con respecto al número de cuestionarios recibidos, por lo que la meta debe ser 100%</t>
  </si>
  <si>
    <r>
      <t xml:space="preserve">Que corresponde a:
22 cuestionarios revisados, remitidos a la Comisión de Equivalencia, a través de oficio / 
25 cuestionarios recibidos (dentro de los plazos establecidos)
Total semestral: 24 / 27
Para un 89% de ejecución al cierre del I semestre             </t>
    </r>
    <r>
      <rPr>
        <i/>
        <sz val="7"/>
        <color theme="1"/>
        <rFont val="Aptos Narrow"/>
        <family val="2"/>
        <scheme val="minor"/>
      </rPr>
      <t>El volumen de cuestionarios es alto y su revisión se concentra en un solo funcionario, que es el Coordinador de toda un área nacional.</t>
    </r>
  </si>
  <si>
    <r>
      <t xml:space="preserve">Que corresponde a:
20 cuestionarios revisados, remitidos a la Comisión de Equivalencia, a través de oficio / 
24 cuestionarios recibidos (dentro de los plazos establecidos)
</t>
    </r>
    <r>
      <rPr>
        <b/>
        <sz val="7"/>
        <rFont val="Aptos Narrow"/>
        <family val="2"/>
        <scheme val="minor"/>
      </rPr>
      <t>Total  acumulado al III trimestre  44 / 51</t>
    </r>
    <r>
      <rPr>
        <sz val="7"/>
        <rFont val="Aptos Narrow"/>
        <family val="2"/>
        <scheme val="minor"/>
      </rPr>
      <t xml:space="preserve">
Para un 86% de ejecución al cierre del III Trimestre             El volumen de cuestionarios es alto y su revisión se concentra en un solo funcionario, que es el Coordinador de toda un área nacional.</t>
    </r>
  </si>
  <si>
    <r>
      <t xml:space="preserve">Que corresponde a:
41  cuestionarios revisados, remitidos a la Comisión de Equivalencia, a través de oficio / 37  cuestionarios recibidos (dentro de los plazos establecidos)
</t>
    </r>
    <r>
      <rPr>
        <b/>
        <sz val="7"/>
        <rFont val="Aptos Narrow"/>
        <family val="2"/>
        <scheme val="minor"/>
      </rPr>
      <t>Total  acumulado al IV trimestre  85 / 88</t>
    </r>
    <r>
      <rPr>
        <sz val="7"/>
        <rFont val="Aptos Narrow"/>
        <family val="2"/>
        <scheme val="minor"/>
      </rPr>
      <t xml:space="preserve">
Para un 96% de ejecución al cierre del IV Trimestre                                            El volumen de cuestionarios es alto y su revisión se concentra en un solo funcionario, que es el Coordinador de toda un área nacional.</t>
    </r>
  </si>
  <si>
    <t>Número de informes de auditorías en los cuales se incluyen la totalidad de establecimientos auditados en los países socios comerciales / Número de solicitudes recibidas</t>
  </si>
  <si>
    <t>La unidad de medida el número de informes de auditorías en los cuales se incluyen la totalidad de establecimientos auditados en los países socios comerciales con respecto al número de solicitudes recibidas,  por lo que la meta debe ser 100%</t>
  </si>
  <si>
    <t xml:space="preserve">Que corresponde a:
1 informe de auditorías que incluye los 4 establecimientos auditados en el paíse socio comercial (USA) / 
1 solicitud recibida
Total semestral: 1 (4) / 1
Para un 100% de ejecución al cierre del I semestre  </t>
  </si>
  <si>
    <t>Revisar los planes de acción correctivas remitidos por los países socios comerciales, dentro de los plazos establecidos, en respuesta a las auditorías internacionales realizadas por SENASA, de manera presencial, virtual o documental, en los cuales se solicita un plan de acciones correctivas</t>
  </si>
  <si>
    <t>Número de planes de acción revisados, remitidos a la Comisión de Equivalencia, a través de oficio / Número de planes de acción recibidos</t>
  </si>
  <si>
    <t>La unidad de medida es el número de planes de acción revisados, remitidos a la Comisión de Equivalencia, a través de oficio con respecto al número de planes de acción recibidos, por lo que la meta debe ser 100%</t>
  </si>
  <si>
    <r>
      <t xml:space="preserve">Que correponde a:
0 planes de acción revisados / 
9 planes de acción recibidos
</t>
    </r>
    <r>
      <rPr>
        <i/>
        <sz val="7"/>
        <color theme="1"/>
        <rFont val="Aptos Narrow"/>
        <family val="2"/>
        <scheme val="minor"/>
      </rPr>
      <t xml:space="preserve">(Planes de acción recibidos el 06/06/24, de  los 9 establecimientos visitados en Chile) </t>
    </r>
    <r>
      <rPr>
        <sz val="7"/>
        <color theme="1"/>
        <rFont val="Aptos Narrow"/>
        <family val="2"/>
        <scheme val="minor"/>
      </rPr>
      <t xml:space="preserve">
Total semestral: 1 / 10
Para un 10% de ejecución al cierre del I semestre.
El atraso en el % de cumplimiento se debe a que la persona encargada de este ptoceso debió dedicar gran parte de su tiempo a tareas que implicó la sustitución del personal oficial que se trasladó de plantas a direcciones regionales  </t>
    </r>
  </si>
  <si>
    <r>
      <t xml:space="preserve">Que correponde a:
9 planes de acción revisados / 
0 planes de acción recibidos
(Planes de acción revisados de  los 9 establecimientos visitados en Chile que ingresaron en el II trimestre) 
</t>
    </r>
    <r>
      <rPr>
        <b/>
        <sz val="7"/>
        <rFont val="Aptos Narrow"/>
        <family val="2"/>
        <scheme val="minor"/>
      </rPr>
      <t>Total acumulado al III trimestre: 10/ 10</t>
    </r>
    <r>
      <rPr>
        <sz val="7"/>
        <rFont val="Aptos Narrow"/>
        <family val="2"/>
        <scheme val="minor"/>
      </rPr>
      <t xml:space="preserve">
Para un 100% de ejecución al cierre del III Trimestre.
</t>
    </r>
  </si>
  <si>
    <t>No se revisaron planes de acción</t>
  </si>
  <si>
    <t xml:space="preserve">Registro “Seguimiento a trámites de Exportación de Productos, Subproductos y Derivados de Origen Animal para Consumo Humano”.
Total semestral: 24 / 24
Para un 100% de ejecución al cierre del I semestre. </t>
  </si>
  <si>
    <r>
      <t xml:space="preserve">Registro “Seguimiento a trámites de Exportación de Productos, Subproductos y Derivados de Origen Animal para Consumo Humano”.
</t>
    </r>
    <r>
      <rPr>
        <b/>
        <u/>
        <sz val="7"/>
        <color theme="1"/>
        <rFont val="Aptos Narrow"/>
        <family val="2"/>
        <scheme val="minor"/>
      </rPr>
      <t>Total acumulado al III trimestre  : 36 / 36</t>
    </r>
    <r>
      <rPr>
        <sz val="7"/>
        <color theme="1"/>
        <rFont val="Aptos Narrow"/>
        <family val="2"/>
        <scheme val="minor"/>
      </rPr>
      <t xml:space="preserve">                                       Para un 100% de ejecución al cierre del III trimestre</t>
    </r>
  </si>
  <si>
    <r>
      <t xml:space="preserve">Registro “Seguimiento a trámites de Exportación de Productos, Subproductos y Derivados de Origen Animal para Consumo Humano”.
</t>
    </r>
    <r>
      <rPr>
        <b/>
        <u/>
        <sz val="7"/>
        <color theme="1"/>
        <rFont val="Aptos Narrow"/>
        <family val="2"/>
        <scheme val="minor"/>
      </rPr>
      <t>Total acumulado al IV trimestre  : 48 / 48</t>
    </r>
    <r>
      <rPr>
        <sz val="7"/>
        <color theme="1"/>
        <rFont val="Aptos Narrow"/>
        <family val="2"/>
        <scheme val="minor"/>
      </rPr>
      <t xml:space="preserve">                                                                Para un 100% de ejecución al cierre del IV trimestre</t>
    </r>
  </si>
  <si>
    <t xml:space="preserve">Actualización Legislación - Estados Unidos (REF 054)
Total semestral: 2 / 2
Para un 100% de ejecución al cierre del I semestre. </t>
  </si>
  <si>
    <r>
      <rPr>
        <b/>
        <u/>
        <sz val="7"/>
        <color theme="1"/>
        <rFont val="Aptos Narrow"/>
        <family val="2"/>
        <scheme val="minor"/>
      </rPr>
      <t>III Trimestre</t>
    </r>
    <r>
      <rPr>
        <sz val="7"/>
        <color theme="1"/>
        <rFont val="Aptos Narrow"/>
        <family val="2"/>
        <scheme val="minor"/>
      </rPr>
      <t>: no se realizo actualización de la página web debido a que no hay cambios en la regulación internacional</t>
    </r>
  </si>
  <si>
    <t xml:space="preserve">Actualización Legislación - Estados Unidos (REF 207)
Total IV Trimestre: 3 / 3
Para un 100% de ejecución al cierre del IV trimestre. </t>
  </si>
  <si>
    <t xml:space="preserve">           REF 30/05/2024-SENASA-DIPOA-AGC-063
           REF 20/06/2024-SENASA-DIPOA-AGC-094
Total semestral: 6 / 6
Para un 100% de ejecución al cierre del I semestre </t>
  </si>
  <si>
    <r>
      <t xml:space="preserve">           REF 03/07/2024-SENASA-DIPOA-AGC-0123
           REF 23/08/2024-SENASA-DIPOA-AGC-0160                                                                                          REF 19/09/2024-SENASA-DIPOA-RGI-0176
</t>
    </r>
    <r>
      <rPr>
        <b/>
        <sz val="7"/>
        <color theme="1"/>
        <rFont val="Aptos Narrow"/>
        <family val="2"/>
        <scheme val="minor"/>
      </rPr>
      <t>Total acumulado al III trimestre: 9 / 9</t>
    </r>
    <r>
      <rPr>
        <sz val="7"/>
        <color theme="1"/>
        <rFont val="Aptos Narrow"/>
        <family val="2"/>
        <scheme val="minor"/>
      </rPr>
      <t xml:space="preserve">
Para un 100% de ejecución al cierre del III Trimestre</t>
    </r>
  </si>
  <si>
    <r>
      <t xml:space="preserve">           REF 14/11/2024-SENASA-DIPOA-AGC-0196
           REF 13/12/2024-SENASA-DIPOA-AGC-0217                                                                                       
</t>
    </r>
    <r>
      <rPr>
        <b/>
        <sz val="7"/>
        <color theme="1"/>
        <rFont val="Aptos Narrow"/>
        <family val="2"/>
        <scheme val="minor"/>
      </rPr>
      <t>Total acumulado al IV trimestre: 11 / 12</t>
    </r>
    <r>
      <rPr>
        <sz val="7"/>
        <color theme="1"/>
        <rFont val="Aptos Narrow"/>
        <family val="2"/>
        <scheme val="minor"/>
      </rPr>
      <t xml:space="preserve">
Para un 100% de ejecución al cierre del IV Trimestre</t>
    </r>
  </si>
  <si>
    <t>Total semestral: 34 / 34
Para un 100%  de ejecución al cierre del I semestre.</t>
  </si>
  <si>
    <r>
      <t xml:space="preserve">Algunos establecimientos vencen en el IV Trimestre, y por lo tanto, se ve reflejado una disminución                                                                                                          </t>
    </r>
    <r>
      <rPr>
        <b/>
        <sz val="7"/>
        <color theme="1"/>
        <rFont val="Aptos Narrow"/>
        <family val="2"/>
        <scheme val="minor"/>
      </rPr>
      <t xml:space="preserve"> Total acumulado al III Trimestre:</t>
    </r>
    <r>
      <rPr>
        <sz val="7"/>
        <color theme="1"/>
        <rFont val="Aptos Narrow"/>
        <family val="2"/>
        <scheme val="minor"/>
      </rPr>
      <t xml:space="preserve"> 46/51                                                                           Para un 90,2%  de ejecución al cierre del I semestre.</t>
    </r>
  </si>
  <si>
    <t>Total acumulado IV trimestre: 65/ 68</t>
  </si>
  <si>
    <r>
      <t xml:space="preserve">(1) Publicación uso externo: REF 30/05/2024-SENASA-DIPOA-AGC-063
(3) Publicaciones de uso interno
Total semestral: 8  / 5
Para un 160% de ejecución al cierre del I semestre.
</t>
    </r>
    <r>
      <rPr>
        <i/>
        <sz val="7"/>
        <color theme="1"/>
        <rFont val="Aptos Narrow"/>
        <family val="2"/>
        <scheme val="minor"/>
      </rPr>
      <t>El aumento a la cantidad programada obedece a la alta rotación del personal en los establecimientos.</t>
    </r>
  </si>
  <si>
    <r>
      <t xml:space="preserve">(3) Publicaciones de uso interno REF 11/09/2024-SENASA-DIPOA-RGI-175, REF 25/09/2024-SENASA-DIPOA-RGI-177, REF 27/09/2024-SENASA-DIPOA-RGI-178
</t>
    </r>
    <r>
      <rPr>
        <b/>
        <sz val="7"/>
        <color theme="1"/>
        <rFont val="Aptos Narrow"/>
        <family val="2"/>
        <scheme val="minor"/>
      </rPr>
      <t>Total acumulado al III Trimestre: 12/8</t>
    </r>
    <r>
      <rPr>
        <sz val="7"/>
        <color theme="1"/>
        <rFont val="Aptos Narrow"/>
        <family val="2"/>
        <scheme val="minor"/>
      </rPr>
      <t xml:space="preserve">
Para un 150% de ejecución al cierre del III Trimestre.
</t>
    </r>
    <r>
      <rPr>
        <i/>
        <sz val="7"/>
        <color theme="1"/>
        <rFont val="Aptos Narrow"/>
        <family val="2"/>
        <scheme val="minor"/>
      </rPr>
      <t>El aumento a la cantidad programada obedece a la alta rotación del personal en los establecimientos.</t>
    </r>
  </si>
  <si>
    <r>
      <t xml:space="preserve">(1) Publicaciones de uso interno REF 28/11/2024-SENASA-DIPOA-AGC-0209
</t>
    </r>
    <r>
      <rPr>
        <b/>
        <sz val="7"/>
        <color theme="1"/>
        <rFont val="Aptos Narrow"/>
        <family val="2"/>
        <scheme val="minor"/>
      </rPr>
      <t>Total acumulado al IV Trimestre: 13/10</t>
    </r>
    <r>
      <rPr>
        <sz val="7"/>
        <color theme="1"/>
        <rFont val="Aptos Narrow"/>
        <family val="2"/>
        <scheme val="minor"/>
      </rPr>
      <t xml:space="preserve">
Para un 130% de ejecución al cierre del IV Trimestre.
</t>
    </r>
  </si>
  <si>
    <r>
      <t xml:space="preserve">Total semestral: 224  / 130
Para un 172% de ejecución al cierre del I semestre.
</t>
    </r>
    <r>
      <rPr>
        <i/>
        <sz val="7"/>
        <color theme="1"/>
        <rFont val="Aptos Narrow"/>
        <family val="2"/>
        <scheme val="minor"/>
      </rPr>
      <t>El aumento a la cantidad programada obedece al logro del incremento de cronogramas en establecimientos para consumo nacional (lácteos, embutidos, deshuese).</t>
    </r>
  </si>
  <si>
    <r>
      <rPr>
        <b/>
        <sz val="7"/>
        <color theme="1"/>
        <rFont val="Aptos Narrow"/>
        <family val="2"/>
        <scheme val="minor"/>
      </rPr>
      <t>III Trimestre</t>
    </r>
    <r>
      <rPr>
        <sz val="7"/>
        <color theme="1"/>
        <rFont val="Aptos Narrow"/>
        <family val="2"/>
        <scheme val="minor"/>
      </rPr>
      <t xml:space="preserve">: se elaboraron 2 cronogramas (avícola Las Palmas, Avícola Melissa)                                                                              </t>
    </r>
    <r>
      <rPr>
        <b/>
        <u/>
        <sz val="7"/>
        <color theme="1"/>
        <rFont val="Aptos Narrow"/>
        <family val="2"/>
        <scheme val="minor"/>
      </rPr>
      <t xml:space="preserve">Total acumulado al III Trimestre: 226/130 </t>
    </r>
    <r>
      <rPr>
        <sz val="7"/>
        <color theme="1"/>
        <rFont val="Aptos Narrow"/>
        <family val="2"/>
        <scheme val="minor"/>
      </rPr>
      <t xml:space="preserve">                                                                        El aumento de la cantidad programada obedece al logro del incremento de cronogramas en establecimientos para consumo nacional (lácteos, embutidos, deshuese, huevo).</t>
    </r>
  </si>
  <si>
    <r>
      <rPr>
        <b/>
        <sz val="7"/>
        <color theme="1"/>
        <rFont val="Aptos Narrow"/>
        <family val="2"/>
        <scheme val="minor"/>
      </rPr>
      <t>IVTrimestre</t>
    </r>
    <r>
      <rPr>
        <sz val="7"/>
        <color theme="1"/>
        <rFont val="Aptos Narrow"/>
        <family val="2"/>
        <scheme val="minor"/>
      </rPr>
      <t xml:space="preserve">: se elaboró 1 cronogramas (Helados Charo)                                                                              </t>
    </r>
    <r>
      <rPr>
        <b/>
        <u/>
        <sz val="7"/>
        <color theme="1"/>
        <rFont val="Aptos Narrow"/>
        <family val="2"/>
        <scheme val="minor"/>
      </rPr>
      <t xml:space="preserve">Total acumulado al IV Trimestre: 227/130 </t>
    </r>
    <r>
      <rPr>
        <sz val="7"/>
        <color theme="1"/>
        <rFont val="Aptos Narrow"/>
        <family val="2"/>
        <scheme val="minor"/>
      </rPr>
      <t xml:space="preserve">                                                                      </t>
    </r>
  </si>
  <si>
    <t>Se incluyeron nuevos cronogramas no programados para productos lácteos a nivel nacional y el ingreso de nuevos establecimientos de exportación</t>
  </si>
  <si>
    <t>Esta actividad podría estar  influenciada por la disponibilidad de recursos en LANASEVE.</t>
  </si>
  <si>
    <t>Que corresponde a:
1651 análisis realizados /
1951  análisis programados , el atraso se debe principalmente a tomas de análisis pospuestas al inicio del año esto por la firma del decreto de exoneración</t>
  </si>
  <si>
    <r>
      <t xml:space="preserve">III trimestre: Se ejecuta análisis rezajados del I y II trimestre                                                                                                               </t>
    </r>
    <r>
      <rPr>
        <b/>
        <sz val="7"/>
        <color theme="1"/>
        <rFont val="Aptos Narrow"/>
        <family val="2"/>
        <scheme val="minor"/>
      </rPr>
      <t>Total acumulado al III trimestre: 5372/5853</t>
    </r>
    <r>
      <rPr>
        <sz val="7"/>
        <color theme="1"/>
        <rFont val="Aptos Narrow"/>
        <family val="2"/>
        <scheme val="minor"/>
      </rPr>
      <t xml:space="preserve">                                 Para un 91% de ejecución al cierre del III Trimestre.</t>
    </r>
  </si>
  <si>
    <t>Que corresponde a:
1783 análisis realizados /
1951  análisis programados                                                                                                                                              Total acumulado al IV trimestre: 7155/7804                                                                     Para un 91, 68 % de ejecución al cierre del IV Trimestre.</t>
  </si>
  <si>
    <t>Esta actividad podría estar  influenciada por la disponibilidad de recursos asignados a RAM.</t>
  </si>
  <si>
    <t xml:space="preserve">Que corresponde a:
41 análisis realizados /
39 análisis programados    </t>
  </si>
  <si>
    <r>
      <t xml:space="preserve">Que corresponde a:
37 análisis realizados /
39 análisis programados                                                                                            </t>
    </r>
    <r>
      <rPr>
        <b/>
        <sz val="7"/>
        <color theme="1"/>
        <rFont val="Aptos Narrow"/>
        <family val="2"/>
        <scheme val="minor"/>
      </rPr>
      <t>Total acumulado al IV trimestre</t>
    </r>
    <r>
      <rPr>
        <sz val="7"/>
        <color theme="1"/>
        <rFont val="Aptos Narrow"/>
        <family val="2"/>
        <scheme val="minor"/>
      </rPr>
      <t>:  151 análisis realizados/ 156 análisis programados</t>
    </r>
  </si>
  <si>
    <t>Número reportes de resultados con su respectivo seguimiento / Número de resultados violatorios recibidos</t>
  </si>
  <si>
    <t xml:space="preserve">Que corresponde a:
         9 reportes con su respectivo seguimiento /
                  9 resultados violatorios recibidos
Total semestral: 14 / 14
Para un 100% de ejecución al cierre del I semestre </t>
  </si>
  <si>
    <r>
      <t xml:space="preserve">Que corresponde a:
         20 reportes con su respectivo seguimiento /
                  20 resultados violatorios recibidos
</t>
    </r>
    <r>
      <rPr>
        <b/>
        <sz val="7"/>
        <color theme="1"/>
        <rFont val="Aptos Narrow"/>
        <family val="2"/>
        <scheme val="minor"/>
      </rPr>
      <t>Total acumulado al III trimestre</t>
    </r>
    <r>
      <rPr>
        <sz val="7"/>
        <color theme="1"/>
        <rFont val="Aptos Narrow"/>
        <family val="2"/>
        <scheme val="minor"/>
      </rPr>
      <t>: 34 / 34
Para un 100% de ejecución al cierre del III Trimestre</t>
    </r>
  </si>
  <si>
    <r>
      <t xml:space="preserve">Que corresponde a:
         13 reportes con su respectivo seguimiento /
                  13 resultados violatorios recibidos
</t>
    </r>
    <r>
      <rPr>
        <b/>
        <sz val="7"/>
        <color theme="1"/>
        <rFont val="Aptos Narrow"/>
        <family val="2"/>
        <scheme val="minor"/>
      </rPr>
      <t>Total acumulado al IV trimestre</t>
    </r>
    <r>
      <rPr>
        <sz val="7"/>
        <color theme="1"/>
        <rFont val="Aptos Narrow"/>
        <family val="2"/>
        <scheme val="minor"/>
      </rPr>
      <t>: 47 / 47
Para un 100% de ejecución al cierre del IV Trimestre</t>
    </r>
  </si>
  <si>
    <r>
      <t xml:space="preserve">Comunicar los resultados laboratoriales relacionados con los estándares de desempeño y otros*
</t>
    </r>
    <r>
      <rPr>
        <i/>
        <sz val="7"/>
        <color theme="1"/>
        <rFont val="Aptos Narrow"/>
        <family val="2"/>
        <scheme val="minor"/>
      </rPr>
      <t xml:space="preserve">*correos referenciados de importancia alta para el seguimiento a los muestreos, laboratorios oficiales, para los usuarios internos y externos de la DIPOA </t>
    </r>
  </si>
  <si>
    <t xml:space="preserve">Que corresponde a:
                               59 reportes /
                  59 resultados relacionados
Total semestral: 88 / 88
Para un 100% de ejecución al cierre del I semestre </t>
  </si>
  <si>
    <r>
      <t xml:space="preserve">Que corresponde a:
                               55 reportes /
                  55 resultados relacionados
</t>
    </r>
    <r>
      <rPr>
        <b/>
        <sz val="7"/>
        <color theme="1"/>
        <rFont val="Aptos Narrow"/>
        <family val="2"/>
        <scheme val="minor"/>
      </rPr>
      <t>Total acumulado al III trimestre</t>
    </r>
    <r>
      <rPr>
        <sz val="7"/>
        <color theme="1"/>
        <rFont val="Aptos Narrow"/>
        <family val="2"/>
        <scheme val="minor"/>
      </rPr>
      <t>: 143 / 143
Para un 100% de ejecución al cierre del III Trimestre</t>
    </r>
  </si>
  <si>
    <r>
      <t xml:space="preserve">Que corresponde a:
                               22 reportes /
                  22 resultados relacionados
</t>
    </r>
    <r>
      <rPr>
        <b/>
        <sz val="7"/>
        <color theme="1"/>
        <rFont val="Aptos Narrow"/>
        <family val="2"/>
        <scheme val="minor"/>
      </rPr>
      <t>Total acumulado al IV trimestre</t>
    </r>
    <r>
      <rPr>
        <sz val="7"/>
        <color theme="1"/>
        <rFont val="Aptos Narrow"/>
        <family val="2"/>
        <scheme val="minor"/>
      </rPr>
      <t>: 165 / 165
Para un 100% de ejecución al cierre del IV Trimestre</t>
    </r>
  </si>
  <si>
    <t>Total semestral: 58 / 55
Para un 116% de ejecución al cierre del I semestre 
El sobrecumplimiento se debe a la gran cantidad de personal de nuevo ingreso por traslado de personal de plantas a direcciones regionales</t>
  </si>
  <si>
    <r>
      <rPr>
        <b/>
        <sz val="7"/>
        <color theme="1"/>
        <rFont val="Aptos Narrow"/>
        <family val="2"/>
        <scheme val="minor"/>
      </rPr>
      <t>Total acumulado al III Trimestre</t>
    </r>
    <r>
      <rPr>
        <sz val="7"/>
        <color theme="1"/>
        <rFont val="Aptos Narrow"/>
        <family val="2"/>
        <scheme val="minor"/>
      </rPr>
      <t>: 118 / 85
Para un 138% de ejecución al cierre del III Trimestre.                                  El sobrecumplimiento se debe a la gran cantidad de personal de nuevo ingreso por traslado de personal de plantas a direcciones regionales y a la alta rotación de personal en los establecimientos nacionales.</t>
    </r>
  </si>
  <si>
    <r>
      <rPr>
        <b/>
        <sz val="7"/>
        <color theme="1"/>
        <rFont val="Aptos Narrow"/>
        <family val="2"/>
        <scheme val="minor"/>
      </rPr>
      <t>Total acumulado al IV Trimestre</t>
    </r>
    <r>
      <rPr>
        <sz val="7"/>
        <color theme="1"/>
        <rFont val="Aptos Narrow"/>
        <family val="2"/>
        <scheme val="minor"/>
      </rPr>
      <t>: 148 / 100
Para un 148% de ejecución al cierre del IV Trimestre.                                  El sobrecumplimiento se debe a la gran cantidad de personal de nuevo ingreso por traslado de personal de plantas a direcciones regionales y a la alta rotación de personal en los establecimientos nacionales.</t>
    </r>
  </si>
  <si>
    <t>El sobrecumplimiento se debe a la gran cantidad de personal de nuevo ingreso por traslado de personal de plantas a direcciones regionales y a la alta rotación de personal en los establecimientos nacionales.</t>
  </si>
  <si>
    <t xml:space="preserve">Que corresponde a:
               15 funcionarios inducidos /
            15 funcionarios de nuevo ingreso 
                        (personal oficializado)
Total semestral: 17 / 17
Para un 100% de ejecución al cierre del I semestre </t>
  </si>
  <si>
    <r>
      <t xml:space="preserve">Que corresponde a:
9 funcionarios inducidos /
9  funcionarios de nuevo ingreso                                                 </t>
    </r>
    <r>
      <rPr>
        <b/>
        <sz val="7"/>
        <color theme="1"/>
        <rFont val="Aptos Narrow"/>
        <family val="2"/>
        <scheme val="minor"/>
      </rPr>
      <t>Total acumulado al  III trimestre</t>
    </r>
    <r>
      <rPr>
        <sz val="7"/>
        <color theme="1"/>
        <rFont val="Aptos Narrow"/>
        <family val="2"/>
        <scheme val="minor"/>
      </rPr>
      <t>:  26 / 26
Para un 100% de ejecución al cierre del I semestre 
(personal oficializado)</t>
    </r>
  </si>
  <si>
    <r>
      <t xml:space="preserve">Que corresponde a:
5 funcionarios inducidos /
5  funcionarios de nuevo ingreso                                                                               </t>
    </r>
    <r>
      <rPr>
        <b/>
        <sz val="7"/>
        <color theme="1"/>
        <rFont val="Aptos Narrow"/>
        <family val="2"/>
        <scheme val="minor"/>
      </rPr>
      <t>Total acumulado al  IV trimestre</t>
    </r>
    <r>
      <rPr>
        <sz val="7"/>
        <color theme="1"/>
        <rFont val="Aptos Narrow"/>
        <family val="2"/>
        <scheme val="minor"/>
      </rPr>
      <t>:  31 / 31
Para un 100% de ejecución al cierre del IV trimestre 
(personal oficializado)</t>
    </r>
  </si>
  <si>
    <t xml:space="preserve">Que corresponden a:
                 10 requerimientos atendidos /
                 10 requerimientos solicitados
(Reglamentos y Resoluciones: revisiones,reuiones, publicaciones GACETA)
Total semestral: 15 / 15
Para un 100% de ejecución al cierre del I semestre </t>
  </si>
  <si>
    <r>
      <t xml:space="preserve">Que corresponde:                                                                                                   7 requerimiento atendidos/7 requerimientos solicitados                                                                                                                                (Directrices unificadas del Codex Referentes a Equivalencia, Proposed Draft Guidelines on the Prevention an Control of Food Fraud, Norma para las Sardinas y productos análogos en Conserva, Principles and guidelines on traceability/product tracing within a National Food Control System, REGLAMENTO SANITARIO Y DE INSPECCIÓN VETERINARIA DE ESTABLECIMIENTOS DE SACRIFICIO Y PROCESAMIENTO DE LAS ESPECIES BOVINA, CAPRINA, EQUINA, OVINA, PORCINA Y OTRAS AUTORIZADAS POR EL SENASA,
Reglamento Centroamericano de Procesados cárnicos, Reglamento Centroamericano de Alerta Temprana)                                </t>
    </r>
    <r>
      <rPr>
        <b/>
        <sz val="7"/>
        <color theme="1"/>
        <rFont val="Aptos Narrow"/>
        <family val="2"/>
        <scheme val="minor"/>
      </rPr>
      <t xml:space="preserve"> Total aumulado al III Trimestre: 22/22</t>
    </r>
    <r>
      <rPr>
        <sz val="7"/>
        <color theme="1"/>
        <rFont val="Aptos Narrow"/>
        <family val="2"/>
        <scheme val="minor"/>
      </rPr>
      <t xml:space="preserve">                                                                          Para un 100% de ejecución al cierre del III trimestre </t>
    </r>
  </si>
  <si>
    <r>
      <t xml:space="preserve">Que corresponde:                                                                                                                         6 requerimiento atendidos/6 requerimientos solicitados                                  
1.	Revisión de los capítulos del 7.1 al 7.4 del Código Sanitario de animales terrestres de la OMSA
2.	Comunicación de la notificación del FSIS sobre los kits validados para el análisis de STEC (REF07/10/2024/011)
3.	Comunicación de la notificación del FSIS sobre la forma de reportar los residuos en el SRT (comunicado al Dr. José Solano)                                                                        4. Reglamento Alerta Temprana (07.10.2024)                                                                5. Reglamento de Procesados Cárnicos (07.10.2024)                                                                                              6. REGLAMENTO SANITARIO Y DE INSPECCIÓN VETERINARIA DE ESTABLECIMIENTOS DE SACRIFICIO Y PROCESAMIENTO DE LAS ESPECIES BOVINA, CAPRINA, EQUINA, OVINA, PORCINA Y OTRAS AUTORIZADAS POR EL SENASA,                                                                                                                         </t>
    </r>
    <r>
      <rPr>
        <b/>
        <sz val="7"/>
        <color theme="1"/>
        <rFont val="Aptos Narrow"/>
        <family val="2"/>
        <scheme val="minor"/>
      </rPr>
      <t xml:space="preserve">Total aumulado al IV Trimestre: 28/28 </t>
    </r>
    <r>
      <rPr>
        <sz val="7"/>
        <color theme="1"/>
        <rFont val="Aptos Narrow"/>
        <family val="2"/>
        <scheme val="minor"/>
      </rPr>
      <t xml:space="preserve">                                                                                                                                           Para un 100% de ejecución al cierre del IV trimestre </t>
    </r>
  </si>
  <si>
    <t>Que corresponde a:
                      3 requerimientos atendidos /
                      3 requerimientos solicitados
                      (*PG-002 *001-IN-001 *PE-005)
Total semestral: 4  / 4
Para un 100% de ejecución al cierre del I semestre</t>
  </si>
  <si>
    <r>
      <t xml:space="preserve">Que corresponde a:
2 requerimiento atendido /
2 requerimiento solicitado
(DIPOA-PG-002, DIPOA-PG-002-RE-002)                                                                  </t>
    </r>
    <r>
      <rPr>
        <b/>
        <sz val="7"/>
        <color theme="1"/>
        <rFont val="Aptos Narrow"/>
        <family val="2"/>
        <scheme val="minor"/>
      </rPr>
      <t xml:space="preserve">  Total acumulado al III trimestre</t>
    </r>
    <r>
      <rPr>
        <sz val="7"/>
        <color theme="1"/>
        <rFont val="Aptos Narrow"/>
        <family val="2"/>
        <scheme val="minor"/>
      </rPr>
      <t>: 6  / 6
Para un 100% de ejecución al cierre del III Trimestre</t>
    </r>
  </si>
  <si>
    <r>
      <t xml:space="preserve">Que corresponde a:
3 requerimiento atendido /
3 requerimiento solicitado                                                                                    (DIPOA-PG-002, DIPOA-PG-006, DIPOA-PG-002-RE-002(b))                                                                                                                 </t>
    </r>
    <r>
      <rPr>
        <b/>
        <sz val="7"/>
        <color theme="1"/>
        <rFont val="Aptos Narrow"/>
        <family val="2"/>
        <scheme val="minor"/>
      </rPr>
      <t>Total acumulado al IV trimestre: 9 / 9</t>
    </r>
    <r>
      <rPr>
        <sz val="7"/>
        <color theme="1"/>
        <rFont val="Aptos Narrow"/>
        <family val="2"/>
        <scheme val="minor"/>
      </rPr>
      <t xml:space="preserve">
Para un 100% de ejecución al cierre del IV trimestre</t>
    </r>
  </si>
  <si>
    <r>
      <t xml:space="preserve">              I Informe Trimestral PAO 2024
              Planificación PAO 2025
Total semestral: 4  / 3
Para un 133% de ejecución al cierre del I semestre
</t>
    </r>
    <r>
      <rPr>
        <i/>
        <sz val="7"/>
        <color theme="1"/>
        <rFont val="Aptos Narrow"/>
        <family val="2"/>
        <scheme val="minor"/>
      </rPr>
      <t>Informe adicional obedece a cambio de reportes de la ejecución del PAO de semestral a trimestral.</t>
    </r>
  </si>
  <si>
    <t xml:space="preserve">    II Informe Trimestral PAO 2024</t>
  </si>
  <si>
    <r>
      <t xml:space="preserve">III Informe Trimestral PAO 2024
 PAO 2025 (SIVIPLAN)                                                                                                            </t>
    </r>
    <r>
      <rPr>
        <b/>
        <sz val="7"/>
        <color theme="1"/>
        <rFont val="Aptos Narrow"/>
        <family val="2"/>
        <scheme val="minor"/>
      </rPr>
      <t>Total IV Trimestre: 7  / 6</t>
    </r>
    <r>
      <rPr>
        <sz val="7"/>
        <color theme="1"/>
        <rFont val="Aptos Narrow"/>
        <family val="2"/>
        <scheme val="minor"/>
      </rPr>
      <t xml:space="preserve">
Para un 117% de ejecución al cierre del IV trimestre
</t>
    </r>
  </si>
  <si>
    <t>Que corresponde a:
8 proyectos acompañados /
8 solicitudes
Total semestral: 15  / 15
Para un 100% de ejecución al cierre del I semestre</t>
  </si>
  <si>
    <r>
      <t xml:space="preserve">Que corresponde a:
4 proyectos acompañados /
4 solicitudes                                                                                                                                                                                                                                                                                                                                           </t>
    </r>
    <r>
      <rPr>
        <b/>
        <sz val="7"/>
        <color theme="1"/>
        <rFont val="Aptos Narrow"/>
        <family val="2"/>
        <scheme val="minor"/>
      </rPr>
      <t xml:space="preserve">   Total acumulado al III Trimestre:  19/19              </t>
    </r>
    <r>
      <rPr>
        <sz val="7"/>
        <color theme="1"/>
        <rFont val="Aptos Narrow"/>
        <family val="2"/>
        <scheme val="minor"/>
      </rPr>
      <t xml:space="preserve">                                                                                                                                                                                                        Para un 100% de ejecución al cierre del III trimestre</t>
    </r>
  </si>
  <si>
    <r>
      <t xml:space="preserve">Que corresponde a:
7 proyectos acompañados /
7 solicitudes                                                                                                                                                                                                                                                                                                                                           </t>
    </r>
    <r>
      <rPr>
        <b/>
        <sz val="7"/>
        <color theme="1"/>
        <rFont val="Aptos Narrow"/>
        <family val="2"/>
        <scheme val="minor"/>
      </rPr>
      <t xml:space="preserve">   Total acumulado al IV Trimestre:  26/26             </t>
    </r>
    <r>
      <rPr>
        <sz val="7"/>
        <color theme="1"/>
        <rFont val="Aptos Narrow"/>
        <family val="2"/>
        <scheme val="minor"/>
      </rPr>
      <t xml:space="preserve">                                                                                                                                                                                                        Para un 100% de ejecución al cierre del IV trimestre</t>
    </r>
  </si>
  <si>
    <r>
      <t xml:space="preserve">Tramitación de  las solicitudes recibidas del </t>
    </r>
    <r>
      <rPr>
        <i/>
        <sz val="7"/>
        <color theme="1"/>
        <rFont val="Aptos Narrow"/>
        <family val="2"/>
        <scheme val="minor"/>
      </rPr>
      <t>Símbolo de Sanidad</t>
    </r>
    <r>
      <rPr>
        <sz val="7"/>
        <color theme="1"/>
        <rFont val="Aptos Narrow"/>
        <family val="2"/>
        <scheme val="minor"/>
      </rPr>
      <t xml:space="preserve"> atinentes a los establecimientos supervisados por la DIPOA</t>
    </r>
  </si>
  <si>
    <t>Que corresponde a:
                         7 expediente generados /
                           7 solicitudes recibidas
Total semestral: 8  / 8
Para un 100% de ejecución al cierre del I semestre</t>
  </si>
  <si>
    <r>
      <t xml:space="preserve">Que corresponde a:
                         1 expediente generados /
                           1 solicitudes recibidas
</t>
    </r>
    <r>
      <rPr>
        <b/>
        <sz val="7"/>
        <color theme="1"/>
        <rFont val="Aptos Narrow"/>
        <family val="2"/>
        <scheme val="minor"/>
      </rPr>
      <t>Total acumulado al III Trimestre: 9  / 9</t>
    </r>
    <r>
      <rPr>
        <sz val="7"/>
        <color theme="1"/>
        <rFont val="Aptos Narrow"/>
        <family val="2"/>
        <scheme val="minor"/>
      </rPr>
      <t xml:space="preserve">
Para un 100% de ejecución al cierre del III trimestre</t>
    </r>
  </si>
  <si>
    <r>
      <t xml:space="preserve">Que corresponde a:
                         13 expediente generados /
                           13 solicitudes recibidas
</t>
    </r>
    <r>
      <rPr>
        <b/>
        <sz val="7"/>
        <color theme="1"/>
        <rFont val="Aptos Narrow"/>
        <family val="2"/>
        <scheme val="minor"/>
      </rPr>
      <t>Total acumulado al IV Trimestre: 22  / 22</t>
    </r>
    <r>
      <rPr>
        <sz val="7"/>
        <color theme="1"/>
        <rFont val="Aptos Narrow"/>
        <family val="2"/>
        <scheme val="minor"/>
      </rPr>
      <t xml:space="preserve">
Para un 100% de ejecución al cierre del IV trimestre</t>
    </r>
  </si>
  <si>
    <t xml:space="preserve">Que corresponde a:
                   1 registro presentado / 1 solicitado 
          (PROYECTO PRESUPUESTO ORDINARIO 2025)
Total semestral: 1 / 1
Para un 100% de ejecución al cierre del I semestre </t>
  </si>
  <si>
    <t xml:space="preserve">Que corresponde a:
0 registro presentado / 0 solicitado </t>
  </si>
  <si>
    <t>Que corresponde a:
1 registro presentado / 1 solicitado (SIVIPLAN)</t>
  </si>
  <si>
    <t xml:space="preserve">Total semestral: 47% / 50%
Para un 94% de ejecución al cierre del I semestre </t>
  </si>
  <si>
    <r>
      <rPr>
        <b/>
        <sz val="7"/>
        <color theme="1"/>
        <rFont val="Aptos Narrow"/>
        <family val="2"/>
        <scheme val="minor"/>
      </rPr>
      <t>Total acumulado al III trimestre</t>
    </r>
    <r>
      <rPr>
        <sz val="7"/>
        <color theme="1"/>
        <rFont val="Aptos Narrow"/>
        <family val="2"/>
        <scheme val="minor"/>
      </rPr>
      <t xml:space="preserve">: 74% / 75%
Para un 99% de ejecución al cierre del III trimestre </t>
    </r>
  </si>
  <si>
    <r>
      <rPr>
        <b/>
        <sz val="7"/>
        <color theme="1"/>
        <rFont val="Aptos Narrow"/>
        <family val="2"/>
        <scheme val="minor"/>
      </rPr>
      <t>Total acumulado al IV trimestre</t>
    </r>
    <r>
      <rPr>
        <sz val="7"/>
        <color theme="1"/>
        <rFont val="Aptos Narrow"/>
        <family val="2"/>
        <scheme val="minor"/>
      </rPr>
      <t xml:space="preserve">: 99% / 100%
Para un 99% de ejecución al cierre del IV trimestre </t>
    </r>
  </si>
  <si>
    <t xml:space="preserve">Total semestral: 1 / 1
Para un 100% de ejecución al cierre del I semestre </t>
  </si>
  <si>
    <t>Se realiza la Revisión por la Dirección para verificar el cumplimiento de metas del I semestre del 2024</t>
  </si>
  <si>
    <t>Total semestral: 0 / 1
Para un 0% de ejecución al cierre del I semestre 
La planificación de las regiones fue realizada directamente por las regionales</t>
  </si>
  <si>
    <r>
      <t xml:space="preserve">Actividades no programables </t>
    </r>
    <r>
      <rPr>
        <b/>
        <vertAlign val="superscript"/>
        <sz val="8"/>
        <color theme="1"/>
        <rFont val="Aptos Narrow"/>
        <family val="2"/>
        <scheme val="minor"/>
      </rPr>
      <t>12</t>
    </r>
  </si>
  <si>
    <r>
      <rPr>
        <b/>
        <sz val="7"/>
        <color theme="1"/>
        <rFont val="Aptos Narrow"/>
        <family val="2"/>
        <scheme val="minor"/>
      </rPr>
      <t>Nombre del responsable:</t>
    </r>
    <r>
      <rPr>
        <sz val="7"/>
        <color theme="1"/>
        <rFont val="Aptos Narrow"/>
        <family val="2"/>
        <scheme val="minor"/>
      </rPr>
      <t xml:space="preserve"> </t>
    </r>
  </si>
  <si>
    <r>
      <t xml:space="preserve">Corresponde a la vinculación de la actividad con uno de los </t>
    </r>
    <r>
      <rPr>
        <b/>
        <sz val="7"/>
        <color theme="1"/>
        <rFont val="Aptos Narrow"/>
        <family val="2"/>
        <scheme val="minor"/>
      </rPr>
      <t>Objetivos de Desarrollo Sostenible (ODS)</t>
    </r>
    <r>
      <rPr>
        <sz val="7"/>
        <color theme="1"/>
        <rFont val="Aptos Narrow"/>
        <family val="2"/>
        <scheme val="minor"/>
      </rPr>
      <t>. Para más detalle, ir a la hoja "Niveles de vinculación" y</t>
    </r>
    <r>
      <rPr>
        <sz val="7"/>
        <color theme="1"/>
        <rFont val="Calibri (Cuerpo)"/>
      </rPr>
      <t xml:space="preserve"> acceder</t>
    </r>
    <r>
      <rPr>
        <sz val="7"/>
        <color theme="1"/>
        <rFont val="Aptos Narrow"/>
        <family val="2"/>
        <scheme val="minor"/>
      </rPr>
      <t xml:space="preserve"> (link) al icono o foto del ODS correspondiente.</t>
    </r>
  </si>
  <si>
    <t>Se elabora borrador del instructivo de Vigilancia en Emergencias Epidemiológicas PN-AVI-PEM-01-IN-04.  Está pendiente aprobación y subir a la página de Senasa, lo cual no se le pudo dar seguimiento por atención de casos sospechoso y probable de tifosis aviar.</t>
  </si>
  <si>
    <t>No se pudo ejecutar por atender el brote de tifosis aviar.</t>
  </si>
  <si>
    <t>No se pudo ejecutar por atender el brote de tifosis aviar e inspecciones internacionales</t>
  </si>
  <si>
    <t>Incumplimiento por atención de inspección internacional y atención de caso sospechoso de tifosis aviar</t>
  </si>
  <si>
    <t>En riesgo en cumplimiento</t>
  </si>
  <si>
    <t>La vigilancia ante el caso sospechoso de tifosis aviar se ha tenido que estar adaptando según su  evolución por lo que se ha hecho por medio de oficios en lugar de subir un nuevo protocolo a la página de SENASA.</t>
  </si>
  <si>
    <t>La vigilancia ante el brote de tifosis aviar se ha tenido que estar adaptando según su  evolución por lo que se ha hecho por medio de oficios en lugar de subir un nuevo protocolo a la página de SENASA.</t>
  </si>
  <si>
    <t>Solicitud de exoneración para la vigilancia especiel de tifosis aviar</t>
  </si>
  <si>
    <t>Se gestinonó actualización de la exoneración para la vigilancia y atención del brote de tifosis aviar.</t>
  </si>
  <si>
    <t>Incumplimiento por atención de inspección internacional y atención de caso sospechoso de tifosis aviar.  Se entrega informe del I trimestre 2024 a los inspectores del IPSA de Nicaragua</t>
  </si>
  <si>
    <t>Reuniones de Comisión Avícola</t>
  </si>
  <si>
    <t>Reuniones con veterinarios sobre el brote de tifosis y otros temas relacionados con el Programa</t>
  </si>
  <si>
    <t>Reuniones con productores sobre el brote de tifosis y otros temas relacionados con el Programa</t>
  </si>
  <si>
    <t>Reunión por Google Meet Organizada por Productores Avícolas de Naranjo el 28/11/2024</t>
  </si>
  <si>
    <t>Inspección del IPSA del 14 al 20 de abril</t>
  </si>
  <si>
    <t>Auditoría del IPSA de Nicaragua del 09 al 13 de diciembre 2024</t>
  </si>
  <si>
    <t>Reunión con Junta Directiva de CANAVI y APPCA por brote de tifosis aviar</t>
  </si>
  <si>
    <t>Reunión con Junta Directiva de CANAVI por brote de tifosis aviar</t>
  </si>
  <si>
    <t>Reunión de la Comisión para el control del brote de Tifosis Aviar</t>
  </si>
  <si>
    <t>Caso sospechoso y probable de tifosis aviar</t>
  </si>
  <si>
    <t>Informes Extraordinarios por brote de tifosis aviar</t>
  </si>
  <si>
    <t xml:space="preserve">Informe IV Trimestre </t>
  </si>
  <si>
    <t xml:space="preserve">Se abordaron temas del trabajo cotidiano de campo, relacionado con el cumplimineto de las metas descritas en el plan anual ooperativo de cada región, sí como aclaraciones a diferentes dudas y homologación de criterios a niivel nacional. </t>
  </si>
  <si>
    <t xml:space="preserve">A partir de los informes extraídos de los sistemas informáticos oficiales  se logró determinar tanto el avance en las tareas asignadas por región como la alimentación correcta de las bases datos de cada sistema como evidencia de las labores realizadas en  vigilancia epidemiológica, inocuidad de los alimentos de  origen animal y lo relacionado a competencia técnnica de los funcionarios , así como de los trabajos interinstitucionales coordinados. </t>
  </si>
  <si>
    <t xml:space="preserve">La ejecución y el cumplimiento de los Planes Anuales Operativos es un trabajo que conlleva diferencias y dificultades de diferente índole, como puede ser la falta de personal, combustible o bien desastres naturales, que vienen a alterar la planificación, pero que implementando nuevas estrategias,  coordinación interregional  con las jefaturas de las direcciones regionales aumentan la efectividad operativa de la dirección.   </t>
  </si>
  <si>
    <t xml:space="preserve">Atraves de los informes extraídos de los sistemas informáticos oficiales, así como el resultado de las reuniones de revisión por la dirección con las jefaturas de las direcciones regionales, se identifican las posibles estrategias para  superar los desafios y  a la vez como herramienta de evaluación de las estrategias implementadas en el logro de la eficacia en el cumplimiento del plan anual de operaciones.  </t>
  </si>
  <si>
    <t xml:space="preserve">Por medio de los análisis de los datos obtenidos de cada uno de los sistemas informáticos SIREA, SINGES, SIREDES y SIVE  queda en evidencia el uso correcto de los mismos así como la alimentación constante de las plataformas, que demuestran ser una herramienta útil para la toma de decisiones de oportunidad de mejora y la generqación de informes confiables en tiempo real. </t>
  </si>
  <si>
    <t xml:space="preserve">Se elaboró el presupuesto del periodo correspondiente, basado en las necesidades descritas por los funcionarios de cada dirección regional para la ejecución eficiente del plan anual Operativo a nivel nacional, y el seguimiento de la ejecución del presupuesto por medio de la adquisición y distribución de los insumos en todas las regiones, de acuerdo a los lineamientos de los programas o direcciones nacionales.  </t>
  </si>
  <si>
    <t xml:space="preserve">La dirección de operaciones es la encargada de ejecutar los lineamientos emitidos por las direcciones nacionales, así como de los programas nacionales, por lo que se debe hacer una coordinación adecuada para que el plan anual operativo de la Dirección pueda ejecutarse y a la vez pueda solventar los objetivos organizacionales con los recursos y el personal existente.  </t>
  </si>
  <si>
    <t xml:space="preserve">Por medio de un trabajo permanente con los funcionarios administradores de los sistemas se logra mejora constante, para promover la eficiencia y eficacia de los sistemas, los cuales representan herramientas insuperables para la elaboración de informes y extracción de datos necesarios para la toma de decisiones. </t>
  </si>
  <si>
    <t xml:space="preserve">Es de suma importancia que los docuemntos vigentes se encuentren en el sitio electrónico de la Dirección de Operaciones para el uso de los usuarios internos así como para los usuarios externos que realizan consultas o interpongan una denuncia, por eso es indispensable el mantenimiento y la actualización permanente y periódica del sitio electrónico , además de la importancia de poder extraer información veraz y en tiempo real. </t>
  </si>
  <si>
    <t>La Dirección de Operaciones ha mantenido una coordinación con la Unidad de Oficialización en los procesos de oficialización de personas especialemente (médicos veterinarios privados u otros profesionales ) que participan en labores profesionales o técnicas sustantivas para la institución, reflejandose de forma positiva en el quehacer diario y cobertura de los objetivos de la institución.</t>
  </si>
  <si>
    <t xml:space="preserve">La Unidad de Gestión de Calidad debe participar de forma conjunta con los departamentos y áreas de la Dirección de Operaciones con el objetivo de identificar, elaborar, divulgar y publicar aquellos documentos necesarios para la transparencia y prestación de servcios por parte del SENASA. </t>
  </si>
  <si>
    <t xml:space="preserve">La verificación del cumplimiento de  los lineamientos y procedimientos establecidos por las dependencias emisoras de los mismos, como compromiso adquirido en el plan anualoperativo institucional, por lo que es necesario hacer  revisiones internas para evaluar del cumplimiento de la normativa, e identificar las posibilidades de mejora cntinua. </t>
  </si>
  <si>
    <t xml:space="preserve">Las diferenes direcciones y programas nacionales, emisores de los lineamientos para su ejecución por parte de los funcionarios de campo, es de importancia conocer y supervisar la implementación de acciones correctivas ante no conformidades y trabajos no conformes detectados. La búsqueda de las soluciones del recurso material o personal, o en el caso la implementación y uso correcto de las herramientas informáticas que aseguren la corrección de los hallazgos encontrados.  </t>
  </si>
  <si>
    <t xml:space="preserve">Es de suma importancia mantener actualizada la información relacionada con el Certificado Veterinario Oficial (CVO), para que los documentos derivados del proceso garanticen al usuario externo e interno tengan acceso a información de conformidad la normativa vigente relacioanda al CVO. </t>
  </si>
  <si>
    <t>El macroproceso del CVO requiere que se establezca coordinación interna e interinstitucional  gubernamental y no gubernamental, para el otorgamiento del Certificado Veterinario Oficial (CVO) encumplimiento y apego a la normativa vigente y procura de un buen servicio por parte de la institución.</t>
  </si>
  <si>
    <t>El macroproceso para la obtención del CVO es dinámico y es regido por la normativa vigente, que puede variar según la participación de otras entidades gubernamentales , por esta razón es muy importante brindar capacitación y asesoramiento al personal encargado de recibir solicitudes de Certificados Veterinarios Oficiales (CVO), así como a usuarios externos, capacitación necesaria para garantizar una comprensión de los docuemntos derivados del proceso y la normativa aplicable.</t>
  </si>
  <si>
    <t xml:space="preserve">La Ley General del Servicio Nacional de Salud Animal tiene dentro de sus objetivos la producción pecuaria en armonía con el ambiente por lo que es importante la capacitación tanto a los usuarios internos como externos en relación a la gestión ambiental por medio de un buen manejo de los residuos sólidos producidos en los establecimientos pecuario así como el uso de buenas prácticas pecuarias. </t>
  </si>
  <si>
    <t xml:space="preserve">Para el abordaje de  algunas denuncias por situaciones en el mal manejo de residuos sólidos y líquidos en algunos establecimientos pecuarios es necesaria la coordinación interinstitucional y  Municipalidades , aplicación de la normativa vigente en relación a la protección del ambiente y una producción sostenible y amigable. </t>
  </si>
  <si>
    <t>La actividad pecuaria es muy dinámica en relación a la disminución  de costos y rendimiento, lo que implica cambios en los sistemas de producción, alimentación y tamaño de los establecimientos, lo que conlleva  revisión de proyectos de la normativa relacionada con el ambiente en la producción agropecuaria.</t>
  </si>
  <si>
    <t>La Dirección de Operaciones está compuesta por dos departamentos y nueve áreas, de las cuales permanentemente se emiten docuemntos derivdos de la gestión misma,  lo que hace indispensable la capacitación para usuarios internos sobre el uso, contenido y enlaces del sitio web de la Dirección de Operaciones, esto con el fin de que puedan utilizar y acceder a la información de manera eficiente a través de la plataforma digital.</t>
  </si>
  <si>
    <t xml:space="preserve">La oficina de la Sede central, por suubicación, así como la falta de una oficina en el edificio principal del MAG en la Salle, obliga a gran cantidad de usuarios externos del GAM visisten esta oficina para tramitar sus solicitudes de Certificado Veterinario Oficial (CVO), así como para interponer denuncias, por lo que es muy importante la prestación del servicio de calidad, facilitando la interacción y asegurando la satisfacción de los usuarios, tanto internos como externos. </t>
  </si>
  <si>
    <t xml:space="preserve">La demanda de trabajos y actividades de oficina y secretariales para colaborar en los procesos internos de la Dirección de Operaciones conlleva tareas administrativas, organizativas y de coordinación para asegurar el funcionamiento eficiente de la dirección y sus dependencias. </t>
  </si>
  <si>
    <t>Una de las plataformas mas complejas es el Sistema de Registro de Establecimientos Agropecuarios SIREA, por lo que es de suma importancia la capacitación permanente de la misma por lo que es conveniente utilizar las herramientas virtuales como el Teams, para disminuir gastos y tiempos de traslado, de acuerdo a la ubicación geográfica, o bien de forma presencial cuando se requiere instruir a los usuarios en el correcto manejo del sistema de registro de establecimientos.</t>
  </si>
  <si>
    <t xml:space="preserve">El mercado internacional y en especial el de la producción orgánica ha tomado mucha relevancia también en la politica internacional, esto generó el compromiso del gobierno en redactar el borrador del reglamento para la Actividad Pecuaria Orgánica y su etiquetado, lo que incluyó la participación activa de esta dirección en este proceso, como líder en la elaboración de la normativa y requisitos en la producción pecuaria orgánica. </t>
  </si>
  <si>
    <t xml:space="preserve">El macroproceso del reglamento de producción pecuaria orgánica y su etiquetado, conlleva la elaboración de los documentos derivados del proceso, documentos tales como  procedimientos, formularios e instructivos, necesarios para la gestión y supervisión  de la certificación orgánica de conformidad con los estándares internacionales. </t>
  </si>
  <si>
    <t xml:space="preserve">Algunos de los insumos necesarios para las labores de campo son adquiridos desde la Dirección de Operaciones, procedimiento que conlleva el uso adecuado del los documentos derivados del proceso que respaldan la gestión de compras en la Dirección Nacional de Operaciones (DNO) y la proveeduría de insumos de calidad y en cumplimiento con las condiciones específicas de la contratación.  </t>
  </si>
  <si>
    <t>El Programa de Bienestar Animal en animales de comapñía (mascotas) adquirió el compromiso de realizar la revisión bibliográfica detallada del Proyecto de Reforma a la Ley 7451 de Bienestar de los Animales, además de de la participación de reuniones de trabajo interdisciplinario  para discutir los hallazgos, en línea con la Meta Plan Sectorial para mejorar el bienestar animal.</t>
  </si>
  <si>
    <t>El Programa de Bienestar Animal en especies de compañía (perros y gatos) carece de personal desde su creación, por lo que que se impulsado es la firma de convenios y con los gobiernos locales municipalidades, así como con la sociedad civil, ONGs y Organismos Internacionales, con la firma de acuerdos en Bienestar Animal en mascotas.</t>
  </si>
  <si>
    <t xml:space="preserve">El programa de bienestar animal desde su creación no fue dotado de personal, situación que originó la oficialización de personas en Bienestar Animal, así como la generación de los documentos derivados de la gestión. </t>
  </si>
  <si>
    <t>Es necesario planificar, programar y ejecutar capacitaciones  para un sector educativo de enseñanza primaria y secundaria en el ámbito del Bienestar Animal.</t>
  </si>
  <si>
    <t xml:space="preserve">Es necesario planificar, programar y ejecutar capacitaciones  destinadas a funcionarios del SENASA en el ámbito del Bienestar Animal que requieren de habilidades y destreza para el abordaje de algunas situaciones. </t>
  </si>
  <si>
    <t xml:space="preserve">Como jefatura del programa de bienestar animal es importante la mejora continua en lo relacionado a los documentos derivados de la gestión del mismo, lo que implica recopilación de información de fuentes científicas para la elaboración de documentos.  </t>
  </si>
  <si>
    <t xml:space="preserve">Como jefatura del Programa de Bienestar Animal hay mucho trabajo administrativo que se debe gestionar (denuncias por  escrito, llamadas telefónicas, mensajes y correos electrónicos), así como la papelería en físico derivada de la gestión de trabajo de camporealizado , en relación al bienestar animal.   </t>
  </si>
  <si>
    <t>Las inspecciones estan vunculadas con los objetivos en el PEN, bajo la ejecucion de la DNO.</t>
  </si>
  <si>
    <t>Se entregan las evidencias a Palnificacion del MAG, al estar dentro de las metas del PND.</t>
  </si>
  <si>
    <t>5: AU
3: RGU</t>
  </si>
  <si>
    <t>36: AU
2: FV
2: RGU</t>
  </si>
  <si>
    <t>Debido a que  estamos con la revisión del RTCA de Registro en Unión Aduanera se suspedió las reuniones con esta Comisión</t>
  </si>
  <si>
    <t>Se camció por revisión del RTCA de Registro en Unión Aduanera</t>
  </si>
  <si>
    <t>Debido a que Juan Carlos pasó a Trazabilidad no nos contrataron a ninguna persona</t>
  </si>
  <si>
    <t>Debido a que Juan Carlos pasó a Trazabilidad no nos contrataron a ninguna persona y a la falta de presupuesto</t>
  </si>
  <si>
    <t xml:space="preserve">Debido a que Juan Carlos pasó a Trazabilidad no nos contrataron a ninguna persona </t>
  </si>
  <si>
    <t>Debido a que Juan Carlos pasó a Trazabilidad no nos contrataron a ninguna persona, Carlos tuvo que asumir otras funciones de Juan Carlos</t>
  </si>
  <si>
    <t>No se logró debido a las bajas en personal de la DAA</t>
  </si>
  <si>
    <t>Debido a la falta de presupuesto asignado no se pudo cumplir con el total de inspecciones, además de que nos quedamos con un funcionario menos en inspección</t>
  </si>
  <si>
    <t>No se logró programar la realización de inspecciones fuera del país ya que la DAA está con menos personal y aún no ha sido contratado el mismo</t>
  </si>
  <si>
    <t>Quedó pendiente de realizar una auditoría HACCP pero por falta de presupuesto no se logró realizar.</t>
  </si>
  <si>
    <t xml:space="preserve">Actividad no programable, se han atendido todas las solicitudes que han ingresado. </t>
  </si>
  <si>
    <t xml:space="preserve">Este indicador es una actividad no programable, afortunadamente no ha salido ningún resultado fuera de los parámetros establecidos de las mercancías importadas que han sido muestreadas durante este periodo de tiempo. </t>
  </si>
  <si>
    <t>El éxito del indicador, es contar con socios comerciales e importadores confiables y con una alta conciencia sanitaria.  Del muestreo establecido por el PNR, únicamente se dieron tres resultados de análisis fuera de los parámetros establecidos; violatorios.</t>
  </si>
  <si>
    <t>Meta cumplida desde el primer semestre</t>
  </si>
  <si>
    <t xml:space="preserve">Se tiene programado las fechas de auditoría para cumplir durante el II Trimestre. </t>
  </si>
  <si>
    <t>Número de Solicitudes atendidas</t>
  </si>
  <si>
    <t>SADOC - oficios de respuesta emitidos y Requisitos Acordados</t>
  </si>
  <si>
    <t>Diseñar, elaborar y proponer los modelos de certificados y declaraciones sanitarios para la exportación de animales vivos y mercancías no aptas para consumo humano, de acuerdo a los requisitos que establezca el socio comercial tomando y tomando en cuenta el estatus sanitario de Costa Rica</t>
  </si>
  <si>
    <t>Es una actividad que no se puede programar, debido a que depende de otras instancias, como las  modificaciones que realice la OMSA sobre el código terrestres y el código acuático.</t>
  </si>
  <si>
    <t>Atender y tramitar las solicitudes para obtención del certificado sanitario de exportación de mercancías no aptas para consumo, así como de animales vivos.</t>
  </si>
  <si>
    <t>Número de solicitudes atendidas y certificados emitidos</t>
  </si>
  <si>
    <t>Atender y tramitar las solicitudes para obtención del permiso previo de importación de importación de productos, subproductos de origen animal, alimentos para animales y suplementos para animales; así como de animales vivos</t>
  </si>
  <si>
    <t xml:space="preserve">Número de solicitudes atendidas y aprobación de Formularios de Requisitos Sanitarios </t>
  </si>
  <si>
    <t>Asignar los muestreos de las mercancías a importar, tanto para análisis  microbiológicos y toxicológicos para los productos y subproductos de consumo humano; como los análisis referentes al diagnostico para la importación de animales vivos.</t>
  </si>
  <si>
    <t>Número de análisis para muestreos asignados por embarque</t>
  </si>
  <si>
    <t>Verificar el cumplimiento de requisitos sanitarios para la importación de mercancías que ingresan por el AIJSM y aprobar las mercancías que cumplen.</t>
  </si>
  <si>
    <t>Número de procedimientos actualizados</t>
  </si>
  <si>
    <t>Minutas de Reunión</t>
  </si>
  <si>
    <t>Avance cumplido en el I Semestre</t>
  </si>
  <si>
    <t>Se programa según demanda y sea solicitado el servicio</t>
  </si>
  <si>
    <t>Se programa según demanda y no sepresentaron casos</t>
  </si>
  <si>
    <t xml:space="preserve"> No aplica para la Central Sur </t>
  </si>
  <si>
    <t>No aplica para la Central Sur</t>
  </si>
  <si>
    <t xml:space="preserve">La embutidora cerro y por ende no se inspeccionó </t>
  </si>
  <si>
    <t>Farmacias</t>
  </si>
  <si>
    <t xml:space="preserve">Pescaderías </t>
  </si>
  <si>
    <t>Se programa según demanda</t>
  </si>
  <si>
    <t>No se reolicito el servicio por parte del programa</t>
  </si>
  <si>
    <t>Según demanda</t>
  </si>
  <si>
    <t>la extraccion de los tejidos depende del reporte de los productoresy de los animales enfermos.</t>
  </si>
  <si>
    <t>Muestras tomadas y enviadas para para EE.</t>
  </si>
  <si>
    <t xml:space="preserve">no se subieron los documentos al singes. </t>
  </si>
  <si>
    <t>Otras actividades</t>
  </si>
  <si>
    <t>Piaras o granjas  muestreadas en matadero y enviados al laboratorio para PPC y PPA</t>
  </si>
  <si>
    <t>generalmente el regente de matadero toma las muestras.</t>
  </si>
  <si>
    <t>Équidos positivos y marcados para  AIE.</t>
  </si>
  <si>
    <t>Haras muestreadas para diagnostico  de AIE.</t>
  </si>
  <si>
    <t>se depende de los animales enfermos y el reporte de los productores.</t>
  </si>
  <si>
    <t xml:space="preserve">Evaluación de bioseguridad en granjas avicolas bajo certificacion oficial.  </t>
  </si>
  <si>
    <t>Region libre de BRUC.</t>
  </si>
  <si>
    <t> Animales marcados y enviados a matadero por BRUC.</t>
  </si>
  <si>
    <t> Aplicación de medida cuarentenaria por caso positivo a BRUC, en establecimiento.</t>
  </si>
  <si>
    <t>error de programacion.</t>
  </si>
  <si>
    <t xml:space="preserve">Muestras de leche y suero en animales postivos a brucelosis y enviados a laboratorio  </t>
  </si>
  <si>
    <t>Animales negativos a  TBC.</t>
  </si>
  <si>
    <t>Seguimiento animales importados EEB</t>
  </si>
  <si>
    <t>se requiere que un animal importado muera con sintomas nerviosos para extraer muestra de tejido.</t>
  </si>
  <si>
    <t xml:space="preserve">Animales vacunados contra la Rabia. </t>
  </si>
  <si>
    <t>Hatos vacunados contra la Rabia.</t>
  </si>
  <si>
    <t>Total para la oficina de Pérez Zeledón únicamente</t>
  </si>
  <si>
    <t>salud animal.</t>
  </si>
  <si>
    <t>Reporte de ingreso de Animales</t>
  </si>
  <si>
    <t>Destruccion de alimentos o insumos para alimentacion animal</t>
  </si>
  <si>
    <t>Decomiso de alimentos o insumos para alimentacion animal</t>
  </si>
  <si>
    <t>Destruccion de animales en PIF</t>
  </si>
  <si>
    <t>Costancias de inspeccion de salida de los animales vivos</t>
  </si>
  <si>
    <t>Animales decomisados en PIF</t>
  </si>
  <si>
    <t>Auditoria a plantas de sacrificio</t>
  </si>
  <si>
    <t>Caso 24-000618-1262-PE</t>
  </si>
  <si>
    <t>20 bovinos</t>
  </si>
  <si>
    <t>1 perro</t>
  </si>
  <si>
    <t>Caso 24-000447-0064-PE</t>
  </si>
  <si>
    <t>3000 k de camarón</t>
  </si>
  <si>
    <t>30 k de producto carnicos</t>
  </si>
  <si>
    <t>Inspección a establecimientos industriales de productos lácteos</t>
  </si>
  <si>
    <t>Total para la Región Brunca</t>
  </si>
  <si>
    <t>Para toda la Región Brunca</t>
  </si>
  <si>
    <t>Toma de muestras en subastas</t>
  </si>
  <si>
    <t>-- Inspección a plantas de deshuese y empaque de seguimiento,</t>
  </si>
  <si>
    <t>-- Inspección de establecimientos de transformación de lácteos de seguimiento.</t>
  </si>
  <si>
    <t>-- Inspección de expendio al por menor de medicamentos veterinarios y productos afines</t>
  </si>
  <si>
    <t>-- Inspección a frigoríficos</t>
  </si>
  <si>
    <t>-- Inspección a granjas avícolas para otorgamiento de CVO.</t>
  </si>
  <si>
    <t>-- Inspección a centros de acopio de huevo</t>
  </si>
  <si>
    <t>-- Inspección a embutidoras de seguimiento.</t>
  </si>
  <si>
    <t>Cumplido (&gt;=90%)</t>
  </si>
  <si>
    <t>No cumplido (&lt;=89,99%)</t>
  </si>
  <si>
    <t xml:space="preserve">Cumplido </t>
  </si>
  <si>
    <t>No cumplido</t>
  </si>
  <si>
    <t>Cumplido</t>
  </si>
  <si>
    <t xml:space="preserve">% ejecución Presupuestaria </t>
  </si>
  <si>
    <t xml:space="preserve">Observaciónes </t>
  </si>
  <si>
    <t xml:space="preserve">Falta de personal, atencion a emergencia y trazabilidad </t>
  </si>
  <si>
    <t>SERVICIO NACIONAL DE SALUD ANIMAL</t>
  </si>
  <si>
    <t>% CUMPLIMIENTO METAS Anual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</si>
</sst>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00_-;\-* #,##0.00_-;_-* &quot;-&quot;??_-;_-@_-"/>
    <numFmt numFmtId="165" formatCode="_-* #,##0_-;\-* #,##0_-;_-* &quot;-&quot;??_-;_-@_-"/>
    <numFmt numFmtId="166" formatCode="#,##0;[Red]#,##0"/>
    <numFmt numFmtId="167" formatCode="&quot;₡&quot;#,##0.00;\-&quot;₡&quot;#,##0.00"/>
    <numFmt numFmtId="168" formatCode="&quot;₡&quot;#,##0.00"/>
    <numFmt numFmtId="169" formatCode="#,##0.00_ ;\-#,##0.00\ "/>
  </numFmts>
  <fonts count="92">
    <font>
      <sz val="11"/>
      <color theme="1"/>
      <name val="Aptos Narrow"/>
      <family val="2"/>
      <scheme val="minor"/>
    </font>
    <font>
      <sz val="11"/>
      <color theme="1"/>
      <name val="Aptos Narrow"/>
      <family val="2"/>
      <scheme val="minor"/>
    </font>
    <font>
      <sz val="12"/>
      <color theme="1"/>
      <name val="Aptos Narrow"/>
      <family val="2"/>
      <scheme val="minor"/>
    </font>
    <font>
      <sz val="7"/>
      <color theme="1"/>
      <name val="Aptos Narrow"/>
      <family val="2"/>
      <scheme val="minor"/>
    </font>
    <font>
      <sz val="9"/>
      <color theme="1" tint="0.34998626667073579"/>
      <name val="Aptos Narrow"/>
      <family val="2"/>
      <scheme val="minor"/>
    </font>
    <font>
      <b/>
      <sz val="8"/>
      <name val="Aptos Narrow"/>
      <family val="2"/>
      <scheme val="minor"/>
    </font>
    <font>
      <b/>
      <sz val="7"/>
      <color theme="1"/>
      <name val="Aptos Narrow"/>
      <family val="2"/>
      <scheme val="minor"/>
    </font>
    <font>
      <b/>
      <sz val="7"/>
      <name val="Aptos Narrow"/>
      <family val="2"/>
      <scheme val="minor"/>
    </font>
    <font>
      <b/>
      <vertAlign val="superscript"/>
      <sz val="7"/>
      <name val="Calibri (Cuerpo)"/>
    </font>
    <font>
      <b/>
      <vertAlign val="superscript"/>
      <sz val="7"/>
      <name val="Aptos Narrow"/>
      <family val="2"/>
      <scheme val="minor"/>
    </font>
    <font>
      <b/>
      <sz val="7"/>
      <color rgb="FF000000"/>
      <name val="Aptos Narrow"/>
      <family val="2"/>
      <scheme val="minor"/>
    </font>
    <font>
      <sz val="7"/>
      <color rgb="FF000000"/>
      <name val="Aptos Narrow"/>
      <family val="2"/>
      <scheme val="minor"/>
    </font>
    <font>
      <sz val="7"/>
      <name val="Aptos Narrow"/>
      <family val="2"/>
      <scheme val="minor"/>
    </font>
    <font>
      <b/>
      <sz val="7"/>
      <color rgb="FFFFFFFF"/>
      <name val="Aptos Narrow"/>
      <family val="2"/>
      <scheme val="minor"/>
    </font>
    <font>
      <sz val="7"/>
      <color rgb="FFFF0000"/>
      <name val="Aptos Narrow"/>
      <family val="2"/>
      <scheme val="minor"/>
    </font>
    <font>
      <sz val="5"/>
      <color theme="1"/>
      <name val="Aptos Narrow"/>
      <family val="2"/>
      <scheme val="minor"/>
    </font>
    <font>
      <sz val="7"/>
      <name val="Calibri (Cuerpo)"/>
    </font>
    <font>
      <b/>
      <sz val="7"/>
      <color theme="1"/>
      <name val="Calibri (Cuerpo)"/>
    </font>
    <font>
      <sz val="10"/>
      <color theme="1"/>
      <name val="Aptos Narrow"/>
      <family val="2"/>
      <scheme val="minor"/>
    </font>
    <font>
      <b/>
      <sz val="11"/>
      <color theme="1"/>
      <name val="Aptos Narrow"/>
      <family val="2"/>
      <scheme val="minor"/>
    </font>
    <font>
      <b/>
      <sz val="16"/>
      <color theme="1"/>
      <name val="Aptos Narrow"/>
      <family val="2"/>
      <scheme val="minor"/>
    </font>
    <font>
      <b/>
      <sz val="10"/>
      <color indexed="8"/>
      <name val="Aptos Narrow"/>
      <family val="2"/>
      <scheme val="minor"/>
    </font>
    <font>
      <b/>
      <sz val="14"/>
      <color theme="1"/>
      <name val="Aptos Narrow"/>
      <family val="2"/>
      <scheme val="minor"/>
    </font>
    <font>
      <b/>
      <sz val="12"/>
      <color theme="1"/>
      <name val="Aptos Narrow"/>
      <family val="2"/>
      <scheme val="minor"/>
    </font>
    <font>
      <b/>
      <sz val="12"/>
      <color indexed="8"/>
      <name val="Aptos Narrow"/>
      <family val="2"/>
      <scheme val="minor"/>
    </font>
    <font>
      <b/>
      <sz val="12"/>
      <name val="Aptos Narrow"/>
      <family val="2"/>
      <scheme val="minor"/>
    </font>
    <font>
      <b/>
      <sz val="11"/>
      <name val="Aptos Narrow"/>
      <family val="2"/>
      <scheme val="minor"/>
    </font>
    <font>
      <b/>
      <vertAlign val="superscript"/>
      <sz val="8"/>
      <name val="Aptos Narrow"/>
      <family val="2"/>
      <scheme val="minor"/>
    </font>
    <font>
      <sz val="8"/>
      <name val="Aptos Narrow"/>
      <family val="2"/>
      <scheme val="minor"/>
    </font>
    <font>
      <b/>
      <sz val="7"/>
      <color rgb="FFFF0000"/>
      <name val="Aptos Narrow"/>
      <family val="2"/>
      <scheme val="minor"/>
    </font>
    <font>
      <b/>
      <sz val="8"/>
      <color rgb="FFFF0000"/>
      <name val="Aptos Narrow"/>
      <family val="2"/>
      <scheme val="minor"/>
    </font>
    <font>
      <b/>
      <vertAlign val="superscript"/>
      <sz val="8"/>
      <color rgb="FFFF0000"/>
      <name val="Aptos Narrow"/>
      <family val="2"/>
      <scheme val="minor"/>
    </font>
    <font>
      <b/>
      <sz val="7"/>
      <color theme="0"/>
      <name val="Aptos Narrow"/>
      <family val="2"/>
      <scheme val="minor"/>
    </font>
    <font>
      <sz val="7"/>
      <color theme="0"/>
      <name val="Aptos Narrow"/>
      <family val="2"/>
      <scheme val="minor"/>
    </font>
    <font>
      <b/>
      <sz val="7"/>
      <color rgb="FF000000"/>
      <name val="Calibri"/>
      <family val="2"/>
    </font>
    <font>
      <sz val="7"/>
      <color rgb="FF000000"/>
      <name val="Calibri"/>
      <family val="2"/>
    </font>
    <font>
      <sz val="7"/>
      <name val="Aptos Narrow"/>
      <family val="2"/>
    </font>
    <font>
      <b/>
      <sz val="9"/>
      <name val="Aptos Narrow"/>
      <family val="2"/>
      <scheme val="minor"/>
    </font>
    <font>
      <b/>
      <vertAlign val="superscript"/>
      <sz val="9"/>
      <name val="Aptos Narrow"/>
      <family val="2"/>
      <scheme val="minor"/>
    </font>
    <font>
      <b/>
      <vertAlign val="superscript"/>
      <sz val="9"/>
      <name val="Calibri (Cuerpo)"/>
    </font>
    <font>
      <b/>
      <i/>
      <sz val="7"/>
      <color rgb="FF000000"/>
      <name val="Aptos Narrow"/>
      <family val="2"/>
      <scheme val="minor"/>
    </font>
    <font>
      <sz val="9"/>
      <color theme="1"/>
      <name val="Arial Narrow"/>
      <family val="2"/>
    </font>
    <font>
      <sz val="9"/>
      <color theme="1"/>
      <name val="Arial"/>
      <family val="2"/>
    </font>
    <font>
      <b/>
      <sz val="10"/>
      <name val="Aptos Narrow"/>
      <family val="2"/>
      <scheme val="minor"/>
    </font>
    <font>
      <sz val="10"/>
      <color theme="1" tint="0.34998626667073579"/>
      <name val="Aptos Narrow"/>
      <family val="2"/>
      <scheme val="minor"/>
    </font>
    <font>
      <b/>
      <sz val="10"/>
      <color theme="1"/>
      <name val="Aptos Narrow"/>
      <family val="2"/>
      <scheme val="minor"/>
    </font>
    <font>
      <b/>
      <vertAlign val="superscript"/>
      <sz val="10"/>
      <name val="Calibri (Cuerpo)"/>
    </font>
    <font>
      <b/>
      <sz val="20"/>
      <color theme="1"/>
      <name val="Aptos Narrow"/>
      <family val="2"/>
      <scheme val="minor"/>
    </font>
    <font>
      <b/>
      <sz val="12"/>
      <color theme="4"/>
      <name val="Tahoma"/>
      <family val="2"/>
    </font>
    <font>
      <b/>
      <sz val="9"/>
      <color rgb="FF4472C4"/>
      <name val="Tahoma"/>
      <family val="2"/>
    </font>
    <font>
      <b/>
      <sz val="9"/>
      <color theme="4"/>
      <name val="Tahoma"/>
      <family val="2"/>
    </font>
    <font>
      <sz val="10"/>
      <name val="Aptos Narrow"/>
      <family val="2"/>
      <scheme val="minor"/>
    </font>
    <font>
      <sz val="12"/>
      <color rgb="FF000066"/>
      <name val="Tahoma"/>
      <family val="2"/>
    </font>
    <font>
      <sz val="9"/>
      <color rgb="FF000066"/>
      <name val="Tahoma"/>
      <family val="2"/>
    </font>
    <font>
      <sz val="10"/>
      <color rgb="FF000000"/>
      <name val="Aptos Narrow"/>
      <family val="2"/>
      <scheme val="minor"/>
    </font>
    <font>
      <sz val="9"/>
      <color rgb="FF000066"/>
      <name val="Tahoma"/>
      <family val="2"/>
    </font>
    <font>
      <sz val="12"/>
      <color rgb="FF000000"/>
      <name val="Tahoma"/>
      <family val="2"/>
    </font>
    <font>
      <sz val="9"/>
      <color rgb="FF000000"/>
      <name val="Tahoma"/>
      <family val="2"/>
    </font>
    <font>
      <b/>
      <sz val="12"/>
      <color rgb="FF0070C0"/>
      <name val="Calibri"/>
      <family val="2"/>
    </font>
    <font>
      <b/>
      <sz val="12"/>
      <color rgb="FF0070C0"/>
      <name val="Aptos Narrow"/>
      <family val="2"/>
      <scheme val="minor"/>
    </font>
    <font>
      <b/>
      <sz val="12"/>
      <color rgb="FF0070C0"/>
      <name val="Calibri"/>
      <family val="2"/>
    </font>
    <font>
      <sz val="12"/>
      <color rgb="FF000000"/>
      <name val="Calibri"/>
      <family val="2"/>
    </font>
    <font>
      <sz val="12"/>
      <color rgb="FF000000"/>
      <name val="Aptos Narrow"/>
      <family val="2"/>
      <scheme val="minor"/>
    </font>
    <font>
      <sz val="12"/>
      <color rgb="FF000000"/>
      <name val="Calibri"/>
      <family val="2"/>
    </font>
    <font>
      <sz val="9"/>
      <color rgb="FF000000"/>
      <name val="Tahoma"/>
      <family val="2"/>
    </font>
    <font>
      <b/>
      <sz val="12"/>
      <color rgb="FF0070C0"/>
      <name val="Aptos Narrow"/>
      <family val="2"/>
      <scheme val="minor"/>
    </font>
    <font>
      <sz val="12"/>
      <color rgb="FF000000"/>
      <name val="Aptos Narrow"/>
      <family val="2"/>
      <scheme val="minor"/>
    </font>
    <font>
      <i/>
      <sz val="7"/>
      <name val="Aptos Narrow"/>
      <family val="2"/>
      <scheme val="minor"/>
    </font>
    <font>
      <sz val="9"/>
      <color rgb="FF000066"/>
      <name val="Tahoma"/>
      <family val="2"/>
    </font>
    <font>
      <sz val="9"/>
      <color rgb="FF000000"/>
      <name val="Tahoma"/>
      <family val="2"/>
    </font>
    <font>
      <b/>
      <sz val="12"/>
      <color rgb="FF0070C0"/>
      <name val="Calibri"/>
      <family val="2"/>
    </font>
    <font>
      <sz val="12"/>
      <color rgb="FF000000"/>
      <name val="Calibri"/>
      <family val="2"/>
    </font>
    <font>
      <sz val="10"/>
      <color rgb="FF000000"/>
      <name val="Calibri"/>
      <family val="2"/>
    </font>
    <font>
      <b/>
      <sz val="14"/>
      <name val="Aptos Narrow"/>
      <family val="2"/>
      <scheme val="minor"/>
    </font>
    <font>
      <b/>
      <sz val="18"/>
      <color theme="1"/>
      <name val="Aptos Narrow"/>
      <family val="2"/>
      <scheme val="minor"/>
    </font>
    <font>
      <sz val="9"/>
      <color rgb="FF000066"/>
      <name val="Tahoma"/>
      <family val="2"/>
    </font>
    <font>
      <sz val="9"/>
      <color rgb="FF000000"/>
      <name val="Tahoma"/>
      <family val="2"/>
    </font>
    <font>
      <b/>
      <sz val="12"/>
      <color rgb="FF0070C0"/>
      <name val="Calibri"/>
      <family val="2"/>
    </font>
    <font>
      <sz val="12"/>
      <color rgb="FF000000"/>
      <name val="Calibri"/>
      <family val="2"/>
    </font>
    <font>
      <sz val="9"/>
      <color theme="1"/>
      <name val="Aptos Narrow"/>
      <family val="2"/>
      <scheme val="minor"/>
    </font>
    <font>
      <b/>
      <sz val="8"/>
      <color theme="1"/>
      <name val="Aptos Narrow"/>
      <family val="2"/>
      <scheme val="minor"/>
    </font>
    <font>
      <b/>
      <vertAlign val="superscript"/>
      <sz val="7"/>
      <color theme="1"/>
      <name val="Calibri (Cuerpo)"/>
    </font>
    <font>
      <b/>
      <vertAlign val="superscript"/>
      <sz val="7"/>
      <color theme="1"/>
      <name val="Aptos Narrow"/>
      <family val="2"/>
      <scheme val="minor"/>
    </font>
    <font>
      <i/>
      <sz val="7"/>
      <color theme="1"/>
      <name val="Aptos Narrow"/>
      <family val="2"/>
      <scheme val="minor"/>
    </font>
    <font>
      <u/>
      <sz val="7"/>
      <color theme="1"/>
      <name val="Aptos Narrow"/>
      <family val="2"/>
      <scheme val="minor"/>
    </font>
    <font>
      <b/>
      <u/>
      <sz val="7"/>
      <color theme="1"/>
      <name val="Aptos Narrow"/>
      <family val="2"/>
      <scheme val="minor"/>
    </font>
    <font>
      <b/>
      <sz val="10"/>
      <color theme="1"/>
      <name val="Calibri"/>
      <family val="2"/>
    </font>
    <font>
      <b/>
      <sz val="9"/>
      <color theme="1"/>
      <name val="Aptos Narrow"/>
      <family val="2"/>
      <scheme val="minor"/>
    </font>
    <font>
      <b/>
      <vertAlign val="superscript"/>
      <sz val="8"/>
      <color theme="1"/>
      <name val="Aptos Narrow"/>
      <family val="2"/>
      <scheme val="minor"/>
    </font>
    <font>
      <sz val="7"/>
      <color theme="1"/>
      <name val="Calibri (Cuerpo)"/>
    </font>
    <font>
      <b/>
      <sz val="9"/>
      <color indexed="81"/>
      <name val="Tahoma"/>
      <family val="2"/>
    </font>
    <font>
      <sz val="9"/>
      <color indexed="81"/>
      <name val="Tahoma"/>
      <family val="2"/>
    </font>
  </fonts>
  <fills count="24">
    <fill>
      <patternFill patternType="none"/>
    </fill>
    <fill>
      <patternFill patternType="gray125"/>
    </fill>
    <fill>
      <patternFill patternType="solid">
        <fgColor theme="4" tint="0.39997558519241921"/>
        <bgColor indexed="64"/>
      </patternFill>
    </fill>
    <fill>
      <patternFill patternType="solid">
        <fgColor rgb="FFF2F2F2"/>
        <bgColor indexed="64"/>
      </patternFill>
    </fill>
    <fill>
      <patternFill patternType="solid">
        <fgColor theme="4"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0" tint="-4.9989318521683403E-2"/>
        <bgColor indexed="64"/>
      </patternFill>
    </fill>
    <fill>
      <patternFill patternType="solid">
        <fgColor theme="0"/>
        <bgColor indexed="64"/>
      </patternFill>
    </fill>
    <fill>
      <patternFill patternType="solid">
        <fgColor rgb="FF92D050"/>
        <bgColor indexed="64"/>
      </patternFill>
    </fill>
    <fill>
      <patternFill patternType="solid">
        <fgColor rgb="FFFF0000"/>
        <bgColor indexed="64"/>
      </patternFill>
    </fill>
    <fill>
      <patternFill patternType="solid">
        <fgColor theme="9" tint="0.79998168889431442"/>
        <bgColor indexed="64"/>
      </patternFill>
    </fill>
    <fill>
      <patternFill patternType="solid">
        <fgColor rgb="FF00B0F0"/>
        <bgColor indexed="64"/>
      </patternFill>
    </fill>
    <fill>
      <patternFill patternType="solid">
        <fgColor theme="2"/>
        <bgColor indexed="64"/>
      </patternFill>
    </fill>
    <fill>
      <patternFill patternType="solid">
        <fgColor theme="3" tint="0.499984740745262"/>
        <bgColor indexed="64"/>
      </patternFill>
    </fill>
    <fill>
      <patternFill patternType="solid">
        <fgColor theme="0" tint="-0.34998626667073579"/>
        <bgColor indexed="64"/>
      </patternFill>
    </fill>
    <fill>
      <patternFill patternType="solid">
        <fgColor rgb="FFF2F2F2"/>
        <bgColor rgb="FF000000"/>
      </patternFill>
    </fill>
    <fill>
      <patternFill patternType="solid">
        <fgColor rgb="FFE8E8E8"/>
        <bgColor rgb="FF000000"/>
      </patternFill>
    </fill>
    <fill>
      <patternFill patternType="solid">
        <fgColor rgb="FF00B0F0"/>
        <bgColor rgb="FF000000"/>
      </patternFill>
    </fill>
    <fill>
      <patternFill patternType="solid">
        <fgColor theme="3" tint="0.749992370372631"/>
        <bgColor indexed="64"/>
      </patternFill>
    </fill>
    <fill>
      <patternFill patternType="solid">
        <fgColor theme="3" tint="0.89999084444715716"/>
        <bgColor indexed="64"/>
      </patternFill>
    </fill>
    <fill>
      <patternFill patternType="solid">
        <fgColor rgb="FFFFFFFF"/>
        <bgColor indexed="64"/>
      </patternFill>
    </fill>
    <fill>
      <patternFill patternType="solid">
        <fgColor theme="0" tint="-0.249977111117893"/>
        <bgColor indexed="64"/>
      </patternFill>
    </fill>
  </fills>
  <borders count="5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theme="0"/>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theme="0"/>
      </right>
      <top/>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style="thick">
        <color rgb="FFFFFFFF"/>
      </right>
      <top/>
      <bottom style="thick">
        <color rgb="FFFFFFFF"/>
      </bottom>
      <diagonal/>
    </border>
    <border>
      <left style="thick">
        <color rgb="FFFFFFFF"/>
      </left>
      <right style="thick">
        <color rgb="FFFFFFFF"/>
      </right>
      <top style="thin">
        <color theme="0"/>
      </top>
      <bottom/>
      <diagonal/>
    </border>
    <border>
      <left style="thick">
        <color rgb="FFFFFFFF"/>
      </left>
      <right style="thick">
        <color rgb="FFFFFFFF"/>
      </right>
      <top style="thick">
        <color rgb="FFFFFFFF"/>
      </top>
      <bottom/>
      <diagonal/>
    </border>
    <border>
      <left/>
      <right/>
      <top style="thick">
        <color rgb="FFFFFFFF"/>
      </top>
      <bottom/>
      <diagonal/>
    </border>
    <border>
      <left/>
      <right/>
      <top/>
      <bottom style="thick">
        <color rgb="FFFFFFFF"/>
      </bottom>
      <diagonal/>
    </border>
    <border>
      <left style="thick">
        <color rgb="FFFFFFFF"/>
      </left>
      <right/>
      <top style="thick">
        <color rgb="FFFFFFFF"/>
      </top>
      <bottom/>
      <diagonal/>
    </border>
    <border>
      <left style="thick">
        <color rgb="FFFFFFFF"/>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left>
      <right style="thick">
        <color rgb="FFFFFFFF"/>
      </right>
      <top style="thick">
        <color rgb="FFFFFFFF"/>
      </top>
      <bottom/>
      <diagonal/>
    </border>
    <border>
      <left/>
      <right style="thin">
        <color indexed="64"/>
      </right>
      <top style="thin">
        <color theme="0"/>
      </top>
      <bottom style="thin">
        <color theme="0"/>
      </bottom>
      <diagonal/>
    </border>
    <border>
      <left style="thin">
        <color theme="0"/>
      </left>
      <right/>
      <top/>
      <bottom/>
      <diagonal/>
    </border>
    <border>
      <left style="thin">
        <color theme="0"/>
      </left>
      <right style="thick">
        <color rgb="FFFFFFFF"/>
      </right>
      <top style="thin">
        <color theme="0"/>
      </top>
      <bottom/>
      <diagonal/>
    </border>
    <border>
      <left style="thick">
        <color rgb="FFFFFFFF"/>
      </left>
      <right/>
      <top style="thin">
        <color theme="0"/>
      </top>
      <bottom/>
      <diagonal/>
    </border>
    <border>
      <left style="thick">
        <color rgb="FFFFFFFF"/>
      </left>
      <right style="thick">
        <color rgb="FFFFFFFF"/>
      </right>
      <top/>
      <bottom/>
      <diagonal/>
    </border>
    <border>
      <left style="thin">
        <color theme="0"/>
      </left>
      <right style="thick">
        <color rgb="FFFFFFFF"/>
      </right>
      <top/>
      <bottom/>
      <diagonal/>
    </border>
    <border>
      <left style="thick">
        <color rgb="FFFFFFFF"/>
      </left>
      <right style="thick">
        <color rgb="FFFFFFFF"/>
      </right>
      <top/>
      <bottom style="thick">
        <color rgb="FFFFFFFF"/>
      </bottom>
      <diagonal/>
    </border>
    <border>
      <left style="thin">
        <color theme="0"/>
      </left>
      <right style="thick">
        <color rgb="FFFFFFFF"/>
      </right>
      <top/>
      <bottom style="thick">
        <color rgb="FFFFFFFF"/>
      </bottom>
      <diagonal/>
    </border>
    <border>
      <left/>
      <right style="thin">
        <color indexed="64"/>
      </right>
      <top/>
      <bottom/>
      <diagonal/>
    </border>
    <border>
      <left/>
      <right/>
      <top style="thin">
        <color theme="0"/>
      </top>
      <bottom/>
      <diagonal/>
    </border>
    <border>
      <left style="thin">
        <color theme="0"/>
      </left>
      <right/>
      <top style="thin">
        <color theme="0"/>
      </top>
      <bottom/>
      <diagonal/>
    </border>
    <border>
      <left style="medium">
        <color indexed="64"/>
      </left>
      <right style="medium">
        <color rgb="FF000000"/>
      </right>
      <top style="medium">
        <color rgb="FF000000"/>
      </top>
      <bottom style="medium">
        <color rgb="FF000000"/>
      </bottom>
      <diagonal/>
    </border>
    <border>
      <left style="thin">
        <color theme="0"/>
      </left>
      <right style="thin">
        <color indexed="64"/>
      </right>
      <top/>
      <bottom/>
      <diagonal/>
    </border>
    <border>
      <left style="thick">
        <color rgb="FF333366"/>
      </left>
      <right style="thick">
        <color rgb="FF333366"/>
      </right>
      <top style="thick">
        <color rgb="FF333366"/>
      </top>
      <bottom style="thick">
        <color rgb="FF333366"/>
      </bottom>
      <diagonal/>
    </border>
  </borders>
  <cellStyleXfs count="5">
    <xf numFmtId="0" fontId="0" fillId="0" borderId="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cellStyleXfs>
  <cellXfs count="907">
    <xf numFmtId="0" fontId="0" fillId="0" borderId="0" xfId="0"/>
    <xf numFmtId="0" fontId="3" fillId="0" borderId="0" xfId="0" applyFont="1"/>
    <xf numFmtId="0" fontId="4" fillId="0" borderId="0" xfId="0" applyFont="1" applyAlignment="1">
      <alignment horizontal="left"/>
    </xf>
    <xf numFmtId="0" fontId="3" fillId="0" borderId="0" xfId="0" applyFont="1" applyAlignment="1">
      <alignment wrapText="1"/>
    </xf>
    <xf numFmtId="9" fontId="12" fillId="8" borderId="19" xfId="1" applyFont="1" applyFill="1" applyBorder="1" applyAlignment="1" applyProtection="1">
      <alignment horizontal="center" vertical="center" wrapText="1"/>
    </xf>
    <xf numFmtId="0" fontId="12" fillId="8" borderId="19" xfId="0" applyFont="1" applyFill="1" applyBorder="1" applyAlignment="1" applyProtection="1">
      <alignment horizontal="justify" vertical="top" wrapText="1"/>
      <protection locked="0"/>
    </xf>
    <xf numFmtId="1" fontId="3" fillId="9" borderId="0" xfId="0" applyNumberFormat="1" applyFont="1" applyFill="1"/>
    <xf numFmtId="1" fontId="3" fillId="9" borderId="0" xfId="0" applyNumberFormat="1" applyFont="1" applyFill="1" applyAlignment="1">
      <alignment wrapText="1"/>
    </xf>
    <xf numFmtId="0" fontId="14" fillId="9" borderId="23" xfId="0" applyFont="1" applyFill="1" applyBorder="1" applyAlignment="1">
      <alignment horizontal="center" vertical="center" wrapText="1"/>
    </xf>
    <xf numFmtId="0" fontId="11" fillId="9" borderId="23" xfId="0" applyFont="1" applyFill="1" applyBorder="1" applyAlignment="1">
      <alignment horizontal="center" vertical="center" wrapText="1"/>
    </xf>
    <xf numFmtId="0" fontId="14" fillId="9" borderId="0" xfId="0" applyFont="1" applyFill="1" applyAlignment="1">
      <alignment horizontal="center" vertical="center" wrapText="1"/>
    </xf>
    <xf numFmtId="0" fontId="3" fillId="9" borderId="0" xfId="0" applyFont="1" applyFill="1" applyAlignment="1">
      <alignment horizontal="center"/>
    </xf>
    <xf numFmtId="0" fontId="3" fillId="9" borderId="0" xfId="0" applyFont="1" applyFill="1" applyAlignment="1">
      <alignment horizontal="left" wrapText="1"/>
    </xf>
    <xf numFmtId="0" fontId="10" fillId="9" borderId="0" xfId="0" applyFont="1" applyFill="1" applyAlignment="1">
      <alignment horizontal="center" vertical="center" wrapText="1"/>
    </xf>
    <xf numFmtId="0" fontId="11" fillId="9" borderId="0" xfId="0" applyFont="1" applyFill="1" applyAlignment="1">
      <alignment horizontal="center" vertical="center" wrapText="1"/>
    </xf>
    <xf numFmtId="1" fontId="6" fillId="9" borderId="0" xfId="0" applyNumberFormat="1" applyFont="1" applyFill="1"/>
    <xf numFmtId="1" fontId="15" fillId="9" borderId="0" xfId="0" applyNumberFormat="1" applyFont="1" applyFill="1"/>
    <xf numFmtId="1" fontId="6" fillId="9" borderId="0" xfId="0" applyNumberFormat="1" applyFont="1" applyFill="1" applyAlignment="1">
      <alignment horizontal="center"/>
    </xf>
    <xf numFmtId="0" fontId="15" fillId="0" borderId="0" xfId="0" applyFont="1"/>
    <xf numFmtId="0" fontId="3" fillId="9" borderId="0" xfId="0" applyFont="1" applyFill="1"/>
    <xf numFmtId="1" fontId="12" fillId="9" borderId="0" xfId="0" applyNumberFormat="1" applyFont="1" applyFill="1"/>
    <xf numFmtId="0" fontId="3" fillId="9" borderId="0" xfId="0" applyFont="1" applyFill="1" applyAlignment="1">
      <alignment wrapText="1"/>
    </xf>
    <xf numFmtId="0" fontId="3" fillId="9" borderId="23" xfId="0" applyFont="1" applyFill="1" applyBorder="1" applyAlignment="1">
      <alignment vertical="center" wrapText="1"/>
    </xf>
    <xf numFmtId="0" fontId="12" fillId="8" borderId="1" xfId="0" applyFont="1" applyFill="1" applyBorder="1" applyAlignment="1" applyProtection="1">
      <alignment horizontal="center" vertical="center" wrapText="1"/>
      <protection locked="0"/>
    </xf>
    <xf numFmtId="164" fontId="12" fillId="8" borderId="1" xfId="2" applyFont="1" applyFill="1" applyBorder="1" applyAlignment="1" applyProtection="1">
      <alignment horizontal="center" vertical="center" wrapText="1"/>
      <protection locked="0"/>
    </xf>
    <xf numFmtId="9" fontId="12" fillId="3" borderId="1" xfId="1" applyFont="1" applyFill="1" applyBorder="1" applyAlignment="1" applyProtection="1">
      <alignment horizontal="center" vertical="center" wrapText="1"/>
      <protection locked="0"/>
    </xf>
    <xf numFmtId="9" fontId="12" fillId="8" borderId="1" xfId="1" applyFont="1" applyFill="1" applyBorder="1" applyAlignment="1" applyProtection="1">
      <alignment horizontal="center" vertical="center" wrapText="1"/>
      <protection locked="0"/>
    </xf>
    <xf numFmtId="0" fontId="3" fillId="0" borderId="0" xfId="0" applyFont="1" applyProtection="1">
      <protection locked="0"/>
    </xf>
    <xf numFmtId="0" fontId="3" fillId="9" borderId="0" xfId="0" applyFont="1" applyFill="1" applyProtection="1">
      <protection locked="0"/>
    </xf>
    <xf numFmtId="0" fontId="6" fillId="4" borderId="1" xfId="0" applyFont="1" applyFill="1" applyBorder="1" applyAlignment="1" applyProtection="1">
      <alignment horizontal="centerContinuous" vertical="center"/>
      <protection locked="0"/>
    </xf>
    <xf numFmtId="0" fontId="7" fillId="2" borderId="17" xfId="0" applyFont="1" applyFill="1" applyBorder="1" applyAlignment="1">
      <alignment horizontal="center" vertical="center" wrapText="1"/>
    </xf>
    <xf numFmtId="0" fontId="7" fillId="2" borderId="15" xfId="0" applyFont="1" applyFill="1" applyBorder="1" applyAlignment="1">
      <alignment horizontal="center" vertical="center" wrapText="1"/>
    </xf>
    <xf numFmtId="0" fontId="7" fillId="6" borderId="19" xfId="2" applyNumberFormat="1" applyFont="1" applyFill="1" applyBorder="1" applyAlignment="1" applyProtection="1">
      <alignment horizontal="center" vertical="center"/>
    </xf>
    <xf numFmtId="0" fontId="7" fillId="7" borderId="19" xfId="2" applyNumberFormat="1" applyFont="1" applyFill="1" applyBorder="1" applyAlignment="1" applyProtection="1">
      <alignment horizontal="center" vertical="center"/>
    </xf>
    <xf numFmtId="165" fontId="12" fillId="8" borderId="19" xfId="2" applyNumberFormat="1" applyFont="1" applyFill="1" applyBorder="1" applyAlignment="1" applyProtection="1">
      <alignment horizontal="right" vertical="center" wrapText="1"/>
    </xf>
    <xf numFmtId="165" fontId="13" fillId="2" borderId="15" xfId="2" applyNumberFormat="1" applyFont="1" applyFill="1" applyBorder="1" applyAlignment="1" applyProtection="1">
      <alignment horizontal="right" vertical="center" wrapText="1"/>
    </xf>
    <xf numFmtId="164" fontId="13" fillId="2" borderId="15" xfId="2" applyFont="1" applyFill="1" applyBorder="1" applyAlignment="1" applyProtection="1">
      <alignment horizontal="center" vertical="center" wrapText="1"/>
    </xf>
    <xf numFmtId="0" fontId="12" fillId="8" borderId="19" xfId="0" applyFont="1" applyFill="1" applyBorder="1" applyAlignment="1">
      <alignment horizontal="center" vertical="center" wrapText="1"/>
    </xf>
    <xf numFmtId="0" fontId="12" fillId="8" borderId="19" xfId="0" applyFont="1" applyFill="1" applyBorder="1" applyAlignment="1">
      <alignment horizontal="justify" vertical="center" wrapText="1"/>
    </xf>
    <xf numFmtId="0" fontId="10" fillId="8" borderId="19" xfId="0" applyFont="1" applyFill="1" applyBorder="1" applyAlignment="1">
      <alignment horizontal="justify" vertical="center" wrapText="1"/>
    </xf>
    <xf numFmtId="165" fontId="12" fillId="8" borderId="19" xfId="2" applyNumberFormat="1" applyFont="1" applyFill="1" applyBorder="1" applyAlignment="1" applyProtection="1">
      <alignment horizontal="center" vertical="center" wrapText="1"/>
    </xf>
    <xf numFmtId="165" fontId="13" fillId="2" borderId="15" xfId="2" applyNumberFormat="1" applyFont="1" applyFill="1" applyBorder="1" applyAlignment="1" applyProtection="1">
      <alignment horizontal="center" vertical="center" wrapText="1"/>
    </xf>
    <xf numFmtId="0" fontId="6" fillId="3" borderId="2" xfId="0" applyFont="1" applyFill="1" applyBorder="1" applyAlignment="1">
      <alignment horizontal="left" vertical="center" wrapText="1"/>
    </xf>
    <xf numFmtId="0" fontId="6" fillId="3" borderId="3" xfId="0" applyFont="1" applyFill="1" applyBorder="1" applyAlignment="1">
      <alignment horizontal="left" vertical="center" wrapText="1"/>
    </xf>
    <xf numFmtId="0" fontId="10" fillId="8" borderId="19" xfId="0" applyFont="1" applyFill="1" applyBorder="1" applyAlignment="1">
      <alignment horizontal="center" vertical="center" wrapText="1"/>
    </xf>
    <xf numFmtId="0" fontId="11" fillId="9" borderId="2" xfId="0" applyFont="1" applyFill="1" applyBorder="1" applyAlignment="1">
      <alignment horizontal="center" vertical="center" wrapText="1"/>
    </xf>
    <xf numFmtId="0" fontId="3" fillId="0" borderId="0" xfId="0" applyFont="1" applyAlignment="1">
      <alignment horizontal="center" vertical="center"/>
    </xf>
    <xf numFmtId="0" fontId="11" fillId="8" borderId="19" xfId="0" applyFont="1" applyFill="1" applyBorder="1" applyAlignment="1">
      <alignment horizontal="left" vertical="center" wrapText="1"/>
    </xf>
    <xf numFmtId="0" fontId="10" fillId="8" borderId="19" xfId="0" applyFont="1" applyFill="1" applyBorder="1" applyAlignment="1">
      <alignment horizontal="left" wrapText="1"/>
    </xf>
    <xf numFmtId="165" fontId="13" fillId="2" borderId="15" xfId="2" applyNumberFormat="1" applyFont="1" applyFill="1" applyBorder="1" applyAlignment="1" applyProtection="1">
      <alignment vertical="center" wrapText="1"/>
    </xf>
    <xf numFmtId="9" fontId="12" fillId="8" borderId="19" xfId="2" applyNumberFormat="1" applyFont="1" applyFill="1" applyBorder="1" applyAlignment="1" applyProtection="1">
      <alignment horizontal="right" vertical="center" wrapText="1"/>
    </xf>
    <xf numFmtId="9" fontId="13" fillId="2" borderId="15" xfId="2" applyNumberFormat="1" applyFont="1" applyFill="1" applyBorder="1" applyAlignment="1" applyProtection="1">
      <alignment horizontal="right" vertical="center" wrapText="1"/>
    </xf>
    <xf numFmtId="0" fontId="3" fillId="9" borderId="23" xfId="0" applyFont="1" applyFill="1" applyBorder="1" applyAlignment="1">
      <alignment horizontal="center" vertical="center" wrapText="1"/>
    </xf>
    <xf numFmtId="0" fontId="3" fillId="9" borderId="0" xfId="0" applyFont="1" applyFill="1" applyAlignment="1">
      <alignment horizontal="center" vertical="center"/>
    </xf>
    <xf numFmtId="9" fontId="12" fillId="8" borderId="1" xfId="2" applyNumberFormat="1" applyFont="1" applyFill="1" applyBorder="1" applyAlignment="1" applyProtection="1">
      <alignment horizontal="center" vertical="center" wrapText="1"/>
      <protection locked="0"/>
    </xf>
    <xf numFmtId="1" fontId="21" fillId="10" borderId="1" xfId="0" applyNumberFormat="1" applyFont="1" applyFill="1" applyBorder="1" applyAlignment="1">
      <alignment horizontal="center" vertical="top" wrapText="1"/>
    </xf>
    <xf numFmtId="1" fontId="21" fillId="5" borderId="1" xfId="0" applyNumberFormat="1" applyFont="1" applyFill="1" applyBorder="1" applyAlignment="1">
      <alignment horizontal="center" vertical="top" wrapText="1"/>
    </xf>
    <xf numFmtId="0" fontId="18" fillId="8" borderId="1" xfId="0" applyFont="1" applyFill="1" applyBorder="1" applyAlignment="1">
      <alignment horizontal="center" vertical="top" wrapText="1"/>
    </xf>
    <xf numFmtId="166" fontId="22" fillId="0" borderId="27" xfId="0" applyNumberFormat="1" applyFont="1" applyBorder="1" applyAlignment="1">
      <alignment vertical="top"/>
    </xf>
    <xf numFmtId="9" fontId="22" fillId="10" borderId="1" xfId="1" applyFont="1" applyFill="1" applyBorder="1" applyAlignment="1">
      <alignment vertical="top"/>
    </xf>
    <xf numFmtId="0" fontId="23" fillId="0" borderId="2" xfId="0" applyFont="1" applyBorder="1" applyAlignment="1">
      <alignment horizontal="center" vertical="top"/>
    </xf>
    <xf numFmtId="0" fontId="19" fillId="8" borderId="1" xfId="0" applyFont="1" applyFill="1" applyBorder="1" applyAlignment="1">
      <alignment horizontal="center" vertical="top" wrapText="1"/>
    </xf>
    <xf numFmtId="1" fontId="21" fillId="10" borderId="26" xfId="0" applyNumberFormat="1" applyFont="1" applyFill="1" applyBorder="1" applyAlignment="1">
      <alignment horizontal="center" vertical="top" wrapText="1"/>
    </xf>
    <xf numFmtId="1" fontId="21" fillId="5" borderId="26" xfId="0" applyNumberFormat="1" applyFont="1" applyFill="1" applyBorder="1" applyAlignment="1">
      <alignment horizontal="center" vertical="top" wrapText="1"/>
    </xf>
    <xf numFmtId="1" fontId="21" fillId="11" borderId="26" xfId="0" applyNumberFormat="1" applyFont="1" applyFill="1" applyBorder="1" applyAlignment="1">
      <alignment horizontal="center" vertical="top" wrapText="1"/>
    </xf>
    <xf numFmtId="1" fontId="24" fillId="12" borderId="26" xfId="0" applyNumberFormat="1" applyFont="1" applyFill="1" applyBorder="1" applyAlignment="1">
      <alignment horizontal="center" vertical="top" wrapText="1"/>
    </xf>
    <xf numFmtId="0" fontId="21" fillId="12" borderId="26" xfId="0" applyFont="1" applyFill="1" applyBorder="1" applyAlignment="1">
      <alignment horizontal="center" vertical="top" wrapText="1"/>
    </xf>
    <xf numFmtId="0" fontId="23" fillId="0" borderId="1" xfId="0" applyFont="1" applyBorder="1" applyAlignment="1">
      <alignment vertical="top" wrapText="1"/>
    </xf>
    <xf numFmtId="1" fontId="23" fillId="0" borderId="1" xfId="0" applyNumberFormat="1" applyFont="1" applyBorder="1" applyAlignment="1">
      <alignment horizontal="right" vertical="top"/>
    </xf>
    <xf numFmtId="9" fontId="25" fillId="10" borderId="1" xfId="1" applyFont="1" applyFill="1" applyBorder="1" applyAlignment="1">
      <alignment horizontal="right" vertical="top"/>
    </xf>
    <xf numFmtId="0" fontId="2" fillId="0" borderId="1" xfId="0" applyFont="1" applyBorder="1" applyAlignment="1">
      <alignment vertical="top" wrapText="1"/>
    </xf>
    <xf numFmtId="1" fontId="2" fillId="0" borderId="1" xfId="0" applyNumberFormat="1" applyFont="1" applyBorder="1" applyAlignment="1">
      <alignment horizontal="right" vertical="top"/>
    </xf>
    <xf numFmtId="1" fontId="2" fillId="9" borderId="1" xfId="0" applyNumberFormat="1" applyFont="1" applyFill="1" applyBorder="1" applyAlignment="1">
      <alignment horizontal="right" vertical="top"/>
    </xf>
    <xf numFmtId="0" fontId="23" fillId="9" borderId="1" xfId="0" applyFont="1" applyFill="1" applyBorder="1" applyAlignment="1">
      <alignment vertical="top" wrapText="1"/>
    </xf>
    <xf numFmtId="1" fontId="23" fillId="9" borderId="1" xfId="0" applyNumberFormat="1" applyFont="1" applyFill="1" applyBorder="1" applyAlignment="1">
      <alignment horizontal="right" vertical="top"/>
    </xf>
    <xf numFmtId="0" fontId="2" fillId="9" borderId="1" xfId="0" applyFont="1" applyFill="1" applyBorder="1" applyAlignment="1">
      <alignment vertical="top" wrapText="1"/>
    </xf>
    <xf numFmtId="0" fontId="6" fillId="4" borderId="1" xfId="0" applyFont="1" applyFill="1" applyBorder="1" applyAlignment="1" applyProtection="1">
      <alignment horizontal="center" vertical="center" wrapText="1"/>
      <protection locked="0"/>
    </xf>
    <xf numFmtId="0" fontId="6" fillId="4" borderId="1" xfId="0" applyFont="1" applyFill="1" applyBorder="1" applyAlignment="1" applyProtection="1">
      <alignment horizontal="center" vertical="center"/>
      <protection locked="0"/>
    </xf>
    <xf numFmtId="0" fontId="6" fillId="2" borderId="8" xfId="0" applyFont="1" applyFill="1" applyBorder="1" applyAlignment="1">
      <alignment horizontal="centerContinuous" vertical="center" wrapText="1"/>
    </xf>
    <xf numFmtId="0" fontId="6" fillId="2" borderId="9" xfId="0" applyFont="1" applyFill="1" applyBorder="1" applyAlignment="1">
      <alignment horizontal="centerContinuous" vertical="center" wrapText="1"/>
    </xf>
    <xf numFmtId="0" fontId="6" fillId="2" borderId="10" xfId="0" applyFont="1" applyFill="1" applyBorder="1" applyAlignment="1">
      <alignment horizontal="centerContinuous" vertical="center" wrapText="1"/>
    </xf>
    <xf numFmtId="0" fontId="7" fillId="2" borderId="11" xfId="0" applyFont="1" applyFill="1" applyBorder="1" applyAlignment="1">
      <alignment horizontal="centerContinuous" vertical="center"/>
    </xf>
    <xf numFmtId="0" fontId="7" fillId="2" borderId="12" xfId="0" applyFont="1" applyFill="1" applyBorder="1" applyAlignment="1">
      <alignment horizontal="centerContinuous" vertical="center"/>
    </xf>
    <xf numFmtId="0" fontId="7" fillId="2" borderId="13" xfId="0" applyFont="1" applyFill="1" applyBorder="1" applyAlignment="1">
      <alignment horizontal="centerContinuous" vertical="center"/>
    </xf>
    <xf numFmtId="0" fontId="11" fillId="8" borderId="19" xfId="0" applyFont="1" applyFill="1" applyBorder="1" applyAlignment="1">
      <alignment horizontal="center" vertical="center" wrapText="1"/>
    </xf>
    <xf numFmtId="0" fontId="12" fillId="8" borderId="1" xfId="0" applyFont="1" applyFill="1" applyBorder="1" applyAlignment="1" applyProtection="1">
      <alignment horizontal="justify" vertical="top" wrapText="1"/>
      <protection locked="0"/>
    </xf>
    <xf numFmtId="164" fontId="7" fillId="8" borderId="1" xfId="2" applyFont="1" applyFill="1" applyBorder="1" applyAlignment="1" applyProtection="1">
      <alignment horizontal="center" vertical="center" wrapText="1"/>
      <protection locked="0"/>
    </xf>
    <xf numFmtId="0" fontId="3" fillId="6" borderId="1" xfId="0" applyFont="1" applyFill="1" applyBorder="1" applyProtection="1">
      <protection locked="0"/>
    </xf>
    <xf numFmtId="0" fontId="12" fillId="8" borderId="23" xfId="0" applyFont="1" applyFill="1" applyBorder="1" applyAlignment="1">
      <alignment horizontal="justify" vertical="center" wrapText="1"/>
    </xf>
    <xf numFmtId="0" fontId="7" fillId="6" borderId="0" xfId="2" applyNumberFormat="1" applyFont="1" applyFill="1" applyBorder="1" applyAlignment="1" applyProtection="1">
      <alignment horizontal="center" vertical="center"/>
    </xf>
    <xf numFmtId="0" fontId="5" fillId="13" borderId="22" xfId="0" applyFont="1" applyFill="1" applyBorder="1" applyAlignment="1">
      <alignment horizontal="centerContinuous" vertical="center"/>
    </xf>
    <xf numFmtId="0" fontId="5" fillId="13" borderId="0" xfId="0" applyFont="1" applyFill="1" applyAlignment="1" applyProtection="1">
      <alignment horizontal="centerContinuous" vertical="center"/>
      <protection locked="0"/>
    </xf>
    <xf numFmtId="0" fontId="3" fillId="13" borderId="0" xfId="0" applyFont="1" applyFill="1" applyAlignment="1" applyProtection="1">
      <alignment horizontal="centerContinuous"/>
      <protection locked="0"/>
    </xf>
    <xf numFmtId="0" fontId="3" fillId="0" borderId="0" xfId="0" applyFont="1" applyAlignment="1" applyProtection="1">
      <alignment horizontal="centerContinuous"/>
      <protection locked="0"/>
    </xf>
    <xf numFmtId="0" fontId="12" fillId="6" borderId="1" xfId="0" applyFont="1" applyFill="1" applyBorder="1" applyAlignment="1" applyProtection="1">
      <alignment horizontal="justify" vertical="top" wrapText="1"/>
      <protection locked="0"/>
    </xf>
    <xf numFmtId="0" fontId="12" fillId="8" borderId="0" xfId="0" applyFont="1" applyFill="1" applyAlignment="1" applyProtection="1">
      <alignment horizontal="justify" vertical="top" wrapText="1"/>
      <protection locked="0"/>
    </xf>
    <xf numFmtId="0" fontId="3" fillId="14" borderId="1" xfId="0" applyFont="1" applyFill="1" applyBorder="1" applyProtection="1">
      <protection locked="0"/>
    </xf>
    <xf numFmtId="9" fontId="12" fillId="8" borderId="19" xfId="1" applyFont="1" applyFill="1" applyBorder="1" applyAlignment="1" applyProtection="1">
      <alignment horizontal="center" vertical="center" wrapText="1"/>
      <protection locked="0"/>
    </xf>
    <xf numFmtId="0" fontId="12" fillId="8" borderId="1" xfId="0" applyFont="1" applyFill="1" applyBorder="1" applyAlignment="1">
      <alignment horizontal="justify" vertical="center" wrapText="1"/>
    </xf>
    <xf numFmtId="0" fontId="12" fillId="8" borderId="1" xfId="0" applyFont="1" applyFill="1" applyBorder="1" applyAlignment="1">
      <alignment horizontal="center" vertical="center" wrapText="1"/>
    </xf>
    <xf numFmtId="164" fontId="13" fillId="2" borderId="1" xfId="2" applyFont="1" applyFill="1" applyBorder="1" applyAlignment="1" applyProtection="1">
      <alignment horizontal="center" vertical="center" wrapText="1"/>
    </xf>
    <xf numFmtId="165" fontId="13" fillId="2" borderId="1" xfId="2" applyNumberFormat="1" applyFont="1" applyFill="1" applyBorder="1" applyAlignment="1" applyProtection="1">
      <alignment horizontal="center" vertical="center" wrapText="1"/>
    </xf>
    <xf numFmtId="165" fontId="12" fillId="8" borderId="1" xfId="2" applyNumberFormat="1" applyFont="1" applyFill="1" applyBorder="1" applyAlignment="1" applyProtection="1">
      <alignment horizontal="center" vertical="center" wrapText="1"/>
    </xf>
    <xf numFmtId="0" fontId="10" fillId="8" borderId="1" xfId="0" applyFont="1" applyFill="1" applyBorder="1" applyAlignment="1">
      <alignment horizontal="center" vertical="center" wrapText="1"/>
    </xf>
    <xf numFmtId="0" fontId="10" fillId="8" borderId="1" xfId="0" applyFont="1" applyFill="1" applyBorder="1" applyAlignment="1">
      <alignment horizontal="center" wrapText="1"/>
    </xf>
    <xf numFmtId="0" fontId="7" fillId="7" borderId="1" xfId="2" applyNumberFormat="1" applyFont="1" applyFill="1" applyBorder="1" applyAlignment="1" applyProtection="1">
      <alignment horizontal="center" vertical="center"/>
    </xf>
    <xf numFmtId="0" fontId="7" fillId="6" borderId="1" xfId="2" applyNumberFormat="1" applyFont="1" applyFill="1" applyBorder="1" applyAlignment="1" applyProtection="1">
      <alignment horizontal="center" vertical="center"/>
    </xf>
    <xf numFmtId="0" fontId="5" fillId="2" borderId="1" xfId="0" applyFont="1" applyFill="1" applyBorder="1" applyAlignment="1" applyProtection="1">
      <alignment horizontal="centerContinuous" vertical="center"/>
      <protection locked="0"/>
    </xf>
    <xf numFmtId="0" fontId="5" fillId="2" borderId="1" xfId="0" applyFont="1" applyFill="1" applyBorder="1" applyAlignment="1">
      <alignment horizontal="centerContinuous" vertical="center"/>
    </xf>
    <xf numFmtId="0" fontId="7" fillId="2" borderId="1" xfId="0" applyFont="1" applyFill="1" applyBorder="1" applyAlignment="1">
      <alignment horizontal="center" vertical="center" wrapText="1"/>
    </xf>
    <xf numFmtId="0" fontId="6" fillId="3" borderId="1" xfId="0" applyFont="1" applyFill="1" applyBorder="1" applyAlignment="1">
      <alignment horizontal="left" vertical="center" wrapText="1"/>
    </xf>
    <xf numFmtId="0" fontId="6" fillId="3" borderId="0" xfId="0" applyFont="1" applyFill="1" applyAlignment="1">
      <alignment horizontal="left" vertical="center" wrapText="1"/>
    </xf>
    <xf numFmtId="0" fontId="6" fillId="2" borderId="1" xfId="0" applyFont="1" applyFill="1" applyBorder="1" applyAlignment="1">
      <alignment horizontal="centerContinuous" vertical="center" wrapText="1"/>
    </xf>
    <xf numFmtId="0" fontId="7" fillId="2" borderId="1" xfId="0" applyFont="1" applyFill="1" applyBorder="1" applyAlignment="1">
      <alignment horizontal="centerContinuous" vertical="center"/>
    </xf>
    <xf numFmtId="165" fontId="12" fillId="8" borderId="1" xfId="2" applyNumberFormat="1" applyFont="1" applyFill="1" applyBorder="1" applyAlignment="1" applyProtection="1">
      <alignment horizontal="right" vertical="center" wrapText="1"/>
    </xf>
    <xf numFmtId="165" fontId="13" fillId="2" borderId="1" xfId="2" applyNumberFormat="1" applyFont="1" applyFill="1" applyBorder="1" applyAlignment="1" applyProtection="1">
      <alignment horizontal="right" vertical="center" wrapText="1"/>
    </xf>
    <xf numFmtId="0" fontId="3" fillId="8" borderId="1" xfId="0" applyFont="1" applyFill="1" applyBorder="1" applyProtection="1">
      <protection locked="0"/>
    </xf>
    <xf numFmtId="0" fontId="5" fillId="2" borderId="30" xfId="0" applyFont="1" applyFill="1" applyBorder="1" applyAlignment="1" applyProtection="1">
      <alignment horizontal="centerContinuous" vertical="center"/>
      <protection locked="0"/>
    </xf>
    <xf numFmtId="0" fontId="3" fillId="0" borderId="1" xfId="0" applyFont="1" applyBorder="1" applyProtection="1">
      <protection locked="0"/>
    </xf>
    <xf numFmtId="0" fontId="3" fillId="0" borderId="0" xfId="0" applyFont="1" applyAlignment="1">
      <alignment horizontal="centerContinuous"/>
    </xf>
    <xf numFmtId="0" fontId="6" fillId="4" borderId="1" xfId="0" applyFont="1" applyFill="1" applyBorder="1" applyAlignment="1" applyProtection="1">
      <alignment horizontal="centerContinuous" vertical="center" wrapText="1"/>
      <protection locked="0"/>
    </xf>
    <xf numFmtId="0" fontId="7" fillId="6" borderId="1" xfId="2" applyNumberFormat="1" applyFont="1" applyFill="1" applyBorder="1" applyAlignment="1" applyProtection="1">
      <alignment horizontal="centerContinuous" vertical="center"/>
    </xf>
    <xf numFmtId="0" fontId="7" fillId="7" borderId="1" xfId="2" applyNumberFormat="1" applyFont="1" applyFill="1" applyBorder="1" applyAlignment="1" applyProtection="1">
      <alignment horizontal="centerContinuous" vertical="center"/>
    </xf>
    <xf numFmtId="0" fontId="12" fillId="8" borderId="1" xfId="0" applyFont="1" applyFill="1" applyBorder="1" applyAlignment="1">
      <alignment horizontal="centerContinuous" vertical="center" wrapText="1"/>
    </xf>
    <xf numFmtId="0" fontId="5" fillId="2" borderId="31" xfId="0" applyFont="1" applyFill="1" applyBorder="1" applyAlignment="1">
      <alignment horizontal="centerContinuous" vertical="center"/>
    </xf>
    <xf numFmtId="0" fontId="5" fillId="2" borderId="3" xfId="0" applyFont="1" applyFill="1" applyBorder="1" applyAlignment="1">
      <alignment horizontal="centerContinuous" vertical="center"/>
    </xf>
    <xf numFmtId="0" fontId="5" fillId="2" borderId="3" xfId="0" applyFont="1" applyFill="1" applyBorder="1" applyAlignment="1" applyProtection="1">
      <alignment horizontal="centerContinuous" vertical="center"/>
      <protection locked="0"/>
    </xf>
    <xf numFmtId="1" fontId="3" fillId="9" borderId="0" xfId="0" applyNumberFormat="1" applyFont="1" applyFill="1" applyAlignment="1">
      <alignment horizontal="centerContinuous"/>
    </xf>
    <xf numFmtId="0" fontId="11" fillId="9" borderId="23" xfId="0" applyFont="1" applyFill="1" applyBorder="1" applyAlignment="1">
      <alignment horizontal="centerContinuous" vertical="center" wrapText="1"/>
    </xf>
    <xf numFmtId="0" fontId="3" fillId="9" borderId="0" xfId="0" applyFont="1" applyFill="1" applyAlignment="1">
      <alignment horizontal="centerContinuous"/>
    </xf>
    <xf numFmtId="0" fontId="10" fillId="9" borderId="0" xfId="0" applyFont="1" applyFill="1" applyAlignment="1">
      <alignment horizontal="centerContinuous" vertical="center" wrapText="1"/>
    </xf>
    <xf numFmtId="0" fontId="11" fillId="9" borderId="0" xfId="0" applyFont="1" applyFill="1" applyAlignment="1">
      <alignment horizontal="centerContinuous" vertical="center" wrapText="1"/>
    </xf>
    <xf numFmtId="1" fontId="6" fillId="9" borderId="0" xfId="0" applyNumberFormat="1" applyFont="1" applyFill="1" applyAlignment="1">
      <alignment horizontal="centerContinuous"/>
    </xf>
    <xf numFmtId="1" fontId="15" fillId="9" borderId="0" xfId="0" applyNumberFormat="1" applyFont="1" applyFill="1" applyAlignment="1">
      <alignment horizontal="centerContinuous"/>
    </xf>
    <xf numFmtId="0" fontId="15" fillId="0" borderId="0" xfId="0" applyFont="1" applyAlignment="1">
      <alignment horizontal="centerContinuous"/>
    </xf>
    <xf numFmtId="1" fontId="12" fillId="9" borderId="0" xfId="0" applyNumberFormat="1" applyFont="1" applyFill="1" applyAlignment="1">
      <alignment horizontal="centerContinuous"/>
    </xf>
    <xf numFmtId="0" fontId="3" fillId="9" borderId="23" xfId="0" applyFont="1" applyFill="1" applyBorder="1" applyAlignment="1">
      <alignment horizontal="centerContinuous" vertical="center" wrapText="1"/>
    </xf>
    <xf numFmtId="0" fontId="6" fillId="3" borderId="1" xfId="0" applyFont="1" applyFill="1" applyBorder="1" applyAlignment="1" applyProtection="1">
      <alignment horizontal="left" vertical="center" wrapText="1"/>
      <protection locked="0"/>
    </xf>
    <xf numFmtId="0" fontId="7" fillId="6" borderId="1" xfId="2" applyNumberFormat="1" applyFont="1" applyFill="1" applyBorder="1" applyAlignment="1" applyProtection="1">
      <alignment horizontal="center" vertical="center"/>
      <protection locked="0"/>
    </xf>
    <xf numFmtId="0" fontId="7" fillId="7" borderId="1" xfId="2" applyNumberFormat="1" applyFont="1" applyFill="1" applyBorder="1" applyAlignment="1" applyProtection="1">
      <alignment horizontal="center" vertical="center"/>
      <protection locked="0"/>
    </xf>
    <xf numFmtId="0" fontId="10" fillId="8" borderId="1" xfId="0" applyFont="1" applyFill="1" applyBorder="1" applyAlignment="1" applyProtection="1">
      <alignment horizontal="center" vertical="center" wrapText="1"/>
      <protection locked="0"/>
    </xf>
    <xf numFmtId="165" fontId="12" fillId="8" borderId="1" xfId="2" applyNumberFormat="1" applyFont="1" applyFill="1" applyBorder="1" applyAlignment="1" applyProtection="1">
      <alignment horizontal="right" vertical="center" wrapText="1"/>
      <protection locked="0"/>
    </xf>
    <xf numFmtId="165" fontId="13" fillId="2" borderId="1" xfId="2" applyNumberFormat="1" applyFont="1" applyFill="1" applyBorder="1" applyAlignment="1">
      <alignment horizontal="right" vertical="center" wrapText="1"/>
    </xf>
    <xf numFmtId="164" fontId="13" fillId="2" borderId="1" xfId="2" applyFont="1" applyFill="1" applyBorder="1" applyAlignment="1">
      <alignment horizontal="center" vertical="center" wrapText="1"/>
    </xf>
    <xf numFmtId="0" fontId="12" fillId="8" borderId="1" xfId="0" applyFont="1" applyFill="1" applyBorder="1" applyAlignment="1" applyProtection="1">
      <alignment horizontal="justify" vertical="center" wrapText="1"/>
      <protection locked="0"/>
    </xf>
    <xf numFmtId="9" fontId="12" fillId="8" borderId="1" xfId="1" applyFont="1" applyFill="1" applyBorder="1" applyAlignment="1" applyProtection="1">
      <alignment horizontal="center" vertical="center" wrapText="1"/>
    </xf>
    <xf numFmtId="0" fontId="3" fillId="8" borderId="1" xfId="0" applyFont="1" applyFill="1" applyBorder="1"/>
    <xf numFmtId="0" fontId="5" fillId="15" borderId="1" xfId="0" applyFont="1" applyFill="1" applyBorder="1" applyAlignment="1">
      <alignment horizontal="centerContinuous" vertical="center"/>
    </xf>
    <xf numFmtId="0" fontId="5" fillId="15" borderId="35" xfId="0" applyFont="1" applyFill="1" applyBorder="1" applyAlignment="1">
      <alignment horizontal="centerContinuous" vertical="center"/>
    </xf>
    <xf numFmtId="0" fontId="3" fillId="15" borderId="0" xfId="0" applyFont="1" applyFill="1" applyAlignment="1">
      <alignment horizontal="centerContinuous"/>
    </xf>
    <xf numFmtId="165" fontId="12" fillId="8" borderId="1" xfId="2" applyNumberFormat="1" applyFont="1" applyFill="1" applyBorder="1" applyAlignment="1" applyProtection="1">
      <alignment horizontal="center" vertical="center" wrapText="1"/>
      <protection locked="0"/>
    </xf>
    <xf numFmtId="165" fontId="13" fillId="2" borderId="1" xfId="2" applyNumberFormat="1" applyFont="1" applyFill="1" applyBorder="1" applyAlignment="1">
      <alignment horizontal="center" vertical="center" wrapText="1"/>
    </xf>
    <xf numFmtId="0" fontId="3" fillId="6" borderId="1" xfId="0" applyFont="1" applyFill="1" applyBorder="1"/>
    <xf numFmtId="0" fontId="11" fillId="9" borderId="2" xfId="0" applyFont="1" applyFill="1" applyBorder="1" applyAlignment="1" applyProtection="1">
      <alignment horizontal="center" vertical="center" wrapText="1"/>
      <protection locked="0"/>
    </xf>
    <xf numFmtId="0" fontId="11" fillId="9" borderId="0" xfId="0" applyFont="1" applyFill="1" applyAlignment="1" applyProtection="1">
      <alignment horizontal="center" vertical="center" wrapText="1"/>
      <protection locked="0"/>
    </xf>
    <xf numFmtId="0" fontId="2" fillId="0" borderId="0" xfId="0" applyFont="1"/>
    <xf numFmtId="0" fontId="5" fillId="15" borderId="35" xfId="0" applyFont="1" applyFill="1" applyBorder="1" applyAlignment="1" applyProtection="1">
      <alignment horizontal="centerContinuous" vertical="center"/>
      <protection locked="0"/>
    </xf>
    <xf numFmtId="0" fontId="3" fillId="15" borderId="0" xfId="0" applyFont="1" applyFill="1" applyAlignment="1" applyProtection="1">
      <alignment horizontal="centerContinuous"/>
      <protection locked="0"/>
    </xf>
    <xf numFmtId="0" fontId="12" fillId="8" borderId="31" xfId="0" applyFont="1" applyFill="1" applyBorder="1" applyAlignment="1">
      <alignment horizontal="justify" vertical="center" wrapText="1"/>
    </xf>
    <xf numFmtId="0" fontId="10" fillId="8" borderId="19" xfId="0" applyFont="1" applyFill="1" applyBorder="1" applyAlignment="1">
      <alignment horizontal="center" wrapText="1"/>
    </xf>
    <xf numFmtId="165" fontId="13" fillId="2" borderId="18" xfId="2" applyNumberFormat="1" applyFont="1" applyFill="1" applyBorder="1" applyAlignment="1" applyProtection="1">
      <alignment horizontal="center" vertical="center" wrapText="1"/>
    </xf>
    <xf numFmtId="164" fontId="13" fillId="2" borderId="18" xfId="2" applyFont="1" applyFill="1" applyBorder="1" applyAlignment="1" applyProtection="1">
      <alignment horizontal="center" vertical="center" wrapText="1"/>
    </xf>
    <xf numFmtId="164" fontId="13" fillId="2" borderId="1" xfId="2" applyFont="1" applyFill="1" applyBorder="1" applyAlignment="1" applyProtection="1">
      <alignment vertical="top" wrapText="1"/>
    </xf>
    <xf numFmtId="0" fontId="12" fillId="8" borderId="1" xfId="0" applyFont="1" applyFill="1" applyBorder="1" applyAlignment="1">
      <alignment vertical="top" wrapText="1"/>
    </xf>
    <xf numFmtId="164" fontId="12" fillId="6" borderId="1" xfId="2" applyFont="1" applyFill="1" applyBorder="1" applyAlignment="1" applyProtection="1">
      <alignment horizontal="center" vertical="center" wrapText="1"/>
      <protection locked="0"/>
    </xf>
    <xf numFmtId="9" fontId="12" fillId="6" borderId="1" xfId="1" applyFont="1" applyFill="1" applyBorder="1" applyAlignment="1" applyProtection="1">
      <alignment horizontal="center" vertical="center" wrapText="1"/>
      <protection locked="0"/>
    </xf>
    <xf numFmtId="0" fontId="12" fillId="6" borderId="1" xfId="0" applyFont="1" applyFill="1" applyBorder="1" applyAlignment="1" applyProtection="1">
      <alignment horizontal="center" vertical="center" wrapText="1"/>
      <protection locked="0"/>
    </xf>
    <xf numFmtId="164" fontId="7" fillId="6" borderId="1" xfId="2" applyFont="1" applyFill="1" applyBorder="1" applyAlignment="1" applyProtection="1">
      <alignment horizontal="center" vertical="center" wrapText="1"/>
      <protection locked="0"/>
    </xf>
    <xf numFmtId="0" fontId="7" fillId="6" borderId="1" xfId="2" applyNumberFormat="1" applyFont="1" applyFill="1" applyBorder="1" applyAlignment="1" applyProtection="1">
      <alignment vertical="top"/>
    </xf>
    <xf numFmtId="165" fontId="12" fillId="8" borderId="1" xfId="2" applyNumberFormat="1" applyFont="1" applyFill="1" applyBorder="1" applyAlignment="1" applyProtection="1">
      <alignment vertical="top" wrapText="1"/>
    </xf>
    <xf numFmtId="165" fontId="13" fillId="2" borderId="1" xfId="2" applyNumberFormat="1" applyFont="1" applyFill="1" applyBorder="1" applyAlignment="1" applyProtection="1">
      <alignment vertical="top" wrapText="1"/>
    </xf>
    <xf numFmtId="0" fontId="3" fillId="0" borderId="0" xfId="0" applyFont="1" applyAlignment="1" applyProtection="1">
      <alignment vertical="top"/>
      <protection locked="0"/>
    </xf>
    <xf numFmtId="0" fontId="5" fillId="15" borderId="1" xfId="0" applyFont="1" applyFill="1" applyBorder="1" applyAlignment="1" applyProtection="1">
      <alignment horizontal="centerContinuous" vertical="center"/>
      <protection locked="0"/>
    </xf>
    <xf numFmtId="164" fontId="12" fillId="8" borderId="1" xfId="2" applyFont="1" applyFill="1" applyBorder="1" applyAlignment="1" applyProtection="1">
      <alignment vertical="top" wrapText="1"/>
      <protection locked="0"/>
    </xf>
    <xf numFmtId="0" fontId="12" fillId="8" borderId="1" xfId="0" applyFont="1" applyFill="1" applyBorder="1" applyAlignment="1" applyProtection="1">
      <alignment vertical="top" wrapText="1"/>
      <protection locked="0"/>
    </xf>
    <xf numFmtId="9" fontId="12" fillId="8" borderId="1" xfId="1" applyFont="1" applyFill="1" applyBorder="1" applyAlignment="1" applyProtection="1">
      <alignment vertical="top" wrapText="1"/>
      <protection locked="0"/>
    </xf>
    <xf numFmtId="164" fontId="7" fillId="8" borderId="1" xfId="2" applyFont="1" applyFill="1" applyBorder="1" applyAlignment="1" applyProtection="1">
      <alignment vertical="top" wrapText="1"/>
      <protection locked="0"/>
    </xf>
    <xf numFmtId="0" fontId="3" fillId="8" borderId="1" xfId="0" applyFont="1" applyFill="1" applyBorder="1" applyAlignment="1" applyProtection="1">
      <alignment vertical="top"/>
      <protection locked="0"/>
    </xf>
    <xf numFmtId="167" fontId="13" fillId="2" borderId="1" xfId="2" applyNumberFormat="1" applyFont="1" applyFill="1" applyBorder="1" applyAlignment="1" applyProtection="1">
      <alignment horizontal="center" vertical="center" wrapText="1"/>
    </xf>
    <xf numFmtId="168" fontId="12" fillId="8" borderId="1" xfId="2" applyNumberFormat="1" applyFont="1" applyFill="1" applyBorder="1" applyAlignment="1" applyProtection="1">
      <alignment horizontal="left" vertical="center" wrapText="1"/>
    </xf>
    <xf numFmtId="168" fontId="12" fillId="8" borderId="1" xfId="2" applyNumberFormat="1" applyFont="1" applyFill="1" applyBorder="1" applyAlignment="1" applyProtection="1">
      <alignment horizontal="justify" vertical="center" wrapText="1"/>
    </xf>
    <xf numFmtId="168" fontId="12" fillId="8" borderId="1" xfId="0" applyNumberFormat="1" applyFont="1" applyFill="1" applyBorder="1" applyAlignment="1">
      <alignment horizontal="justify" vertical="center" wrapText="1"/>
    </xf>
    <xf numFmtId="0" fontId="30" fillId="13" borderId="1" xfId="0" applyFont="1" applyFill="1" applyBorder="1" applyAlignment="1">
      <alignment horizontal="centerContinuous" vertical="center"/>
    </xf>
    <xf numFmtId="0" fontId="30" fillId="13" borderId="35" xfId="0" applyFont="1" applyFill="1" applyBorder="1" applyAlignment="1">
      <alignment horizontal="centerContinuous" vertical="center"/>
    </xf>
    <xf numFmtId="0" fontId="30" fillId="13" borderId="0" xfId="0" applyFont="1" applyFill="1" applyAlignment="1">
      <alignment horizontal="centerContinuous" vertical="center"/>
    </xf>
    <xf numFmtId="0" fontId="14" fillId="13" borderId="0" xfId="0" applyFont="1" applyFill="1" applyAlignment="1">
      <alignment horizontal="centerContinuous"/>
    </xf>
    <xf numFmtId="0" fontId="14" fillId="0" borderId="0" xfId="0" applyFont="1" applyAlignment="1">
      <alignment horizontal="centerContinuous"/>
    </xf>
    <xf numFmtId="0" fontId="5" fillId="2" borderId="22" xfId="0" applyFont="1" applyFill="1" applyBorder="1" applyAlignment="1">
      <alignment horizontal="centerContinuous" vertical="center"/>
    </xf>
    <xf numFmtId="0" fontId="5" fillId="2" borderId="22" xfId="0" applyFont="1" applyFill="1" applyBorder="1" applyAlignment="1" applyProtection="1">
      <alignment horizontal="centerContinuous" vertical="center"/>
      <protection locked="0"/>
    </xf>
    <xf numFmtId="164" fontId="12" fillId="8" borderId="19" xfId="2" applyFont="1" applyFill="1" applyBorder="1" applyAlignment="1" applyProtection="1">
      <alignment horizontal="center" vertical="center" wrapText="1"/>
      <protection locked="0"/>
    </xf>
    <xf numFmtId="0" fontId="12" fillId="8" borderId="19" xfId="0" applyFont="1" applyFill="1" applyBorder="1" applyAlignment="1" applyProtection="1">
      <alignment horizontal="center" vertical="center" wrapText="1"/>
      <protection locked="0"/>
    </xf>
    <xf numFmtId="164" fontId="7" fillId="8" borderId="19" xfId="2" applyFont="1" applyFill="1" applyBorder="1" applyAlignment="1" applyProtection="1">
      <alignment horizontal="center" vertical="center" wrapText="1"/>
      <protection locked="0"/>
    </xf>
    <xf numFmtId="0" fontId="6" fillId="3" borderId="2" xfId="0" applyFont="1" applyFill="1" applyBorder="1" applyAlignment="1" applyProtection="1">
      <alignment horizontal="left" vertical="center" wrapText="1"/>
      <protection locked="0"/>
    </xf>
    <xf numFmtId="0" fontId="6" fillId="3" borderId="3" xfId="0" applyFont="1" applyFill="1" applyBorder="1" applyAlignment="1" applyProtection="1">
      <alignment horizontal="left" vertical="center" wrapText="1"/>
      <protection locked="0"/>
    </xf>
    <xf numFmtId="0" fontId="7" fillId="6" borderId="19" xfId="2" applyNumberFormat="1" applyFont="1" applyFill="1" applyBorder="1" applyAlignment="1" applyProtection="1">
      <alignment horizontal="center" vertical="center"/>
      <protection locked="0"/>
    </xf>
    <xf numFmtId="0" fontId="7" fillId="7" borderId="19" xfId="2" applyNumberFormat="1" applyFont="1" applyFill="1" applyBorder="1" applyAlignment="1" applyProtection="1">
      <alignment horizontal="center" vertical="center"/>
      <protection locked="0"/>
    </xf>
    <xf numFmtId="0" fontId="10" fillId="8" borderId="19" xfId="0" applyFont="1" applyFill="1" applyBorder="1" applyAlignment="1" applyProtection="1">
      <alignment horizontal="center" wrapText="1"/>
      <protection locked="0"/>
    </xf>
    <xf numFmtId="165" fontId="12" fillId="8" borderId="19" xfId="2" quotePrefix="1" applyNumberFormat="1" applyFont="1" applyFill="1" applyBorder="1" applyAlignment="1" applyProtection="1">
      <alignment horizontal="right" vertical="center" wrapText="1"/>
    </xf>
    <xf numFmtId="0" fontId="5" fillId="15" borderId="22" xfId="0" applyFont="1" applyFill="1" applyBorder="1" applyAlignment="1">
      <alignment vertical="center"/>
    </xf>
    <xf numFmtId="0" fontId="5" fillId="15" borderId="0" xfId="0" applyFont="1" applyFill="1" applyAlignment="1" applyProtection="1">
      <alignment vertical="center"/>
      <protection locked="0"/>
    </xf>
    <xf numFmtId="0" fontId="3" fillId="15" borderId="0" xfId="0" applyFont="1" applyFill="1" applyAlignment="1" applyProtection="1">
      <alignment horizontal="right"/>
      <protection locked="0"/>
    </xf>
    <xf numFmtId="0" fontId="10" fillId="8" borderId="19" xfId="0" applyFont="1" applyFill="1" applyBorder="1" applyAlignment="1" applyProtection="1">
      <alignment horizontal="center" vertical="center" wrapText="1"/>
      <protection locked="0"/>
    </xf>
    <xf numFmtId="0" fontId="12" fillId="8" borderId="23" xfId="0" applyFont="1" applyFill="1" applyBorder="1" applyAlignment="1" applyProtection="1">
      <alignment horizontal="justify" vertical="top" wrapText="1"/>
      <protection locked="0"/>
    </xf>
    <xf numFmtId="0" fontId="7" fillId="7" borderId="0" xfId="2" applyNumberFormat="1" applyFont="1" applyFill="1" applyBorder="1" applyAlignment="1" applyProtection="1">
      <alignment horizontal="center" vertical="center"/>
    </xf>
    <xf numFmtId="164" fontId="12" fillId="8" borderId="0" xfId="2" applyFont="1" applyFill="1" applyBorder="1" applyAlignment="1" applyProtection="1">
      <alignment horizontal="center" vertical="center" wrapText="1"/>
      <protection locked="0"/>
    </xf>
    <xf numFmtId="165" fontId="12" fillId="8" borderId="19" xfId="2" applyNumberFormat="1" applyFont="1" applyFill="1" applyBorder="1" applyAlignment="1" applyProtection="1">
      <alignment vertical="center" wrapText="1"/>
    </xf>
    <xf numFmtId="169" fontId="13" fillId="2" borderId="15" xfId="2" applyNumberFormat="1" applyFont="1" applyFill="1" applyBorder="1" applyAlignment="1" applyProtection="1">
      <alignment horizontal="center" vertical="center" wrapText="1"/>
    </xf>
    <xf numFmtId="0" fontId="7" fillId="8" borderId="19" xfId="0" applyFont="1" applyFill="1" applyBorder="1" applyAlignment="1">
      <alignment horizontal="center" vertical="center" wrapText="1"/>
    </xf>
    <xf numFmtId="165" fontId="32" fillId="2" borderId="15" xfId="2" applyNumberFormat="1" applyFont="1" applyFill="1" applyBorder="1" applyAlignment="1" applyProtection="1">
      <alignment horizontal="right" vertical="center" wrapText="1"/>
    </xf>
    <xf numFmtId="164" fontId="32" fillId="2" borderId="15" xfId="2" applyFont="1" applyFill="1" applyBorder="1" applyAlignment="1" applyProtection="1">
      <alignment horizontal="center" vertical="center" wrapText="1"/>
    </xf>
    <xf numFmtId="165" fontId="33" fillId="2" borderId="15" xfId="2" applyNumberFormat="1" applyFont="1" applyFill="1" applyBorder="1" applyAlignment="1" applyProtection="1">
      <alignment vertical="center" wrapText="1"/>
    </xf>
    <xf numFmtId="165" fontId="33" fillId="2" borderId="15" xfId="2" applyNumberFormat="1" applyFont="1" applyFill="1" applyBorder="1" applyAlignment="1" applyProtection="1">
      <alignment horizontal="right" vertical="center" wrapText="1"/>
    </xf>
    <xf numFmtId="0" fontId="5" fillId="15" borderId="22" xfId="0" applyFont="1" applyFill="1" applyBorder="1" applyAlignment="1">
      <alignment horizontal="distributed" vertical="center"/>
    </xf>
    <xf numFmtId="9" fontId="12" fillId="15" borderId="0" xfId="1" applyFont="1" applyFill="1" applyBorder="1" applyAlignment="1" applyProtection="1">
      <alignment horizontal="distributed" vertical="center" wrapText="1"/>
    </xf>
    <xf numFmtId="9" fontId="12" fillId="15" borderId="0" xfId="1" applyFont="1" applyFill="1" applyBorder="1" applyAlignment="1" applyProtection="1">
      <alignment horizontal="distributed" vertical="center" wrapText="1"/>
      <protection locked="0"/>
    </xf>
    <xf numFmtId="9" fontId="12" fillId="15" borderId="47" xfId="1" applyFont="1" applyFill="1" applyBorder="1" applyAlignment="1" applyProtection="1">
      <alignment horizontal="distributed" vertical="center" wrapText="1"/>
      <protection locked="0"/>
    </xf>
    <xf numFmtId="0" fontId="3" fillId="9" borderId="0" xfId="0" applyFont="1" applyFill="1" applyAlignment="1" applyProtection="1">
      <alignment horizontal="centerContinuous"/>
      <protection locked="0"/>
    </xf>
    <xf numFmtId="0" fontId="6" fillId="4" borderId="31" xfId="0" applyFont="1" applyFill="1" applyBorder="1" applyAlignment="1" applyProtection="1">
      <alignment horizontal="centerContinuous" vertical="center"/>
      <protection locked="0"/>
    </xf>
    <xf numFmtId="0" fontId="6" fillId="4" borderId="3" xfId="0" applyFont="1" applyFill="1" applyBorder="1" applyAlignment="1" applyProtection="1">
      <alignment horizontal="centerContinuous" vertical="center"/>
      <protection locked="0"/>
    </xf>
    <xf numFmtId="39" fontId="12" fillId="8" borderId="1" xfId="2" applyNumberFormat="1" applyFont="1" applyFill="1" applyBorder="1" applyAlignment="1" applyProtection="1">
      <alignment horizontal="center" vertical="center" wrapText="1"/>
      <protection locked="0"/>
    </xf>
    <xf numFmtId="0" fontId="5" fillId="2" borderId="0" xfId="0" applyFont="1" applyFill="1" applyAlignment="1" applyProtection="1">
      <alignment horizontal="centerContinuous" vertical="center"/>
      <protection locked="0"/>
    </xf>
    <xf numFmtId="0" fontId="7" fillId="8" borderId="19" xfId="0" applyFont="1" applyFill="1" applyBorder="1" applyAlignment="1">
      <alignment horizontal="center" wrapText="1"/>
    </xf>
    <xf numFmtId="164" fontId="12" fillId="14" borderId="1" xfId="2" applyFont="1" applyFill="1" applyBorder="1" applyAlignment="1" applyProtection="1">
      <alignment horizontal="center" vertical="center" wrapText="1"/>
      <protection locked="0"/>
    </xf>
    <xf numFmtId="9" fontId="12" fillId="14" borderId="1" xfId="1" applyFont="1" applyFill="1" applyBorder="1" applyAlignment="1" applyProtection="1">
      <alignment horizontal="center" vertical="center" wrapText="1"/>
      <protection locked="0"/>
    </xf>
    <xf numFmtId="0" fontId="12" fillId="14" borderId="1" xfId="0" applyFont="1" applyFill="1" applyBorder="1" applyAlignment="1" applyProtection="1">
      <alignment horizontal="center" vertical="center" wrapText="1"/>
      <protection locked="0"/>
    </xf>
    <xf numFmtId="0" fontId="12" fillId="14" borderId="1" xfId="0" applyFont="1" applyFill="1" applyBorder="1" applyAlignment="1" applyProtection="1">
      <alignment horizontal="justify" vertical="top" wrapText="1"/>
      <protection locked="0"/>
    </xf>
    <xf numFmtId="164" fontId="7" fillId="14" borderId="1" xfId="2" applyFont="1" applyFill="1" applyBorder="1" applyAlignment="1" applyProtection="1">
      <alignment horizontal="center" vertical="center" wrapText="1"/>
      <protection locked="0"/>
    </xf>
    <xf numFmtId="0" fontId="7" fillId="16" borderId="19" xfId="2" applyNumberFormat="1" applyFont="1" applyFill="1" applyBorder="1" applyAlignment="1" applyProtection="1">
      <alignment horizontal="center" vertical="center"/>
    </xf>
    <xf numFmtId="0" fontId="7" fillId="2" borderId="16" xfId="0" applyFont="1" applyFill="1" applyBorder="1" applyAlignment="1">
      <alignment horizontal="center" vertical="center"/>
    </xf>
    <xf numFmtId="0" fontId="0" fillId="0" borderId="0" xfId="0" applyAlignment="1">
      <alignment horizontal="justify" vertical="center"/>
    </xf>
    <xf numFmtId="0" fontId="4" fillId="0" borderId="0" xfId="0" applyFont="1" applyAlignment="1">
      <alignment horizontal="justify" vertical="center"/>
    </xf>
    <xf numFmtId="0" fontId="3" fillId="0" borderId="0" xfId="0" applyFont="1" applyAlignment="1">
      <alignment horizontal="justify" vertical="center" wrapText="1"/>
    </xf>
    <xf numFmtId="0" fontId="6" fillId="3" borderId="2" xfId="0" applyFont="1" applyFill="1" applyBorder="1" applyAlignment="1">
      <alignment horizontal="justify" vertical="center" wrapText="1"/>
    </xf>
    <xf numFmtId="0" fontId="3" fillId="0" borderId="0" xfId="0" applyFont="1" applyAlignment="1">
      <alignment horizontal="justify" vertical="center"/>
    </xf>
    <xf numFmtId="0" fontId="6" fillId="3" borderId="3" xfId="0" applyFont="1" applyFill="1" applyBorder="1" applyAlignment="1">
      <alignment horizontal="justify" vertical="center" wrapText="1"/>
    </xf>
    <xf numFmtId="164" fontId="3" fillId="0" borderId="0" xfId="2" applyFont="1" applyProtection="1"/>
    <xf numFmtId="0" fontId="3" fillId="0" borderId="0" xfId="0" applyFont="1" applyAlignment="1" applyProtection="1">
      <alignment horizontal="center"/>
      <protection locked="0"/>
    </xf>
    <xf numFmtId="0" fontId="34" fillId="17" borderId="19" xfId="0" applyFont="1" applyFill="1" applyBorder="1" applyAlignment="1">
      <alignment horizontal="justify" vertical="center" wrapText="1"/>
    </xf>
    <xf numFmtId="0" fontId="35" fillId="17" borderId="19" xfId="0" applyFont="1" applyFill="1" applyBorder="1" applyAlignment="1">
      <alignment horizontal="justify" vertical="center" wrapText="1"/>
    </xf>
    <xf numFmtId="164" fontId="36" fillId="17" borderId="1" xfId="2" applyFont="1" applyFill="1" applyBorder="1" applyAlignment="1" applyProtection="1">
      <alignment horizontal="center" vertical="center" wrapText="1"/>
      <protection locked="0"/>
    </xf>
    <xf numFmtId="0" fontId="36" fillId="17" borderId="1" xfId="0" applyFont="1" applyFill="1" applyBorder="1" applyAlignment="1" applyProtection="1">
      <alignment horizontal="center" vertical="center" wrapText="1"/>
      <protection locked="0"/>
    </xf>
    <xf numFmtId="164" fontId="36" fillId="17" borderId="30" xfId="2" applyFont="1" applyFill="1" applyBorder="1" applyAlignment="1" applyProtection="1">
      <alignment horizontal="center" vertical="center" wrapText="1"/>
      <protection locked="0"/>
    </xf>
    <xf numFmtId="0" fontId="36" fillId="17" borderId="30" xfId="0" applyFont="1" applyFill="1" applyBorder="1" applyAlignment="1" applyProtection="1">
      <alignment horizontal="center" vertical="center" wrapText="1"/>
      <protection locked="0"/>
    </xf>
    <xf numFmtId="0" fontId="5" fillId="2" borderId="22" xfId="0" applyFont="1" applyFill="1" applyBorder="1" applyAlignment="1">
      <alignment vertical="center"/>
    </xf>
    <xf numFmtId="0" fontId="5" fillId="2" borderId="22" xfId="0" applyFont="1" applyFill="1" applyBorder="1" applyAlignment="1" applyProtection="1">
      <alignment vertical="center"/>
      <protection locked="0"/>
    </xf>
    <xf numFmtId="1" fontId="3" fillId="9" borderId="0" xfId="0" applyNumberFormat="1" applyFont="1" applyFill="1" applyAlignment="1">
      <alignment horizontal="justify" vertical="center" wrapText="1"/>
    </xf>
    <xf numFmtId="0" fontId="14" fillId="9" borderId="23" xfId="0" applyFont="1" applyFill="1" applyBorder="1" applyAlignment="1">
      <alignment horizontal="justify" vertical="center" wrapText="1"/>
    </xf>
    <xf numFmtId="0" fontId="11" fillId="9" borderId="2" xfId="0" applyFont="1" applyFill="1" applyBorder="1" applyAlignment="1">
      <alignment horizontal="justify" vertical="center" wrapText="1"/>
    </xf>
    <xf numFmtId="0" fontId="14" fillId="9" borderId="0" xfId="0" applyFont="1" applyFill="1" applyAlignment="1">
      <alignment horizontal="justify" vertical="center" wrapText="1"/>
    </xf>
    <xf numFmtId="0" fontId="3" fillId="9" borderId="0" xfId="0" applyFont="1" applyFill="1" applyAlignment="1">
      <alignment horizontal="justify" vertical="center" wrapText="1"/>
    </xf>
    <xf numFmtId="0" fontId="11" fillId="9" borderId="0" xfId="0" applyFont="1" applyFill="1" applyAlignment="1">
      <alignment horizontal="justify" vertical="center" wrapText="1"/>
    </xf>
    <xf numFmtId="0" fontId="3" fillId="9" borderId="0" xfId="0" applyFont="1" applyFill="1" applyAlignment="1">
      <alignment horizontal="justify" vertical="center"/>
    </xf>
    <xf numFmtId="0" fontId="3" fillId="9" borderId="23" xfId="0" applyFont="1" applyFill="1" applyBorder="1" applyAlignment="1">
      <alignment horizontal="justify" vertical="center" wrapText="1"/>
    </xf>
    <xf numFmtId="164" fontId="13" fillId="2" borderId="0" xfId="2" applyFont="1" applyFill="1" applyBorder="1" applyAlignment="1" applyProtection="1">
      <alignment horizontal="center" vertical="center" wrapText="1"/>
    </xf>
    <xf numFmtId="0" fontId="10" fillId="8" borderId="19" xfId="0" applyFont="1" applyFill="1" applyBorder="1" applyAlignment="1">
      <alignment vertical="top" wrapText="1"/>
    </xf>
    <xf numFmtId="0" fontId="10" fillId="8" borderId="0" xfId="0" applyFont="1" applyFill="1" applyAlignment="1">
      <alignment vertical="top" wrapText="1"/>
    </xf>
    <xf numFmtId="165" fontId="13" fillId="2" borderId="0" xfId="2" applyNumberFormat="1" applyFont="1" applyFill="1" applyBorder="1" applyAlignment="1" applyProtection="1">
      <alignment horizontal="right" vertical="center" wrapText="1"/>
    </xf>
    <xf numFmtId="0" fontId="10" fillId="8" borderId="23" xfId="0" applyFont="1" applyFill="1" applyBorder="1" applyAlignment="1">
      <alignment horizontal="center" wrapText="1"/>
    </xf>
    <xf numFmtId="0" fontId="12" fillId="8" borderId="1" xfId="0" applyFont="1" applyFill="1" applyBorder="1" applyAlignment="1">
      <alignment horizontal="left" vertical="center" wrapText="1"/>
    </xf>
    <xf numFmtId="0" fontId="6" fillId="4" borderId="1" xfId="0" applyFont="1" applyFill="1" applyBorder="1" applyAlignment="1">
      <alignment horizontal="centerContinuous" vertical="center"/>
    </xf>
    <xf numFmtId="0" fontId="6" fillId="4" borderId="1" xfId="0" applyFont="1" applyFill="1" applyBorder="1" applyAlignment="1">
      <alignment horizontal="center" vertical="center"/>
    </xf>
    <xf numFmtId="164" fontId="12" fillId="8" borderId="1" xfId="2" applyFont="1" applyFill="1" applyBorder="1" applyAlignment="1" applyProtection="1">
      <alignment horizontal="center" vertical="center" wrapText="1"/>
    </xf>
    <xf numFmtId="9" fontId="12" fillId="3" borderId="1" xfId="1" applyFont="1" applyFill="1" applyBorder="1" applyAlignment="1" applyProtection="1">
      <alignment horizontal="center" vertical="center" wrapText="1"/>
    </xf>
    <xf numFmtId="9" fontId="12" fillId="8" borderId="1" xfId="2" applyNumberFormat="1" applyFont="1" applyFill="1" applyBorder="1" applyAlignment="1" applyProtection="1">
      <alignment horizontal="center" vertical="center" wrapText="1"/>
    </xf>
    <xf numFmtId="10" fontId="12" fillId="8" borderId="1" xfId="2" applyNumberFormat="1" applyFont="1" applyFill="1" applyBorder="1" applyAlignment="1" applyProtection="1">
      <alignment horizontal="center" vertical="center" wrapText="1"/>
    </xf>
    <xf numFmtId="9" fontId="12" fillId="8" borderId="1" xfId="0" applyNumberFormat="1" applyFont="1" applyFill="1" applyBorder="1" applyAlignment="1">
      <alignment horizontal="center" vertical="center" wrapText="1"/>
    </xf>
    <xf numFmtId="0" fontId="12" fillId="8" borderId="1" xfId="0" applyFont="1" applyFill="1" applyBorder="1" applyAlignment="1">
      <alignment horizontal="justify" vertical="top" wrapText="1"/>
    </xf>
    <xf numFmtId="0" fontId="5" fillId="13" borderId="0" xfId="0" applyFont="1" applyFill="1" applyAlignment="1">
      <alignment horizontal="centerContinuous" vertical="center"/>
    </xf>
    <xf numFmtId="0" fontId="5" fillId="2" borderId="30" xfId="0" applyFont="1" applyFill="1" applyBorder="1" applyAlignment="1">
      <alignment horizontal="centerContinuous" vertical="center"/>
    </xf>
    <xf numFmtId="0" fontId="3" fillId="0" borderId="1" xfId="0" applyFont="1" applyBorder="1"/>
    <xf numFmtId="0" fontId="6" fillId="4" borderId="1" xfId="0" applyFont="1" applyFill="1" applyBorder="1" applyAlignment="1">
      <alignment horizontal="centerContinuous" vertical="center" wrapText="1"/>
    </xf>
    <xf numFmtId="9" fontId="3" fillId="0" borderId="1" xfId="1" applyFont="1" applyBorder="1" applyProtection="1"/>
    <xf numFmtId="1" fontId="3" fillId="0" borderId="1" xfId="0" applyNumberFormat="1" applyFont="1" applyBorder="1"/>
    <xf numFmtId="164" fontId="12" fillId="6" borderId="1" xfId="2" applyFont="1" applyFill="1" applyBorder="1" applyAlignment="1" applyProtection="1">
      <alignment horizontal="center" vertical="center" wrapText="1"/>
    </xf>
    <xf numFmtId="9" fontId="12" fillId="6" borderId="1" xfId="1" applyFont="1" applyFill="1" applyBorder="1" applyAlignment="1" applyProtection="1">
      <alignment horizontal="center" vertical="center" wrapText="1"/>
    </xf>
    <xf numFmtId="0" fontId="12" fillId="6" borderId="1" xfId="0" applyFont="1" applyFill="1" applyBorder="1" applyAlignment="1">
      <alignment horizontal="center" vertical="center" wrapText="1"/>
    </xf>
    <xf numFmtId="0" fontId="12" fillId="6" borderId="1" xfId="0" applyFont="1" applyFill="1" applyBorder="1" applyAlignment="1">
      <alignment horizontal="justify" vertical="top" wrapText="1"/>
    </xf>
    <xf numFmtId="0" fontId="5" fillId="15" borderId="1" xfId="0" applyFont="1" applyFill="1" applyBorder="1" applyAlignment="1">
      <alignment horizontal="center" vertical="center"/>
    </xf>
    <xf numFmtId="164" fontId="12" fillId="8" borderId="1" xfId="2" applyFont="1" applyFill="1" applyBorder="1" applyAlignment="1" applyProtection="1">
      <alignment vertical="top" wrapText="1"/>
    </xf>
    <xf numFmtId="0" fontId="7" fillId="2" borderId="18" xfId="0" applyFont="1" applyFill="1" applyBorder="1" applyAlignment="1">
      <alignment vertical="center" wrapText="1"/>
    </xf>
    <xf numFmtId="0" fontId="7" fillId="2" borderId="16" xfId="0" applyFont="1" applyFill="1" applyBorder="1" applyAlignment="1">
      <alignment vertical="center" wrapText="1"/>
    </xf>
    <xf numFmtId="0" fontId="3" fillId="0" borderId="0" xfId="0" applyFont="1" applyAlignment="1" applyProtection="1">
      <alignment horizontal="center" vertical="center"/>
      <protection locked="0"/>
    </xf>
    <xf numFmtId="0" fontId="6" fillId="2" borderId="9" xfId="0" applyFont="1" applyFill="1" applyBorder="1" applyAlignment="1" applyProtection="1">
      <alignment horizontal="centerContinuous" vertical="center" wrapText="1"/>
      <protection locked="0"/>
    </xf>
    <xf numFmtId="0" fontId="6" fillId="2" borderId="10" xfId="0" applyFont="1" applyFill="1" applyBorder="1" applyAlignment="1" applyProtection="1">
      <alignment horizontal="centerContinuous" vertical="center" wrapText="1"/>
      <protection locked="0"/>
    </xf>
    <xf numFmtId="0" fontId="7" fillId="2" borderId="16" xfId="0" applyFont="1" applyFill="1" applyBorder="1" applyAlignment="1" applyProtection="1">
      <alignment horizontal="center" vertical="center" wrapText="1"/>
      <protection locked="0"/>
    </xf>
    <xf numFmtId="0" fontId="7" fillId="2" borderId="16" xfId="0" applyFont="1" applyFill="1" applyBorder="1" applyAlignment="1" applyProtection="1">
      <alignment horizontal="centerContinuous" vertical="center" wrapText="1"/>
      <protection locked="0"/>
    </xf>
    <xf numFmtId="0" fontId="7" fillId="2" borderId="6" xfId="0" applyFont="1" applyFill="1" applyBorder="1" applyAlignment="1" applyProtection="1">
      <alignment horizontal="centerContinuous" vertical="center" wrapText="1"/>
      <protection locked="0"/>
    </xf>
    <xf numFmtId="0" fontId="7" fillId="2" borderId="7" xfId="0" applyFont="1" applyFill="1" applyBorder="1" applyAlignment="1" applyProtection="1">
      <alignment horizontal="centerContinuous" vertical="center" wrapText="1"/>
      <protection locked="0"/>
    </xf>
    <xf numFmtId="0" fontId="7" fillId="2" borderId="17" xfId="0" applyFont="1" applyFill="1" applyBorder="1" applyAlignment="1" applyProtection="1">
      <alignment horizontal="center" vertical="center" wrapText="1"/>
      <protection locked="0"/>
    </xf>
    <xf numFmtId="0" fontId="7" fillId="2" borderId="18" xfId="0" applyFont="1" applyFill="1" applyBorder="1" applyAlignment="1" applyProtection="1">
      <alignment horizontal="centerContinuous" vertical="center" wrapText="1"/>
      <protection locked="0"/>
    </xf>
    <xf numFmtId="0" fontId="7" fillId="2" borderId="15" xfId="0" applyFont="1" applyFill="1" applyBorder="1" applyAlignment="1" applyProtection="1">
      <alignment horizontal="center" vertical="center" wrapText="1"/>
      <protection locked="0"/>
    </xf>
    <xf numFmtId="0" fontId="7" fillId="2" borderId="18" xfId="0" applyFont="1" applyFill="1" applyBorder="1" applyAlignment="1" applyProtection="1">
      <alignment horizontal="center" vertical="center" wrapText="1"/>
      <protection locked="0"/>
    </xf>
    <xf numFmtId="0" fontId="10" fillId="8" borderId="19" xfId="0" applyFont="1" applyFill="1" applyBorder="1" applyAlignment="1" applyProtection="1">
      <alignment horizontal="justify" vertical="center" wrapText="1"/>
      <protection locked="0"/>
    </xf>
    <xf numFmtId="165" fontId="12" fillId="8" borderId="19" xfId="2" applyNumberFormat="1" applyFont="1" applyFill="1" applyBorder="1" applyAlignment="1" applyProtection="1">
      <alignment horizontal="right" vertical="center" wrapText="1"/>
      <protection locked="0"/>
    </xf>
    <xf numFmtId="165" fontId="13" fillId="2" borderId="15" xfId="2" applyNumberFormat="1" applyFont="1" applyFill="1" applyBorder="1" applyAlignment="1" applyProtection="1">
      <alignment horizontal="right" vertical="center" wrapText="1"/>
      <protection locked="0"/>
    </xf>
    <xf numFmtId="165" fontId="13" fillId="2" borderId="15" xfId="2" applyNumberFormat="1" applyFont="1" applyFill="1" applyBorder="1" applyAlignment="1" applyProtection="1">
      <alignment horizontal="center" vertical="center" wrapText="1"/>
      <protection locked="0"/>
    </xf>
    <xf numFmtId="164" fontId="13" fillId="2" borderId="15" xfId="2" applyFont="1" applyFill="1" applyBorder="1" applyAlignment="1" applyProtection="1">
      <alignment horizontal="center" vertical="center" wrapText="1"/>
      <protection locked="0"/>
    </xf>
    <xf numFmtId="0" fontId="12" fillId="8" borderId="19" xfId="0" applyFont="1" applyFill="1" applyBorder="1" applyAlignment="1" applyProtection="1">
      <alignment horizontal="justify" vertical="center" wrapText="1"/>
      <protection locked="0"/>
    </xf>
    <xf numFmtId="165" fontId="12" fillId="8" borderId="19" xfId="2" applyNumberFormat="1" applyFont="1" applyFill="1" applyBorder="1" applyAlignment="1" applyProtection="1">
      <alignment horizontal="center" vertical="center" wrapText="1"/>
      <protection locked="0"/>
    </xf>
    <xf numFmtId="0" fontId="10" fillId="8" borderId="19" xfId="0" applyFont="1" applyFill="1" applyBorder="1" applyAlignment="1" applyProtection="1">
      <alignment horizontal="left" vertical="center" wrapText="1"/>
      <protection locked="0"/>
    </xf>
    <xf numFmtId="0" fontId="12" fillId="8" borderId="19" xfId="0" applyFont="1" applyFill="1" applyBorder="1" applyAlignment="1" applyProtection="1">
      <alignment horizontal="left" vertical="center" wrapText="1"/>
      <protection locked="0"/>
    </xf>
    <xf numFmtId="0" fontId="12" fillId="8" borderId="21" xfId="0" applyFont="1" applyFill="1" applyBorder="1" applyAlignment="1" applyProtection="1">
      <alignment vertical="center" wrapText="1"/>
      <protection locked="0"/>
    </xf>
    <xf numFmtId="165" fontId="13" fillId="2" borderId="15" xfId="2" applyNumberFormat="1" applyFont="1" applyFill="1" applyBorder="1" applyAlignment="1" applyProtection="1">
      <alignment vertical="center" wrapText="1"/>
      <protection locked="0"/>
    </xf>
    <xf numFmtId="9" fontId="12" fillId="8" borderId="19" xfId="2" applyNumberFormat="1" applyFont="1" applyFill="1" applyBorder="1" applyAlignment="1" applyProtection="1">
      <alignment horizontal="right" vertical="center" wrapText="1"/>
      <protection locked="0"/>
    </xf>
    <xf numFmtId="9" fontId="13" fillId="2" borderId="15" xfId="2" applyNumberFormat="1" applyFont="1" applyFill="1" applyBorder="1" applyAlignment="1" applyProtection="1">
      <alignment horizontal="right" vertical="center" wrapText="1"/>
      <protection locked="0"/>
    </xf>
    <xf numFmtId="9" fontId="13" fillId="2" borderId="15" xfId="2" applyNumberFormat="1" applyFont="1" applyFill="1" applyBorder="1" applyAlignment="1" applyProtection="1">
      <alignment horizontal="center" vertical="center" wrapText="1"/>
      <protection locked="0"/>
    </xf>
    <xf numFmtId="9" fontId="13" fillId="2" borderId="15" xfId="1" applyFont="1" applyFill="1" applyBorder="1" applyAlignment="1" applyProtection="1">
      <alignment horizontal="center" vertical="center" wrapText="1"/>
      <protection locked="0"/>
    </xf>
    <xf numFmtId="0" fontId="11" fillId="9" borderId="23" xfId="0" applyFont="1" applyFill="1" applyBorder="1" applyAlignment="1" applyProtection="1">
      <alignment horizontal="center" vertical="center" wrapText="1"/>
      <protection locked="0"/>
    </xf>
    <xf numFmtId="0" fontId="3" fillId="9" borderId="23" xfId="0" applyFont="1" applyFill="1" applyBorder="1" applyAlignment="1" applyProtection="1">
      <alignment vertical="center" wrapText="1"/>
      <protection locked="0"/>
    </xf>
    <xf numFmtId="0" fontId="3" fillId="9" borderId="23" xfId="0" applyFont="1" applyFill="1" applyBorder="1" applyAlignment="1" applyProtection="1">
      <alignment horizontal="center" vertical="center" wrapText="1"/>
      <protection locked="0"/>
    </xf>
    <xf numFmtId="0" fontId="3" fillId="9" borderId="0" xfId="0" applyFont="1" applyFill="1" applyAlignment="1" applyProtection="1">
      <alignment horizontal="center" vertical="center"/>
      <protection locked="0"/>
    </xf>
    <xf numFmtId="0" fontId="7" fillId="2" borderId="1" xfId="0" applyFont="1" applyFill="1" applyBorder="1" applyAlignment="1">
      <alignment horizontal="center" vertical="center"/>
    </xf>
    <xf numFmtId="0" fontId="5" fillId="2" borderId="1" xfId="0" applyFont="1" applyFill="1" applyBorder="1" applyAlignment="1">
      <alignment horizontal="center" vertical="center"/>
    </xf>
    <xf numFmtId="0" fontId="6" fillId="2" borderId="1"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7" fillId="2" borderId="12" xfId="0" applyFont="1" applyFill="1" applyBorder="1" applyAlignment="1">
      <alignment horizontal="center" vertical="center"/>
    </xf>
    <xf numFmtId="0" fontId="7" fillId="2" borderId="13" xfId="0" applyFont="1" applyFill="1" applyBorder="1" applyAlignment="1">
      <alignment horizontal="center" vertical="center"/>
    </xf>
    <xf numFmtId="0" fontId="7" fillId="2" borderId="18" xfId="0" applyFont="1" applyFill="1" applyBorder="1" applyAlignment="1">
      <alignment horizontal="center" vertical="center" wrapText="1"/>
    </xf>
    <xf numFmtId="0" fontId="7" fillId="2" borderId="11" xfId="0" applyFont="1" applyFill="1" applyBorder="1" applyAlignment="1">
      <alignment horizontal="center" vertical="center"/>
    </xf>
    <xf numFmtId="0" fontId="6" fillId="2" borderId="9" xfId="0" applyFont="1" applyFill="1" applyBorder="1" applyAlignment="1" applyProtection="1">
      <alignment horizontal="center" vertical="center" wrapText="1"/>
      <protection locked="0"/>
    </xf>
    <xf numFmtId="0" fontId="2" fillId="0" borderId="0" xfId="0" applyFont="1" applyAlignment="1" applyProtection="1">
      <alignment vertical="center"/>
      <protection locked="0"/>
    </xf>
    <xf numFmtId="0" fontId="7" fillId="2" borderId="17" xfId="0" applyFont="1" applyFill="1" applyBorder="1" applyAlignment="1" applyProtection="1">
      <alignment vertical="center" wrapText="1"/>
      <protection locked="0"/>
    </xf>
    <xf numFmtId="0" fontId="7" fillId="2" borderId="16" xfId="0" applyFont="1" applyFill="1" applyBorder="1" applyAlignment="1" applyProtection="1">
      <alignment vertical="center" wrapText="1"/>
      <protection locked="0"/>
    </xf>
    <xf numFmtId="0" fontId="7" fillId="2" borderId="18" xfId="0" applyFont="1" applyFill="1" applyBorder="1" applyAlignment="1" applyProtection="1">
      <alignment vertical="center" wrapText="1"/>
      <protection locked="0"/>
    </xf>
    <xf numFmtId="0" fontId="7" fillId="2" borderId="12" xfId="0" applyFont="1" applyFill="1" applyBorder="1" applyAlignment="1" applyProtection="1">
      <alignment horizontal="centerContinuous" vertical="center" wrapText="1"/>
      <protection locked="0"/>
    </xf>
    <xf numFmtId="0" fontId="7" fillId="2" borderId="13" xfId="0" applyFont="1" applyFill="1" applyBorder="1" applyAlignment="1" applyProtection="1">
      <alignment horizontal="centerContinuous" vertical="center" wrapText="1"/>
      <protection locked="0"/>
    </xf>
    <xf numFmtId="0" fontId="2" fillId="0" borderId="0" xfId="0" applyFont="1" applyAlignment="1">
      <alignment vertical="center"/>
    </xf>
    <xf numFmtId="0" fontId="3" fillId="0" borderId="0" xfId="0" applyFont="1" applyAlignment="1">
      <alignment horizontal="left"/>
    </xf>
    <xf numFmtId="0" fontId="7" fillId="2" borderId="11" xfId="0" applyFont="1" applyFill="1" applyBorder="1" applyAlignment="1">
      <alignment horizontal="centerContinuous" vertical="center" wrapText="1"/>
    </xf>
    <xf numFmtId="0" fontId="7" fillId="2" borderId="12" xfId="0" applyFont="1" applyFill="1" applyBorder="1" applyAlignment="1">
      <alignment horizontal="centerContinuous" vertical="center" wrapText="1"/>
    </xf>
    <xf numFmtId="0" fontId="7" fillId="2" borderId="5" xfId="0" applyFont="1" applyFill="1" applyBorder="1" applyAlignment="1">
      <alignment horizontal="centerContinuous" vertical="center" wrapText="1"/>
    </xf>
    <xf numFmtId="0" fontId="10" fillId="8" borderId="19" xfId="0" applyFont="1" applyFill="1" applyBorder="1" applyAlignment="1">
      <alignment horizontal="left" vertical="center" wrapText="1"/>
    </xf>
    <xf numFmtId="0" fontId="14" fillId="9" borderId="23" xfId="0" applyFont="1" applyFill="1" applyBorder="1" applyAlignment="1">
      <alignment horizontal="left" vertical="center" wrapText="1"/>
    </xf>
    <xf numFmtId="0" fontId="14" fillId="9" borderId="0" xfId="0" applyFont="1" applyFill="1" applyAlignment="1">
      <alignment horizontal="left" vertical="center" wrapText="1"/>
    </xf>
    <xf numFmtId="0" fontId="3" fillId="9" borderId="0" xfId="0" applyFont="1" applyFill="1" applyAlignment="1">
      <alignment horizontal="left"/>
    </xf>
    <xf numFmtId="0" fontId="3" fillId="9" borderId="23" xfId="0" applyFont="1" applyFill="1" applyBorder="1" applyAlignment="1">
      <alignment horizontal="left" vertical="center" wrapText="1"/>
    </xf>
    <xf numFmtId="0" fontId="7" fillId="2" borderId="16" xfId="0" applyFont="1" applyFill="1" applyBorder="1" applyAlignment="1">
      <alignment vertical="center"/>
    </xf>
    <xf numFmtId="0" fontId="7" fillId="2" borderId="18" xfId="0" applyFont="1" applyFill="1" applyBorder="1" applyAlignment="1">
      <alignment vertical="center"/>
    </xf>
    <xf numFmtId="0" fontId="7" fillId="2" borderId="6" xfId="0" applyFont="1" applyFill="1" applyBorder="1" applyAlignment="1">
      <alignment vertical="center" wrapText="1"/>
    </xf>
    <xf numFmtId="0" fontId="7" fillId="2" borderId="7" xfId="0" applyFont="1" applyFill="1" applyBorder="1" applyAlignment="1">
      <alignment vertical="center" wrapText="1"/>
    </xf>
    <xf numFmtId="0" fontId="7" fillId="2" borderId="6" xfId="0" applyFont="1" applyFill="1" applyBorder="1" applyAlignment="1">
      <alignment horizontal="centerContinuous" vertical="center" wrapText="1"/>
    </xf>
    <xf numFmtId="0" fontId="7" fillId="2" borderId="7" xfId="0" applyFont="1" applyFill="1" applyBorder="1" applyAlignment="1">
      <alignment horizontal="centerContinuous" vertical="center" wrapText="1"/>
    </xf>
    <xf numFmtId="0" fontId="7" fillId="2" borderId="17" xfId="0" applyFont="1" applyFill="1" applyBorder="1" applyAlignment="1">
      <alignment vertical="center" wrapText="1"/>
    </xf>
    <xf numFmtId="0" fontId="7" fillId="2" borderId="12" xfId="0" applyFont="1" applyFill="1" applyBorder="1" applyAlignment="1" applyProtection="1">
      <alignment horizontal="centerContinuous" vertical="center"/>
      <protection locked="0"/>
    </xf>
    <xf numFmtId="0" fontId="7" fillId="2" borderId="13" xfId="0" applyFont="1" applyFill="1" applyBorder="1" applyAlignment="1" applyProtection="1">
      <alignment horizontal="centerContinuous" vertical="center"/>
      <protection locked="0"/>
    </xf>
    <xf numFmtId="0" fontId="7" fillId="2" borderId="1" xfId="0" applyFont="1" applyFill="1" applyBorder="1" applyAlignment="1">
      <alignment vertical="center" wrapText="1"/>
    </xf>
    <xf numFmtId="0" fontId="7" fillId="2" borderId="1" xfId="0" applyFont="1" applyFill="1" applyBorder="1" applyAlignment="1">
      <alignment vertical="center"/>
    </xf>
    <xf numFmtId="0" fontId="6" fillId="2" borderId="1" xfId="0" applyFont="1" applyFill="1" applyBorder="1" applyAlignment="1" applyProtection="1">
      <alignment horizontal="centerContinuous" vertical="center" wrapText="1"/>
      <protection locked="0"/>
    </xf>
    <xf numFmtId="0" fontId="7" fillId="2" borderId="1" xfId="0" applyFont="1" applyFill="1" applyBorder="1" applyAlignment="1">
      <alignment horizontal="centerContinuous" vertical="center" wrapText="1"/>
    </xf>
    <xf numFmtId="0" fontId="0" fillId="0" borderId="0" xfId="0" applyProtection="1">
      <protection locked="0"/>
    </xf>
    <xf numFmtId="0" fontId="4" fillId="0" borderId="0" xfId="0" applyFont="1" applyAlignment="1" applyProtection="1">
      <alignment horizontal="left"/>
      <protection locked="0"/>
    </xf>
    <xf numFmtId="0" fontId="3" fillId="0" borderId="0" xfId="0" applyFont="1" applyAlignment="1" applyProtection="1">
      <alignment wrapText="1"/>
      <protection locked="0"/>
    </xf>
    <xf numFmtId="0" fontId="7" fillId="2" borderId="1" xfId="0" applyFont="1" applyFill="1" applyBorder="1" applyAlignment="1" applyProtection="1">
      <alignment horizontal="center" vertical="center" wrapText="1"/>
      <protection locked="0"/>
    </xf>
    <xf numFmtId="0" fontId="7" fillId="2" borderId="1" xfId="0" applyFont="1" applyFill="1" applyBorder="1" applyAlignment="1" applyProtection="1">
      <alignment horizontal="center" vertical="center"/>
      <protection locked="0"/>
    </xf>
    <xf numFmtId="0" fontId="7" fillId="2" borderId="1" xfId="0" applyFont="1" applyFill="1" applyBorder="1" applyAlignment="1" applyProtection="1">
      <alignment vertical="center" wrapText="1"/>
      <protection locked="0"/>
    </xf>
    <xf numFmtId="0" fontId="7" fillId="2" borderId="1" xfId="0" applyFont="1" applyFill="1" applyBorder="1" applyAlignment="1" applyProtection="1">
      <alignment horizontal="centerContinuous" vertical="center" wrapText="1"/>
      <protection locked="0"/>
    </xf>
    <xf numFmtId="0" fontId="10" fillId="8" borderId="1" xfId="0" applyFont="1" applyFill="1" applyBorder="1" applyAlignment="1" applyProtection="1">
      <alignment horizontal="left" vertical="center" wrapText="1"/>
      <protection locked="0"/>
    </xf>
    <xf numFmtId="165" fontId="13" fillId="2" borderId="1" xfId="2" applyNumberFormat="1" applyFont="1" applyFill="1" applyBorder="1" applyAlignment="1" applyProtection="1">
      <alignment horizontal="right" vertical="center" wrapText="1"/>
      <protection locked="0"/>
    </xf>
    <xf numFmtId="0" fontId="10" fillId="8" borderId="1" xfId="0" applyFont="1" applyFill="1" applyBorder="1" applyAlignment="1" applyProtection="1">
      <alignment horizontal="left" wrapText="1"/>
      <protection locked="0"/>
    </xf>
    <xf numFmtId="0" fontId="5" fillId="2" borderId="1" xfId="0" applyFont="1" applyFill="1" applyBorder="1" applyAlignment="1" applyProtection="1">
      <alignment horizontal="center" vertical="center"/>
      <protection locked="0"/>
    </xf>
    <xf numFmtId="0" fontId="10" fillId="8" borderId="1" xfId="0" applyFont="1" applyFill="1" applyBorder="1" applyAlignment="1" applyProtection="1">
      <alignment horizontal="center" wrapText="1"/>
      <protection locked="0"/>
    </xf>
    <xf numFmtId="165" fontId="13" fillId="2" borderId="1" xfId="2" applyNumberFormat="1" applyFont="1" applyFill="1" applyBorder="1" applyAlignment="1" applyProtection="1">
      <alignment horizontal="center" vertical="center" wrapText="1"/>
      <protection locked="0"/>
    </xf>
    <xf numFmtId="0" fontId="3" fillId="9" borderId="0" xfId="0" applyFont="1" applyFill="1" applyAlignment="1" applyProtection="1">
      <alignment horizontal="left" wrapText="1"/>
      <protection locked="0"/>
    </xf>
    <xf numFmtId="1" fontId="3" fillId="9" borderId="0" xfId="0" applyNumberFormat="1" applyFont="1" applyFill="1" applyAlignment="1" applyProtection="1">
      <alignment wrapText="1"/>
      <protection locked="0"/>
    </xf>
    <xf numFmtId="0" fontId="3" fillId="9" borderId="0" xfId="0" applyFont="1" applyFill="1" applyAlignment="1" applyProtection="1">
      <alignment wrapText="1"/>
      <protection locked="0"/>
    </xf>
    <xf numFmtId="0" fontId="10" fillId="8" borderId="1" xfId="0" applyFont="1" applyFill="1" applyBorder="1" applyAlignment="1">
      <alignment horizontal="left" vertical="center" wrapText="1"/>
    </xf>
    <xf numFmtId="0" fontId="10" fillId="8" borderId="1" xfId="0" applyFont="1" applyFill="1" applyBorder="1" applyAlignment="1">
      <alignment horizontal="left" wrapText="1"/>
    </xf>
    <xf numFmtId="0" fontId="6" fillId="2" borderId="8" xfId="0" applyFont="1" applyFill="1" applyBorder="1" applyAlignment="1" applyProtection="1">
      <alignment horizontal="centerContinuous" vertical="center" wrapText="1"/>
      <protection locked="0"/>
    </xf>
    <xf numFmtId="0" fontId="10" fillId="8" borderId="20" xfId="0" applyFont="1" applyFill="1" applyBorder="1" applyAlignment="1" applyProtection="1">
      <alignment horizontal="left" vertical="center" wrapText="1"/>
      <protection locked="0"/>
    </xf>
    <xf numFmtId="0" fontId="10" fillId="8" borderId="19" xfId="0" applyFont="1" applyFill="1" applyBorder="1" applyAlignment="1" applyProtection="1">
      <alignment horizontal="left" wrapText="1"/>
      <protection locked="0"/>
    </xf>
    <xf numFmtId="0" fontId="10" fillId="8" borderId="21" xfId="0" applyFont="1" applyFill="1" applyBorder="1" applyAlignment="1" applyProtection="1">
      <alignment horizontal="left" vertical="center" wrapText="1"/>
      <protection locked="0"/>
    </xf>
    <xf numFmtId="0" fontId="10" fillId="8" borderId="21" xfId="0" applyFont="1" applyFill="1" applyBorder="1" applyAlignment="1" applyProtection="1">
      <alignment vertical="center" wrapText="1"/>
      <protection locked="0"/>
    </xf>
    <xf numFmtId="0" fontId="10" fillId="0" borderId="28" xfId="0" applyFont="1" applyBorder="1" applyAlignment="1" applyProtection="1">
      <alignment horizontal="left" vertical="center" wrapText="1"/>
      <protection locked="0"/>
    </xf>
    <xf numFmtId="0" fontId="7" fillId="0" borderId="29"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10" fillId="0" borderId="29" xfId="0" applyFont="1" applyBorder="1" applyAlignment="1" applyProtection="1">
      <alignment horizontal="left" vertical="center" wrapText="1"/>
      <protection locked="0"/>
    </xf>
    <xf numFmtId="0" fontId="3" fillId="0" borderId="0" xfId="0" applyFont="1" applyAlignment="1">
      <alignment horizontal="center"/>
    </xf>
    <xf numFmtId="0" fontId="5" fillId="2" borderId="3" xfId="0" applyFont="1" applyFill="1" applyBorder="1" applyAlignment="1">
      <alignment horizontal="center" vertical="center"/>
    </xf>
    <xf numFmtId="0" fontId="0" fillId="0" borderId="0" xfId="0" applyAlignment="1" applyProtection="1">
      <alignment horizontal="centerContinuous"/>
      <protection locked="0"/>
    </xf>
    <xf numFmtId="0" fontId="4" fillId="0" borderId="0" xfId="0" applyFont="1" applyAlignment="1" applyProtection="1">
      <alignment horizontal="centerContinuous"/>
      <protection locked="0"/>
    </xf>
    <xf numFmtId="0" fontId="3" fillId="0" borderId="0" xfId="0" applyFont="1" applyAlignment="1" applyProtection="1">
      <alignment horizontal="centerContinuous" wrapText="1"/>
      <protection locked="0"/>
    </xf>
    <xf numFmtId="0" fontId="6" fillId="3" borderId="2" xfId="0" applyFont="1" applyFill="1" applyBorder="1" applyAlignment="1" applyProtection="1">
      <alignment horizontal="centerContinuous" vertical="center" wrapText="1"/>
      <protection locked="0"/>
    </xf>
    <xf numFmtId="0" fontId="6" fillId="3" borderId="3" xfId="0" applyFont="1" applyFill="1" applyBorder="1" applyAlignment="1" applyProtection="1">
      <alignment horizontal="centerContinuous" vertical="center" wrapText="1"/>
      <protection locked="0"/>
    </xf>
    <xf numFmtId="0" fontId="28" fillId="8" borderId="1" xfId="0" applyFont="1" applyFill="1" applyBorder="1" applyAlignment="1" applyProtection="1">
      <alignment horizontal="centerContinuous" vertical="center" wrapText="1"/>
      <protection locked="0"/>
    </xf>
    <xf numFmtId="0" fontId="28" fillId="8" borderId="1" xfId="0" applyFont="1" applyFill="1" applyBorder="1" applyAlignment="1" applyProtection="1">
      <alignment horizontal="centerContinuous" vertical="distributed" wrapText="1"/>
      <protection locked="0"/>
    </xf>
    <xf numFmtId="1" fontId="3" fillId="9" borderId="0" xfId="0" applyNumberFormat="1" applyFont="1" applyFill="1" applyAlignment="1" applyProtection="1">
      <alignment horizontal="centerContinuous" wrapText="1"/>
      <protection locked="0"/>
    </xf>
    <xf numFmtId="0" fontId="11" fillId="9" borderId="2" xfId="0" applyFont="1" applyFill="1" applyBorder="1" applyAlignment="1" applyProtection="1">
      <alignment horizontal="centerContinuous" vertical="center" wrapText="1"/>
      <protection locked="0"/>
    </xf>
    <xf numFmtId="0" fontId="3" fillId="9" borderId="0" xfId="0" applyFont="1" applyFill="1" applyAlignment="1" applyProtection="1">
      <alignment horizontal="centerContinuous" wrapText="1"/>
      <protection locked="0"/>
    </xf>
    <xf numFmtId="0" fontId="11" fillId="9" borderId="0" xfId="0" applyFont="1" applyFill="1" applyAlignment="1" applyProtection="1">
      <alignment horizontal="centerContinuous" vertical="center" wrapText="1"/>
      <protection locked="0"/>
    </xf>
    <xf numFmtId="0" fontId="7" fillId="2" borderId="5" xfId="0" applyFont="1" applyFill="1" applyBorder="1" applyAlignment="1">
      <alignment vertical="center" wrapText="1"/>
    </xf>
    <xf numFmtId="0" fontId="6" fillId="2" borderId="3" xfId="0" applyFont="1" applyFill="1" applyBorder="1" applyAlignment="1">
      <alignment vertical="center" wrapText="1"/>
    </xf>
    <xf numFmtId="0" fontId="6" fillId="2" borderId="27" xfId="0" applyFont="1" applyFill="1" applyBorder="1" applyAlignment="1">
      <alignment vertical="center" wrapText="1"/>
    </xf>
    <xf numFmtId="0" fontId="7" fillId="2" borderId="26" xfId="0" applyFont="1" applyFill="1" applyBorder="1" applyAlignment="1">
      <alignment vertical="center"/>
    </xf>
    <xf numFmtId="0" fontId="7" fillId="2" borderId="35" xfId="0" applyFont="1" applyFill="1" applyBorder="1" applyAlignment="1">
      <alignment vertical="center"/>
    </xf>
    <xf numFmtId="0" fontId="7" fillId="2" borderId="30" xfId="0" applyFont="1" applyFill="1" applyBorder="1" applyAlignment="1">
      <alignment vertical="center"/>
    </xf>
    <xf numFmtId="0" fontId="7" fillId="2" borderId="26" xfId="0" applyFont="1" applyFill="1" applyBorder="1" applyAlignment="1">
      <alignment vertical="center" wrapText="1"/>
    </xf>
    <xf numFmtId="0" fontId="7" fillId="2" borderId="35" xfId="0" applyFont="1" applyFill="1" applyBorder="1" applyAlignment="1">
      <alignment vertical="center" wrapText="1"/>
    </xf>
    <xf numFmtId="0" fontId="7" fillId="2" borderId="30" xfId="0" applyFont="1" applyFill="1" applyBorder="1" applyAlignment="1">
      <alignment vertical="center" wrapText="1"/>
    </xf>
    <xf numFmtId="0" fontId="7" fillId="2" borderId="3" xfId="0" applyFont="1" applyFill="1" applyBorder="1" applyAlignment="1">
      <alignment vertical="center" wrapText="1"/>
    </xf>
    <xf numFmtId="0" fontId="7" fillId="2" borderId="27" xfId="0" applyFont="1" applyFill="1" applyBorder="1" applyAlignment="1">
      <alignment vertical="center" wrapText="1"/>
    </xf>
    <xf numFmtId="0" fontId="6" fillId="2" borderId="3" xfId="0" applyFont="1" applyFill="1" applyBorder="1" applyAlignment="1">
      <alignment horizontal="centerContinuous" vertical="center" wrapText="1"/>
    </xf>
    <xf numFmtId="0" fontId="7" fillId="2" borderId="3" xfId="0" applyFont="1" applyFill="1" applyBorder="1" applyAlignment="1">
      <alignment horizontal="centerContinuous" vertical="center"/>
    </xf>
    <xf numFmtId="0" fontId="7" fillId="2" borderId="27" xfId="0" applyFont="1" applyFill="1" applyBorder="1" applyAlignment="1">
      <alignment horizontal="centerContinuous" vertical="center"/>
    </xf>
    <xf numFmtId="0" fontId="6" fillId="2" borderId="31" xfId="0" applyFont="1" applyFill="1" applyBorder="1" applyAlignment="1" applyProtection="1">
      <alignment horizontal="centerContinuous" vertical="center" wrapText="1"/>
      <protection locked="0"/>
    </xf>
    <xf numFmtId="0" fontId="6" fillId="2" borderId="3" xfId="0" applyFont="1" applyFill="1" applyBorder="1" applyAlignment="1" applyProtection="1">
      <alignment horizontal="centerContinuous" vertical="center" wrapText="1"/>
      <protection locked="0"/>
    </xf>
    <xf numFmtId="0" fontId="37" fillId="2" borderId="26" xfId="0" applyFont="1" applyFill="1" applyBorder="1" applyAlignment="1" applyProtection="1">
      <alignment horizontal="center" vertical="center" wrapText="1"/>
      <protection locked="0"/>
    </xf>
    <xf numFmtId="0" fontId="7" fillId="2" borderId="3" xfId="0" applyFont="1" applyFill="1" applyBorder="1" applyAlignment="1" applyProtection="1">
      <alignment horizontal="centerContinuous" vertical="center"/>
      <protection locked="0"/>
    </xf>
    <xf numFmtId="0" fontId="37" fillId="2" borderId="35" xfId="0" applyFont="1" applyFill="1" applyBorder="1" applyAlignment="1" applyProtection="1">
      <alignment horizontal="center" vertical="center" wrapText="1"/>
      <protection locked="0"/>
    </xf>
    <xf numFmtId="0" fontId="7" fillId="2" borderId="3" xfId="0" applyFont="1" applyFill="1" applyBorder="1" applyAlignment="1" applyProtection="1">
      <alignment vertical="center" wrapText="1"/>
      <protection locked="0"/>
    </xf>
    <xf numFmtId="0" fontId="37" fillId="2" borderId="30" xfId="0" applyFont="1" applyFill="1" applyBorder="1" applyAlignment="1" applyProtection="1">
      <alignment horizontal="center" vertical="center" wrapText="1"/>
      <protection locked="0"/>
    </xf>
    <xf numFmtId="0" fontId="5" fillId="15" borderId="1" xfId="0" applyFont="1" applyFill="1" applyBorder="1" applyAlignment="1" applyProtection="1">
      <alignment horizontal="center" vertical="center"/>
      <protection locked="0"/>
    </xf>
    <xf numFmtId="0" fontId="37" fillId="2" borderId="1" xfId="0" applyFont="1" applyFill="1" applyBorder="1" applyAlignment="1">
      <alignment horizontal="center" vertical="center" wrapText="1"/>
    </xf>
    <xf numFmtId="0" fontId="37" fillId="2" borderId="31" xfId="0" applyFont="1" applyFill="1" applyBorder="1" applyAlignment="1">
      <alignment horizontal="centerContinuous" vertical="center"/>
    </xf>
    <xf numFmtId="0" fontId="37" fillId="2" borderId="3" xfId="0" applyFont="1" applyFill="1" applyBorder="1" applyAlignment="1">
      <alignment horizontal="centerContinuous" vertical="center"/>
    </xf>
    <xf numFmtId="0" fontId="37" fillId="2" borderId="26" xfId="0" applyFont="1" applyFill="1" applyBorder="1" applyAlignment="1">
      <alignment vertical="center" wrapText="1"/>
    </xf>
    <xf numFmtId="0" fontId="7" fillId="2" borderId="31" xfId="0" applyFont="1" applyFill="1" applyBorder="1" applyAlignment="1">
      <alignment vertical="center" wrapText="1"/>
    </xf>
    <xf numFmtId="0" fontId="37" fillId="2" borderId="30" xfId="0" applyFont="1" applyFill="1" applyBorder="1" applyAlignment="1">
      <alignment vertical="center" wrapText="1"/>
    </xf>
    <xf numFmtId="0" fontId="11" fillId="8" borderId="1" xfId="0" applyFont="1" applyFill="1" applyBorder="1" applyAlignment="1">
      <alignment horizontal="center" vertical="center" wrapText="1"/>
    </xf>
    <xf numFmtId="0" fontId="7" fillId="2" borderId="1" xfId="0" applyFont="1" applyFill="1" applyBorder="1" applyAlignment="1" applyProtection="1">
      <alignment vertical="center"/>
      <protection locked="0"/>
    </xf>
    <xf numFmtId="0" fontId="6" fillId="2" borderId="1" xfId="0" applyFont="1" applyFill="1" applyBorder="1" applyAlignment="1" applyProtection="1">
      <alignment horizontal="center" vertical="center" wrapText="1"/>
      <protection locked="0"/>
    </xf>
    <xf numFmtId="0" fontId="10" fillId="8" borderId="1" xfId="0" applyFont="1" applyFill="1" applyBorder="1" applyAlignment="1" applyProtection="1">
      <alignment vertical="top" wrapText="1"/>
      <protection locked="0"/>
    </xf>
    <xf numFmtId="165" fontId="12" fillId="8" borderId="1" xfId="2" applyNumberFormat="1" applyFont="1" applyFill="1" applyBorder="1" applyAlignment="1" applyProtection="1">
      <alignment vertical="top" wrapText="1"/>
      <protection locked="0"/>
    </xf>
    <xf numFmtId="0" fontId="30" fillId="13" borderId="1" xfId="0" applyFont="1" applyFill="1" applyBorder="1" applyAlignment="1">
      <alignment horizontal="center" vertical="center"/>
    </xf>
    <xf numFmtId="0" fontId="29" fillId="3" borderId="1" xfId="0" applyFont="1" applyFill="1" applyBorder="1" applyAlignment="1" applyProtection="1">
      <alignment horizontal="left" vertical="center" wrapText="1"/>
      <protection locked="0"/>
    </xf>
    <xf numFmtId="0" fontId="10" fillId="8" borderId="1" xfId="0" applyFont="1" applyFill="1" applyBorder="1" applyAlignment="1" applyProtection="1">
      <alignment horizontal="left" vertical="top" wrapText="1"/>
      <protection locked="0"/>
    </xf>
    <xf numFmtId="0" fontId="30" fillId="13" borderId="1" xfId="0" applyFont="1" applyFill="1" applyBorder="1" applyAlignment="1" applyProtection="1">
      <alignment horizontal="centerContinuous" vertical="center"/>
      <protection locked="0"/>
    </xf>
    <xf numFmtId="0" fontId="30" fillId="13" borderId="1" xfId="0" applyFont="1" applyFill="1" applyBorder="1" applyAlignment="1" applyProtection="1">
      <alignment horizontal="center" vertical="center"/>
      <protection locked="0"/>
    </xf>
    <xf numFmtId="0" fontId="7" fillId="8" borderId="1" xfId="0" applyFont="1" applyFill="1" applyBorder="1" applyAlignment="1" applyProtection="1">
      <alignment horizontal="center" vertical="top" wrapText="1"/>
      <protection locked="0"/>
    </xf>
    <xf numFmtId="0" fontId="5" fillId="2" borderId="22" xfId="0" applyFont="1" applyFill="1" applyBorder="1" applyAlignment="1">
      <alignment horizontal="center" vertical="center"/>
    </xf>
    <xf numFmtId="164" fontId="13" fillId="2" borderId="17" xfId="2" applyFont="1" applyFill="1" applyBorder="1" applyAlignment="1" applyProtection="1">
      <alignment vertical="center" wrapText="1"/>
    </xf>
    <xf numFmtId="164" fontId="13" fillId="2" borderId="16" xfId="2" applyFont="1" applyFill="1" applyBorder="1" applyAlignment="1" applyProtection="1">
      <alignment vertical="center" wrapText="1"/>
    </xf>
    <xf numFmtId="164" fontId="13" fillId="2" borderId="18" xfId="2" applyFont="1" applyFill="1" applyBorder="1" applyAlignment="1" applyProtection="1">
      <alignment vertical="center" wrapText="1"/>
    </xf>
    <xf numFmtId="0" fontId="7" fillId="2" borderId="6" xfId="0" applyFont="1" applyFill="1" applyBorder="1" applyAlignment="1" applyProtection="1">
      <alignment vertical="center" wrapText="1"/>
      <protection locked="0"/>
    </xf>
    <xf numFmtId="0" fontId="7" fillId="2" borderId="7" xfId="0" applyFont="1" applyFill="1" applyBorder="1" applyAlignment="1" applyProtection="1">
      <alignment vertical="center" wrapText="1"/>
      <protection locked="0"/>
    </xf>
    <xf numFmtId="0" fontId="7" fillId="2" borderId="12" xfId="0" applyFont="1" applyFill="1" applyBorder="1" applyAlignment="1" applyProtection="1">
      <alignment horizontal="center" vertical="center"/>
      <protection locked="0"/>
    </xf>
    <xf numFmtId="0" fontId="5" fillId="15" borderId="22" xfId="0" applyFont="1" applyFill="1" applyBorder="1" applyAlignment="1" applyProtection="1">
      <alignment vertical="center"/>
      <protection locked="0"/>
    </xf>
    <xf numFmtId="0" fontId="10" fillId="8" borderId="0" xfId="0" applyFont="1" applyFill="1" applyAlignment="1" applyProtection="1">
      <alignment horizontal="left" vertical="center" wrapText="1"/>
      <protection locked="0"/>
    </xf>
    <xf numFmtId="0" fontId="12" fillId="8" borderId="41" xfId="0" applyFont="1" applyFill="1" applyBorder="1" applyAlignment="1">
      <alignment vertical="center" wrapText="1"/>
    </xf>
    <xf numFmtId="0" fontId="12" fillId="8" borderId="44" xfId="0" applyFont="1" applyFill="1" applyBorder="1" applyAlignment="1">
      <alignment vertical="center" wrapText="1"/>
    </xf>
    <xf numFmtId="0" fontId="12" fillId="8" borderId="46" xfId="0" applyFont="1" applyFill="1" applyBorder="1" applyAlignment="1">
      <alignment vertical="center" wrapText="1"/>
    </xf>
    <xf numFmtId="0" fontId="12" fillId="8" borderId="38" xfId="0" applyFont="1" applyFill="1" applyBorder="1" applyAlignment="1">
      <alignment vertical="center" wrapText="1"/>
    </xf>
    <xf numFmtId="0" fontId="10" fillId="8" borderId="20" xfId="0" applyFont="1" applyFill="1" applyBorder="1" applyAlignment="1" applyProtection="1">
      <alignment vertical="center" wrapText="1"/>
      <protection locked="0"/>
    </xf>
    <xf numFmtId="0" fontId="10" fillId="8" borderId="43" xfId="0" applyFont="1" applyFill="1" applyBorder="1" applyAlignment="1" applyProtection="1">
      <alignment vertical="center" wrapText="1"/>
      <protection locked="0"/>
    </xf>
    <xf numFmtId="0" fontId="10" fillId="8" borderId="45" xfId="0" applyFont="1" applyFill="1" applyBorder="1" applyAlignment="1" applyProtection="1">
      <alignment vertical="center" wrapText="1"/>
      <protection locked="0"/>
    </xf>
    <xf numFmtId="0" fontId="7" fillId="8" borderId="19" xfId="0" applyFont="1" applyFill="1" applyBorder="1" applyAlignment="1" applyProtection="1">
      <alignment horizontal="center" vertical="center" wrapText="1"/>
      <protection locked="0"/>
    </xf>
    <xf numFmtId="0" fontId="6" fillId="8" borderId="19" xfId="0" applyFont="1" applyFill="1" applyBorder="1" applyAlignment="1" applyProtection="1">
      <alignment horizontal="center" vertical="center" wrapText="1"/>
      <protection locked="0"/>
    </xf>
    <xf numFmtId="0" fontId="6" fillId="2" borderId="39" xfId="0" applyFont="1" applyFill="1" applyBorder="1" applyAlignment="1">
      <alignment horizontal="centerContinuous" vertical="center" wrapText="1"/>
    </xf>
    <xf numFmtId="0" fontId="7" fillId="2" borderId="40" xfId="0" applyFont="1" applyFill="1" applyBorder="1" applyAlignment="1">
      <alignment horizontal="center" vertical="center" wrapText="1"/>
    </xf>
    <xf numFmtId="0" fontId="10" fillId="8" borderId="20" xfId="0" applyFont="1" applyFill="1" applyBorder="1" applyAlignment="1">
      <alignment vertical="center" wrapText="1"/>
    </xf>
    <xf numFmtId="0" fontId="10" fillId="8" borderId="43" xfId="0" applyFont="1" applyFill="1" applyBorder="1" applyAlignment="1">
      <alignment vertical="center" wrapText="1"/>
    </xf>
    <xf numFmtId="0" fontId="10" fillId="8" borderId="45" xfId="0" applyFont="1" applyFill="1" applyBorder="1" applyAlignment="1">
      <alignment vertical="center" wrapText="1"/>
    </xf>
    <xf numFmtId="0" fontId="10" fillId="8" borderId="21" xfId="0" applyFont="1" applyFill="1" applyBorder="1" applyAlignment="1">
      <alignment vertical="center" wrapText="1"/>
    </xf>
    <xf numFmtId="0" fontId="6" fillId="8" borderId="19" xfId="0" applyFont="1" applyFill="1" applyBorder="1" applyAlignment="1">
      <alignment horizontal="center" vertical="center" wrapText="1"/>
    </xf>
    <xf numFmtId="0" fontId="7" fillId="6" borderId="23" xfId="2" applyNumberFormat="1" applyFont="1" applyFill="1" applyBorder="1" applyAlignment="1" applyProtection="1">
      <alignment horizontal="center" vertical="center"/>
    </xf>
    <xf numFmtId="164" fontId="12" fillId="8" borderId="26" xfId="2" applyFont="1" applyFill="1" applyBorder="1" applyAlignment="1" applyProtection="1">
      <alignment horizontal="center" vertical="center" wrapText="1"/>
      <protection locked="0"/>
    </xf>
    <xf numFmtId="9" fontId="12" fillId="8" borderId="26" xfId="1" applyFont="1" applyFill="1" applyBorder="1" applyAlignment="1" applyProtection="1">
      <alignment horizontal="center" vertical="center" wrapText="1"/>
      <protection locked="0"/>
    </xf>
    <xf numFmtId="0" fontId="12" fillId="8" borderId="26" xfId="0" applyFont="1" applyFill="1" applyBorder="1" applyAlignment="1" applyProtection="1">
      <alignment horizontal="center" vertical="center" wrapText="1"/>
      <protection locked="0"/>
    </xf>
    <xf numFmtId="0" fontId="12" fillId="8" borderId="26" xfId="0" applyFont="1" applyFill="1" applyBorder="1" applyAlignment="1" applyProtection="1">
      <alignment horizontal="justify" vertical="top" wrapText="1"/>
      <protection locked="0"/>
    </xf>
    <xf numFmtId="164" fontId="7" fillId="8" borderId="26" xfId="2" applyFont="1" applyFill="1" applyBorder="1" applyAlignment="1" applyProtection="1">
      <alignment horizontal="center" vertical="center" wrapText="1"/>
      <protection locked="0"/>
    </xf>
    <xf numFmtId="0" fontId="3" fillId="0" borderId="26" xfId="0" applyFont="1" applyBorder="1" applyProtection="1">
      <protection locked="0"/>
    </xf>
    <xf numFmtId="0" fontId="23" fillId="10" borderId="0" xfId="0" applyFont="1" applyFill="1"/>
    <xf numFmtId="165" fontId="13" fillId="2" borderId="15" xfId="2" applyNumberFormat="1" applyFont="1" applyFill="1" applyBorder="1" applyAlignment="1">
      <alignment horizontal="center" vertical="center" wrapText="1"/>
    </xf>
    <xf numFmtId="164" fontId="13" fillId="2" borderId="15" xfId="2" applyFont="1" applyFill="1" applyBorder="1" applyAlignment="1">
      <alignment horizontal="center" vertical="center" wrapText="1"/>
    </xf>
    <xf numFmtId="0" fontId="10" fillId="9" borderId="25" xfId="0" applyFont="1" applyFill="1" applyBorder="1" applyAlignment="1">
      <alignment vertical="center" wrapText="1"/>
    </xf>
    <xf numFmtId="0" fontId="10" fillId="9" borderId="0" xfId="0" applyFont="1" applyFill="1" applyAlignment="1">
      <alignment vertical="center" wrapText="1"/>
    </xf>
    <xf numFmtId="0" fontId="11" fillId="9" borderId="24" xfId="0" applyFont="1" applyFill="1" applyBorder="1" applyAlignment="1">
      <alignment vertical="center" wrapText="1"/>
    </xf>
    <xf numFmtId="0" fontId="11" fillId="9" borderId="22" xfId="0" applyFont="1" applyFill="1" applyBorder="1" applyAlignment="1">
      <alignment vertical="center" wrapText="1"/>
    </xf>
    <xf numFmtId="0" fontId="5" fillId="2" borderId="1" xfId="0" applyFont="1" applyFill="1" applyBorder="1" applyAlignment="1">
      <alignment vertical="center"/>
    </xf>
    <xf numFmtId="0" fontId="7" fillId="2" borderId="4" xfId="0" applyFont="1" applyFill="1" applyBorder="1" applyAlignment="1">
      <alignment vertical="center" wrapText="1"/>
    </xf>
    <xf numFmtId="0" fontId="7" fillId="2" borderId="14" xfId="0" applyFont="1" applyFill="1" applyBorder="1" applyAlignment="1">
      <alignment vertical="center" wrapText="1"/>
    </xf>
    <xf numFmtId="0" fontId="7" fillId="2" borderId="13" xfId="0" applyFont="1" applyFill="1" applyBorder="1" applyAlignment="1">
      <alignment vertical="center" wrapText="1"/>
    </xf>
    <xf numFmtId="0" fontId="7" fillId="2" borderId="15" xfId="0" applyFont="1" applyFill="1" applyBorder="1" applyAlignment="1">
      <alignment vertical="center" textRotation="255" wrapText="1"/>
    </xf>
    <xf numFmtId="0" fontId="4" fillId="0" borderId="0" xfId="0" applyFont="1"/>
    <xf numFmtId="0" fontId="7" fillId="2" borderId="11" xfId="0" applyFont="1" applyFill="1" applyBorder="1" applyAlignment="1" applyProtection="1">
      <alignment horizontal="centerContinuous" vertical="center"/>
      <protection locked="0"/>
    </xf>
    <xf numFmtId="0" fontId="7" fillId="2" borderId="5" xfId="0" applyFont="1" applyFill="1" applyBorder="1" applyAlignment="1" applyProtection="1">
      <alignment vertical="center" wrapText="1"/>
      <protection locked="0"/>
    </xf>
    <xf numFmtId="0" fontId="28" fillId="8" borderId="1" xfId="0" applyFont="1" applyFill="1" applyBorder="1" applyAlignment="1" applyProtection="1">
      <alignment horizontal="center" vertical="center" wrapText="1"/>
      <protection locked="0"/>
    </xf>
    <xf numFmtId="0" fontId="28" fillId="8" borderId="1" xfId="0" applyFont="1" applyFill="1" applyBorder="1" applyAlignment="1" applyProtection="1">
      <alignment horizontal="center" vertical="distributed" wrapText="1"/>
      <protection locked="0"/>
    </xf>
    <xf numFmtId="0" fontId="5" fillId="2" borderId="3" xfId="0" applyFont="1" applyFill="1" applyBorder="1" applyAlignment="1" applyProtection="1">
      <alignment horizontal="center" vertical="center"/>
      <protection locked="0"/>
    </xf>
    <xf numFmtId="0" fontId="14" fillId="9" borderId="23" xfId="0" applyFont="1" applyFill="1" applyBorder="1" applyAlignment="1" applyProtection="1">
      <alignment horizontal="center" vertical="center" wrapText="1"/>
      <protection locked="0"/>
    </xf>
    <xf numFmtId="0" fontId="14" fillId="9" borderId="0" xfId="0" applyFont="1" applyFill="1" applyAlignment="1" applyProtection="1">
      <alignment horizontal="center" vertical="center" wrapText="1"/>
      <protection locked="0"/>
    </xf>
    <xf numFmtId="0" fontId="3" fillId="9" borderId="0" xfId="0" applyFont="1" applyFill="1" applyAlignment="1" applyProtection="1">
      <alignment horizontal="center"/>
      <protection locked="0"/>
    </xf>
    <xf numFmtId="165" fontId="13" fillId="2" borderId="18" xfId="2" applyNumberFormat="1" applyFont="1" applyFill="1" applyBorder="1" applyAlignment="1" applyProtection="1">
      <alignment horizontal="center" vertical="center" wrapText="1"/>
      <protection locked="0"/>
    </xf>
    <xf numFmtId="165" fontId="13" fillId="2" borderId="1" xfId="2" applyNumberFormat="1" applyFont="1" applyFill="1" applyBorder="1" applyAlignment="1" applyProtection="1">
      <alignment vertical="top" wrapText="1"/>
      <protection locked="0"/>
    </xf>
    <xf numFmtId="0" fontId="10" fillId="8" borderId="1" xfId="0" applyFont="1" applyFill="1" applyBorder="1" applyAlignment="1">
      <alignment vertical="top" wrapText="1"/>
    </xf>
    <xf numFmtId="0" fontId="11" fillId="8" borderId="1" xfId="0" applyFont="1" applyFill="1" applyBorder="1" applyAlignment="1">
      <alignment vertical="top" wrapText="1"/>
    </xf>
    <xf numFmtId="0" fontId="10" fillId="8" borderId="1" xfId="0" applyFont="1" applyFill="1" applyBorder="1" applyAlignment="1">
      <alignment horizontal="left" vertical="top" wrapText="1"/>
    </xf>
    <xf numFmtId="0" fontId="11" fillId="8" borderId="1" xfId="0" applyFont="1" applyFill="1" applyBorder="1" applyAlignment="1">
      <alignment horizontal="left" vertical="center" wrapText="1"/>
    </xf>
    <xf numFmtId="0" fontId="11" fillId="8" borderId="1" xfId="0" applyFont="1" applyFill="1" applyBorder="1" applyAlignment="1">
      <alignment horizontal="left" vertical="top" wrapText="1"/>
    </xf>
    <xf numFmtId="0" fontId="12" fillId="8" borderId="1" xfId="0" applyFont="1" applyFill="1" applyBorder="1" applyAlignment="1">
      <alignment horizontal="center" vertical="top" wrapText="1"/>
    </xf>
    <xf numFmtId="0" fontId="7" fillId="2" borderId="15" xfId="0" applyFont="1" applyFill="1" applyBorder="1" applyAlignment="1">
      <alignment horizontal="center" vertical="center" textRotation="255" wrapText="1"/>
    </xf>
    <xf numFmtId="0" fontId="11" fillId="8" borderId="19" xfId="0" applyFont="1" applyFill="1" applyBorder="1" applyAlignment="1" applyProtection="1">
      <alignment horizontal="center" vertical="center" wrapText="1"/>
      <protection locked="0"/>
    </xf>
    <xf numFmtId="0" fontId="12" fillId="8" borderId="31" xfId="0" applyFont="1" applyFill="1" applyBorder="1" applyAlignment="1" applyProtection="1">
      <alignment horizontal="center" vertical="center" wrapText="1"/>
      <protection locked="0"/>
    </xf>
    <xf numFmtId="0" fontId="41" fillId="0" borderId="0" xfId="0" applyFont="1" applyAlignment="1">
      <alignment wrapText="1"/>
    </xf>
    <xf numFmtId="0" fontId="42" fillId="0" borderId="50" xfId="0" applyFont="1" applyBorder="1" applyAlignment="1">
      <alignment horizontal="justify" vertical="center" wrapText="1"/>
    </xf>
    <xf numFmtId="0" fontId="5" fillId="2" borderId="0" xfId="0" applyFont="1" applyFill="1" applyAlignment="1">
      <alignment vertical="center"/>
    </xf>
    <xf numFmtId="0" fontId="12" fillId="0" borderId="23" xfId="0" applyFont="1" applyBorder="1" applyAlignment="1">
      <alignment horizontal="justify" vertical="center" wrapText="1"/>
    </xf>
    <xf numFmtId="0" fontId="41" fillId="0" borderId="0" xfId="0" applyFont="1" applyAlignment="1">
      <alignment horizontal="justify" vertical="center" wrapText="1"/>
    </xf>
    <xf numFmtId="164" fontId="12" fillId="17" borderId="1" xfId="2" applyFont="1" applyFill="1" applyBorder="1" applyAlignment="1" applyProtection="1">
      <alignment horizontal="center" vertical="center" wrapText="1"/>
      <protection locked="0"/>
    </xf>
    <xf numFmtId="0" fontId="12" fillId="17" borderId="1" xfId="0" applyFont="1" applyFill="1" applyBorder="1" applyAlignment="1">
      <alignment horizontal="justify" vertical="top" wrapText="1"/>
    </xf>
    <xf numFmtId="0" fontId="12" fillId="17" borderId="1" xfId="0" applyFont="1" applyFill="1" applyBorder="1" applyAlignment="1">
      <alignment horizontal="center" vertical="center" wrapText="1"/>
    </xf>
    <xf numFmtId="0" fontId="12" fillId="17" borderId="26" xfId="0" applyFont="1" applyFill="1" applyBorder="1" applyAlignment="1">
      <alignment horizontal="justify" vertical="top" wrapText="1"/>
    </xf>
    <xf numFmtId="9" fontId="12" fillId="17" borderId="1" xfId="0" applyNumberFormat="1" applyFont="1" applyFill="1" applyBorder="1" applyAlignment="1">
      <alignment horizontal="center" vertical="center" wrapText="1"/>
    </xf>
    <xf numFmtId="9" fontId="3" fillId="0" borderId="1" xfId="1" applyFont="1" applyBorder="1" applyProtection="1">
      <protection locked="0"/>
    </xf>
    <xf numFmtId="0" fontId="3" fillId="0" borderId="1" xfId="0" applyFont="1" applyBorder="1" applyAlignment="1" applyProtection="1">
      <alignment wrapText="1"/>
      <protection locked="0"/>
    </xf>
    <xf numFmtId="0" fontId="12" fillId="18" borderId="1" xfId="0" applyFont="1" applyFill="1" applyBorder="1" applyAlignment="1">
      <alignment horizontal="center" vertical="center" wrapText="1"/>
    </xf>
    <xf numFmtId="4" fontId="12" fillId="18" borderId="1" xfId="0" applyNumberFormat="1" applyFont="1" applyFill="1" applyBorder="1" applyAlignment="1">
      <alignment horizontal="center" vertical="center" wrapText="1"/>
    </xf>
    <xf numFmtId="0" fontId="12" fillId="18" borderId="1" xfId="0" applyFont="1" applyFill="1" applyBorder="1" applyAlignment="1">
      <alignment horizontal="justify" vertical="top" wrapText="1"/>
    </xf>
    <xf numFmtId="0" fontId="30" fillId="19" borderId="35" xfId="0" applyFont="1" applyFill="1" applyBorder="1" applyAlignment="1">
      <alignment horizontal="centerContinuous" vertical="center"/>
    </xf>
    <xf numFmtId="165" fontId="6" fillId="2" borderId="15" xfId="2" applyNumberFormat="1" applyFont="1" applyFill="1" applyBorder="1" applyAlignment="1" applyProtection="1">
      <alignment vertical="center" wrapText="1"/>
    </xf>
    <xf numFmtId="165" fontId="6" fillId="2" borderId="15" xfId="2" applyNumberFormat="1" applyFont="1" applyFill="1" applyBorder="1" applyAlignment="1" applyProtection="1">
      <alignment horizontal="right" vertical="center" wrapText="1"/>
    </xf>
    <xf numFmtId="165" fontId="6" fillId="2" borderId="15" xfId="2" applyNumberFormat="1" applyFont="1" applyFill="1" applyBorder="1" applyAlignment="1" applyProtection="1">
      <alignment horizontal="center" vertical="center" wrapText="1"/>
    </xf>
    <xf numFmtId="9" fontId="6" fillId="2" borderId="15" xfId="2" applyNumberFormat="1" applyFont="1" applyFill="1" applyBorder="1" applyAlignment="1" applyProtection="1">
      <alignment horizontal="right" vertical="center" wrapText="1"/>
    </xf>
    <xf numFmtId="165" fontId="3" fillId="2" borderId="15" xfId="2" applyNumberFormat="1" applyFont="1" applyFill="1" applyBorder="1" applyAlignment="1" applyProtection="1">
      <alignment vertical="center" wrapText="1"/>
    </xf>
    <xf numFmtId="165" fontId="3" fillId="2" borderId="15" xfId="2" applyNumberFormat="1" applyFont="1" applyFill="1" applyBorder="1" applyAlignment="1" applyProtection="1">
      <alignment horizontal="right" vertical="center" wrapText="1"/>
    </xf>
    <xf numFmtId="0" fontId="26" fillId="9" borderId="1" xfId="0" applyFont="1" applyFill="1" applyBorder="1" applyAlignment="1">
      <alignment horizontal="center" vertical="center" wrapText="1"/>
    </xf>
    <xf numFmtId="0" fontId="21" fillId="12" borderId="26" xfId="0" applyFont="1" applyFill="1" applyBorder="1" applyAlignment="1">
      <alignment horizontal="center" vertical="center" wrapText="1"/>
    </xf>
    <xf numFmtId="9" fontId="25" fillId="9" borderId="1" xfId="1" applyFont="1" applyFill="1" applyBorder="1" applyAlignment="1">
      <alignment horizontal="right" vertical="top"/>
    </xf>
    <xf numFmtId="0" fontId="18" fillId="8" borderId="1" xfId="0" applyFont="1" applyFill="1" applyBorder="1" applyAlignment="1">
      <alignment horizontal="center" vertical="center" wrapText="1"/>
    </xf>
    <xf numFmtId="0" fontId="37" fillId="9" borderId="1" xfId="0" applyFont="1" applyFill="1" applyBorder="1" applyAlignment="1">
      <alignment horizontal="center" vertical="center" wrapText="1"/>
    </xf>
    <xf numFmtId="0" fontId="5" fillId="9" borderId="1" xfId="0" applyFont="1" applyFill="1" applyBorder="1" applyAlignment="1">
      <alignment horizontal="center" vertical="center" wrapText="1"/>
    </xf>
    <xf numFmtId="0" fontId="12" fillId="8" borderId="1" xfId="2" applyNumberFormat="1" applyFont="1" applyFill="1" applyBorder="1" applyAlignment="1" applyProtection="1">
      <alignment horizontal="center" vertical="center" wrapText="1"/>
      <protection locked="0"/>
    </xf>
    <xf numFmtId="0" fontId="2" fillId="5" borderId="1" xfId="0" applyFont="1" applyFill="1" applyBorder="1" applyAlignment="1">
      <alignment vertical="top" wrapText="1"/>
    </xf>
    <xf numFmtId="0" fontId="43" fillId="9" borderId="1" xfId="0" applyFont="1" applyFill="1" applyBorder="1" applyAlignment="1">
      <alignment horizontal="center" vertical="center" wrapText="1"/>
    </xf>
    <xf numFmtId="0" fontId="0" fillId="9" borderId="0" xfId="0" applyFill="1"/>
    <xf numFmtId="0" fontId="18" fillId="0" borderId="0" xfId="0" applyFont="1" applyAlignment="1" applyProtection="1">
      <alignment vertical="top"/>
      <protection locked="0"/>
    </xf>
    <xf numFmtId="0" fontId="18" fillId="0" borderId="0" xfId="0" applyFont="1" applyAlignment="1">
      <alignment vertical="top"/>
    </xf>
    <xf numFmtId="0" fontId="44" fillId="0" borderId="0" xfId="0" applyFont="1" applyAlignment="1" applyProtection="1">
      <alignment vertical="top"/>
      <protection locked="0"/>
    </xf>
    <xf numFmtId="0" fontId="44" fillId="0" borderId="0" xfId="0" applyFont="1" applyAlignment="1" applyProtection="1">
      <alignment horizontal="left" vertical="top"/>
      <protection locked="0"/>
    </xf>
    <xf numFmtId="0" fontId="43" fillId="2" borderId="1" xfId="0" applyFont="1" applyFill="1" applyBorder="1" applyAlignment="1" applyProtection="1">
      <alignment vertical="top"/>
      <protection locked="0"/>
    </xf>
    <xf numFmtId="0" fontId="45" fillId="3" borderId="2" xfId="0" applyFont="1" applyFill="1" applyBorder="1" applyAlignment="1" applyProtection="1">
      <alignment horizontal="left" vertical="top" wrapText="1"/>
      <protection locked="0"/>
    </xf>
    <xf numFmtId="0" fontId="45" fillId="3" borderId="0" xfId="0" applyFont="1" applyFill="1" applyAlignment="1" applyProtection="1">
      <alignment horizontal="left" vertical="top" wrapText="1"/>
      <protection locked="0"/>
    </xf>
    <xf numFmtId="0" fontId="43" fillId="2" borderId="1" xfId="0" applyFont="1" applyFill="1" applyBorder="1" applyAlignment="1" applyProtection="1">
      <alignment vertical="top" wrapText="1"/>
      <protection locked="0"/>
    </xf>
    <xf numFmtId="0" fontId="45" fillId="3" borderId="3" xfId="0" applyFont="1" applyFill="1" applyBorder="1" applyAlignment="1" applyProtection="1">
      <alignment horizontal="left" vertical="top" wrapText="1"/>
      <protection locked="0"/>
    </xf>
    <xf numFmtId="0" fontId="43" fillId="2" borderId="4" xfId="0" applyFont="1" applyFill="1" applyBorder="1" applyAlignment="1" applyProtection="1">
      <alignment vertical="top" wrapText="1"/>
      <protection locked="0"/>
    </xf>
    <xf numFmtId="0" fontId="43" fillId="2" borderId="5" xfId="0" applyFont="1" applyFill="1" applyBorder="1" applyAlignment="1" applyProtection="1">
      <alignment vertical="top" wrapText="1"/>
      <protection locked="0"/>
    </xf>
    <xf numFmtId="0" fontId="43" fillId="2" borderId="6" xfId="0" applyFont="1" applyFill="1" applyBorder="1" applyAlignment="1" applyProtection="1">
      <alignment vertical="top" wrapText="1"/>
      <protection locked="0"/>
    </xf>
    <xf numFmtId="0" fontId="43" fillId="2" borderId="7" xfId="0" applyFont="1" applyFill="1" applyBorder="1" applyAlignment="1" applyProtection="1">
      <alignment vertical="top" wrapText="1"/>
      <protection locked="0"/>
    </xf>
    <xf numFmtId="0" fontId="47" fillId="4" borderId="40" xfId="0" applyFont="1" applyFill="1" applyBorder="1" applyAlignment="1" applyProtection="1">
      <alignment horizontal="centerContinuous" vertical="center"/>
      <protection locked="0"/>
    </xf>
    <xf numFmtId="0" fontId="47" fillId="4" borderId="0" xfId="0" applyFont="1" applyFill="1" applyAlignment="1" applyProtection="1">
      <alignment horizontal="centerContinuous" vertical="center"/>
      <protection locked="0"/>
    </xf>
    <xf numFmtId="0" fontId="47" fillId="4" borderId="0" xfId="0" applyFont="1" applyFill="1" applyAlignment="1">
      <alignment horizontal="centerContinuous" vertical="center"/>
    </xf>
    <xf numFmtId="0" fontId="43" fillId="2" borderId="14" xfId="0" applyFont="1" applyFill="1" applyBorder="1" applyAlignment="1" applyProtection="1">
      <alignment vertical="top" wrapText="1"/>
      <protection locked="0"/>
    </xf>
    <xf numFmtId="0" fontId="43" fillId="2" borderId="15" xfId="0" applyFont="1" applyFill="1" applyBorder="1" applyAlignment="1" applyProtection="1">
      <alignment vertical="top" textRotation="255" wrapText="1"/>
      <protection locked="0"/>
    </xf>
    <xf numFmtId="0" fontId="43" fillId="2" borderId="49" xfId="0" applyFont="1" applyFill="1" applyBorder="1" applyAlignment="1" applyProtection="1">
      <alignment vertical="center" wrapText="1"/>
      <protection locked="0"/>
    </xf>
    <xf numFmtId="0" fontId="23" fillId="4" borderId="1" xfId="0" applyFont="1" applyFill="1" applyBorder="1" applyAlignment="1" applyProtection="1">
      <alignment horizontal="centerContinuous" vertical="center" wrapText="1"/>
      <protection locked="0"/>
    </xf>
    <xf numFmtId="0" fontId="45" fillId="4" borderId="5" xfId="0" applyFont="1" applyFill="1" applyBorder="1" applyAlignment="1" applyProtection="1">
      <alignment vertical="top" wrapText="1"/>
      <protection locked="0"/>
    </xf>
    <xf numFmtId="0" fontId="45" fillId="4" borderId="6" xfId="0" applyFont="1" applyFill="1" applyBorder="1" applyAlignment="1" applyProtection="1">
      <alignment vertical="top" wrapText="1"/>
      <protection locked="0"/>
    </xf>
    <xf numFmtId="0" fontId="45" fillId="4" borderId="7" xfId="0" applyFont="1" applyFill="1" applyBorder="1" applyAlignment="1" applyProtection="1">
      <alignment vertical="top" wrapText="1"/>
      <protection locked="0"/>
    </xf>
    <xf numFmtId="0" fontId="45" fillId="4" borderId="5" xfId="0" applyFont="1" applyFill="1" applyBorder="1" applyAlignment="1" applyProtection="1">
      <alignment vertical="top"/>
      <protection locked="0"/>
    </xf>
    <xf numFmtId="0" fontId="45" fillId="4" borderId="6" xfId="0" applyFont="1" applyFill="1" applyBorder="1" applyAlignment="1" applyProtection="1">
      <alignment vertical="top"/>
      <protection locked="0"/>
    </xf>
    <xf numFmtId="0" fontId="45" fillId="4" borderId="7" xfId="0" applyFont="1" applyFill="1" applyBorder="1" applyAlignment="1" applyProtection="1">
      <alignment vertical="top"/>
      <protection locked="0"/>
    </xf>
    <xf numFmtId="0" fontId="45" fillId="4" borderId="11" xfId="0" applyFont="1" applyFill="1" applyBorder="1" applyAlignment="1" applyProtection="1">
      <alignment vertical="top" wrapText="1"/>
      <protection locked="0"/>
    </xf>
    <xf numFmtId="0" fontId="45" fillId="4" borderId="12" xfId="0" applyFont="1" applyFill="1" applyBorder="1" applyAlignment="1" applyProtection="1">
      <alignment vertical="top" wrapText="1"/>
      <protection locked="0"/>
    </xf>
    <xf numFmtId="0" fontId="25" fillId="2" borderId="16" xfId="0" applyFont="1" applyFill="1" applyBorder="1" applyAlignment="1" applyProtection="1">
      <alignment horizontal="center" vertical="center" wrapText="1"/>
      <protection locked="0"/>
    </xf>
    <xf numFmtId="0" fontId="43" fillId="2" borderId="51" xfId="0" applyFont="1" applyFill="1" applyBorder="1" applyAlignment="1" applyProtection="1">
      <alignment vertical="center" wrapText="1"/>
      <protection locked="0"/>
    </xf>
    <xf numFmtId="0" fontId="45" fillId="4" borderId="35" xfId="0" applyFont="1" applyFill="1" applyBorder="1" applyAlignment="1" applyProtection="1">
      <alignment vertical="center" wrapText="1"/>
      <protection locked="0"/>
    </xf>
    <xf numFmtId="0" fontId="45" fillId="4" borderId="35" xfId="0" applyFont="1" applyFill="1" applyBorder="1" applyAlignment="1">
      <alignment vertical="center" wrapText="1"/>
    </xf>
    <xf numFmtId="0" fontId="45" fillId="4" borderId="40" xfId="0" applyFont="1" applyFill="1" applyBorder="1" applyAlignment="1" applyProtection="1">
      <alignment vertical="top" wrapText="1"/>
      <protection locked="0"/>
    </xf>
    <xf numFmtId="0" fontId="45" fillId="4" borderId="49" xfId="0" applyFont="1" applyFill="1" applyBorder="1" applyAlignment="1" applyProtection="1">
      <alignment horizontal="center" vertical="top" wrapText="1"/>
      <protection locked="0"/>
    </xf>
    <xf numFmtId="0" fontId="45" fillId="4" borderId="16" xfId="0" applyFont="1" applyFill="1" applyBorder="1" applyAlignment="1" applyProtection="1">
      <alignment horizontal="center" vertical="top" wrapText="1"/>
      <protection locked="0"/>
    </xf>
    <xf numFmtId="0" fontId="45" fillId="4" borderId="40" xfId="0" applyFont="1" applyFill="1" applyBorder="1" applyAlignment="1" applyProtection="1">
      <alignment horizontal="center" vertical="top" wrapText="1"/>
      <protection locked="0"/>
    </xf>
    <xf numFmtId="0" fontId="43" fillId="2" borderId="51" xfId="0" applyFont="1" applyFill="1" applyBorder="1" applyAlignment="1" applyProtection="1">
      <alignment horizontal="center" vertical="center" wrapText="1"/>
      <protection locked="0"/>
    </xf>
    <xf numFmtId="0" fontId="45" fillId="4" borderId="35" xfId="0" applyFont="1" applyFill="1" applyBorder="1" applyAlignment="1" applyProtection="1">
      <alignment horizontal="center" vertical="center" wrapText="1"/>
      <protection locked="0"/>
    </xf>
    <xf numFmtId="0" fontId="45" fillId="4" borderId="35" xfId="0" applyFont="1" applyFill="1" applyBorder="1" applyAlignment="1">
      <alignment horizontal="center" vertical="center" wrapText="1"/>
    </xf>
    <xf numFmtId="0" fontId="43" fillId="6" borderId="19" xfId="2" applyNumberFormat="1" applyFont="1" applyFill="1" applyBorder="1" applyAlignment="1" applyProtection="1">
      <alignment horizontal="center" vertical="top"/>
      <protection locked="0"/>
    </xf>
    <xf numFmtId="0" fontId="43" fillId="7" borderId="19" xfId="2" applyNumberFormat="1" applyFont="1" applyFill="1" applyBorder="1" applyAlignment="1" applyProtection="1">
      <alignment horizontal="center" vertical="top"/>
      <protection locked="0"/>
    </xf>
    <xf numFmtId="0" fontId="48" fillId="0" borderId="0" xfId="0" applyFont="1" applyAlignment="1" applyProtection="1">
      <alignment wrapText="1"/>
      <protection locked="0"/>
    </xf>
    <xf numFmtId="0" fontId="49" fillId="0" borderId="1" xfId="0" applyFont="1" applyBorder="1" applyAlignment="1" applyProtection="1">
      <alignment wrapText="1"/>
      <protection locked="0"/>
    </xf>
    <xf numFmtId="9" fontId="50" fillId="0" borderId="1" xfId="1" applyFont="1" applyBorder="1" applyAlignment="1" applyProtection="1">
      <alignment wrapText="1"/>
    </xf>
    <xf numFmtId="0" fontId="50" fillId="0" borderId="1" xfId="0" applyFont="1" applyBorder="1" applyAlignment="1">
      <alignment wrapText="1"/>
    </xf>
    <xf numFmtId="0" fontId="50" fillId="0" borderId="1" xfId="0" applyFont="1" applyBorder="1" applyAlignment="1" applyProtection="1">
      <alignment wrapText="1"/>
      <protection locked="0"/>
    </xf>
    <xf numFmtId="164" fontId="51" fillId="8" borderId="1" xfId="2" applyFont="1" applyFill="1" applyBorder="1" applyAlignment="1" applyProtection="1">
      <alignment vertical="top" wrapText="1"/>
      <protection locked="0"/>
    </xf>
    <xf numFmtId="9" fontId="51" fillId="8" borderId="1" xfId="1" applyFont="1" applyFill="1" applyBorder="1" applyAlignment="1" applyProtection="1">
      <alignment vertical="top" wrapText="1"/>
      <protection locked="0"/>
    </xf>
    <xf numFmtId="0" fontId="51" fillId="8" borderId="1" xfId="0" applyFont="1" applyFill="1" applyBorder="1" applyAlignment="1" applyProtection="1">
      <alignment horizontal="center" vertical="top" wrapText="1"/>
      <protection locked="0"/>
    </xf>
    <xf numFmtId="0" fontId="51" fillId="8" borderId="1" xfId="0" applyFont="1" applyFill="1" applyBorder="1" applyAlignment="1" applyProtection="1">
      <alignment vertical="top" wrapText="1"/>
      <protection locked="0"/>
    </xf>
    <xf numFmtId="164" fontId="43" fillId="8" borderId="1" xfId="2" applyFont="1" applyFill="1" applyBorder="1" applyAlignment="1" applyProtection="1">
      <alignment vertical="top" wrapText="1"/>
      <protection locked="0"/>
    </xf>
    <xf numFmtId="0" fontId="18" fillId="0" borderId="1" xfId="0" applyFont="1" applyBorder="1" applyAlignment="1" applyProtection="1">
      <alignment vertical="top"/>
      <protection locked="0"/>
    </xf>
    <xf numFmtId="0" fontId="18" fillId="0" borderId="1" xfId="0" applyFont="1" applyBorder="1" applyAlignment="1">
      <alignment vertical="top"/>
    </xf>
    <xf numFmtId="0" fontId="52" fillId="0" borderId="0" xfId="0" applyFont="1" applyAlignment="1" applyProtection="1">
      <alignment wrapText="1"/>
      <protection locked="0"/>
    </xf>
    <xf numFmtId="0" fontId="53" fillId="0" borderId="1" xfId="0" applyFont="1" applyBorder="1" applyAlignment="1" applyProtection="1">
      <alignment wrapText="1"/>
      <protection locked="0"/>
    </xf>
    <xf numFmtId="9" fontId="51" fillId="8" borderId="1" xfId="1" applyFont="1" applyFill="1" applyBorder="1" applyAlignment="1" applyProtection="1">
      <alignment horizontal="center" vertical="top" wrapText="1"/>
      <protection locked="0"/>
    </xf>
    <xf numFmtId="0" fontId="54" fillId="0" borderId="1" xfId="0" applyFont="1" applyBorder="1" applyAlignment="1" applyProtection="1">
      <alignment vertical="top"/>
      <protection locked="0"/>
    </xf>
    <xf numFmtId="164" fontId="51" fillId="8" borderId="1" xfId="2" applyFont="1" applyFill="1" applyBorder="1" applyAlignment="1" applyProtection="1">
      <alignment horizontal="center" vertical="top" wrapText="1"/>
      <protection locked="0"/>
    </xf>
    <xf numFmtId="0" fontId="51" fillId="8" borderId="1" xfId="0" applyFont="1" applyFill="1" applyBorder="1" applyAlignment="1" applyProtection="1">
      <alignment horizontal="justify" vertical="top" wrapText="1"/>
      <protection locked="0"/>
    </xf>
    <xf numFmtId="164" fontId="43" fillId="8" borderId="1" xfId="2" applyFont="1" applyFill="1" applyBorder="1" applyAlignment="1" applyProtection="1">
      <alignment horizontal="center" vertical="top" wrapText="1"/>
      <protection locked="0"/>
    </xf>
    <xf numFmtId="0" fontId="48" fillId="0" borderId="0" xfId="0" applyFont="1" applyProtection="1">
      <protection locked="0"/>
    </xf>
    <xf numFmtId="0" fontId="49" fillId="0" borderId="1" xfId="0" applyFont="1" applyBorder="1" applyProtection="1">
      <protection locked="0"/>
    </xf>
    <xf numFmtId="0" fontId="50" fillId="0" borderId="1" xfId="0" applyFont="1" applyBorder="1" applyProtection="1">
      <protection locked="0"/>
    </xf>
    <xf numFmtId="0" fontId="52" fillId="0" borderId="0" xfId="0" applyFont="1" applyProtection="1">
      <protection locked="0"/>
    </xf>
    <xf numFmtId="0" fontId="53" fillId="0" borderId="1" xfId="0" applyFont="1" applyBorder="1" applyProtection="1">
      <protection locked="0"/>
    </xf>
    <xf numFmtId="0" fontId="52" fillId="0" borderId="0" xfId="0" applyFont="1" applyAlignment="1" applyProtection="1">
      <alignment horizontal="left" wrapText="1"/>
      <protection locked="0"/>
    </xf>
    <xf numFmtId="0" fontId="55" fillId="0" borderId="1" xfId="0" applyFont="1" applyBorder="1" applyAlignment="1" applyProtection="1">
      <alignment horizontal="center" wrapText="1"/>
      <protection locked="0"/>
    </xf>
    <xf numFmtId="0" fontId="53" fillId="0" borderId="1" xfId="0" applyFont="1" applyBorder="1" applyAlignment="1" applyProtection="1">
      <alignment horizontal="center" wrapText="1"/>
      <protection locked="0"/>
    </xf>
    <xf numFmtId="0" fontId="55" fillId="0" borderId="1" xfId="0" applyFont="1" applyBorder="1" applyAlignment="1" applyProtection="1">
      <alignment wrapText="1"/>
      <protection locked="0"/>
    </xf>
    <xf numFmtId="2" fontId="43" fillId="6" borderId="19" xfId="2" applyNumberFormat="1" applyFont="1" applyFill="1" applyBorder="1" applyAlignment="1" applyProtection="1">
      <alignment horizontal="center" vertical="top"/>
      <protection locked="0"/>
    </xf>
    <xf numFmtId="0" fontId="56" fillId="0" borderId="0" xfId="0" applyFont="1" applyAlignment="1" applyProtection="1">
      <alignment wrapText="1"/>
      <protection locked="0"/>
    </xf>
    <xf numFmtId="0" fontId="57" fillId="0" borderId="1" xfId="0" applyFont="1" applyBorder="1" applyAlignment="1" applyProtection="1">
      <alignment wrapText="1"/>
      <protection locked="0"/>
    </xf>
    <xf numFmtId="0" fontId="58" fillId="0" borderId="0" xfId="0" applyFont="1" applyAlignment="1" applyProtection="1">
      <alignment wrapText="1"/>
      <protection locked="0"/>
    </xf>
    <xf numFmtId="0" fontId="59" fillId="0" borderId="1" xfId="0" applyFont="1" applyBorder="1" applyAlignment="1" applyProtection="1">
      <alignment wrapText="1"/>
      <protection locked="0"/>
    </xf>
    <xf numFmtId="0" fontId="60" fillId="0" borderId="1" xfId="0" applyFont="1" applyBorder="1" applyAlignment="1" applyProtection="1">
      <alignment wrapText="1"/>
      <protection locked="0"/>
    </xf>
    <xf numFmtId="0" fontId="61" fillId="0" borderId="0" xfId="0" applyFont="1" applyAlignment="1" applyProtection="1">
      <alignment wrapText="1"/>
      <protection locked="0"/>
    </xf>
    <xf numFmtId="0" fontId="62" fillId="0" borderId="1" xfId="0" applyFont="1" applyBorder="1" applyAlignment="1" applyProtection="1">
      <alignment wrapText="1"/>
      <protection locked="0"/>
    </xf>
    <xf numFmtId="0" fontId="63" fillId="0" borderId="1" xfId="0" applyFont="1" applyBorder="1" applyAlignment="1" applyProtection="1">
      <alignment wrapText="1"/>
      <protection locked="0"/>
    </xf>
    <xf numFmtId="0" fontId="63" fillId="0" borderId="0" xfId="0" applyFont="1" applyAlignment="1" applyProtection="1">
      <alignment vertical="top" wrapText="1"/>
      <protection locked="0"/>
    </xf>
    <xf numFmtId="0" fontId="18" fillId="0" borderId="0" xfId="0" applyFont="1" applyAlignment="1" applyProtection="1">
      <alignment vertical="top" wrapText="1"/>
      <protection locked="0"/>
    </xf>
    <xf numFmtId="0" fontId="49" fillId="0" borderId="1" xfId="0" applyFont="1" applyBorder="1" applyAlignment="1">
      <alignment wrapText="1"/>
    </xf>
    <xf numFmtId="0" fontId="53" fillId="0" borderId="1" xfId="0" applyFont="1" applyBorder="1" applyAlignment="1">
      <alignment wrapText="1"/>
    </xf>
    <xf numFmtId="0" fontId="54" fillId="0" borderId="0" xfId="0" applyFont="1" applyAlignment="1" applyProtection="1">
      <alignment vertical="top" wrapText="1"/>
      <protection locked="0"/>
    </xf>
    <xf numFmtId="0" fontId="54" fillId="0" borderId="1" xfId="0" applyFont="1" applyBorder="1" applyAlignment="1">
      <alignment vertical="top"/>
    </xf>
    <xf numFmtId="0" fontId="49" fillId="0" borderId="1" xfId="0" applyFont="1" applyBorder="1"/>
    <xf numFmtId="0" fontId="53" fillId="0" borderId="1" xfId="0" applyFont="1" applyBorder="1"/>
    <xf numFmtId="0" fontId="53" fillId="0" borderId="1" xfId="0" applyFont="1" applyBorder="1" applyAlignment="1">
      <alignment horizontal="center" wrapText="1"/>
    </xf>
    <xf numFmtId="0" fontId="64" fillId="0" borderId="1" xfId="0" applyFont="1" applyBorder="1" applyAlignment="1">
      <alignment wrapText="1"/>
    </xf>
    <xf numFmtId="0" fontId="65" fillId="0" borderId="1" xfId="0" applyFont="1" applyBorder="1" applyAlignment="1">
      <alignment wrapText="1"/>
    </xf>
    <xf numFmtId="0" fontId="66" fillId="0" borderId="1" xfId="0" applyFont="1" applyBorder="1" applyAlignment="1">
      <alignment wrapText="1"/>
    </xf>
    <xf numFmtId="0" fontId="54" fillId="0" borderId="0" xfId="0" applyFont="1" applyAlignment="1" applyProtection="1">
      <alignment vertical="top"/>
      <protection locked="0"/>
    </xf>
    <xf numFmtId="0" fontId="54" fillId="0" borderId="1" xfId="0" applyFont="1" applyBorder="1" applyAlignment="1" applyProtection="1">
      <alignment horizontal="center" vertical="center"/>
      <protection locked="0"/>
    </xf>
    <xf numFmtId="164" fontId="3" fillId="8" borderId="1" xfId="2" applyFont="1" applyFill="1" applyBorder="1" applyAlignment="1" applyProtection="1">
      <alignment horizontal="center" vertical="center" wrapText="1"/>
      <protection locked="0"/>
    </xf>
    <xf numFmtId="0" fontId="3" fillId="8" borderId="1" xfId="0" applyFont="1" applyFill="1" applyBorder="1" applyAlignment="1" applyProtection="1">
      <alignment horizontal="center" vertical="center" wrapText="1"/>
      <protection locked="0"/>
    </xf>
    <xf numFmtId="0" fontId="7" fillId="17" borderId="1" xfId="0" applyFont="1" applyFill="1" applyBorder="1" applyAlignment="1">
      <alignment horizontal="center" vertical="center" wrapText="1"/>
    </xf>
    <xf numFmtId="164" fontId="12" fillId="6" borderId="1" xfId="3" applyFont="1" applyFill="1" applyBorder="1" applyAlignment="1" applyProtection="1">
      <alignment horizontal="center" vertical="center" wrapText="1"/>
      <protection locked="0"/>
    </xf>
    <xf numFmtId="0" fontId="6" fillId="2" borderId="1" xfId="0" applyFont="1" applyFill="1" applyBorder="1" applyAlignment="1">
      <alignment vertical="center" wrapText="1"/>
    </xf>
    <xf numFmtId="0" fontId="7" fillId="6" borderId="1" xfId="4" applyNumberFormat="1" applyFont="1" applyFill="1" applyBorder="1" applyAlignment="1" applyProtection="1">
      <alignment horizontal="center" vertical="center"/>
    </xf>
    <xf numFmtId="0" fontId="7" fillId="7" borderId="1" xfId="4" applyNumberFormat="1" applyFont="1" applyFill="1" applyBorder="1" applyAlignment="1" applyProtection="1">
      <alignment horizontal="center" vertical="center"/>
    </xf>
    <xf numFmtId="165" fontId="12" fillId="8" borderId="1" xfId="4" applyNumberFormat="1" applyFont="1" applyFill="1" applyBorder="1" applyAlignment="1" applyProtection="1">
      <alignment horizontal="center" vertical="center" wrapText="1"/>
    </xf>
    <xf numFmtId="165" fontId="12" fillId="8" borderId="1" xfId="4" applyNumberFormat="1" applyFont="1" applyFill="1" applyBorder="1" applyAlignment="1" applyProtection="1">
      <alignment horizontal="center" vertical="center" wrapText="1"/>
      <protection locked="0"/>
    </xf>
    <xf numFmtId="165" fontId="13" fillId="2" borderId="1" xfId="4" applyNumberFormat="1" applyFont="1" applyFill="1" applyBorder="1" applyAlignment="1" applyProtection="1">
      <alignment horizontal="center" vertical="center" wrapText="1"/>
    </xf>
    <xf numFmtId="164" fontId="13" fillId="2" borderId="1" xfId="4" applyFont="1" applyFill="1" applyBorder="1" applyAlignment="1" applyProtection="1">
      <alignment vertical="center" wrapText="1"/>
    </xf>
    <xf numFmtId="164" fontId="12" fillId="8" borderId="1" xfId="4" applyFont="1" applyFill="1" applyBorder="1" applyAlignment="1" applyProtection="1">
      <alignment horizontal="center" vertical="center" wrapText="1"/>
    </xf>
    <xf numFmtId="164" fontId="12" fillId="8" borderId="1" xfId="4" applyFont="1" applyFill="1" applyBorder="1" applyAlignment="1" applyProtection="1">
      <alignment horizontal="center" vertical="center" wrapText="1"/>
      <protection locked="0"/>
    </xf>
    <xf numFmtId="164" fontId="7" fillId="8" borderId="1" xfId="4" applyFont="1" applyFill="1" applyBorder="1" applyAlignment="1" applyProtection="1">
      <alignment horizontal="center" vertical="center" wrapText="1"/>
      <protection locked="0"/>
    </xf>
    <xf numFmtId="164" fontId="13" fillId="2" borderId="1" xfId="4" applyFont="1" applyFill="1" applyBorder="1" applyAlignment="1" applyProtection="1">
      <alignment horizontal="center" vertical="center" wrapText="1"/>
    </xf>
    <xf numFmtId="0" fontId="58" fillId="0" borderId="1" xfId="0" applyFont="1" applyBorder="1" applyAlignment="1" applyProtection="1">
      <alignment wrapText="1"/>
      <protection locked="0"/>
    </xf>
    <xf numFmtId="0" fontId="61" fillId="0" borderId="1" xfId="0" applyFont="1" applyBorder="1" applyAlignment="1" applyProtection="1">
      <alignment wrapText="1"/>
      <protection locked="0"/>
    </xf>
    <xf numFmtId="0" fontId="61" fillId="0" borderId="0" xfId="0" applyFont="1" applyAlignment="1" applyProtection="1">
      <alignment vertical="top" wrapText="1"/>
      <protection locked="0"/>
    </xf>
    <xf numFmtId="0" fontId="54" fillId="0" borderId="0" xfId="0" applyFont="1" applyAlignment="1">
      <alignment vertical="top"/>
    </xf>
    <xf numFmtId="4" fontId="7" fillId="17" borderId="1" xfId="0" applyNumberFormat="1" applyFont="1" applyFill="1" applyBorder="1" applyAlignment="1">
      <alignment horizontal="center" vertical="center" wrapText="1"/>
    </xf>
    <xf numFmtId="9" fontId="7" fillId="17" borderId="1" xfId="0" applyNumberFormat="1" applyFont="1" applyFill="1" applyBorder="1" applyAlignment="1">
      <alignment horizontal="center" vertical="center" wrapText="1"/>
    </xf>
    <xf numFmtId="0" fontId="68" fillId="0" borderId="1" xfId="0" applyFont="1" applyBorder="1" applyAlignment="1" applyProtection="1">
      <alignment horizontal="center" wrapText="1"/>
      <protection locked="0"/>
    </xf>
    <xf numFmtId="0" fontId="68" fillId="0" borderId="1" xfId="0" applyFont="1" applyBorder="1" applyAlignment="1" applyProtection="1">
      <alignment wrapText="1"/>
      <protection locked="0"/>
    </xf>
    <xf numFmtId="0" fontId="69" fillId="0" borderId="1" xfId="0" applyFont="1" applyBorder="1" applyAlignment="1" applyProtection="1">
      <alignment wrapText="1"/>
      <protection locked="0"/>
    </xf>
    <xf numFmtId="0" fontId="70" fillId="0" borderId="1" xfId="0" applyFont="1" applyBorder="1" applyAlignment="1" applyProtection="1">
      <alignment wrapText="1"/>
      <protection locked="0"/>
    </xf>
    <xf numFmtId="0" fontId="71" fillId="0" borderId="1" xfId="0" applyFont="1" applyBorder="1" applyAlignment="1" applyProtection="1">
      <alignment wrapText="1"/>
      <protection locked="0"/>
    </xf>
    <xf numFmtId="0" fontId="71" fillId="0" borderId="0" xfId="0" applyFont="1" applyAlignment="1" applyProtection="1">
      <alignment vertical="top" wrapText="1"/>
      <protection locked="0"/>
    </xf>
    <xf numFmtId="0" fontId="72" fillId="0" borderId="1" xfId="0" applyFont="1" applyBorder="1" applyAlignment="1">
      <alignment vertical="top"/>
    </xf>
    <xf numFmtId="0" fontId="73" fillId="9" borderId="1" xfId="0" applyFont="1" applyFill="1" applyBorder="1" applyAlignment="1">
      <alignment horizontal="center" vertical="center" wrapText="1"/>
    </xf>
    <xf numFmtId="9" fontId="73" fillId="9" borderId="1" xfId="1" applyFont="1" applyFill="1" applyBorder="1" applyAlignment="1">
      <alignment horizontal="center" vertical="center" wrapText="1"/>
    </xf>
    <xf numFmtId="0" fontId="23" fillId="20" borderId="1" xfId="0" applyFont="1" applyFill="1" applyBorder="1" applyAlignment="1">
      <alignment horizontal="left" vertical="top" wrapText="1"/>
    </xf>
    <xf numFmtId="0" fontId="73" fillId="20" borderId="1" xfId="0" applyFont="1" applyFill="1" applyBorder="1" applyAlignment="1">
      <alignment horizontal="center" vertical="center" wrapText="1"/>
    </xf>
    <xf numFmtId="9" fontId="73" fillId="20" borderId="1" xfId="1" applyFont="1" applyFill="1" applyBorder="1" applyAlignment="1">
      <alignment horizontal="center" vertical="center" wrapText="1"/>
    </xf>
    <xf numFmtId="0" fontId="23" fillId="20" borderId="1" xfId="0" applyFont="1" applyFill="1" applyBorder="1" applyAlignment="1">
      <alignment vertical="top" wrapText="1"/>
    </xf>
    <xf numFmtId="0" fontId="20" fillId="0" borderId="1" xfId="0" applyFont="1" applyBorder="1" applyAlignment="1">
      <alignment vertical="center" wrapText="1"/>
    </xf>
    <xf numFmtId="43" fontId="12" fillId="8" borderId="1" xfId="2" applyNumberFormat="1" applyFont="1" applyFill="1" applyBorder="1" applyAlignment="1" applyProtection="1">
      <alignment horizontal="center" vertical="center" wrapText="1"/>
      <protection locked="0"/>
    </xf>
    <xf numFmtId="165" fontId="12" fillId="17" borderId="1" xfId="2" applyNumberFormat="1" applyFont="1" applyFill="1" applyBorder="1" applyAlignment="1" applyProtection="1">
      <alignment horizontal="center" vertical="center" wrapText="1"/>
      <protection locked="0"/>
    </xf>
    <xf numFmtId="0" fontId="23" fillId="21" borderId="1" xfId="0" applyFont="1" applyFill="1" applyBorder="1" applyAlignment="1">
      <alignment vertical="top" wrapText="1"/>
    </xf>
    <xf numFmtId="1" fontId="23" fillId="21" borderId="1" xfId="0" applyNumberFormat="1" applyFont="1" applyFill="1" applyBorder="1" applyAlignment="1">
      <alignment horizontal="right" vertical="top"/>
    </xf>
    <xf numFmtId="9" fontId="25" fillId="21" borderId="1" xfId="1" applyFont="1" applyFill="1" applyBorder="1" applyAlignment="1">
      <alignment horizontal="right" vertical="top"/>
    </xf>
    <xf numFmtId="0" fontId="2" fillId="22" borderId="52" xfId="0" applyFont="1" applyFill="1" applyBorder="1" applyAlignment="1">
      <alignment horizontal="center" vertical="center" wrapText="1"/>
    </xf>
    <xf numFmtId="0" fontId="2" fillId="5" borderId="52" xfId="0" applyFont="1" applyFill="1" applyBorder="1" applyAlignment="1">
      <alignment horizontal="center" vertical="center" wrapText="1"/>
    </xf>
    <xf numFmtId="0" fontId="18" fillId="22" borderId="52" xfId="0" applyFont="1" applyFill="1" applyBorder="1" applyAlignment="1">
      <alignment wrapText="1"/>
    </xf>
    <xf numFmtId="0" fontId="18" fillId="5" borderId="52" xfId="0" applyFont="1" applyFill="1" applyBorder="1" applyAlignment="1">
      <alignment wrapText="1"/>
    </xf>
    <xf numFmtId="0" fontId="75" fillId="0" borderId="1" xfId="0" applyFont="1" applyBorder="1" applyAlignment="1" applyProtection="1">
      <alignment horizontal="center" wrapText="1"/>
      <protection locked="0"/>
    </xf>
    <xf numFmtId="0" fontId="75" fillId="0" borderId="1" xfId="0" applyFont="1" applyBorder="1" applyAlignment="1" applyProtection="1">
      <alignment wrapText="1"/>
      <protection locked="0"/>
    </xf>
    <xf numFmtId="0" fontId="76" fillId="0" borderId="1" xfId="0" applyFont="1" applyBorder="1" applyAlignment="1" applyProtection="1">
      <alignment wrapText="1"/>
      <protection locked="0"/>
    </xf>
    <xf numFmtId="0" fontId="77" fillId="0" borderId="1" xfId="0" applyFont="1" applyBorder="1" applyAlignment="1" applyProtection="1">
      <alignment wrapText="1"/>
      <protection locked="0"/>
    </xf>
    <xf numFmtId="0" fontId="78" fillId="0" borderId="1" xfId="0" applyFont="1" applyBorder="1" applyAlignment="1" applyProtection="1">
      <alignment wrapText="1"/>
      <protection locked="0"/>
    </xf>
    <xf numFmtId="0" fontId="78" fillId="0" borderId="0" xfId="0" applyFont="1" applyAlignment="1" applyProtection="1">
      <alignment vertical="top" wrapText="1"/>
      <protection locked="0"/>
    </xf>
    <xf numFmtId="9" fontId="3" fillId="8" borderId="1" xfId="1" applyFont="1" applyFill="1" applyBorder="1" applyProtection="1">
      <protection locked="0"/>
    </xf>
    <xf numFmtId="9" fontId="12" fillId="8" borderId="1" xfId="1" applyFont="1" applyFill="1" applyBorder="1" applyAlignment="1" applyProtection="1">
      <alignment horizontal="justify" vertical="top" wrapText="1"/>
      <protection locked="0"/>
    </xf>
    <xf numFmtId="0" fontId="3" fillId="8" borderId="1" xfId="0" applyFont="1" applyFill="1" applyBorder="1" applyAlignment="1" applyProtection="1">
      <alignment horizontal="center" vertical="center"/>
      <protection locked="0"/>
    </xf>
    <xf numFmtId="9" fontId="12" fillId="8" borderId="1" xfId="0" applyNumberFormat="1" applyFont="1" applyFill="1" applyBorder="1" applyAlignment="1" applyProtection="1">
      <alignment horizontal="justify" vertical="top" wrapText="1"/>
      <protection locked="0"/>
    </xf>
    <xf numFmtId="0" fontId="6" fillId="4" borderId="27" xfId="0" applyFont="1" applyFill="1" applyBorder="1" applyAlignment="1" applyProtection="1">
      <alignment horizontal="center" vertical="center" wrapText="1"/>
      <protection locked="0"/>
    </xf>
    <xf numFmtId="0" fontId="6" fillId="4" borderId="3" xfId="0" applyFont="1" applyFill="1" applyBorder="1" applyAlignment="1" applyProtection="1">
      <alignment horizontal="center" vertical="center"/>
      <protection locked="0"/>
    </xf>
    <xf numFmtId="0" fontId="12" fillId="6" borderId="1" xfId="0" applyFont="1" applyFill="1" applyBorder="1" applyAlignment="1" applyProtection="1">
      <alignment horizontal="center" vertical="top" wrapText="1"/>
      <protection locked="0"/>
    </xf>
    <xf numFmtId="9" fontId="12" fillId="6" borderId="1" xfId="1" applyFont="1" applyFill="1" applyBorder="1" applyAlignment="1" applyProtection="1">
      <alignment horizontal="center" vertical="top" wrapText="1"/>
      <protection locked="0"/>
    </xf>
    <xf numFmtId="9" fontId="12" fillId="6" borderId="1" xfId="1" applyFont="1" applyFill="1" applyBorder="1" applyAlignment="1" applyProtection="1">
      <alignment horizontal="justify" vertical="top" wrapText="1"/>
      <protection locked="0"/>
    </xf>
    <xf numFmtId="9" fontId="3" fillId="8" borderId="1" xfId="0" applyNumberFormat="1" applyFont="1" applyFill="1" applyBorder="1"/>
    <xf numFmtId="9" fontId="3" fillId="6" borderId="1" xfId="0" applyNumberFormat="1" applyFont="1" applyFill="1" applyBorder="1"/>
    <xf numFmtId="0" fontId="79" fillId="0" borderId="0" xfId="0" applyFont="1" applyAlignment="1">
      <alignment horizontal="left"/>
    </xf>
    <xf numFmtId="0" fontId="3" fillId="5" borderId="0" xfId="0" applyFont="1" applyFill="1"/>
    <xf numFmtId="0" fontId="6" fillId="2" borderId="17"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6" fillId="6" borderId="19" xfId="2" applyNumberFormat="1" applyFont="1" applyFill="1" applyBorder="1" applyAlignment="1" applyProtection="1">
      <alignment horizontal="center" vertical="center"/>
      <protection locked="0"/>
    </xf>
    <xf numFmtId="0" fontId="6" fillId="7" borderId="19" xfId="2" applyNumberFormat="1" applyFont="1" applyFill="1" applyBorder="1" applyAlignment="1" applyProtection="1">
      <alignment horizontal="center" vertical="center"/>
      <protection locked="0"/>
    </xf>
    <xf numFmtId="0" fontId="3" fillId="8" borderId="19" xfId="0" applyFont="1" applyFill="1" applyBorder="1" applyAlignment="1" applyProtection="1">
      <alignment horizontal="left" vertical="top" wrapText="1"/>
      <protection locked="0"/>
    </xf>
    <xf numFmtId="0" fontId="3" fillId="8" borderId="19" xfId="0" applyFont="1" applyFill="1" applyBorder="1" applyAlignment="1" applyProtection="1">
      <alignment horizontal="center" vertical="center" wrapText="1"/>
      <protection locked="0"/>
    </xf>
    <xf numFmtId="165" fontId="3" fillId="8" borderId="19" xfId="2" applyNumberFormat="1" applyFont="1" applyFill="1" applyBorder="1" applyAlignment="1" applyProtection="1">
      <alignment horizontal="right" vertical="center" wrapText="1"/>
      <protection locked="0"/>
    </xf>
    <xf numFmtId="165" fontId="6" fillId="2" borderId="15" xfId="2" applyNumberFormat="1" applyFont="1" applyFill="1" applyBorder="1" applyAlignment="1">
      <alignment horizontal="right" vertical="center" wrapText="1"/>
    </xf>
    <xf numFmtId="165" fontId="3" fillId="5" borderId="19" xfId="2" applyNumberFormat="1" applyFont="1" applyFill="1" applyBorder="1" applyAlignment="1" applyProtection="1">
      <alignment horizontal="right" vertical="center" wrapText="1"/>
      <protection locked="0"/>
    </xf>
    <xf numFmtId="0" fontId="3" fillId="8" borderId="19" xfId="0" applyFont="1" applyFill="1" applyBorder="1" applyAlignment="1" applyProtection="1">
      <alignment horizontal="justify" vertical="center" wrapText="1"/>
      <protection locked="0"/>
    </xf>
    <xf numFmtId="9" fontId="3" fillId="3" borderId="1" xfId="1" applyFont="1" applyFill="1" applyBorder="1" applyAlignment="1" applyProtection="1">
      <alignment horizontal="center" vertical="center" wrapText="1"/>
      <protection locked="0"/>
    </xf>
    <xf numFmtId="0" fontId="3" fillId="8" borderId="1" xfId="0" applyFont="1" applyFill="1" applyBorder="1" applyAlignment="1" applyProtection="1">
      <alignment horizontal="left" vertical="center" wrapText="1"/>
      <protection locked="0"/>
    </xf>
    <xf numFmtId="9" fontId="3" fillId="8" borderId="1" xfId="1" applyFont="1" applyFill="1" applyBorder="1" applyAlignment="1" applyProtection="1">
      <alignment horizontal="center" vertical="center" wrapText="1"/>
      <protection locked="0"/>
    </xf>
    <xf numFmtId="0" fontId="3" fillId="8" borderId="1" xfId="0" applyFont="1" applyFill="1" applyBorder="1" applyAlignment="1" applyProtection="1">
      <alignment horizontal="left" vertical="top" wrapText="1"/>
      <protection locked="0"/>
    </xf>
    <xf numFmtId="9" fontId="3" fillId="8" borderId="1" xfId="2" applyNumberFormat="1" applyFont="1" applyFill="1" applyBorder="1" applyAlignment="1" applyProtection="1">
      <alignment horizontal="center" vertical="center" wrapText="1"/>
      <protection locked="0"/>
    </xf>
    <xf numFmtId="0" fontId="6" fillId="23" borderId="19" xfId="2" applyNumberFormat="1" applyFont="1" applyFill="1" applyBorder="1" applyAlignment="1" applyProtection="1">
      <alignment horizontal="center" vertical="center"/>
      <protection locked="0"/>
    </xf>
    <xf numFmtId="164" fontId="6" fillId="2" borderId="15" xfId="2" applyFont="1" applyFill="1" applyBorder="1" applyAlignment="1">
      <alignment horizontal="center" vertical="center" wrapText="1"/>
    </xf>
    <xf numFmtId="10" fontId="3" fillId="8" borderId="1" xfId="2" applyNumberFormat="1" applyFont="1" applyFill="1" applyBorder="1" applyAlignment="1" applyProtection="1">
      <alignment horizontal="center" vertical="center" wrapText="1"/>
      <protection locked="0"/>
    </xf>
    <xf numFmtId="0" fontId="3" fillId="23" borderId="0" xfId="0" applyFont="1" applyFill="1"/>
    <xf numFmtId="0" fontId="3" fillId="8" borderId="21" xfId="0" applyFont="1" applyFill="1" applyBorder="1" applyAlignment="1" applyProtection="1">
      <alignment horizontal="center" vertical="center" wrapText="1"/>
      <protection locked="0"/>
    </xf>
    <xf numFmtId="0" fontId="3" fillId="5" borderId="19" xfId="0" applyFont="1" applyFill="1" applyBorder="1" applyAlignment="1" applyProtection="1">
      <alignment horizontal="justify" vertical="center" wrapText="1"/>
      <protection locked="0"/>
    </xf>
    <xf numFmtId="0" fontId="80" fillId="2" borderId="22" xfId="0" applyFont="1" applyFill="1" applyBorder="1" applyAlignment="1" applyProtection="1">
      <alignment horizontal="centerContinuous" vertical="center"/>
      <protection locked="0"/>
    </xf>
    <xf numFmtId="0" fontId="6" fillId="8" borderId="19" xfId="0" applyFont="1" applyFill="1" applyBorder="1" applyAlignment="1" applyProtection="1">
      <alignment horizontal="center" wrapText="1"/>
      <protection locked="0"/>
    </xf>
    <xf numFmtId="165" fontId="3" fillId="8" borderId="19" xfId="2" applyNumberFormat="1" applyFont="1" applyFill="1" applyBorder="1" applyAlignment="1" applyProtection="1">
      <alignment horizontal="center" vertical="center" wrapText="1"/>
      <protection locked="0"/>
    </xf>
    <xf numFmtId="165" fontId="6" fillId="2" borderId="15" xfId="2" applyNumberFormat="1" applyFont="1" applyFill="1" applyBorder="1" applyAlignment="1">
      <alignment horizontal="center" vertical="center" wrapText="1"/>
    </xf>
    <xf numFmtId="165" fontId="3" fillId="5" borderId="19" xfId="2" applyNumberFormat="1" applyFont="1" applyFill="1" applyBorder="1" applyAlignment="1" applyProtection="1">
      <alignment horizontal="center" vertical="center" wrapText="1"/>
      <protection locked="0"/>
    </xf>
    <xf numFmtId="164" fontId="3" fillId="8" borderId="19" xfId="2" applyFont="1" applyFill="1" applyBorder="1" applyAlignment="1" applyProtection="1">
      <alignment horizontal="center" vertical="center" wrapText="1"/>
      <protection locked="0"/>
    </xf>
    <xf numFmtId="9" fontId="3" fillId="8" borderId="19" xfId="1" applyFont="1" applyFill="1" applyBorder="1" applyAlignment="1" applyProtection="1">
      <alignment horizontal="center" vertical="center" wrapText="1"/>
      <protection locked="0"/>
    </xf>
    <xf numFmtId="0" fontId="3" fillId="8" borderId="19" xfId="0" applyFont="1" applyFill="1" applyBorder="1" applyAlignment="1" applyProtection="1">
      <alignment horizontal="justify" vertical="top" wrapText="1"/>
      <protection locked="0"/>
    </xf>
    <xf numFmtId="164" fontId="6" fillId="8" borderId="19" xfId="2" applyFont="1" applyFill="1" applyBorder="1" applyAlignment="1" applyProtection="1">
      <alignment horizontal="center" vertical="center" wrapText="1"/>
      <protection locked="0"/>
    </xf>
    <xf numFmtId="0" fontId="3" fillId="5" borderId="23" xfId="0" applyFont="1" applyFill="1" applyBorder="1" applyAlignment="1">
      <alignment horizontal="center" vertical="center" wrapText="1"/>
    </xf>
    <xf numFmtId="0" fontId="3" fillId="9" borderId="2" xfId="0" applyFont="1" applyFill="1" applyBorder="1" applyAlignment="1" applyProtection="1">
      <alignment horizontal="center" vertical="center" wrapText="1"/>
      <protection locked="0"/>
    </xf>
    <xf numFmtId="0" fontId="3" fillId="9" borderId="0" xfId="0" applyFont="1" applyFill="1" applyAlignment="1">
      <alignment horizontal="center" vertical="center" wrapText="1"/>
    </xf>
    <xf numFmtId="0" fontId="6" fillId="9" borderId="0" xfId="0" applyFont="1" applyFill="1" applyAlignment="1">
      <alignment horizontal="center" vertical="center" wrapText="1"/>
    </xf>
    <xf numFmtId="0" fontId="3" fillId="5" borderId="0" xfId="0" applyFont="1" applyFill="1" applyAlignment="1">
      <alignment horizontal="center" vertical="center" wrapText="1"/>
    </xf>
    <xf numFmtId="0" fontId="3" fillId="5" borderId="23" xfId="0" applyFont="1" applyFill="1" applyBorder="1" applyAlignment="1">
      <alignment vertical="center" wrapText="1"/>
    </xf>
    <xf numFmtId="0" fontId="0" fillId="9" borderId="0" xfId="0" applyFill="1" applyAlignment="1">
      <alignment horizontal="center"/>
    </xf>
    <xf numFmtId="0" fontId="6" fillId="4" borderId="3" xfId="0" applyFont="1" applyFill="1" applyBorder="1" applyAlignment="1" applyProtection="1">
      <alignment horizontal="centerContinuous" vertical="center" wrapText="1"/>
      <protection locked="0"/>
    </xf>
    <xf numFmtId="9" fontId="3" fillId="8" borderId="1" xfId="0" applyNumberFormat="1" applyFont="1" applyFill="1" applyBorder="1" applyAlignment="1" applyProtection="1">
      <alignment horizontal="center" vertical="center"/>
      <protection locked="0"/>
    </xf>
    <xf numFmtId="0" fontId="3" fillId="8" borderId="1" xfId="0" applyFont="1" applyFill="1" applyBorder="1" applyAlignment="1" applyProtection="1">
      <alignment wrapText="1"/>
      <protection locked="0"/>
    </xf>
    <xf numFmtId="165" fontId="7" fillId="8" borderId="1" xfId="2" applyNumberFormat="1" applyFont="1" applyFill="1" applyBorder="1" applyAlignment="1" applyProtection="1">
      <alignment horizontal="center" vertical="center" wrapText="1"/>
      <protection locked="0"/>
    </xf>
    <xf numFmtId="0" fontId="2" fillId="11" borderId="1" xfId="0" applyFont="1" applyFill="1" applyBorder="1" applyAlignment="1">
      <alignment vertical="top" wrapText="1"/>
    </xf>
    <xf numFmtId="0" fontId="6" fillId="4" borderId="1" xfId="0" applyFont="1" applyFill="1" applyBorder="1" applyAlignment="1">
      <alignment horizontal="center" vertical="center" wrapText="1"/>
    </xf>
    <xf numFmtId="165" fontId="12" fillId="14" borderId="1" xfId="2" applyNumberFormat="1" applyFont="1" applyFill="1" applyBorder="1" applyAlignment="1" applyProtection="1">
      <alignment horizontal="center" vertical="center" wrapText="1"/>
      <protection locked="0"/>
    </xf>
    <xf numFmtId="0" fontId="3" fillId="14" borderId="1" xfId="0" applyFont="1" applyFill="1" applyBorder="1" applyAlignment="1" applyProtection="1">
      <alignment horizontal="center" vertical="center"/>
      <protection locked="0"/>
    </xf>
    <xf numFmtId="0" fontId="3" fillId="14" borderId="1" xfId="0" applyFont="1" applyFill="1" applyBorder="1" applyAlignment="1" applyProtection="1">
      <alignment wrapText="1"/>
      <protection locked="0"/>
    </xf>
    <xf numFmtId="0" fontId="3" fillId="14" borderId="1" xfId="0" applyFont="1" applyFill="1" applyBorder="1" applyAlignment="1" applyProtection="1">
      <alignment vertical="top" wrapText="1"/>
      <protection locked="0"/>
    </xf>
    <xf numFmtId="3" fontId="12" fillId="18" borderId="1" xfId="0" applyNumberFormat="1" applyFont="1" applyFill="1" applyBorder="1" applyAlignment="1">
      <alignment horizontal="center" vertical="center" wrapText="1"/>
    </xf>
    <xf numFmtId="9" fontId="3" fillId="14" borderId="1" xfId="1" applyFont="1" applyFill="1" applyBorder="1" applyProtection="1">
      <protection locked="0"/>
    </xf>
    <xf numFmtId="0" fontId="18" fillId="0" borderId="0" xfId="0" applyFont="1" applyAlignment="1" applyProtection="1">
      <alignment vertical="center"/>
      <protection locked="0"/>
    </xf>
    <xf numFmtId="0" fontId="18" fillId="0" borderId="0" xfId="0" applyFont="1" applyAlignment="1" applyProtection="1">
      <alignment horizontal="center" vertical="center"/>
      <protection locked="0"/>
    </xf>
    <xf numFmtId="0" fontId="18" fillId="0" borderId="0" xfId="0" applyFont="1" applyAlignment="1">
      <alignment horizontal="center" vertical="center"/>
    </xf>
    <xf numFmtId="0" fontId="44" fillId="0" borderId="0" xfId="0" applyFont="1" applyAlignment="1" applyProtection="1">
      <alignment horizontal="left" vertical="center"/>
      <protection locked="0"/>
    </xf>
    <xf numFmtId="0" fontId="45" fillId="3" borderId="2" xfId="0" applyFont="1" applyFill="1" applyBorder="1" applyAlignment="1" applyProtection="1">
      <alignment horizontal="left" vertical="center" wrapText="1"/>
      <protection locked="0"/>
    </xf>
    <xf numFmtId="0" fontId="45" fillId="3" borderId="3" xfId="0" applyFont="1" applyFill="1" applyBorder="1" applyAlignment="1" applyProtection="1">
      <alignment horizontal="left" vertical="center" wrapText="1"/>
      <protection locked="0"/>
    </xf>
    <xf numFmtId="0" fontId="47" fillId="4" borderId="0" xfId="0" applyFont="1" applyFill="1" applyAlignment="1" applyProtection="1">
      <alignment horizontal="center" vertical="center"/>
      <protection locked="0"/>
    </xf>
    <xf numFmtId="0" fontId="47" fillId="4" borderId="0" xfId="0" applyFont="1" applyFill="1" applyAlignment="1">
      <alignment horizontal="center" vertical="center"/>
    </xf>
    <xf numFmtId="0" fontId="23" fillId="4" borderId="1" xfId="0" applyFont="1" applyFill="1" applyBorder="1" applyAlignment="1" applyProtection="1">
      <alignment horizontal="center" vertical="center" wrapText="1"/>
      <protection locked="0"/>
    </xf>
    <xf numFmtId="0" fontId="48" fillId="0" borderId="0" xfId="0" applyFont="1" applyAlignment="1" applyProtection="1">
      <alignment vertical="center" wrapText="1"/>
      <protection locked="0"/>
    </xf>
    <xf numFmtId="0" fontId="18" fillId="0" borderId="1" xfId="0" applyFont="1" applyBorder="1" applyAlignment="1" applyProtection="1">
      <alignment horizontal="center" vertical="center"/>
      <protection locked="0"/>
    </xf>
    <xf numFmtId="9" fontId="50" fillId="0" borderId="1" xfId="1" applyFont="1" applyBorder="1" applyAlignment="1" applyProtection="1">
      <alignment horizontal="center" vertical="center" wrapText="1"/>
    </xf>
    <xf numFmtId="0" fontId="50" fillId="0" borderId="1" xfId="0" applyFont="1" applyBorder="1" applyAlignment="1">
      <alignment horizontal="center" vertical="center" wrapText="1"/>
    </xf>
    <xf numFmtId="0" fontId="18" fillId="0" borderId="1" xfId="0" applyFont="1" applyBorder="1" applyAlignment="1" applyProtection="1">
      <alignment horizontal="center" vertical="center" wrapText="1"/>
      <protection locked="0"/>
    </xf>
    <xf numFmtId="0" fontId="52" fillId="0" borderId="0" xfId="0" applyFont="1" applyAlignment="1" applyProtection="1">
      <alignment vertical="center" wrapText="1"/>
      <protection locked="0"/>
    </xf>
    <xf numFmtId="0" fontId="48" fillId="0" borderId="0" xfId="0" applyFont="1" applyAlignment="1" applyProtection="1">
      <alignment vertical="center"/>
      <protection locked="0"/>
    </xf>
    <xf numFmtId="0" fontId="52" fillId="0" borderId="0" xfId="0" applyFont="1" applyAlignment="1" applyProtection="1">
      <alignment vertical="center"/>
      <protection locked="0"/>
    </xf>
    <xf numFmtId="0" fontId="52" fillId="0" borderId="0" xfId="0" applyFont="1" applyAlignment="1" applyProtection="1">
      <alignment horizontal="left" vertical="center" wrapText="1"/>
      <protection locked="0"/>
    </xf>
    <xf numFmtId="0" fontId="56" fillId="0" borderId="0" xfId="0" applyFont="1" applyAlignment="1" applyProtection="1">
      <alignment vertical="center" wrapText="1"/>
      <protection locked="0"/>
    </xf>
    <xf numFmtId="0" fontId="58" fillId="0" borderId="0" xfId="0" applyFont="1" applyAlignment="1" applyProtection="1">
      <alignment vertical="center" wrapText="1"/>
      <protection locked="0"/>
    </xf>
    <xf numFmtId="0" fontId="61" fillId="0" borderId="0" xfId="0" applyFont="1" applyAlignment="1" applyProtection="1">
      <alignment vertical="center" wrapText="1"/>
      <protection locked="0"/>
    </xf>
    <xf numFmtId="0" fontId="18" fillId="0" borderId="0" xfId="0" applyFont="1" applyAlignment="1" applyProtection="1">
      <alignment vertical="center" wrapText="1"/>
      <protection locked="0"/>
    </xf>
    <xf numFmtId="0" fontId="18" fillId="0" borderId="1" xfId="0" applyFont="1" applyBorder="1" applyAlignment="1" applyProtection="1">
      <alignment horizontal="center" vertical="top" wrapText="1"/>
      <protection locked="0"/>
    </xf>
    <xf numFmtId="0" fontId="0" fillId="0" borderId="1" xfId="0" applyBorder="1" applyAlignment="1">
      <alignment horizontal="center" wrapText="1"/>
    </xf>
    <xf numFmtId="0" fontId="57" fillId="0" borderId="1" xfId="0" applyFont="1" applyBorder="1" applyAlignment="1">
      <alignment wrapText="1"/>
    </xf>
    <xf numFmtId="0" fontId="59" fillId="0" borderId="1" xfId="0" applyFont="1" applyBorder="1" applyAlignment="1">
      <alignment wrapText="1"/>
    </xf>
    <xf numFmtId="0" fontId="62" fillId="0" borderId="1" xfId="0" applyFont="1" applyBorder="1" applyAlignment="1">
      <alignment wrapText="1"/>
    </xf>
    <xf numFmtId="9" fontId="18" fillId="0" borderId="1" xfId="1" applyFont="1" applyBorder="1" applyAlignment="1">
      <alignment vertical="top"/>
    </xf>
    <xf numFmtId="1" fontId="21" fillId="10" borderId="26" xfId="0" applyNumberFormat="1" applyFont="1" applyFill="1" applyBorder="1" applyAlignment="1">
      <alignment horizontal="left" vertical="center" wrapText="1"/>
    </xf>
    <xf numFmtId="1" fontId="21" fillId="10" borderId="27" xfId="0" applyNumberFormat="1" applyFont="1" applyFill="1" applyBorder="1" applyAlignment="1">
      <alignment horizontal="center" vertical="top" wrapText="1"/>
    </xf>
    <xf numFmtId="0" fontId="0" fillId="9" borderId="2" xfId="0" applyFill="1" applyBorder="1" applyAlignment="1">
      <alignment horizontal="center"/>
    </xf>
    <xf numFmtId="0" fontId="20" fillId="0" borderId="0" xfId="0" applyFont="1" applyAlignment="1">
      <alignment horizontal="center" vertical="top" wrapText="1"/>
    </xf>
    <xf numFmtId="0" fontId="0" fillId="9" borderId="37" xfId="0" applyFill="1" applyBorder="1" applyAlignment="1">
      <alignment horizontal="center"/>
    </xf>
    <xf numFmtId="0" fontId="0" fillId="0" borderId="47" xfId="0" applyBorder="1"/>
    <xf numFmtId="0" fontId="45" fillId="8" borderId="1" xfId="0" applyFont="1" applyFill="1" applyBorder="1" applyAlignment="1">
      <alignment horizontal="center" vertical="center" wrapText="1"/>
    </xf>
    <xf numFmtId="0" fontId="0" fillId="0" borderId="1" xfId="0" applyBorder="1"/>
    <xf numFmtId="0" fontId="0" fillId="0" borderId="1" xfId="0" applyBorder="1" applyAlignment="1">
      <alignment wrapText="1"/>
    </xf>
    <xf numFmtId="9" fontId="25" fillId="9" borderId="26" xfId="1" applyFont="1" applyFill="1" applyBorder="1" applyAlignment="1">
      <alignment horizontal="right" vertical="center"/>
    </xf>
    <xf numFmtId="9" fontId="25" fillId="9" borderId="26" xfId="1" applyFont="1" applyFill="1" applyBorder="1" applyAlignment="1">
      <alignment horizontal="center" vertical="center"/>
    </xf>
    <xf numFmtId="166" fontId="22" fillId="0" borderId="34" xfId="0" applyNumberFormat="1" applyFont="1" applyBorder="1" applyAlignment="1">
      <alignment vertical="center"/>
    </xf>
    <xf numFmtId="0" fontId="19" fillId="8" borderId="1" xfId="0" applyFont="1" applyFill="1" applyBorder="1" applyAlignment="1">
      <alignment horizontal="center" vertical="center" wrapText="1"/>
    </xf>
    <xf numFmtId="1" fontId="21" fillId="11" borderId="26" xfId="0" applyNumberFormat="1" applyFont="1" applyFill="1" applyBorder="1" applyAlignment="1">
      <alignment horizontal="center" vertical="center" wrapText="1"/>
    </xf>
    <xf numFmtId="1" fontId="24" fillId="12" borderId="26" xfId="0" applyNumberFormat="1" applyFont="1" applyFill="1" applyBorder="1" applyAlignment="1">
      <alignment horizontal="center" vertical="center" wrapText="1"/>
    </xf>
    <xf numFmtId="9" fontId="0" fillId="0" borderId="0" xfId="0" applyNumberFormat="1"/>
    <xf numFmtId="10" fontId="0" fillId="0" borderId="0" xfId="0" applyNumberFormat="1"/>
    <xf numFmtId="0" fontId="20" fillId="0" borderId="2" xfId="0" applyFont="1" applyBorder="1" applyAlignment="1">
      <alignment horizontal="center" vertical="center" wrapText="1"/>
    </xf>
    <xf numFmtId="0" fontId="20" fillId="0" borderId="37" xfId="0" applyFont="1" applyBorder="1" applyAlignment="1">
      <alignment horizontal="center" vertical="center" wrapText="1"/>
    </xf>
    <xf numFmtId="0" fontId="0" fillId="0" borderId="0" xfId="0" applyAlignment="1">
      <alignment horizontal="center"/>
    </xf>
    <xf numFmtId="0" fontId="20" fillId="0" borderId="1" xfId="0" applyFont="1" applyBorder="1" applyAlignment="1">
      <alignment horizontal="center" vertical="center"/>
    </xf>
    <xf numFmtId="0" fontId="22" fillId="0" borderId="2" xfId="0" applyFont="1" applyBorder="1" applyAlignment="1">
      <alignment horizontal="center" vertical="center"/>
    </xf>
    <xf numFmtId="0" fontId="22" fillId="0" borderId="0" xfId="0" applyFont="1" applyAlignment="1">
      <alignment horizontal="center" vertical="center"/>
    </xf>
    <xf numFmtId="0" fontId="0" fillId="9" borderId="0" xfId="0" applyFill="1" applyAlignment="1">
      <alignment horizontal="center"/>
    </xf>
    <xf numFmtId="0" fontId="0" fillId="9" borderId="2" xfId="0" applyFill="1" applyBorder="1" applyAlignment="1">
      <alignment horizontal="center"/>
    </xf>
    <xf numFmtId="0" fontId="20" fillId="0" borderId="1" xfId="0" applyFont="1" applyBorder="1" applyAlignment="1">
      <alignment horizontal="center" vertical="center" wrapText="1"/>
    </xf>
    <xf numFmtId="0" fontId="20" fillId="0" borderId="26" xfId="0" applyFont="1" applyBorder="1" applyAlignment="1">
      <alignment horizontal="center" vertical="center" wrapText="1"/>
    </xf>
    <xf numFmtId="0" fontId="0" fillId="9" borderId="47" xfId="0" applyFill="1" applyBorder="1" applyAlignment="1">
      <alignment horizontal="center"/>
    </xf>
    <xf numFmtId="0" fontId="0" fillId="9" borderId="37" xfId="0" applyFill="1" applyBorder="1" applyAlignment="1">
      <alignment horizontal="center"/>
    </xf>
    <xf numFmtId="0" fontId="20" fillId="0" borderId="0" xfId="0" applyFont="1" applyAlignment="1">
      <alignment horizontal="center" vertical="top" wrapText="1"/>
    </xf>
    <xf numFmtId="0" fontId="74" fillId="0" borderId="2" xfId="0" applyFont="1" applyBorder="1" applyAlignment="1">
      <alignment horizontal="center" vertical="top"/>
    </xf>
    <xf numFmtId="0" fontId="20" fillId="0" borderId="2" xfId="0" applyFont="1" applyBorder="1" applyAlignment="1">
      <alignment horizontal="center" vertical="top"/>
    </xf>
    <xf numFmtId="0" fontId="20" fillId="0" borderId="0" xfId="0" applyFont="1" applyAlignment="1">
      <alignment horizontal="center" vertical="center" wrapText="1"/>
    </xf>
    <xf numFmtId="0" fontId="2" fillId="0" borderId="0" xfId="0" applyFont="1" applyAlignment="1">
      <alignment horizontal="left"/>
    </xf>
    <xf numFmtId="0" fontId="4" fillId="0" borderId="0" xfId="0" applyFont="1" applyAlignment="1">
      <alignment horizontal="left"/>
    </xf>
    <xf numFmtId="0" fontId="5" fillId="2" borderId="1" xfId="0" applyFont="1" applyFill="1" applyBorder="1" applyAlignment="1">
      <alignment horizontal="right" vertical="center"/>
    </xf>
    <xf numFmtId="0" fontId="6" fillId="4" borderId="1" xfId="0" applyFont="1" applyFill="1" applyBorder="1" applyAlignment="1" applyProtection="1">
      <alignment horizontal="center" vertical="center" wrapText="1"/>
      <protection locked="0"/>
    </xf>
    <xf numFmtId="0" fontId="6" fillId="4" borderId="1" xfId="0" applyFont="1" applyFill="1" applyBorder="1" applyAlignment="1" applyProtection="1">
      <alignment horizontal="center" vertical="center"/>
      <protection locked="0"/>
    </xf>
    <xf numFmtId="0" fontId="6" fillId="4" borderId="1"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14" xfId="0" applyFont="1" applyFill="1" applyBorder="1" applyAlignment="1">
      <alignment horizontal="center" vertical="center" wrapText="1"/>
    </xf>
    <xf numFmtId="0" fontId="7" fillId="2" borderId="13"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2" borderId="15" xfId="0" applyFont="1" applyFill="1" applyBorder="1" applyAlignment="1">
      <alignment horizontal="center" vertical="center" textRotation="255" wrapText="1"/>
    </xf>
    <xf numFmtId="0" fontId="7" fillId="2" borderId="16" xfId="0" applyFont="1" applyFill="1" applyBorder="1" applyAlignment="1">
      <alignment horizontal="center" vertical="center" wrapText="1"/>
    </xf>
    <xf numFmtId="0" fontId="7" fillId="2" borderId="18" xfId="0" applyFont="1" applyFill="1" applyBorder="1" applyAlignment="1">
      <alignment horizontal="center" vertical="center" wrapText="1"/>
    </xf>
    <xf numFmtId="0" fontId="6" fillId="4" borderId="1" xfId="0" applyFont="1" applyFill="1" applyBorder="1" applyAlignment="1">
      <alignment horizontal="center" vertical="center"/>
    </xf>
    <xf numFmtId="0" fontId="11" fillId="9" borderId="24" xfId="0" applyFont="1" applyFill="1" applyBorder="1" applyAlignment="1">
      <alignment horizontal="right" vertical="center" wrapText="1"/>
    </xf>
    <xf numFmtId="0" fontId="11" fillId="9" borderId="22" xfId="0" applyFont="1" applyFill="1" applyBorder="1" applyAlignment="1">
      <alignment horizontal="right" vertical="center" wrapText="1"/>
    </xf>
    <xf numFmtId="0" fontId="10" fillId="9" borderId="25" xfId="0" applyFont="1" applyFill="1" applyBorder="1" applyAlignment="1">
      <alignment horizontal="right" vertical="center" wrapText="1"/>
    </xf>
    <xf numFmtId="0" fontId="10" fillId="9" borderId="0" xfId="0" applyFont="1" applyFill="1" applyAlignment="1">
      <alignment horizontal="right" vertical="center" wrapText="1"/>
    </xf>
    <xf numFmtId="0" fontId="11" fillId="9" borderId="25" xfId="0" applyFont="1" applyFill="1" applyBorder="1" applyAlignment="1">
      <alignment horizontal="right" vertical="center" wrapText="1"/>
    </xf>
    <xf numFmtId="0" fontId="11" fillId="9" borderId="0" xfId="0" applyFont="1" applyFill="1" applyAlignment="1">
      <alignment horizontal="right" vertical="center" wrapText="1"/>
    </xf>
    <xf numFmtId="0" fontId="7" fillId="2" borderId="1" xfId="0" applyFont="1" applyFill="1" applyBorder="1" applyAlignment="1">
      <alignment horizontal="center" vertical="center" wrapText="1"/>
    </xf>
    <xf numFmtId="0" fontId="7" fillId="2" borderId="1" xfId="0" applyFont="1" applyFill="1" applyBorder="1" applyAlignment="1">
      <alignment horizontal="center" vertical="center" textRotation="255" wrapText="1"/>
    </xf>
    <xf numFmtId="0" fontId="7" fillId="2" borderId="1" xfId="0" applyFont="1" applyFill="1" applyBorder="1" applyAlignment="1" applyProtection="1">
      <alignment horizontal="center" vertical="center" wrapText="1"/>
      <protection locked="0"/>
    </xf>
    <xf numFmtId="0" fontId="6" fillId="4" borderId="31" xfId="0" applyFont="1" applyFill="1" applyBorder="1" applyAlignment="1" applyProtection="1">
      <alignment horizontal="center" vertical="center" wrapText="1"/>
      <protection locked="0"/>
    </xf>
    <xf numFmtId="0" fontId="6" fillId="4" borderId="3" xfId="0" applyFont="1" applyFill="1" applyBorder="1" applyAlignment="1" applyProtection="1">
      <alignment horizontal="center" vertical="center" wrapText="1"/>
      <protection locked="0"/>
    </xf>
    <xf numFmtId="0" fontId="6" fillId="4" borderId="27" xfId="0" applyFont="1" applyFill="1" applyBorder="1" applyAlignment="1" applyProtection="1">
      <alignment horizontal="center" vertical="center" wrapText="1"/>
      <protection locked="0"/>
    </xf>
    <xf numFmtId="0" fontId="10" fillId="9" borderId="25" xfId="0" applyFont="1" applyFill="1" applyBorder="1" applyAlignment="1">
      <alignment horizontal="center" vertical="center" wrapText="1"/>
    </xf>
    <xf numFmtId="0" fontId="10" fillId="9" borderId="0" xfId="0" applyFont="1" applyFill="1" applyAlignment="1">
      <alignment horizontal="center" vertical="center" wrapText="1"/>
    </xf>
    <xf numFmtId="0" fontId="11" fillId="9" borderId="24" xfId="0" applyFont="1" applyFill="1" applyBorder="1" applyAlignment="1">
      <alignment horizontal="center" vertical="center" wrapText="1"/>
    </xf>
    <xf numFmtId="0" fontId="11" fillId="9" borderId="22" xfId="0" applyFont="1" applyFill="1" applyBorder="1" applyAlignment="1">
      <alignment horizontal="center" vertical="center" wrapText="1"/>
    </xf>
    <xf numFmtId="0" fontId="5" fillId="2" borderId="1" xfId="0" applyFont="1" applyFill="1" applyBorder="1" applyAlignment="1">
      <alignment horizontal="center" vertical="center"/>
    </xf>
    <xf numFmtId="0" fontId="2" fillId="0" borderId="0" xfId="0" applyFont="1" applyAlignment="1">
      <alignment horizontal="center"/>
    </xf>
    <xf numFmtId="0" fontId="4" fillId="0" borderId="0" xfId="0" applyFont="1" applyAlignment="1">
      <alignment horizontal="center"/>
    </xf>
    <xf numFmtId="0" fontId="7" fillId="2" borderId="15" xfId="0" applyFont="1" applyFill="1" applyBorder="1" applyAlignment="1">
      <alignment horizontal="center" vertical="center" wrapText="1"/>
    </xf>
    <xf numFmtId="0" fontId="7" fillId="2" borderId="17" xfId="0" applyFont="1" applyFill="1" applyBorder="1" applyAlignment="1">
      <alignment horizontal="center" vertical="center" wrapText="1"/>
    </xf>
    <xf numFmtId="0" fontId="7" fillId="2" borderId="16" xfId="0" applyFont="1" applyFill="1" applyBorder="1" applyAlignment="1" applyProtection="1">
      <alignment horizontal="center" vertical="center" wrapText="1"/>
      <protection locked="0"/>
    </xf>
    <xf numFmtId="0" fontId="7" fillId="2" borderId="17" xfId="0" applyFont="1" applyFill="1" applyBorder="1" applyAlignment="1">
      <alignment horizontal="center" vertical="center" textRotation="255" wrapText="1"/>
    </xf>
    <xf numFmtId="0" fontId="7" fillId="2" borderId="16" xfId="0" applyFont="1" applyFill="1" applyBorder="1" applyAlignment="1">
      <alignment horizontal="center" vertical="center" textRotation="255" wrapText="1"/>
    </xf>
    <xf numFmtId="0" fontId="7" fillId="2" borderId="18" xfId="0" applyFont="1" applyFill="1" applyBorder="1" applyAlignment="1">
      <alignment horizontal="center" vertical="center" textRotation="255" wrapText="1"/>
    </xf>
    <xf numFmtId="0" fontId="12" fillId="8" borderId="42" xfId="0" applyFont="1" applyFill="1" applyBorder="1" applyAlignment="1">
      <alignment horizontal="center" vertical="center" wrapText="1"/>
    </xf>
    <xf numFmtId="0" fontId="12" fillId="8" borderId="25" xfId="0" applyFont="1" applyFill="1" applyBorder="1" applyAlignment="1">
      <alignment horizontal="center" vertical="center" wrapText="1"/>
    </xf>
    <xf numFmtId="0" fontId="12" fillId="8" borderId="43" xfId="0" applyFont="1" applyFill="1" applyBorder="1" applyAlignment="1">
      <alignment horizontal="center" vertical="center" wrapText="1"/>
    </xf>
    <xf numFmtId="0" fontId="12" fillId="8" borderId="45" xfId="0" applyFont="1" applyFill="1" applyBorder="1" applyAlignment="1">
      <alignment horizontal="center" vertical="center" wrapText="1"/>
    </xf>
    <xf numFmtId="0" fontId="2" fillId="0" borderId="0" xfId="0" applyFont="1" applyAlignment="1">
      <alignment horizontal="center" vertical="center"/>
    </xf>
    <xf numFmtId="0" fontId="7" fillId="2" borderId="16" xfId="0" applyFont="1" applyFill="1" applyBorder="1" applyAlignment="1">
      <alignment horizontal="justify" vertical="center" wrapText="1"/>
    </xf>
    <xf numFmtId="0" fontId="7" fillId="2" borderId="18" xfId="0" applyFont="1" applyFill="1" applyBorder="1" applyAlignment="1">
      <alignment horizontal="justify" vertical="center" wrapText="1"/>
    </xf>
    <xf numFmtId="0" fontId="6" fillId="2" borderId="8"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10" xfId="0" applyFont="1" applyFill="1" applyBorder="1" applyAlignment="1">
      <alignment horizontal="center" vertical="center" wrapText="1"/>
    </xf>
    <xf numFmtId="0" fontId="7" fillId="2" borderId="11" xfId="0" applyFont="1" applyFill="1" applyBorder="1" applyAlignment="1">
      <alignment horizontal="center" vertical="center"/>
    </xf>
    <xf numFmtId="0" fontId="7" fillId="2" borderId="12" xfId="0" applyFont="1" applyFill="1" applyBorder="1" applyAlignment="1">
      <alignment horizontal="center" vertical="center"/>
    </xf>
    <xf numFmtId="0" fontId="7" fillId="2" borderId="13" xfId="0" applyFont="1" applyFill="1" applyBorder="1" applyAlignment="1">
      <alignment horizontal="center" vertical="center"/>
    </xf>
    <xf numFmtId="0" fontId="7" fillId="2" borderId="16" xfId="0" applyFont="1" applyFill="1" applyBorder="1" applyAlignment="1">
      <alignment horizontal="center" vertical="center"/>
    </xf>
    <xf numFmtId="0" fontId="7" fillId="2" borderId="18" xfId="0" applyFont="1" applyFill="1" applyBorder="1" applyAlignment="1">
      <alignment horizontal="center" vertical="center"/>
    </xf>
    <xf numFmtId="0" fontId="5" fillId="2" borderId="0" xfId="0" applyFont="1" applyFill="1" applyAlignment="1" applyProtection="1">
      <alignment horizontal="center" vertical="center"/>
      <protection locked="0"/>
    </xf>
    <xf numFmtId="0" fontId="6" fillId="4" borderId="32" xfId="0" applyFont="1" applyFill="1" applyBorder="1" applyAlignment="1" applyProtection="1">
      <alignment horizontal="center" vertical="center" wrapText="1"/>
      <protection locked="0"/>
    </xf>
    <xf numFmtId="0" fontId="6" fillId="4" borderId="33" xfId="0" applyFont="1" applyFill="1" applyBorder="1" applyAlignment="1" applyProtection="1">
      <alignment horizontal="center" vertical="center" wrapText="1"/>
      <protection locked="0"/>
    </xf>
    <xf numFmtId="0" fontId="6" fillId="4" borderId="34" xfId="0" applyFont="1" applyFill="1" applyBorder="1" applyAlignment="1" applyProtection="1">
      <alignment horizontal="center" vertical="center" wrapText="1"/>
      <protection locked="0"/>
    </xf>
    <xf numFmtId="0" fontId="6" fillId="4" borderId="36" xfId="0" applyFont="1" applyFill="1" applyBorder="1" applyAlignment="1" applyProtection="1">
      <alignment horizontal="center" vertical="center" wrapText="1"/>
      <protection locked="0"/>
    </xf>
    <xf numFmtId="0" fontId="6" fillId="4" borderId="2" xfId="0" applyFont="1" applyFill="1" applyBorder="1" applyAlignment="1" applyProtection="1">
      <alignment horizontal="center" vertical="center" wrapText="1"/>
      <protection locked="0"/>
    </xf>
    <xf numFmtId="0" fontId="6" fillId="4" borderId="37" xfId="0" applyFont="1" applyFill="1" applyBorder="1" applyAlignment="1" applyProtection="1">
      <alignment horizontal="center" vertical="center" wrapText="1"/>
      <protection locked="0"/>
    </xf>
    <xf numFmtId="0" fontId="11" fillId="9" borderId="0" xfId="0" applyFont="1" applyFill="1" applyAlignment="1" applyProtection="1">
      <alignment horizontal="left" vertical="center" wrapText="1"/>
      <protection locked="0"/>
    </xf>
    <xf numFmtId="0" fontId="6" fillId="3" borderId="31" xfId="0" applyFont="1" applyFill="1" applyBorder="1" applyAlignment="1" applyProtection="1">
      <alignment horizontal="left" vertical="center" wrapText="1"/>
      <protection locked="0"/>
    </xf>
    <xf numFmtId="0" fontId="6" fillId="3" borderId="27" xfId="0" applyFont="1" applyFill="1" applyBorder="1" applyAlignment="1" applyProtection="1">
      <alignment horizontal="left" vertical="center" wrapText="1"/>
      <protection locked="0"/>
    </xf>
    <xf numFmtId="0" fontId="7" fillId="2" borderId="48" xfId="0" applyFont="1" applyFill="1" applyBorder="1" applyAlignment="1">
      <alignment horizontal="center" vertical="center" wrapText="1"/>
    </xf>
    <xf numFmtId="0" fontId="7" fillId="2" borderId="0" xfId="0" applyFont="1" applyFill="1" applyAlignment="1">
      <alignment horizontal="center" vertical="center" wrapText="1"/>
    </xf>
    <xf numFmtId="0" fontId="7" fillId="2" borderId="12" xfId="0" applyFont="1" applyFill="1" applyBorder="1" applyAlignment="1">
      <alignment horizontal="center" vertical="center" wrapText="1"/>
    </xf>
    <xf numFmtId="0" fontId="7" fillId="2" borderId="1" xfId="0" applyFont="1" applyFill="1" applyBorder="1" applyAlignment="1">
      <alignment horizontal="center" vertical="center"/>
    </xf>
    <xf numFmtId="0" fontId="6" fillId="4" borderId="31"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27" xfId="0" applyFont="1" applyFill="1" applyBorder="1" applyAlignment="1">
      <alignment horizontal="center" vertical="center" wrapText="1"/>
    </xf>
    <xf numFmtId="0" fontId="5" fillId="2" borderId="31" xfId="0" applyFont="1" applyFill="1" applyBorder="1" applyAlignment="1">
      <alignment horizontal="right" vertical="center"/>
    </xf>
    <xf numFmtId="0" fontId="5" fillId="2" borderId="3" xfId="0" applyFont="1" applyFill="1" applyBorder="1" applyAlignment="1">
      <alignment horizontal="right" vertical="center"/>
    </xf>
    <xf numFmtId="0" fontId="5" fillId="2" borderId="27" xfId="0" applyFont="1" applyFill="1" applyBorder="1" applyAlignment="1">
      <alignment horizontal="right" vertical="center"/>
    </xf>
    <xf numFmtId="0" fontId="6" fillId="4" borderId="26" xfId="0" applyFont="1" applyFill="1" applyBorder="1" applyAlignment="1" applyProtection="1">
      <alignment horizontal="center" vertical="center" wrapText="1"/>
      <protection locked="0"/>
    </xf>
    <xf numFmtId="0" fontId="6" fillId="4" borderId="30" xfId="0" applyFont="1" applyFill="1" applyBorder="1" applyAlignment="1" applyProtection="1">
      <alignment horizontal="center" vertical="center" wrapText="1"/>
      <protection locked="0"/>
    </xf>
    <xf numFmtId="0" fontId="7" fillId="2" borderId="26" xfId="0" applyFont="1" applyFill="1" applyBorder="1" applyAlignment="1">
      <alignment horizontal="center" vertical="center" wrapText="1"/>
    </xf>
    <xf numFmtId="0" fontId="7" fillId="2" borderId="35" xfId="0" applyFont="1" applyFill="1" applyBorder="1" applyAlignment="1">
      <alignment horizontal="center" vertical="center" wrapText="1"/>
    </xf>
    <xf numFmtId="0" fontId="7" fillId="2" borderId="30" xfId="0" applyFont="1" applyFill="1" applyBorder="1" applyAlignment="1">
      <alignment horizontal="center" vertical="center" wrapText="1"/>
    </xf>
    <xf numFmtId="0" fontId="7" fillId="2" borderId="31"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2" borderId="27" xfId="0" applyFont="1" applyFill="1" applyBorder="1" applyAlignment="1">
      <alignment horizontal="center" vertical="center" wrapText="1"/>
    </xf>
    <xf numFmtId="0" fontId="7" fillId="2" borderId="26" xfId="0" applyFont="1" applyFill="1" applyBorder="1" applyAlignment="1">
      <alignment horizontal="center" vertical="center" textRotation="255" wrapText="1"/>
    </xf>
    <xf numFmtId="0" fontId="7" fillId="2" borderId="35" xfId="0" applyFont="1" applyFill="1" applyBorder="1" applyAlignment="1">
      <alignment horizontal="center" vertical="center" textRotation="255" wrapText="1"/>
    </xf>
    <xf numFmtId="0" fontId="7" fillId="2" borderId="30" xfId="0" applyFont="1" applyFill="1" applyBorder="1" applyAlignment="1">
      <alignment horizontal="center" vertical="center" textRotation="255" wrapText="1"/>
    </xf>
    <xf numFmtId="0" fontId="6" fillId="4" borderId="26" xfId="0" applyFont="1" applyFill="1" applyBorder="1" applyAlignment="1">
      <alignment horizontal="center" vertical="center" wrapText="1"/>
    </xf>
    <xf numFmtId="0" fontId="6" fillId="4" borderId="30" xfId="0" applyFont="1" applyFill="1" applyBorder="1" applyAlignment="1">
      <alignment horizontal="center" vertical="center" wrapText="1"/>
    </xf>
    <xf numFmtId="0" fontId="80" fillId="2" borderId="1" xfId="0" applyFont="1" applyFill="1" applyBorder="1" applyAlignment="1">
      <alignment horizontal="right" vertical="center"/>
    </xf>
    <xf numFmtId="0" fontId="79" fillId="0" borderId="0" xfId="0" applyFont="1" applyAlignment="1">
      <alignment horizontal="left"/>
    </xf>
    <xf numFmtId="0" fontId="6" fillId="2" borderId="15" xfId="0" applyFont="1" applyFill="1" applyBorder="1" applyAlignment="1">
      <alignment horizontal="center" vertical="center" textRotation="255" wrapText="1"/>
    </xf>
    <xf numFmtId="0" fontId="6" fillId="2" borderId="16"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2" borderId="13"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17" xfId="0" applyFont="1" applyFill="1" applyBorder="1" applyAlignment="1">
      <alignment horizontal="center" vertical="center" wrapText="1"/>
    </xf>
    <xf numFmtId="0" fontId="6" fillId="2" borderId="11" xfId="0" applyFont="1" applyFill="1" applyBorder="1" applyAlignment="1">
      <alignment horizontal="center" vertical="center"/>
    </xf>
    <xf numFmtId="0" fontId="6" fillId="2" borderId="12" xfId="0" applyFont="1" applyFill="1" applyBorder="1" applyAlignment="1">
      <alignment horizontal="center" vertical="center"/>
    </xf>
    <xf numFmtId="0" fontId="6" fillId="2" borderId="13" xfId="0" applyFont="1" applyFill="1" applyBorder="1" applyAlignment="1">
      <alignment horizontal="center" vertical="center"/>
    </xf>
    <xf numFmtId="0" fontId="6" fillId="2" borderId="16" xfId="0" applyFont="1" applyFill="1" applyBorder="1" applyAlignment="1">
      <alignment horizontal="center" vertical="center"/>
    </xf>
    <xf numFmtId="0" fontId="6" fillId="2" borderId="18" xfId="0" applyFont="1" applyFill="1" applyBorder="1" applyAlignment="1">
      <alignment horizontal="center" vertical="center"/>
    </xf>
    <xf numFmtId="0" fontId="6" fillId="9" borderId="25" xfId="0" applyFont="1" applyFill="1" applyBorder="1" applyAlignment="1">
      <alignment horizontal="right" vertical="center" wrapText="1"/>
    </xf>
    <xf numFmtId="0" fontId="6" fillId="9" borderId="0" xfId="0" applyFont="1" applyFill="1" applyAlignment="1">
      <alignment horizontal="right" vertical="center" wrapText="1"/>
    </xf>
    <xf numFmtId="164" fontId="6" fillId="2" borderId="17" xfId="2" applyFont="1" applyFill="1" applyBorder="1" applyAlignment="1">
      <alignment horizontal="center" vertical="center" wrapText="1"/>
    </xf>
    <xf numFmtId="164" fontId="6" fillId="2" borderId="16" xfId="2" applyFont="1" applyFill="1" applyBorder="1" applyAlignment="1">
      <alignment horizontal="center" vertical="center" wrapText="1"/>
    </xf>
    <xf numFmtId="164" fontId="6" fillId="2" borderId="18" xfId="2" applyFont="1" applyFill="1" applyBorder="1" applyAlignment="1">
      <alignment horizontal="center" vertical="center" wrapText="1"/>
    </xf>
    <xf numFmtId="0" fontId="80" fillId="2" borderId="22" xfId="0" applyFont="1" applyFill="1" applyBorder="1" applyAlignment="1">
      <alignment horizontal="center" vertical="center"/>
    </xf>
    <xf numFmtId="0" fontId="3" fillId="9" borderId="24" xfId="0" applyFont="1" applyFill="1" applyBorder="1" applyAlignment="1">
      <alignment horizontal="right" vertical="center" wrapText="1"/>
    </xf>
    <xf numFmtId="0" fontId="3" fillId="9" borderId="22" xfId="0" applyFont="1" applyFill="1" applyBorder="1" applyAlignment="1">
      <alignment horizontal="right" vertical="center" wrapText="1"/>
    </xf>
    <xf numFmtId="0" fontId="6" fillId="4" borderId="31" xfId="0" applyFont="1" applyFill="1" applyBorder="1" applyAlignment="1" applyProtection="1">
      <alignment horizontal="center" vertical="center"/>
      <protection locked="0"/>
    </xf>
    <xf numFmtId="0" fontId="6" fillId="4" borderId="3" xfId="0" applyFont="1" applyFill="1" applyBorder="1" applyAlignment="1" applyProtection="1">
      <alignment horizontal="center" vertical="center"/>
      <protection locked="0"/>
    </xf>
    <xf numFmtId="0" fontId="6" fillId="4" borderId="27" xfId="0" applyFont="1" applyFill="1" applyBorder="1" applyAlignment="1" applyProtection="1">
      <alignment horizontal="center" vertical="center"/>
      <protection locked="0"/>
    </xf>
  </cellXfs>
  <cellStyles count="5">
    <cellStyle name="Millares 2" xfId="2" xr:uid="{613F7A9A-E6B9-4A57-9BBF-F5BBEE22883B}"/>
    <cellStyle name="Millares 2 2" xfId="3" xr:uid="{AFB1EFA0-A571-4998-B09F-8EA7ABA1C5BC}"/>
    <cellStyle name="Millares 2 3" xfId="4" xr:uid="{0C3ECAF1-7032-4814-B2D3-E5A4F6614492}"/>
    <cellStyle name="Normal" xfId="0" builtinId="0"/>
    <cellStyle name="Porcentaje" xfId="1" builtinId="5"/>
  </cellStyles>
  <dxfs count="72">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theme" Target="theme/theme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Estructura!A1"/></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Estructura!A1"/></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Estructura!A1"/></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Estructura!A1"/></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Estructura!A1"/></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Estructura!A1"/></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Estructura!A1"/></Relationships>
</file>

<file path=xl/drawings/_rels/drawing1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Estructura!A1"/></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Estructura!A1"/></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Estructura!A1"/></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Estructura!A1"/></Relationships>
</file>

<file path=xl/drawings/_rels/drawing2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Estructura!A1"/></Relationships>
</file>

<file path=xl/drawings/_rels/drawing2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Estructura!A1"/></Relationships>
</file>

<file path=xl/drawings/_rels/drawing2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Estructura!A1"/></Relationships>
</file>

<file path=xl/drawings/_rels/drawing2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Estructura!A1"/></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Estructura!A1"/></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Estructura!A1"/></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Estructura!A1"/></Relationships>
</file>

<file path=xl/drawings/drawing1.xml><?xml version="1.0" encoding="utf-8"?>
<xdr:wsDr xmlns:xdr="http://schemas.openxmlformats.org/drawingml/2006/spreadsheetDrawing" xmlns:a="http://schemas.openxmlformats.org/drawingml/2006/main">
  <xdr:twoCellAnchor editAs="oneCell">
    <xdr:from>
      <xdr:col>24</xdr:col>
      <xdr:colOff>157041</xdr:colOff>
      <xdr:row>0</xdr:row>
      <xdr:rowOff>75108</xdr:rowOff>
    </xdr:from>
    <xdr:to>
      <xdr:col>30</xdr:col>
      <xdr:colOff>771558</xdr:colOff>
      <xdr:row>4</xdr:row>
      <xdr:rowOff>184355</xdr:rowOff>
    </xdr:to>
    <xdr:pic>
      <xdr:nvPicPr>
        <xdr:cNvPr id="2" name="Imagen 1" descr="Imagen de la pantalla de un celular con letras&#10;&#10;Descripción generada automáticamente con confianza baja">
          <a:extLst>
            <a:ext uri="{FF2B5EF4-FFF2-40B4-BE49-F238E27FC236}">
              <a16:creationId xmlns:a16="http://schemas.microsoft.com/office/drawing/2014/main" id="{EFFCBF59-AAF6-B5E5-DE59-C5812CFD66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49084" y="75108"/>
          <a:ext cx="9511345" cy="846666"/>
        </a:xfrm>
        <a:prstGeom prst="rect">
          <a:avLst/>
        </a:prstGeom>
      </xdr:spPr>
    </xdr:pic>
    <xdr:clientData/>
  </xdr:twoCellAnchor>
  <xdr:twoCellAnchor editAs="oneCell">
    <xdr:from>
      <xdr:col>41</xdr:col>
      <xdr:colOff>1224937</xdr:colOff>
      <xdr:row>0</xdr:row>
      <xdr:rowOff>68627</xdr:rowOff>
    </xdr:from>
    <xdr:to>
      <xdr:col>46</xdr:col>
      <xdr:colOff>1122516</xdr:colOff>
      <xdr:row>4</xdr:row>
      <xdr:rowOff>65355</xdr:rowOff>
    </xdr:to>
    <xdr:pic>
      <xdr:nvPicPr>
        <xdr:cNvPr id="3" name="Imagen 2" descr="Imagen de la pantalla de un celular con letras&#10;&#10;Descripción generada automáticamente con confianza baja">
          <a:extLst>
            <a:ext uri="{FF2B5EF4-FFF2-40B4-BE49-F238E27FC236}">
              <a16:creationId xmlns:a16="http://schemas.microsoft.com/office/drawing/2014/main" id="{58D58943-79D4-4942-941A-058A7830F5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976163" y="68627"/>
          <a:ext cx="6681837" cy="717760"/>
        </a:xfrm>
        <a:prstGeom prst="rect">
          <a:avLst/>
        </a:prstGeom>
      </xdr:spPr>
    </xdr:pic>
    <xdr:clientData/>
  </xdr:twoCellAnchor>
  <xdr:oneCellAnchor>
    <xdr:from>
      <xdr:col>32</xdr:col>
      <xdr:colOff>20483</xdr:colOff>
      <xdr:row>0</xdr:row>
      <xdr:rowOff>13656</xdr:rowOff>
    </xdr:from>
    <xdr:ext cx="11081776" cy="867150"/>
    <xdr:pic>
      <xdr:nvPicPr>
        <xdr:cNvPr id="4" name="Imagen 3" descr="Imagen de la pantalla de un celular con letras&#10;&#10;Descripción generada automáticamente con confianza baja">
          <a:extLst>
            <a:ext uri="{FF2B5EF4-FFF2-40B4-BE49-F238E27FC236}">
              <a16:creationId xmlns:a16="http://schemas.microsoft.com/office/drawing/2014/main" id="{5C8EC627-7EA0-4B35-9125-698C7F47E8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844246" y="13656"/>
          <a:ext cx="11081776" cy="86715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6</xdr:col>
      <xdr:colOff>527050</xdr:colOff>
      <xdr:row>0</xdr:row>
      <xdr:rowOff>0</xdr:rowOff>
    </xdr:from>
    <xdr:ext cx="1563006" cy="482601"/>
    <xdr:pic>
      <xdr:nvPicPr>
        <xdr:cNvPr id="2" name="Imagen 1">
          <a:hlinkClick xmlns:r="http://schemas.openxmlformats.org/officeDocument/2006/relationships" r:id="rId1"/>
          <a:extLst>
            <a:ext uri="{FF2B5EF4-FFF2-40B4-BE49-F238E27FC236}">
              <a16:creationId xmlns:a16="http://schemas.microsoft.com/office/drawing/2014/main" id="{81A3B193-621C-41AD-B463-9E928F33F337}"/>
            </a:ext>
          </a:extLst>
        </xdr:cNvPr>
        <xdr:cNvPicPr>
          <a:picLocks noChangeAspect="1"/>
        </xdr:cNvPicPr>
      </xdr:nvPicPr>
      <xdr:blipFill>
        <a:blip xmlns:r="http://schemas.openxmlformats.org/officeDocument/2006/relationships" r:embed="rId2"/>
        <a:stretch>
          <a:fillRect/>
        </a:stretch>
      </xdr:blipFill>
      <xdr:spPr>
        <a:xfrm flipH="1">
          <a:off x="5327650" y="0"/>
          <a:ext cx="1563006" cy="482601"/>
        </a:xfrm>
        <a:prstGeom prst="rect">
          <a:avLst/>
        </a:prstGeom>
      </xdr:spPr>
    </xdr:pic>
    <xdr:clientData/>
  </xdr:oneCellAnchor>
  <xdr:oneCellAnchor>
    <xdr:from>
      <xdr:col>7</xdr:col>
      <xdr:colOff>491507</xdr:colOff>
      <xdr:row>0</xdr:row>
      <xdr:rowOff>11547</xdr:rowOff>
    </xdr:from>
    <xdr:ext cx="5656405" cy="555625"/>
    <xdr:pic>
      <xdr:nvPicPr>
        <xdr:cNvPr id="3" name="Imagen 2">
          <a:extLst>
            <a:ext uri="{FF2B5EF4-FFF2-40B4-BE49-F238E27FC236}">
              <a16:creationId xmlns:a16="http://schemas.microsoft.com/office/drawing/2014/main" id="{A74F6701-152B-4D3E-B0C8-D266AF1A5C6F}"/>
            </a:ext>
          </a:extLst>
        </xdr:cNvPr>
        <xdr:cNvPicPr>
          <a:picLocks noChangeAspect="1"/>
        </xdr:cNvPicPr>
      </xdr:nvPicPr>
      <xdr:blipFill>
        <a:blip xmlns:r="http://schemas.openxmlformats.org/officeDocument/2006/relationships" r:embed="rId3"/>
        <a:stretch>
          <a:fillRect/>
        </a:stretch>
      </xdr:blipFill>
      <xdr:spPr>
        <a:xfrm>
          <a:off x="6092207" y="11547"/>
          <a:ext cx="5656405" cy="555625"/>
        </a:xfrm>
        <a:prstGeom prst="rect">
          <a:avLst/>
        </a:prstGeom>
      </xdr:spPr>
    </xdr:pic>
    <xdr:clientData/>
  </xdr:oneCellAnchor>
  <xdr:oneCellAnchor>
    <xdr:from>
      <xdr:col>6</xdr:col>
      <xdr:colOff>527050</xdr:colOff>
      <xdr:row>0</xdr:row>
      <xdr:rowOff>0</xdr:rowOff>
    </xdr:from>
    <xdr:ext cx="1486806" cy="482601"/>
    <xdr:pic>
      <xdr:nvPicPr>
        <xdr:cNvPr id="4" name="Imagen 3">
          <a:hlinkClick xmlns:r="http://schemas.openxmlformats.org/officeDocument/2006/relationships" r:id="rId1"/>
          <a:extLst>
            <a:ext uri="{FF2B5EF4-FFF2-40B4-BE49-F238E27FC236}">
              <a16:creationId xmlns:a16="http://schemas.microsoft.com/office/drawing/2014/main" id="{C6786886-9462-4B34-AA34-841628F0532C}"/>
            </a:ext>
          </a:extLst>
        </xdr:cNvPr>
        <xdr:cNvPicPr>
          <a:picLocks noChangeAspect="1"/>
        </xdr:cNvPicPr>
      </xdr:nvPicPr>
      <xdr:blipFill>
        <a:blip xmlns:r="http://schemas.openxmlformats.org/officeDocument/2006/relationships" r:embed="rId2"/>
        <a:stretch>
          <a:fillRect/>
        </a:stretch>
      </xdr:blipFill>
      <xdr:spPr>
        <a:xfrm flipH="1">
          <a:off x="5327650" y="0"/>
          <a:ext cx="1486806" cy="482601"/>
        </a:xfrm>
        <a:prstGeom prst="rect">
          <a:avLst/>
        </a:prstGeom>
      </xdr:spPr>
    </xdr:pic>
    <xdr:clientData/>
  </xdr:oneCellAnchor>
  <xdr:oneCellAnchor>
    <xdr:from>
      <xdr:col>7</xdr:col>
      <xdr:colOff>491507</xdr:colOff>
      <xdr:row>0</xdr:row>
      <xdr:rowOff>11547</xdr:rowOff>
    </xdr:from>
    <xdr:ext cx="5389705" cy="546100"/>
    <xdr:pic>
      <xdr:nvPicPr>
        <xdr:cNvPr id="5" name="Imagen 4">
          <a:extLst>
            <a:ext uri="{FF2B5EF4-FFF2-40B4-BE49-F238E27FC236}">
              <a16:creationId xmlns:a16="http://schemas.microsoft.com/office/drawing/2014/main" id="{DE075054-99AB-4B73-A6B8-F846A8CBF598}"/>
            </a:ext>
          </a:extLst>
        </xdr:cNvPr>
        <xdr:cNvPicPr>
          <a:picLocks noChangeAspect="1"/>
        </xdr:cNvPicPr>
      </xdr:nvPicPr>
      <xdr:blipFill>
        <a:blip xmlns:r="http://schemas.openxmlformats.org/officeDocument/2006/relationships" r:embed="rId3"/>
        <a:stretch>
          <a:fillRect/>
        </a:stretch>
      </xdr:blipFill>
      <xdr:spPr>
        <a:xfrm>
          <a:off x="6092207" y="11547"/>
          <a:ext cx="5389705" cy="54610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6</xdr:col>
      <xdr:colOff>527050</xdr:colOff>
      <xdr:row>0</xdr:row>
      <xdr:rowOff>0</xdr:rowOff>
    </xdr:from>
    <xdr:to>
      <xdr:col>10</xdr:col>
      <xdr:colOff>208723</xdr:colOff>
      <xdr:row>3</xdr:row>
      <xdr:rowOff>1</xdr:rowOff>
    </xdr:to>
    <xdr:pic>
      <xdr:nvPicPr>
        <xdr:cNvPr id="2" name="Imagen 1">
          <a:hlinkClick xmlns:r="http://schemas.openxmlformats.org/officeDocument/2006/relationships" r:id="rId1"/>
          <a:extLst>
            <a:ext uri="{FF2B5EF4-FFF2-40B4-BE49-F238E27FC236}">
              <a16:creationId xmlns:a16="http://schemas.microsoft.com/office/drawing/2014/main" id="{2596D451-0B6A-4781-A8CD-DF47B8CAC1B1}"/>
            </a:ext>
          </a:extLst>
        </xdr:cNvPr>
        <xdr:cNvPicPr>
          <a:picLocks noChangeAspect="1"/>
        </xdr:cNvPicPr>
      </xdr:nvPicPr>
      <xdr:blipFill>
        <a:blip xmlns:r="http://schemas.openxmlformats.org/officeDocument/2006/relationships" r:embed="rId2"/>
        <a:stretch>
          <a:fillRect/>
        </a:stretch>
      </xdr:blipFill>
      <xdr:spPr>
        <a:xfrm flipH="1">
          <a:off x="3892550" y="0"/>
          <a:ext cx="1523173" cy="482601"/>
        </a:xfrm>
        <a:prstGeom prst="rect">
          <a:avLst/>
        </a:prstGeom>
      </xdr:spPr>
    </xdr:pic>
    <xdr:clientData/>
  </xdr:twoCellAnchor>
  <xdr:twoCellAnchor editAs="oneCell">
    <xdr:from>
      <xdr:col>7</xdr:col>
      <xdr:colOff>491507</xdr:colOff>
      <xdr:row>0</xdr:row>
      <xdr:rowOff>11547</xdr:rowOff>
    </xdr:from>
    <xdr:to>
      <xdr:col>19</xdr:col>
      <xdr:colOff>697882</xdr:colOff>
      <xdr:row>3</xdr:row>
      <xdr:rowOff>75047</xdr:rowOff>
    </xdr:to>
    <xdr:pic>
      <xdr:nvPicPr>
        <xdr:cNvPr id="3" name="Imagen 2">
          <a:extLst>
            <a:ext uri="{FF2B5EF4-FFF2-40B4-BE49-F238E27FC236}">
              <a16:creationId xmlns:a16="http://schemas.microsoft.com/office/drawing/2014/main" id="{393F0922-F2ED-4579-A8B0-6BEDE8E511BC}"/>
            </a:ext>
          </a:extLst>
        </xdr:cNvPr>
        <xdr:cNvPicPr>
          <a:picLocks noChangeAspect="1"/>
        </xdr:cNvPicPr>
      </xdr:nvPicPr>
      <xdr:blipFill>
        <a:blip xmlns:r="http://schemas.openxmlformats.org/officeDocument/2006/relationships" r:embed="rId3"/>
        <a:stretch>
          <a:fillRect/>
        </a:stretch>
      </xdr:blipFill>
      <xdr:spPr>
        <a:xfrm>
          <a:off x="4409457" y="11547"/>
          <a:ext cx="5438775" cy="5461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527050</xdr:colOff>
      <xdr:row>0</xdr:row>
      <xdr:rowOff>0</xdr:rowOff>
    </xdr:from>
    <xdr:to>
      <xdr:col>8</xdr:col>
      <xdr:colOff>896256</xdr:colOff>
      <xdr:row>3</xdr:row>
      <xdr:rowOff>0</xdr:rowOff>
    </xdr:to>
    <xdr:pic>
      <xdr:nvPicPr>
        <xdr:cNvPr id="2" name="Imagen 1">
          <a:hlinkClick xmlns:r="http://schemas.openxmlformats.org/officeDocument/2006/relationships" r:id="rId1"/>
          <a:extLst>
            <a:ext uri="{FF2B5EF4-FFF2-40B4-BE49-F238E27FC236}">
              <a16:creationId xmlns:a16="http://schemas.microsoft.com/office/drawing/2014/main" id="{6EC9BA23-260C-4F43-A2A4-836768A01EF3}"/>
            </a:ext>
          </a:extLst>
        </xdr:cNvPr>
        <xdr:cNvPicPr>
          <a:picLocks noChangeAspect="1"/>
        </xdr:cNvPicPr>
      </xdr:nvPicPr>
      <xdr:blipFill>
        <a:blip xmlns:r="http://schemas.openxmlformats.org/officeDocument/2006/relationships" r:embed="rId2"/>
        <a:stretch>
          <a:fillRect/>
        </a:stretch>
      </xdr:blipFill>
      <xdr:spPr>
        <a:xfrm flipH="1">
          <a:off x="5372100" y="0"/>
          <a:ext cx="1556656" cy="476250"/>
        </a:xfrm>
        <a:prstGeom prst="rect">
          <a:avLst/>
        </a:prstGeom>
      </xdr:spPr>
    </xdr:pic>
    <xdr:clientData/>
  </xdr:twoCellAnchor>
  <xdr:twoCellAnchor editAs="oneCell">
    <xdr:from>
      <xdr:col>8</xdr:col>
      <xdr:colOff>491507</xdr:colOff>
      <xdr:row>0</xdr:row>
      <xdr:rowOff>11547</xdr:rowOff>
    </xdr:from>
    <xdr:to>
      <xdr:col>18</xdr:col>
      <xdr:colOff>400765</xdr:colOff>
      <xdr:row>3</xdr:row>
      <xdr:rowOff>87169</xdr:rowOff>
    </xdr:to>
    <xdr:pic>
      <xdr:nvPicPr>
        <xdr:cNvPr id="3" name="Imagen 2">
          <a:extLst>
            <a:ext uri="{FF2B5EF4-FFF2-40B4-BE49-F238E27FC236}">
              <a16:creationId xmlns:a16="http://schemas.microsoft.com/office/drawing/2014/main" id="{C3550605-50B5-43F9-AFB0-15AF6F88D6A4}"/>
            </a:ext>
          </a:extLst>
        </xdr:cNvPr>
        <xdr:cNvPicPr>
          <a:picLocks noChangeAspect="1"/>
        </xdr:cNvPicPr>
      </xdr:nvPicPr>
      <xdr:blipFill>
        <a:blip xmlns:r="http://schemas.openxmlformats.org/officeDocument/2006/relationships" r:embed="rId3"/>
        <a:stretch>
          <a:fillRect/>
        </a:stretch>
      </xdr:blipFill>
      <xdr:spPr>
        <a:xfrm>
          <a:off x="6524007" y="11547"/>
          <a:ext cx="5605208" cy="558222"/>
        </a:xfrm>
        <a:prstGeom prst="rect">
          <a:avLst/>
        </a:prstGeom>
      </xdr:spPr>
    </xdr:pic>
    <xdr:clientData/>
  </xdr:twoCellAnchor>
  <xdr:twoCellAnchor editAs="oneCell">
    <xdr:from>
      <xdr:col>7</xdr:col>
      <xdr:colOff>527050</xdr:colOff>
      <xdr:row>0</xdr:row>
      <xdr:rowOff>0</xdr:rowOff>
    </xdr:from>
    <xdr:to>
      <xdr:col>8</xdr:col>
      <xdr:colOff>839106</xdr:colOff>
      <xdr:row>3</xdr:row>
      <xdr:rowOff>0</xdr:rowOff>
    </xdr:to>
    <xdr:pic>
      <xdr:nvPicPr>
        <xdr:cNvPr id="4" name="Imagen 3">
          <a:hlinkClick xmlns:r="http://schemas.openxmlformats.org/officeDocument/2006/relationships" r:id="rId1"/>
          <a:extLst>
            <a:ext uri="{FF2B5EF4-FFF2-40B4-BE49-F238E27FC236}">
              <a16:creationId xmlns:a16="http://schemas.microsoft.com/office/drawing/2014/main" id="{007AF05A-985B-4816-8592-A6CDFD052D6B}"/>
            </a:ext>
          </a:extLst>
        </xdr:cNvPr>
        <xdr:cNvPicPr>
          <a:picLocks noChangeAspect="1"/>
        </xdr:cNvPicPr>
      </xdr:nvPicPr>
      <xdr:blipFill>
        <a:blip xmlns:r="http://schemas.openxmlformats.org/officeDocument/2006/relationships" r:embed="rId2"/>
        <a:stretch>
          <a:fillRect/>
        </a:stretch>
      </xdr:blipFill>
      <xdr:spPr>
        <a:xfrm flipH="1">
          <a:off x="5372100" y="0"/>
          <a:ext cx="1499506" cy="476250"/>
        </a:xfrm>
        <a:prstGeom prst="rect">
          <a:avLst/>
        </a:prstGeom>
      </xdr:spPr>
    </xdr:pic>
    <xdr:clientData/>
  </xdr:twoCellAnchor>
  <xdr:twoCellAnchor editAs="oneCell">
    <xdr:from>
      <xdr:col>8</xdr:col>
      <xdr:colOff>491507</xdr:colOff>
      <xdr:row>0</xdr:row>
      <xdr:rowOff>11547</xdr:rowOff>
    </xdr:from>
    <xdr:to>
      <xdr:col>18</xdr:col>
      <xdr:colOff>200740</xdr:colOff>
      <xdr:row>3</xdr:row>
      <xdr:rowOff>77644</xdr:rowOff>
    </xdr:to>
    <xdr:pic>
      <xdr:nvPicPr>
        <xdr:cNvPr id="5" name="Imagen 4">
          <a:extLst>
            <a:ext uri="{FF2B5EF4-FFF2-40B4-BE49-F238E27FC236}">
              <a16:creationId xmlns:a16="http://schemas.microsoft.com/office/drawing/2014/main" id="{529402F6-21FB-422B-8DA1-26E3E98073D9}"/>
            </a:ext>
          </a:extLst>
        </xdr:cNvPr>
        <xdr:cNvPicPr>
          <a:picLocks noChangeAspect="1"/>
        </xdr:cNvPicPr>
      </xdr:nvPicPr>
      <xdr:blipFill>
        <a:blip xmlns:r="http://schemas.openxmlformats.org/officeDocument/2006/relationships" r:embed="rId3"/>
        <a:stretch>
          <a:fillRect/>
        </a:stretch>
      </xdr:blipFill>
      <xdr:spPr>
        <a:xfrm>
          <a:off x="6524007" y="11547"/>
          <a:ext cx="5405183" cy="54869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527050</xdr:colOff>
      <xdr:row>0</xdr:row>
      <xdr:rowOff>0</xdr:rowOff>
    </xdr:from>
    <xdr:to>
      <xdr:col>9</xdr:col>
      <xdr:colOff>1771</xdr:colOff>
      <xdr:row>2</xdr:row>
      <xdr:rowOff>112183</xdr:rowOff>
    </xdr:to>
    <xdr:pic>
      <xdr:nvPicPr>
        <xdr:cNvPr id="2" name="Imagen 1">
          <a:hlinkClick xmlns:r="http://schemas.openxmlformats.org/officeDocument/2006/relationships" r:id="rId1"/>
          <a:extLst>
            <a:ext uri="{FF2B5EF4-FFF2-40B4-BE49-F238E27FC236}">
              <a16:creationId xmlns:a16="http://schemas.microsoft.com/office/drawing/2014/main" id="{E44896EB-22E6-469E-A925-4C5E35A4D787}"/>
            </a:ext>
          </a:extLst>
        </xdr:cNvPr>
        <xdr:cNvPicPr>
          <a:picLocks noChangeAspect="1"/>
        </xdr:cNvPicPr>
      </xdr:nvPicPr>
      <xdr:blipFill>
        <a:blip xmlns:r="http://schemas.openxmlformats.org/officeDocument/2006/relationships" r:embed="rId2"/>
        <a:stretch>
          <a:fillRect/>
        </a:stretch>
      </xdr:blipFill>
      <xdr:spPr>
        <a:xfrm flipH="1">
          <a:off x="4019550" y="0"/>
          <a:ext cx="2306821" cy="499533"/>
        </a:xfrm>
        <a:prstGeom prst="rect">
          <a:avLst/>
        </a:prstGeom>
      </xdr:spPr>
    </xdr:pic>
    <xdr:clientData/>
  </xdr:twoCellAnchor>
  <xdr:twoCellAnchor editAs="oneCell">
    <xdr:from>
      <xdr:col>7</xdr:col>
      <xdr:colOff>491507</xdr:colOff>
      <xdr:row>0</xdr:row>
      <xdr:rowOff>11547</xdr:rowOff>
    </xdr:from>
    <xdr:to>
      <xdr:col>14</xdr:col>
      <xdr:colOff>315439</xdr:colOff>
      <xdr:row>3</xdr:row>
      <xdr:rowOff>8852</xdr:rowOff>
    </xdr:to>
    <xdr:pic>
      <xdr:nvPicPr>
        <xdr:cNvPr id="3" name="Imagen 2">
          <a:extLst>
            <a:ext uri="{FF2B5EF4-FFF2-40B4-BE49-F238E27FC236}">
              <a16:creationId xmlns:a16="http://schemas.microsoft.com/office/drawing/2014/main" id="{A5939745-9BBA-4784-8E96-DE140DCFC886}"/>
            </a:ext>
          </a:extLst>
        </xdr:cNvPr>
        <xdr:cNvPicPr>
          <a:picLocks noChangeAspect="1"/>
        </xdr:cNvPicPr>
      </xdr:nvPicPr>
      <xdr:blipFill>
        <a:blip xmlns:r="http://schemas.openxmlformats.org/officeDocument/2006/relationships" r:embed="rId3"/>
        <a:stretch>
          <a:fillRect/>
        </a:stretch>
      </xdr:blipFill>
      <xdr:spPr>
        <a:xfrm>
          <a:off x="5482607" y="11547"/>
          <a:ext cx="2833832" cy="56880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428793</xdr:colOff>
      <xdr:row>2</xdr:row>
      <xdr:rowOff>112695</xdr:rowOff>
    </xdr:to>
    <xdr:pic>
      <xdr:nvPicPr>
        <xdr:cNvPr id="2" name="Imagen 1">
          <a:hlinkClick xmlns:r="http://schemas.openxmlformats.org/officeDocument/2006/relationships" r:id="rId1"/>
          <a:extLst>
            <a:ext uri="{FF2B5EF4-FFF2-40B4-BE49-F238E27FC236}">
              <a16:creationId xmlns:a16="http://schemas.microsoft.com/office/drawing/2014/main" id="{81C2E5C2-B46E-4A92-AC7A-6ADA1AB91A66}"/>
            </a:ext>
          </a:extLst>
        </xdr:cNvPr>
        <xdr:cNvPicPr>
          <a:picLocks noChangeAspect="1"/>
        </xdr:cNvPicPr>
      </xdr:nvPicPr>
      <xdr:blipFill>
        <a:blip xmlns:r="http://schemas.openxmlformats.org/officeDocument/2006/relationships" r:embed="rId2"/>
        <a:stretch>
          <a:fillRect/>
        </a:stretch>
      </xdr:blipFill>
      <xdr:spPr>
        <a:xfrm flipH="1">
          <a:off x="4654550" y="0"/>
          <a:ext cx="1482893" cy="468295"/>
        </a:xfrm>
        <a:prstGeom prst="rect">
          <a:avLst/>
        </a:prstGeom>
      </xdr:spPr>
    </xdr:pic>
    <xdr:clientData/>
  </xdr:twoCellAnchor>
  <xdr:twoCellAnchor editAs="oneCell">
    <xdr:from>
      <xdr:col>7</xdr:col>
      <xdr:colOff>491507</xdr:colOff>
      <xdr:row>0</xdr:row>
      <xdr:rowOff>11547</xdr:rowOff>
    </xdr:from>
    <xdr:to>
      <xdr:col>15</xdr:col>
      <xdr:colOff>839466</xdr:colOff>
      <xdr:row>3</xdr:row>
      <xdr:rowOff>71050</xdr:rowOff>
    </xdr:to>
    <xdr:pic>
      <xdr:nvPicPr>
        <xdr:cNvPr id="3" name="Imagen 2">
          <a:extLst>
            <a:ext uri="{FF2B5EF4-FFF2-40B4-BE49-F238E27FC236}">
              <a16:creationId xmlns:a16="http://schemas.microsoft.com/office/drawing/2014/main" id="{D88B3EFD-EB7E-4381-BECA-1FB9631B9D10}"/>
            </a:ext>
          </a:extLst>
        </xdr:cNvPr>
        <xdr:cNvPicPr>
          <a:picLocks noChangeAspect="1"/>
        </xdr:cNvPicPr>
      </xdr:nvPicPr>
      <xdr:blipFill>
        <a:blip xmlns:r="http://schemas.openxmlformats.org/officeDocument/2006/relationships" r:embed="rId3"/>
        <a:stretch>
          <a:fillRect/>
        </a:stretch>
      </xdr:blipFill>
      <xdr:spPr>
        <a:xfrm>
          <a:off x="5146057" y="11547"/>
          <a:ext cx="5358109" cy="542103"/>
        </a:xfrm>
        <a:prstGeom prst="rect">
          <a:avLst/>
        </a:prstGeom>
      </xdr:spPr>
    </xdr:pic>
    <xdr:clientData/>
  </xdr:twoCellAnchor>
  <xdr:twoCellAnchor editAs="oneCell">
    <xdr:from>
      <xdr:col>7</xdr:col>
      <xdr:colOff>0</xdr:colOff>
      <xdr:row>0</xdr:row>
      <xdr:rowOff>0</xdr:rowOff>
    </xdr:from>
    <xdr:to>
      <xdr:col>8</xdr:col>
      <xdr:colOff>428793</xdr:colOff>
      <xdr:row>2</xdr:row>
      <xdr:rowOff>112695</xdr:rowOff>
    </xdr:to>
    <xdr:pic>
      <xdr:nvPicPr>
        <xdr:cNvPr id="4" name="Imagen 3">
          <a:hlinkClick xmlns:r="http://schemas.openxmlformats.org/officeDocument/2006/relationships" r:id="rId1"/>
          <a:extLst>
            <a:ext uri="{FF2B5EF4-FFF2-40B4-BE49-F238E27FC236}">
              <a16:creationId xmlns:a16="http://schemas.microsoft.com/office/drawing/2014/main" id="{C9FD0F6E-37DC-4228-99FE-9F9D84B99A9A}"/>
            </a:ext>
          </a:extLst>
        </xdr:cNvPr>
        <xdr:cNvPicPr>
          <a:picLocks noChangeAspect="1"/>
        </xdr:cNvPicPr>
      </xdr:nvPicPr>
      <xdr:blipFill>
        <a:blip xmlns:r="http://schemas.openxmlformats.org/officeDocument/2006/relationships" r:embed="rId2"/>
        <a:stretch>
          <a:fillRect/>
        </a:stretch>
      </xdr:blipFill>
      <xdr:spPr>
        <a:xfrm flipH="1">
          <a:off x="4467225" y="0"/>
          <a:ext cx="1438443" cy="465120"/>
        </a:xfrm>
        <a:prstGeom prst="rect">
          <a:avLst/>
        </a:prstGeom>
      </xdr:spPr>
    </xdr:pic>
    <xdr:clientData/>
  </xdr:twoCellAnchor>
  <xdr:twoCellAnchor editAs="oneCell">
    <xdr:from>
      <xdr:col>7</xdr:col>
      <xdr:colOff>491507</xdr:colOff>
      <xdr:row>0</xdr:row>
      <xdr:rowOff>11547</xdr:rowOff>
    </xdr:from>
    <xdr:to>
      <xdr:col>15</xdr:col>
      <xdr:colOff>839466</xdr:colOff>
      <xdr:row>3</xdr:row>
      <xdr:rowOff>71050</xdr:rowOff>
    </xdr:to>
    <xdr:pic>
      <xdr:nvPicPr>
        <xdr:cNvPr id="5" name="Imagen 4">
          <a:extLst>
            <a:ext uri="{FF2B5EF4-FFF2-40B4-BE49-F238E27FC236}">
              <a16:creationId xmlns:a16="http://schemas.microsoft.com/office/drawing/2014/main" id="{F0B32D40-73C3-432A-ABC6-45600FFD38D2}"/>
            </a:ext>
          </a:extLst>
        </xdr:cNvPr>
        <xdr:cNvPicPr>
          <a:picLocks noChangeAspect="1"/>
        </xdr:cNvPicPr>
      </xdr:nvPicPr>
      <xdr:blipFill>
        <a:blip xmlns:r="http://schemas.openxmlformats.org/officeDocument/2006/relationships" r:embed="rId3"/>
        <a:stretch>
          <a:fillRect/>
        </a:stretch>
      </xdr:blipFill>
      <xdr:spPr>
        <a:xfrm>
          <a:off x="4958732" y="11547"/>
          <a:ext cx="5158084" cy="53575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527050</xdr:colOff>
      <xdr:row>0</xdr:row>
      <xdr:rowOff>0</xdr:rowOff>
    </xdr:from>
    <xdr:to>
      <xdr:col>7</xdr:col>
      <xdr:colOff>826406</xdr:colOff>
      <xdr:row>2</xdr:row>
      <xdr:rowOff>115455</xdr:rowOff>
    </xdr:to>
    <xdr:pic>
      <xdr:nvPicPr>
        <xdr:cNvPr id="2" name="Imagen 1">
          <a:hlinkClick xmlns:r="http://schemas.openxmlformats.org/officeDocument/2006/relationships" r:id="rId1"/>
          <a:extLst>
            <a:ext uri="{FF2B5EF4-FFF2-40B4-BE49-F238E27FC236}">
              <a16:creationId xmlns:a16="http://schemas.microsoft.com/office/drawing/2014/main" id="{03F92CF4-3188-438D-85FA-62D95689F224}"/>
            </a:ext>
          </a:extLst>
        </xdr:cNvPr>
        <xdr:cNvPicPr>
          <a:picLocks noChangeAspect="1"/>
        </xdr:cNvPicPr>
      </xdr:nvPicPr>
      <xdr:blipFill>
        <a:blip xmlns:r="http://schemas.openxmlformats.org/officeDocument/2006/relationships" r:embed="rId2"/>
        <a:stretch>
          <a:fillRect/>
        </a:stretch>
      </xdr:blipFill>
      <xdr:spPr>
        <a:xfrm flipH="1">
          <a:off x="4826000" y="0"/>
          <a:ext cx="1486806" cy="471055"/>
        </a:xfrm>
        <a:prstGeom prst="rect">
          <a:avLst/>
        </a:prstGeom>
      </xdr:spPr>
    </xdr:pic>
    <xdr:clientData/>
  </xdr:twoCellAnchor>
  <xdr:twoCellAnchor editAs="oneCell">
    <xdr:from>
      <xdr:col>7</xdr:col>
      <xdr:colOff>491507</xdr:colOff>
      <xdr:row>0</xdr:row>
      <xdr:rowOff>11547</xdr:rowOff>
    </xdr:from>
    <xdr:to>
      <xdr:col>16</xdr:col>
      <xdr:colOff>1134589</xdr:colOff>
      <xdr:row>10</xdr:row>
      <xdr:rowOff>75046</xdr:rowOff>
    </xdr:to>
    <xdr:pic>
      <xdr:nvPicPr>
        <xdr:cNvPr id="3" name="Imagen 2">
          <a:extLst>
            <a:ext uri="{FF2B5EF4-FFF2-40B4-BE49-F238E27FC236}">
              <a16:creationId xmlns:a16="http://schemas.microsoft.com/office/drawing/2014/main" id="{5B5D99C9-FF93-4CC3-A20B-16B42A6E2853}"/>
            </a:ext>
          </a:extLst>
        </xdr:cNvPr>
        <xdr:cNvPicPr>
          <a:picLocks noChangeAspect="1"/>
        </xdr:cNvPicPr>
      </xdr:nvPicPr>
      <xdr:blipFill>
        <a:blip xmlns:r="http://schemas.openxmlformats.org/officeDocument/2006/relationships" r:embed="rId3"/>
        <a:stretch>
          <a:fillRect/>
        </a:stretch>
      </xdr:blipFill>
      <xdr:spPr>
        <a:xfrm>
          <a:off x="5977907" y="11547"/>
          <a:ext cx="5392882" cy="53974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9</xdr:col>
      <xdr:colOff>241412</xdr:colOff>
      <xdr:row>3</xdr:row>
      <xdr:rowOff>1804</xdr:rowOff>
    </xdr:to>
    <xdr:pic>
      <xdr:nvPicPr>
        <xdr:cNvPr id="2" name="Imagen 1">
          <a:hlinkClick xmlns:r="http://schemas.openxmlformats.org/officeDocument/2006/relationships" r:id="rId1"/>
          <a:extLst>
            <a:ext uri="{FF2B5EF4-FFF2-40B4-BE49-F238E27FC236}">
              <a16:creationId xmlns:a16="http://schemas.microsoft.com/office/drawing/2014/main" id="{135023F1-A1A1-440D-A27D-4CCC18303798}"/>
            </a:ext>
          </a:extLst>
        </xdr:cNvPr>
        <xdr:cNvPicPr>
          <a:picLocks noChangeAspect="1"/>
        </xdr:cNvPicPr>
      </xdr:nvPicPr>
      <xdr:blipFill>
        <a:blip xmlns:r="http://schemas.openxmlformats.org/officeDocument/2006/relationships" r:embed="rId2"/>
        <a:stretch>
          <a:fillRect/>
        </a:stretch>
      </xdr:blipFill>
      <xdr:spPr>
        <a:xfrm flipH="1">
          <a:off x="4775200" y="0"/>
          <a:ext cx="1574912" cy="484404"/>
        </a:xfrm>
        <a:prstGeom prst="rect">
          <a:avLst/>
        </a:prstGeom>
      </xdr:spPr>
    </xdr:pic>
    <xdr:clientData/>
  </xdr:twoCellAnchor>
  <xdr:twoCellAnchor editAs="oneCell">
    <xdr:from>
      <xdr:col>7</xdr:col>
      <xdr:colOff>491507</xdr:colOff>
      <xdr:row>0</xdr:row>
      <xdr:rowOff>11547</xdr:rowOff>
    </xdr:from>
    <xdr:to>
      <xdr:col>17</xdr:col>
      <xdr:colOff>464266</xdr:colOff>
      <xdr:row>3</xdr:row>
      <xdr:rowOff>86375</xdr:rowOff>
    </xdr:to>
    <xdr:pic>
      <xdr:nvPicPr>
        <xdr:cNvPr id="3" name="Imagen 2">
          <a:extLst>
            <a:ext uri="{FF2B5EF4-FFF2-40B4-BE49-F238E27FC236}">
              <a16:creationId xmlns:a16="http://schemas.microsoft.com/office/drawing/2014/main" id="{C78CAAD3-0415-435E-9103-9ABD6BFEC412}"/>
            </a:ext>
          </a:extLst>
        </xdr:cNvPr>
        <xdr:cNvPicPr>
          <a:picLocks noChangeAspect="1"/>
        </xdr:cNvPicPr>
      </xdr:nvPicPr>
      <xdr:blipFill>
        <a:blip xmlns:r="http://schemas.openxmlformats.org/officeDocument/2006/relationships" r:embed="rId3"/>
        <a:stretch>
          <a:fillRect/>
        </a:stretch>
      </xdr:blipFill>
      <xdr:spPr>
        <a:xfrm>
          <a:off x="5266707" y="11547"/>
          <a:ext cx="5656009" cy="55742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527050</xdr:colOff>
      <xdr:row>0</xdr:row>
      <xdr:rowOff>0</xdr:rowOff>
    </xdr:from>
    <xdr:to>
      <xdr:col>7</xdr:col>
      <xdr:colOff>3023</xdr:colOff>
      <xdr:row>3</xdr:row>
      <xdr:rowOff>0</xdr:rowOff>
    </xdr:to>
    <xdr:pic>
      <xdr:nvPicPr>
        <xdr:cNvPr id="2" name="Imagen 1">
          <a:hlinkClick xmlns:r="http://schemas.openxmlformats.org/officeDocument/2006/relationships" r:id="rId1"/>
          <a:extLst>
            <a:ext uri="{FF2B5EF4-FFF2-40B4-BE49-F238E27FC236}">
              <a16:creationId xmlns:a16="http://schemas.microsoft.com/office/drawing/2014/main" id="{2AB2C645-CB0A-4F26-A722-4604BF0E9E4D}"/>
            </a:ext>
          </a:extLst>
        </xdr:cNvPr>
        <xdr:cNvPicPr>
          <a:picLocks noChangeAspect="1"/>
        </xdr:cNvPicPr>
      </xdr:nvPicPr>
      <xdr:blipFill>
        <a:blip xmlns:r="http://schemas.openxmlformats.org/officeDocument/2006/relationships" r:embed="rId2"/>
        <a:stretch>
          <a:fillRect/>
        </a:stretch>
      </xdr:blipFill>
      <xdr:spPr>
        <a:xfrm flipH="1">
          <a:off x="4813300" y="0"/>
          <a:ext cx="1520673" cy="476250"/>
        </a:xfrm>
        <a:prstGeom prst="rect">
          <a:avLst/>
        </a:prstGeom>
      </xdr:spPr>
    </xdr:pic>
    <xdr:clientData/>
  </xdr:twoCellAnchor>
  <xdr:twoCellAnchor editAs="oneCell">
    <xdr:from>
      <xdr:col>7</xdr:col>
      <xdr:colOff>491507</xdr:colOff>
      <xdr:row>0</xdr:row>
      <xdr:rowOff>11547</xdr:rowOff>
    </xdr:from>
    <xdr:to>
      <xdr:col>17</xdr:col>
      <xdr:colOff>665481</xdr:colOff>
      <xdr:row>3</xdr:row>
      <xdr:rowOff>74469</xdr:rowOff>
    </xdr:to>
    <xdr:pic>
      <xdr:nvPicPr>
        <xdr:cNvPr id="3" name="Imagen 2">
          <a:extLst>
            <a:ext uri="{FF2B5EF4-FFF2-40B4-BE49-F238E27FC236}">
              <a16:creationId xmlns:a16="http://schemas.microsoft.com/office/drawing/2014/main" id="{85BE0FBD-5C15-4628-8530-9C2DD7D1E993}"/>
            </a:ext>
          </a:extLst>
        </xdr:cNvPr>
        <xdr:cNvPicPr>
          <a:picLocks noChangeAspect="1"/>
        </xdr:cNvPicPr>
      </xdr:nvPicPr>
      <xdr:blipFill>
        <a:blip xmlns:r="http://schemas.openxmlformats.org/officeDocument/2006/relationships" r:embed="rId3"/>
        <a:stretch>
          <a:fillRect/>
        </a:stretch>
      </xdr:blipFill>
      <xdr:spPr>
        <a:xfrm>
          <a:off x="6822457" y="11547"/>
          <a:ext cx="5361924" cy="54552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11</xdr:col>
      <xdr:colOff>0</xdr:colOff>
      <xdr:row>0</xdr:row>
      <xdr:rowOff>11547</xdr:rowOff>
    </xdr:from>
    <xdr:to>
      <xdr:col>24</xdr:col>
      <xdr:colOff>363540</xdr:colOff>
      <xdr:row>1</xdr:row>
      <xdr:rowOff>26844</xdr:rowOff>
    </xdr:to>
    <xdr:pic>
      <xdr:nvPicPr>
        <xdr:cNvPr id="2" name="Imagen 1">
          <a:extLst>
            <a:ext uri="{FF2B5EF4-FFF2-40B4-BE49-F238E27FC236}">
              <a16:creationId xmlns:a16="http://schemas.microsoft.com/office/drawing/2014/main" id="{F24DEEC7-1347-451B-963C-84C001A0FB20}"/>
            </a:ext>
          </a:extLst>
        </xdr:cNvPr>
        <xdr:cNvPicPr>
          <a:picLocks noChangeAspect="1"/>
        </xdr:cNvPicPr>
      </xdr:nvPicPr>
      <xdr:blipFill>
        <a:blip xmlns:r="http://schemas.openxmlformats.org/officeDocument/2006/relationships" r:embed="rId1"/>
        <a:stretch>
          <a:fillRect/>
        </a:stretch>
      </xdr:blipFill>
      <xdr:spPr>
        <a:xfrm>
          <a:off x="16275050" y="11547"/>
          <a:ext cx="3751264" cy="459797"/>
        </a:xfrm>
        <a:prstGeom prst="rect">
          <a:avLst/>
        </a:prstGeom>
      </xdr:spPr>
    </xdr:pic>
    <xdr:clientData/>
  </xdr:twoCellAnchor>
  <xdr:twoCellAnchor editAs="oneCell">
    <xdr:from>
      <xdr:col>11</xdr:col>
      <xdr:colOff>0</xdr:colOff>
      <xdr:row>0</xdr:row>
      <xdr:rowOff>43297</xdr:rowOff>
    </xdr:from>
    <xdr:to>
      <xdr:col>24</xdr:col>
      <xdr:colOff>219607</xdr:colOff>
      <xdr:row>1</xdr:row>
      <xdr:rowOff>58594</xdr:rowOff>
    </xdr:to>
    <xdr:pic>
      <xdr:nvPicPr>
        <xdr:cNvPr id="3" name="Imagen 2">
          <a:extLst>
            <a:ext uri="{FF2B5EF4-FFF2-40B4-BE49-F238E27FC236}">
              <a16:creationId xmlns:a16="http://schemas.microsoft.com/office/drawing/2014/main" id="{A58496DF-C2AA-4C17-9D4E-A7999FD6E8A1}"/>
            </a:ext>
          </a:extLst>
        </xdr:cNvPr>
        <xdr:cNvPicPr>
          <a:picLocks noChangeAspect="1"/>
        </xdr:cNvPicPr>
      </xdr:nvPicPr>
      <xdr:blipFill>
        <a:blip xmlns:r="http://schemas.openxmlformats.org/officeDocument/2006/relationships" r:embed="rId1"/>
        <a:stretch>
          <a:fillRect/>
        </a:stretch>
      </xdr:blipFill>
      <xdr:spPr>
        <a:xfrm>
          <a:off x="16275050" y="43297"/>
          <a:ext cx="3607331" cy="45979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9</xdr:col>
      <xdr:colOff>3288</xdr:colOff>
      <xdr:row>2</xdr:row>
      <xdr:rowOff>88656</xdr:rowOff>
    </xdr:to>
    <xdr:pic>
      <xdr:nvPicPr>
        <xdr:cNvPr id="2" name="Imagen 1">
          <a:hlinkClick xmlns:r="http://schemas.openxmlformats.org/officeDocument/2006/relationships" r:id="rId1"/>
          <a:extLst>
            <a:ext uri="{FF2B5EF4-FFF2-40B4-BE49-F238E27FC236}">
              <a16:creationId xmlns:a16="http://schemas.microsoft.com/office/drawing/2014/main" id="{0EB96BCD-9DF8-4584-84D8-D95B50B5C3C0}"/>
            </a:ext>
          </a:extLst>
        </xdr:cNvPr>
        <xdr:cNvPicPr>
          <a:picLocks noChangeAspect="1"/>
        </xdr:cNvPicPr>
      </xdr:nvPicPr>
      <xdr:blipFill>
        <a:blip xmlns:r="http://schemas.openxmlformats.org/officeDocument/2006/relationships" r:embed="rId2"/>
        <a:stretch>
          <a:fillRect/>
        </a:stretch>
      </xdr:blipFill>
      <xdr:spPr>
        <a:xfrm flipH="1">
          <a:off x="5334000" y="0"/>
          <a:ext cx="1527288" cy="495056"/>
        </a:xfrm>
        <a:prstGeom prst="rect">
          <a:avLst/>
        </a:prstGeom>
      </xdr:spPr>
    </xdr:pic>
    <xdr:clientData/>
  </xdr:twoCellAnchor>
  <xdr:twoCellAnchor editAs="oneCell">
    <xdr:from>
      <xdr:col>7</xdr:col>
      <xdr:colOff>491507</xdr:colOff>
      <xdr:row>0</xdr:row>
      <xdr:rowOff>11547</xdr:rowOff>
    </xdr:from>
    <xdr:to>
      <xdr:col>14</xdr:col>
      <xdr:colOff>759539</xdr:colOff>
      <xdr:row>2</xdr:row>
      <xdr:rowOff>166300</xdr:rowOff>
    </xdr:to>
    <xdr:pic>
      <xdr:nvPicPr>
        <xdr:cNvPr id="3" name="Imagen 2">
          <a:extLst>
            <a:ext uri="{FF2B5EF4-FFF2-40B4-BE49-F238E27FC236}">
              <a16:creationId xmlns:a16="http://schemas.microsoft.com/office/drawing/2014/main" id="{2CDCFCF0-2B6F-4E37-B07B-DAD71D7C1558}"/>
            </a:ext>
          </a:extLst>
        </xdr:cNvPr>
        <xdr:cNvPicPr>
          <a:picLocks noChangeAspect="1"/>
        </xdr:cNvPicPr>
      </xdr:nvPicPr>
      <xdr:blipFill>
        <a:blip xmlns:r="http://schemas.openxmlformats.org/officeDocument/2006/relationships" r:embed="rId3"/>
        <a:stretch>
          <a:fillRect/>
        </a:stretch>
      </xdr:blipFill>
      <xdr:spPr>
        <a:xfrm>
          <a:off x="5825507" y="11547"/>
          <a:ext cx="5602032" cy="5611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0</xdr:colOff>
      <xdr:row>0</xdr:row>
      <xdr:rowOff>11547</xdr:rowOff>
    </xdr:from>
    <xdr:to>
      <xdr:col>27</xdr:col>
      <xdr:colOff>165102</xdr:colOff>
      <xdr:row>1</xdr:row>
      <xdr:rowOff>26844</xdr:rowOff>
    </xdr:to>
    <xdr:pic>
      <xdr:nvPicPr>
        <xdr:cNvPr id="2" name="Imagen 1">
          <a:extLst>
            <a:ext uri="{FF2B5EF4-FFF2-40B4-BE49-F238E27FC236}">
              <a16:creationId xmlns:a16="http://schemas.microsoft.com/office/drawing/2014/main" id="{60892001-E706-4183-A0A0-CE23226CF828}"/>
            </a:ext>
          </a:extLst>
        </xdr:cNvPr>
        <xdr:cNvPicPr>
          <a:picLocks noChangeAspect="1"/>
        </xdr:cNvPicPr>
      </xdr:nvPicPr>
      <xdr:blipFill>
        <a:blip xmlns:r="http://schemas.openxmlformats.org/officeDocument/2006/relationships" r:embed="rId1"/>
        <a:stretch>
          <a:fillRect/>
        </a:stretch>
      </xdr:blipFill>
      <xdr:spPr>
        <a:xfrm>
          <a:off x="13398500" y="11547"/>
          <a:ext cx="3759202" cy="459797"/>
        </a:xfrm>
        <a:prstGeom prst="rect">
          <a:avLst/>
        </a:prstGeom>
      </xdr:spPr>
    </xdr:pic>
    <xdr:clientData/>
  </xdr:twoCellAnchor>
  <xdr:twoCellAnchor editAs="oneCell">
    <xdr:from>
      <xdr:col>11</xdr:col>
      <xdr:colOff>0</xdr:colOff>
      <xdr:row>0</xdr:row>
      <xdr:rowOff>43297</xdr:rowOff>
    </xdr:from>
    <xdr:to>
      <xdr:col>27</xdr:col>
      <xdr:colOff>21169</xdr:colOff>
      <xdr:row>1</xdr:row>
      <xdr:rowOff>58594</xdr:rowOff>
    </xdr:to>
    <xdr:pic>
      <xdr:nvPicPr>
        <xdr:cNvPr id="3" name="Imagen 2">
          <a:extLst>
            <a:ext uri="{FF2B5EF4-FFF2-40B4-BE49-F238E27FC236}">
              <a16:creationId xmlns:a16="http://schemas.microsoft.com/office/drawing/2014/main" id="{EA3A09B8-87F1-4DD4-9D42-2F963F1689EA}"/>
            </a:ext>
          </a:extLst>
        </xdr:cNvPr>
        <xdr:cNvPicPr>
          <a:picLocks noChangeAspect="1"/>
        </xdr:cNvPicPr>
      </xdr:nvPicPr>
      <xdr:blipFill>
        <a:blip xmlns:r="http://schemas.openxmlformats.org/officeDocument/2006/relationships" r:embed="rId1"/>
        <a:stretch>
          <a:fillRect/>
        </a:stretch>
      </xdr:blipFill>
      <xdr:spPr>
        <a:xfrm>
          <a:off x="13398500" y="43297"/>
          <a:ext cx="3615269" cy="45979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6</xdr:col>
      <xdr:colOff>527050</xdr:colOff>
      <xdr:row>0</xdr:row>
      <xdr:rowOff>0</xdr:rowOff>
    </xdr:from>
    <xdr:to>
      <xdr:col>7</xdr:col>
      <xdr:colOff>248556</xdr:colOff>
      <xdr:row>2</xdr:row>
      <xdr:rowOff>101600</xdr:rowOff>
    </xdr:to>
    <xdr:pic>
      <xdr:nvPicPr>
        <xdr:cNvPr id="2" name="Imagen 1">
          <a:hlinkClick xmlns:r="http://schemas.openxmlformats.org/officeDocument/2006/relationships" r:id="rId1"/>
          <a:extLst>
            <a:ext uri="{FF2B5EF4-FFF2-40B4-BE49-F238E27FC236}">
              <a16:creationId xmlns:a16="http://schemas.microsoft.com/office/drawing/2014/main" id="{CB01143E-656F-4353-92F0-48A11644107E}"/>
            </a:ext>
          </a:extLst>
        </xdr:cNvPr>
        <xdr:cNvPicPr>
          <a:picLocks noChangeAspect="1"/>
        </xdr:cNvPicPr>
      </xdr:nvPicPr>
      <xdr:blipFill>
        <a:blip xmlns:r="http://schemas.openxmlformats.org/officeDocument/2006/relationships" r:embed="rId2"/>
        <a:stretch>
          <a:fillRect/>
        </a:stretch>
      </xdr:blipFill>
      <xdr:spPr>
        <a:xfrm flipH="1">
          <a:off x="4921250" y="0"/>
          <a:ext cx="1594756" cy="457200"/>
        </a:xfrm>
        <a:prstGeom prst="rect">
          <a:avLst/>
        </a:prstGeom>
      </xdr:spPr>
    </xdr:pic>
    <xdr:clientData/>
  </xdr:twoCellAnchor>
  <xdr:twoCellAnchor editAs="oneCell">
    <xdr:from>
      <xdr:col>7</xdr:col>
      <xdr:colOff>491507</xdr:colOff>
      <xdr:row>0</xdr:row>
      <xdr:rowOff>11547</xdr:rowOff>
    </xdr:from>
    <xdr:to>
      <xdr:col>17</xdr:col>
      <xdr:colOff>571138</xdr:colOff>
      <xdr:row>3</xdr:row>
      <xdr:rowOff>1444</xdr:rowOff>
    </xdr:to>
    <xdr:pic>
      <xdr:nvPicPr>
        <xdr:cNvPr id="3" name="Imagen 2">
          <a:extLst>
            <a:ext uri="{FF2B5EF4-FFF2-40B4-BE49-F238E27FC236}">
              <a16:creationId xmlns:a16="http://schemas.microsoft.com/office/drawing/2014/main" id="{DD3AC925-1BEE-4171-8EB0-94466C838FEC}"/>
            </a:ext>
          </a:extLst>
        </xdr:cNvPr>
        <xdr:cNvPicPr>
          <a:picLocks noChangeAspect="1"/>
        </xdr:cNvPicPr>
      </xdr:nvPicPr>
      <xdr:blipFill>
        <a:blip xmlns:r="http://schemas.openxmlformats.org/officeDocument/2006/relationships" r:embed="rId3"/>
        <a:stretch>
          <a:fillRect/>
        </a:stretch>
      </xdr:blipFill>
      <xdr:spPr>
        <a:xfrm>
          <a:off x="6758957" y="11547"/>
          <a:ext cx="5667631" cy="46932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11</xdr:col>
      <xdr:colOff>0</xdr:colOff>
      <xdr:row>0</xdr:row>
      <xdr:rowOff>11547</xdr:rowOff>
    </xdr:from>
    <xdr:to>
      <xdr:col>24</xdr:col>
      <xdr:colOff>927102</xdr:colOff>
      <xdr:row>1</xdr:row>
      <xdr:rowOff>26844</xdr:rowOff>
    </xdr:to>
    <xdr:pic>
      <xdr:nvPicPr>
        <xdr:cNvPr id="2" name="Imagen 1">
          <a:extLst>
            <a:ext uri="{FF2B5EF4-FFF2-40B4-BE49-F238E27FC236}">
              <a16:creationId xmlns:a16="http://schemas.microsoft.com/office/drawing/2014/main" id="{4D2E78EA-06D7-46BB-918A-FDD89B2F0550}"/>
            </a:ext>
          </a:extLst>
        </xdr:cNvPr>
        <xdr:cNvPicPr>
          <a:picLocks noChangeAspect="1"/>
        </xdr:cNvPicPr>
      </xdr:nvPicPr>
      <xdr:blipFill>
        <a:blip xmlns:r="http://schemas.openxmlformats.org/officeDocument/2006/relationships" r:embed="rId1"/>
        <a:stretch>
          <a:fillRect/>
        </a:stretch>
      </xdr:blipFill>
      <xdr:spPr>
        <a:xfrm>
          <a:off x="5549900" y="11547"/>
          <a:ext cx="3752852" cy="459797"/>
        </a:xfrm>
        <a:prstGeom prst="rect">
          <a:avLst/>
        </a:prstGeom>
      </xdr:spPr>
    </xdr:pic>
    <xdr:clientData/>
  </xdr:twoCellAnchor>
  <xdr:twoCellAnchor editAs="oneCell">
    <xdr:from>
      <xdr:col>11</xdr:col>
      <xdr:colOff>0</xdr:colOff>
      <xdr:row>0</xdr:row>
      <xdr:rowOff>43297</xdr:rowOff>
    </xdr:from>
    <xdr:to>
      <xdr:col>24</xdr:col>
      <xdr:colOff>783169</xdr:colOff>
      <xdr:row>1</xdr:row>
      <xdr:rowOff>58594</xdr:rowOff>
    </xdr:to>
    <xdr:pic>
      <xdr:nvPicPr>
        <xdr:cNvPr id="3" name="Imagen 2">
          <a:extLst>
            <a:ext uri="{FF2B5EF4-FFF2-40B4-BE49-F238E27FC236}">
              <a16:creationId xmlns:a16="http://schemas.microsoft.com/office/drawing/2014/main" id="{8CBB2AC3-6481-4115-85FB-51BD28F33997}"/>
            </a:ext>
          </a:extLst>
        </xdr:cNvPr>
        <xdr:cNvPicPr>
          <a:picLocks noChangeAspect="1"/>
        </xdr:cNvPicPr>
      </xdr:nvPicPr>
      <xdr:blipFill>
        <a:blip xmlns:r="http://schemas.openxmlformats.org/officeDocument/2006/relationships" r:embed="rId1"/>
        <a:stretch>
          <a:fillRect/>
        </a:stretch>
      </xdr:blipFill>
      <xdr:spPr>
        <a:xfrm>
          <a:off x="5549900" y="43297"/>
          <a:ext cx="3608919" cy="459797"/>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11</xdr:col>
      <xdr:colOff>0</xdr:colOff>
      <xdr:row>0</xdr:row>
      <xdr:rowOff>11547</xdr:rowOff>
    </xdr:from>
    <xdr:to>
      <xdr:col>24</xdr:col>
      <xdr:colOff>937684</xdr:colOff>
      <xdr:row>1</xdr:row>
      <xdr:rowOff>26844</xdr:rowOff>
    </xdr:to>
    <xdr:pic>
      <xdr:nvPicPr>
        <xdr:cNvPr id="2" name="Imagen 1">
          <a:extLst>
            <a:ext uri="{FF2B5EF4-FFF2-40B4-BE49-F238E27FC236}">
              <a16:creationId xmlns:a16="http://schemas.microsoft.com/office/drawing/2014/main" id="{A315AE89-05AC-4DB4-916A-C7BC3BC80262}"/>
            </a:ext>
          </a:extLst>
        </xdr:cNvPr>
        <xdr:cNvPicPr>
          <a:picLocks noChangeAspect="1"/>
        </xdr:cNvPicPr>
      </xdr:nvPicPr>
      <xdr:blipFill>
        <a:blip xmlns:r="http://schemas.openxmlformats.org/officeDocument/2006/relationships" r:embed="rId1"/>
        <a:stretch>
          <a:fillRect/>
        </a:stretch>
      </xdr:blipFill>
      <xdr:spPr>
        <a:xfrm>
          <a:off x="4483100" y="11547"/>
          <a:ext cx="3738034" cy="459797"/>
        </a:xfrm>
        <a:prstGeom prst="rect">
          <a:avLst/>
        </a:prstGeom>
      </xdr:spPr>
    </xdr:pic>
    <xdr:clientData/>
  </xdr:twoCellAnchor>
  <xdr:twoCellAnchor editAs="oneCell">
    <xdr:from>
      <xdr:col>11</xdr:col>
      <xdr:colOff>0</xdr:colOff>
      <xdr:row>0</xdr:row>
      <xdr:rowOff>43297</xdr:rowOff>
    </xdr:from>
    <xdr:to>
      <xdr:col>24</xdr:col>
      <xdr:colOff>793751</xdr:colOff>
      <xdr:row>1</xdr:row>
      <xdr:rowOff>58594</xdr:rowOff>
    </xdr:to>
    <xdr:pic>
      <xdr:nvPicPr>
        <xdr:cNvPr id="3" name="Imagen 2">
          <a:extLst>
            <a:ext uri="{FF2B5EF4-FFF2-40B4-BE49-F238E27FC236}">
              <a16:creationId xmlns:a16="http://schemas.microsoft.com/office/drawing/2014/main" id="{9E81B40F-CC3E-48BA-A4EF-D037BF956AC9}"/>
            </a:ext>
          </a:extLst>
        </xdr:cNvPr>
        <xdr:cNvPicPr>
          <a:picLocks noChangeAspect="1"/>
        </xdr:cNvPicPr>
      </xdr:nvPicPr>
      <xdr:blipFill>
        <a:blip xmlns:r="http://schemas.openxmlformats.org/officeDocument/2006/relationships" r:embed="rId1"/>
        <a:stretch>
          <a:fillRect/>
        </a:stretch>
      </xdr:blipFill>
      <xdr:spPr>
        <a:xfrm>
          <a:off x="4483100" y="43297"/>
          <a:ext cx="3594101" cy="45979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7</xdr:col>
      <xdr:colOff>527050</xdr:colOff>
      <xdr:row>0</xdr:row>
      <xdr:rowOff>0</xdr:rowOff>
    </xdr:from>
    <xdr:to>
      <xdr:col>8</xdr:col>
      <xdr:colOff>915595</xdr:colOff>
      <xdr:row>3</xdr:row>
      <xdr:rowOff>2694</xdr:rowOff>
    </xdr:to>
    <xdr:pic>
      <xdr:nvPicPr>
        <xdr:cNvPr id="2" name="Imagen 1">
          <a:hlinkClick xmlns:r="http://schemas.openxmlformats.org/officeDocument/2006/relationships" r:id="rId1"/>
          <a:extLst>
            <a:ext uri="{FF2B5EF4-FFF2-40B4-BE49-F238E27FC236}">
              <a16:creationId xmlns:a16="http://schemas.microsoft.com/office/drawing/2014/main" id="{2A01939B-9EE0-4781-BAD2-4E4493303AE0}"/>
            </a:ext>
          </a:extLst>
        </xdr:cNvPr>
        <xdr:cNvPicPr>
          <a:picLocks noChangeAspect="1"/>
        </xdr:cNvPicPr>
      </xdr:nvPicPr>
      <xdr:blipFill>
        <a:blip xmlns:r="http://schemas.openxmlformats.org/officeDocument/2006/relationships" r:embed="rId2"/>
        <a:stretch>
          <a:fillRect/>
        </a:stretch>
      </xdr:blipFill>
      <xdr:spPr>
        <a:xfrm flipH="1">
          <a:off x="5359400" y="0"/>
          <a:ext cx="1575995" cy="485294"/>
        </a:xfrm>
        <a:prstGeom prst="rect">
          <a:avLst/>
        </a:prstGeom>
      </xdr:spPr>
    </xdr:pic>
    <xdr:clientData/>
  </xdr:twoCellAnchor>
  <xdr:twoCellAnchor editAs="oneCell">
    <xdr:from>
      <xdr:col>8</xdr:col>
      <xdr:colOff>491507</xdr:colOff>
      <xdr:row>0</xdr:row>
      <xdr:rowOff>11547</xdr:rowOff>
    </xdr:from>
    <xdr:to>
      <xdr:col>18</xdr:col>
      <xdr:colOff>464264</xdr:colOff>
      <xdr:row>3</xdr:row>
      <xdr:rowOff>84572</xdr:rowOff>
    </xdr:to>
    <xdr:pic>
      <xdr:nvPicPr>
        <xdr:cNvPr id="3" name="Imagen 2">
          <a:extLst>
            <a:ext uri="{FF2B5EF4-FFF2-40B4-BE49-F238E27FC236}">
              <a16:creationId xmlns:a16="http://schemas.microsoft.com/office/drawing/2014/main" id="{54724D87-E669-4BDB-8122-DC395FB20123}"/>
            </a:ext>
          </a:extLst>
        </xdr:cNvPr>
        <xdr:cNvPicPr>
          <a:picLocks noChangeAspect="1"/>
        </xdr:cNvPicPr>
      </xdr:nvPicPr>
      <xdr:blipFill>
        <a:blip xmlns:r="http://schemas.openxmlformats.org/officeDocument/2006/relationships" r:embed="rId3"/>
        <a:stretch>
          <a:fillRect/>
        </a:stretch>
      </xdr:blipFill>
      <xdr:spPr>
        <a:xfrm>
          <a:off x="6511307" y="11547"/>
          <a:ext cx="5706807" cy="5556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7</xdr:col>
      <xdr:colOff>527050</xdr:colOff>
      <xdr:row>0</xdr:row>
      <xdr:rowOff>0</xdr:rowOff>
    </xdr:from>
    <xdr:to>
      <xdr:col>8</xdr:col>
      <xdr:colOff>822076</xdr:colOff>
      <xdr:row>3</xdr:row>
      <xdr:rowOff>8660</xdr:rowOff>
    </xdr:to>
    <xdr:pic>
      <xdr:nvPicPr>
        <xdr:cNvPr id="2" name="Imagen 1">
          <a:hlinkClick xmlns:r="http://schemas.openxmlformats.org/officeDocument/2006/relationships" r:id="rId1"/>
          <a:extLst>
            <a:ext uri="{FF2B5EF4-FFF2-40B4-BE49-F238E27FC236}">
              <a16:creationId xmlns:a16="http://schemas.microsoft.com/office/drawing/2014/main" id="{53541652-AC4A-400F-AC56-58B3CEB64722}"/>
            </a:ext>
          </a:extLst>
        </xdr:cNvPr>
        <xdr:cNvPicPr>
          <a:picLocks noChangeAspect="1"/>
        </xdr:cNvPicPr>
      </xdr:nvPicPr>
      <xdr:blipFill>
        <a:blip xmlns:r="http://schemas.openxmlformats.org/officeDocument/2006/relationships" r:embed="rId2"/>
        <a:stretch>
          <a:fillRect/>
        </a:stretch>
      </xdr:blipFill>
      <xdr:spPr>
        <a:xfrm flipH="1">
          <a:off x="5378450" y="0"/>
          <a:ext cx="1482476" cy="484910"/>
        </a:xfrm>
        <a:prstGeom prst="rect">
          <a:avLst/>
        </a:prstGeom>
      </xdr:spPr>
    </xdr:pic>
    <xdr:clientData/>
  </xdr:twoCellAnchor>
  <xdr:twoCellAnchor editAs="oneCell">
    <xdr:from>
      <xdr:col>8</xdr:col>
      <xdr:colOff>491507</xdr:colOff>
      <xdr:row>0</xdr:row>
      <xdr:rowOff>0</xdr:rowOff>
    </xdr:from>
    <xdr:to>
      <xdr:col>18</xdr:col>
      <xdr:colOff>41699</xdr:colOff>
      <xdr:row>3</xdr:row>
      <xdr:rowOff>72159</xdr:rowOff>
    </xdr:to>
    <xdr:pic>
      <xdr:nvPicPr>
        <xdr:cNvPr id="3" name="Imagen 2">
          <a:extLst>
            <a:ext uri="{FF2B5EF4-FFF2-40B4-BE49-F238E27FC236}">
              <a16:creationId xmlns:a16="http://schemas.microsoft.com/office/drawing/2014/main" id="{821F82EE-6AF5-4228-8F63-C9F7E22CF6A4}"/>
            </a:ext>
          </a:extLst>
        </xdr:cNvPr>
        <xdr:cNvPicPr>
          <a:picLocks noChangeAspect="1"/>
        </xdr:cNvPicPr>
      </xdr:nvPicPr>
      <xdr:blipFill>
        <a:blip xmlns:r="http://schemas.openxmlformats.org/officeDocument/2006/relationships" r:embed="rId3"/>
        <a:stretch>
          <a:fillRect/>
        </a:stretch>
      </xdr:blipFill>
      <xdr:spPr>
        <a:xfrm>
          <a:off x="6530357" y="0"/>
          <a:ext cx="5379492" cy="548409"/>
        </a:xfrm>
        <a:prstGeom prst="rect">
          <a:avLst/>
        </a:prstGeom>
      </xdr:spPr>
    </xdr:pic>
    <xdr:clientData/>
  </xdr:twoCellAnchor>
  <xdr:twoCellAnchor editAs="oneCell">
    <xdr:from>
      <xdr:col>7</xdr:col>
      <xdr:colOff>527050</xdr:colOff>
      <xdr:row>0</xdr:row>
      <xdr:rowOff>0</xdr:rowOff>
    </xdr:from>
    <xdr:to>
      <xdr:col>8</xdr:col>
      <xdr:colOff>815150</xdr:colOff>
      <xdr:row>3</xdr:row>
      <xdr:rowOff>7794</xdr:rowOff>
    </xdr:to>
    <xdr:pic>
      <xdr:nvPicPr>
        <xdr:cNvPr id="4" name="Imagen 3">
          <a:hlinkClick xmlns:r="http://schemas.openxmlformats.org/officeDocument/2006/relationships" r:id="rId1"/>
          <a:extLst>
            <a:ext uri="{FF2B5EF4-FFF2-40B4-BE49-F238E27FC236}">
              <a16:creationId xmlns:a16="http://schemas.microsoft.com/office/drawing/2014/main" id="{08EBC824-1EE6-4F47-91FB-900ABC13FAE2}"/>
            </a:ext>
          </a:extLst>
        </xdr:cNvPr>
        <xdr:cNvPicPr>
          <a:picLocks noChangeAspect="1"/>
        </xdr:cNvPicPr>
      </xdr:nvPicPr>
      <xdr:blipFill>
        <a:blip xmlns:r="http://schemas.openxmlformats.org/officeDocument/2006/relationships" r:embed="rId2"/>
        <a:stretch>
          <a:fillRect/>
        </a:stretch>
      </xdr:blipFill>
      <xdr:spPr>
        <a:xfrm flipH="1">
          <a:off x="5378450" y="0"/>
          <a:ext cx="1475550" cy="484044"/>
        </a:xfrm>
        <a:prstGeom prst="rect">
          <a:avLst/>
        </a:prstGeom>
      </xdr:spPr>
    </xdr:pic>
    <xdr:clientData/>
  </xdr:twoCellAnchor>
  <xdr:twoCellAnchor editAs="oneCell">
    <xdr:from>
      <xdr:col>8</xdr:col>
      <xdr:colOff>491507</xdr:colOff>
      <xdr:row>0</xdr:row>
      <xdr:rowOff>11547</xdr:rowOff>
    </xdr:from>
    <xdr:to>
      <xdr:col>18</xdr:col>
      <xdr:colOff>17454</xdr:colOff>
      <xdr:row>3</xdr:row>
      <xdr:rowOff>81108</xdr:rowOff>
    </xdr:to>
    <xdr:pic>
      <xdr:nvPicPr>
        <xdr:cNvPr id="5" name="Imagen 4">
          <a:extLst>
            <a:ext uri="{FF2B5EF4-FFF2-40B4-BE49-F238E27FC236}">
              <a16:creationId xmlns:a16="http://schemas.microsoft.com/office/drawing/2014/main" id="{B2FCC00E-5B4E-4FB2-A369-76D4C1DFDAFD}"/>
            </a:ext>
          </a:extLst>
        </xdr:cNvPr>
        <xdr:cNvPicPr>
          <a:picLocks noChangeAspect="1"/>
        </xdr:cNvPicPr>
      </xdr:nvPicPr>
      <xdr:blipFill>
        <a:blip xmlns:r="http://schemas.openxmlformats.org/officeDocument/2006/relationships" r:embed="rId3"/>
        <a:stretch>
          <a:fillRect/>
        </a:stretch>
      </xdr:blipFill>
      <xdr:spPr>
        <a:xfrm>
          <a:off x="6530357" y="11547"/>
          <a:ext cx="5355247" cy="54581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6</xdr:col>
      <xdr:colOff>527050</xdr:colOff>
      <xdr:row>0</xdr:row>
      <xdr:rowOff>0</xdr:rowOff>
    </xdr:from>
    <xdr:to>
      <xdr:col>7</xdr:col>
      <xdr:colOff>822596</xdr:colOff>
      <xdr:row>2</xdr:row>
      <xdr:rowOff>116416</xdr:rowOff>
    </xdr:to>
    <xdr:pic>
      <xdr:nvPicPr>
        <xdr:cNvPr id="2" name="Imagen 1">
          <a:hlinkClick xmlns:r="http://schemas.openxmlformats.org/officeDocument/2006/relationships" r:id="rId1"/>
          <a:extLst>
            <a:ext uri="{FF2B5EF4-FFF2-40B4-BE49-F238E27FC236}">
              <a16:creationId xmlns:a16="http://schemas.microsoft.com/office/drawing/2014/main" id="{EC1751EB-337F-4640-BE8E-8C6CBD4ED57C}"/>
            </a:ext>
          </a:extLst>
        </xdr:cNvPr>
        <xdr:cNvPicPr>
          <a:picLocks noChangeAspect="1"/>
        </xdr:cNvPicPr>
      </xdr:nvPicPr>
      <xdr:blipFill>
        <a:blip xmlns:r="http://schemas.openxmlformats.org/officeDocument/2006/relationships" r:embed="rId2"/>
        <a:stretch>
          <a:fillRect/>
        </a:stretch>
      </xdr:blipFill>
      <xdr:spPr>
        <a:xfrm flipH="1">
          <a:off x="1828800" y="0"/>
          <a:ext cx="1482996" cy="469900"/>
        </a:xfrm>
        <a:prstGeom prst="rect">
          <a:avLst/>
        </a:prstGeom>
      </xdr:spPr>
    </xdr:pic>
    <xdr:clientData/>
  </xdr:twoCellAnchor>
  <xdr:twoCellAnchor editAs="oneCell">
    <xdr:from>
      <xdr:col>7</xdr:col>
      <xdr:colOff>491507</xdr:colOff>
      <xdr:row>0</xdr:row>
      <xdr:rowOff>11547</xdr:rowOff>
    </xdr:from>
    <xdr:to>
      <xdr:col>17</xdr:col>
      <xdr:colOff>150310</xdr:colOff>
      <xdr:row>3</xdr:row>
      <xdr:rowOff>86957</xdr:rowOff>
    </xdr:to>
    <xdr:pic>
      <xdr:nvPicPr>
        <xdr:cNvPr id="3" name="Imagen 2">
          <a:extLst>
            <a:ext uri="{FF2B5EF4-FFF2-40B4-BE49-F238E27FC236}">
              <a16:creationId xmlns:a16="http://schemas.microsoft.com/office/drawing/2014/main" id="{8E54C5CF-76DF-47B5-8958-F7DDDBE8B364}"/>
            </a:ext>
          </a:extLst>
        </xdr:cNvPr>
        <xdr:cNvPicPr>
          <a:picLocks noChangeAspect="1"/>
        </xdr:cNvPicPr>
      </xdr:nvPicPr>
      <xdr:blipFill>
        <a:blip xmlns:r="http://schemas.openxmlformats.org/officeDocument/2006/relationships" r:embed="rId3"/>
        <a:stretch>
          <a:fillRect/>
        </a:stretch>
      </xdr:blipFill>
      <xdr:spPr>
        <a:xfrm>
          <a:off x="2980707" y="11547"/>
          <a:ext cx="5418253" cy="550602"/>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7</xdr:col>
      <xdr:colOff>527050</xdr:colOff>
      <xdr:row>0</xdr:row>
      <xdr:rowOff>0</xdr:rowOff>
    </xdr:from>
    <xdr:to>
      <xdr:col>8</xdr:col>
      <xdr:colOff>896989</xdr:colOff>
      <xdr:row>3</xdr:row>
      <xdr:rowOff>2931</xdr:rowOff>
    </xdr:to>
    <xdr:pic>
      <xdr:nvPicPr>
        <xdr:cNvPr id="2" name="Imagen 1">
          <a:hlinkClick xmlns:r="http://schemas.openxmlformats.org/officeDocument/2006/relationships" r:id="rId1"/>
          <a:extLst>
            <a:ext uri="{FF2B5EF4-FFF2-40B4-BE49-F238E27FC236}">
              <a16:creationId xmlns:a16="http://schemas.microsoft.com/office/drawing/2014/main" id="{C919F588-7FBC-4CB1-90CD-90A369843F09}"/>
            </a:ext>
          </a:extLst>
        </xdr:cNvPr>
        <xdr:cNvPicPr>
          <a:picLocks noChangeAspect="1"/>
        </xdr:cNvPicPr>
      </xdr:nvPicPr>
      <xdr:blipFill>
        <a:blip xmlns:r="http://schemas.openxmlformats.org/officeDocument/2006/relationships" r:embed="rId2"/>
        <a:stretch>
          <a:fillRect/>
        </a:stretch>
      </xdr:blipFill>
      <xdr:spPr>
        <a:xfrm flipH="1">
          <a:off x="3143250" y="0"/>
          <a:ext cx="1557389" cy="479181"/>
        </a:xfrm>
        <a:prstGeom prst="rect">
          <a:avLst/>
        </a:prstGeom>
      </xdr:spPr>
    </xdr:pic>
    <xdr:clientData/>
  </xdr:twoCellAnchor>
  <xdr:twoCellAnchor editAs="oneCell">
    <xdr:from>
      <xdr:col>8</xdr:col>
      <xdr:colOff>491507</xdr:colOff>
      <xdr:row>0</xdr:row>
      <xdr:rowOff>11547</xdr:rowOff>
    </xdr:from>
    <xdr:to>
      <xdr:col>18</xdr:col>
      <xdr:colOff>794466</xdr:colOff>
      <xdr:row>3</xdr:row>
      <xdr:rowOff>80575</xdr:rowOff>
    </xdr:to>
    <xdr:pic>
      <xdr:nvPicPr>
        <xdr:cNvPr id="3" name="Imagen 2">
          <a:extLst>
            <a:ext uri="{FF2B5EF4-FFF2-40B4-BE49-F238E27FC236}">
              <a16:creationId xmlns:a16="http://schemas.microsoft.com/office/drawing/2014/main" id="{049E2ABB-69DE-4B81-B39B-26E8ADB10417}"/>
            </a:ext>
          </a:extLst>
        </xdr:cNvPr>
        <xdr:cNvPicPr>
          <a:picLocks noChangeAspect="1"/>
        </xdr:cNvPicPr>
      </xdr:nvPicPr>
      <xdr:blipFill>
        <a:blip xmlns:r="http://schemas.openxmlformats.org/officeDocument/2006/relationships" r:embed="rId3"/>
        <a:stretch>
          <a:fillRect/>
        </a:stretch>
      </xdr:blipFill>
      <xdr:spPr>
        <a:xfrm>
          <a:off x="4295157" y="11547"/>
          <a:ext cx="5516309" cy="545278"/>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6</xdr:col>
      <xdr:colOff>527050</xdr:colOff>
      <xdr:row>0</xdr:row>
      <xdr:rowOff>0</xdr:rowOff>
    </xdr:from>
    <xdr:to>
      <xdr:col>7</xdr:col>
      <xdr:colOff>826406</xdr:colOff>
      <xdr:row>2</xdr:row>
      <xdr:rowOff>121228</xdr:rowOff>
    </xdr:to>
    <xdr:pic>
      <xdr:nvPicPr>
        <xdr:cNvPr id="2" name="Imagen 1">
          <a:hlinkClick xmlns:r="http://schemas.openxmlformats.org/officeDocument/2006/relationships" r:id="rId1"/>
          <a:extLst>
            <a:ext uri="{FF2B5EF4-FFF2-40B4-BE49-F238E27FC236}">
              <a16:creationId xmlns:a16="http://schemas.microsoft.com/office/drawing/2014/main" id="{AC42913C-C5FB-4D43-A96B-4E4754BFA663}"/>
            </a:ext>
          </a:extLst>
        </xdr:cNvPr>
        <xdr:cNvPicPr>
          <a:picLocks noChangeAspect="1"/>
        </xdr:cNvPicPr>
      </xdr:nvPicPr>
      <xdr:blipFill>
        <a:blip xmlns:r="http://schemas.openxmlformats.org/officeDocument/2006/relationships" r:embed="rId2"/>
        <a:stretch>
          <a:fillRect/>
        </a:stretch>
      </xdr:blipFill>
      <xdr:spPr>
        <a:xfrm flipH="1">
          <a:off x="4102100" y="0"/>
          <a:ext cx="1486806" cy="476828"/>
        </a:xfrm>
        <a:prstGeom prst="rect">
          <a:avLst/>
        </a:prstGeom>
      </xdr:spPr>
    </xdr:pic>
    <xdr:clientData/>
  </xdr:twoCellAnchor>
  <xdr:twoCellAnchor editAs="oneCell">
    <xdr:from>
      <xdr:col>7</xdr:col>
      <xdr:colOff>491507</xdr:colOff>
      <xdr:row>0</xdr:row>
      <xdr:rowOff>11547</xdr:rowOff>
    </xdr:from>
    <xdr:to>
      <xdr:col>17</xdr:col>
      <xdr:colOff>477363</xdr:colOff>
      <xdr:row>3</xdr:row>
      <xdr:rowOff>75047</xdr:rowOff>
    </xdr:to>
    <xdr:pic>
      <xdr:nvPicPr>
        <xdr:cNvPr id="3" name="Imagen 2">
          <a:extLst>
            <a:ext uri="{FF2B5EF4-FFF2-40B4-BE49-F238E27FC236}">
              <a16:creationId xmlns:a16="http://schemas.microsoft.com/office/drawing/2014/main" id="{30912DBF-1050-4210-801E-B3CB97123671}"/>
            </a:ext>
          </a:extLst>
        </xdr:cNvPr>
        <xdr:cNvPicPr>
          <a:picLocks noChangeAspect="1"/>
        </xdr:cNvPicPr>
      </xdr:nvPicPr>
      <xdr:blipFill>
        <a:blip xmlns:r="http://schemas.openxmlformats.org/officeDocument/2006/relationships" r:embed="rId3"/>
        <a:stretch>
          <a:fillRect/>
        </a:stretch>
      </xdr:blipFill>
      <xdr:spPr>
        <a:xfrm>
          <a:off x="5254007" y="11547"/>
          <a:ext cx="5465906" cy="5461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11</xdr:col>
      <xdr:colOff>0</xdr:colOff>
      <xdr:row>0</xdr:row>
      <xdr:rowOff>11547</xdr:rowOff>
    </xdr:from>
    <xdr:to>
      <xdr:col>25</xdr:col>
      <xdr:colOff>752476</xdr:colOff>
      <xdr:row>1</xdr:row>
      <xdr:rowOff>26844</xdr:rowOff>
    </xdr:to>
    <xdr:pic>
      <xdr:nvPicPr>
        <xdr:cNvPr id="2" name="Imagen 1">
          <a:extLst>
            <a:ext uri="{FF2B5EF4-FFF2-40B4-BE49-F238E27FC236}">
              <a16:creationId xmlns:a16="http://schemas.microsoft.com/office/drawing/2014/main" id="{EEDA0DA5-439F-4806-B803-86198F84FC4D}"/>
            </a:ext>
          </a:extLst>
        </xdr:cNvPr>
        <xdr:cNvPicPr>
          <a:picLocks noChangeAspect="1"/>
        </xdr:cNvPicPr>
      </xdr:nvPicPr>
      <xdr:blipFill>
        <a:blip xmlns:r="http://schemas.openxmlformats.org/officeDocument/2006/relationships" r:embed="rId1"/>
        <a:stretch>
          <a:fillRect/>
        </a:stretch>
      </xdr:blipFill>
      <xdr:spPr>
        <a:xfrm>
          <a:off x="4483100" y="11547"/>
          <a:ext cx="3756026" cy="459797"/>
        </a:xfrm>
        <a:prstGeom prst="rect">
          <a:avLst/>
        </a:prstGeom>
      </xdr:spPr>
    </xdr:pic>
    <xdr:clientData/>
  </xdr:twoCellAnchor>
  <xdr:twoCellAnchor editAs="oneCell">
    <xdr:from>
      <xdr:col>11</xdr:col>
      <xdr:colOff>0</xdr:colOff>
      <xdr:row>0</xdr:row>
      <xdr:rowOff>43297</xdr:rowOff>
    </xdr:from>
    <xdr:to>
      <xdr:col>25</xdr:col>
      <xdr:colOff>608543</xdr:colOff>
      <xdr:row>1</xdr:row>
      <xdr:rowOff>58594</xdr:rowOff>
    </xdr:to>
    <xdr:pic>
      <xdr:nvPicPr>
        <xdr:cNvPr id="3" name="Imagen 2">
          <a:extLst>
            <a:ext uri="{FF2B5EF4-FFF2-40B4-BE49-F238E27FC236}">
              <a16:creationId xmlns:a16="http://schemas.microsoft.com/office/drawing/2014/main" id="{302995BF-FBB4-45F8-936A-45ECAE8605EA}"/>
            </a:ext>
          </a:extLst>
        </xdr:cNvPr>
        <xdr:cNvPicPr>
          <a:picLocks noChangeAspect="1"/>
        </xdr:cNvPicPr>
      </xdr:nvPicPr>
      <xdr:blipFill>
        <a:blip xmlns:r="http://schemas.openxmlformats.org/officeDocument/2006/relationships" r:embed="rId1"/>
        <a:stretch>
          <a:fillRect/>
        </a:stretch>
      </xdr:blipFill>
      <xdr:spPr>
        <a:xfrm>
          <a:off x="4483100" y="43297"/>
          <a:ext cx="3612093" cy="459797"/>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6</xdr:col>
      <xdr:colOff>527050</xdr:colOff>
      <xdr:row>0</xdr:row>
      <xdr:rowOff>0</xdr:rowOff>
    </xdr:from>
    <xdr:to>
      <xdr:col>8</xdr:col>
      <xdr:colOff>123938</xdr:colOff>
      <xdr:row>3</xdr:row>
      <xdr:rowOff>1588</xdr:rowOff>
    </xdr:to>
    <xdr:pic>
      <xdr:nvPicPr>
        <xdr:cNvPr id="2" name="Imagen 1">
          <a:hlinkClick xmlns:r="http://schemas.openxmlformats.org/officeDocument/2006/relationships" r:id="rId1"/>
          <a:extLst>
            <a:ext uri="{FF2B5EF4-FFF2-40B4-BE49-F238E27FC236}">
              <a16:creationId xmlns:a16="http://schemas.microsoft.com/office/drawing/2014/main" id="{133DCADF-2F5C-4D69-9A3E-D98337229119}"/>
            </a:ext>
          </a:extLst>
        </xdr:cNvPr>
        <xdr:cNvPicPr>
          <a:picLocks noChangeAspect="1"/>
        </xdr:cNvPicPr>
      </xdr:nvPicPr>
      <xdr:blipFill>
        <a:blip xmlns:r="http://schemas.openxmlformats.org/officeDocument/2006/relationships" r:embed="rId2"/>
        <a:stretch>
          <a:fillRect/>
        </a:stretch>
      </xdr:blipFill>
      <xdr:spPr>
        <a:xfrm flipH="1">
          <a:off x="3987800" y="0"/>
          <a:ext cx="1533638" cy="484188"/>
        </a:xfrm>
        <a:prstGeom prst="rect">
          <a:avLst/>
        </a:prstGeom>
      </xdr:spPr>
    </xdr:pic>
    <xdr:clientData/>
  </xdr:twoCellAnchor>
  <xdr:twoCellAnchor editAs="oneCell">
    <xdr:from>
      <xdr:col>7</xdr:col>
      <xdr:colOff>491507</xdr:colOff>
      <xdr:row>0</xdr:row>
      <xdr:rowOff>11547</xdr:rowOff>
    </xdr:from>
    <xdr:to>
      <xdr:col>17</xdr:col>
      <xdr:colOff>890849</xdr:colOff>
      <xdr:row>3</xdr:row>
      <xdr:rowOff>74469</xdr:rowOff>
    </xdr:to>
    <xdr:pic>
      <xdr:nvPicPr>
        <xdr:cNvPr id="3" name="Imagen 2">
          <a:extLst>
            <a:ext uri="{FF2B5EF4-FFF2-40B4-BE49-F238E27FC236}">
              <a16:creationId xmlns:a16="http://schemas.microsoft.com/office/drawing/2014/main" id="{18C20B7C-11C9-4A20-8ADA-4BA9252F58B4}"/>
            </a:ext>
          </a:extLst>
        </xdr:cNvPr>
        <xdr:cNvPicPr>
          <a:picLocks noChangeAspect="1"/>
        </xdr:cNvPicPr>
      </xdr:nvPicPr>
      <xdr:blipFill>
        <a:blip xmlns:r="http://schemas.openxmlformats.org/officeDocument/2006/relationships" r:embed="rId3"/>
        <a:stretch>
          <a:fillRect/>
        </a:stretch>
      </xdr:blipFill>
      <xdr:spPr>
        <a:xfrm>
          <a:off x="5050807" y="11547"/>
          <a:ext cx="5365042" cy="5455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0</xdr:colOff>
      <xdr:row>0</xdr:row>
      <xdr:rowOff>11547</xdr:rowOff>
    </xdr:from>
    <xdr:to>
      <xdr:col>27</xdr:col>
      <xdr:colOff>165102</xdr:colOff>
      <xdr:row>1</xdr:row>
      <xdr:rowOff>26844</xdr:rowOff>
    </xdr:to>
    <xdr:pic>
      <xdr:nvPicPr>
        <xdr:cNvPr id="2" name="Imagen 1">
          <a:extLst>
            <a:ext uri="{FF2B5EF4-FFF2-40B4-BE49-F238E27FC236}">
              <a16:creationId xmlns:a16="http://schemas.microsoft.com/office/drawing/2014/main" id="{ADC02FE0-D48F-4DE2-9FD7-526A11CE7685}"/>
            </a:ext>
          </a:extLst>
        </xdr:cNvPr>
        <xdr:cNvPicPr>
          <a:picLocks noChangeAspect="1"/>
        </xdr:cNvPicPr>
      </xdr:nvPicPr>
      <xdr:blipFill>
        <a:blip xmlns:r="http://schemas.openxmlformats.org/officeDocument/2006/relationships" r:embed="rId1"/>
        <a:stretch>
          <a:fillRect/>
        </a:stretch>
      </xdr:blipFill>
      <xdr:spPr>
        <a:xfrm>
          <a:off x="13398500" y="11547"/>
          <a:ext cx="3759202" cy="459797"/>
        </a:xfrm>
        <a:prstGeom prst="rect">
          <a:avLst/>
        </a:prstGeom>
      </xdr:spPr>
    </xdr:pic>
    <xdr:clientData/>
  </xdr:twoCellAnchor>
  <xdr:twoCellAnchor editAs="oneCell">
    <xdr:from>
      <xdr:col>11</xdr:col>
      <xdr:colOff>0</xdr:colOff>
      <xdr:row>0</xdr:row>
      <xdr:rowOff>43297</xdr:rowOff>
    </xdr:from>
    <xdr:to>
      <xdr:col>27</xdr:col>
      <xdr:colOff>21169</xdr:colOff>
      <xdr:row>1</xdr:row>
      <xdr:rowOff>58594</xdr:rowOff>
    </xdr:to>
    <xdr:pic>
      <xdr:nvPicPr>
        <xdr:cNvPr id="3" name="Imagen 2">
          <a:extLst>
            <a:ext uri="{FF2B5EF4-FFF2-40B4-BE49-F238E27FC236}">
              <a16:creationId xmlns:a16="http://schemas.microsoft.com/office/drawing/2014/main" id="{CE5690D1-3D74-4D21-A511-E3D677EA1831}"/>
            </a:ext>
          </a:extLst>
        </xdr:cNvPr>
        <xdr:cNvPicPr>
          <a:picLocks noChangeAspect="1"/>
        </xdr:cNvPicPr>
      </xdr:nvPicPr>
      <xdr:blipFill>
        <a:blip xmlns:r="http://schemas.openxmlformats.org/officeDocument/2006/relationships" r:embed="rId1"/>
        <a:stretch>
          <a:fillRect/>
        </a:stretch>
      </xdr:blipFill>
      <xdr:spPr>
        <a:xfrm>
          <a:off x="13398500" y="43297"/>
          <a:ext cx="3615269" cy="459797"/>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11</xdr:col>
      <xdr:colOff>0</xdr:colOff>
      <xdr:row>0</xdr:row>
      <xdr:rowOff>11547</xdr:rowOff>
    </xdr:from>
    <xdr:to>
      <xdr:col>32</xdr:col>
      <xdr:colOff>704851</xdr:colOff>
      <xdr:row>1</xdr:row>
      <xdr:rowOff>26844</xdr:rowOff>
    </xdr:to>
    <xdr:pic>
      <xdr:nvPicPr>
        <xdr:cNvPr id="2" name="Imagen 1">
          <a:extLst>
            <a:ext uri="{FF2B5EF4-FFF2-40B4-BE49-F238E27FC236}">
              <a16:creationId xmlns:a16="http://schemas.microsoft.com/office/drawing/2014/main" id="{586A5ADF-8737-4C43-BC4F-3D49776DDD88}"/>
            </a:ext>
          </a:extLst>
        </xdr:cNvPr>
        <xdr:cNvPicPr>
          <a:picLocks noChangeAspect="1"/>
        </xdr:cNvPicPr>
      </xdr:nvPicPr>
      <xdr:blipFill>
        <a:blip xmlns:r="http://schemas.openxmlformats.org/officeDocument/2006/relationships" r:embed="rId1"/>
        <a:stretch>
          <a:fillRect/>
        </a:stretch>
      </xdr:blipFill>
      <xdr:spPr>
        <a:xfrm>
          <a:off x="4483100" y="11547"/>
          <a:ext cx="3752851" cy="459797"/>
        </a:xfrm>
        <a:prstGeom prst="rect">
          <a:avLst/>
        </a:prstGeom>
      </xdr:spPr>
    </xdr:pic>
    <xdr:clientData/>
  </xdr:twoCellAnchor>
  <xdr:twoCellAnchor editAs="oneCell">
    <xdr:from>
      <xdr:col>11</xdr:col>
      <xdr:colOff>0</xdr:colOff>
      <xdr:row>0</xdr:row>
      <xdr:rowOff>43297</xdr:rowOff>
    </xdr:from>
    <xdr:to>
      <xdr:col>32</xdr:col>
      <xdr:colOff>560918</xdr:colOff>
      <xdr:row>1</xdr:row>
      <xdr:rowOff>58594</xdr:rowOff>
    </xdr:to>
    <xdr:pic>
      <xdr:nvPicPr>
        <xdr:cNvPr id="3" name="Imagen 2">
          <a:extLst>
            <a:ext uri="{FF2B5EF4-FFF2-40B4-BE49-F238E27FC236}">
              <a16:creationId xmlns:a16="http://schemas.microsoft.com/office/drawing/2014/main" id="{E758B6B2-2F18-45D8-8B4F-F2FD8F5D6143}"/>
            </a:ext>
          </a:extLst>
        </xdr:cNvPr>
        <xdr:cNvPicPr>
          <a:picLocks noChangeAspect="1"/>
        </xdr:cNvPicPr>
      </xdr:nvPicPr>
      <xdr:blipFill>
        <a:blip xmlns:r="http://schemas.openxmlformats.org/officeDocument/2006/relationships" r:embed="rId1"/>
        <a:stretch>
          <a:fillRect/>
        </a:stretch>
      </xdr:blipFill>
      <xdr:spPr>
        <a:xfrm>
          <a:off x="4483100" y="43297"/>
          <a:ext cx="3608918" cy="459797"/>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11</xdr:col>
      <xdr:colOff>0</xdr:colOff>
      <xdr:row>0</xdr:row>
      <xdr:rowOff>11547</xdr:rowOff>
    </xdr:from>
    <xdr:to>
      <xdr:col>37</xdr:col>
      <xdr:colOff>935039</xdr:colOff>
      <xdr:row>1</xdr:row>
      <xdr:rowOff>26844</xdr:rowOff>
    </xdr:to>
    <xdr:pic>
      <xdr:nvPicPr>
        <xdr:cNvPr id="2" name="Imagen 1">
          <a:extLst>
            <a:ext uri="{FF2B5EF4-FFF2-40B4-BE49-F238E27FC236}">
              <a16:creationId xmlns:a16="http://schemas.microsoft.com/office/drawing/2014/main" id="{136613C4-8830-4894-B2B7-84797FE48A96}"/>
            </a:ext>
          </a:extLst>
        </xdr:cNvPr>
        <xdr:cNvPicPr>
          <a:picLocks noChangeAspect="1"/>
        </xdr:cNvPicPr>
      </xdr:nvPicPr>
      <xdr:blipFill>
        <a:blip xmlns:r="http://schemas.openxmlformats.org/officeDocument/2006/relationships" r:embed="rId1"/>
        <a:stretch>
          <a:fillRect/>
        </a:stretch>
      </xdr:blipFill>
      <xdr:spPr>
        <a:xfrm>
          <a:off x="4483100" y="11547"/>
          <a:ext cx="3754439" cy="459797"/>
        </a:xfrm>
        <a:prstGeom prst="rect">
          <a:avLst/>
        </a:prstGeom>
      </xdr:spPr>
    </xdr:pic>
    <xdr:clientData/>
  </xdr:twoCellAnchor>
  <xdr:twoCellAnchor editAs="oneCell">
    <xdr:from>
      <xdr:col>11</xdr:col>
      <xdr:colOff>0</xdr:colOff>
      <xdr:row>0</xdr:row>
      <xdr:rowOff>43297</xdr:rowOff>
    </xdr:from>
    <xdr:to>
      <xdr:col>37</xdr:col>
      <xdr:colOff>791106</xdr:colOff>
      <xdr:row>1</xdr:row>
      <xdr:rowOff>58594</xdr:rowOff>
    </xdr:to>
    <xdr:pic>
      <xdr:nvPicPr>
        <xdr:cNvPr id="3" name="Imagen 2">
          <a:extLst>
            <a:ext uri="{FF2B5EF4-FFF2-40B4-BE49-F238E27FC236}">
              <a16:creationId xmlns:a16="http://schemas.microsoft.com/office/drawing/2014/main" id="{74D4AF9D-7960-4BDB-9F1F-DBA531DB2247}"/>
            </a:ext>
          </a:extLst>
        </xdr:cNvPr>
        <xdr:cNvPicPr>
          <a:picLocks noChangeAspect="1"/>
        </xdr:cNvPicPr>
      </xdr:nvPicPr>
      <xdr:blipFill>
        <a:blip xmlns:r="http://schemas.openxmlformats.org/officeDocument/2006/relationships" r:embed="rId1"/>
        <a:stretch>
          <a:fillRect/>
        </a:stretch>
      </xdr:blipFill>
      <xdr:spPr>
        <a:xfrm>
          <a:off x="4483100" y="43297"/>
          <a:ext cx="3610506" cy="459797"/>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11</xdr:col>
      <xdr:colOff>0</xdr:colOff>
      <xdr:row>0</xdr:row>
      <xdr:rowOff>11547</xdr:rowOff>
    </xdr:from>
    <xdr:to>
      <xdr:col>24</xdr:col>
      <xdr:colOff>935039</xdr:colOff>
      <xdr:row>1</xdr:row>
      <xdr:rowOff>26844</xdr:rowOff>
    </xdr:to>
    <xdr:pic>
      <xdr:nvPicPr>
        <xdr:cNvPr id="2" name="Imagen 1">
          <a:extLst>
            <a:ext uri="{FF2B5EF4-FFF2-40B4-BE49-F238E27FC236}">
              <a16:creationId xmlns:a16="http://schemas.microsoft.com/office/drawing/2014/main" id="{E09048E7-2A12-47F7-96C0-8072AFFCF33D}"/>
            </a:ext>
          </a:extLst>
        </xdr:cNvPr>
        <xdr:cNvPicPr>
          <a:picLocks noChangeAspect="1"/>
        </xdr:cNvPicPr>
      </xdr:nvPicPr>
      <xdr:blipFill>
        <a:blip xmlns:r="http://schemas.openxmlformats.org/officeDocument/2006/relationships" r:embed="rId1"/>
        <a:stretch>
          <a:fillRect/>
        </a:stretch>
      </xdr:blipFill>
      <xdr:spPr>
        <a:xfrm>
          <a:off x="4483100" y="11547"/>
          <a:ext cx="3754439" cy="459797"/>
        </a:xfrm>
        <a:prstGeom prst="rect">
          <a:avLst/>
        </a:prstGeom>
      </xdr:spPr>
    </xdr:pic>
    <xdr:clientData/>
  </xdr:twoCellAnchor>
  <xdr:twoCellAnchor editAs="oneCell">
    <xdr:from>
      <xdr:col>11</xdr:col>
      <xdr:colOff>0</xdr:colOff>
      <xdr:row>0</xdr:row>
      <xdr:rowOff>43297</xdr:rowOff>
    </xdr:from>
    <xdr:to>
      <xdr:col>24</xdr:col>
      <xdr:colOff>791106</xdr:colOff>
      <xdr:row>1</xdr:row>
      <xdr:rowOff>58594</xdr:rowOff>
    </xdr:to>
    <xdr:pic>
      <xdr:nvPicPr>
        <xdr:cNvPr id="3" name="Imagen 2">
          <a:extLst>
            <a:ext uri="{FF2B5EF4-FFF2-40B4-BE49-F238E27FC236}">
              <a16:creationId xmlns:a16="http://schemas.microsoft.com/office/drawing/2014/main" id="{AA330B70-510C-42D4-92DB-23627C70CE99}"/>
            </a:ext>
          </a:extLst>
        </xdr:cNvPr>
        <xdr:cNvPicPr>
          <a:picLocks noChangeAspect="1"/>
        </xdr:cNvPicPr>
      </xdr:nvPicPr>
      <xdr:blipFill>
        <a:blip xmlns:r="http://schemas.openxmlformats.org/officeDocument/2006/relationships" r:embed="rId1"/>
        <a:stretch>
          <a:fillRect/>
        </a:stretch>
      </xdr:blipFill>
      <xdr:spPr>
        <a:xfrm>
          <a:off x="4483100" y="43297"/>
          <a:ext cx="3610506" cy="459797"/>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11</xdr:col>
      <xdr:colOff>0</xdr:colOff>
      <xdr:row>0</xdr:row>
      <xdr:rowOff>11547</xdr:rowOff>
    </xdr:from>
    <xdr:to>
      <xdr:col>37</xdr:col>
      <xdr:colOff>935039</xdr:colOff>
      <xdr:row>1</xdr:row>
      <xdr:rowOff>26844</xdr:rowOff>
    </xdr:to>
    <xdr:pic>
      <xdr:nvPicPr>
        <xdr:cNvPr id="2" name="Imagen 1">
          <a:extLst>
            <a:ext uri="{FF2B5EF4-FFF2-40B4-BE49-F238E27FC236}">
              <a16:creationId xmlns:a16="http://schemas.microsoft.com/office/drawing/2014/main" id="{5C469868-285A-47F2-AAA6-9600D7D22609}"/>
            </a:ext>
          </a:extLst>
        </xdr:cNvPr>
        <xdr:cNvPicPr>
          <a:picLocks noChangeAspect="1"/>
        </xdr:cNvPicPr>
      </xdr:nvPicPr>
      <xdr:blipFill>
        <a:blip xmlns:r="http://schemas.openxmlformats.org/officeDocument/2006/relationships" r:embed="rId1"/>
        <a:stretch>
          <a:fillRect/>
        </a:stretch>
      </xdr:blipFill>
      <xdr:spPr>
        <a:xfrm>
          <a:off x="4483100" y="11547"/>
          <a:ext cx="3754439" cy="459797"/>
        </a:xfrm>
        <a:prstGeom prst="rect">
          <a:avLst/>
        </a:prstGeom>
      </xdr:spPr>
    </xdr:pic>
    <xdr:clientData/>
  </xdr:twoCellAnchor>
  <xdr:twoCellAnchor editAs="oneCell">
    <xdr:from>
      <xdr:col>11</xdr:col>
      <xdr:colOff>0</xdr:colOff>
      <xdr:row>0</xdr:row>
      <xdr:rowOff>43297</xdr:rowOff>
    </xdr:from>
    <xdr:to>
      <xdr:col>37</xdr:col>
      <xdr:colOff>791106</xdr:colOff>
      <xdr:row>1</xdr:row>
      <xdr:rowOff>58594</xdr:rowOff>
    </xdr:to>
    <xdr:pic>
      <xdr:nvPicPr>
        <xdr:cNvPr id="3" name="Imagen 2">
          <a:extLst>
            <a:ext uri="{FF2B5EF4-FFF2-40B4-BE49-F238E27FC236}">
              <a16:creationId xmlns:a16="http://schemas.microsoft.com/office/drawing/2014/main" id="{F754E6E3-10F0-490E-B356-7BA3B02163B3}"/>
            </a:ext>
          </a:extLst>
        </xdr:cNvPr>
        <xdr:cNvPicPr>
          <a:picLocks noChangeAspect="1"/>
        </xdr:cNvPicPr>
      </xdr:nvPicPr>
      <xdr:blipFill>
        <a:blip xmlns:r="http://schemas.openxmlformats.org/officeDocument/2006/relationships" r:embed="rId1"/>
        <a:stretch>
          <a:fillRect/>
        </a:stretch>
      </xdr:blipFill>
      <xdr:spPr>
        <a:xfrm>
          <a:off x="4483100" y="43297"/>
          <a:ext cx="3610506" cy="459797"/>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11</xdr:col>
      <xdr:colOff>0</xdr:colOff>
      <xdr:row>0</xdr:row>
      <xdr:rowOff>11547</xdr:rowOff>
    </xdr:from>
    <xdr:to>
      <xdr:col>27</xdr:col>
      <xdr:colOff>165102</xdr:colOff>
      <xdr:row>1</xdr:row>
      <xdr:rowOff>26844</xdr:rowOff>
    </xdr:to>
    <xdr:pic>
      <xdr:nvPicPr>
        <xdr:cNvPr id="2" name="Imagen 1">
          <a:extLst>
            <a:ext uri="{FF2B5EF4-FFF2-40B4-BE49-F238E27FC236}">
              <a16:creationId xmlns:a16="http://schemas.microsoft.com/office/drawing/2014/main" id="{01D2963D-2DCA-4C26-879C-918C8D4C9B74}"/>
            </a:ext>
          </a:extLst>
        </xdr:cNvPr>
        <xdr:cNvPicPr>
          <a:picLocks noChangeAspect="1"/>
        </xdr:cNvPicPr>
      </xdr:nvPicPr>
      <xdr:blipFill>
        <a:blip xmlns:r="http://schemas.openxmlformats.org/officeDocument/2006/relationships" r:embed="rId1"/>
        <a:stretch>
          <a:fillRect/>
        </a:stretch>
      </xdr:blipFill>
      <xdr:spPr>
        <a:xfrm>
          <a:off x="13398500" y="11547"/>
          <a:ext cx="3759202" cy="459797"/>
        </a:xfrm>
        <a:prstGeom prst="rect">
          <a:avLst/>
        </a:prstGeom>
      </xdr:spPr>
    </xdr:pic>
    <xdr:clientData/>
  </xdr:twoCellAnchor>
  <xdr:twoCellAnchor editAs="oneCell">
    <xdr:from>
      <xdr:col>11</xdr:col>
      <xdr:colOff>0</xdr:colOff>
      <xdr:row>0</xdr:row>
      <xdr:rowOff>43297</xdr:rowOff>
    </xdr:from>
    <xdr:to>
      <xdr:col>27</xdr:col>
      <xdr:colOff>21169</xdr:colOff>
      <xdr:row>1</xdr:row>
      <xdr:rowOff>58594</xdr:rowOff>
    </xdr:to>
    <xdr:pic>
      <xdr:nvPicPr>
        <xdr:cNvPr id="3" name="Imagen 2">
          <a:extLst>
            <a:ext uri="{FF2B5EF4-FFF2-40B4-BE49-F238E27FC236}">
              <a16:creationId xmlns:a16="http://schemas.microsoft.com/office/drawing/2014/main" id="{F1DBF2E6-AF54-43DA-9ECA-4BB7D46C11B5}"/>
            </a:ext>
          </a:extLst>
        </xdr:cNvPr>
        <xdr:cNvPicPr>
          <a:picLocks noChangeAspect="1"/>
        </xdr:cNvPicPr>
      </xdr:nvPicPr>
      <xdr:blipFill>
        <a:blip xmlns:r="http://schemas.openxmlformats.org/officeDocument/2006/relationships" r:embed="rId1"/>
        <a:stretch>
          <a:fillRect/>
        </a:stretch>
      </xdr:blipFill>
      <xdr:spPr>
        <a:xfrm>
          <a:off x="13398500" y="43297"/>
          <a:ext cx="3615269" cy="459797"/>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11</xdr:col>
      <xdr:colOff>0</xdr:colOff>
      <xdr:row>0</xdr:row>
      <xdr:rowOff>11547</xdr:rowOff>
    </xdr:from>
    <xdr:to>
      <xdr:col>14</xdr:col>
      <xdr:colOff>474664</xdr:colOff>
      <xdr:row>1</xdr:row>
      <xdr:rowOff>26844</xdr:rowOff>
    </xdr:to>
    <xdr:pic>
      <xdr:nvPicPr>
        <xdr:cNvPr id="2" name="Imagen 1">
          <a:extLst>
            <a:ext uri="{FF2B5EF4-FFF2-40B4-BE49-F238E27FC236}">
              <a16:creationId xmlns:a16="http://schemas.microsoft.com/office/drawing/2014/main" id="{15E94AE7-71D7-4CC6-ACD5-4262764FB55F}"/>
            </a:ext>
          </a:extLst>
        </xdr:cNvPr>
        <xdr:cNvPicPr>
          <a:picLocks noChangeAspect="1"/>
        </xdr:cNvPicPr>
      </xdr:nvPicPr>
      <xdr:blipFill>
        <a:blip xmlns:r="http://schemas.openxmlformats.org/officeDocument/2006/relationships" r:embed="rId1"/>
        <a:stretch>
          <a:fillRect/>
        </a:stretch>
      </xdr:blipFill>
      <xdr:spPr>
        <a:xfrm>
          <a:off x="13398500" y="11547"/>
          <a:ext cx="3757614" cy="459797"/>
        </a:xfrm>
        <a:prstGeom prst="rect">
          <a:avLst/>
        </a:prstGeom>
      </xdr:spPr>
    </xdr:pic>
    <xdr:clientData/>
  </xdr:twoCellAnchor>
  <xdr:twoCellAnchor editAs="oneCell">
    <xdr:from>
      <xdr:col>11</xdr:col>
      <xdr:colOff>0</xdr:colOff>
      <xdr:row>0</xdr:row>
      <xdr:rowOff>43297</xdr:rowOff>
    </xdr:from>
    <xdr:to>
      <xdr:col>14</xdr:col>
      <xdr:colOff>330731</xdr:colOff>
      <xdr:row>1</xdr:row>
      <xdr:rowOff>58594</xdr:rowOff>
    </xdr:to>
    <xdr:pic>
      <xdr:nvPicPr>
        <xdr:cNvPr id="3" name="Imagen 2">
          <a:extLst>
            <a:ext uri="{FF2B5EF4-FFF2-40B4-BE49-F238E27FC236}">
              <a16:creationId xmlns:a16="http://schemas.microsoft.com/office/drawing/2014/main" id="{ED653881-9D91-4E35-A15D-A09CC1BE2C4F}"/>
            </a:ext>
          </a:extLst>
        </xdr:cNvPr>
        <xdr:cNvPicPr>
          <a:picLocks noChangeAspect="1"/>
        </xdr:cNvPicPr>
      </xdr:nvPicPr>
      <xdr:blipFill>
        <a:blip xmlns:r="http://schemas.openxmlformats.org/officeDocument/2006/relationships" r:embed="rId1"/>
        <a:stretch>
          <a:fillRect/>
        </a:stretch>
      </xdr:blipFill>
      <xdr:spPr>
        <a:xfrm>
          <a:off x="13398500" y="43297"/>
          <a:ext cx="3613681" cy="459797"/>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11</xdr:col>
      <xdr:colOff>0</xdr:colOff>
      <xdr:row>0</xdr:row>
      <xdr:rowOff>11547</xdr:rowOff>
    </xdr:from>
    <xdr:to>
      <xdr:col>27</xdr:col>
      <xdr:colOff>165102</xdr:colOff>
      <xdr:row>1</xdr:row>
      <xdr:rowOff>26844</xdr:rowOff>
    </xdr:to>
    <xdr:pic>
      <xdr:nvPicPr>
        <xdr:cNvPr id="2" name="Imagen 1">
          <a:extLst>
            <a:ext uri="{FF2B5EF4-FFF2-40B4-BE49-F238E27FC236}">
              <a16:creationId xmlns:a16="http://schemas.microsoft.com/office/drawing/2014/main" id="{0C34EA78-6234-413E-86BD-BA6AB6BAD758}"/>
            </a:ext>
          </a:extLst>
        </xdr:cNvPr>
        <xdr:cNvPicPr>
          <a:picLocks noChangeAspect="1"/>
        </xdr:cNvPicPr>
      </xdr:nvPicPr>
      <xdr:blipFill>
        <a:blip xmlns:r="http://schemas.openxmlformats.org/officeDocument/2006/relationships" r:embed="rId1"/>
        <a:stretch>
          <a:fillRect/>
        </a:stretch>
      </xdr:blipFill>
      <xdr:spPr>
        <a:xfrm>
          <a:off x="13398500" y="11547"/>
          <a:ext cx="3759202" cy="459797"/>
        </a:xfrm>
        <a:prstGeom prst="rect">
          <a:avLst/>
        </a:prstGeom>
      </xdr:spPr>
    </xdr:pic>
    <xdr:clientData/>
  </xdr:twoCellAnchor>
  <xdr:twoCellAnchor editAs="oneCell">
    <xdr:from>
      <xdr:col>11</xdr:col>
      <xdr:colOff>0</xdr:colOff>
      <xdr:row>0</xdr:row>
      <xdr:rowOff>43297</xdr:rowOff>
    </xdr:from>
    <xdr:to>
      <xdr:col>27</xdr:col>
      <xdr:colOff>21169</xdr:colOff>
      <xdr:row>1</xdr:row>
      <xdr:rowOff>58594</xdr:rowOff>
    </xdr:to>
    <xdr:pic>
      <xdr:nvPicPr>
        <xdr:cNvPr id="3" name="Imagen 2">
          <a:extLst>
            <a:ext uri="{FF2B5EF4-FFF2-40B4-BE49-F238E27FC236}">
              <a16:creationId xmlns:a16="http://schemas.microsoft.com/office/drawing/2014/main" id="{B6240FA2-053A-49A6-8791-2FC20077390D}"/>
            </a:ext>
          </a:extLst>
        </xdr:cNvPr>
        <xdr:cNvPicPr>
          <a:picLocks noChangeAspect="1"/>
        </xdr:cNvPicPr>
      </xdr:nvPicPr>
      <xdr:blipFill>
        <a:blip xmlns:r="http://schemas.openxmlformats.org/officeDocument/2006/relationships" r:embed="rId1"/>
        <a:stretch>
          <a:fillRect/>
        </a:stretch>
      </xdr:blipFill>
      <xdr:spPr>
        <a:xfrm>
          <a:off x="13398500" y="43297"/>
          <a:ext cx="3615269" cy="45979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0</xdr:colOff>
      <xdr:row>0</xdr:row>
      <xdr:rowOff>11547</xdr:rowOff>
    </xdr:from>
    <xdr:to>
      <xdr:col>27</xdr:col>
      <xdr:colOff>165102</xdr:colOff>
      <xdr:row>1</xdr:row>
      <xdr:rowOff>26844</xdr:rowOff>
    </xdr:to>
    <xdr:pic>
      <xdr:nvPicPr>
        <xdr:cNvPr id="2" name="Imagen 1">
          <a:extLst>
            <a:ext uri="{FF2B5EF4-FFF2-40B4-BE49-F238E27FC236}">
              <a16:creationId xmlns:a16="http://schemas.microsoft.com/office/drawing/2014/main" id="{31CCB4EC-0102-4FEB-88D5-03EBF74FBF09}"/>
            </a:ext>
          </a:extLst>
        </xdr:cNvPr>
        <xdr:cNvPicPr>
          <a:picLocks noChangeAspect="1"/>
        </xdr:cNvPicPr>
      </xdr:nvPicPr>
      <xdr:blipFill>
        <a:blip xmlns:r="http://schemas.openxmlformats.org/officeDocument/2006/relationships" r:embed="rId1"/>
        <a:stretch>
          <a:fillRect/>
        </a:stretch>
      </xdr:blipFill>
      <xdr:spPr>
        <a:xfrm>
          <a:off x="13398500" y="11547"/>
          <a:ext cx="3759202" cy="459797"/>
        </a:xfrm>
        <a:prstGeom prst="rect">
          <a:avLst/>
        </a:prstGeom>
      </xdr:spPr>
    </xdr:pic>
    <xdr:clientData/>
  </xdr:twoCellAnchor>
  <xdr:twoCellAnchor editAs="oneCell">
    <xdr:from>
      <xdr:col>11</xdr:col>
      <xdr:colOff>0</xdr:colOff>
      <xdr:row>0</xdr:row>
      <xdr:rowOff>43297</xdr:rowOff>
    </xdr:from>
    <xdr:to>
      <xdr:col>27</xdr:col>
      <xdr:colOff>21169</xdr:colOff>
      <xdr:row>1</xdr:row>
      <xdr:rowOff>58594</xdr:rowOff>
    </xdr:to>
    <xdr:pic>
      <xdr:nvPicPr>
        <xdr:cNvPr id="3" name="Imagen 2">
          <a:extLst>
            <a:ext uri="{FF2B5EF4-FFF2-40B4-BE49-F238E27FC236}">
              <a16:creationId xmlns:a16="http://schemas.microsoft.com/office/drawing/2014/main" id="{7C6F55F7-DF26-47E0-A641-3F53F417094B}"/>
            </a:ext>
          </a:extLst>
        </xdr:cNvPr>
        <xdr:cNvPicPr>
          <a:picLocks noChangeAspect="1"/>
        </xdr:cNvPicPr>
      </xdr:nvPicPr>
      <xdr:blipFill>
        <a:blip xmlns:r="http://schemas.openxmlformats.org/officeDocument/2006/relationships" r:embed="rId1"/>
        <a:stretch>
          <a:fillRect/>
        </a:stretch>
      </xdr:blipFill>
      <xdr:spPr>
        <a:xfrm>
          <a:off x="13398500" y="43297"/>
          <a:ext cx="3615269" cy="45979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0</xdr:colOff>
      <xdr:row>0</xdr:row>
      <xdr:rowOff>11547</xdr:rowOff>
    </xdr:from>
    <xdr:to>
      <xdr:col>27</xdr:col>
      <xdr:colOff>165102</xdr:colOff>
      <xdr:row>1</xdr:row>
      <xdr:rowOff>26844</xdr:rowOff>
    </xdr:to>
    <xdr:pic>
      <xdr:nvPicPr>
        <xdr:cNvPr id="2" name="Imagen 1">
          <a:extLst>
            <a:ext uri="{FF2B5EF4-FFF2-40B4-BE49-F238E27FC236}">
              <a16:creationId xmlns:a16="http://schemas.microsoft.com/office/drawing/2014/main" id="{BE6C5F55-35BF-478F-9C40-BD045564D5CB}"/>
            </a:ext>
          </a:extLst>
        </xdr:cNvPr>
        <xdr:cNvPicPr>
          <a:picLocks noChangeAspect="1"/>
        </xdr:cNvPicPr>
      </xdr:nvPicPr>
      <xdr:blipFill>
        <a:blip xmlns:r="http://schemas.openxmlformats.org/officeDocument/2006/relationships" r:embed="rId1"/>
        <a:stretch>
          <a:fillRect/>
        </a:stretch>
      </xdr:blipFill>
      <xdr:spPr>
        <a:xfrm>
          <a:off x="13398500" y="11547"/>
          <a:ext cx="3759202" cy="459797"/>
        </a:xfrm>
        <a:prstGeom prst="rect">
          <a:avLst/>
        </a:prstGeom>
      </xdr:spPr>
    </xdr:pic>
    <xdr:clientData/>
  </xdr:twoCellAnchor>
  <xdr:twoCellAnchor editAs="oneCell">
    <xdr:from>
      <xdr:col>11</xdr:col>
      <xdr:colOff>0</xdr:colOff>
      <xdr:row>0</xdr:row>
      <xdr:rowOff>43297</xdr:rowOff>
    </xdr:from>
    <xdr:to>
      <xdr:col>27</xdr:col>
      <xdr:colOff>21169</xdr:colOff>
      <xdr:row>1</xdr:row>
      <xdr:rowOff>58594</xdr:rowOff>
    </xdr:to>
    <xdr:pic>
      <xdr:nvPicPr>
        <xdr:cNvPr id="3" name="Imagen 2">
          <a:extLst>
            <a:ext uri="{FF2B5EF4-FFF2-40B4-BE49-F238E27FC236}">
              <a16:creationId xmlns:a16="http://schemas.microsoft.com/office/drawing/2014/main" id="{40AFD221-C288-45D5-A4BE-FC15A5BE4C4A}"/>
            </a:ext>
          </a:extLst>
        </xdr:cNvPr>
        <xdr:cNvPicPr>
          <a:picLocks noChangeAspect="1"/>
        </xdr:cNvPicPr>
      </xdr:nvPicPr>
      <xdr:blipFill>
        <a:blip xmlns:r="http://schemas.openxmlformats.org/officeDocument/2006/relationships" r:embed="rId1"/>
        <a:stretch>
          <a:fillRect/>
        </a:stretch>
      </xdr:blipFill>
      <xdr:spPr>
        <a:xfrm>
          <a:off x="13398500" y="43297"/>
          <a:ext cx="3615269" cy="45979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0</xdr:colOff>
      <xdr:row>0</xdr:row>
      <xdr:rowOff>11547</xdr:rowOff>
    </xdr:from>
    <xdr:to>
      <xdr:col>27</xdr:col>
      <xdr:colOff>165102</xdr:colOff>
      <xdr:row>1</xdr:row>
      <xdr:rowOff>26844</xdr:rowOff>
    </xdr:to>
    <xdr:pic>
      <xdr:nvPicPr>
        <xdr:cNvPr id="2" name="Imagen 1">
          <a:extLst>
            <a:ext uri="{FF2B5EF4-FFF2-40B4-BE49-F238E27FC236}">
              <a16:creationId xmlns:a16="http://schemas.microsoft.com/office/drawing/2014/main" id="{07ECC6D9-C4A3-4E19-A0C8-F0017C3A999B}"/>
            </a:ext>
          </a:extLst>
        </xdr:cNvPr>
        <xdr:cNvPicPr>
          <a:picLocks noChangeAspect="1"/>
        </xdr:cNvPicPr>
      </xdr:nvPicPr>
      <xdr:blipFill>
        <a:blip xmlns:r="http://schemas.openxmlformats.org/officeDocument/2006/relationships" r:embed="rId1"/>
        <a:stretch>
          <a:fillRect/>
        </a:stretch>
      </xdr:blipFill>
      <xdr:spPr>
        <a:xfrm>
          <a:off x="13398500" y="11547"/>
          <a:ext cx="3759202" cy="459797"/>
        </a:xfrm>
        <a:prstGeom prst="rect">
          <a:avLst/>
        </a:prstGeom>
      </xdr:spPr>
    </xdr:pic>
    <xdr:clientData/>
  </xdr:twoCellAnchor>
  <xdr:twoCellAnchor editAs="oneCell">
    <xdr:from>
      <xdr:col>11</xdr:col>
      <xdr:colOff>0</xdr:colOff>
      <xdr:row>0</xdr:row>
      <xdr:rowOff>43297</xdr:rowOff>
    </xdr:from>
    <xdr:to>
      <xdr:col>27</xdr:col>
      <xdr:colOff>21169</xdr:colOff>
      <xdr:row>1</xdr:row>
      <xdr:rowOff>58594</xdr:rowOff>
    </xdr:to>
    <xdr:pic>
      <xdr:nvPicPr>
        <xdr:cNvPr id="3" name="Imagen 2">
          <a:extLst>
            <a:ext uri="{FF2B5EF4-FFF2-40B4-BE49-F238E27FC236}">
              <a16:creationId xmlns:a16="http://schemas.microsoft.com/office/drawing/2014/main" id="{DFD0EB10-FBCC-415C-AD3D-F84B210CFBD7}"/>
            </a:ext>
          </a:extLst>
        </xdr:cNvPr>
        <xdr:cNvPicPr>
          <a:picLocks noChangeAspect="1"/>
        </xdr:cNvPicPr>
      </xdr:nvPicPr>
      <xdr:blipFill>
        <a:blip xmlns:r="http://schemas.openxmlformats.org/officeDocument/2006/relationships" r:embed="rId1"/>
        <a:stretch>
          <a:fillRect/>
        </a:stretch>
      </xdr:blipFill>
      <xdr:spPr>
        <a:xfrm>
          <a:off x="13398500" y="43297"/>
          <a:ext cx="3615269" cy="45979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0</xdr:colOff>
      <xdr:row>0</xdr:row>
      <xdr:rowOff>11547</xdr:rowOff>
    </xdr:from>
    <xdr:to>
      <xdr:col>27</xdr:col>
      <xdr:colOff>165102</xdr:colOff>
      <xdr:row>1</xdr:row>
      <xdr:rowOff>26844</xdr:rowOff>
    </xdr:to>
    <xdr:pic>
      <xdr:nvPicPr>
        <xdr:cNvPr id="2" name="Imagen 1">
          <a:extLst>
            <a:ext uri="{FF2B5EF4-FFF2-40B4-BE49-F238E27FC236}">
              <a16:creationId xmlns:a16="http://schemas.microsoft.com/office/drawing/2014/main" id="{4C15BB26-4F57-4B40-8919-0B298D826FD4}"/>
            </a:ext>
          </a:extLst>
        </xdr:cNvPr>
        <xdr:cNvPicPr>
          <a:picLocks noChangeAspect="1"/>
        </xdr:cNvPicPr>
      </xdr:nvPicPr>
      <xdr:blipFill>
        <a:blip xmlns:r="http://schemas.openxmlformats.org/officeDocument/2006/relationships" r:embed="rId1"/>
        <a:stretch>
          <a:fillRect/>
        </a:stretch>
      </xdr:blipFill>
      <xdr:spPr>
        <a:xfrm>
          <a:off x="13398500" y="11547"/>
          <a:ext cx="3759202" cy="459797"/>
        </a:xfrm>
        <a:prstGeom prst="rect">
          <a:avLst/>
        </a:prstGeom>
      </xdr:spPr>
    </xdr:pic>
    <xdr:clientData/>
  </xdr:twoCellAnchor>
  <xdr:twoCellAnchor editAs="oneCell">
    <xdr:from>
      <xdr:col>11</xdr:col>
      <xdr:colOff>0</xdr:colOff>
      <xdr:row>0</xdr:row>
      <xdr:rowOff>43297</xdr:rowOff>
    </xdr:from>
    <xdr:to>
      <xdr:col>27</xdr:col>
      <xdr:colOff>21169</xdr:colOff>
      <xdr:row>1</xdr:row>
      <xdr:rowOff>58594</xdr:rowOff>
    </xdr:to>
    <xdr:pic>
      <xdr:nvPicPr>
        <xdr:cNvPr id="3" name="Imagen 2">
          <a:extLst>
            <a:ext uri="{FF2B5EF4-FFF2-40B4-BE49-F238E27FC236}">
              <a16:creationId xmlns:a16="http://schemas.microsoft.com/office/drawing/2014/main" id="{D01B5795-096C-45CB-A622-014C7D7F45D6}"/>
            </a:ext>
          </a:extLst>
        </xdr:cNvPr>
        <xdr:cNvPicPr>
          <a:picLocks noChangeAspect="1"/>
        </xdr:cNvPicPr>
      </xdr:nvPicPr>
      <xdr:blipFill>
        <a:blip xmlns:r="http://schemas.openxmlformats.org/officeDocument/2006/relationships" r:embed="rId1"/>
        <a:stretch>
          <a:fillRect/>
        </a:stretch>
      </xdr:blipFill>
      <xdr:spPr>
        <a:xfrm>
          <a:off x="13398500" y="43297"/>
          <a:ext cx="3615269" cy="45979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527050</xdr:colOff>
      <xdr:row>0</xdr:row>
      <xdr:rowOff>0</xdr:rowOff>
    </xdr:from>
    <xdr:to>
      <xdr:col>7</xdr:col>
      <xdr:colOff>709989</xdr:colOff>
      <xdr:row>3</xdr:row>
      <xdr:rowOff>1</xdr:rowOff>
    </xdr:to>
    <xdr:pic>
      <xdr:nvPicPr>
        <xdr:cNvPr id="2" name="Imagen 1">
          <a:hlinkClick xmlns:r="http://schemas.openxmlformats.org/officeDocument/2006/relationships" r:id="rId1"/>
          <a:extLst>
            <a:ext uri="{FF2B5EF4-FFF2-40B4-BE49-F238E27FC236}">
              <a16:creationId xmlns:a16="http://schemas.microsoft.com/office/drawing/2014/main" id="{96476C43-AC53-4DC6-ADC4-9D8A8AEF8919}"/>
            </a:ext>
          </a:extLst>
        </xdr:cNvPr>
        <xdr:cNvPicPr>
          <a:picLocks noChangeAspect="1"/>
        </xdr:cNvPicPr>
      </xdr:nvPicPr>
      <xdr:blipFill>
        <a:blip xmlns:r="http://schemas.openxmlformats.org/officeDocument/2006/relationships" r:embed="rId2"/>
        <a:stretch>
          <a:fillRect/>
        </a:stretch>
      </xdr:blipFill>
      <xdr:spPr>
        <a:xfrm flipH="1">
          <a:off x="4171950" y="0"/>
          <a:ext cx="1484689" cy="482601"/>
        </a:xfrm>
        <a:prstGeom prst="rect">
          <a:avLst/>
        </a:prstGeom>
      </xdr:spPr>
    </xdr:pic>
    <xdr:clientData/>
  </xdr:twoCellAnchor>
  <xdr:twoCellAnchor editAs="oneCell">
    <xdr:from>
      <xdr:col>7</xdr:col>
      <xdr:colOff>491507</xdr:colOff>
      <xdr:row>0</xdr:row>
      <xdr:rowOff>11547</xdr:rowOff>
    </xdr:from>
    <xdr:to>
      <xdr:col>17</xdr:col>
      <xdr:colOff>298409</xdr:colOff>
      <xdr:row>3</xdr:row>
      <xdr:rowOff>75047</xdr:rowOff>
    </xdr:to>
    <xdr:pic>
      <xdr:nvPicPr>
        <xdr:cNvPr id="3" name="Imagen 2">
          <a:extLst>
            <a:ext uri="{FF2B5EF4-FFF2-40B4-BE49-F238E27FC236}">
              <a16:creationId xmlns:a16="http://schemas.microsoft.com/office/drawing/2014/main" id="{1A107B70-27B6-46A1-B1A5-4153BF56CA12}"/>
            </a:ext>
          </a:extLst>
        </xdr:cNvPr>
        <xdr:cNvPicPr>
          <a:picLocks noChangeAspect="1"/>
        </xdr:cNvPicPr>
      </xdr:nvPicPr>
      <xdr:blipFill>
        <a:blip xmlns:r="http://schemas.openxmlformats.org/officeDocument/2006/relationships" r:embed="rId3"/>
        <a:stretch>
          <a:fillRect/>
        </a:stretch>
      </xdr:blipFill>
      <xdr:spPr>
        <a:xfrm>
          <a:off x="5438157" y="11547"/>
          <a:ext cx="5389707" cy="5461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9</xdr:col>
      <xdr:colOff>236723</xdr:colOff>
      <xdr:row>3</xdr:row>
      <xdr:rowOff>1</xdr:rowOff>
    </xdr:to>
    <xdr:pic>
      <xdr:nvPicPr>
        <xdr:cNvPr id="2" name="Imagen 1">
          <a:hlinkClick xmlns:r="http://schemas.openxmlformats.org/officeDocument/2006/relationships" r:id="rId1"/>
          <a:extLst>
            <a:ext uri="{FF2B5EF4-FFF2-40B4-BE49-F238E27FC236}">
              <a16:creationId xmlns:a16="http://schemas.microsoft.com/office/drawing/2014/main" id="{D444928B-F9ED-4AA4-B880-360C3A1E54BC}"/>
            </a:ext>
          </a:extLst>
        </xdr:cNvPr>
        <xdr:cNvPicPr>
          <a:picLocks noChangeAspect="1"/>
        </xdr:cNvPicPr>
      </xdr:nvPicPr>
      <xdr:blipFill>
        <a:blip xmlns:r="http://schemas.openxmlformats.org/officeDocument/2006/relationships" r:embed="rId2"/>
        <a:stretch>
          <a:fillRect/>
        </a:stretch>
      </xdr:blipFill>
      <xdr:spPr>
        <a:xfrm flipH="1">
          <a:off x="5372100" y="0"/>
          <a:ext cx="1575995" cy="482601"/>
        </a:xfrm>
        <a:prstGeom prst="rect">
          <a:avLst/>
        </a:prstGeom>
      </xdr:spPr>
    </xdr:pic>
    <xdr:clientData/>
  </xdr:twoCellAnchor>
  <xdr:twoCellAnchor editAs="oneCell">
    <xdr:from>
      <xdr:col>7</xdr:col>
      <xdr:colOff>491507</xdr:colOff>
      <xdr:row>0</xdr:row>
      <xdr:rowOff>11547</xdr:rowOff>
    </xdr:from>
    <xdr:to>
      <xdr:col>17</xdr:col>
      <xdr:colOff>604541</xdr:colOff>
      <xdr:row>3</xdr:row>
      <xdr:rowOff>84572</xdr:rowOff>
    </xdr:to>
    <xdr:pic>
      <xdr:nvPicPr>
        <xdr:cNvPr id="3" name="Imagen 2">
          <a:extLst>
            <a:ext uri="{FF2B5EF4-FFF2-40B4-BE49-F238E27FC236}">
              <a16:creationId xmlns:a16="http://schemas.microsoft.com/office/drawing/2014/main" id="{39589226-C0DD-44CC-AD27-3614D503DD0E}"/>
            </a:ext>
          </a:extLst>
        </xdr:cNvPr>
        <xdr:cNvPicPr>
          <a:picLocks noChangeAspect="1"/>
        </xdr:cNvPicPr>
      </xdr:nvPicPr>
      <xdr:blipFill>
        <a:blip xmlns:r="http://schemas.openxmlformats.org/officeDocument/2006/relationships" r:embed="rId3"/>
        <a:stretch>
          <a:fillRect/>
        </a:stretch>
      </xdr:blipFill>
      <xdr:spPr>
        <a:xfrm>
          <a:off x="6524007" y="11547"/>
          <a:ext cx="5668707" cy="5556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esotoa\Documents\SERVICIO%20%20NACIONAL%20DE%20SALUD%20%20ANIMAL%20(%20SENASA)\INFORMES-PAO\Informe%20de%201%20trimestre%20del%20SENASA-2024\INFORMES\PAOS%202024-%20SENASA%20(002).%20DSR.xlsx" TargetMode="External"/><Relationship Id="rId1" Type="http://schemas.openxmlformats.org/officeDocument/2006/relationships/externalLinkPath" Target="file:///C:\Users\esotoa\Documents\SERVICIO%20%20NACIONAL%20DE%20SALUD%20%20ANIMAL%20(%20SENASA)\INFORMES-PAO\Informe%20de%201%20trimestre%20del%20SENASA-2024\INFORMES\PAOS%202024-%20SENASA%20(002).%20DSR.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esotoa\Desktop\Informe%20IV-SENASA\Informes\Listo\Consolidado%20Informe%20regional%20IV%20Trimestre.xlsx" TargetMode="External"/><Relationship Id="rId1" Type="http://schemas.openxmlformats.org/officeDocument/2006/relationships/externalLinkPath" Target="file:///C:\Users\esotoa\Desktop\Informe%20IV-SENASA\Informes\Listo\Consolidado%20Informe%20regional%20IV%20Trimestr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aria.varela.r\AppData\Local\Microsoft\Windows\INetCache\Content.Outlook\71QS2STR\Copia%20de%20PAOS%202024-%20SENASA_PNSA%20(0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F"/>
      <sheetName val="DIPOA"/>
      <sheetName val="Dirección de Alimentos para Ani"/>
      <sheetName val="Progr Nacional Transfronterizas"/>
      <sheetName val=" Progra Nacional Salud Acuicola"/>
      <sheetName val="Dirección EPIDEMIOLOGIA"/>
      <sheetName val="Programa Nacional de Brucelosis"/>
      <sheetName val="Programa Nacional de tuberculos"/>
      <sheetName val="Programa Nacional  Salud Aviar"/>
      <sheetName val="Programa Nacional de Salud Porc"/>
      <sheetName val="Salud Reproductiva"/>
    </sheetNames>
    <sheetDataSet>
      <sheetData sheetId="0"/>
      <sheetData sheetId="1"/>
      <sheetData sheetId="2"/>
      <sheetData sheetId="3"/>
      <sheetData sheetId="4"/>
      <sheetData sheetId="5"/>
      <sheetData sheetId="6"/>
      <sheetData sheetId="7">
        <row r="16">
          <cell r="I16" t="str">
            <v>Pagina web del SENASA</v>
          </cell>
          <cell r="J16"/>
        </row>
        <row r="17">
          <cell r="J17">
            <v>15</v>
          </cell>
        </row>
        <row r="18">
          <cell r="J18">
            <v>1</v>
          </cell>
        </row>
        <row r="19">
          <cell r="J19">
            <v>1</v>
          </cell>
        </row>
        <row r="20">
          <cell r="J20"/>
        </row>
        <row r="21">
          <cell r="J21">
            <v>5</v>
          </cell>
        </row>
        <row r="22">
          <cell r="J22">
            <v>3</v>
          </cell>
        </row>
        <row r="23">
          <cell r="J23">
            <v>4</v>
          </cell>
        </row>
        <row r="24">
          <cell r="J24"/>
        </row>
        <row r="25">
          <cell r="J25"/>
        </row>
        <row r="26">
          <cell r="J26"/>
        </row>
        <row r="28">
          <cell r="G28" t="str">
            <v xml:space="preserve"> Número de registros  </v>
          </cell>
          <cell r="I28" t="str">
            <v>Gestor documental</v>
          </cell>
          <cell r="J28">
            <v>1</v>
          </cell>
          <cell r="L28">
            <v>2</v>
          </cell>
        </row>
        <row r="29">
          <cell r="G29"/>
          <cell r="I29"/>
          <cell r="J29"/>
          <cell r="L29">
            <v>0</v>
          </cell>
        </row>
        <row r="30">
          <cell r="G30"/>
          <cell r="I30"/>
          <cell r="J30"/>
          <cell r="L30"/>
        </row>
        <row r="31">
          <cell r="G31"/>
          <cell r="I31"/>
          <cell r="J31"/>
          <cell r="L31"/>
        </row>
      </sheetData>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IF AIDOQ"/>
      <sheetName val="PIF PB"/>
      <sheetName val="David"/>
      <sheetName val="José Luis"/>
      <sheetName val="Leo"/>
      <sheetName val="Ricardo"/>
      <sheetName val="Luis A"/>
      <sheetName val="DR"/>
      <sheetName val="Chorotega"/>
    </sheetNames>
    <sheetDataSet>
      <sheetData sheetId="0">
        <row r="107">
          <cell r="W107">
            <v>338</v>
          </cell>
        </row>
        <row r="114">
          <cell r="W114">
            <v>0</v>
          </cell>
        </row>
        <row r="116">
          <cell r="W116">
            <v>93</v>
          </cell>
        </row>
        <row r="125">
          <cell r="W125">
            <v>0</v>
          </cell>
        </row>
        <row r="126">
          <cell r="W126">
            <v>738</v>
          </cell>
        </row>
        <row r="151">
          <cell r="W151">
            <v>4</v>
          </cell>
        </row>
      </sheetData>
      <sheetData sheetId="1">
        <row r="110">
          <cell r="V110">
            <v>31</v>
          </cell>
          <cell r="W110">
            <v>31</v>
          </cell>
        </row>
        <row r="111">
          <cell r="V111">
            <v>30</v>
          </cell>
          <cell r="W111">
            <v>30</v>
          </cell>
        </row>
        <row r="112">
          <cell r="V112">
            <v>31</v>
          </cell>
          <cell r="W112">
            <v>31</v>
          </cell>
        </row>
        <row r="113">
          <cell r="V113">
            <v>231</v>
          </cell>
          <cell r="W113">
            <v>231</v>
          </cell>
        </row>
        <row r="114">
          <cell r="V114">
            <v>219</v>
          </cell>
          <cell r="W114">
            <v>219</v>
          </cell>
        </row>
        <row r="115">
          <cell r="V115">
            <v>222</v>
          </cell>
          <cell r="W115">
            <v>222</v>
          </cell>
        </row>
        <row r="116">
          <cell r="V116">
            <v>114</v>
          </cell>
          <cell r="W116">
            <v>114</v>
          </cell>
        </row>
        <row r="117">
          <cell r="V117">
            <v>13981</v>
          </cell>
          <cell r="W117">
            <v>13981</v>
          </cell>
        </row>
        <row r="118">
          <cell r="V118">
            <v>13981</v>
          </cell>
          <cell r="W118">
            <v>13981</v>
          </cell>
        </row>
        <row r="119">
          <cell r="V119">
            <v>214</v>
          </cell>
          <cell r="W119">
            <v>214</v>
          </cell>
        </row>
        <row r="120">
          <cell r="V120">
            <v>92</v>
          </cell>
          <cell r="W120">
            <v>92</v>
          </cell>
        </row>
        <row r="121">
          <cell r="V121">
            <v>0</v>
          </cell>
          <cell r="W121">
            <v>0</v>
          </cell>
        </row>
        <row r="122">
          <cell r="V122">
            <v>0</v>
          </cell>
          <cell r="W122">
            <v>0</v>
          </cell>
        </row>
        <row r="123">
          <cell r="V123">
            <v>6</v>
          </cell>
          <cell r="W123">
            <v>6</v>
          </cell>
        </row>
        <row r="124">
          <cell r="V124">
            <v>3</v>
          </cell>
          <cell r="W124">
            <v>3</v>
          </cell>
        </row>
        <row r="125">
          <cell r="V125">
            <v>0</v>
          </cell>
          <cell r="W125">
            <v>0</v>
          </cell>
        </row>
        <row r="126">
          <cell r="V126">
            <v>27</v>
          </cell>
          <cell r="W126">
            <v>27</v>
          </cell>
        </row>
        <row r="127">
          <cell r="V127">
            <v>27</v>
          </cell>
          <cell r="W127">
            <v>27</v>
          </cell>
        </row>
      </sheetData>
      <sheetData sheetId="2">
        <row r="19">
          <cell r="W19">
            <v>2</v>
          </cell>
        </row>
        <row r="23">
          <cell r="W23">
            <v>2</v>
          </cell>
        </row>
        <row r="29">
          <cell r="W29">
            <v>1</v>
          </cell>
        </row>
        <row r="38">
          <cell r="W38">
            <v>1</v>
          </cell>
        </row>
        <row r="51">
          <cell r="W51">
            <v>1</v>
          </cell>
        </row>
        <row r="59">
          <cell r="W59">
            <v>1</v>
          </cell>
        </row>
        <row r="65">
          <cell r="W65">
            <v>1</v>
          </cell>
        </row>
        <row r="69">
          <cell r="W69">
            <v>1</v>
          </cell>
        </row>
        <row r="70">
          <cell r="W70">
            <v>3</v>
          </cell>
        </row>
        <row r="90">
          <cell r="W90">
            <v>1</v>
          </cell>
        </row>
        <row r="93">
          <cell r="W93">
            <v>24</v>
          </cell>
        </row>
        <row r="98">
          <cell r="W98">
            <v>24</v>
          </cell>
        </row>
        <row r="107">
          <cell r="W107">
            <v>50</v>
          </cell>
        </row>
        <row r="160">
          <cell r="W160">
            <v>20</v>
          </cell>
        </row>
        <row r="170">
          <cell r="W170">
            <v>3</v>
          </cell>
        </row>
        <row r="176">
          <cell r="W176">
            <v>1</v>
          </cell>
        </row>
        <row r="185">
          <cell r="W185">
            <v>4</v>
          </cell>
        </row>
        <row r="188">
          <cell r="W188">
            <v>4</v>
          </cell>
        </row>
        <row r="191">
          <cell r="W191">
            <v>5</v>
          </cell>
        </row>
        <row r="204">
          <cell r="W204">
            <v>6</v>
          </cell>
        </row>
        <row r="210">
          <cell r="W210">
            <v>6</v>
          </cell>
        </row>
        <row r="218">
          <cell r="W218">
            <v>8</v>
          </cell>
        </row>
        <row r="229">
          <cell r="W229">
            <v>4</v>
          </cell>
        </row>
        <row r="233">
          <cell r="W233">
            <v>8</v>
          </cell>
        </row>
        <row r="236">
          <cell r="W236">
            <v>2</v>
          </cell>
        </row>
        <row r="239">
          <cell r="W239">
            <v>25</v>
          </cell>
        </row>
        <row r="248">
          <cell r="W248">
            <v>4</v>
          </cell>
        </row>
        <row r="253">
          <cell r="W253">
            <v>4</v>
          </cell>
        </row>
        <row r="262">
          <cell r="W262">
            <v>4</v>
          </cell>
        </row>
        <row r="268">
          <cell r="W268">
            <v>4</v>
          </cell>
        </row>
        <row r="274">
          <cell r="W274">
            <v>2</v>
          </cell>
        </row>
        <row r="285">
          <cell r="W285">
            <v>8</v>
          </cell>
        </row>
        <row r="287">
          <cell r="W287">
            <v>120</v>
          </cell>
        </row>
        <row r="292">
          <cell r="W292">
            <v>8</v>
          </cell>
        </row>
        <row r="308">
          <cell r="W308">
            <v>8</v>
          </cell>
        </row>
        <row r="316">
          <cell r="W316">
            <v>3</v>
          </cell>
        </row>
        <row r="319">
          <cell r="W319">
            <v>2</v>
          </cell>
        </row>
        <row r="333">
          <cell r="W333">
            <v>3</v>
          </cell>
        </row>
        <row r="345">
          <cell r="W345">
            <v>4</v>
          </cell>
        </row>
        <row r="357">
          <cell r="W357">
            <v>8</v>
          </cell>
        </row>
        <row r="383">
          <cell r="W383">
            <v>15</v>
          </cell>
        </row>
        <row r="392">
          <cell r="W392">
            <v>15</v>
          </cell>
        </row>
        <row r="405">
          <cell r="W405">
            <v>10</v>
          </cell>
        </row>
      </sheetData>
      <sheetData sheetId="3">
        <row r="13">
          <cell r="V13">
            <v>0</v>
          </cell>
          <cell r="W13">
            <v>0</v>
          </cell>
        </row>
        <row r="14">
          <cell r="V14">
            <v>0</v>
          </cell>
          <cell r="W14">
            <v>0</v>
          </cell>
        </row>
        <row r="15">
          <cell r="V15">
            <v>0</v>
          </cell>
          <cell r="W15">
            <v>0</v>
          </cell>
        </row>
        <row r="16">
          <cell r="V16">
            <v>0</v>
          </cell>
          <cell r="W16">
            <v>0</v>
          </cell>
        </row>
        <row r="17">
          <cell r="V17">
            <v>0</v>
          </cell>
          <cell r="W17">
            <v>0</v>
          </cell>
        </row>
        <row r="18">
          <cell r="V18">
            <v>0</v>
          </cell>
          <cell r="W18">
            <v>0</v>
          </cell>
        </row>
        <row r="19">
          <cell r="V19">
            <v>0</v>
          </cell>
          <cell r="W19">
            <v>0</v>
          </cell>
        </row>
        <row r="20">
          <cell r="V20">
            <v>0</v>
          </cell>
          <cell r="W20">
            <v>0</v>
          </cell>
        </row>
        <row r="21">
          <cell r="V21">
            <v>0</v>
          </cell>
          <cell r="W21">
            <v>0</v>
          </cell>
        </row>
        <row r="22">
          <cell r="V22">
            <v>0</v>
          </cell>
          <cell r="W22">
            <v>0</v>
          </cell>
        </row>
        <row r="23">
          <cell r="V23">
            <v>0</v>
          </cell>
          <cell r="W23">
            <v>0</v>
          </cell>
        </row>
        <row r="24">
          <cell r="V24">
            <v>0</v>
          </cell>
          <cell r="W24">
            <v>0</v>
          </cell>
        </row>
        <row r="25">
          <cell r="V25">
            <v>0</v>
          </cell>
          <cell r="W25">
            <v>0</v>
          </cell>
        </row>
        <row r="26">
          <cell r="V26">
            <v>0</v>
          </cell>
          <cell r="W26">
            <v>0</v>
          </cell>
        </row>
        <row r="27">
          <cell r="V27">
            <v>0</v>
          </cell>
          <cell r="W27">
            <v>0</v>
          </cell>
        </row>
        <row r="29">
          <cell r="V29">
            <v>0</v>
          </cell>
          <cell r="W29">
            <v>0</v>
          </cell>
        </row>
        <row r="30">
          <cell r="V30">
            <v>0</v>
          </cell>
          <cell r="W30">
            <v>0</v>
          </cell>
        </row>
        <row r="31">
          <cell r="V31">
            <v>0</v>
          </cell>
          <cell r="W31">
            <v>0</v>
          </cell>
        </row>
        <row r="32">
          <cell r="V32">
            <v>0</v>
          </cell>
          <cell r="W32">
            <v>0</v>
          </cell>
        </row>
        <row r="33">
          <cell r="V33">
            <v>0</v>
          </cell>
          <cell r="W33">
            <v>0</v>
          </cell>
        </row>
        <row r="34">
          <cell r="V34">
            <v>0</v>
          </cell>
          <cell r="W34">
            <v>0</v>
          </cell>
        </row>
        <row r="35">
          <cell r="V35">
            <v>0</v>
          </cell>
          <cell r="W35">
            <v>0</v>
          </cell>
        </row>
        <row r="36">
          <cell r="V36">
            <v>0</v>
          </cell>
          <cell r="W36">
            <v>0</v>
          </cell>
        </row>
        <row r="37">
          <cell r="V37">
            <v>0</v>
          </cell>
          <cell r="W37">
            <v>0</v>
          </cell>
        </row>
        <row r="38">
          <cell r="V38">
            <v>0</v>
          </cell>
          <cell r="W38">
            <v>0</v>
          </cell>
        </row>
        <row r="39">
          <cell r="V39">
            <v>0</v>
          </cell>
          <cell r="W39">
            <v>0</v>
          </cell>
        </row>
        <row r="40">
          <cell r="V40">
            <v>0</v>
          </cell>
          <cell r="W40">
            <v>0</v>
          </cell>
        </row>
        <row r="41">
          <cell r="V41">
            <v>0</v>
          </cell>
          <cell r="W41">
            <v>0</v>
          </cell>
        </row>
        <row r="42">
          <cell r="V42">
            <v>0</v>
          </cell>
          <cell r="W42">
            <v>0</v>
          </cell>
        </row>
        <row r="43">
          <cell r="V43">
            <v>0</v>
          </cell>
          <cell r="W43">
            <v>0</v>
          </cell>
        </row>
        <row r="45">
          <cell r="V45">
            <v>0</v>
          </cell>
          <cell r="W45">
            <v>0</v>
          </cell>
        </row>
        <row r="46">
          <cell r="V46">
            <v>0</v>
          </cell>
          <cell r="W46">
            <v>0</v>
          </cell>
        </row>
        <row r="47">
          <cell r="V47">
            <v>0</v>
          </cell>
          <cell r="W47">
            <v>0</v>
          </cell>
        </row>
        <row r="49">
          <cell r="V49">
            <v>0</v>
          </cell>
          <cell r="W49">
            <v>0</v>
          </cell>
        </row>
        <row r="51">
          <cell r="V51">
            <v>0</v>
          </cell>
          <cell r="W51">
            <v>0</v>
          </cell>
        </row>
        <row r="52">
          <cell r="V52">
            <v>0</v>
          </cell>
          <cell r="W52">
            <v>0</v>
          </cell>
        </row>
        <row r="53">
          <cell r="V53">
            <v>0</v>
          </cell>
          <cell r="W53">
            <v>0</v>
          </cell>
        </row>
        <row r="54">
          <cell r="V54">
            <v>0</v>
          </cell>
          <cell r="W54">
            <v>0</v>
          </cell>
        </row>
        <row r="55">
          <cell r="V55">
            <v>0</v>
          </cell>
          <cell r="W55">
            <v>0</v>
          </cell>
        </row>
        <row r="56">
          <cell r="V56">
            <v>0</v>
          </cell>
          <cell r="W56">
            <v>0</v>
          </cell>
        </row>
        <row r="57">
          <cell r="V57">
            <v>0</v>
          </cell>
          <cell r="W57">
            <v>0</v>
          </cell>
        </row>
        <row r="58">
          <cell r="V58">
            <v>0</v>
          </cell>
          <cell r="W58">
            <v>0</v>
          </cell>
        </row>
        <row r="59">
          <cell r="V59">
            <v>0</v>
          </cell>
          <cell r="W59">
            <v>0</v>
          </cell>
        </row>
        <row r="60">
          <cell r="V60">
            <v>0</v>
          </cell>
          <cell r="W60">
            <v>0</v>
          </cell>
        </row>
        <row r="61">
          <cell r="V61">
            <v>0</v>
          </cell>
          <cell r="W61">
            <v>0</v>
          </cell>
        </row>
        <row r="62">
          <cell r="V62">
            <v>0</v>
          </cell>
          <cell r="W62">
            <v>0</v>
          </cell>
        </row>
        <row r="64">
          <cell r="V64">
            <v>0</v>
          </cell>
          <cell r="W64">
            <v>0</v>
          </cell>
        </row>
        <row r="65">
          <cell r="V65">
            <v>0</v>
          </cell>
          <cell r="W65">
            <v>0</v>
          </cell>
        </row>
        <row r="66">
          <cell r="V66">
            <v>0</v>
          </cell>
          <cell r="W66">
            <v>0</v>
          </cell>
        </row>
        <row r="67">
          <cell r="V67">
            <v>0</v>
          </cell>
          <cell r="W67">
            <v>0</v>
          </cell>
        </row>
        <row r="68">
          <cell r="V68">
            <v>0</v>
          </cell>
          <cell r="W68">
            <v>0</v>
          </cell>
        </row>
        <row r="69">
          <cell r="V69">
            <v>3</v>
          </cell>
          <cell r="W69">
            <v>3</v>
          </cell>
        </row>
        <row r="70">
          <cell r="V70">
            <v>0</v>
          </cell>
          <cell r="W70">
            <v>0</v>
          </cell>
        </row>
        <row r="71">
          <cell r="V71">
            <v>0</v>
          </cell>
          <cell r="W71">
            <v>0</v>
          </cell>
        </row>
        <row r="73">
          <cell r="V73">
            <v>0</v>
          </cell>
          <cell r="W73">
            <v>0</v>
          </cell>
        </row>
        <row r="74">
          <cell r="V74">
            <v>0</v>
          </cell>
          <cell r="W74">
            <v>0</v>
          </cell>
        </row>
        <row r="75">
          <cell r="V75">
            <v>3</v>
          </cell>
          <cell r="W75">
            <v>3</v>
          </cell>
        </row>
        <row r="76">
          <cell r="V76">
            <v>3</v>
          </cell>
          <cell r="W76">
            <v>3</v>
          </cell>
        </row>
        <row r="77">
          <cell r="V77">
            <v>0</v>
          </cell>
          <cell r="W77">
            <v>0</v>
          </cell>
        </row>
        <row r="79">
          <cell r="V79">
            <v>0</v>
          </cell>
          <cell r="W79">
            <v>0</v>
          </cell>
        </row>
        <row r="80">
          <cell r="V80">
            <v>0</v>
          </cell>
          <cell r="W80">
            <v>0</v>
          </cell>
        </row>
        <row r="81">
          <cell r="V81">
            <v>0</v>
          </cell>
          <cell r="W81">
            <v>0</v>
          </cell>
        </row>
        <row r="82">
          <cell r="V82">
            <v>0</v>
          </cell>
          <cell r="W82">
            <v>0</v>
          </cell>
        </row>
        <row r="83">
          <cell r="V83">
            <v>0</v>
          </cell>
          <cell r="W83">
            <v>0</v>
          </cell>
        </row>
        <row r="84">
          <cell r="V84">
            <v>0</v>
          </cell>
          <cell r="W84">
            <v>0</v>
          </cell>
        </row>
        <row r="85">
          <cell r="V85">
            <v>0</v>
          </cell>
          <cell r="W85">
            <v>0</v>
          </cell>
        </row>
        <row r="86">
          <cell r="V86">
            <v>0</v>
          </cell>
          <cell r="W86">
            <v>0</v>
          </cell>
        </row>
        <row r="87">
          <cell r="V87">
            <v>0</v>
          </cell>
          <cell r="W87">
            <v>0</v>
          </cell>
        </row>
        <row r="88">
          <cell r="V88">
            <v>0</v>
          </cell>
          <cell r="W88">
            <v>0</v>
          </cell>
        </row>
        <row r="90">
          <cell r="V90">
            <v>0</v>
          </cell>
          <cell r="W90">
            <v>0</v>
          </cell>
        </row>
        <row r="91">
          <cell r="V91">
            <v>0</v>
          </cell>
          <cell r="W91">
            <v>0</v>
          </cell>
        </row>
        <row r="93">
          <cell r="V93">
            <v>5</v>
          </cell>
          <cell r="W93">
            <v>5</v>
          </cell>
        </row>
        <row r="94">
          <cell r="V94">
            <v>0</v>
          </cell>
          <cell r="W94">
            <v>0</v>
          </cell>
        </row>
        <row r="95">
          <cell r="V95">
            <v>0</v>
          </cell>
          <cell r="W95">
            <v>0</v>
          </cell>
        </row>
        <row r="96">
          <cell r="V96">
            <v>0</v>
          </cell>
          <cell r="W96">
            <v>0</v>
          </cell>
        </row>
        <row r="97">
          <cell r="V97">
            <v>0</v>
          </cell>
          <cell r="W97">
            <v>0</v>
          </cell>
        </row>
        <row r="98">
          <cell r="V98">
            <v>0</v>
          </cell>
          <cell r="W98">
            <v>0</v>
          </cell>
        </row>
        <row r="99">
          <cell r="V99">
            <v>5</v>
          </cell>
          <cell r="W99">
            <v>5</v>
          </cell>
        </row>
        <row r="100">
          <cell r="V100">
            <v>0</v>
          </cell>
          <cell r="W100">
            <v>0</v>
          </cell>
        </row>
        <row r="101">
          <cell r="V101">
            <v>0</v>
          </cell>
          <cell r="W101">
            <v>0</v>
          </cell>
        </row>
        <row r="102">
          <cell r="V102">
            <v>0</v>
          </cell>
          <cell r="W102">
            <v>0</v>
          </cell>
        </row>
        <row r="105">
          <cell r="V105">
            <v>3</v>
          </cell>
          <cell r="W105">
            <v>3</v>
          </cell>
        </row>
        <row r="106">
          <cell r="V106">
            <v>0</v>
          </cell>
          <cell r="W106">
            <v>0</v>
          </cell>
        </row>
        <row r="107">
          <cell r="V107">
            <v>6</v>
          </cell>
          <cell r="W107">
            <v>6</v>
          </cell>
        </row>
        <row r="108">
          <cell r="V108">
            <v>0</v>
          </cell>
          <cell r="W108">
            <v>0</v>
          </cell>
        </row>
        <row r="110">
          <cell r="V110">
            <v>0</v>
          </cell>
          <cell r="W110">
            <v>0</v>
          </cell>
        </row>
        <row r="111">
          <cell r="V111">
            <v>0</v>
          </cell>
          <cell r="W111">
            <v>0</v>
          </cell>
        </row>
        <row r="112">
          <cell r="V112">
            <v>0</v>
          </cell>
          <cell r="W112">
            <v>0</v>
          </cell>
        </row>
        <row r="113">
          <cell r="V113">
            <v>0</v>
          </cell>
          <cell r="W113">
            <v>0</v>
          </cell>
        </row>
        <row r="114">
          <cell r="V114">
            <v>0</v>
          </cell>
          <cell r="W114">
            <v>0</v>
          </cell>
        </row>
        <row r="115">
          <cell r="V115">
            <v>0</v>
          </cell>
          <cell r="W115">
            <v>0</v>
          </cell>
        </row>
        <row r="116">
          <cell r="V116">
            <v>0</v>
          </cell>
          <cell r="W116">
            <v>0</v>
          </cell>
        </row>
        <row r="117">
          <cell r="V117">
            <v>0</v>
          </cell>
          <cell r="W117">
            <v>0</v>
          </cell>
        </row>
        <row r="118">
          <cell r="V118">
            <v>0</v>
          </cell>
          <cell r="W118">
            <v>0</v>
          </cell>
        </row>
        <row r="119">
          <cell r="V119">
            <v>0</v>
          </cell>
          <cell r="W119">
            <v>0</v>
          </cell>
        </row>
        <row r="120">
          <cell r="V120">
            <v>0</v>
          </cell>
          <cell r="W120">
            <v>0</v>
          </cell>
        </row>
        <row r="121">
          <cell r="V121">
            <v>0</v>
          </cell>
          <cell r="W121">
            <v>0</v>
          </cell>
        </row>
        <row r="122">
          <cell r="V122">
            <v>0</v>
          </cell>
          <cell r="W122">
            <v>0</v>
          </cell>
        </row>
        <row r="123">
          <cell r="V123">
            <v>0</v>
          </cell>
          <cell r="W123">
            <v>0</v>
          </cell>
        </row>
        <row r="124">
          <cell r="V124">
            <v>0</v>
          </cell>
          <cell r="W124">
            <v>0</v>
          </cell>
        </row>
        <row r="125">
          <cell r="V125">
            <v>0</v>
          </cell>
          <cell r="W125">
            <v>0</v>
          </cell>
        </row>
        <row r="126">
          <cell r="V126">
            <v>0</v>
          </cell>
          <cell r="W126">
            <v>0</v>
          </cell>
        </row>
        <row r="127">
          <cell r="V127">
            <v>0</v>
          </cell>
          <cell r="W127">
            <v>0</v>
          </cell>
        </row>
        <row r="129">
          <cell r="V129">
            <v>0</v>
          </cell>
          <cell r="W129">
            <v>0</v>
          </cell>
        </row>
        <row r="130">
          <cell r="V130">
            <v>0</v>
          </cell>
          <cell r="W130">
            <v>0</v>
          </cell>
        </row>
        <row r="131">
          <cell r="V131">
            <v>0</v>
          </cell>
          <cell r="W131">
            <v>0</v>
          </cell>
        </row>
        <row r="133">
          <cell r="V133">
            <v>0</v>
          </cell>
          <cell r="W133">
            <v>0</v>
          </cell>
        </row>
        <row r="134">
          <cell r="V134">
            <v>0</v>
          </cell>
          <cell r="W134">
            <v>0</v>
          </cell>
        </row>
        <row r="135">
          <cell r="V135">
            <v>0</v>
          </cell>
          <cell r="W135">
            <v>0</v>
          </cell>
        </row>
        <row r="136">
          <cell r="V136">
            <v>0</v>
          </cell>
          <cell r="W136">
            <v>0</v>
          </cell>
        </row>
        <row r="137">
          <cell r="V137">
            <v>0</v>
          </cell>
          <cell r="W137">
            <v>0</v>
          </cell>
        </row>
        <row r="138">
          <cell r="V138">
            <v>0</v>
          </cell>
          <cell r="W138">
            <v>0</v>
          </cell>
        </row>
        <row r="139">
          <cell r="V139">
            <v>0</v>
          </cell>
          <cell r="W139">
            <v>0</v>
          </cell>
        </row>
        <row r="140">
          <cell r="V140">
            <v>1</v>
          </cell>
          <cell r="W140">
            <v>1</v>
          </cell>
        </row>
        <row r="141">
          <cell r="V141">
            <v>0</v>
          </cell>
          <cell r="W141">
            <v>0</v>
          </cell>
        </row>
        <row r="142">
          <cell r="V142">
            <v>0</v>
          </cell>
          <cell r="W142">
            <v>0</v>
          </cell>
        </row>
        <row r="143">
          <cell r="V143">
            <v>0</v>
          </cell>
          <cell r="W143">
            <v>0</v>
          </cell>
        </row>
        <row r="144">
          <cell r="V144">
            <v>0</v>
          </cell>
          <cell r="W144">
            <v>0</v>
          </cell>
        </row>
        <row r="145">
          <cell r="V145">
            <v>0</v>
          </cell>
          <cell r="W145">
            <v>0</v>
          </cell>
        </row>
        <row r="146">
          <cell r="V146">
            <v>0</v>
          </cell>
          <cell r="W146">
            <v>0</v>
          </cell>
        </row>
        <row r="147">
          <cell r="V147">
            <v>0</v>
          </cell>
          <cell r="W147">
            <v>0</v>
          </cell>
        </row>
        <row r="148">
          <cell r="V148">
            <v>0</v>
          </cell>
          <cell r="W148">
            <v>0</v>
          </cell>
        </row>
        <row r="149">
          <cell r="V149">
            <v>0</v>
          </cell>
          <cell r="W149">
            <v>0</v>
          </cell>
        </row>
        <row r="150">
          <cell r="V150">
            <v>0</v>
          </cell>
          <cell r="W150">
            <v>0</v>
          </cell>
        </row>
        <row r="151">
          <cell r="V151">
            <v>0</v>
          </cell>
          <cell r="W151">
            <v>0</v>
          </cell>
        </row>
        <row r="152">
          <cell r="V152">
            <v>0</v>
          </cell>
          <cell r="W152">
            <v>0</v>
          </cell>
        </row>
        <row r="153">
          <cell r="V153">
            <v>0</v>
          </cell>
          <cell r="W153">
            <v>0</v>
          </cell>
        </row>
        <row r="154">
          <cell r="V154">
            <v>0</v>
          </cell>
          <cell r="W154">
            <v>0</v>
          </cell>
        </row>
        <row r="155">
          <cell r="V155">
            <v>0</v>
          </cell>
          <cell r="W155">
            <v>0</v>
          </cell>
        </row>
        <row r="156">
          <cell r="V156">
            <v>0</v>
          </cell>
          <cell r="W156">
            <v>0</v>
          </cell>
        </row>
        <row r="157">
          <cell r="V157">
            <v>0</v>
          </cell>
          <cell r="W157">
            <v>0</v>
          </cell>
        </row>
        <row r="158">
          <cell r="V158">
            <v>0</v>
          </cell>
          <cell r="W158">
            <v>0</v>
          </cell>
        </row>
        <row r="159">
          <cell r="V159">
            <v>0</v>
          </cell>
          <cell r="W159">
            <v>0</v>
          </cell>
        </row>
        <row r="160">
          <cell r="V160">
            <v>4</v>
          </cell>
          <cell r="W160">
            <v>4</v>
          </cell>
        </row>
        <row r="161">
          <cell r="V161">
            <v>0</v>
          </cell>
          <cell r="W161">
            <v>0</v>
          </cell>
        </row>
        <row r="162">
          <cell r="V162">
            <v>0</v>
          </cell>
          <cell r="W162">
            <v>0</v>
          </cell>
        </row>
        <row r="163">
          <cell r="V163">
            <v>0</v>
          </cell>
          <cell r="W163">
            <v>0</v>
          </cell>
        </row>
        <row r="164">
          <cell r="V164">
            <v>0</v>
          </cell>
          <cell r="W164">
            <v>0</v>
          </cell>
        </row>
        <row r="165">
          <cell r="V165">
            <v>0</v>
          </cell>
          <cell r="W165">
            <v>0</v>
          </cell>
        </row>
        <row r="166">
          <cell r="V166">
            <v>0</v>
          </cell>
          <cell r="W166">
            <v>0</v>
          </cell>
        </row>
        <row r="167">
          <cell r="V167">
            <v>0</v>
          </cell>
          <cell r="W167">
            <v>0</v>
          </cell>
        </row>
        <row r="168">
          <cell r="V168">
            <v>0</v>
          </cell>
          <cell r="W168">
            <v>0</v>
          </cell>
        </row>
        <row r="169">
          <cell r="V169">
            <v>0</v>
          </cell>
          <cell r="W169">
            <v>0</v>
          </cell>
        </row>
        <row r="170">
          <cell r="V170">
            <v>4</v>
          </cell>
          <cell r="W170">
            <v>4</v>
          </cell>
        </row>
        <row r="171">
          <cell r="V171">
            <v>0</v>
          </cell>
          <cell r="W171">
            <v>0</v>
          </cell>
        </row>
        <row r="172">
          <cell r="V172">
            <v>0</v>
          </cell>
          <cell r="W172">
            <v>0</v>
          </cell>
        </row>
        <row r="173">
          <cell r="V173">
            <v>0</v>
          </cell>
          <cell r="W173">
            <v>0</v>
          </cell>
        </row>
        <row r="174">
          <cell r="V174">
            <v>0</v>
          </cell>
          <cell r="W174">
            <v>0</v>
          </cell>
        </row>
        <row r="175">
          <cell r="V175">
            <v>0</v>
          </cell>
          <cell r="W175">
            <v>0</v>
          </cell>
        </row>
        <row r="176">
          <cell r="V176">
            <v>2</v>
          </cell>
          <cell r="W176">
            <v>2</v>
          </cell>
        </row>
        <row r="177">
          <cell r="V177">
            <v>0</v>
          </cell>
          <cell r="W177">
            <v>0</v>
          </cell>
        </row>
        <row r="178">
          <cell r="V178">
            <v>0</v>
          </cell>
          <cell r="W178">
            <v>0</v>
          </cell>
        </row>
        <row r="179">
          <cell r="V179">
            <v>0</v>
          </cell>
          <cell r="W179">
            <v>0</v>
          </cell>
        </row>
        <row r="180">
          <cell r="V180">
            <v>0</v>
          </cell>
          <cell r="W180">
            <v>0</v>
          </cell>
        </row>
        <row r="181">
          <cell r="V181">
            <v>0</v>
          </cell>
          <cell r="W181">
            <v>0</v>
          </cell>
        </row>
        <row r="183">
          <cell r="V183">
            <v>0</v>
          </cell>
          <cell r="W183">
            <v>0</v>
          </cell>
        </row>
        <row r="184">
          <cell r="V184">
            <v>0</v>
          </cell>
          <cell r="W184">
            <v>0</v>
          </cell>
        </row>
        <row r="185">
          <cell r="V185">
            <v>3</v>
          </cell>
          <cell r="W185">
            <v>3</v>
          </cell>
        </row>
        <row r="186">
          <cell r="V186">
            <v>0</v>
          </cell>
          <cell r="W186">
            <v>0</v>
          </cell>
        </row>
        <row r="187">
          <cell r="V187">
            <v>0</v>
          </cell>
          <cell r="W187">
            <v>0</v>
          </cell>
        </row>
        <row r="188">
          <cell r="V188">
            <v>2</v>
          </cell>
          <cell r="W188">
            <v>2</v>
          </cell>
        </row>
        <row r="189">
          <cell r="V189">
            <v>0</v>
          </cell>
          <cell r="W189">
            <v>0</v>
          </cell>
        </row>
        <row r="190">
          <cell r="V190">
            <v>0</v>
          </cell>
          <cell r="W190">
            <v>0</v>
          </cell>
        </row>
        <row r="191">
          <cell r="V191">
            <v>5</v>
          </cell>
          <cell r="W191">
            <v>5</v>
          </cell>
        </row>
        <row r="192">
          <cell r="V192">
            <v>0</v>
          </cell>
          <cell r="W192">
            <v>0</v>
          </cell>
        </row>
        <row r="193">
          <cell r="V193">
            <v>0</v>
          </cell>
          <cell r="W193">
            <v>0</v>
          </cell>
        </row>
        <row r="194">
          <cell r="V194">
            <v>0</v>
          </cell>
          <cell r="W194">
            <v>0</v>
          </cell>
        </row>
        <row r="195">
          <cell r="V195">
            <v>0</v>
          </cell>
          <cell r="W195">
            <v>0</v>
          </cell>
        </row>
        <row r="196">
          <cell r="V196">
            <v>0</v>
          </cell>
          <cell r="W196">
            <v>0</v>
          </cell>
        </row>
        <row r="197">
          <cell r="V197">
            <v>0</v>
          </cell>
          <cell r="W197">
            <v>0</v>
          </cell>
        </row>
        <row r="198">
          <cell r="V198">
            <v>0</v>
          </cell>
          <cell r="W198">
            <v>0</v>
          </cell>
        </row>
        <row r="199">
          <cell r="V199">
            <v>0</v>
          </cell>
          <cell r="W199">
            <v>0</v>
          </cell>
        </row>
        <row r="200">
          <cell r="V200">
            <v>0</v>
          </cell>
          <cell r="W200">
            <v>0</v>
          </cell>
        </row>
        <row r="201">
          <cell r="V201">
            <v>7</v>
          </cell>
          <cell r="W201">
            <v>7</v>
          </cell>
        </row>
        <row r="202">
          <cell r="V202">
            <v>0</v>
          </cell>
          <cell r="W202">
            <v>0</v>
          </cell>
        </row>
        <row r="203">
          <cell r="V203">
            <v>2</v>
          </cell>
          <cell r="W203">
            <v>2</v>
          </cell>
        </row>
        <row r="204">
          <cell r="V204">
            <v>3</v>
          </cell>
          <cell r="W204">
            <v>3</v>
          </cell>
        </row>
        <row r="205">
          <cell r="V205">
            <v>0</v>
          </cell>
          <cell r="W205">
            <v>0</v>
          </cell>
        </row>
        <row r="206">
          <cell r="V206">
            <v>0</v>
          </cell>
          <cell r="W206">
            <v>0</v>
          </cell>
        </row>
        <row r="207">
          <cell r="V207">
            <v>0</v>
          </cell>
          <cell r="W207">
            <v>0</v>
          </cell>
        </row>
        <row r="208">
          <cell r="V208">
            <v>0</v>
          </cell>
          <cell r="W208">
            <v>0</v>
          </cell>
        </row>
        <row r="209">
          <cell r="V209">
            <v>0</v>
          </cell>
          <cell r="W209">
            <v>0</v>
          </cell>
        </row>
        <row r="210">
          <cell r="V210">
            <v>3</v>
          </cell>
          <cell r="W210">
            <v>3</v>
          </cell>
        </row>
        <row r="211">
          <cell r="V211">
            <v>0</v>
          </cell>
          <cell r="W211">
            <v>0</v>
          </cell>
        </row>
        <row r="212">
          <cell r="V212">
            <v>0</v>
          </cell>
          <cell r="W212">
            <v>0</v>
          </cell>
        </row>
        <row r="213">
          <cell r="V213">
            <v>0</v>
          </cell>
          <cell r="W213">
            <v>0</v>
          </cell>
        </row>
        <row r="214">
          <cell r="V214">
            <v>0</v>
          </cell>
          <cell r="W214">
            <v>0</v>
          </cell>
        </row>
        <row r="215">
          <cell r="V215">
            <v>0</v>
          </cell>
          <cell r="W215">
            <v>0</v>
          </cell>
        </row>
        <row r="216">
          <cell r="V216">
            <v>0</v>
          </cell>
          <cell r="W216">
            <v>0</v>
          </cell>
        </row>
        <row r="217">
          <cell r="V217">
            <v>0</v>
          </cell>
          <cell r="W217">
            <v>0</v>
          </cell>
        </row>
        <row r="218">
          <cell r="V218">
            <v>3</v>
          </cell>
          <cell r="W218">
            <v>3</v>
          </cell>
        </row>
        <row r="219">
          <cell r="V219">
            <v>0</v>
          </cell>
          <cell r="W219">
            <v>0</v>
          </cell>
        </row>
        <row r="220">
          <cell r="V220">
            <v>0</v>
          </cell>
          <cell r="W220">
            <v>0</v>
          </cell>
        </row>
        <row r="221">
          <cell r="V221">
            <v>0</v>
          </cell>
          <cell r="W221">
            <v>0</v>
          </cell>
        </row>
        <row r="222">
          <cell r="V222">
            <v>0</v>
          </cell>
          <cell r="W222">
            <v>0</v>
          </cell>
        </row>
        <row r="223">
          <cell r="V223">
            <v>0</v>
          </cell>
          <cell r="W223">
            <v>0</v>
          </cell>
        </row>
        <row r="224">
          <cell r="V224">
            <v>0</v>
          </cell>
          <cell r="W224">
            <v>0</v>
          </cell>
        </row>
        <row r="225">
          <cell r="V225">
            <v>0</v>
          </cell>
          <cell r="W225">
            <v>0</v>
          </cell>
        </row>
        <row r="226">
          <cell r="V226">
            <v>0</v>
          </cell>
          <cell r="W226">
            <v>0</v>
          </cell>
        </row>
        <row r="227">
          <cell r="V227">
            <v>0</v>
          </cell>
          <cell r="W227">
            <v>0</v>
          </cell>
        </row>
        <row r="228">
          <cell r="V228">
            <v>0</v>
          </cell>
          <cell r="W228">
            <v>0</v>
          </cell>
        </row>
        <row r="229">
          <cell r="V229">
            <v>2</v>
          </cell>
          <cell r="W229">
            <v>2</v>
          </cell>
        </row>
        <row r="230">
          <cell r="V230">
            <v>0</v>
          </cell>
          <cell r="W230">
            <v>0</v>
          </cell>
        </row>
        <row r="231">
          <cell r="V231">
            <v>0</v>
          </cell>
          <cell r="W231">
            <v>0</v>
          </cell>
        </row>
        <row r="232">
          <cell r="V232">
            <v>5</v>
          </cell>
          <cell r="W232">
            <v>5</v>
          </cell>
        </row>
        <row r="233">
          <cell r="V233">
            <v>3</v>
          </cell>
          <cell r="W233">
            <v>3</v>
          </cell>
        </row>
        <row r="234">
          <cell r="V234">
            <v>0</v>
          </cell>
          <cell r="W234">
            <v>0</v>
          </cell>
        </row>
        <row r="235">
          <cell r="V235">
            <v>0</v>
          </cell>
          <cell r="W235">
            <v>0</v>
          </cell>
        </row>
        <row r="236">
          <cell r="V236">
            <v>1</v>
          </cell>
          <cell r="W236">
            <v>1</v>
          </cell>
        </row>
        <row r="237">
          <cell r="V237">
            <v>0</v>
          </cell>
          <cell r="W237">
            <v>0</v>
          </cell>
        </row>
        <row r="238">
          <cell r="V238">
            <v>4</v>
          </cell>
          <cell r="W238">
            <v>4</v>
          </cell>
        </row>
        <row r="239">
          <cell r="V239">
            <v>7</v>
          </cell>
          <cell r="W239">
            <v>7</v>
          </cell>
        </row>
        <row r="240">
          <cell r="V240">
            <v>0</v>
          </cell>
          <cell r="W240">
            <v>0</v>
          </cell>
        </row>
        <row r="241">
          <cell r="V241">
            <v>0</v>
          </cell>
          <cell r="W241">
            <v>0</v>
          </cell>
        </row>
        <row r="242">
          <cell r="V242">
            <v>0</v>
          </cell>
          <cell r="W242">
            <v>0</v>
          </cell>
        </row>
        <row r="243">
          <cell r="V243">
            <v>0</v>
          </cell>
          <cell r="W243">
            <v>0</v>
          </cell>
        </row>
        <row r="244">
          <cell r="V244">
            <v>0</v>
          </cell>
          <cell r="W244">
            <v>0</v>
          </cell>
        </row>
        <row r="245">
          <cell r="V245">
            <v>2</v>
          </cell>
          <cell r="W245">
            <v>2</v>
          </cell>
        </row>
        <row r="246">
          <cell r="V246">
            <v>0</v>
          </cell>
          <cell r="W246">
            <v>0</v>
          </cell>
        </row>
        <row r="247">
          <cell r="V247">
            <v>0</v>
          </cell>
          <cell r="W247">
            <v>0</v>
          </cell>
        </row>
        <row r="248">
          <cell r="V248">
            <v>0</v>
          </cell>
          <cell r="W248">
            <v>0</v>
          </cell>
        </row>
        <row r="249">
          <cell r="V249">
            <v>0</v>
          </cell>
          <cell r="W249">
            <v>0</v>
          </cell>
        </row>
        <row r="250">
          <cell r="V250">
            <v>0</v>
          </cell>
          <cell r="W250">
            <v>0</v>
          </cell>
        </row>
        <row r="251">
          <cell r="V251">
            <v>0</v>
          </cell>
          <cell r="W251">
            <v>0</v>
          </cell>
        </row>
        <row r="252">
          <cell r="V252">
            <v>0</v>
          </cell>
          <cell r="W252">
            <v>0</v>
          </cell>
        </row>
        <row r="253">
          <cell r="V253">
            <v>3</v>
          </cell>
          <cell r="W253">
            <v>3</v>
          </cell>
        </row>
        <row r="254">
          <cell r="V254">
            <v>0</v>
          </cell>
          <cell r="W254">
            <v>0</v>
          </cell>
        </row>
        <row r="255">
          <cell r="V255">
            <v>1</v>
          </cell>
          <cell r="W255">
            <v>1</v>
          </cell>
        </row>
        <row r="256">
          <cell r="V256">
            <v>0</v>
          </cell>
          <cell r="W256">
            <v>0</v>
          </cell>
        </row>
        <row r="257">
          <cell r="V257">
            <v>0</v>
          </cell>
          <cell r="W257">
            <v>0</v>
          </cell>
        </row>
        <row r="258">
          <cell r="V258">
            <v>0</v>
          </cell>
          <cell r="W258">
            <v>0</v>
          </cell>
        </row>
        <row r="259">
          <cell r="V259">
            <v>0</v>
          </cell>
          <cell r="W259">
            <v>0</v>
          </cell>
        </row>
        <row r="260">
          <cell r="V260">
            <v>0</v>
          </cell>
          <cell r="W260">
            <v>0</v>
          </cell>
        </row>
        <row r="261">
          <cell r="V261">
            <v>0</v>
          </cell>
          <cell r="W261">
            <v>0</v>
          </cell>
        </row>
        <row r="262">
          <cell r="V262">
            <v>3</v>
          </cell>
          <cell r="W262">
            <v>3</v>
          </cell>
        </row>
        <row r="263">
          <cell r="V263">
            <v>0</v>
          </cell>
          <cell r="W263">
            <v>0</v>
          </cell>
        </row>
        <row r="264">
          <cell r="V264">
            <v>0</v>
          </cell>
          <cell r="W264">
            <v>0</v>
          </cell>
        </row>
        <row r="265">
          <cell r="V265">
            <v>0</v>
          </cell>
          <cell r="W265">
            <v>0</v>
          </cell>
        </row>
        <row r="266">
          <cell r="V266">
            <v>0</v>
          </cell>
          <cell r="W266">
            <v>0</v>
          </cell>
        </row>
        <row r="267">
          <cell r="V267">
            <v>0</v>
          </cell>
          <cell r="W267">
            <v>0</v>
          </cell>
        </row>
        <row r="268">
          <cell r="V268">
            <v>2</v>
          </cell>
          <cell r="W268">
            <v>2</v>
          </cell>
        </row>
        <row r="269">
          <cell r="V269">
            <v>0</v>
          </cell>
          <cell r="W269">
            <v>0</v>
          </cell>
        </row>
        <row r="270">
          <cell r="V270">
            <v>0</v>
          </cell>
          <cell r="W270">
            <v>0</v>
          </cell>
        </row>
        <row r="271">
          <cell r="V271">
            <v>0</v>
          </cell>
          <cell r="W271">
            <v>0</v>
          </cell>
        </row>
        <row r="272">
          <cell r="V272">
            <v>0</v>
          </cell>
          <cell r="W272">
            <v>0</v>
          </cell>
        </row>
        <row r="273">
          <cell r="V273">
            <v>0</v>
          </cell>
          <cell r="W273">
            <v>0</v>
          </cell>
        </row>
        <row r="274">
          <cell r="V274">
            <v>0</v>
          </cell>
          <cell r="W274">
            <v>0</v>
          </cell>
        </row>
        <row r="275">
          <cell r="V275">
            <v>0</v>
          </cell>
          <cell r="W275">
            <v>0</v>
          </cell>
        </row>
        <row r="276">
          <cell r="V276">
            <v>0</v>
          </cell>
          <cell r="W276">
            <v>0</v>
          </cell>
        </row>
        <row r="277">
          <cell r="V277">
            <v>0</v>
          </cell>
          <cell r="W277">
            <v>0</v>
          </cell>
        </row>
        <row r="278">
          <cell r="V278">
            <v>0</v>
          </cell>
          <cell r="W278">
            <v>0</v>
          </cell>
        </row>
        <row r="279">
          <cell r="V279">
            <v>0</v>
          </cell>
          <cell r="W279">
            <v>0</v>
          </cell>
        </row>
        <row r="280">
          <cell r="V280">
            <v>0</v>
          </cell>
          <cell r="W280">
            <v>0</v>
          </cell>
        </row>
        <row r="281">
          <cell r="V281">
            <v>0</v>
          </cell>
          <cell r="W281">
            <v>0</v>
          </cell>
        </row>
        <row r="282">
          <cell r="V282">
            <v>0</v>
          </cell>
          <cell r="W282">
            <v>0</v>
          </cell>
        </row>
        <row r="283">
          <cell r="V283">
            <v>1</v>
          </cell>
          <cell r="W283">
            <v>1</v>
          </cell>
        </row>
        <row r="285">
          <cell r="V285">
            <v>20</v>
          </cell>
          <cell r="W285">
            <v>20</v>
          </cell>
        </row>
        <row r="286">
          <cell r="V286">
            <v>0</v>
          </cell>
          <cell r="W286">
            <v>0</v>
          </cell>
        </row>
        <row r="287">
          <cell r="V287">
            <v>300</v>
          </cell>
          <cell r="W287">
            <v>300</v>
          </cell>
        </row>
        <row r="288">
          <cell r="V288">
            <v>0</v>
          </cell>
          <cell r="W288">
            <v>0</v>
          </cell>
        </row>
        <row r="289">
          <cell r="V289">
            <v>10</v>
          </cell>
          <cell r="W289">
            <v>10</v>
          </cell>
        </row>
        <row r="290">
          <cell r="V290">
            <v>0</v>
          </cell>
          <cell r="W290">
            <v>0</v>
          </cell>
        </row>
        <row r="292">
          <cell r="V292">
            <v>1</v>
          </cell>
          <cell r="W292">
            <v>1</v>
          </cell>
        </row>
        <row r="293">
          <cell r="V293">
            <v>0</v>
          </cell>
          <cell r="W293">
            <v>0</v>
          </cell>
        </row>
        <row r="294">
          <cell r="V294">
            <v>1</v>
          </cell>
          <cell r="W294">
            <v>1</v>
          </cell>
        </row>
        <row r="296">
          <cell r="V296">
            <v>0</v>
          </cell>
          <cell r="W296">
            <v>0</v>
          </cell>
        </row>
        <row r="297">
          <cell r="V297">
            <v>0</v>
          </cell>
          <cell r="W297">
            <v>0</v>
          </cell>
        </row>
        <row r="298">
          <cell r="V298">
            <v>0</v>
          </cell>
          <cell r="W298">
            <v>0</v>
          </cell>
        </row>
        <row r="299">
          <cell r="V299">
            <v>0</v>
          </cell>
          <cell r="W299">
            <v>0</v>
          </cell>
        </row>
        <row r="300">
          <cell r="V300">
            <v>0</v>
          </cell>
          <cell r="W300">
            <v>0</v>
          </cell>
        </row>
        <row r="301">
          <cell r="V301">
            <v>0</v>
          </cell>
          <cell r="W301">
            <v>0</v>
          </cell>
        </row>
        <row r="302">
          <cell r="V302">
            <v>0</v>
          </cell>
          <cell r="W302">
            <v>0</v>
          </cell>
        </row>
        <row r="304">
          <cell r="V304">
            <v>0</v>
          </cell>
          <cell r="W304">
            <v>0</v>
          </cell>
        </row>
        <row r="305">
          <cell r="V305">
            <v>0</v>
          </cell>
          <cell r="W305">
            <v>0</v>
          </cell>
        </row>
        <row r="306">
          <cell r="V306">
            <v>0</v>
          </cell>
          <cell r="W306">
            <v>0</v>
          </cell>
        </row>
        <row r="307">
          <cell r="V307">
            <v>0</v>
          </cell>
          <cell r="W307">
            <v>0</v>
          </cell>
        </row>
        <row r="308">
          <cell r="V308">
            <v>4</v>
          </cell>
          <cell r="W308">
            <v>4</v>
          </cell>
        </row>
        <row r="309">
          <cell r="V309">
            <v>0</v>
          </cell>
          <cell r="W309">
            <v>0</v>
          </cell>
        </row>
        <row r="310">
          <cell r="V310">
            <v>0</v>
          </cell>
          <cell r="W310">
            <v>0</v>
          </cell>
        </row>
        <row r="311">
          <cell r="V311">
            <v>0</v>
          </cell>
          <cell r="W311">
            <v>0</v>
          </cell>
        </row>
        <row r="312">
          <cell r="V312">
            <v>0</v>
          </cell>
          <cell r="W312">
            <v>0</v>
          </cell>
        </row>
        <row r="313">
          <cell r="V313">
            <v>0</v>
          </cell>
          <cell r="W313">
            <v>0</v>
          </cell>
        </row>
        <row r="314">
          <cell r="V314">
            <v>2</v>
          </cell>
          <cell r="W314">
            <v>2</v>
          </cell>
        </row>
        <row r="315">
          <cell r="V315">
            <v>0</v>
          </cell>
          <cell r="W315">
            <v>0</v>
          </cell>
        </row>
        <row r="316">
          <cell r="V316">
            <v>0</v>
          </cell>
          <cell r="W316">
            <v>0</v>
          </cell>
        </row>
        <row r="317">
          <cell r="V317">
            <v>0</v>
          </cell>
          <cell r="W317">
            <v>0</v>
          </cell>
        </row>
        <row r="318">
          <cell r="V318">
            <v>0</v>
          </cell>
          <cell r="W318">
            <v>0</v>
          </cell>
        </row>
        <row r="319">
          <cell r="V319">
            <v>4</v>
          </cell>
          <cell r="W319">
            <v>4</v>
          </cell>
        </row>
        <row r="320">
          <cell r="V320">
            <v>0</v>
          </cell>
          <cell r="W320">
            <v>0</v>
          </cell>
        </row>
        <row r="321">
          <cell r="V321">
            <v>0</v>
          </cell>
          <cell r="W321">
            <v>0</v>
          </cell>
        </row>
        <row r="322">
          <cell r="V322">
            <v>0</v>
          </cell>
          <cell r="W322">
            <v>0</v>
          </cell>
        </row>
        <row r="323">
          <cell r="V323">
            <v>6</v>
          </cell>
          <cell r="W323">
            <v>6</v>
          </cell>
        </row>
        <row r="324">
          <cell r="V324">
            <v>0</v>
          </cell>
          <cell r="W324">
            <v>0</v>
          </cell>
        </row>
        <row r="325">
          <cell r="V325">
            <v>0</v>
          </cell>
          <cell r="W325">
            <v>0</v>
          </cell>
        </row>
        <row r="326">
          <cell r="V326">
            <v>0</v>
          </cell>
          <cell r="W326">
            <v>0</v>
          </cell>
        </row>
        <row r="327">
          <cell r="V327">
            <v>0</v>
          </cell>
          <cell r="W327">
            <v>0</v>
          </cell>
        </row>
        <row r="328">
          <cell r="V328">
            <v>0</v>
          </cell>
          <cell r="W328">
            <v>0</v>
          </cell>
        </row>
        <row r="329">
          <cell r="V329">
            <v>0</v>
          </cell>
          <cell r="W329">
            <v>0</v>
          </cell>
        </row>
        <row r="330">
          <cell r="V330">
            <v>0</v>
          </cell>
          <cell r="W330">
            <v>0</v>
          </cell>
        </row>
        <row r="331">
          <cell r="V331">
            <v>0</v>
          </cell>
          <cell r="W331">
            <v>0</v>
          </cell>
        </row>
        <row r="332">
          <cell r="V332">
            <v>0</v>
          </cell>
          <cell r="W332">
            <v>0</v>
          </cell>
        </row>
        <row r="333">
          <cell r="V333">
            <v>0</v>
          </cell>
          <cell r="W333">
            <v>0</v>
          </cell>
        </row>
        <row r="334">
          <cell r="V334">
            <v>0</v>
          </cell>
          <cell r="W334">
            <v>0</v>
          </cell>
        </row>
        <row r="335">
          <cell r="V335">
            <v>0</v>
          </cell>
          <cell r="W335">
            <v>0</v>
          </cell>
        </row>
        <row r="336">
          <cell r="V336">
            <v>0</v>
          </cell>
          <cell r="W336">
            <v>0</v>
          </cell>
        </row>
        <row r="337">
          <cell r="V337">
            <v>0</v>
          </cell>
          <cell r="W337">
            <v>0</v>
          </cell>
        </row>
        <row r="338">
          <cell r="V338">
            <v>0</v>
          </cell>
          <cell r="W338">
            <v>0</v>
          </cell>
        </row>
        <row r="339">
          <cell r="V339">
            <v>0</v>
          </cell>
          <cell r="W339">
            <v>0</v>
          </cell>
        </row>
        <row r="340">
          <cell r="V340">
            <v>0</v>
          </cell>
          <cell r="W340">
            <v>0</v>
          </cell>
        </row>
        <row r="341">
          <cell r="V341">
            <v>0</v>
          </cell>
          <cell r="W341">
            <v>0</v>
          </cell>
        </row>
        <row r="342">
          <cell r="V342">
            <v>0</v>
          </cell>
          <cell r="W342">
            <v>0</v>
          </cell>
        </row>
        <row r="343">
          <cell r="V343">
            <v>0</v>
          </cell>
          <cell r="W343">
            <v>0</v>
          </cell>
        </row>
        <row r="344">
          <cell r="V344">
            <v>0</v>
          </cell>
          <cell r="W344">
            <v>0</v>
          </cell>
        </row>
        <row r="345">
          <cell r="V345">
            <v>0</v>
          </cell>
          <cell r="W345">
            <v>0</v>
          </cell>
        </row>
        <row r="346">
          <cell r="V346">
            <v>0</v>
          </cell>
          <cell r="W346">
            <v>0</v>
          </cell>
        </row>
        <row r="347">
          <cell r="V347">
            <v>0</v>
          </cell>
          <cell r="W347">
            <v>0</v>
          </cell>
        </row>
        <row r="348">
          <cell r="V348">
            <v>0</v>
          </cell>
          <cell r="W348">
            <v>0</v>
          </cell>
        </row>
        <row r="349">
          <cell r="V349">
            <v>0</v>
          </cell>
          <cell r="W349">
            <v>0</v>
          </cell>
        </row>
        <row r="350">
          <cell r="V350">
            <v>0</v>
          </cell>
          <cell r="W350">
            <v>0</v>
          </cell>
        </row>
        <row r="351">
          <cell r="V351">
            <v>0</v>
          </cell>
          <cell r="W351">
            <v>0</v>
          </cell>
        </row>
        <row r="352">
          <cell r="V352">
            <v>0</v>
          </cell>
          <cell r="W352">
            <v>0</v>
          </cell>
        </row>
        <row r="353">
          <cell r="V353">
            <v>0</v>
          </cell>
          <cell r="W353">
            <v>0</v>
          </cell>
        </row>
        <row r="354">
          <cell r="V354">
            <v>0</v>
          </cell>
          <cell r="W354">
            <v>0</v>
          </cell>
        </row>
        <row r="355">
          <cell r="V355">
            <v>0</v>
          </cell>
          <cell r="W355">
            <v>0</v>
          </cell>
        </row>
        <row r="356">
          <cell r="V356">
            <v>0</v>
          </cell>
          <cell r="W356">
            <v>0</v>
          </cell>
        </row>
        <row r="357">
          <cell r="V357">
            <v>3</v>
          </cell>
          <cell r="W357">
            <v>3</v>
          </cell>
        </row>
        <row r="358">
          <cell r="V358">
            <v>0</v>
          </cell>
          <cell r="W358">
            <v>0</v>
          </cell>
        </row>
        <row r="359">
          <cell r="V359">
            <v>0</v>
          </cell>
          <cell r="W359">
            <v>0</v>
          </cell>
        </row>
        <row r="360">
          <cell r="V360">
            <v>0</v>
          </cell>
          <cell r="W360">
            <v>0</v>
          </cell>
        </row>
        <row r="361">
          <cell r="V361">
            <v>0</v>
          </cell>
          <cell r="W361">
            <v>0</v>
          </cell>
        </row>
        <row r="362">
          <cell r="V362">
            <v>0</v>
          </cell>
          <cell r="W362">
            <v>0</v>
          </cell>
        </row>
        <row r="363">
          <cell r="V363">
            <v>0</v>
          </cell>
          <cell r="W363">
            <v>0</v>
          </cell>
        </row>
        <row r="364">
          <cell r="V364">
            <v>0</v>
          </cell>
        </row>
        <row r="365">
          <cell r="V365">
            <v>0</v>
          </cell>
          <cell r="W365">
            <v>0</v>
          </cell>
        </row>
        <row r="366">
          <cell r="V366">
            <v>0</v>
          </cell>
          <cell r="W366">
            <v>0</v>
          </cell>
        </row>
        <row r="367">
          <cell r="V367">
            <v>0</v>
          </cell>
          <cell r="W367">
            <v>0</v>
          </cell>
        </row>
        <row r="368">
          <cell r="V368">
            <v>0</v>
          </cell>
          <cell r="W368">
            <v>0</v>
          </cell>
        </row>
        <row r="369">
          <cell r="V369">
            <v>0</v>
          </cell>
          <cell r="W369">
            <v>0</v>
          </cell>
        </row>
        <row r="370">
          <cell r="V370">
            <v>0</v>
          </cell>
          <cell r="W370">
            <v>0</v>
          </cell>
        </row>
        <row r="371">
          <cell r="V371">
            <v>0</v>
          </cell>
          <cell r="W371">
            <v>0</v>
          </cell>
        </row>
        <row r="372">
          <cell r="V372">
            <v>0</v>
          </cell>
          <cell r="W372">
            <v>0</v>
          </cell>
        </row>
        <row r="373">
          <cell r="V373">
            <v>0</v>
          </cell>
          <cell r="W373">
            <v>0</v>
          </cell>
        </row>
        <row r="374">
          <cell r="V374">
            <v>0</v>
          </cell>
          <cell r="W374">
            <v>0</v>
          </cell>
        </row>
        <row r="375">
          <cell r="V375">
            <v>0</v>
          </cell>
          <cell r="W375">
            <v>0</v>
          </cell>
        </row>
        <row r="376">
          <cell r="V376">
            <v>0</v>
          </cell>
          <cell r="W376">
            <v>0</v>
          </cell>
        </row>
        <row r="378">
          <cell r="V378">
            <v>6</v>
          </cell>
          <cell r="W378">
            <v>6</v>
          </cell>
        </row>
        <row r="379">
          <cell r="V379">
            <v>0</v>
          </cell>
          <cell r="W379">
            <v>0</v>
          </cell>
        </row>
        <row r="380">
          <cell r="V380">
            <v>0</v>
          </cell>
          <cell r="W380">
            <v>0</v>
          </cell>
        </row>
        <row r="381">
          <cell r="V381">
            <v>0</v>
          </cell>
          <cell r="W381">
            <v>0</v>
          </cell>
        </row>
        <row r="382">
          <cell r="V382">
            <v>0</v>
          </cell>
          <cell r="W382">
            <v>0</v>
          </cell>
        </row>
        <row r="383">
          <cell r="V383">
            <v>0</v>
          </cell>
          <cell r="W383">
            <v>0</v>
          </cell>
        </row>
        <row r="384">
          <cell r="V384">
            <v>0</v>
          </cell>
          <cell r="W384">
            <v>0</v>
          </cell>
        </row>
        <row r="386">
          <cell r="V386">
            <v>0</v>
          </cell>
          <cell r="W386">
            <v>0</v>
          </cell>
        </row>
        <row r="387">
          <cell r="V387">
            <v>0</v>
          </cell>
          <cell r="W387">
            <v>0</v>
          </cell>
        </row>
        <row r="389">
          <cell r="V389">
            <v>0</v>
          </cell>
          <cell r="W389">
            <v>0</v>
          </cell>
        </row>
        <row r="390">
          <cell r="V390">
            <v>0</v>
          </cell>
          <cell r="W390">
            <v>0</v>
          </cell>
        </row>
        <row r="392">
          <cell r="V392">
            <v>22</v>
          </cell>
          <cell r="W392">
            <v>22</v>
          </cell>
        </row>
        <row r="393">
          <cell r="V393">
            <v>0</v>
          </cell>
          <cell r="W393">
            <v>0</v>
          </cell>
        </row>
        <row r="394">
          <cell r="V394">
            <v>0</v>
          </cell>
          <cell r="W394">
            <v>0</v>
          </cell>
        </row>
        <row r="395">
          <cell r="V395">
            <v>0</v>
          </cell>
          <cell r="W395">
            <v>0</v>
          </cell>
        </row>
        <row r="396">
          <cell r="V396">
            <v>0</v>
          </cell>
          <cell r="W396">
            <v>0</v>
          </cell>
        </row>
        <row r="397">
          <cell r="V397">
            <v>0</v>
          </cell>
          <cell r="W397">
            <v>0</v>
          </cell>
        </row>
        <row r="399">
          <cell r="V399">
            <v>0</v>
          </cell>
          <cell r="W399">
            <v>0</v>
          </cell>
        </row>
        <row r="400">
          <cell r="V400">
            <v>0</v>
          </cell>
          <cell r="W400">
            <v>0</v>
          </cell>
        </row>
        <row r="401">
          <cell r="V401">
            <v>0</v>
          </cell>
          <cell r="W401">
            <v>0</v>
          </cell>
        </row>
        <row r="402">
          <cell r="V402">
            <v>0</v>
          </cell>
          <cell r="W402">
            <v>0</v>
          </cell>
        </row>
        <row r="403">
          <cell r="V403">
            <v>0</v>
          </cell>
          <cell r="W403">
            <v>0</v>
          </cell>
        </row>
        <row r="404">
          <cell r="V404">
            <v>0</v>
          </cell>
          <cell r="W404">
            <v>0</v>
          </cell>
        </row>
        <row r="405">
          <cell r="V405">
            <v>3</v>
          </cell>
          <cell r="W405">
            <v>3</v>
          </cell>
        </row>
        <row r="406">
          <cell r="V406">
            <v>0</v>
          </cell>
          <cell r="W406">
            <v>0</v>
          </cell>
        </row>
        <row r="407">
          <cell r="V407">
            <v>0</v>
          </cell>
          <cell r="W407">
            <v>0</v>
          </cell>
        </row>
        <row r="409">
          <cell r="V409">
            <v>0</v>
          </cell>
          <cell r="W409">
            <v>0</v>
          </cell>
        </row>
        <row r="410">
          <cell r="V410">
            <v>0</v>
          </cell>
          <cell r="W410">
            <v>0</v>
          </cell>
        </row>
        <row r="411">
          <cell r="V411">
            <v>0</v>
          </cell>
          <cell r="W411">
            <v>0</v>
          </cell>
        </row>
        <row r="412">
          <cell r="V412">
            <v>0</v>
          </cell>
          <cell r="W412">
            <v>0</v>
          </cell>
        </row>
        <row r="413">
          <cell r="V413">
            <v>0</v>
          </cell>
          <cell r="W413">
            <v>0</v>
          </cell>
        </row>
        <row r="414">
          <cell r="V414">
            <v>0</v>
          </cell>
          <cell r="W414">
            <v>0</v>
          </cell>
        </row>
        <row r="415">
          <cell r="V415">
            <v>0</v>
          </cell>
          <cell r="W415">
            <v>0</v>
          </cell>
        </row>
        <row r="416">
          <cell r="V416">
            <v>0</v>
          </cell>
          <cell r="W416">
            <v>0</v>
          </cell>
        </row>
        <row r="417">
          <cell r="V417">
            <v>0</v>
          </cell>
          <cell r="W417">
            <v>0</v>
          </cell>
        </row>
        <row r="418">
          <cell r="V418">
            <v>0</v>
          </cell>
          <cell r="W418">
            <v>0</v>
          </cell>
        </row>
        <row r="419">
          <cell r="V419">
            <v>0</v>
          </cell>
          <cell r="W419">
            <v>0</v>
          </cell>
        </row>
        <row r="420">
          <cell r="V420">
            <v>0</v>
          </cell>
          <cell r="W420">
            <v>0</v>
          </cell>
        </row>
        <row r="421">
          <cell r="V421">
            <v>0</v>
          </cell>
          <cell r="W421">
            <v>0</v>
          </cell>
        </row>
        <row r="422">
          <cell r="V422">
            <v>0</v>
          </cell>
          <cell r="W422">
            <v>0</v>
          </cell>
        </row>
        <row r="423">
          <cell r="V423">
            <v>0</v>
          </cell>
          <cell r="W423">
            <v>0</v>
          </cell>
        </row>
        <row r="424">
          <cell r="V424">
            <v>0</v>
          </cell>
          <cell r="W424">
            <v>0</v>
          </cell>
        </row>
        <row r="425">
          <cell r="V425">
            <v>4</v>
          </cell>
          <cell r="W425">
            <v>4</v>
          </cell>
        </row>
        <row r="426">
          <cell r="V426">
            <v>0</v>
          </cell>
          <cell r="W426">
            <v>0</v>
          </cell>
        </row>
        <row r="427">
          <cell r="V427">
            <v>0</v>
          </cell>
          <cell r="W427">
            <v>0</v>
          </cell>
        </row>
        <row r="428">
          <cell r="V428">
            <v>0</v>
          </cell>
          <cell r="W428">
            <v>0</v>
          </cell>
        </row>
        <row r="429">
          <cell r="V429">
            <v>0</v>
          </cell>
          <cell r="W429">
            <v>0</v>
          </cell>
        </row>
      </sheetData>
      <sheetData sheetId="4">
        <row r="45">
          <cell r="V45">
            <v>1</v>
          </cell>
          <cell r="W45">
            <v>1</v>
          </cell>
        </row>
        <row r="58">
          <cell r="V58">
            <v>1</v>
          </cell>
          <cell r="W58">
            <v>1</v>
          </cell>
        </row>
        <row r="69">
          <cell r="V69">
            <v>4</v>
          </cell>
          <cell r="W69">
            <v>4</v>
          </cell>
        </row>
        <row r="70">
          <cell r="V70">
            <v>1</v>
          </cell>
          <cell r="W70">
            <v>1</v>
          </cell>
        </row>
        <row r="71">
          <cell r="V71">
            <v>1</v>
          </cell>
          <cell r="W71">
            <v>1</v>
          </cell>
        </row>
        <row r="75">
          <cell r="V75">
            <v>4</v>
          </cell>
          <cell r="W75">
            <v>4</v>
          </cell>
        </row>
        <row r="76">
          <cell r="V76">
            <v>2</v>
          </cell>
          <cell r="W76">
            <v>2</v>
          </cell>
        </row>
        <row r="77">
          <cell r="V77">
            <v>2</v>
          </cell>
          <cell r="W77">
            <v>2</v>
          </cell>
        </row>
        <row r="93">
          <cell r="V93">
            <v>50</v>
          </cell>
          <cell r="W93">
            <v>50</v>
          </cell>
        </row>
        <row r="98">
          <cell r="V98">
            <v>50</v>
          </cell>
          <cell r="W98">
            <v>50</v>
          </cell>
        </row>
        <row r="105">
          <cell r="V105">
            <v>1</v>
          </cell>
          <cell r="W105">
            <v>1</v>
          </cell>
        </row>
        <row r="107">
          <cell r="V107">
            <v>2</v>
          </cell>
          <cell r="W107">
            <v>2</v>
          </cell>
        </row>
        <row r="108">
          <cell r="V108">
            <v>1</v>
          </cell>
          <cell r="W108">
            <v>1</v>
          </cell>
        </row>
        <row r="140">
          <cell r="V140">
            <v>3</v>
          </cell>
          <cell r="W140">
            <v>3</v>
          </cell>
        </row>
        <row r="170">
          <cell r="V170">
            <v>20</v>
          </cell>
          <cell r="W170">
            <v>20</v>
          </cell>
        </row>
        <row r="174">
          <cell r="V174">
            <v>2</v>
          </cell>
          <cell r="W174">
            <v>2</v>
          </cell>
        </row>
        <row r="183">
          <cell r="V183">
            <v>1</v>
          </cell>
          <cell r="W183">
            <v>1</v>
          </cell>
        </row>
        <row r="232">
          <cell r="V232">
            <v>2</v>
          </cell>
          <cell r="W232">
            <v>2</v>
          </cell>
        </row>
        <row r="239">
          <cell r="V239">
            <v>15</v>
          </cell>
          <cell r="W239">
            <v>15</v>
          </cell>
        </row>
        <row r="253">
          <cell r="V253">
            <v>1</v>
          </cell>
          <cell r="W253">
            <v>1</v>
          </cell>
        </row>
        <row r="263">
          <cell r="V263">
            <v>1</v>
          </cell>
          <cell r="W263">
            <v>1</v>
          </cell>
        </row>
        <row r="274">
          <cell r="V274">
            <v>1</v>
          </cell>
          <cell r="W274">
            <v>1</v>
          </cell>
        </row>
        <row r="287">
          <cell r="V287">
            <v>335</v>
          </cell>
          <cell r="W287">
            <v>335</v>
          </cell>
        </row>
        <row r="292">
          <cell r="V292">
            <v>2</v>
          </cell>
          <cell r="W292">
            <v>2</v>
          </cell>
        </row>
        <row r="308">
          <cell r="V308">
            <v>10</v>
          </cell>
          <cell r="W308">
            <v>10</v>
          </cell>
        </row>
        <row r="316">
          <cell r="V316">
            <v>1</v>
          </cell>
          <cell r="W316">
            <v>1</v>
          </cell>
        </row>
        <row r="319">
          <cell r="V319">
            <v>1</v>
          </cell>
          <cell r="W319">
            <v>1</v>
          </cell>
        </row>
        <row r="392">
          <cell r="V392">
            <v>19</v>
          </cell>
          <cell r="W392">
            <v>19</v>
          </cell>
        </row>
        <row r="404">
          <cell r="V404">
            <v>1</v>
          </cell>
          <cell r="W404">
            <v>1</v>
          </cell>
        </row>
        <row r="405">
          <cell r="V405">
            <v>2</v>
          </cell>
          <cell r="W405">
            <v>2</v>
          </cell>
        </row>
      </sheetData>
      <sheetData sheetId="5">
        <row r="13">
          <cell r="V13">
            <v>0</v>
          </cell>
          <cell r="W13">
            <v>0</v>
          </cell>
        </row>
        <row r="14">
          <cell r="V14">
            <v>0</v>
          </cell>
          <cell r="W14">
            <v>0</v>
          </cell>
        </row>
        <row r="15">
          <cell r="V15">
            <v>0</v>
          </cell>
          <cell r="W15">
            <v>0</v>
          </cell>
        </row>
        <row r="16">
          <cell r="V16">
            <v>0</v>
          </cell>
          <cell r="W16">
            <v>0</v>
          </cell>
        </row>
        <row r="17">
          <cell r="V17">
            <v>0</v>
          </cell>
          <cell r="W17">
            <v>0</v>
          </cell>
        </row>
        <row r="18">
          <cell r="V18">
            <v>0</v>
          </cell>
          <cell r="W18">
            <v>0</v>
          </cell>
        </row>
        <row r="19">
          <cell r="V19">
            <v>0</v>
          </cell>
          <cell r="W19">
            <v>0</v>
          </cell>
        </row>
        <row r="20">
          <cell r="V20">
            <v>0</v>
          </cell>
          <cell r="W20">
            <v>0</v>
          </cell>
        </row>
        <row r="21">
          <cell r="V21">
            <v>0</v>
          </cell>
          <cell r="W21">
            <v>0</v>
          </cell>
        </row>
        <row r="22">
          <cell r="V22">
            <v>0</v>
          </cell>
          <cell r="W22">
            <v>0</v>
          </cell>
        </row>
        <row r="23">
          <cell r="V23">
            <v>0</v>
          </cell>
          <cell r="W23">
            <v>0</v>
          </cell>
        </row>
        <row r="24">
          <cell r="V24">
            <v>0</v>
          </cell>
          <cell r="W24">
            <v>0</v>
          </cell>
        </row>
        <row r="25">
          <cell r="V25">
            <v>0</v>
          </cell>
          <cell r="W25">
            <v>0</v>
          </cell>
        </row>
        <row r="26">
          <cell r="V26">
            <v>0</v>
          </cell>
          <cell r="W26">
            <v>0</v>
          </cell>
        </row>
        <row r="27">
          <cell r="V27">
            <v>0</v>
          </cell>
          <cell r="W27">
            <v>0</v>
          </cell>
        </row>
        <row r="29">
          <cell r="V29">
            <v>0</v>
          </cell>
          <cell r="W29">
            <v>0</v>
          </cell>
        </row>
        <row r="30">
          <cell r="V30">
            <v>0</v>
          </cell>
          <cell r="W30">
            <v>0</v>
          </cell>
        </row>
        <row r="31">
          <cell r="V31">
            <v>0</v>
          </cell>
          <cell r="W31">
            <v>0</v>
          </cell>
        </row>
        <row r="32">
          <cell r="V32">
            <v>0</v>
          </cell>
          <cell r="W32">
            <v>0</v>
          </cell>
        </row>
        <row r="33">
          <cell r="V33">
            <v>0</v>
          </cell>
          <cell r="W33">
            <v>0</v>
          </cell>
        </row>
        <row r="34">
          <cell r="V34">
            <v>0</v>
          </cell>
          <cell r="W34">
            <v>0</v>
          </cell>
        </row>
        <row r="35">
          <cell r="V35">
            <v>0</v>
          </cell>
          <cell r="W35">
            <v>0</v>
          </cell>
        </row>
        <row r="36">
          <cell r="V36">
            <v>0</v>
          </cell>
          <cell r="W36">
            <v>0</v>
          </cell>
        </row>
        <row r="37">
          <cell r="V37">
            <v>0</v>
          </cell>
          <cell r="W37">
            <v>0</v>
          </cell>
        </row>
        <row r="38">
          <cell r="V38">
            <v>0</v>
          </cell>
          <cell r="W38">
            <v>0</v>
          </cell>
        </row>
        <row r="39">
          <cell r="V39">
            <v>0</v>
          </cell>
          <cell r="W39">
            <v>0</v>
          </cell>
        </row>
        <row r="40">
          <cell r="V40">
            <v>0</v>
          </cell>
          <cell r="W40">
            <v>0</v>
          </cell>
        </row>
        <row r="41">
          <cell r="V41">
            <v>0</v>
          </cell>
          <cell r="W41">
            <v>0</v>
          </cell>
        </row>
        <row r="42">
          <cell r="V42">
            <v>0</v>
          </cell>
          <cell r="W42">
            <v>0</v>
          </cell>
        </row>
        <row r="43">
          <cell r="V43">
            <v>0</v>
          </cell>
          <cell r="W43">
            <v>0</v>
          </cell>
        </row>
        <row r="45">
          <cell r="V45">
            <v>0</v>
          </cell>
          <cell r="W45">
            <v>0</v>
          </cell>
        </row>
        <row r="46">
          <cell r="V46">
            <v>0</v>
          </cell>
          <cell r="W46">
            <v>0</v>
          </cell>
        </row>
        <row r="47">
          <cell r="V47">
            <v>0</v>
          </cell>
          <cell r="W47">
            <v>0</v>
          </cell>
        </row>
        <row r="49">
          <cell r="V49">
            <v>0</v>
          </cell>
          <cell r="W49">
            <v>0</v>
          </cell>
        </row>
        <row r="51">
          <cell r="V51">
            <v>0</v>
          </cell>
          <cell r="W51">
            <v>0</v>
          </cell>
        </row>
        <row r="52">
          <cell r="V52">
            <v>0</v>
          </cell>
          <cell r="W52">
            <v>0</v>
          </cell>
        </row>
        <row r="53">
          <cell r="V53">
            <v>0</v>
          </cell>
          <cell r="W53">
            <v>0</v>
          </cell>
        </row>
        <row r="54">
          <cell r="V54">
            <v>0</v>
          </cell>
          <cell r="W54">
            <v>0</v>
          </cell>
        </row>
        <row r="55">
          <cell r="V55">
            <v>0</v>
          </cell>
          <cell r="W55">
            <v>0</v>
          </cell>
        </row>
        <row r="56">
          <cell r="V56">
            <v>0</v>
          </cell>
          <cell r="W56">
            <v>0</v>
          </cell>
        </row>
        <row r="57">
          <cell r="V57">
            <v>0</v>
          </cell>
          <cell r="W57">
            <v>0</v>
          </cell>
        </row>
        <row r="58">
          <cell r="V58">
            <v>0</v>
          </cell>
          <cell r="W58">
            <v>0</v>
          </cell>
        </row>
        <row r="59">
          <cell r="V59">
            <v>0</v>
          </cell>
          <cell r="W59">
            <v>0</v>
          </cell>
        </row>
        <row r="60">
          <cell r="V60">
            <v>0</v>
          </cell>
          <cell r="W60">
            <v>0</v>
          </cell>
        </row>
        <row r="61">
          <cell r="V61">
            <v>0</v>
          </cell>
          <cell r="W61">
            <v>0</v>
          </cell>
        </row>
        <row r="62">
          <cell r="V62">
            <v>0</v>
          </cell>
          <cell r="W62">
            <v>0</v>
          </cell>
        </row>
        <row r="64">
          <cell r="V64">
            <v>0</v>
          </cell>
          <cell r="W64">
            <v>0</v>
          </cell>
        </row>
        <row r="65">
          <cell r="V65">
            <v>0</v>
          </cell>
          <cell r="W65">
            <v>0</v>
          </cell>
        </row>
        <row r="66">
          <cell r="V66">
            <v>0</v>
          </cell>
          <cell r="W66">
            <v>0</v>
          </cell>
        </row>
        <row r="67">
          <cell r="V67">
            <v>0</v>
          </cell>
          <cell r="W67">
            <v>0</v>
          </cell>
        </row>
        <row r="68">
          <cell r="V68">
            <v>0</v>
          </cell>
          <cell r="W68">
            <v>0</v>
          </cell>
        </row>
        <row r="69">
          <cell r="V69">
            <v>3</v>
          </cell>
          <cell r="W69">
            <v>3</v>
          </cell>
        </row>
        <row r="70">
          <cell r="V70">
            <v>0</v>
          </cell>
          <cell r="W70">
            <v>0</v>
          </cell>
        </row>
        <row r="71">
          <cell r="V71">
            <v>0</v>
          </cell>
          <cell r="W71">
            <v>0</v>
          </cell>
        </row>
        <row r="73">
          <cell r="V73">
            <v>0</v>
          </cell>
          <cell r="W73">
            <v>0</v>
          </cell>
        </row>
        <row r="74">
          <cell r="V74">
            <v>0</v>
          </cell>
          <cell r="W74">
            <v>0</v>
          </cell>
        </row>
        <row r="75">
          <cell r="V75">
            <v>3</v>
          </cell>
          <cell r="W75">
            <v>3</v>
          </cell>
        </row>
        <row r="76">
          <cell r="V76">
            <v>3</v>
          </cell>
          <cell r="W76">
            <v>3</v>
          </cell>
        </row>
        <row r="77">
          <cell r="V77">
            <v>0</v>
          </cell>
          <cell r="W77">
            <v>0</v>
          </cell>
        </row>
        <row r="79">
          <cell r="V79">
            <v>0</v>
          </cell>
          <cell r="W79">
            <v>0</v>
          </cell>
        </row>
        <row r="80">
          <cell r="V80">
            <v>0</v>
          </cell>
          <cell r="W80">
            <v>0</v>
          </cell>
        </row>
        <row r="81">
          <cell r="V81">
            <v>0</v>
          </cell>
          <cell r="W81">
            <v>0</v>
          </cell>
        </row>
        <row r="82">
          <cell r="V82">
            <v>0</v>
          </cell>
          <cell r="W82">
            <v>0</v>
          </cell>
        </row>
        <row r="83">
          <cell r="V83">
            <v>0</v>
          </cell>
          <cell r="W83">
            <v>0</v>
          </cell>
        </row>
        <row r="84">
          <cell r="V84">
            <v>0</v>
          </cell>
          <cell r="W84">
            <v>0</v>
          </cell>
        </row>
        <row r="85">
          <cell r="V85">
            <v>0</v>
          </cell>
          <cell r="W85">
            <v>0</v>
          </cell>
        </row>
        <row r="86">
          <cell r="V86">
            <v>0</v>
          </cell>
          <cell r="W86">
            <v>0</v>
          </cell>
        </row>
        <row r="87">
          <cell r="V87">
            <v>0</v>
          </cell>
          <cell r="W87">
            <v>0</v>
          </cell>
        </row>
        <row r="88">
          <cell r="V88">
            <v>0</v>
          </cell>
          <cell r="W88">
            <v>0</v>
          </cell>
        </row>
        <row r="90">
          <cell r="V90">
            <v>0</v>
          </cell>
          <cell r="W90">
            <v>0</v>
          </cell>
        </row>
        <row r="91">
          <cell r="V91">
            <v>0</v>
          </cell>
          <cell r="W91">
            <v>0</v>
          </cell>
        </row>
        <row r="93">
          <cell r="V93">
            <v>5</v>
          </cell>
          <cell r="W93">
            <v>5</v>
          </cell>
        </row>
        <row r="94">
          <cell r="V94">
            <v>0</v>
          </cell>
          <cell r="W94">
            <v>0</v>
          </cell>
        </row>
        <row r="95">
          <cell r="V95">
            <v>0</v>
          </cell>
          <cell r="W95">
            <v>0</v>
          </cell>
        </row>
        <row r="96">
          <cell r="V96">
            <v>0</v>
          </cell>
          <cell r="W96">
            <v>0</v>
          </cell>
        </row>
        <row r="97">
          <cell r="V97">
            <v>0</v>
          </cell>
          <cell r="W97">
            <v>0</v>
          </cell>
        </row>
        <row r="98">
          <cell r="V98">
            <v>0</v>
          </cell>
          <cell r="W98">
            <v>0</v>
          </cell>
        </row>
        <row r="99">
          <cell r="V99">
            <v>5</v>
          </cell>
          <cell r="W99">
            <v>5</v>
          </cell>
        </row>
        <row r="100">
          <cell r="V100">
            <v>0</v>
          </cell>
          <cell r="W100">
            <v>0</v>
          </cell>
        </row>
        <row r="101">
          <cell r="V101">
            <v>0</v>
          </cell>
          <cell r="W101">
            <v>0</v>
          </cell>
        </row>
        <row r="102">
          <cell r="V102">
            <v>0</v>
          </cell>
          <cell r="W102">
            <v>0</v>
          </cell>
        </row>
        <row r="105">
          <cell r="V105">
            <v>3</v>
          </cell>
          <cell r="W105">
            <v>3</v>
          </cell>
        </row>
        <row r="106">
          <cell r="V106">
            <v>0</v>
          </cell>
          <cell r="W106">
            <v>0</v>
          </cell>
        </row>
        <row r="107">
          <cell r="V107">
            <v>6</v>
          </cell>
          <cell r="W107">
            <v>6</v>
          </cell>
        </row>
        <row r="108">
          <cell r="V108">
            <v>0</v>
          </cell>
          <cell r="W108">
            <v>0</v>
          </cell>
        </row>
        <row r="110">
          <cell r="V110">
            <v>0</v>
          </cell>
          <cell r="W110">
            <v>0</v>
          </cell>
        </row>
        <row r="111">
          <cell r="V111">
            <v>0</v>
          </cell>
          <cell r="W111">
            <v>0</v>
          </cell>
        </row>
        <row r="112">
          <cell r="V112">
            <v>0</v>
          </cell>
          <cell r="W112">
            <v>0</v>
          </cell>
        </row>
        <row r="113">
          <cell r="V113">
            <v>0</v>
          </cell>
          <cell r="W113">
            <v>0</v>
          </cell>
        </row>
        <row r="114">
          <cell r="V114">
            <v>0</v>
          </cell>
          <cell r="W114">
            <v>0</v>
          </cell>
        </row>
        <row r="115">
          <cell r="V115">
            <v>0</v>
          </cell>
          <cell r="W115">
            <v>0</v>
          </cell>
        </row>
        <row r="116">
          <cell r="V116">
            <v>0</v>
          </cell>
          <cell r="W116">
            <v>0</v>
          </cell>
        </row>
        <row r="117">
          <cell r="V117">
            <v>0</v>
          </cell>
          <cell r="W117">
            <v>0</v>
          </cell>
        </row>
        <row r="118">
          <cell r="V118">
            <v>0</v>
          </cell>
          <cell r="W118">
            <v>0</v>
          </cell>
        </row>
        <row r="119">
          <cell r="V119">
            <v>0</v>
          </cell>
          <cell r="W119">
            <v>0</v>
          </cell>
        </row>
        <row r="120">
          <cell r="V120">
            <v>0</v>
          </cell>
          <cell r="W120">
            <v>0</v>
          </cell>
        </row>
        <row r="121">
          <cell r="V121">
            <v>0</v>
          </cell>
          <cell r="W121">
            <v>0</v>
          </cell>
        </row>
        <row r="122">
          <cell r="V122">
            <v>0</v>
          </cell>
          <cell r="W122">
            <v>0</v>
          </cell>
        </row>
        <row r="123">
          <cell r="V123">
            <v>0</v>
          </cell>
          <cell r="W123">
            <v>0</v>
          </cell>
        </row>
        <row r="124">
          <cell r="V124">
            <v>0</v>
          </cell>
          <cell r="W124">
            <v>0</v>
          </cell>
        </row>
        <row r="125">
          <cell r="V125">
            <v>0</v>
          </cell>
          <cell r="W125">
            <v>0</v>
          </cell>
        </row>
        <row r="126">
          <cell r="V126">
            <v>0</v>
          </cell>
          <cell r="W126">
            <v>0</v>
          </cell>
        </row>
        <row r="127">
          <cell r="V127">
            <v>0</v>
          </cell>
          <cell r="W127">
            <v>0</v>
          </cell>
        </row>
        <row r="129">
          <cell r="V129">
            <v>0</v>
          </cell>
          <cell r="W129">
            <v>0</v>
          </cell>
        </row>
        <row r="130">
          <cell r="V130">
            <v>0</v>
          </cell>
          <cell r="W130">
            <v>0</v>
          </cell>
        </row>
        <row r="131">
          <cell r="V131">
            <v>0</v>
          </cell>
          <cell r="W131">
            <v>0</v>
          </cell>
        </row>
        <row r="133">
          <cell r="V133">
            <v>0</v>
          </cell>
          <cell r="W133">
            <v>0</v>
          </cell>
        </row>
        <row r="134">
          <cell r="V134">
            <v>0</v>
          </cell>
          <cell r="W134">
            <v>0</v>
          </cell>
        </row>
        <row r="135">
          <cell r="V135">
            <v>0</v>
          </cell>
          <cell r="W135">
            <v>0</v>
          </cell>
        </row>
        <row r="136">
          <cell r="V136">
            <v>0</v>
          </cell>
          <cell r="W136">
            <v>0</v>
          </cell>
        </row>
        <row r="137">
          <cell r="V137">
            <v>0</v>
          </cell>
          <cell r="W137">
            <v>0</v>
          </cell>
        </row>
        <row r="138">
          <cell r="V138">
            <v>0</v>
          </cell>
          <cell r="W138">
            <v>0</v>
          </cell>
        </row>
        <row r="139">
          <cell r="V139">
            <v>0</v>
          </cell>
          <cell r="W139">
            <v>0</v>
          </cell>
        </row>
        <row r="140">
          <cell r="V140">
            <v>1</v>
          </cell>
          <cell r="W140">
            <v>1</v>
          </cell>
        </row>
        <row r="141">
          <cell r="V141">
            <v>0</v>
          </cell>
          <cell r="W141">
            <v>0</v>
          </cell>
        </row>
        <row r="142">
          <cell r="V142">
            <v>0</v>
          </cell>
          <cell r="W142">
            <v>0</v>
          </cell>
        </row>
        <row r="143">
          <cell r="V143">
            <v>0</v>
          </cell>
          <cell r="W143">
            <v>0</v>
          </cell>
        </row>
        <row r="144">
          <cell r="V144">
            <v>0</v>
          </cell>
          <cell r="W144">
            <v>0</v>
          </cell>
        </row>
        <row r="145">
          <cell r="V145">
            <v>0</v>
          </cell>
          <cell r="W145">
            <v>0</v>
          </cell>
        </row>
        <row r="146">
          <cell r="V146">
            <v>0</v>
          </cell>
          <cell r="W146">
            <v>0</v>
          </cell>
        </row>
        <row r="147">
          <cell r="V147">
            <v>0</v>
          </cell>
          <cell r="W147">
            <v>0</v>
          </cell>
        </row>
        <row r="148">
          <cell r="V148">
            <v>0</v>
          </cell>
          <cell r="W148">
            <v>0</v>
          </cell>
        </row>
        <row r="149">
          <cell r="V149">
            <v>0</v>
          </cell>
          <cell r="W149">
            <v>0</v>
          </cell>
        </row>
        <row r="150">
          <cell r="V150">
            <v>0</v>
          </cell>
          <cell r="W150">
            <v>0</v>
          </cell>
        </row>
        <row r="151">
          <cell r="V151">
            <v>0</v>
          </cell>
          <cell r="W151">
            <v>0</v>
          </cell>
        </row>
        <row r="152">
          <cell r="V152">
            <v>0</v>
          </cell>
          <cell r="W152">
            <v>0</v>
          </cell>
        </row>
        <row r="153">
          <cell r="V153">
            <v>0</v>
          </cell>
          <cell r="W153">
            <v>0</v>
          </cell>
        </row>
        <row r="154">
          <cell r="V154">
            <v>0</v>
          </cell>
          <cell r="W154">
            <v>0</v>
          </cell>
        </row>
        <row r="155">
          <cell r="V155">
            <v>0</v>
          </cell>
          <cell r="W155">
            <v>0</v>
          </cell>
        </row>
        <row r="156">
          <cell r="V156">
            <v>0</v>
          </cell>
          <cell r="W156">
            <v>0</v>
          </cell>
        </row>
        <row r="157">
          <cell r="V157">
            <v>0</v>
          </cell>
          <cell r="W157">
            <v>0</v>
          </cell>
        </row>
        <row r="158">
          <cell r="V158">
            <v>0</v>
          </cell>
          <cell r="W158">
            <v>0</v>
          </cell>
        </row>
        <row r="159">
          <cell r="V159">
            <v>0</v>
          </cell>
          <cell r="W159">
            <v>0</v>
          </cell>
        </row>
        <row r="160">
          <cell r="V160">
            <v>4</v>
          </cell>
          <cell r="W160">
            <v>4</v>
          </cell>
        </row>
        <row r="161">
          <cell r="V161">
            <v>0</v>
          </cell>
          <cell r="W161">
            <v>0</v>
          </cell>
        </row>
        <row r="162">
          <cell r="V162">
            <v>0</v>
          </cell>
          <cell r="W162">
            <v>0</v>
          </cell>
        </row>
        <row r="163">
          <cell r="V163">
            <v>0</v>
          </cell>
          <cell r="W163">
            <v>0</v>
          </cell>
        </row>
        <row r="164">
          <cell r="V164">
            <v>0</v>
          </cell>
          <cell r="W164">
            <v>0</v>
          </cell>
        </row>
        <row r="165">
          <cell r="V165">
            <v>0</v>
          </cell>
          <cell r="W165">
            <v>0</v>
          </cell>
        </row>
        <row r="166">
          <cell r="V166">
            <v>0</v>
          </cell>
          <cell r="W166">
            <v>0</v>
          </cell>
        </row>
        <row r="167">
          <cell r="V167">
            <v>0</v>
          </cell>
          <cell r="W167">
            <v>0</v>
          </cell>
        </row>
        <row r="168">
          <cell r="V168">
            <v>0</v>
          </cell>
          <cell r="W168">
            <v>0</v>
          </cell>
        </row>
        <row r="169">
          <cell r="V169">
            <v>0</v>
          </cell>
          <cell r="W169">
            <v>0</v>
          </cell>
        </row>
        <row r="170">
          <cell r="V170">
            <v>4</v>
          </cell>
          <cell r="W170">
            <v>4</v>
          </cell>
        </row>
        <row r="171">
          <cell r="V171">
            <v>0</v>
          </cell>
          <cell r="W171">
            <v>0</v>
          </cell>
        </row>
        <row r="172">
          <cell r="V172">
            <v>0</v>
          </cell>
          <cell r="W172">
            <v>0</v>
          </cell>
        </row>
        <row r="173">
          <cell r="V173">
            <v>0</v>
          </cell>
          <cell r="W173">
            <v>0</v>
          </cell>
        </row>
        <row r="174">
          <cell r="V174">
            <v>0</v>
          </cell>
          <cell r="W174">
            <v>0</v>
          </cell>
        </row>
        <row r="175">
          <cell r="V175">
            <v>0</v>
          </cell>
          <cell r="W175">
            <v>0</v>
          </cell>
        </row>
        <row r="176">
          <cell r="V176">
            <v>2</v>
          </cell>
          <cell r="W176">
            <v>2</v>
          </cell>
        </row>
        <row r="177">
          <cell r="V177">
            <v>0</v>
          </cell>
          <cell r="W177">
            <v>0</v>
          </cell>
        </row>
        <row r="178">
          <cell r="V178">
            <v>0</v>
          </cell>
          <cell r="W178">
            <v>0</v>
          </cell>
        </row>
        <row r="179">
          <cell r="V179">
            <v>0</v>
          </cell>
          <cell r="W179">
            <v>0</v>
          </cell>
        </row>
        <row r="180">
          <cell r="V180">
            <v>0</v>
          </cell>
          <cell r="W180">
            <v>0</v>
          </cell>
        </row>
        <row r="181">
          <cell r="V181">
            <v>0</v>
          </cell>
          <cell r="W181">
            <v>0</v>
          </cell>
        </row>
        <row r="183">
          <cell r="V183">
            <v>0</v>
          </cell>
          <cell r="W183">
            <v>0</v>
          </cell>
        </row>
        <row r="184">
          <cell r="V184">
            <v>0</v>
          </cell>
          <cell r="W184">
            <v>0</v>
          </cell>
        </row>
        <row r="185">
          <cell r="V185">
            <v>3</v>
          </cell>
          <cell r="W185">
            <v>3</v>
          </cell>
        </row>
        <row r="186">
          <cell r="V186">
            <v>0</v>
          </cell>
          <cell r="W186">
            <v>0</v>
          </cell>
        </row>
        <row r="187">
          <cell r="V187">
            <v>0</v>
          </cell>
          <cell r="W187">
            <v>0</v>
          </cell>
        </row>
        <row r="188">
          <cell r="V188">
            <v>2</v>
          </cell>
          <cell r="W188">
            <v>2</v>
          </cell>
        </row>
        <row r="189">
          <cell r="V189">
            <v>0</v>
          </cell>
          <cell r="W189">
            <v>0</v>
          </cell>
        </row>
        <row r="190">
          <cell r="V190">
            <v>0</v>
          </cell>
          <cell r="W190">
            <v>0</v>
          </cell>
        </row>
        <row r="191">
          <cell r="V191">
            <v>5</v>
          </cell>
          <cell r="W191">
            <v>5</v>
          </cell>
        </row>
        <row r="192">
          <cell r="V192">
            <v>0</v>
          </cell>
          <cell r="W192">
            <v>0</v>
          </cell>
        </row>
        <row r="193">
          <cell r="V193">
            <v>0</v>
          </cell>
          <cell r="W193">
            <v>0</v>
          </cell>
        </row>
        <row r="194">
          <cell r="V194">
            <v>0</v>
          </cell>
          <cell r="W194">
            <v>0</v>
          </cell>
        </row>
        <row r="195">
          <cell r="V195">
            <v>0</v>
          </cell>
          <cell r="W195">
            <v>0</v>
          </cell>
        </row>
        <row r="196">
          <cell r="V196">
            <v>0</v>
          </cell>
          <cell r="W196">
            <v>0</v>
          </cell>
        </row>
        <row r="197">
          <cell r="V197">
            <v>0</v>
          </cell>
          <cell r="W197">
            <v>0</v>
          </cell>
        </row>
        <row r="198">
          <cell r="V198">
            <v>0</v>
          </cell>
          <cell r="W198">
            <v>0</v>
          </cell>
        </row>
        <row r="199">
          <cell r="V199">
            <v>0</v>
          </cell>
          <cell r="W199">
            <v>0</v>
          </cell>
        </row>
        <row r="200">
          <cell r="V200">
            <v>0</v>
          </cell>
          <cell r="W200">
            <v>0</v>
          </cell>
        </row>
        <row r="201">
          <cell r="V201">
            <v>7</v>
          </cell>
          <cell r="W201">
            <v>7</v>
          </cell>
        </row>
        <row r="202">
          <cell r="V202">
            <v>0</v>
          </cell>
          <cell r="W202">
            <v>0</v>
          </cell>
        </row>
        <row r="203">
          <cell r="V203">
            <v>2</v>
          </cell>
          <cell r="W203">
            <v>2</v>
          </cell>
        </row>
        <row r="204">
          <cell r="V204">
            <v>3</v>
          </cell>
          <cell r="W204">
            <v>3</v>
          </cell>
        </row>
        <row r="205">
          <cell r="V205">
            <v>0</v>
          </cell>
          <cell r="W205">
            <v>0</v>
          </cell>
        </row>
        <row r="206">
          <cell r="V206">
            <v>0</v>
          </cell>
          <cell r="W206">
            <v>0</v>
          </cell>
        </row>
        <row r="207">
          <cell r="V207">
            <v>0</v>
          </cell>
          <cell r="W207">
            <v>0</v>
          </cell>
        </row>
        <row r="208">
          <cell r="V208">
            <v>0</v>
          </cell>
          <cell r="W208">
            <v>0</v>
          </cell>
        </row>
        <row r="209">
          <cell r="V209">
            <v>0</v>
          </cell>
          <cell r="W209">
            <v>0</v>
          </cell>
        </row>
        <row r="210">
          <cell r="V210">
            <v>3</v>
          </cell>
          <cell r="W210">
            <v>3</v>
          </cell>
        </row>
        <row r="211">
          <cell r="V211">
            <v>0</v>
          </cell>
          <cell r="W211">
            <v>0</v>
          </cell>
        </row>
        <row r="212">
          <cell r="V212">
            <v>0</v>
          </cell>
          <cell r="W212">
            <v>0</v>
          </cell>
        </row>
        <row r="213">
          <cell r="V213">
            <v>0</v>
          </cell>
          <cell r="W213">
            <v>0</v>
          </cell>
        </row>
        <row r="214">
          <cell r="V214">
            <v>0</v>
          </cell>
          <cell r="W214">
            <v>0</v>
          </cell>
        </row>
        <row r="215">
          <cell r="V215">
            <v>0</v>
          </cell>
          <cell r="W215">
            <v>0</v>
          </cell>
        </row>
        <row r="216">
          <cell r="V216">
            <v>0</v>
          </cell>
          <cell r="W216">
            <v>0</v>
          </cell>
        </row>
        <row r="217">
          <cell r="V217">
            <v>0</v>
          </cell>
          <cell r="W217">
            <v>0</v>
          </cell>
        </row>
        <row r="218">
          <cell r="V218">
            <v>3</v>
          </cell>
          <cell r="W218">
            <v>3</v>
          </cell>
        </row>
        <row r="219">
          <cell r="V219">
            <v>0</v>
          </cell>
          <cell r="W219">
            <v>0</v>
          </cell>
        </row>
        <row r="220">
          <cell r="V220">
            <v>0</v>
          </cell>
          <cell r="W220">
            <v>0</v>
          </cell>
        </row>
        <row r="221">
          <cell r="V221">
            <v>0</v>
          </cell>
          <cell r="W221">
            <v>0</v>
          </cell>
        </row>
        <row r="222">
          <cell r="V222">
            <v>0</v>
          </cell>
          <cell r="W222">
            <v>0</v>
          </cell>
        </row>
        <row r="223">
          <cell r="V223">
            <v>0</v>
          </cell>
          <cell r="W223">
            <v>0</v>
          </cell>
        </row>
        <row r="224">
          <cell r="V224">
            <v>0</v>
          </cell>
          <cell r="W224">
            <v>0</v>
          </cell>
        </row>
        <row r="225">
          <cell r="V225">
            <v>0</v>
          </cell>
          <cell r="W225">
            <v>0</v>
          </cell>
        </row>
        <row r="226">
          <cell r="V226">
            <v>0</v>
          </cell>
          <cell r="W226">
            <v>0</v>
          </cell>
        </row>
        <row r="227">
          <cell r="V227">
            <v>0</v>
          </cell>
          <cell r="W227">
            <v>0</v>
          </cell>
        </row>
        <row r="228">
          <cell r="V228">
            <v>0</v>
          </cell>
          <cell r="W228">
            <v>0</v>
          </cell>
        </row>
        <row r="229">
          <cell r="V229">
            <v>2</v>
          </cell>
          <cell r="W229">
            <v>2</v>
          </cell>
        </row>
        <row r="230">
          <cell r="V230">
            <v>0</v>
          </cell>
          <cell r="W230">
            <v>0</v>
          </cell>
        </row>
        <row r="231">
          <cell r="V231">
            <v>0</v>
          </cell>
          <cell r="W231">
            <v>0</v>
          </cell>
        </row>
        <row r="232">
          <cell r="V232">
            <v>5</v>
          </cell>
          <cell r="W232">
            <v>5</v>
          </cell>
        </row>
        <row r="233">
          <cell r="V233">
            <v>3</v>
          </cell>
          <cell r="W233">
            <v>3</v>
          </cell>
        </row>
        <row r="234">
          <cell r="V234">
            <v>0</v>
          </cell>
          <cell r="W234">
            <v>0</v>
          </cell>
        </row>
        <row r="235">
          <cell r="V235">
            <v>0</v>
          </cell>
          <cell r="W235">
            <v>0</v>
          </cell>
        </row>
        <row r="236">
          <cell r="V236">
            <v>1</v>
          </cell>
          <cell r="W236">
            <v>1</v>
          </cell>
        </row>
        <row r="237">
          <cell r="V237">
            <v>0</v>
          </cell>
          <cell r="W237">
            <v>0</v>
          </cell>
        </row>
        <row r="238">
          <cell r="V238">
            <v>4</v>
          </cell>
          <cell r="W238">
            <v>4</v>
          </cell>
        </row>
        <row r="239">
          <cell r="V239">
            <v>7</v>
          </cell>
          <cell r="W239">
            <v>7</v>
          </cell>
        </row>
        <row r="240">
          <cell r="V240">
            <v>0</v>
          </cell>
          <cell r="W240">
            <v>0</v>
          </cell>
        </row>
        <row r="241">
          <cell r="V241">
            <v>0</v>
          </cell>
          <cell r="W241">
            <v>0</v>
          </cell>
        </row>
        <row r="242">
          <cell r="V242">
            <v>0</v>
          </cell>
          <cell r="W242">
            <v>0</v>
          </cell>
        </row>
        <row r="243">
          <cell r="V243">
            <v>0</v>
          </cell>
          <cell r="W243">
            <v>0</v>
          </cell>
        </row>
        <row r="244">
          <cell r="V244">
            <v>0</v>
          </cell>
          <cell r="W244">
            <v>0</v>
          </cell>
        </row>
        <row r="245">
          <cell r="V245">
            <v>2</v>
          </cell>
          <cell r="W245">
            <v>2</v>
          </cell>
        </row>
        <row r="246">
          <cell r="V246">
            <v>0</v>
          </cell>
          <cell r="W246">
            <v>0</v>
          </cell>
        </row>
        <row r="247">
          <cell r="V247">
            <v>0</v>
          </cell>
          <cell r="W247">
            <v>0</v>
          </cell>
        </row>
        <row r="248">
          <cell r="V248">
            <v>0</v>
          </cell>
          <cell r="W248">
            <v>0</v>
          </cell>
        </row>
        <row r="249">
          <cell r="V249">
            <v>0</v>
          </cell>
          <cell r="W249">
            <v>0</v>
          </cell>
        </row>
        <row r="250">
          <cell r="V250">
            <v>0</v>
          </cell>
          <cell r="W250">
            <v>0</v>
          </cell>
        </row>
        <row r="251">
          <cell r="V251">
            <v>0</v>
          </cell>
          <cell r="W251">
            <v>0</v>
          </cell>
        </row>
        <row r="252">
          <cell r="V252">
            <v>0</v>
          </cell>
          <cell r="W252">
            <v>0</v>
          </cell>
        </row>
        <row r="253">
          <cell r="V253">
            <v>3</v>
          </cell>
          <cell r="W253">
            <v>3</v>
          </cell>
        </row>
        <row r="254">
          <cell r="V254">
            <v>0</v>
          </cell>
          <cell r="W254">
            <v>0</v>
          </cell>
        </row>
        <row r="255">
          <cell r="V255">
            <v>1</v>
          </cell>
          <cell r="W255">
            <v>1</v>
          </cell>
        </row>
        <row r="256">
          <cell r="V256">
            <v>0</v>
          </cell>
          <cell r="W256">
            <v>0</v>
          </cell>
        </row>
        <row r="257">
          <cell r="V257">
            <v>0</v>
          </cell>
          <cell r="W257">
            <v>0</v>
          </cell>
        </row>
        <row r="258">
          <cell r="V258">
            <v>0</v>
          </cell>
          <cell r="W258">
            <v>0</v>
          </cell>
        </row>
        <row r="259">
          <cell r="V259">
            <v>0</v>
          </cell>
          <cell r="W259">
            <v>0</v>
          </cell>
        </row>
        <row r="260">
          <cell r="V260">
            <v>0</v>
          </cell>
          <cell r="W260">
            <v>0</v>
          </cell>
        </row>
        <row r="261">
          <cell r="V261">
            <v>0</v>
          </cell>
          <cell r="W261">
            <v>0</v>
          </cell>
        </row>
        <row r="262">
          <cell r="V262">
            <v>3</v>
          </cell>
          <cell r="W262">
            <v>3</v>
          </cell>
        </row>
        <row r="263">
          <cell r="V263">
            <v>0</v>
          </cell>
          <cell r="W263">
            <v>0</v>
          </cell>
        </row>
        <row r="264">
          <cell r="V264">
            <v>0</v>
          </cell>
          <cell r="W264">
            <v>0</v>
          </cell>
        </row>
        <row r="265">
          <cell r="V265">
            <v>0</v>
          </cell>
          <cell r="W265">
            <v>0</v>
          </cell>
        </row>
        <row r="266">
          <cell r="V266">
            <v>0</v>
          </cell>
          <cell r="W266">
            <v>0</v>
          </cell>
        </row>
        <row r="267">
          <cell r="V267">
            <v>0</v>
          </cell>
          <cell r="W267">
            <v>0</v>
          </cell>
        </row>
        <row r="268">
          <cell r="V268">
            <v>2</v>
          </cell>
          <cell r="W268">
            <v>2</v>
          </cell>
        </row>
        <row r="269">
          <cell r="V269">
            <v>0</v>
          </cell>
          <cell r="W269">
            <v>0</v>
          </cell>
        </row>
        <row r="270">
          <cell r="V270">
            <v>0</v>
          </cell>
          <cell r="W270">
            <v>0</v>
          </cell>
        </row>
        <row r="271">
          <cell r="V271">
            <v>0</v>
          </cell>
          <cell r="W271">
            <v>0</v>
          </cell>
        </row>
        <row r="272">
          <cell r="V272">
            <v>0</v>
          </cell>
          <cell r="W272">
            <v>0</v>
          </cell>
        </row>
        <row r="273">
          <cell r="V273">
            <v>0</v>
          </cell>
          <cell r="W273">
            <v>0</v>
          </cell>
        </row>
        <row r="274">
          <cell r="V274">
            <v>0</v>
          </cell>
          <cell r="W274">
            <v>0</v>
          </cell>
        </row>
        <row r="275">
          <cell r="V275">
            <v>0</v>
          </cell>
          <cell r="W275">
            <v>0</v>
          </cell>
        </row>
        <row r="276">
          <cell r="V276">
            <v>0</v>
          </cell>
          <cell r="W276">
            <v>0</v>
          </cell>
        </row>
        <row r="277">
          <cell r="V277">
            <v>0</v>
          </cell>
          <cell r="W277">
            <v>0</v>
          </cell>
        </row>
        <row r="278">
          <cell r="V278">
            <v>0</v>
          </cell>
          <cell r="W278">
            <v>0</v>
          </cell>
        </row>
        <row r="279">
          <cell r="V279">
            <v>0</v>
          </cell>
          <cell r="W279">
            <v>0</v>
          </cell>
        </row>
        <row r="280">
          <cell r="V280">
            <v>0</v>
          </cell>
          <cell r="W280">
            <v>0</v>
          </cell>
        </row>
        <row r="281">
          <cell r="V281">
            <v>0</v>
          </cell>
          <cell r="W281">
            <v>0</v>
          </cell>
        </row>
        <row r="282">
          <cell r="V282">
            <v>0</v>
          </cell>
          <cell r="W282">
            <v>0</v>
          </cell>
        </row>
        <row r="283">
          <cell r="V283">
            <v>1</v>
          </cell>
          <cell r="W283">
            <v>1</v>
          </cell>
        </row>
        <row r="285">
          <cell r="V285">
            <v>20</v>
          </cell>
          <cell r="W285">
            <v>20</v>
          </cell>
        </row>
        <row r="286">
          <cell r="V286">
            <v>0</v>
          </cell>
          <cell r="W286">
            <v>0</v>
          </cell>
        </row>
        <row r="287">
          <cell r="V287">
            <v>300</v>
          </cell>
          <cell r="W287">
            <v>300</v>
          </cell>
        </row>
        <row r="288">
          <cell r="V288">
            <v>0</v>
          </cell>
          <cell r="W288">
            <v>0</v>
          </cell>
        </row>
        <row r="289">
          <cell r="V289">
            <v>10</v>
          </cell>
          <cell r="W289">
            <v>10</v>
          </cell>
        </row>
        <row r="290">
          <cell r="V290">
            <v>0</v>
          </cell>
          <cell r="W290">
            <v>0</v>
          </cell>
        </row>
        <row r="292">
          <cell r="V292">
            <v>1</v>
          </cell>
          <cell r="W292">
            <v>1</v>
          </cell>
        </row>
        <row r="293">
          <cell r="V293">
            <v>0</v>
          </cell>
          <cell r="W293">
            <v>0</v>
          </cell>
        </row>
        <row r="294">
          <cell r="V294">
            <v>1</v>
          </cell>
          <cell r="W294">
            <v>1</v>
          </cell>
        </row>
        <row r="296">
          <cell r="V296">
            <v>0</v>
          </cell>
          <cell r="W296">
            <v>0</v>
          </cell>
        </row>
        <row r="297">
          <cell r="V297">
            <v>0</v>
          </cell>
          <cell r="W297">
            <v>0</v>
          </cell>
        </row>
        <row r="298">
          <cell r="V298">
            <v>0</v>
          </cell>
          <cell r="W298">
            <v>0</v>
          </cell>
        </row>
        <row r="299">
          <cell r="V299">
            <v>0</v>
          </cell>
          <cell r="W299">
            <v>0</v>
          </cell>
        </row>
        <row r="300">
          <cell r="V300">
            <v>0</v>
          </cell>
          <cell r="W300">
            <v>0</v>
          </cell>
        </row>
        <row r="301">
          <cell r="V301">
            <v>0</v>
          </cell>
          <cell r="W301">
            <v>0</v>
          </cell>
        </row>
        <row r="302">
          <cell r="V302">
            <v>0</v>
          </cell>
          <cell r="W302">
            <v>0</v>
          </cell>
        </row>
        <row r="304">
          <cell r="V304">
            <v>0</v>
          </cell>
          <cell r="W304">
            <v>0</v>
          </cell>
        </row>
        <row r="305">
          <cell r="V305">
            <v>0</v>
          </cell>
          <cell r="W305">
            <v>0</v>
          </cell>
        </row>
        <row r="306">
          <cell r="V306">
            <v>0</v>
          </cell>
          <cell r="W306">
            <v>0</v>
          </cell>
        </row>
        <row r="307">
          <cell r="V307">
            <v>0</v>
          </cell>
          <cell r="W307">
            <v>0</v>
          </cell>
        </row>
        <row r="308">
          <cell r="V308">
            <v>4</v>
          </cell>
          <cell r="W308">
            <v>4</v>
          </cell>
        </row>
        <row r="309">
          <cell r="V309">
            <v>0</v>
          </cell>
          <cell r="W309">
            <v>0</v>
          </cell>
        </row>
        <row r="310">
          <cell r="V310">
            <v>0</v>
          </cell>
          <cell r="W310">
            <v>0</v>
          </cell>
        </row>
        <row r="311">
          <cell r="V311">
            <v>0</v>
          </cell>
          <cell r="W311">
            <v>0</v>
          </cell>
        </row>
        <row r="312">
          <cell r="V312">
            <v>0</v>
          </cell>
          <cell r="W312">
            <v>0</v>
          </cell>
        </row>
        <row r="313">
          <cell r="V313">
            <v>0</v>
          </cell>
          <cell r="W313">
            <v>0</v>
          </cell>
        </row>
        <row r="314">
          <cell r="V314">
            <v>2</v>
          </cell>
          <cell r="W314">
            <v>2</v>
          </cell>
        </row>
        <row r="315">
          <cell r="V315">
            <v>0</v>
          </cell>
          <cell r="W315">
            <v>0</v>
          </cell>
        </row>
        <row r="316">
          <cell r="V316">
            <v>0</v>
          </cell>
          <cell r="W316">
            <v>0</v>
          </cell>
        </row>
        <row r="317">
          <cell r="V317">
            <v>0</v>
          </cell>
          <cell r="W317">
            <v>0</v>
          </cell>
        </row>
        <row r="318">
          <cell r="V318">
            <v>0</v>
          </cell>
          <cell r="W318">
            <v>0</v>
          </cell>
        </row>
        <row r="319">
          <cell r="V319">
            <v>4</v>
          </cell>
          <cell r="W319">
            <v>4</v>
          </cell>
        </row>
        <row r="320">
          <cell r="V320">
            <v>0</v>
          </cell>
          <cell r="W320">
            <v>0</v>
          </cell>
        </row>
        <row r="321">
          <cell r="V321">
            <v>0</v>
          </cell>
          <cell r="W321">
            <v>0</v>
          </cell>
        </row>
        <row r="322">
          <cell r="V322">
            <v>0</v>
          </cell>
          <cell r="W322">
            <v>0</v>
          </cell>
        </row>
        <row r="323">
          <cell r="V323">
            <v>6</v>
          </cell>
          <cell r="W323">
            <v>6</v>
          </cell>
        </row>
        <row r="324">
          <cell r="V324">
            <v>0</v>
          </cell>
          <cell r="W324">
            <v>0</v>
          </cell>
        </row>
        <row r="325">
          <cell r="V325">
            <v>0</v>
          </cell>
          <cell r="W325">
            <v>0</v>
          </cell>
        </row>
        <row r="326">
          <cell r="V326">
            <v>0</v>
          </cell>
          <cell r="W326">
            <v>0</v>
          </cell>
        </row>
        <row r="327">
          <cell r="V327">
            <v>0</v>
          </cell>
          <cell r="W327">
            <v>0</v>
          </cell>
        </row>
        <row r="328">
          <cell r="V328">
            <v>0</v>
          </cell>
          <cell r="W328">
            <v>0</v>
          </cell>
        </row>
        <row r="329">
          <cell r="V329">
            <v>0</v>
          </cell>
          <cell r="W329">
            <v>0</v>
          </cell>
        </row>
        <row r="330">
          <cell r="V330">
            <v>0</v>
          </cell>
          <cell r="W330">
            <v>0</v>
          </cell>
        </row>
        <row r="331">
          <cell r="V331">
            <v>0</v>
          </cell>
          <cell r="W331">
            <v>0</v>
          </cell>
        </row>
        <row r="332">
          <cell r="V332">
            <v>0</v>
          </cell>
          <cell r="W332">
            <v>0</v>
          </cell>
        </row>
        <row r="333">
          <cell r="V333">
            <v>0</v>
          </cell>
          <cell r="W333">
            <v>0</v>
          </cell>
        </row>
        <row r="334">
          <cell r="V334">
            <v>0</v>
          </cell>
          <cell r="W334">
            <v>0</v>
          </cell>
        </row>
        <row r="335">
          <cell r="V335">
            <v>0</v>
          </cell>
          <cell r="W335">
            <v>0</v>
          </cell>
        </row>
        <row r="336">
          <cell r="V336">
            <v>0</v>
          </cell>
          <cell r="W336">
            <v>0</v>
          </cell>
        </row>
        <row r="337">
          <cell r="V337">
            <v>0</v>
          </cell>
          <cell r="W337">
            <v>0</v>
          </cell>
        </row>
        <row r="338">
          <cell r="V338">
            <v>0</v>
          </cell>
          <cell r="W338">
            <v>0</v>
          </cell>
        </row>
        <row r="339">
          <cell r="V339">
            <v>0</v>
          </cell>
          <cell r="W339">
            <v>0</v>
          </cell>
        </row>
        <row r="340">
          <cell r="V340">
            <v>0</v>
          </cell>
          <cell r="W340">
            <v>0</v>
          </cell>
        </row>
        <row r="341">
          <cell r="V341">
            <v>0</v>
          </cell>
          <cell r="W341">
            <v>0</v>
          </cell>
        </row>
        <row r="342">
          <cell r="V342">
            <v>0</v>
          </cell>
          <cell r="W342">
            <v>0</v>
          </cell>
        </row>
        <row r="343">
          <cell r="V343">
            <v>0</v>
          </cell>
          <cell r="W343">
            <v>0</v>
          </cell>
        </row>
        <row r="344">
          <cell r="V344">
            <v>0</v>
          </cell>
          <cell r="W344">
            <v>0</v>
          </cell>
        </row>
        <row r="345">
          <cell r="V345">
            <v>0</v>
          </cell>
          <cell r="W345">
            <v>0</v>
          </cell>
        </row>
        <row r="346">
          <cell r="V346">
            <v>0</v>
          </cell>
          <cell r="W346">
            <v>0</v>
          </cell>
        </row>
        <row r="347">
          <cell r="V347">
            <v>0</v>
          </cell>
          <cell r="W347">
            <v>0</v>
          </cell>
        </row>
        <row r="348">
          <cell r="V348">
            <v>0</v>
          </cell>
          <cell r="W348">
            <v>0</v>
          </cell>
        </row>
        <row r="349">
          <cell r="V349">
            <v>0</v>
          </cell>
          <cell r="W349">
            <v>0</v>
          </cell>
        </row>
        <row r="350">
          <cell r="V350">
            <v>0</v>
          </cell>
          <cell r="W350">
            <v>0</v>
          </cell>
        </row>
        <row r="351">
          <cell r="V351">
            <v>0</v>
          </cell>
          <cell r="W351">
            <v>0</v>
          </cell>
        </row>
        <row r="352">
          <cell r="V352">
            <v>0</v>
          </cell>
          <cell r="W352">
            <v>0</v>
          </cell>
        </row>
        <row r="353">
          <cell r="V353">
            <v>0</v>
          </cell>
          <cell r="W353">
            <v>0</v>
          </cell>
        </row>
        <row r="354">
          <cell r="V354">
            <v>0</v>
          </cell>
          <cell r="W354">
            <v>0</v>
          </cell>
        </row>
        <row r="355">
          <cell r="V355">
            <v>0</v>
          </cell>
          <cell r="W355">
            <v>0</v>
          </cell>
        </row>
        <row r="356">
          <cell r="V356">
            <v>0</v>
          </cell>
          <cell r="W356">
            <v>0</v>
          </cell>
        </row>
        <row r="357">
          <cell r="V357">
            <v>3</v>
          </cell>
          <cell r="W357">
            <v>3</v>
          </cell>
        </row>
        <row r="358">
          <cell r="V358">
            <v>0</v>
          </cell>
          <cell r="W358">
            <v>0</v>
          </cell>
        </row>
        <row r="359">
          <cell r="V359">
            <v>0</v>
          </cell>
          <cell r="W359">
            <v>0</v>
          </cell>
        </row>
        <row r="360">
          <cell r="V360">
            <v>0</v>
          </cell>
          <cell r="W360">
            <v>0</v>
          </cell>
        </row>
        <row r="361">
          <cell r="V361">
            <v>0</v>
          </cell>
          <cell r="W361">
            <v>0</v>
          </cell>
        </row>
        <row r="362">
          <cell r="V362">
            <v>0</v>
          </cell>
          <cell r="W362">
            <v>0</v>
          </cell>
        </row>
        <row r="363">
          <cell r="V363">
            <v>0</v>
          </cell>
          <cell r="W363">
            <v>0</v>
          </cell>
        </row>
        <row r="364">
          <cell r="V364">
            <v>0</v>
          </cell>
        </row>
        <row r="365">
          <cell r="V365">
            <v>0</v>
          </cell>
          <cell r="W365">
            <v>0</v>
          </cell>
        </row>
        <row r="366">
          <cell r="V366">
            <v>0</v>
          </cell>
          <cell r="W366">
            <v>0</v>
          </cell>
        </row>
        <row r="367">
          <cell r="V367">
            <v>0</v>
          </cell>
          <cell r="W367">
            <v>0</v>
          </cell>
        </row>
        <row r="368">
          <cell r="V368">
            <v>0</v>
          </cell>
          <cell r="W368">
            <v>0</v>
          </cell>
        </row>
        <row r="369">
          <cell r="V369">
            <v>0</v>
          </cell>
          <cell r="W369">
            <v>0</v>
          </cell>
        </row>
        <row r="370">
          <cell r="V370">
            <v>0</v>
          </cell>
          <cell r="W370">
            <v>0</v>
          </cell>
        </row>
        <row r="371">
          <cell r="V371">
            <v>0</v>
          </cell>
          <cell r="W371">
            <v>0</v>
          </cell>
        </row>
        <row r="372">
          <cell r="V372">
            <v>0</v>
          </cell>
          <cell r="W372">
            <v>0</v>
          </cell>
        </row>
        <row r="373">
          <cell r="V373">
            <v>0</v>
          </cell>
          <cell r="W373">
            <v>0</v>
          </cell>
        </row>
        <row r="374">
          <cell r="V374">
            <v>0</v>
          </cell>
          <cell r="W374">
            <v>0</v>
          </cell>
        </row>
        <row r="375">
          <cell r="V375">
            <v>0</v>
          </cell>
          <cell r="W375">
            <v>0</v>
          </cell>
        </row>
        <row r="376">
          <cell r="V376">
            <v>0</v>
          </cell>
          <cell r="W376">
            <v>0</v>
          </cell>
        </row>
        <row r="378">
          <cell r="V378">
            <v>6</v>
          </cell>
          <cell r="W378">
            <v>6</v>
          </cell>
        </row>
        <row r="379">
          <cell r="V379">
            <v>0</v>
          </cell>
          <cell r="W379">
            <v>0</v>
          </cell>
        </row>
        <row r="380">
          <cell r="V380">
            <v>0</v>
          </cell>
          <cell r="W380">
            <v>0</v>
          </cell>
        </row>
        <row r="381">
          <cell r="V381">
            <v>0</v>
          </cell>
          <cell r="W381">
            <v>0</v>
          </cell>
        </row>
        <row r="382">
          <cell r="V382">
            <v>0</v>
          </cell>
          <cell r="W382">
            <v>0</v>
          </cell>
        </row>
        <row r="383">
          <cell r="V383">
            <v>0</v>
          </cell>
          <cell r="W383">
            <v>0</v>
          </cell>
        </row>
        <row r="384">
          <cell r="V384">
            <v>0</v>
          </cell>
          <cell r="W384">
            <v>0</v>
          </cell>
        </row>
        <row r="386">
          <cell r="V386">
            <v>0</v>
          </cell>
          <cell r="W386">
            <v>0</v>
          </cell>
        </row>
        <row r="387">
          <cell r="V387">
            <v>0</v>
          </cell>
          <cell r="W387">
            <v>0</v>
          </cell>
        </row>
        <row r="389">
          <cell r="V389">
            <v>0</v>
          </cell>
          <cell r="W389">
            <v>0</v>
          </cell>
        </row>
        <row r="390">
          <cell r="V390">
            <v>0</v>
          </cell>
          <cell r="W390">
            <v>0</v>
          </cell>
        </row>
        <row r="392">
          <cell r="V392">
            <v>22</v>
          </cell>
          <cell r="W392">
            <v>22</v>
          </cell>
        </row>
        <row r="393">
          <cell r="V393">
            <v>0</v>
          </cell>
          <cell r="W393">
            <v>0</v>
          </cell>
        </row>
        <row r="394">
          <cell r="V394">
            <v>0</v>
          </cell>
          <cell r="W394">
            <v>0</v>
          </cell>
        </row>
        <row r="395">
          <cell r="V395">
            <v>0</v>
          </cell>
          <cell r="W395">
            <v>0</v>
          </cell>
        </row>
        <row r="396">
          <cell r="V396">
            <v>0</v>
          </cell>
          <cell r="W396">
            <v>0</v>
          </cell>
        </row>
        <row r="397">
          <cell r="V397">
            <v>0</v>
          </cell>
          <cell r="W397">
            <v>0</v>
          </cell>
        </row>
        <row r="399">
          <cell r="V399">
            <v>0</v>
          </cell>
          <cell r="W399">
            <v>0</v>
          </cell>
        </row>
        <row r="400">
          <cell r="V400">
            <v>0</v>
          </cell>
          <cell r="W400">
            <v>0</v>
          </cell>
        </row>
        <row r="401">
          <cell r="V401">
            <v>0</v>
          </cell>
          <cell r="W401">
            <v>0</v>
          </cell>
        </row>
        <row r="402">
          <cell r="V402">
            <v>0</v>
          </cell>
          <cell r="W402">
            <v>0</v>
          </cell>
        </row>
        <row r="403">
          <cell r="V403">
            <v>0</v>
          </cell>
          <cell r="W403">
            <v>0</v>
          </cell>
        </row>
        <row r="404">
          <cell r="V404">
            <v>0</v>
          </cell>
          <cell r="W404">
            <v>0</v>
          </cell>
        </row>
        <row r="405">
          <cell r="V405">
            <v>3</v>
          </cell>
          <cell r="W405">
            <v>3</v>
          </cell>
        </row>
        <row r="406">
          <cell r="V406">
            <v>0</v>
          </cell>
          <cell r="W406">
            <v>0</v>
          </cell>
        </row>
        <row r="407">
          <cell r="V407">
            <v>0</v>
          </cell>
          <cell r="W407">
            <v>0</v>
          </cell>
        </row>
        <row r="409">
          <cell r="V409">
            <v>0</v>
          </cell>
          <cell r="W409">
            <v>0</v>
          </cell>
        </row>
        <row r="410">
          <cell r="V410">
            <v>0</v>
          </cell>
          <cell r="W410">
            <v>0</v>
          </cell>
        </row>
        <row r="411">
          <cell r="V411">
            <v>0</v>
          </cell>
          <cell r="W411">
            <v>0</v>
          </cell>
        </row>
        <row r="412">
          <cell r="V412">
            <v>0</v>
          </cell>
          <cell r="W412">
            <v>0</v>
          </cell>
        </row>
        <row r="413">
          <cell r="V413">
            <v>0</v>
          </cell>
          <cell r="W413">
            <v>0</v>
          </cell>
        </row>
        <row r="414">
          <cell r="V414">
            <v>0</v>
          </cell>
          <cell r="W414">
            <v>0</v>
          </cell>
        </row>
        <row r="415">
          <cell r="V415">
            <v>0</v>
          </cell>
          <cell r="W415">
            <v>0</v>
          </cell>
        </row>
        <row r="416">
          <cell r="V416">
            <v>0</v>
          </cell>
          <cell r="W416">
            <v>0</v>
          </cell>
        </row>
        <row r="417">
          <cell r="V417">
            <v>0</v>
          </cell>
          <cell r="W417">
            <v>0</v>
          </cell>
        </row>
        <row r="418">
          <cell r="V418">
            <v>0</v>
          </cell>
          <cell r="W418">
            <v>0</v>
          </cell>
        </row>
        <row r="419">
          <cell r="V419">
            <v>0</v>
          </cell>
          <cell r="W419">
            <v>0</v>
          </cell>
        </row>
        <row r="420">
          <cell r="V420">
            <v>0</v>
          </cell>
          <cell r="W420">
            <v>0</v>
          </cell>
        </row>
        <row r="421">
          <cell r="V421">
            <v>0</v>
          </cell>
          <cell r="W421">
            <v>0</v>
          </cell>
        </row>
        <row r="422">
          <cell r="V422">
            <v>0</v>
          </cell>
          <cell r="W422">
            <v>0</v>
          </cell>
        </row>
        <row r="423">
          <cell r="V423">
            <v>0</v>
          </cell>
          <cell r="W423">
            <v>0</v>
          </cell>
        </row>
        <row r="424">
          <cell r="V424">
            <v>0</v>
          </cell>
          <cell r="W424">
            <v>0</v>
          </cell>
        </row>
        <row r="425">
          <cell r="V425">
            <v>4</v>
          </cell>
          <cell r="W425">
            <v>4</v>
          </cell>
        </row>
        <row r="426">
          <cell r="V426">
            <v>0</v>
          </cell>
          <cell r="W426">
            <v>0</v>
          </cell>
        </row>
        <row r="427">
          <cell r="V427">
            <v>0</v>
          </cell>
          <cell r="W427">
            <v>0</v>
          </cell>
        </row>
        <row r="428">
          <cell r="V428">
            <v>0</v>
          </cell>
          <cell r="W428">
            <v>0</v>
          </cell>
        </row>
        <row r="429">
          <cell r="V429">
            <v>0</v>
          </cell>
          <cell r="W429">
            <v>0</v>
          </cell>
        </row>
      </sheetData>
      <sheetData sheetId="6">
        <row r="69">
          <cell r="V69">
            <v>97</v>
          </cell>
          <cell r="W69">
            <v>97</v>
          </cell>
        </row>
        <row r="93">
          <cell r="V93">
            <v>10</v>
          </cell>
          <cell r="W93">
            <v>10</v>
          </cell>
        </row>
        <row r="170">
          <cell r="V170">
            <v>1</v>
          </cell>
          <cell r="W170">
            <v>1</v>
          </cell>
        </row>
        <row r="183">
          <cell r="V183">
            <v>3</v>
          </cell>
          <cell r="W183">
            <v>3</v>
          </cell>
        </row>
        <row r="197">
          <cell r="V197">
            <v>1</v>
          </cell>
          <cell r="W197">
            <v>1</v>
          </cell>
        </row>
        <row r="239">
          <cell r="V239">
            <v>10</v>
          </cell>
          <cell r="W239">
            <v>10</v>
          </cell>
        </row>
        <row r="287">
          <cell r="W287">
            <v>62</v>
          </cell>
        </row>
        <row r="292">
          <cell r="W292">
            <v>2</v>
          </cell>
        </row>
        <row r="308">
          <cell r="V308">
            <v>8</v>
          </cell>
          <cell r="W308">
            <v>8</v>
          </cell>
        </row>
        <row r="319">
          <cell r="V319">
            <v>4</v>
          </cell>
          <cell r="W319">
            <v>4</v>
          </cell>
        </row>
        <row r="327">
          <cell r="V327">
            <v>2</v>
          </cell>
          <cell r="W327">
            <v>2</v>
          </cell>
        </row>
        <row r="392">
          <cell r="V392">
            <v>15</v>
          </cell>
          <cell r="W392">
            <v>15</v>
          </cell>
        </row>
      </sheetData>
      <sheetData sheetId="7">
        <row r="300">
          <cell r="V300">
            <v>2</v>
          </cell>
          <cell r="W300">
            <v>2</v>
          </cell>
        </row>
        <row r="304">
          <cell r="V304">
            <v>12</v>
          </cell>
          <cell r="W304">
            <v>12</v>
          </cell>
        </row>
        <row r="308">
          <cell r="V308">
            <v>10</v>
          </cell>
          <cell r="W308">
            <v>10</v>
          </cell>
        </row>
        <row r="316">
          <cell r="V316">
            <v>3</v>
          </cell>
          <cell r="W316">
            <v>3</v>
          </cell>
        </row>
        <row r="319">
          <cell r="V319">
            <v>3</v>
          </cell>
          <cell r="W319">
            <v>3</v>
          </cell>
        </row>
        <row r="327">
          <cell r="V327">
            <v>2</v>
          </cell>
          <cell r="W327">
            <v>2</v>
          </cell>
        </row>
        <row r="409">
          <cell r="V409">
            <v>10</v>
          </cell>
          <cell r="W409">
            <v>10</v>
          </cell>
        </row>
        <row r="425">
          <cell r="V425">
            <v>30</v>
          </cell>
          <cell r="W425">
            <v>30</v>
          </cell>
        </row>
        <row r="429">
          <cell r="V429">
            <v>1</v>
          </cell>
          <cell r="W429">
            <v>1</v>
          </cell>
        </row>
      </sheetData>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F"/>
      <sheetName val="DIPOA"/>
      <sheetName val="Dirección de Alimentos para Ani"/>
      <sheetName val="Progr Nacional Transfronterizas"/>
      <sheetName val=" Progra Nacional Salud Acuicola"/>
      <sheetName val="Dirección EPIDEMIOLOGIA"/>
      <sheetName val="Programa Nacional de Brucelosis"/>
      <sheetName val="Programa Nacional de tuberculos"/>
      <sheetName val="Programa Nacional  Salud Aviar"/>
      <sheetName val="Programa Nacional de Salud Porc"/>
      <sheetName val=" Progr Nacional Analisis Riesg "/>
      <sheetName val="Salud Reproductiva"/>
      <sheetName val="Medicamentos Veterinarios"/>
      <sheetName val="Programa Nacional Biotecnología"/>
      <sheetName val="Dirección Regional Brunca "/>
      <sheetName val="Dirección Regional de Huertar N"/>
      <sheetName val="Dirección Regional Occidental "/>
      <sheetName val="DirecciónRegional Pacifico  "/>
      <sheetName val="DirecciónRegional HuertarCaribe"/>
      <sheetName val="Dirección Regional Central Sur "/>
      <sheetName val="Dirección Regional Chorotega "/>
      <sheetName val="LANASEVE"/>
    </sheetNames>
    <sheetDataSet>
      <sheetData sheetId="0"/>
      <sheetData sheetId="1"/>
      <sheetData sheetId="2"/>
      <sheetData sheetId="3"/>
      <sheetData sheetId="4"/>
      <sheetData sheetId="5"/>
      <sheetData sheetId="6"/>
      <sheetData sheetId="7">
        <row r="40">
          <cell r="G40"/>
          <cell r="I40"/>
          <cell r="J40"/>
          <cell r="L40"/>
        </row>
        <row r="41">
          <cell r="G41"/>
          <cell r="I41"/>
          <cell r="J41"/>
          <cell r="L41"/>
        </row>
        <row r="42">
          <cell r="G42"/>
          <cell r="I42"/>
          <cell r="J42"/>
          <cell r="L42"/>
        </row>
        <row r="43">
          <cell r="G43"/>
          <cell r="I43"/>
          <cell r="J43"/>
          <cell r="L43"/>
        </row>
        <row r="44">
          <cell r="G44"/>
          <cell r="I44"/>
          <cell r="J44"/>
          <cell r="L44"/>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5.xml"/><Relationship Id="rId1" Type="http://schemas.openxmlformats.org/officeDocument/2006/relationships/printerSettings" Target="../printerSettings/printerSettings18.bin"/><Relationship Id="rId4" Type="http://schemas.openxmlformats.org/officeDocument/2006/relationships/comments" Target="../comments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E845E-F0D4-4FDC-8326-912DB313C317}">
  <sheetPr>
    <tabColor rgb="FFFFFF00"/>
  </sheetPr>
  <dimension ref="C1:AX41"/>
  <sheetViews>
    <sheetView tabSelected="1" topLeftCell="AN1" zoomScale="93" zoomScaleNormal="93" workbookViewId="0">
      <selection activeCell="AP7" sqref="AP7:AV41"/>
    </sheetView>
  </sheetViews>
  <sheetFormatPr baseColWidth="10" defaultColWidth="11.21875" defaultRowHeight="14.4"/>
  <cols>
    <col min="2" max="3" width="11.21875" customWidth="1"/>
    <col min="4" max="4" width="36.77734375" customWidth="1"/>
    <col min="5" max="5" width="12.77734375" customWidth="1"/>
    <col min="6" max="6" width="11.21875" customWidth="1"/>
    <col min="7" max="7" width="12.77734375" customWidth="1"/>
    <col min="8" max="9" width="14.77734375" customWidth="1"/>
    <col min="10" max="10" width="13.44140625" customWidth="1"/>
    <col min="11" max="11" width="36.21875" customWidth="1"/>
    <col min="12" max="16" width="11.21875" customWidth="1"/>
    <col min="17" max="17" width="20" customWidth="1"/>
    <col min="18" max="18" width="47.21875" customWidth="1"/>
    <col min="19" max="19" width="14.21875" customWidth="1"/>
    <col min="20" max="20" width="12.77734375" customWidth="1"/>
    <col min="21" max="22" width="14.21875" customWidth="1"/>
    <col min="23" max="23" width="11.21875" customWidth="1"/>
    <col min="24" max="24" width="18.5546875" customWidth="1"/>
    <col min="25" max="25" width="38.77734375" style="523" customWidth="1"/>
    <col min="26" max="26" width="19.77734375" style="523" customWidth="1"/>
    <col min="27" max="27" width="15.21875" style="523" customWidth="1"/>
    <col min="28" max="28" width="23.5546875" style="523" customWidth="1"/>
    <col min="29" max="29" width="15" style="523" customWidth="1"/>
    <col min="30" max="30" width="14.77734375" style="523" customWidth="1"/>
    <col min="31" max="32" width="15.77734375" style="523" customWidth="1"/>
    <col min="33" max="33" width="38.77734375" style="523" customWidth="1"/>
    <col min="34" max="34" width="19.77734375" style="523" customWidth="1"/>
    <col min="35" max="35" width="15.21875" style="523" customWidth="1"/>
    <col min="36" max="36" width="23.5546875" style="523" customWidth="1"/>
    <col min="37" max="37" width="15" style="523" customWidth="1"/>
    <col min="38" max="38" width="14.77734375" style="523" customWidth="1"/>
    <col min="39" max="40" width="15.77734375" style="523" customWidth="1"/>
    <col min="41" max="41" width="11.21875" style="523" customWidth="1"/>
    <col min="42" max="42" width="35.44140625" customWidth="1"/>
    <col min="43" max="43" width="18.21875" customWidth="1"/>
    <col min="44" max="44" width="14.21875" customWidth="1"/>
    <col min="45" max="45" width="15.77734375" customWidth="1"/>
    <col min="46" max="46" width="15.21875" customWidth="1"/>
    <col min="47" max="47" width="17.77734375" customWidth="1"/>
    <col min="48" max="48" width="19.77734375" customWidth="1"/>
  </cols>
  <sheetData>
    <row r="1" spans="3:50">
      <c r="Y1" s="780"/>
      <c r="Z1" s="780"/>
      <c r="AA1" s="780"/>
      <c r="AB1" s="780"/>
      <c r="AC1" s="780"/>
      <c r="AD1" s="780"/>
      <c r="AE1" s="784"/>
      <c r="AF1" s="716"/>
      <c r="AG1" s="780"/>
      <c r="AH1" s="780"/>
      <c r="AI1" s="780"/>
      <c r="AJ1" s="780"/>
      <c r="AK1" s="780"/>
      <c r="AL1" s="780"/>
      <c r="AM1" s="780"/>
      <c r="AN1" s="780"/>
      <c r="AP1" s="776"/>
      <c r="AQ1" s="776"/>
      <c r="AR1" s="776"/>
      <c r="AS1" s="776"/>
      <c r="AT1" s="776"/>
      <c r="AU1" s="776"/>
      <c r="AV1" s="776"/>
    </row>
    <row r="2" spans="3:50">
      <c r="Y2" s="780"/>
      <c r="Z2" s="780"/>
      <c r="AA2" s="780"/>
      <c r="AB2" s="780"/>
      <c r="AC2" s="780"/>
      <c r="AD2" s="780"/>
      <c r="AE2" s="784"/>
      <c r="AF2" s="716"/>
      <c r="AG2" s="780"/>
      <c r="AH2" s="780"/>
      <c r="AI2" s="780"/>
      <c r="AJ2" s="780"/>
      <c r="AK2" s="780"/>
      <c r="AL2" s="780"/>
      <c r="AM2" s="780"/>
      <c r="AN2" s="780"/>
      <c r="AP2" s="776"/>
      <c r="AQ2" s="776"/>
      <c r="AR2" s="776"/>
      <c r="AS2" s="776"/>
      <c r="AT2" s="776"/>
      <c r="AU2" s="776"/>
      <c r="AV2" s="776"/>
    </row>
    <row r="3" spans="3:50">
      <c r="Y3" s="780"/>
      <c r="Z3" s="780"/>
      <c r="AA3" s="780"/>
      <c r="AB3" s="780"/>
      <c r="AC3" s="780"/>
      <c r="AD3" s="780"/>
      <c r="AE3" s="784"/>
      <c r="AF3" s="716"/>
      <c r="AG3" s="780"/>
      <c r="AH3" s="780"/>
      <c r="AI3" s="780"/>
      <c r="AJ3" s="780"/>
      <c r="AK3" s="780"/>
      <c r="AL3" s="780"/>
      <c r="AM3" s="780"/>
      <c r="AN3" s="780"/>
      <c r="AP3" s="776"/>
      <c r="AQ3" s="776"/>
      <c r="AR3" s="776"/>
      <c r="AS3" s="776"/>
      <c r="AT3" s="776"/>
      <c r="AU3" s="776"/>
      <c r="AV3" s="776"/>
    </row>
    <row r="4" spans="3:50">
      <c r="Y4" s="780"/>
      <c r="Z4" s="780"/>
      <c r="AA4" s="780"/>
      <c r="AB4" s="780"/>
      <c r="AC4" s="780"/>
      <c r="AD4" s="780"/>
      <c r="AE4" s="784"/>
      <c r="AF4" s="716"/>
      <c r="AG4" s="780"/>
      <c r="AH4" s="780"/>
      <c r="AI4" s="780"/>
      <c r="AJ4" s="780"/>
      <c r="AK4" s="780"/>
      <c r="AL4" s="780"/>
      <c r="AM4" s="780"/>
      <c r="AN4" s="780"/>
      <c r="AP4" s="776"/>
      <c r="AQ4" s="776"/>
      <c r="AR4" s="776"/>
      <c r="AS4" s="776"/>
      <c r="AT4" s="776"/>
      <c r="AU4" s="776"/>
      <c r="AV4" s="776"/>
    </row>
    <row r="5" spans="3:50" ht="21">
      <c r="D5" s="786" t="s">
        <v>0</v>
      </c>
      <c r="E5" s="786"/>
      <c r="F5" s="786"/>
      <c r="G5" s="786"/>
      <c r="H5" s="786"/>
      <c r="I5" s="786"/>
      <c r="K5" s="786" t="s">
        <v>0</v>
      </c>
      <c r="L5" s="786"/>
      <c r="M5" s="786"/>
      <c r="N5" s="786"/>
      <c r="O5" s="786"/>
      <c r="P5" s="786"/>
      <c r="R5" s="786" t="s">
        <v>0</v>
      </c>
      <c r="S5" s="786"/>
      <c r="T5" s="786"/>
      <c r="U5" s="786"/>
      <c r="V5" s="786"/>
      <c r="W5" s="786"/>
      <c r="Y5" s="781"/>
      <c r="Z5" s="781"/>
      <c r="AA5" s="781"/>
      <c r="AB5" s="781"/>
      <c r="AC5" s="781"/>
      <c r="AD5" s="781"/>
      <c r="AE5" s="785"/>
      <c r="AF5" s="716"/>
      <c r="AG5" s="781"/>
      <c r="AH5" s="781"/>
      <c r="AI5" s="781"/>
      <c r="AJ5" s="781"/>
      <c r="AK5" s="781"/>
      <c r="AL5" s="781"/>
      <c r="AM5" s="781"/>
      <c r="AN5" s="781"/>
      <c r="AP5" s="776"/>
      <c r="AQ5" s="776"/>
      <c r="AR5" s="776"/>
      <c r="AS5" s="776"/>
      <c r="AT5" s="776"/>
      <c r="AU5" s="776"/>
      <c r="AV5" s="776"/>
    </row>
    <row r="6" spans="3:50" ht="27" customHeight="1">
      <c r="D6" s="760"/>
      <c r="E6" s="760"/>
      <c r="F6" s="760"/>
      <c r="G6" s="760"/>
      <c r="H6" s="760"/>
      <c r="I6" s="760"/>
      <c r="K6" s="760"/>
      <c r="L6" s="760"/>
      <c r="M6" s="760"/>
      <c r="N6" s="760"/>
      <c r="O6" s="760"/>
      <c r="P6" s="760"/>
      <c r="R6" s="760"/>
      <c r="S6" s="760"/>
      <c r="T6" s="760"/>
      <c r="U6" s="760"/>
      <c r="V6" s="760"/>
      <c r="W6" s="760"/>
      <c r="Y6" s="759"/>
      <c r="Z6" s="759"/>
      <c r="AA6" s="759"/>
      <c r="AB6" s="716"/>
      <c r="AC6" s="759"/>
      <c r="AD6" s="759"/>
      <c r="AE6" s="761"/>
      <c r="AF6" s="716"/>
      <c r="AG6" s="759"/>
      <c r="AH6" s="759"/>
      <c r="AI6" s="759"/>
      <c r="AJ6" s="716"/>
      <c r="AK6" s="759"/>
      <c r="AL6" s="759"/>
      <c r="AM6" s="759"/>
      <c r="AN6" s="759"/>
      <c r="AP6" s="778" t="s">
        <v>1896</v>
      </c>
      <c r="AQ6" s="778"/>
      <c r="AR6" s="778"/>
      <c r="AS6" s="778"/>
      <c r="AT6" s="778"/>
      <c r="AU6" s="778"/>
      <c r="AV6" s="779"/>
    </row>
    <row r="7" spans="3:50" ht="63" customHeight="1">
      <c r="D7" s="789" t="s">
        <v>1237</v>
      </c>
      <c r="E7" s="55" t="s">
        <v>1</v>
      </c>
      <c r="F7" s="56" t="s">
        <v>2</v>
      </c>
      <c r="G7" s="64" t="s">
        <v>1225</v>
      </c>
      <c r="H7" s="57" t="s">
        <v>1230</v>
      </c>
      <c r="I7" s="57" t="s">
        <v>1231</v>
      </c>
      <c r="K7" s="789" t="s">
        <v>1238</v>
      </c>
      <c r="L7" s="55" t="s">
        <v>1</v>
      </c>
      <c r="M7" s="56" t="s">
        <v>2</v>
      </c>
      <c r="N7" s="64" t="s">
        <v>1225</v>
      </c>
      <c r="O7" s="57" t="s">
        <v>1232</v>
      </c>
      <c r="P7" s="57" t="s">
        <v>1233</v>
      </c>
      <c r="R7" s="789" t="s">
        <v>1239</v>
      </c>
      <c r="S7" s="55" t="s">
        <v>1</v>
      </c>
      <c r="T7" s="56" t="s">
        <v>2</v>
      </c>
      <c r="U7" s="64" t="s">
        <v>1225</v>
      </c>
      <c r="V7" s="57" t="s">
        <v>1234</v>
      </c>
      <c r="W7" s="57" t="s">
        <v>1235</v>
      </c>
      <c r="Y7" s="650" t="s">
        <v>1240</v>
      </c>
      <c r="Z7" s="55" t="s">
        <v>1</v>
      </c>
      <c r="AA7" s="56" t="s">
        <v>1556</v>
      </c>
      <c r="AB7" s="64" t="s">
        <v>1557</v>
      </c>
      <c r="AC7" s="57" t="s">
        <v>1236</v>
      </c>
      <c r="AD7" s="57" t="s">
        <v>1228</v>
      </c>
      <c r="AE7" s="517" t="s">
        <v>1229</v>
      </c>
      <c r="AF7" s="57" t="s">
        <v>1893</v>
      </c>
      <c r="AG7" s="650" t="s">
        <v>1240</v>
      </c>
      <c r="AH7" s="55" t="s">
        <v>1</v>
      </c>
      <c r="AI7" s="56" t="s">
        <v>1556</v>
      </c>
      <c r="AJ7" s="64" t="s">
        <v>1557</v>
      </c>
      <c r="AK7" s="57" t="s">
        <v>1236</v>
      </c>
      <c r="AL7" s="57" t="s">
        <v>1228</v>
      </c>
      <c r="AM7" s="517" t="s">
        <v>1229</v>
      </c>
      <c r="AN7" s="57" t="s">
        <v>1893</v>
      </c>
      <c r="AP7" s="782" t="s">
        <v>1240</v>
      </c>
      <c r="AQ7" s="758" t="s">
        <v>1888</v>
      </c>
      <c r="AR7" s="64" t="s">
        <v>1889</v>
      </c>
      <c r="AS7" s="763" t="s">
        <v>1236</v>
      </c>
      <c r="AT7" s="763" t="s">
        <v>1228</v>
      </c>
      <c r="AU7" s="763" t="s">
        <v>1893</v>
      </c>
    </row>
    <row r="8" spans="3:50" ht="28.8">
      <c r="D8" s="789"/>
      <c r="E8" s="58">
        <f>E41</f>
        <v>56</v>
      </c>
      <c r="F8" s="58">
        <f t="shared" ref="F8:G8" si="0">F41</f>
        <v>3</v>
      </c>
      <c r="G8" s="58">
        <f t="shared" si="0"/>
        <v>3</v>
      </c>
      <c r="H8" s="58">
        <f>H41</f>
        <v>62</v>
      </c>
      <c r="I8" s="59">
        <f>SUM(E8)/H8</f>
        <v>0.90322580645161288</v>
      </c>
      <c r="J8" s="522" t="str">
        <f>IF(I8="No hay ejecución","NA",IF(I8&gt;=90%,"De Acuerdo a lo Programado",IF(I8&gt;=50%,"Atraso Leve",IF(I8&lt;=51%,"En Riesgo de Incumplimiento"))))</f>
        <v>De Acuerdo a lo Programado</v>
      </c>
      <c r="K8" s="789"/>
      <c r="L8" s="58">
        <f>L41</f>
        <v>166</v>
      </c>
      <c r="M8" s="58">
        <f t="shared" ref="M8:N8" si="1">M41</f>
        <v>18</v>
      </c>
      <c r="N8" s="58">
        <f t="shared" si="1"/>
        <v>7</v>
      </c>
      <c r="O8" s="58">
        <f>O41</f>
        <v>191</v>
      </c>
      <c r="P8" s="59">
        <f>SUM(L8)/O8</f>
        <v>0.86910994764397909</v>
      </c>
      <c r="Q8" s="522" t="str">
        <f>IF(P8="No hay ejecución","NA",IF(P8&gt;=90%,"De Acuerdo a lo Programado",IF(P8&gt;=50%,"Atraso Leve",IF(P8&lt;=51%,"En Riesgo de Incumplimiento"))))</f>
        <v>Atraso Leve</v>
      </c>
      <c r="R8" s="789"/>
      <c r="S8" s="58">
        <f>S41</f>
        <v>222</v>
      </c>
      <c r="T8" s="58">
        <f t="shared" ref="T8:U8" si="2">T41</f>
        <v>21</v>
      </c>
      <c r="U8" s="58">
        <f t="shared" si="2"/>
        <v>10</v>
      </c>
      <c r="V8" s="58">
        <f>V41</f>
        <v>253</v>
      </c>
      <c r="W8" s="59">
        <f>SUM(S8)/V8</f>
        <v>0.87747035573122534</v>
      </c>
      <c r="X8" s="522" t="str">
        <f>IF(W8="No hay ejecución","NA",IF(W8&gt;=90%,"De Acuerdo a lo Programado",IF(W8&gt;=50%,"Atraso Leve",IF(W8&lt;=51%,"En Riesgo de Incumplimiento"))))</f>
        <v>Atraso Leve</v>
      </c>
      <c r="Y8" s="650"/>
      <c r="Z8" s="58">
        <f>Z12+Z22+Z33</f>
        <v>1011</v>
      </c>
      <c r="AA8" s="58">
        <f>AA12+AA22+AA33</f>
        <v>46</v>
      </c>
      <c r="AB8" s="58">
        <f>AB12+AB22+AB33</f>
        <v>48</v>
      </c>
      <c r="AC8" s="58">
        <f>AC12+AC22+AC33</f>
        <v>1105</v>
      </c>
      <c r="AD8" s="59">
        <f>SUM(Z8)/AC8</f>
        <v>0.91493212669683255</v>
      </c>
      <c r="AE8" s="514" t="str">
        <f>IF(AD8="No hay ejecución","NA",IF(AD8&gt;=45%,"De Acuerdo a lo Programado",IF(AD8&gt;=25%,"Atraso Leve",IF(AD8&lt;=24%,"En Riesgo de Incumplimiento"))))</f>
        <v>De Acuerdo a lo Programado</v>
      </c>
      <c r="AF8" s="516"/>
      <c r="AG8" s="650"/>
      <c r="AH8" s="58">
        <f>AH12+AH22+AH33</f>
        <v>1172</v>
      </c>
      <c r="AI8" s="58">
        <f>AI12+AI22+AI33</f>
        <v>18</v>
      </c>
      <c r="AJ8" s="58">
        <f>AJ12+AJ22+AJ33</f>
        <v>53</v>
      </c>
      <c r="AK8" s="58">
        <f>AK12+AK22+AK33</f>
        <v>1243</v>
      </c>
      <c r="AL8" s="59">
        <f>SUM(AH8)/AK8</f>
        <v>0.94288012872083671</v>
      </c>
      <c r="AM8" s="514" t="str">
        <f>IF(AL8="No hay ejecución","NA",IF(AL8&gt;=45%,"De Acuerdo a lo Programado",IF(AL8&gt;=25%,"Atraso Leve",IF(AL8&lt;=24%,"En Riesgo de Incumplimiento"))))</f>
        <v>De Acuerdo a lo Programado</v>
      </c>
      <c r="AN8" s="516"/>
      <c r="AP8" s="783"/>
      <c r="AQ8" s="768">
        <f>AQ12+AQ22+AQ33</f>
        <v>5538</v>
      </c>
      <c r="AR8" s="768">
        <f>AR12+AR22+AR33</f>
        <v>367</v>
      </c>
      <c r="AS8" s="768">
        <f>SUM(AQ8+AR8)</f>
        <v>5905</v>
      </c>
      <c r="AT8" s="766">
        <f t="shared" ref="AT8" si="3">SUM(AQ8)/AS8</f>
        <v>0.93784928027095682</v>
      </c>
      <c r="AU8" s="767">
        <v>0.97</v>
      </c>
    </row>
    <row r="9" spans="3:50" ht="31.5" customHeight="1">
      <c r="D9" s="60"/>
      <c r="E9" s="787" t="s">
        <v>3</v>
      </c>
      <c r="F9" s="787"/>
      <c r="G9" s="787"/>
      <c r="H9" s="787"/>
      <c r="I9" s="787"/>
      <c r="K9" s="60"/>
      <c r="L9" s="788" t="s">
        <v>1216</v>
      </c>
      <c r="M9" s="788"/>
      <c r="N9" s="788"/>
      <c r="O9" s="788"/>
      <c r="P9" s="788"/>
      <c r="R9" s="788" t="s">
        <v>1217</v>
      </c>
      <c r="S9" s="788"/>
      <c r="T9" s="788"/>
      <c r="U9" s="788"/>
      <c r="V9" s="788"/>
      <c r="W9" s="788"/>
      <c r="Y9" s="774" t="s">
        <v>1559</v>
      </c>
      <c r="Z9" s="774"/>
      <c r="AA9" s="774"/>
      <c r="AB9" s="774"/>
      <c r="AC9" s="774"/>
      <c r="AD9" s="774"/>
      <c r="AE9" s="775"/>
      <c r="AF9" s="716"/>
      <c r="AG9" s="774" t="s">
        <v>1765</v>
      </c>
      <c r="AH9" s="774"/>
      <c r="AI9" s="774"/>
      <c r="AJ9" s="774"/>
      <c r="AK9" s="774"/>
      <c r="AL9" s="774"/>
      <c r="AM9" s="775"/>
      <c r="AP9" s="777" t="s">
        <v>1226</v>
      </c>
      <c r="AQ9" s="777"/>
      <c r="AR9" s="777"/>
      <c r="AS9" s="777"/>
      <c r="AT9" s="777"/>
      <c r="AU9" s="777"/>
      <c r="AV9" s="777"/>
    </row>
    <row r="10" spans="3:50" ht="55.2">
      <c r="D10" s="61" t="s">
        <v>4</v>
      </c>
      <c r="E10" s="62" t="s">
        <v>1</v>
      </c>
      <c r="F10" s="63" t="s">
        <v>2</v>
      </c>
      <c r="G10" s="64" t="s">
        <v>1225</v>
      </c>
      <c r="H10" s="65" t="s">
        <v>5</v>
      </c>
      <c r="I10" s="66" t="s">
        <v>6</v>
      </c>
      <c r="J10" s="515" t="s">
        <v>1229</v>
      </c>
      <c r="K10" s="61" t="s">
        <v>4</v>
      </c>
      <c r="L10" s="62" t="s">
        <v>1</v>
      </c>
      <c r="M10" s="63" t="s">
        <v>2</v>
      </c>
      <c r="N10" s="64" t="s">
        <v>1225</v>
      </c>
      <c r="O10" s="65" t="s">
        <v>5</v>
      </c>
      <c r="P10" s="66" t="s">
        <v>6</v>
      </c>
      <c r="Q10" s="515" t="s">
        <v>1229</v>
      </c>
      <c r="R10" s="61" t="s">
        <v>4</v>
      </c>
      <c r="S10" s="62" t="s">
        <v>1</v>
      </c>
      <c r="T10" s="63" t="s">
        <v>2</v>
      </c>
      <c r="U10" s="64" t="s">
        <v>1225</v>
      </c>
      <c r="V10" s="65" t="s">
        <v>5</v>
      </c>
      <c r="W10" s="66" t="s">
        <v>6</v>
      </c>
      <c r="X10" s="515" t="s">
        <v>1229</v>
      </c>
      <c r="Y10" s="61" t="s">
        <v>4</v>
      </c>
      <c r="Z10" s="62" t="s">
        <v>1</v>
      </c>
      <c r="AA10" s="63" t="s">
        <v>1556</v>
      </c>
      <c r="AB10" s="64" t="s">
        <v>1557</v>
      </c>
      <c r="AC10" s="65" t="s">
        <v>5</v>
      </c>
      <c r="AD10" s="66" t="s">
        <v>1227</v>
      </c>
      <c r="AE10" s="515" t="s">
        <v>1229</v>
      </c>
      <c r="AF10" s="716"/>
      <c r="AG10" s="61" t="s">
        <v>4</v>
      </c>
      <c r="AH10" s="62" t="s">
        <v>1</v>
      </c>
      <c r="AI10" s="63" t="s">
        <v>1556</v>
      </c>
      <c r="AJ10" s="64" t="s">
        <v>1557</v>
      </c>
      <c r="AK10" s="65" t="s">
        <v>5</v>
      </c>
      <c r="AL10" s="66" t="s">
        <v>1227</v>
      </c>
      <c r="AM10" s="515" t="s">
        <v>1229</v>
      </c>
      <c r="AP10" s="769" t="s">
        <v>4</v>
      </c>
      <c r="AQ10" s="757" t="s">
        <v>1888</v>
      </c>
      <c r="AR10" s="770" t="s">
        <v>1889</v>
      </c>
      <c r="AS10" s="771" t="s">
        <v>5</v>
      </c>
      <c r="AT10" s="515" t="s">
        <v>1897</v>
      </c>
      <c r="AU10" s="515" t="s">
        <v>1229</v>
      </c>
      <c r="AV10" s="515" t="s">
        <v>1894</v>
      </c>
      <c r="AX10" s="772">
        <v>0.2</v>
      </c>
    </row>
    <row r="11" spans="3:50" ht="16.2" hidden="1" customHeight="1">
      <c r="D11" s="67" t="s">
        <v>7</v>
      </c>
      <c r="E11" s="68">
        <f>SUM(E14:E15)</f>
        <v>53</v>
      </c>
      <c r="F11" s="68">
        <f>SUM(F14:F15)</f>
        <v>2</v>
      </c>
      <c r="G11" s="68">
        <f>SUM(G14:G15)</f>
        <v>10</v>
      </c>
      <c r="H11" s="68">
        <f>SUM(E11:G11)</f>
        <v>65</v>
      </c>
      <c r="I11" s="69">
        <f t="shared" ref="I11:I14" si="4">SUM(E11)/H11</f>
        <v>0.81538461538461537</v>
      </c>
      <c r="K11" s="67" t="s">
        <v>7</v>
      </c>
      <c r="L11" s="68">
        <f>SUM(L14:L15)</f>
        <v>63</v>
      </c>
      <c r="M11" s="68">
        <f>SUM(M14:M15)</f>
        <v>0</v>
      </c>
      <c r="N11" s="68">
        <f>SUM(N14:N15)</f>
        <v>9</v>
      </c>
      <c r="O11" s="68">
        <f>SUM(L11:N11)</f>
        <v>72</v>
      </c>
      <c r="P11" s="69">
        <f t="shared" ref="P11:P14" si="5">SUM(L11)/O11</f>
        <v>0.875</v>
      </c>
      <c r="R11" s="67" t="s">
        <v>7</v>
      </c>
      <c r="S11" s="68">
        <f>SUM(S14:S15)</f>
        <v>58</v>
      </c>
      <c r="T11" s="68">
        <f>SUM(T14:T15)</f>
        <v>3</v>
      </c>
      <c r="U11" s="68">
        <f>SUM(U14:U15)</f>
        <v>8</v>
      </c>
      <c r="V11" s="68">
        <f>SUM(S11:U11)</f>
        <v>69</v>
      </c>
      <c r="W11" s="69">
        <f t="shared" ref="W11:W14" si="6">SUM(S11)/V11</f>
        <v>0.84057971014492749</v>
      </c>
      <c r="AF11" s="716"/>
      <c r="AP11" s="67" t="s">
        <v>7</v>
      </c>
      <c r="AQ11" s="68">
        <f>SUM(AQ14:AQ15)</f>
        <v>340</v>
      </c>
      <c r="AR11" s="68">
        <f>SUM(AR14:AR15)</f>
        <v>42</v>
      </c>
      <c r="AS11" s="68">
        <f>SUM(AQ11:AR11)</f>
        <v>382</v>
      </c>
      <c r="AT11" s="69">
        <f t="shared" ref="AT11:AT41" si="7">SUM(AQ11)/AS11</f>
        <v>0.89005235602094246</v>
      </c>
      <c r="AV11" s="762"/>
    </row>
    <row r="12" spans="3:50" ht="32.700000000000003" customHeight="1">
      <c r="D12" s="67" t="s">
        <v>8</v>
      </c>
      <c r="E12" s="68">
        <f>SUM(E13:E20)</f>
        <v>165</v>
      </c>
      <c r="F12" s="68">
        <f>SUM(F13:F20)</f>
        <v>14</v>
      </c>
      <c r="G12" s="68">
        <f>SUM(G13:G20)</f>
        <v>29</v>
      </c>
      <c r="H12" s="68">
        <f>SUM(H13:H20)</f>
        <v>208</v>
      </c>
      <c r="I12" s="516">
        <f t="shared" si="4"/>
        <v>0.79326923076923073</v>
      </c>
      <c r="J12" s="522" t="str">
        <f>IF(I12="No hay ejecución","NA",IF(I12&gt;=90%,"De Acuerdo a lo Programado",IF(I12&gt;=50%,"Atraso Leve",IF(I12&lt;=51%,"En Riesgo de Incumplimiento"))))</f>
        <v>Atraso Leve</v>
      </c>
      <c r="K12" s="67" t="s">
        <v>8</v>
      </c>
      <c r="L12" s="68">
        <f>SUM(L13:L20)</f>
        <v>183</v>
      </c>
      <c r="M12" s="68">
        <f>SUM(M13:M20)</f>
        <v>6</v>
      </c>
      <c r="N12" s="68">
        <f>SUM(N13:N20)</f>
        <v>28</v>
      </c>
      <c r="O12" s="68">
        <f>SUM(O13:O20)</f>
        <v>217</v>
      </c>
      <c r="P12" s="516">
        <f t="shared" si="5"/>
        <v>0.84331797235023043</v>
      </c>
      <c r="Q12" s="522" t="str">
        <f>IF(P12="No hay ejecución","NA",IF(P12&gt;=90%,"De Acuerdo a lo Programado",IF(P12&gt;=50%,"Atraso Leve",IF(P12&lt;=51%,"En Riesgo de Incumplimiento"))))</f>
        <v>Atraso Leve</v>
      </c>
      <c r="R12" s="67" t="s">
        <v>8</v>
      </c>
      <c r="S12" s="68">
        <f>E12+L12</f>
        <v>348</v>
      </c>
      <c r="T12" s="68">
        <f>F12+M12</f>
        <v>20</v>
      </c>
      <c r="U12" s="68">
        <f t="shared" ref="T12:U22" si="8">G12+N12</f>
        <v>57</v>
      </c>
      <c r="V12" s="68">
        <f t="shared" ref="V12:V41" si="9">SUM(S12:U12)</f>
        <v>425</v>
      </c>
      <c r="W12" s="516">
        <f t="shared" si="6"/>
        <v>0.81882352941176473</v>
      </c>
      <c r="X12" s="522" t="str">
        <f>IF(W12="No hay ejecución","NA",IF(W12&gt;=90%,"De Acuerdo a lo Programado",IF(W12&gt;=50%,"Atraso Leve",IF(W12&lt;=51%,"En Riesgo de Incumplimiento"))))</f>
        <v>Atraso Leve</v>
      </c>
      <c r="Y12" s="649" t="s">
        <v>8</v>
      </c>
      <c r="Z12" s="647">
        <f>SUM(Z13:Z21)</f>
        <v>182</v>
      </c>
      <c r="AA12" s="647">
        <f>SUM(AA13:AA21)</f>
        <v>14</v>
      </c>
      <c r="AB12" s="647">
        <f>SUM(AB13:AB21)</f>
        <v>11</v>
      </c>
      <c r="AC12" s="647">
        <f>SUM(AC13:AC21)</f>
        <v>207</v>
      </c>
      <c r="AD12" s="648">
        <f>SUM(Z12)/AC12</f>
        <v>0.87922705314009664</v>
      </c>
      <c r="AE12" s="522" t="str">
        <f>IF(AD12="No hay ejecución","NA",IF(AD12&gt;=90%,"De Acuerdo a lo Programado",IF(AD12&gt;=50%,"Atraso Leve",IF(AD12&lt;=49.9%,"En Riesgo de Incumplimiento"))))</f>
        <v>Atraso Leve</v>
      </c>
      <c r="AF12" s="716"/>
      <c r="AG12" s="649" t="s">
        <v>8</v>
      </c>
      <c r="AH12" s="647">
        <f>SUM(AH13:AH21)</f>
        <v>171</v>
      </c>
      <c r="AI12" s="647">
        <f>SUM(AI13:AI21)</f>
        <v>6</v>
      </c>
      <c r="AJ12" s="647">
        <f>SUM(AJ13:AJ21)</f>
        <v>19</v>
      </c>
      <c r="AK12" s="647">
        <f>SUM(AK13:AK21)</f>
        <v>196</v>
      </c>
      <c r="AL12" s="648">
        <f>SUM(AH12)/AK12</f>
        <v>0.87244897959183676</v>
      </c>
      <c r="AM12" s="522" t="str">
        <f>IF(AL12="No hay ejecución","NA",IF(AL12&gt;=90%,"De Acuerdo a lo Programado",IF(AL12&gt;=50%,"Atraso Leve",IF(AL12&lt;=49.9%,"En Riesgo de Incumplimiento"))))</f>
        <v>Atraso Leve</v>
      </c>
      <c r="AP12" s="653" t="s">
        <v>8</v>
      </c>
      <c r="AQ12" s="654">
        <f>SUM(AQ13:AQ21)</f>
        <v>882</v>
      </c>
      <c r="AR12" s="654">
        <f>SUM(AR13:AR21)</f>
        <v>55</v>
      </c>
      <c r="AS12" s="654">
        <f>SUM(AS13:AS20)</f>
        <v>898</v>
      </c>
      <c r="AT12" s="655">
        <f t="shared" si="7"/>
        <v>0.98218262806236079</v>
      </c>
      <c r="AU12" s="62" t="s">
        <v>1890</v>
      </c>
      <c r="AV12" s="764"/>
      <c r="AW12" s="773">
        <f>SUM(AT12*AX10)</f>
        <v>0.19643652561247216</v>
      </c>
    </row>
    <row r="13" spans="3:50" ht="34.5" customHeight="1">
      <c r="C13" s="460">
        <v>1</v>
      </c>
      <c r="D13" s="70" t="s">
        <v>9</v>
      </c>
      <c r="E13" s="71">
        <v>23</v>
      </c>
      <c r="F13" s="71">
        <v>1</v>
      </c>
      <c r="G13" s="71">
        <v>4</v>
      </c>
      <c r="H13" s="71">
        <f t="shared" ref="H13:H25" si="10">SUM(E13:G13)</f>
        <v>28</v>
      </c>
      <c r="I13" s="516">
        <f t="shared" si="4"/>
        <v>0.8214285714285714</v>
      </c>
      <c r="J13" s="522" t="str">
        <f t="shared" ref="J13:J41" si="11">IF(I13="No hay ejecución","NA",IF(I13&gt;=90%,"De Acuerdo a lo Programado",IF(I13&gt;=50%,"Atraso Leve",IF(I13&lt;=51%,"En Riesgo de Incumplimiento"))))</f>
        <v>Atraso Leve</v>
      </c>
      <c r="K13" s="70" t="s">
        <v>9</v>
      </c>
      <c r="L13" s="71">
        <v>25</v>
      </c>
      <c r="M13" s="71">
        <v>0</v>
      </c>
      <c r="N13" s="71">
        <v>0</v>
      </c>
      <c r="O13" s="68">
        <f t="shared" ref="O13:O21" si="12">SUM(L13:N13)</f>
        <v>25</v>
      </c>
      <c r="P13" s="516">
        <f t="shared" si="5"/>
        <v>1</v>
      </c>
      <c r="Q13" s="522" t="str">
        <f t="shared" ref="Q13:Q41" si="13">IF(P13="No hay ejecución","NA",IF(P13&gt;=90%,"De Acuerdo a lo Programado",IF(P13&gt;=50%,"Atraso Leve",IF(P13&lt;=51%,"En Riesgo de Incumplimiento"))))</f>
        <v>De Acuerdo a lo Programado</v>
      </c>
      <c r="R13" s="70" t="s">
        <v>9</v>
      </c>
      <c r="S13" s="68">
        <v>21</v>
      </c>
      <c r="T13" s="68">
        <v>0</v>
      </c>
      <c r="U13" s="68">
        <v>1</v>
      </c>
      <c r="V13" s="68">
        <f>SUM(S13:U13)</f>
        <v>22</v>
      </c>
      <c r="W13" s="516">
        <f t="shared" si="6"/>
        <v>0.95454545454545459</v>
      </c>
      <c r="X13" s="522" t="str">
        <f t="shared" ref="X13:X41" si="14">IF(W13="No hay ejecución","NA",IF(W13&gt;=90%,"De Acuerdo a lo Programado",IF(W13&gt;=50%,"Atraso Leve",IF(W13&lt;=51%,"En Riesgo de Incumplimiento"))))</f>
        <v>De Acuerdo a lo Programado</v>
      </c>
      <c r="Y13" s="70" t="s">
        <v>9</v>
      </c>
      <c r="Z13" s="644">
        <v>21</v>
      </c>
      <c r="AA13" s="644">
        <v>1</v>
      </c>
      <c r="AB13" s="644">
        <v>2</v>
      </c>
      <c r="AC13" s="644">
        <f>SUM(Z13:AB13)</f>
        <v>24</v>
      </c>
      <c r="AD13" s="645">
        <f t="shared" ref="AD13:AD41" si="15">SUM(Z13)/AC13</f>
        <v>0.875</v>
      </c>
      <c r="AE13" s="522" t="str">
        <f t="shared" ref="AE13:AE41" si="16">IF(AD13="No hay ejecución","NA",IF(AD13&gt;=90%,"De Acuerdo a lo Programado",IF(AD13&gt;=50%,"Atraso Leve",IF(AD13&lt;=49.9%,"En Riesgo de Incumplimiento"))))</f>
        <v>Atraso Leve</v>
      </c>
      <c r="AF13" s="716"/>
      <c r="AG13" s="70" t="s">
        <v>9</v>
      </c>
      <c r="AH13" s="644">
        <v>23</v>
      </c>
      <c r="AI13" s="644">
        <v>3</v>
      </c>
      <c r="AJ13" s="644">
        <v>2</v>
      </c>
      <c r="AK13" s="644">
        <f>SUM(AH13:AJ13)</f>
        <v>28</v>
      </c>
      <c r="AL13" s="645">
        <f t="shared" ref="AL13:AL21" si="17">SUM(AH13)/AK13</f>
        <v>0.8214285714285714</v>
      </c>
      <c r="AM13" s="522" t="str">
        <f t="shared" ref="AM13:AM41" si="18">IF(AL13="No hay ejecución","NA",IF(AL13&gt;=90%,"De Acuerdo a lo Programado",IF(AL13&gt;=50%,"Atraso Leve",IF(AL13&lt;=49.9%,"En Riesgo de Incumplimiento"))))</f>
        <v>Atraso Leve</v>
      </c>
      <c r="AP13" s="70" t="s">
        <v>9</v>
      </c>
      <c r="AQ13" s="68">
        <v>28</v>
      </c>
      <c r="AR13" s="68">
        <v>1</v>
      </c>
      <c r="AS13" s="68">
        <f>AQ13+AR13</f>
        <v>29</v>
      </c>
      <c r="AT13" s="516">
        <f>SUM(AQ13)/AS13</f>
        <v>0.96551724137931039</v>
      </c>
      <c r="AU13" s="62" t="s">
        <v>1890</v>
      </c>
      <c r="AV13" s="764"/>
      <c r="AW13" s="773">
        <f>SUM(AT13*AX10)</f>
        <v>0.19310344827586209</v>
      </c>
    </row>
    <row r="14" spans="3:50" ht="32.700000000000003" customHeight="1">
      <c r="C14" s="460">
        <v>2</v>
      </c>
      <c r="D14" s="75" t="s">
        <v>10</v>
      </c>
      <c r="E14" s="71">
        <v>48</v>
      </c>
      <c r="F14" s="71"/>
      <c r="G14" s="71">
        <v>8</v>
      </c>
      <c r="H14" s="71">
        <f t="shared" si="10"/>
        <v>56</v>
      </c>
      <c r="I14" s="516">
        <f t="shared" si="4"/>
        <v>0.8571428571428571</v>
      </c>
      <c r="J14" s="522" t="str">
        <f t="shared" si="11"/>
        <v>Atraso Leve</v>
      </c>
      <c r="K14" s="75" t="s">
        <v>10</v>
      </c>
      <c r="L14" s="71">
        <v>55</v>
      </c>
      <c r="M14" s="71"/>
      <c r="N14" s="71">
        <v>8</v>
      </c>
      <c r="O14" s="68">
        <f t="shared" si="12"/>
        <v>63</v>
      </c>
      <c r="P14" s="516">
        <f t="shared" si="5"/>
        <v>0.87301587301587302</v>
      </c>
      <c r="Q14" s="522" t="str">
        <f t="shared" si="13"/>
        <v>Atraso Leve</v>
      </c>
      <c r="R14" s="75" t="s">
        <v>10</v>
      </c>
      <c r="S14" s="68">
        <v>50</v>
      </c>
      <c r="T14" s="68">
        <v>3</v>
      </c>
      <c r="U14" s="68">
        <v>6</v>
      </c>
      <c r="V14" s="68">
        <f t="shared" si="9"/>
        <v>59</v>
      </c>
      <c r="W14" s="516">
        <f t="shared" si="6"/>
        <v>0.84745762711864403</v>
      </c>
      <c r="X14" s="522" t="str">
        <f t="shared" si="14"/>
        <v>Atraso Leve</v>
      </c>
      <c r="Y14" s="75" t="s">
        <v>10</v>
      </c>
      <c r="Z14" s="644">
        <v>55</v>
      </c>
      <c r="AA14" s="644">
        <v>1</v>
      </c>
      <c r="AB14" s="644">
        <v>2</v>
      </c>
      <c r="AC14" s="644">
        <f t="shared" ref="AC14:AC41" si="19">SUM(Z14:AB14)</f>
        <v>58</v>
      </c>
      <c r="AD14" s="645">
        <f t="shared" si="15"/>
        <v>0.94827586206896552</v>
      </c>
      <c r="AE14" s="522" t="str">
        <f t="shared" si="16"/>
        <v>De Acuerdo a lo Programado</v>
      </c>
      <c r="AF14" s="716"/>
      <c r="AG14" s="70" t="s">
        <v>10</v>
      </c>
      <c r="AH14" s="644">
        <v>53</v>
      </c>
      <c r="AI14" s="644">
        <v>1</v>
      </c>
      <c r="AJ14" s="644">
        <v>11</v>
      </c>
      <c r="AK14" s="644">
        <f t="shared" ref="AK14:AK21" si="20">SUM(AH14:AJ14)</f>
        <v>65</v>
      </c>
      <c r="AL14" s="645">
        <f t="shared" si="17"/>
        <v>0.81538461538461537</v>
      </c>
      <c r="AM14" s="522" t="str">
        <f t="shared" si="18"/>
        <v>Atraso Leve</v>
      </c>
      <c r="AP14" s="75" t="s">
        <v>10</v>
      </c>
      <c r="AQ14" s="68">
        <f t="shared" ref="AQ14:AQ35" si="21">E14+L14+S14+Z14+AR14+AH14</f>
        <v>296</v>
      </c>
      <c r="AR14" s="68">
        <f>AJ14+AB14+U14+N14+G14</f>
        <v>35</v>
      </c>
      <c r="AS14" s="68">
        <f t="shared" ref="AS14:AS20" si="22">AQ14+AR14</f>
        <v>331</v>
      </c>
      <c r="AT14" s="516">
        <f t="shared" si="7"/>
        <v>0.89425981873111782</v>
      </c>
      <c r="AU14" s="62" t="s">
        <v>1890</v>
      </c>
      <c r="AV14" s="764"/>
      <c r="AW14" s="773">
        <f>SUM(AT14*AX10)</f>
        <v>0.17885196374622359</v>
      </c>
    </row>
    <row r="15" spans="3:50" ht="31.2" customHeight="1">
      <c r="C15" s="460">
        <v>3</v>
      </c>
      <c r="D15" s="75" t="s">
        <v>11</v>
      </c>
      <c r="E15" s="71">
        <v>5</v>
      </c>
      <c r="F15" s="71">
        <v>2</v>
      </c>
      <c r="G15" s="71">
        <v>2</v>
      </c>
      <c r="H15" s="71">
        <f t="shared" si="10"/>
        <v>9</v>
      </c>
      <c r="I15" s="516">
        <f t="shared" ref="I15:I21" si="23">SUM(E15)/H15</f>
        <v>0.55555555555555558</v>
      </c>
      <c r="J15" s="522" t="str">
        <f t="shared" si="11"/>
        <v>Atraso Leve</v>
      </c>
      <c r="K15" s="75" t="s">
        <v>11</v>
      </c>
      <c r="L15" s="71">
        <v>8</v>
      </c>
      <c r="M15" s="71"/>
      <c r="N15" s="71">
        <v>1</v>
      </c>
      <c r="O15" s="68">
        <f t="shared" si="12"/>
        <v>9</v>
      </c>
      <c r="P15" s="516">
        <f t="shared" ref="P15:P21" si="24">SUM(L15)/O15</f>
        <v>0.88888888888888884</v>
      </c>
      <c r="Q15" s="522" t="str">
        <f t="shared" si="13"/>
        <v>Atraso Leve</v>
      </c>
      <c r="R15" s="75" t="s">
        <v>11</v>
      </c>
      <c r="S15" s="68">
        <v>8</v>
      </c>
      <c r="T15" s="68"/>
      <c r="U15" s="68">
        <v>2</v>
      </c>
      <c r="V15" s="68">
        <f t="shared" si="9"/>
        <v>10</v>
      </c>
      <c r="W15" s="516">
        <f t="shared" ref="W15:W21" si="25">SUM(S15)/V15</f>
        <v>0.8</v>
      </c>
      <c r="X15" s="522" t="str">
        <f t="shared" si="14"/>
        <v>Atraso Leve</v>
      </c>
      <c r="Y15" s="75" t="s">
        <v>11</v>
      </c>
      <c r="Z15" s="644">
        <v>7</v>
      </c>
      <c r="AA15" s="644">
        <v>1</v>
      </c>
      <c r="AB15" s="644">
        <v>2</v>
      </c>
      <c r="AC15" s="644">
        <f t="shared" si="19"/>
        <v>10</v>
      </c>
      <c r="AD15" s="645">
        <f t="shared" si="15"/>
        <v>0.7</v>
      </c>
      <c r="AE15" s="522" t="str">
        <f t="shared" si="16"/>
        <v>Atraso Leve</v>
      </c>
      <c r="AF15" s="716"/>
      <c r="AG15" s="75" t="s">
        <v>11</v>
      </c>
      <c r="AH15" s="644">
        <v>9</v>
      </c>
      <c r="AI15" s="644">
        <v>1</v>
      </c>
      <c r="AJ15" s="644">
        <v>0</v>
      </c>
      <c r="AK15" s="644">
        <f t="shared" si="20"/>
        <v>10</v>
      </c>
      <c r="AL15" s="645">
        <f t="shared" si="17"/>
        <v>0.9</v>
      </c>
      <c r="AM15" s="522" t="str">
        <f t="shared" si="18"/>
        <v>De Acuerdo a lo Programado</v>
      </c>
      <c r="AP15" s="75" t="s">
        <v>11</v>
      </c>
      <c r="AQ15" s="68">
        <f t="shared" si="21"/>
        <v>44</v>
      </c>
      <c r="AR15" s="68">
        <f t="shared" ref="AR15:AR16" si="26">AJ15+AB15+U15+N15+G15</f>
        <v>7</v>
      </c>
      <c r="AS15" s="68">
        <f t="shared" si="22"/>
        <v>51</v>
      </c>
      <c r="AT15" s="516">
        <f t="shared" si="7"/>
        <v>0.86274509803921573</v>
      </c>
      <c r="AU15" s="62" t="s">
        <v>1890</v>
      </c>
      <c r="AV15" s="764"/>
      <c r="AW15" s="773">
        <f>SUM(AT15*AX10)</f>
        <v>0.17254901960784316</v>
      </c>
    </row>
    <row r="16" spans="3:50" ht="30" customHeight="1">
      <c r="C16" s="460">
        <v>4</v>
      </c>
      <c r="D16" s="75" t="s">
        <v>12</v>
      </c>
      <c r="E16" s="71">
        <v>17</v>
      </c>
      <c r="F16" s="71">
        <v>3</v>
      </c>
      <c r="G16" s="71">
        <v>5</v>
      </c>
      <c r="H16" s="71">
        <f t="shared" si="10"/>
        <v>25</v>
      </c>
      <c r="I16" s="516">
        <f t="shared" si="23"/>
        <v>0.68</v>
      </c>
      <c r="J16" s="522" t="str">
        <f t="shared" si="11"/>
        <v>Atraso Leve</v>
      </c>
      <c r="K16" s="75" t="s">
        <v>12</v>
      </c>
      <c r="L16" s="71">
        <v>27</v>
      </c>
      <c r="M16" s="71">
        <v>1</v>
      </c>
      <c r="N16" s="71">
        <v>1</v>
      </c>
      <c r="O16" s="68">
        <f t="shared" si="12"/>
        <v>29</v>
      </c>
      <c r="P16" s="516">
        <f t="shared" si="24"/>
        <v>0.93103448275862066</v>
      </c>
      <c r="Q16" s="522" t="str">
        <f t="shared" si="13"/>
        <v>De Acuerdo a lo Programado</v>
      </c>
      <c r="R16" s="75" t="s">
        <v>12</v>
      </c>
      <c r="S16" s="68">
        <v>26</v>
      </c>
      <c r="T16" s="68">
        <v>2</v>
      </c>
      <c r="U16" s="68">
        <v>0</v>
      </c>
      <c r="V16" s="68">
        <f t="shared" si="9"/>
        <v>28</v>
      </c>
      <c r="W16" s="516">
        <f t="shared" si="25"/>
        <v>0.9285714285714286</v>
      </c>
      <c r="X16" s="522" t="str">
        <f t="shared" si="14"/>
        <v>De Acuerdo a lo Programado</v>
      </c>
      <c r="Y16" s="75" t="s">
        <v>12</v>
      </c>
      <c r="Z16" s="644">
        <v>27</v>
      </c>
      <c r="AA16" s="644">
        <v>1</v>
      </c>
      <c r="AB16" s="644">
        <v>0</v>
      </c>
      <c r="AC16" s="644">
        <f t="shared" si="19"/>
        <v>28</v>
      </c>
      <c r="AD16" s="645">
        <f t="shared" si="15"/>
        <v>0.9642857142857143</v>
      </c>
      <c r="AE16" s="522" t="str">
        <f t="shared" si="16"/>
        <v>De Acuerdo a lo Programado</v>
      </c>
      <c r="AF16" s="716"/>
      <c r="AG16" s="75" t="s">
        <v>12</v>
      </c>
      <c r="AH16" s="644">
        <v>24</v>
      </c>
      <c r="AI16" s="644">
        <v>0</v>
      </c>
      <c r="AJ16" s="644">
        <v>1</v>
      </c>
      <c r="AK16" s="644">
        <f t="shared" si="20"/>
        <v>25</v>
      </c>
      <c r="AL16" s="645">
        <f t="shared" si="17"/>
        <v>0.96</v>
      </c>
      <c r="AM16" s="522" t="str">
        <f t="shared" si="18"/>
        <v>De Acuerdo a lo Programado</v>
      </c>
      <c r="AP16" s="75" t="s">
        <v>12</v>
      </c>
      <c r="AQ16" s="68">
        <f t="shared" si="21"/>
        <v>128</v>
      </c>
      <c r="AR16" s="68">
        <f t="shared" si="26"/>
        <v>7</v>
      </c>
      <c r="AS16" s="68">
        <f t="shared" si="22"/>
        <v>135</v>
      </c>
      <c r="AT16" s="516">
        <f t="shared" si="7"/>
        <v>0.94814814814814818</v>
      </c>
      <c r="AU16" s="62" t="s">
        <v>1892</v>
      </c>
      <c r="AV16" s="764"/>
      <c r="AW16" s="773">
        <f t="shared" ref="AW16" si="27">SUM(AT16*AX14)</f>
        <v>0</v>
      </c>
    </row>
    <row r="17" spans="3:49" ht="47.55" customHeight="1">
      <c r="C17" s="460">
        <v>5</v>
      </c>
      <c r="D17" s="75" t="s">
        <v>13</v>
      </c>
      <c r="E17" s="72">
        <v>29</v>
      </c>
      <c r="F17" s="72">
        <v>5</v>
      </c>
      <c r="G17" s="72">
        <v>1</v>
      </c>
      <c r="H17" s="71">
        <f t="shared" si="10"/>
        <v>35</v>
      </c>
      <c r="I17" s="516">
        <f t="shared" si="23"/>
        <v>0.82857142857142863</v>
      </c>
      <c r="J17" s="522" t="str">
        <f t="shared" si="11"/>
        <v>Atraso Leve</v>
      </c>
      <c r="K17" s="75" t="s">
        <v>13</v>
      </c>
      <c r="L17" s="72">
        <v>25</v>
      </c>
      <c r="M17" s="72">
        <v>4</v>
      </c>
      <c r="N17" s="72">
        <v>0</v>
      </c>
      <c r="O17" s="68">
        <f t="shared" si="12"/>
        <v>29</v>
      </c>
      <c r="P17" s="516">
        <f t="shared" si="24"/>
        <v>0.86206896551724133</v>
      </c>
      <c r="Q17" s="522" t="str">
        <f t="shared" si="13"/>
        <v>Atraso Leve</v>
      </c>
      <c r="R17" s="75" t="s">
        <v>13</v>
      </c>
      <c r="S17" s="68">
        <v>28</v>
      </c>
      <c r="T17" s="68">
        <v>4</v>
      </c>
      <c r="U17" s="68">
        <v>1</v>
      </c>
      <c r="V17" s="68">
        <f t="shared" si="9"/>
        <v>33</v>
      </c>
      <c r="W17" s="516">
        <f t="shared" si="25"/>
        <v>0.84848484848484851</v>
      </c>
      <c r="X17" s="522" t="str">
        <f t="shared" si="14"/>
        <v>Atraso Leve</v>
      </c>
      <c r="Y17" s="75" t="s">
        <v>13</v>
      </c>
      <c r="Z17" s="644">
        <v>31</v>
      </c>
      <c r="AA17" s="644">
        <v>3</v>
      </c>
      <c r="AB17" s="644">
        <v>1</v>
      </c>
      <c r="AC17" s="644">
        <f t="shared" si="19"/>
        <v>35</v>
      </c>
      <c r="AD17" s="645">
        <f t="shared" si="15"/>
        <v>0.88571428571428568</v>
      </c>
      <c r="AE17" s="522" t="str">
        <f t="shared" si="16"/>
        <v>Atraso Leve</v>
      </c>
      <c r="AF17" s="716"/>
      <c r="AG17" s="75" t="s">
        <v>13</v>
      </c>
      <c r="AH17" s="644">
        <v>11</v>
      </c>
      <c r="AI17" s="644">
        <v>1</v>
      </c>
      <c r="AJ17" s="644">
        <v>1</v>
      </c>
      <c r="AK17" s="644">
        <f t="shared" si="20"/>
        <v>13</v>
      </c>
      <c r="AL17" s="645">
        <f t="shared" si="17"/>
        <v>0.84615384615384615</v>
      </c>
      <c r="AM17" s="522" t="str">
        <f t="shared" si="18"/>
        <v>Atraso Leve</v>
      </c>
      <c r="AP17" s="75" t="s">
        <v>13</v>
      </c>
      <c r="AQ17" s="68">
        <f t="shared" si="21"/>
        <v>125</v>
      </c>
      <c r="AR17" s="68">
        <v>1</v>
      </c>
      <c r="AS17" s="68">
        <f t="shared" si="22"/>
        <v>126</v>
      </c>
      <c r="AT17" s="516">
        <f t="shared" si="7"/>
        <v>0.99206349206349209</v>
      </c>
      <c r="AU17" s="62" t="s">
        <v>1892</v>
      </c>
      <c r="AV17" s="764"/>
      <c r="AW17" s="773">
        <f>SUM(AT17*AX10)</f>
        <v>0.19841269841269843</v>
      </c>
    </row>
    <row r="18" spans="3:49" ht="32.700000000000003" customHeight="1">
      <c r="C18" s="460">
        <v>6</v>
      </c>
      <c r="D18" s="75" t="s">
        <v>14</v>
      </c>
      <c r="E18" s="72">
        <v>27</v>
      </c>
      <c r="F18" s="72"/>
      <c r="G18" s="72">
        <v>5</v>
      </c>
      <c r="H18" s="71">
        <f t="shared" si="10"/>
        <v>32</v>
      </c>
      <c r="I18" s="516">
        <f t="shared" si="23"/>
        <v>0.84375</v>
      </c>
      <c r="J18" s="522" t="str">
        <f t="shared" si="11"/>
        <v>Atraso Leve</v>
      </c>
      <c r="K18" s="75" t="s">
        <v>14</v>
      </c>
      <c r="L18" s="72">
        <v>24</v>
      </c>
      <c r="M18" s="72">
        <v>0</v>
      </c>
      <c r="N18" s="72">
        <v>3</v>
      </c>
      <c r="O18" s="68">
        <f t="shared" si="12"/>
        <v>27</v>
      </c>
      <c r="P18" s="516">
        <f t="shared" si="24"/>
        <v>0.88888888888888884</v>
      </c>
      <c r="Q18" s="522" t="str">
        <f t="shared" si="13"/>
        <v>Atraso Leve</v>
      </c>
      <c r="R18" s="75" t="s">
        <v>14</v>
      </c>
      <c r="S18" s="68">
        <v>26</v>
      </c>
      <c r="T18" s="68">
        <v>4</v>
      </c>
      <c r="U18" s="68">
        <v>3</v>
      </c>
      <c r="V18" s="68">
        <f t="shared" si="9"/>
        <v>33</v>
      </c>
      <c r="W18" s="516">
        <f t="shared" si="25"/>
        <v>0.78787878787878785</v>
      </c>
      <c r="X18" s="522" t="str">
        <f t="shared" si="14"/>
        <v>Atraso Leve</v>
      </c>
      <c r="Y18" s="75" t="s">
        <v>14</v>
      </c>
      <c r="Z18" s="644">
        <v>15</v>
      </c>
      <c r="AA18" s="644">
        <v>6</v>
      </c>
      <c r="AB18" s="644">
        <v>0</v>
      </c>
      <c r="AC18" s="644">
        <f t="shared" si="19"/>
        <v>21</v>
      </c>
      <c r="AD18" s="645">
        <f t="shared" si="15"/>
        <v>0.7142857142857143</v>
      </c>
      <c r="AE18" s="522" t="str">
        <f t="shared" si="16"/>
        <v>Atraso Leve</v>
      </c>
      <c r="AF18" s="716"/>
      <c r="AG18" s="75" t="s">
        <v>14</v>
      </c>
      <c r="AH18" s="644">
        <v>33</v>
      </c>
      <c r="AI18" s="644">
        <v>0</v>
      </c>
      <c r="AJ18" s="644">
        <v>0</v>
      </c>
      <c r="AK18" s="644">
        <f t="shared" si="20"/>
        <v>33</v>
      </c>
      <c r="AL18" s="645">
        <f t="shared" si="17"/>
        <v>1</v>
      </c>
      <c r="AM18" s="522" t="str">
        <f t="shared" si="18"/>
        <v>De Acuerdo a lo Programado</v>
      </c>
      <c r="AP18" s="75" t="s">
        <v>14</v>
      </c>
      <c r="AQ18" s="68">
        <f t="shared" si="21"/>
        <v>126</v>
      </c>
      <c r="AR18" s="68">
        <v>1</v>
      </c>
      <c r="AS18" s="68">
        <f t="shared" si="22"/>
        <v>127</v>
      </c>
      <c r="AT18" s="516">
        <f t="shared" si="7"/>
        <v>0.99212598425196852</v>
      </c>
      <c r="AU18" s="62" t="s">
        <v>1892</v>
      </c>
      <c r="AV18" s="764"/>
      <c r="AW18" s="773">
        <f>SUM(AT18*AX10)</f>
        <v>0.19842519685039373</v>
      </c>
    </row>
    <row r="19" spans="3:49" ht="42" customHeight="1">
      <c r="C19" s="460">
        <v>7</v>
      </c>
      <c r="D19" s="75" t="s">
        <v>15</v>
      </c>
      <c r="E19" s="72">
        <v>10</v>
      </c>
      <c r="F19" s="72">
        <v>0</v>
      </c>
      <c r="G19" s="72">
        <v>1</v>
      </c>
      <c r="H19" s="71">
        <f t="shared" si="10"/>
        <v>11</v>
      </c>
      <c r="I19" s="516">
        <f t="shared" si="23"/>
        <v>0.90909090909090906</v>
      </c>
      <c r="J19" s="522" t="str">
        <f t="shared" si="11"/>
        <v>De Acuerdo a lo Programado</v>
      </c>
      <c r="K19" s="75" t="s">
        <v>15</v>
      </c>
      <c r="L19" s="72">
        <v>11</v>
      </c>
      <c r="M19" s="72">
        <v>0</v>
      </c>
      <c r="N19" s="72">
        <v>13</v>
      </c>
      <c r="O19" s="68">
        <f t="shared" si="12"/>
        <v>24</v>
      </c>
      <c r="P19" s="516">
        <f t="shared" si="24"/>
        <v>0.45833333333333331</v>
      </c>
      <c r="Q19" s="522" t="str">
        <f t="shared" si="13"/>
        <v>En Riesgo de Incumplimiento</v>
      </c>
      <c r="R19" s="75" t="s">
        <v>15</v>
      </c>
      <c r="S19" s="68">
        <v>17</v>
      </c>
      <c r="T19" s="68">
        <v>6</v>
      </c>
      <c r="U19" s="68">
        <v>5</v>
      </c>
      <c r="V19" s="68">
        <f t="shared" si="9"/>
        <v>28</v>
      </c>
      <c r="W19" s="516">
        <f t="shared" si="25"/>
        <v>0.6071428571428571</v>
      </c>
      <c r="X19" s="522" t="str">
        <f t="shared" si="14"/>
        <v>Atraso Leve</v>
      </c>
      <c r="Y19" s="75" t="s">
        <v>15</v>
      </c>
      <c r="Z19" s="644">
        <v>14</v>
      </c>
      <c r="AA19" s="644">
        <v>0</v>
      </c>
      <c r="AB19" s="644">
        <v>2</v>
      </c>
      <c r="AC19" s="644">
        <f t="shared" si="19"/>
        <v>16</v>
      </c>
      <c r="AD19" s="645">
        <f t="shared" si="15"/>
        <v>0.875</v>
      </c>
      <c r="AE19" s="522" t="str">
        <f t="shared" si="16"/>
        <v>Atraso Leve</v>
      </c>
      <c r="AF19" s="716"/>
      <c r="AG19" s="721" t="s">
        <v>15</v>
      </c>
      <c r="AH19" s="644">
        <v>0</v>
      </c>
      <c r="AI19" s="644">
        <v>0</v>
      </c>
      <c r="AJ19" s="644"/>
      <c r="AK19" s="644">
        <f t="shared" si="20"/>
        <v>0</v>
      </c>
      <c r="AL19" s="645" t="e">
        <f t="shared" si="17"/>
        <v>#DIV/0!</v>
      </c>
      <c r="AM19" s="522" t="e">
        <f t="shared" si="18"/>
        <v>#DIV/0!</v>
      </c>
      <c r="AP19" s="75" t="s">
        <v>15</v>
      </c>
      <c r="AQ19" s="68">
        <f t="shared" si="21"/>
        <v>53</v>
      </c>
      <c r="AR19" s="68">
        <v>1</v>
      </c>
      <c r="AS19" s="68">
        <f t="shared" si="22"/>
        <v>54</v>
      </c>
      <c r="AT19" s="516">
        <f t="shared" si="7"/>
        <v>0.98148148148148151</v>
      </c>
      <c r="AU19" s="62" t="s">
        <v>1892</v>
      </c>
      <c r="AV19" s="764"/>
      <c r="AW19" s="773">
        <f>SUM(AT19*AX10)</f>
        <v>0.1962962962962963</v>
      </c>
    </row>
    <row r="20" spans="3:49" ht="26.7" customHeight="1">
      <c r="C20" s="460">
        <v>8</v>
      </c>
      <c r="D20" s="75" t="s">
        <v>16</v>
      </c>
      <c r="E20" s="72">
        <v>6</v>
      </c>
      <c r="F20" s="72">
        <v>3</v>
      </c>
      <c r="G20" s="72">
        <v>3</v>
      </c>
      <c r="H20" s="71">
        <f t="shared" si="10"/>
        <v>12</v>
      </c>
      <c r="I20" s="516">
        <f t="shared" si="23"/>
        <v>0.5</v>
      </c>
      <c r="J20" s="522" t="str">
        <f t="shared" si="11"/>
        <v>Atraso Leve</v>
      </c>
      <c r="K20" s="75" t="s">
        <v>16</v>
      </c>
      <c r="L20" s="72">
        <v>8</v>
      </c>
      <c r="M20" s="72">
        <v>1</v>
      </c>
      <c r="N20" s="72">
        <v>2</v>
      </c>
      <c r="O20" s="68">
        <f t="shared" si="12"/>
        <v>11</v>
      </c>
      <c r="P20" s="516">
        <f t="shared" si="24"/>
        <v>0.72727272727272729</v>
      </c>
      <c r="Q20" s="522" t="str">
        <f t="shared" si="13"/>
        <v>Atraso Leve</v>
      </c>
      <c r="R20" s="75" t="s">
        <v>16</v>
      </c>
      <c r="S20" s="68">
        <v>12</v>
      </c>
      <c r="T20" s="68">
        <v>6</v>
      </c>
      <c r="U20" s="68">
        <v>1</v>
      </c>
      <c r="V20" s="68">
        <f t="shared" si="9"/>
        <v>19</v>
      </c>
      <c r="W20" s="516">
        <f t="shared" si="25"/>
        <v>0.63157894736842102</v>
      </c>
      <c r="X20" s="522" t="str">
        <f t="shared" si="14"/>
        <v>Atraso Leve</v>
      </c>
      <c r="Y20" s="75" t="s">
        <v>16</v>
      </c>
      <c r="Z20" s="644">
        <v>8</v>
      </c>
      <c r="AA20" s="644">
        <v>1</v>
      </c>
      <c r="AB20" s="644">
        <v>2</v>
      </c>
      <c r="AC20" s="644">
        <f t="shared" si="19"/>
        <v>11</v>
      </c>
      <c r="AD20" s="645">
        <f t="shared" si="15"/>
        <v>0.72727272727272729</v>
      </c>
      <c r="AE20" s="522" t="str">
        <f t="shared" si="16"/>
        <v>Atraso Leve</v>
      </c>
      <c r="AF20" s="716"/>
      <c r="AG20" s="75" t="s">
        <v>16</v>
      </c>
      <c r="AH20" s="644">
        <v>9</v>
      </c>
      <c r="AI20" s="644">
        <v>0</v>
      </c>
      <c r="AJ20" s="644">
        <v>3</v>
      </c>
      <c r="AK20" s="644">
        <f t="shared" si="20"/>
        <v>12</v>
      </c>
      <c r="AL20" s="645">
        <f t="shared" si="17"/>
        <v>0.75</v>
      </c>
      <c r="AM20" s="522" t="str">
        <f t="shared" si="18"/>
        <v>Atraso Leve</v>
      </c>
      <c r="AP20" s="75" t="s">
        <v>16</v>
      </c>
      <c r="AQ20" s="68">
        <f t="shared" si="21"/>
        <v>44</v>
      </c>
      <c r="AR20" s="68">
        <v>1</v>
      </c>
      <c r="AS20" s="68">
        <f t="shared" si="22"/>
        <v>45</v>
      </c>
      <c r="AT20" s="516">
        <f t="shared" si="7"/>
        <v>0.97777777777777775</v>
      </c>
      <c r="AU20" s="62" t="s">
        <v>1892</v>
      </c>
      <c r="AV20" s="764"/>
      <c r="AW20" s="773">
        <f>SUM(AT20*AX10)</f>
        <v>0.19555555555555557</v>
      </c>
    </row>
    <row r="21" spans="3:49" ht="37.950000000000003" customHeight="1">
      <c r="C21" s="460">
        <v>9</v>
      </c>
      <c r="D21" s="70" t="s">
        <v>17</v>
      </c>
      <c r="E21" s="72">
        <v>3</v>
      </c>
      <c r="F21" s="72">
        <v>0</v>
      </c>
      <c r="G21" s="72">
        <v>0</v>
      </c>
      <c r="H21" s="71">
        <f t="shared" si="10"/>
        <v>3</v>
      </c>
      <c r="I21" s="516">
        <f t="shared" si="23"/>
        <v>1</v>
      </c>
      <c r="J21" s="522" t="str">
        <f t="shared" si="11"/>
        <v>De Acuerdo a lo Programado</v>
      </c>
      <c r="K21" s="70" t="s">
        <v>17</v>
      </c>
      <c r="L21" s="72">
        <v>11</v>
      </c>
      <c r="M21" s="72">
        <v>0</v>
      </c>
      <c r="N21" s="72">
        <v>0</v>
      </c>
      <c r="O21" s="68">
        <f t="shared" si="12"/>
        <v>11</v>
      </c>
      <c r="P21" s="516">
        <f t="shared" si="24"/>
        <v>1</v>
      </c>
      <c r="Q21" s="522" t="str">
        <f t="shared" si="13"/>
        <v>De Acuerdo a lo Programado</v>
      </c>
      <c r="R21" s="70" t="s">
        <v>17</v>
      </c>
      <c r="S21" s="68">
        <v>10</v>
      </c>
      <c r="T21" s="68">
        <v>0</v>
      </c>
      <c r="U21" s="68">
        <v>0</v>
      </c>
      <c r="V21" s="68">
        <f t="shared" si="9"/>
        <v>10</v>
      </c>
      <c r="W21" s="516">
        <f t="shared" si="25"/>
        <v>1</v>
      </c>
      <c r="X21" s="522" t="str">
        <f t="shared" si="14"/>
        <v>De Acuerdo a lo Programado</v>
      </c>
      <c r="Y21" s="70" t="s">
        <v>17</v>
      </c>
      <c r="Z21" s="644">
        <v>4</v>
      </c>
      <c r="AA21" s="644">
        <v>0</v>
      </c>
      <c r="AB21" s="644">
        <v>0</v>
      </c>
      <c r="AC21" s="644">
        <f t="shared" si="19"/>
        <v>4</v>
      </c>
      <c r="AD21" s="645">
        <f t="shared" si="15"/>
        <v>1</v>
      </c>
      <c r="AE21" s="522" t="str">
        <f t="shared" si="16"/>
        <v>De Acuerdo a lo Programado</v>
      </c>
      <c r="AF21" s="716"/>
      <c r="AG21" s="70" t="s">
        <v>17</v>
      </c>
      <c r="AH21" s="644">
        <v>9</v>
      </c>
      <c r="AI21" s="644">
        <v>0</v>
      </c>
      <c r="AJ21" s="644">
        <v>1</v>
      </c>
      <c r="AK21" s="644">
        <f t="shared" si="20"/>
        <v>10</v>
      </c>
      <c r="AL21" s="645">
        <f t="shared" si="17"/>
        <v>0.9</v>
      </c>
      <c r="AM21" s="522" t="str">
        <f t="shared" si="18"/>
        <v>De Acuerdo a lo Programado</v>
      </c>
      <c r="AP21" s="70" t="s">
        <v>17</v>
      </c>
      <c r="AQ21" s="68">
        <f t="shared" si="21"/>
        <v>38</v>
      </c>
      <c r="AR21" s="68">
        <v>1</v>
      </c>
      <c r="AS21" s="68">
        <f>AQ21+AR21</f>
        <v>39</v>
      </c>
      <c r="AT21" s="516">
        <f t="shared" si="7"/>
        <v>0.97435897435897434</v>
      </c>
      <c r="AU21" s="62" t="s">
        <v>1892</v>
      </c>
      <c r="AV21" s="764"/>
      <c r="AW21" s="773">
        <f>SUM(AT21*AX10)</f>
        <v>0.19487179487179487</v>
      </c>
    </row>
    <row r="22" spans="3:49" ht="34.200000000000003" customHeight="1">
      <c r="C22" s="460">
        <v>10</v>
      </c>
      <c r="D22" s="73" t="s">
        <v>18</v>
      </c>
      <c r="E22" s="74">
        <f>SUM(E23:E32)</f>
        <v>67</v>
      </c>
      <c r="F22" s="74">
        <f>SUM(F23:F25)</f>
        <v>1</v>
      </c>
      <c r="G22" s="74">
        <f>SUM(G23:G25)</f>
        <v>2</v>
      </c>
      <c r="H22" s="74">
        <f>SUM(E22:G22)</f>
        <v>70</v>
      </c>
      <c r="I22" s="516">
        <f>SUM(E22)/H22</f>
        <v>0.95714285714285718</v>
      </c>
      <c r="J22" s="522" t="str">
        <f t="shared" si="11"/>
        <v>De Acuerdo a lo Programado</v>
      </c>
      <c r="K22" s="73" t="s">
        <v>18</v>
      </c>
      <c r="L22" s="74">
        <f>SUM(L23:L32)</f>
        <v>86</v>
      </c>
      <c r="M22" s="74">
        <f>SUM(M23:M25)</f>
        <v>1</v>
      </c>
      <c r="N22" s="74">
        <f>SUM(N23:N25)</f>
        <v>3</v>
      </c>
      <c r="O22" s="74">
        <f>SUM(L22:N22)</f>
        <v>90</v>
      </c>
      <c r="P22" s="516">
        <f>SUM(L22)/O22</f>
        <v>0.9555555555555556</v>
      </c>
      <c r="Q22" s="522" t="str">
        <f t="shared" si="13"/>
        <v>De Acuerdo a lo Programado</v>
      </c>
      <c r="R22" s="73" t="s">
        <v>18</v>
      </c>
      <c r="S22" s="68">
        <f>E22+L22</f>
        <v>153</v>
      </c>
      <c r="T22" s="68">
        <f t="shared" si="8"/>
        <v>2</v>
      </c>
      <c r="U22" s="68">
        <f t="shared" si="8"/>
        <v>5</v>
      </c>
      <c r="V22" s="68">
        <f>SUM(S22:U22)</f>
        <v>160</v>
      </c>
      <c r="W22" s="516">
        <f>SUM(S22)/V22</f>
        <v>0.95625000000000004</v>
      </c>
      <c r="X22" s="522" t="str">
        <f t="shared" si="14"/>
        <v>De Acuerdo a lo Programado</v>
      </c>
      <c r="Y22" s="646" t="s">
        <v>18</v>
      </c>
      <c r="Z22" s="647">
        <f>SUM(Z23:Z32)</f>
        <v>67</v>
      </c>
      <c r="AA22" s="647">
        <f t="shared" ref="AA22:AB22" si="28">SUM(AA23:AA32)</f>
        <v>3</v>
      </c>
      <c r="AB22" s="647">
        <f t="shared" si="28"/>
        <v>2</v>
      </c>
      <c r="AC22" s="647">
        <f>SUM(AC23:AC32)</f>
        <v>72</v>
      </c>
      <c r="AD22" s="648">
        <f>SUM(Z22)/AC22</f>
        <v>0.93055555555555558</v>
      </c>
      <c r="AE22" s="522" t="str">
        <f t="shared" si="16"/>
        <v>De Acuerdo a lo Programado</v>
      </c>
      <c r="AF22" s="716"/>
      <c r="AG22" s="646" t="s">
        <v>18</v>
      </c>
      <c r="AH22" s="647">
        <f>SUM(AH23:AH32)</f>
        <v>77</v>
      </c>
      <c r="AI22" s="647">
        <f t="shared" ref="AI22:AJ22" si="29">SUM(AI23:AI32)</f>
        <v>2</v>
      </c>
      <c r="AJ22" s="647">
        <f t="shared" si="29"/>
        <v>0</v>
      </c>
      <c r="AK22" s="647">
        <f>SUM(AK23:AK32)</f>
        <v>79</v>
      </c>
      <c r="AL22" s="648">
        <f>SUM(AH22)/AK22</f>
        <v>0.97468354430379744</v>
      </c>
      <c r="AM22" s="522" t="str">
        <f t="shared" si="18"/>
        <v>De Acuerdo a lo Programado</v>
      </c>
      <c r="AP22" s="653" t="s">
        <v>18</v>
      </c>
      <c r="AQ22" s="654">
        <f>SUM(AQ23:AQ32)</f>
        <v>415</v>
      </c>
      <c r="AR22" s="654">
        <f>SUM(AR23:AR32)</f>
        <v>25</v>
      </c>
      <c r="AS22" s="654">
        <f>SUM(AQ22:AR22)</f>
        <v>440</v>
      </c>
      <c r="AT22" s="655">
        <f t="shared" si="7"/>
        <v>0.94318181818181823</v>
      </c>
      <c r="AU22" s="62" t="s">
        <v>1892</v>
      </c>
      <c r="AV22" s="764"/>
      <c r="AW22">
        <v>19.600000000000001</v>
      </c>
    </row>
    <row r="23" spans="3:49" ht="31.2" customHeight="1">
      <c r="C23" s="460">
        <v>11</v>
      </c>
      <c r="D23" s="70" t="s">
        <v>19</v>
      </c>
      <c r="E23" s="72">
        <v>5</v>
      </c>
      <c r="F23" s="72">
        <v>0</v>
      </c>
      <c r="G23" s="72">
        <v>0</v>
      </c>
      <c r="H23" s="74">
        <f t="shared" si="10"/>
        <v>5</v>
      </c>
      <c r="I23" s="516">
        <f t="shared" ref="I23:I41" si="30">SUM(E23)/H23</f>
        <v>1</v>
      </c>
      <c r="J23" s="522" t="str">
        <f t="shared" si="11"/>
        <v>De Acuerdo a lo Programado</v>
      </c>
      <c r="K23" s="70" t="s">
        <v>19</v>
      </c>
      <c r="L23" s="72">
        <v>5</v>
      </c>
      <c r="M23" s="72"/>
      <c r="N23" s="72">
        <v>2</v>
      </c>
      <c r="O23" s="74">
        <f t="shared" ref="O23:O41" si="31">SUM(L23:N23)</f>
        <v>7</v>
      </c>
      <c r="P23" s="516">
        <f>SUM(L23)/O23</f>
        <v>0.7142857142857143</v>
      </c>
      <c r="Q23" s="522" t="str">
        <f t="shared" si="13"/>
        <v>Atraso Leve</v>
      </c>
      <c r="R23" s="70" t="s">
        <v>19</v>
      </c>
      <c r="S23" s="68">
        <v>7</v>
      </c>
      <c r="T23" s="68">
        <v>1</v>
      </c>
      <c r="U23" s="68">
        <v>0</v>
      </c>
      <c r="V23" s="68">
        <f t="shared" si="9"/>
        <v>8</v>
      </c>
      <c r="W23" s="516">
        <f t="shared" ref="W23:W37" si="32">SUM(S23)/V23</f>
        <v>0.875</v>
      </c>
      <c r="X23" s="522" t="str">
        <f t="shared" si="14"/>
        <v>Atraso Leve</v>
      </c>
      <c r="Y23" s="70" t="s">
        <v>19</v>
      </c>
      <c r="Z23" s="644">
        <v>5</v>
      </c>
      <c r="AA23" s="644">
        <v>0</v>
      </c>
      <c r="AB23" s="644">
        <v>0</v>
      </c>
      <c r="AC23" s="644">
        <f t="shared" si="19"/>
        <v>5</v>
      </c>
      <c r="AD23" s="645">
        <f t="shared" si="15"/>
        <v>1</v>
      </c>
      <c r="AE23" s="522" t="str">
        <f t="shared" si="16"/>
        <v>De Acuerdo a lo Programado</v>
      </c>
      <c r="AF23" s="716"/>
      <c r="AG23" s="70" t="s">
        <v>19</v>
      </c>
      <c r="AH23" s="644">
        <v>6</v>
      </c>
      <c r="AI23" s="644">
        <v>0</v>
      </c>
      <c r="AJ23" s="644">
        <v>0</v>
      </c>
      <c r="AK23" s="644">
        <f t="shared" ref="AK23:AK32" si="33">SUM(AH23:AJ23)</f>
        <v>6</v>
      </c>
      <c r="AL23" s="645">
        <f t="shared" ref="AL23:AL41" si="34">SUM(AH23)/AK23</f>
        <v>1</v>
      </c>
      <c r="AM23" s="522" t="str">
        <f t="shared" si="18"/>
        <v>De Acuerdo a lo Programado</v>
      </c>
      <c r="AP23" s="70" t="s">
        <v>19</v>
      </c>
      <c r="AQ23" s="68">
        <f>E23+L23+S23+Z23+AR23+AH23</f>
        <v>30</v>
      </c>
      <c r="AR23" s="68">
        <f>AJ23+AB23+U23+N23+G23</f>
        <v>2</v>
      </c>
      <c r="AS23" s="68">
        <f>AQ23+AR23</f>
        <v>32</v>
      </c>
      <c r="AT23" s="516">
        <f t="shared" si="7"/>
        <v>0.9375</v>
      </c>
      <c r="AU23" s="62" t="s">
        <v>1892</v>
      </c>
      <c r="AV23" s="764"/>
    </row>
    <row r="24" spans="3:49" ht="27.6">
      <c r="C24" s="460">
        <v>12</v>
      </c>
      <c r="D24" s="75" t="s">
        <v>20</v>
      </c>
      <c r="E24" s="72">
        <v>2</v>
      </c>
      <c r="F24" s="72">
        <v>0</v>
      </c>
      <c r="G24" s="72">
        <v>0</v>
      </c>
      <c r="H24" s="74">
        <f t="shared" si="10"/>
        <v>2</v>
      </c>
      <c r="I24" s="516">
        <f t="shared" si="30"/>
        <v>1</v>
      </c>
      <c r="J24" s="522" t="str">
        <f t="shared" si="11"/>
        <v>De Acuerdo a lo Programado</v>
      </c>
      <c r="K24" s="75" t="s">
        <v>20</v>
      </c>
      <c r="L24" s="72">
        <v>2</v>
      </c>
      <c r="M24" s="72">
        <v>0</v>
      </c>
      <c r="N24" s="72">
        <v>0</v>
      </c>
      <c r="O24" s="74">
        <f t="shared" si="31"/>
        <v>2</v>
      </c>
      <c r="P24" s="516">
        <f t="shared" ref="P24:P37" si="35">SUM(L24)/O24</f>
        <v>1</v>
      </c>
      <c r="Q24" s="522" t="str">
        <f t="shared" si="13"/>
        <v>De Acuerdo a lo Programado</v>
      </c>
      <c r="R24" s="75" t="s">
        <v>20</v>
      </c>
      <c r="S24" s="68">
        <v>2</v>
      </c>
      <c r="T24" s="68">
        <v>0</v>
      </c>
      <c r="U24" s="68">
        <v>0</v>
      </c>
      <c r="V24" s="68">
        <f t="shared" si="9"/>
        <v>2</v>
      </c>
      <c r="W24" s="516">
        <f t="shared" si="32"/>
        <v>1</v>
      </c>
      <c r="X24" s="522" t="str">
        <f t="shared" si="14"/>
        <v>De Acuerdo a lo Programado</v>
      </c>
      <c r="Y24" s="75" t="s">
        <v>20</v>
      </c>
      <c r="Z24" s="644">
        <v>1</v>
      </c>
      <c r="AA24" s="644">
        <v>0</v>
      </c>
      <c r="AB24" s="644">
        <v>0</v>
      </c>
      <c r="AC24" s="644">
        <f t="shared" si="19"/>
        <v>1</v>
      </c>
      <c r="AD24" s="645">
        <f t="shared" si="15"/>
        <v>1</v>
      </c>
      <c r="AE24" s="522" t="str">
        <f t="shared" si="16"/>
        <v>De Acuerdo a lo Programado</v>
      </c>
      <c r="AF24" s="716"/>
      <c r="AG24" s="75" t="s">
        <v>20</v>
      </c>
      <c r="AH24" s="644">
        <v>2</v>
      </c>
      <c r="AI24" s="644">
        <v>0</v>
      </c>
      <c r="AJ24" s="644">
        <v>0</v>
      </c>
      <c r="AK24" s="644">
        <f t="shared" si="33"/>
        <v>2</v>
      </c>
      <c r="AL24" s="645">
        <f t="shared" si="34"/>
        <v>1</v>
      </c>
      <c r="AM24" s="522" t="str">
        <f t="shared" si="18"/>
        <v>De Acuerdo a lo Programado</v>
      </c>
      <c r="AP24" s="75" t="s">
        <v>20</v>
      </c>
      <c r="AQ24" s="68">
        <f>E24+L24+S24+Z24+AR24+AH24</f>
        <v>9</v>
      </c>
      <c r="AR24" s="68">
        <f t="shared" ref="AR24:AR41" si="36">AJ24+AB24+U24+N24+G24</f>
        <v>0</v>
      </c>
      <c r="AS24" s="68">
        <f t="shared" ref="AS24:AS32" si="37">AQ24+AR24</f>
        <v>9</v>
      </c>
      <c r="AT24" s="516">
        <f t="shared" si="7"/>
        <v>1</v>
      </c>
      <c r="AU24" s="62" t="s">
        <v>1892</v>
      </c>
      <c r="AV24" s="764"/>
    </row>
    <row r="25" spans="3:49" ht="40.200000000000003" customHeight="1">
      <c r="C25" s="460">
        <v>13</v>
      </c>
      <c r="D25" s="75" t="s">
        <v>21</v>
      </c>
      <c r="E25" s="72">
        <v>10</v>
      </c>
      <c r="F25" s="72">
        <v>1</v>
      </c>
      <c r="G25" s="72">
        <v>2</v>
      </c>
      <c r="H25" s="74">
        <f t="shared" si="10"/>
        <v>13</v>
      </c>
      <c r="I25" s="516">
        <f t="shared" si="30"/>
        <v>0.76923076923076927</v>
      </c>
      <c r="J25" s="522" t="str">
        <f t="shared" si="11"/>
        <v>Atraso Leve</v>
      </c>
      <c r="K25" s="75" t="s">
        <v>21</v>
      </c>
      <c r="L25" s="72">
        <v>8</v>
      </c>
      <c r="M25" s="72">
        <v>1</v>
      </c>
      <c r="N25" s="72">
        <v>1</v>
      </c>
      <c r="O25" s="74">
        <f t="shared" si="31"/>
        <v>10</v>
      </c>
      <c r="P25" s="516">
        <f t="shared" si="35"/>
        <v>0.8</v>
      </c>
      <c r="Q25" s="522" t="str">
        <f t="shared" si="13"/>
        <v>Atraso Leve</v>
      </c>
      <c r="R25" s="75" t="s">
        <v>21</v>
      </c>
      <c r="S25" s="68">
        <v>8</v>
      </c>
      <c r="T25" s="68">
        <v>2</v>
      </c>
      <c r="U25" s="68">
        <v>1</v>
      </c>
      <c r="V25" s="68">
        <f t="shared" si="9"/>
        <v>11</v>
      </c>
      <c r="W25" s="516">
        <f t="shared" si="32"/>
        <v>0.72727272727272729</v>
      </c>
      <c r="X25" s="522" t="str">
        <f t="shared" si="14"/>
        <v>Atraso Leve</v>
      </c>
      <c r="Y25" s="75" t="s">
        <v>21</v>
      </c>
      <c r="Z25" s="644">
        <v>10</v>
      </c>
      <c r="AA25" s="644">
        <v>1</v>
      </c>
      <c r="AB25" s="644">
        <v>1</v>
      </c>
      <c r="AC25" s="644">
        <f t="shared" si="19"/>
        <v>12</v>
      </c>
      <c r="AD25" s="645">
        <f t="shared" si="15"/>
        <v>0.83333333333333337</v>
      </c>
      <c r="AE25" s="522" t="str">
        <f t="shared" si="16"/>
        <v>Atraso Leve</v>
      </c>
      <c r="AF25" s="716"/>
      <c r="AG25" s="75" t="s">
        <v>21</v>
      </c>
      <c r="AH25" s="644">
        <v>11</v>
      </c>
      <c r="AI25" s="644">
        <v>0</v>
      </c>
      <c r="AJ25" s="644">
        <v>0</v>
      </c>
      <c r="AK25" s="644">
        <f t="shared" si="33"/>
        <v>11</v>
      </c>
      <c r="AL25" s="645">
        <f t="shared" si="34"/>
        <v>1</v>
      </c>
      <c r="AM25" s="522" t="str">
        <f t="shared" si="18"/>
        <v>De Acuerdo a lo Programado</v>
      </c>
      <c r="AP25" s="75" t="s">
        <v>21</v>
      </c>
      <c r="AQ25" s="68">
        <f t="shared" si="21"/>
        <v>52</v>
      </c>
      <c r="AR25" s="68">
        <f t="shared" si="36"/>
        <v>5</v>
      </c>
      <c r="AS25" s="68">
        <f t="shared" si="37"/>
        <v>57</v>
      </c>
      <c r="AT25" s="516">
        <f t="shared" si="7"/>
        <v>0.91228070175438591</v>
      </c>
      <c r="AU25" s="62" t="s">
        <v>1892</v>
      </c>
      <c r="AV25" s="764"/>
    </row>
    <row r="26" spans="3:49" ht="40.950000000000003" customHeight="1">
      <c r="C26" s="460">
        <v>14</v>
      </c>
      <c r="D26" s="75" t="s">
        <v>22</v>
      </c>
      <c r="E26" s="72">
        <v>2</v>
      </c>
      <c r="F26" s="72">
        <v>0</v>
      </c>
      <c r="G26" s="72">
        <v>0</v>
      </c>
      <c r="H26" s="74">
        <f t="shared" ref="H26:H41" si="38">SUM(E26:G26)</f>
        <v>2</v>
      </c>
      <c r="I26" s="516">
        <f t="shared" si="30"/>
        <v>1</v>
      </c>
      <c r="J26" s="522" t="str">
        <f t="shared" si="11"/>
        <v>De Acuerdo a lo Programado</v>
      </c>
      <c r="K26" s="75" t="s">
        <v>22</v>
      </c>
      <c r="L26" s="72">
        <v>5</v>
      </c>
      <c r="M26" s="72">
        <v>0</v>
      </c>
      <c r="N26" s="72">
        <v>0</v>
      </c>
      <c r="O26" s="74">
        <f t="shared" si="31"/>
        <v>5</v>
      </c>
      <c r="P26" s="516">
        <f t="shared" si="35"/>
        <v>1</v>
      </c>
      <c r="Q26" s="522" t="str">
        <f t="shared" si="13"/>
        <v>De Acuerdo a lo Programado</v>
      </c>
      <c r="R26" s="75" t="s">
        <v>22</v>
      </c>
      <c r="S26" s="68">
        <v>7</v>
      </c>
      <c r="T26" s="68">
        <v>2</v>
      </c>
      <c r="U26" s="68">
        <v>0</v>
      </c>
      <c r="V26" s="68">
        <f t="shared" si="9"/>
        <v>9</v>
      </c>
      <c r="W26" s="516">
        <f t="shared" si="32"/>
        <v>0.77777777777777779</v>
      </c>
      <c r="X26" s="522" t="str">
        <f t="shared" si="14"/>
        <v>Atraso Leve</v>
      </c>
      <c r="Y26" s="75" t="s">
        <v>22</v>
      </c>
      <c r="Z26" s="644">
        <v>4</v>
      </c>
      <c r="AA26" s="644">
        <v>0</v>
      </c>
      <c r="AB26" s="644">
        <v>0</v>
      </c>
      <c r="AC26" s="644">
        <f t="shared" si="19"/>
        <v>4</v>
      </c>
      <c r="AD26" s="645">
        <f t="shared" si="15"/>
        <v>1</v>
      </c>
      <c r="AE26" s="522" t="str">
        <f t="shared" si="16"/>
        <v>De Acuerdo a lo Programado</v>
      </c>
      <c r="AF26" s="716"/>
      <c r="AG26" s="75" t="s">
        <v>22</v>
      </c>
      <c r="AH26" s="644">
        <v>8</v>
      </c>
      <c r="AI26" s="644">
        <v>0</v>
      </c>
      <c r="AJ26" s="644">
        <v>0</v>
      </c>
      <c r="AK26" s="644">
        <f t="shared" si="33"/>
        <v>8</v>
      </c>
      <c r="AL26" s="645">
        <f t="shared" si="34"/>
        <v>1</v>
      </c>
      <c r="AM26" s="522" t="str">
        <f t="shared" si="18"/>
        <v>De Acuerdo a lo Programado</v>
      </c>
      <c r="AP26" s="75" t="s">
        <v>22</v>
      </c>
      <c r="AQ26" s="68">
        <f t="shared" si="21"/>
        <v>26</v>
      </c>
      <c r="AR26" s="68">
        <f t="shared" si="36"/>
        <v>0</v>
      </c>
      <c r="AS26" s="68">
        <f t="shared" si="37"/>
        <v>26</v>
      </c>
      <c r="AT26" s="516">
        <f t="shared" si="7"/>
        <v>1</v>
      </c>
      <c r="AU26" s="62" t="s">
        <v>1892</v>
      </c>
      <c r="AV26" s="764"/>
    </row>
    <row r="27" spans="3:49" ht="34.5" customHeight="1">
      <c r="C27" s="460">
        <v>15</v>
      </c>
      <c r="D27" s="75" t="s">
        <v>23</v>
      </c>
      <c r="E27" s="72">
        <v>5</v>
      </c>
      <c r="F27" s="72"/>
      <c r="G27" s="72">
        <v>1</v>
      </c>
      <c r="H27" s="74">
        <f t="shared" si="38"/>
        <v>6</v>
      </c>
      <c r="I27" s="516">
        <f t="shared" si="30"/>
        <v>0.83333333333333337</v>
      </c>
      <c r="J27" s="522" t="str">
        <f t="shared" si="11"/>
        <v>Atraso Leve</v>
      </c>
      <c r="K27" s="75" t="s">
        <v>23</v>
      </c>
      <c r="L27" s="72">
        <v>3</v>
      </c>
      <c r="M27" s="72">
        <v>0</v>
      </c>
      <c r="N27" s="72">
        <v>2</v>
      </c>
      <c r="O27" s="74">
        <f t="shared" si="31"/>
        <v>5</v>
      </c>
      <c r="P27" s="516">
        <f t="shared" si="35"/>
        <v>0.6</v>
      </c>
      <c r="Q27" s="522" t="str">
        <f t="shared" si="13"/>
        <v>Atraso Leve</v>
      </c>
      <c r="R27" s="75" t="s">
        <v>23</v>
      </c>
      <c r="S27" s="68">
        <v>7</v>
      </c>
      <c r="T27" s="68">
        <v>3</v>
      </c>
      <c r="U27" s="68">
        <v>0</v>
      </c>
      <c r="V27" s="68">
        <f t="shared" si="9"/>
        <v>10</v>
      </c>
      <c r="W27" s="516">
        <f t="shared" si="32"/>
        <v>0.7</v>
      </c>
      <c r="X27" s="522" t="str">
        <f t="shared" si="14"/>
        <v>Atraso Leve</v>
      </c>
      <c r="Y27" s="75" t="s">
        <v>23</v>
      </c>
      <c r="Z27" s="644">
        <v>3</v>
      </c>
      <c r="AA27" s="644">
        <v>0</v>
      </c>
      <c r="AB27" s="644">
        <v>0</v>
      </c>
      <c r="AC27" s="644">
        <f t="shared" si="19"/>
        <v>3</v>
      </c>
      <c r="AD27" s="645">
        <f t="shared" si="15"/>
        <v>1</v>
      </c>
      <c r="AE27" s="522" t="str">
        <f t="shared" si="16"/>
        <v>De Acuerdo a lo Programado</v>
      </c>
      <c r="AF27" s="716"/>
      <c r="AG27" s="75" t="s">
        <v>23</v>
      </c>
      <c r="AH27" s="644">
        <v>5</v>
      </c>
      <c r="AI27" s="644">
        <v>0</v>
      </c>
      <c r="AJ27" s="644">
        <v>0</v>
      </c>
      <c r="AK27" s="644">
        <f t="shared" si="33"/>
        <v>5</v>
      </c>
      <c r="AL27" s="645">
        <f t="shared" si="34"/>
        <v>1</v>
      </c>
      <c r="AM27" s="522" t="str">
        <f t="shared" si="18"/>
        <v>De Acuerdo a lo Programado</v>
      </c>
      <c r="AP27" s="75" t="s">
        <v>23</v>
      </c>
      <c r="AQ27" s="68">
        <f t="shared" si="21"/>
        <v>26</v>
      </c>
      <c r="AR27" s="68">
        <f t="shared" si="36"/>
        <v>3</v>
      </c>
      <c r="AS27" s="68">
        <f t="shared" si="37"/>
        <v>29</v>
      </c>
      <c r="AT27" s="516">
        <f t="shared" si="7"/>
        <v>0.89655172413793105</v>
      </c>
      <c r="AU27" s="62" t="s">
        <v>1892</v>
      </c>
      <c r="AV27" s="764"/>
    </row>
    <row r="28" spans="3:49" ht="28.5" customHeight="1">
      <c r="C28" s="460">
        <v>16</v>
      </c>
      <c r="D28" s="70" t="s">
        <v>24</v>
      </c>
      <c r="E28" s="72">
        <v>3</v>
      </c>
      <c r="F28" s="72">
        <v>0</v>
      </c>
      <c r="G28" s="72">
        <v>0</v>
      </c>
      <c r="H28" s="74">
        <f t="shared" si="38"/>
        <v>3</v>
      </c>
      <c r="I28" s="516">
        <f t="shared" si="30"/>
        <v>1</v>
      </c>
      <c r="J28" s="522" t="str">
        <f t="shared" si="11"/>
        <v>De Acuerdo a lo Programado</v>
      </c>
      <c r="K28" s="70" t="s">
        <v>24</v>
      </c>
      <c r="L28" s="72">
        <v>3</v>
      </c>
      <c r="M28" s="72">
        <v>0</v>
      </c>
      <c r="N28" s="72">
        <v>0</v>
      </c>
      <c r="O28" s="74">
        <f t="shared" si="31"/>
        <v>3</v>
      </c>
      <c r="P28" s="516">
        <f t="shared" si="35"/>
        <v>1</v>
      </c>
      <c r="Q28" s="522" t="str">
        <f t="shared" si="13"/>
        <v>De Acuerdo a lo Programado</v>
      </c>
      <c r="R28" s="70" t="s">
        <v>24</v>
      </c>
      <c r="S28" s="68">
        <v>3</v>
      </c>
      <c r="T28" s="68">
        <v>0</v>
      </c>
      <c r="U28" s="68">
        <v>0</v>
      </c>
      <c r="V28" s="68">
        <f t="shared" si="9"/>
        <v>3</v>
      </c>
      <c r="W28" s="516">
        <f t="shared" si="32"/>
        <v>1</v>
      </c>
      <c r="X28" s="522" t="str">
        <f t="shared" si="14"/>
        <v>De Acuerdo a lo Programado</v>
      </c>
      <c r="Y28" s="70" t="s">
        <v>24</v>
      </c>
      <c r="Z28" s="644">
        <v>3</v>
      </c>
      <c r="AA28" s="644">
        <v>0</v>
      </c>
      <c r="AB28" s="644">
        <v>0</v>
      </c>
      <c r="AC28" s="644">
        <f t="shared" si="19"/>
        <v>3</v>
      </c>
      <c r="AD28" s="645">
        <f t="shared" si="15"/>
        <v>1</v>
      </c>
      <c r="AE28" s="522" t="str">
        <f t="shared" si="16"/>
        <v>De Acuerdo a lo Programado</v>
      </c>
      <c r="AF28" s="716"/>
      <c r="AG28" s="70" t="s">
        <v>24</v>
      </c>
      <c r="AH28" s="644">
        <v>4</v>
      </c>
      <c r="AI28" s="644">
        <v>0</v>
      </c>
      <c r="AJ28" s="644">
        <v>0</v>
      </c>
      <c r="AK28" s="644">
        <f t="shared" si="33"/>
        <v>4</v>
      </c>
      <c r="AL28" s="645">
        <f t="shared" si="34"/>
        <v>1</v>
      </c>
      <c r="AM28" s="522" t="str">
        <f t="shared" si="18"/>
        <v>De Acuerdo a lo Programado</v>
      </c>
      <c r="AP28" s="70" t="s">
        <v>24</v>
      </c>
      <c r="AQ28" s="68">
        <f t="shared" si="21"/>
        <v>16</v>
      </c>
      <c r="AR28" s="68">
        <f t="shared" si="36"/>
        <v>0</v>
      </c>
      <c r="AS28" s="68">
        <f t="shared" si="37"/>
        <v>16</v>
      </c>
      <c r="AT28" s="516">
        <f t="shared" si="7"/>
        <v>1</v>
      </c>
      <c r="AU28" s="62" t="s">
        <v>1892</v>
      </c>
      <c r="AV28" s="764"/>
    </row>
    <row r="29" spans="3:49" ht="32.700000000000003" customHeight="1">
      <c r="C29" s="460">
        <v>17</v>
      </c>
      <c r="D29" s="70" t="s">
        <v>25</v>
      </c>
      <c r="E29" s="72">
        <v>11</v>
      </c>
      <c r="F29" s="72">
        <v>1</v>
      </c>
      <c r="G29" s="72">
        <v>0</v>
      </c>
      <c r="H29" s="74">
        <f t="shared" si="38"/>
        <v>12</v>
      </c>
      <c r="I29" s="516">
        <f t="shared" si="30"/>
        <v>0.91666666666666663</v>
      </c>
      <c r="J29" s="522" t="str">
        <f t="shared" si="11"/>
        <v>De Acuerdo a lo Programado</v>
      </c>
      <c r="K29" s="70" t="s">
        <v>25</v>
      </c>
      <c r="L29" s="72">
        <v>10</v>
      </c>
      <c r="M29" s="72">
        <v>1</v>
      </c>
      <c r="N29" s="72">
        <v>2</v>
      </c>
      <c r="O29" s="74">
        <f t="shared" si="31"/>
        <v>13</v>
      </c>
      <c r="P29" s="516">
        <f t="shared" si="35"/>
        <v>0.76923076923076927</v>
      </c>
      <c r="Q29" s="522" t="str">
        <f t="shared" si="13"/>
        <v>Atraso Leve</v>
      </c>
      <c r="R29" s="70" t="s">
        <v>25</v>
      </c>
      <c r="S29" s="68">
        <v>10</v>
      </c>
      <c r="T29" s="68">
        <v>2</v>
      </c>
      <c r="U29" s="68">
        <v>1</v>
      </c>
      <c r="V29" s="68">
        <f t="shared" si="9"/>
        <v>13</v>
      </c>
      <c r="W29" s="516">
        <f t="shared" si="32"/>
        <v>0.76923076923076927</v>
      </c>
      <c r="X29" s="522" t="str">
        <f t="shared" si="14"/>
        <v>Atraso Leve</v>
      </c>
      <c r="Y29" s="70" t="s">
        <v>25</v>
      </c>
      <c r="Z29" s="644">
        <v>13</v>
      </c>
      <c r="AA29" s="644">
        <v>0</v>
      </c>
      <c r="AB29" s="644">
        <v>0</v>
      </c>
      <c r="AC29" s="644">
        <f t="shared" si="19"/>
        <v>13</v>
      </c>
      <c r="AD29" s="645">
        <f t="shared" si="15"/>
        <v>1</v>
      </c>
      <c r="AE29" s="522" t="str">
        <f t="shared" si="16"/>
        <v>De Acuerdo a lo Programado</v>
      </c>
      <c r="AF29" s="716"/>
      <c r="AG29" s="70" t="s">
        <v>25</v>
      </c>
      <c r="AH29" s="644">
        <v>13</v>
      </c>
      <c r="AI29" s="644">
        <v>0</v>
      </c>
      <c r="AJ29" s="644">
        <v>0</v>
      </c>
      <c r="AK29" s="644">
        <f t="shared" si="33"/>
        <v>13</v>
      </c>
      <c r="AL29" s="645">
        <f t="shared" si="34"/>
        <v>1</v>
      </c>
      <c r="AM29" s="522" t="str">
        <f t="shared" si="18"/>
        <v>De Acuerdo a lo Programado</v>
      </c>
      <c r="AP29" s="70" t="s">
        <v>25</v>
      </c>
      <c r="AQ29" s="68">
        <f t="shared" si="21"/>
        <v>60</v>
      </c>
      <c r="AR29" s="68">
        <f t="shared" si="36"/>
        <v>3</v>
      </c>
      <c r="AS29" s="68">
        <f t="shared" si="37"/>
        <v>63</v>
      </c>
      <c r="AT29" s="516">
        <f t="shared" si="7"/>
        <v>0.95238095238095233</v>
      </c>
      <c r="AU29" s="62" t="s">
        <v>1892</v>
      </c>
      <c r="AV29" s="764"/>
    </row>
    <row r="30" spans="3:49" ht="42" customHeight="1">
      <c r="C30" s="460">
        <v>18</v>
      </c>
      <c r="D30" s="70" t="s">
        <v>26</v>
      </c>
      <c r="E30" s="72">
        <v>0</v>
      </c>
      <c r="F30" s="72">
        <v>0</v>
      </c>
      <c r="G30" s="72">
        <v>0</v>
      </c>
      <c r="H30" s="74">
        <f t="shared" si="38"/>
        <v>0</v>
      </c>
      <c r="I30" s="516">
        <v>1</v>
      </c>
      <c r="J30" s="522" t="str">
        <f t="shared" si="11"/>
        <v>De Acuerdo a lo Programado</v>
      </c>
      <c r="K30" s="70" t="s">
        <v>26</v>
      </c>
      <c r="L30" s="72">
        <v>15</v>
      </c>
      <c r="M30" s="72">
        <v>0</v>
      </c>
      <c r="N30" s="72">
        <v>0</v>
      </c>
      <c r="O30" s="74">
        <f t="shared" si="31"/>
        <v>15</v>
      </c>
      <c r="P30" s="516">
        <f t="shared" si="35"/>
        <v>1</v>
      </c>
      <c r="Q30" s="522" t="str">
        <f t="shared" si="13"/>
        <v>De Acuerdo a lo Programado</v>
      </c>
      <c r="R30" s="70" t="s">
        <v>26</v>
      </c>
      <c r="S30" s="68">
        <v>15</v>
      </c>
      <c r="T30" s="68">
        <v>0</v>
      </c>
      <c r="U30" s="68">
        <v>0</v>
      </c>
      <c r="V30" s="68">
        <f t="shared" si="9"/>
        <v>15</v>
      </c>
      <c r="W30" s="516">
        <f t="shared" si="32"/>
        <v>1</v>
      </c>
      <c r="X30" s="522" t="str">
        <f t="shared" si="14"/>
        <v>De Acuerdo a lo Programado</v>
      </c>
      <c r="Y30" s="70" t="s">
        <v>26</v>
      </c>
      <c r="Z30" s="644">
        <v>14</v>
      </c>
      <c r="AA30" s="644">
        <v>0</v>
      </c>
      <c r="AB30" s="644">
        <v>0</v>
      </c>
      <c r="AC30" s="644">
        <f t="shared" si="19"/>
        <v>14</v>
      </c>
      <c r="AD30" s="645">
        <f t="shared" si="15"/>
        <v>1</v>
      </c>
      <c r="AE30" s="522" t="str">
        <f t="shared" si="16"/>
        <v>De Acuerdo a lo Programado</v>
      </c>
      <c r="AF30" s="716"/>
      <c r="AG30" s="70" t="s">
        <v>26</v>
      </c>
      <c r="AH30" s="644">
        <v>13</v>
      </c>
      <c r="AI30" s="644">
        <v>2</v>
      </c>
      <c r="AJ30" s="644">
        <v>0</v>
      </c>
      <c r="AK30" s="644">
        <f t="shared" si="33"/>
        <v>15</v>
      </c>
      <c r="AL30" s="645">
        <f t="shared" si="34"/>
        <v>0.8666666666666667</v>
      </c>
      <c r="AM30" s="522" t="str">
        <f t="shared" si="18"/>
        <v>Atraso Leve</v>
      </c>
      <c r="AP30" s="70" t="s">
        <v>26</v>
      </c>
      <c r="AQ30" s="68">
        <f t="shared" si="21"/>
        <v>57</v>
      </c>
      <c r="AR30" s="68">
        <f t="shared" si="36"/>
        <v>0</v>
      </c>
      <c r="AS30" s="68">
        <f t="shared" si="37"/>
        <v>57</v>
      </c>
      <c r="AT30" s="516">
        <f t="shared" si="7"/>
        <v>1</v>
      </c>
      <c r="AU30" s="62" t="s">
        <v>1892</v>
      </c>
      <c r="AV30" s="764"/>
    </row>
    <row r="31" spans="3:49" ht="40.5" customHeight="1">
      <c r="C31" s="460">
        <v>19</v>
      </c>
      <c r="D31" s="70" t="s">
        <v>27</v>
      </c>
      <c r="E31" s="72">
        <v>18</v>
      </c>
      <c r="F31" s="72"/>
      <c r="G31" s="72">
        <v>2</v>
      </c>
      <c r="H31" s="74">
        <f t="shared" si="38"/>
        <v>20</v>
      </c>
      <c r="I31" s="516">
        <f t="shared" si="30"/>
        <v>0.9</v>
      </c>
      <c r="J31" s="522" t="str">
        <f t="shared" si="11"/>
        <v>De Acuerdo a lo Programado</v>
      </c>
      <c r="K31" s="70" t="s">
        <v>27</v>
      </c>
      <c r="L31" s="72">
        <v>18</v>
      </c>
      <c r="M31" s="72">
        <v>2</v>
      </c>
      <c r="N31" s="72">
        <v>4</v>
      </c>
      <c r="O31" s="74">
        <f t="shared" si="31"/>
        <v>24</v>
      </c>
      <c r="P31" s="516">
        <f t="shared" si="35"/>
        <v>0.75</v>
      </c>
      <c r="Q31" s="522" t="str">
        <f t="shared" si="13"/>
        <v>Atraso Leve</v>
      </c>
      <c r="R31" s="70" t="s">
        <v>27</v>
      </c>
      <c r="S31" s="68">
        <v>20</v>
      </c>
      <c r="T31" s="68">
        <v>2</v>
      </c>
      <c r="U31" s="68">
        <v>2</v>
      </c>
      <c r="V31" s="68">
        <f t="shared" si="9"/>
        <v>24</v>
      </c>
      <c r="W31" s="516">
        <f t="shared" si="32"/>
        <v>0.83333333333333337</v>
      </c>
      <c r="X31" s="522" t="str">
        <f t="shared" si="14"/>
        <v>Atraso Leve</v>
      </c>
      <c r="Y31" s="70" t="s">
        <v>27</v>
      </c>
      <c r="Z31" s="644">
        <v>7</v>
      </c>
      <c r="AA31" s="644">
        <v>2</v>
      </c>
      <c r="AB31" s="644">
        <v>1</v>
      </c>
      <c r="AC31" s="644">
        <f t="shared" si="19"/>
        <v>10</v>
      </c>
      <c r="AD31" s="645">
        <f t="shared" si="15"/>
        <v>0.7</v>
      </c>
      <c r="AE31" s="522" t="str">
        <f t="shared" si="16"/>
        <v>Atraso Leve</v>
      </c>
      <c r="AF31" s="716"/>
      <c r="AG31" s="70" t="s">
        <v>27</v>
      </c>
      <c r="AH31" s="644">
        <v>6</v>
      </c>
      <c r="AI31" s="644">
        <v>0</v>
      </c>
      <c r="AJ31" s="644">
        <v>0</v>
      </c>
      <c r="AK31" s="644">
        <f t="shared" si="33"/>
        <v>6</v>
      </c>
      <c r="AL31" s="645">
        <f t="shared" si="34"/>
        <v>1</v>
      </c>
      <c r="AM31" s="522" t="str">
        <f t="shared" si="18"/>
        <v>De Acuerdo a lo Programado</v>
      </c>
      <c r="AP31" s="70" t="s">
        <v>27</v>
      </c>
      <c r="AQ31" s="68">
        <f t="shared" si="21"/>
        <v>78</v>
      </c>
      <c r="AR31" s="68">
        <f t="shared" si="36"/>
        <v>9</v>
      </c>
      <c r="AS31" s="68">
        <f t="shared" si="37"/>
        <v>87</v>
      </c>
      <c r="AT31" s="516">
        <f t="shared" si="7"/>
        <v>0.89655172413793105</v>
      </c>
      <c r="AU31" s="62" t="s">
        <v>1892</v>
      </c>
      <c r="AV31" s="764"/>
    </row>
    <row r="32" spans="3:49" ht="34.200000000000003" customHeight="1">
      <c r="C32" s="460">
        <v>20</v>
      </c>
      <c r="D32" s="70" t="s">
        <v>28</v>
      </c>
      <c r="E32" s="72">
        <v>11</v>
      </c>
      <c r="F32" s="72">
        <v>0</v>
      </c>
      <c r="G32" s="72">
        <v>2</v>
      </c>
      <c r="H32" s="74">
        <f t="shared" si="38"/>
        <v>13</v>
      </c>
      <c r="I32" s="516">
        <f t="shared" si="30"/>
        <v>0.84615384615384615</v>
      </c>
      <c r="J32" s="522" t="str">
        <f t="shared" si="11"/>
        <v>Atraso Leve</v>
      </c>
      <c r="K32" s="70" t="s">
        <v>28</v>
      </c>
      <c r="L32" s="72">
        <v>17</v>
      </c>
      <c r="M32" s="72"/>
      <c r="N32" s="72">
        <v>1</v>
      </c>
      <c r="O32" s="74">
        <f t="shared" si="31"/>
        <v>18</v>
      </c>
      <c r="P32" s="516">
        <f t="shared" si="35"/>
        <v>0.94444444444444442</v>
      </c>
      <c r="Q32" s="522" t="str">
        <f t="shared" si="13"/>
        <v>De Acuerdo a lo Programado</v>
      </c>
      <c r="R32" s="70" t="s">
        <v>28</v>
      </c>
      <c r="S32" s="68">
        <v>14</v>
      </c>
      <c r="T32" s="68">
        <v>0</v>
      </c>
      <c r="U32" s="68">
        <v>0</v>
      </c>
      <c r="V32" s="68">
        <f t="shared" si="9"/>
        <v>14</v>
      </c>
      <c r="W32" s="516">
        <f t="shared" si="32"/>
        <v>1</v>
      </c>
      <c r="X32" s="522" t="str">
        <f t="shared" si="14"/>
        <v>De Acuerdo a lo Programado</v>
      </c>
      <c r="Y32" s="70" t="s">
        <v>28</v>
      </c>
      <c r="Z32" s="644">
        <v>7</v>
      </c>
      <c r="AA32" s="644">
        <v>0</v>
      </c>
      <c r="AB32" s="644">
        <v>0</v>
      </c>
      <c r="AC32" s="644">
        <f t="shared" si="19"/>
        <v>7</v>
      </c>
      <c r="AD32" s="645">
        <f t="shared" si="15"/>
        <v>1</v>
      </c>
      <c r="AE32" s="522" t="str">
        <f t="shared" si="16"/>
        <v>De Acuerdo a lo Programado</v>
      </c>
      <c r="AF32" s="716"/>
      <c r="AG32" s="70" t="s">
        <v>28</v>
      </c>
      <c r="AH32" s="644">
        <v>9</v>
      </c>
      <c r="AI32" s="644">
        <v>0</v>
      </c>
      <c r="AJ32" s="644">
        <v>0</v>
      </c>
      <c r="AK32" s="644">
        <f t="shared" si="33"/>
        <v>9</v>
      </c>
      <c r="AL32" s="645">
        <f t="shared" si="34"/>
        <v>1</v>
      </c>
      <c r="AM32" s="522" t="str">
        <f t="shared" si="18"/>
        <v>De Acuerdo a lo Programado</v>
      </c>
      <c r="AP32" s="70" t="s">
        <v>28</v>
      </c>
      <c r="AQ32" s="68">
        <f t="shared" si="21"/>
        <v>61</v>
      </c>
      <c r="AR32" s="68">
        <f t="shared" si="36"/>
        <v>3</v>
      </c>
      <c r="AS32" s="68">
        <f t="shared" si="37"/>
        <v>64</v>
      </c>
      <c r="AT32" s="516">
        <f t="shared" si="7"/>
        <v>0.953125</v>
      </c>
      <c r="AU32" s="62" t="s">
        <v>1892</v>
      </c>
      <c r="AV32" s="764"/>
    </row>
    <row r="33" spans="3:48" ht="30" customHeight="1">
      <c r="C33" s="460">
        <v>21</v>
      </c>
      <c r="D33" s="67" t="s">
        <v>29</v>
      </c>
      <c r="E33" s="74">
        <f>SUM(E34:E41)</f>
        <v>376</v>
      </c>
      <c r="F33" s="74">
        <f t="shared" ref="F33:G33" si="39">SUM(F34:F41)</f>
        <v>44</v>
      </c>
      <c r="G33" s="74">
        <f t="shared" si="39"/>
        <v>67</v>
      </c>
      <c r="H33" s="74">
        <f t="shared" si="38"/>
        <v>487</v>
      </c>
      <c r="I33" s="516">
        <f t="shared" si="30"/>
        <v>0.77207392197125257</v>
      </c>
      <c r="J33" s="522" t="str">
        <f t="shared" si="11"/>
        <v>Atraso Leve</v>
      </c>
      <c r="K33" s="67" t="s">
        <v>29</v>
      </c>
      <c r="L33" s="74">
        <f>SUM(L34:L41)</f>
        <v>758</v>
      </c>
      <c r="M33" s="74">
        <f t="shared" ref="M33:N33" si="40">SUM(M34:M41)</f>
        <v>43</v>
      </c>
      <c r="N33" s="74">
        <f t="shared" si="40"/>
        <v>42</v>
      </c>
      <c r="O33" s="74">
        <f t="shared" si="31"/>
        <v>843</v>
      </c>
      <c r="P33" s="516">
        <f t="shared" si="35"/>
        <v>0.89916963226571767</v>
      </c>
      <c r="Q33" s="522" t="str">
        <f t="shared" si="13"/>
        <v>Atraso Leve</v>
      </c>
      <c r="R33" s="67" t="s">
        <v>29</v>
      </c>
      <c r="S33" s="68">
        <f t="shared" ref="S33:U41" si="41">E33+L33</f>
        <v>1134</v>
      </c>
      <c r="T33" s="68">
        <f t="shared" si="41"/>
        <v>87</v>
      </c>
      <c r="U33" s="68">
        <f t="shared" si="41"/>
        <v>109</v>
      </c>
      <c r="V33" s="68">
        <f>SUM(S33:U33)</f>
        <v>1330</v>
      </c>
      <c r="W33" s="516">
        <f t="shared" si="32"/>
        <v>0.85263157894736841</v>
      </c>
      <c r="X33" s="522" t="str">
        <f t="shared" si="14"/>
        <v>Atraso Leve</v>
      </c>
      <c r="Y33" s="649" t="s">
        <v>1555</v>
      </c>
      <c r="Z33" s="647">
        <f>SUM(Z34:Z41)</f>
        <v>762</v>
      </c>
      <c r="AA33" s="647">
        <f>SUM(AA34:AA41)</f>
        <v>29</v>
      </c>
      <c r="AB33" s="647">
        <f>SUM(AB34:AB41)</f>
        <v>35</v>
      </c>
      <c r="AC33" s="647">
        <f>SUM(Z33:AB33)</f>
        <v>826</v>
      </c>
      <c r="AD33" s="648">
        <f t="shared" si="15"/>
        <v>0.92251815980629537</v>
      </c>
      <c r="AE33" s="522" t="str">
        <f t="shared" si="16"/>
        <v>De Acuerdo a lo Programado</v>
      </c>
      <c r="AF33" s="716"/>
      <c r="AG33" s="649" t="s">
        <v>1555</v>
      </c>
      <c r="AH33" s="647">
        <f>SUM(AH34:AH41)</f>
        <v>924</v>
      </c>
      <c r="AI33" s="647">
        <f>SUM(AI34:AI41)</f>
        <v>10</v>
      </c>
      <c r="AJ33" s="647">
        <f>SUM(AJ34:AJ41)</f>
        <v>34</v>
      </c>
      <c r="AK33" s="647">
        <f>SUM(AH33:AJ33)</f>
        <v>968</v>
      </c>
      <c r="AL33" s="648">
        <f t="shared" si="34"/>
        <v>0.95454545454545459</v>
      </c>
      <c r="AM33" s="522" t="str">
        <f t="shared" si="18"/>
        <v>De Acuerdo a lo Programado</v>
      </c>
      <c r="AP33" s="653" t="s">
        <v>29</v>
      </c>
      <c r="AQ33" s="654">
        <f>SUM(AQ34:AQ41)</f>
        <v>4241</v>
      </c>
      <c r="AR33" s="654">
        <f t="shared" ref="AR33" si="42">SUM(AR34:AR41)</f>
        <v>287</v>
      </c>
      <c r="AS33" s="654">
        <f t="shared" ref="AS33:AS41" si="43">SUM(AQ33:AR33)</f>
        <v>4528</v>
      </c>
      <c r="AT33" s="655">
        <f t="shared" si="7"/>
        <v>0.93661660777385158</v>
      </c>
      <c r="AU33" s="62" t="s">
        <v>1892</v>
      </c>
      <c r="AV33" s="764"/>
    </row>
    <row r="34" spans="3:48" ht="46.5" customHeight="1">
      <c r="C34" s="460">
        <v>22</v>
      </c>
      <c r="D34" s="70" t="s">
        <v>30</v>
      </c>
      <c r="E34" s="72">
        <v>28</v>
      </c>
      <c r="F34" s="72">
        <v>0</v>
      </c>
      <c r="G34" s="72">
        <v>0</v>
      </c>
      <c r="H34" s="74">
        <f t="shared" si="38"/>
        <v>28</v>
      </c>
      <c r="I34" s="516">
        <f t="shared" si="30"/>
        <v>1</v>
      </c>
      <c r="J34" s="522" t="str">
        <f t="shared" si="11"/>
        <v>De Acuerdo a lo Programado</v>
      </c>
      <c r="K34" s="70" t="s">
        <v>30</v>
      </c>
      <c r="L34" s="72">
        <v>28</v>
      </c>
      <c r="M34" s="72">
        <v>0</v>
      </c>
      <c r="N34" s="72">
        <v>0</v>
      </c>
      <c r="O34" s="74">
        <f t="shared" si="31"/>
        <v>28</v>
      </c>
      <c r="P34" s="516">
        <f t="shared" si="35"/>
        <v>1</v>
      </c>
      <c r="Q34" s="522" t="str">
        <f t="shared" si="13"/>
        <v>De Acuerdo a lo Programado</v>
      </c>
      <c r="R34" s="70" t="s">
        <v>30</v>
      </c>
      <c r="S34" s="68">
        <f t="shared" si="41"/>
        <v>56</v>
      </c>
      <c r="T34" s="68">
        <f t="shared" si="41"/>
        <v>0</v>
      </c>
      <c r="U34" s="68">
        <f t="shared" si="41"/>
        <v>0</v>
      </c>
      <c r="V34" s="68">
        <f t="shared" si="9"/>
        <v>56</v>
      </c>
      <c r="W34" s="516">
        <f t="shared" si="32"/>
        <v>1</v>
      </c>
      <c r="X34" s="522" t="str">
        <f t="shared" si="14"/>
        <v>De Acuerdo a lo Programado</v>
      </c>
      <c r="Y34" s="70" t="s">
        <v>30</v>
      </c>
      <c r="Z34" s="644">
        <v>32</v>
      </c>
      <c r="AA34" s="644">
        <v>0</v>
      </c>
      <c r="AB34" s="644">
        <v>0</v>
      </c>
      <c r="AC34" s="644">
        <f t="shared" si="19"/>
        <v>32</v>
      </c>
      <c r="AD34" s="645">
        <f t="shared" si="15"/>
        <v>1</v>
      </c>
      <c r="AE34" s="522" t="str">
        <f t="shared" si="16"/>
        <v>De Acuerdo a lo Programado</v>
      </c>
      <c r="AF34" s="716"/>
      <c r="AG34" s="70" t="s">
        <v>30</v>
      </c>
      <c r="AH34" s="644">
        <v>31</v>
      </c>
      <c r="AI34" s="644">
        <v>0</v>
      </c>
      <c r="AJ34" s="644">
        <v>0</v>
      </c>
      <c r="AK34" s="644">
        <f t="shared" ref="AK34:AK41" si="44">SUM(AH34:AJ34)</f>
        <v>31</v>
      </c>
      <c r="AL34" s="645">
        <f t="shared" si="34"/>
        <v>1</v>
      </c>
      <c r="AM34" s="522" t="str">
        <f t="shared" si="18"/>
        <v>De Acuerdo a lo Programado</v>
      </c>
      <c r="AP34" s="70" t="s">
        <v>30</v>
      </c>
      <c r="AQ34" s="68">
        <f>E34+L34+S34+Z34+AR34+AH34</f>
        <v>175</v>
      </c>
      <c r="AR34" s="68">
        <f>AJ34+AB34+U34+N34+G34</f>
        <v>0</v>
      </c>
      <c r="AS34" s="68">
        <f t="shared" si="43"/>
        <v>175</v>
      </c>
      <c r="AT34" s="516">
        <f t="shared" si="7"/>
        <v>1</v>
      </c>
      <c r="AU34" s="62" t="s">
        <v>1892</v>
      </c>
      <c r="AV34" s="764"/>
    </row>
    <row r="35" spans="3:48" ht="33.450000000000003" customHeight="1">
      <c r="C35" s="460">
        <v>23</v>
      </c>
      <c r="D35" s="70" t="s">
        <v>31</v>
      </c>
      <c r="E35" s="72">
        <v>23</v>
      </c>
      <c r="F35" s="72">
        <v>5</v>
      </c>
      <c r="G35" s="72">
        <v>31</v>
      </c>
      <c r="H35" s="74">
        <f t="shared" si="38"/>
        <v>59</v>
      </c>
      <c r="I35" s="516">
        <f t="shared" si="30"/>
        <v>0.38983050847457629</v>
      </c>
      <c r="J35" s="522" t="str">
        <f t="shared" si="11"/>
        <v>En Riesgo de Incumplimiento</v>
      </c>
      <c r="K35" s="70" t="s">
        <v>31</v>
      </c>
      <c r="L35" s="72">
        <v>36</v>
      </c>
      <c r="M35" s="72">
        <v>9</v>
      </c>
      <c r="N35" s="72">
        <v>12</v>
      </c>
      <c r="O35" s="74">
        <f t="shared" si="31"/>
        <v>57</v>
      </c>
      <c r="P35" s="516">
        <f t="shared" si="35"/>
        <v>0.63157894736842102</v>
      </c>
      <c r="Q35" s="522" t="str">
        <f t="shared" si="13"/>
        <v>Atraso Leve</v>
      </c>
      <c r="R35" s="70" t="s">
        <v>31</v>
      </c>
      <c r="S35" s="68">
        <f t="shared" si="41"/>
        <v>59</v>
      </c>
      <c r="T35" s="68">
        <f t="shared" si="41"/>
        <v>14</v>
      </c>
      <c r="U35" s="68">
        <f t="shared" si="41"/>
        <v>43</v>
      </c>
      <c r="V35" s="68">
        <f t="shared" si="9"/>
        <v>116</v>
      </c>
      <c r="W35" s="516">
        <f t="shared" si="32"/>
        <v>0.50862068965517238</v>
      </c>
      <c r="X35" s="522" t="str">
        <f t="shared" si="14"/>
        <v>Atraso Leve</v>
      </c>
      <c r="Y35" s="70" t="s">
        <v>31</v>
      </c>
      <c r="Z35" s="644">
        <v>121</v>
      </c>
      <c r="AA35" s="644">
        <v>10</v>
      </c>
      <c r="AB35" s="644">
        <v>15</v>
      </c>
      <c r="AC35" s="644">
        <f t="shared" si="19"/>
        <v>146</v>
      </c>
      <c r="AD35" s="645">
        <f t="shared" si="15"/>
        <v>0.82876712328767121</v>
      </c>
      <c r="AE35" s="522" t="str">
        <f t="shared" si="16"/>
        <v>Atraso Leve</v>
      </c>
      <c r="AF35" s="716"/>
      <c r="AG35" s="70" t="s">
        <v>31</v>
      </c>
      <c r="AH35" s="644">
        <v>94</v>
      </c>
      <c r="AI35" s="644">
        <v>5</v>
      </c>
      <c r="AJ35" s="644">
        <v>25</v>
      </c>
      <c r="AK35" s="644">
        <f t="shared" si="44"/>
        <v>124</v>
      </c>
      <c r="AL35" s="645">
        <f t="shared" si="34"/>
        <v>0.75806451612903225</v>
      </c>
      <c r="AM35" s="522" t="str">
        <f t="shared" si="18"/>
        <v>Atraso Leve</v>
      </c>
      <c r="AP35" s="70" t="s">
        <v>31</v>
      </c>
      <c r="AQ35" s="68">
        <f t="shared" si="21"/>
        <v>459</v>
      </c>
      <c r="AR35" s="68">
        <f t="shared" si="36"/>
        <v>126</v>
      </c>
      <c r="AS35" s="68">
        <f t="shared" si="43"/>
        <v>585</v>
      </c>
      <c r="AT35" s="516">
        <f t="shared" si="7"/>
        <v>0.7846153846153846</v>
      </c>
      <c r="AU35" s="64" t="s">
        <v>1891</v>
      </c>
      <c r="AV35" s="765" t="s">
        <v>1895</v>
      </c>
    </row>
    <row r="36" spans="3:48" ht="28.95" customHeight="1">
      <c r="C36" s="460">
        <v>24</v>
      </c>
      <c r="D36" s="521" t="s">
        <v>32</v>
      </c>
      <c r="E36" s="72">
        <v>93</v>
      </c>
      <c r="F36" s="72">
        <v>26</v>
      </c>
      <c r="G36" s="72">
        <v>19</v>
      </c>
      <c r="H36" s="74">
        <f t="shared" si="38"/>
        <v>138</v>
      </c>
      <c r="I36" s="516">
        <f t="shared" si="30"/>
        <v>0.67391304347826086</v>
      </c>
      <c r="J36" s="522" t="str">
        <f t="shared" si="11"/>
        <v>Atraso Leve</v>
      </c>
      <c r="K36" s="70" t="s">
        <v>32</v>
      </c>
      <c r="L36" s="72">
        <v>253</v>
      </c>
      <c r="M36" s="72">
        <v>1</v>
      </c>
      <c r="N36" s="72">
        <v>7</v>
      </c>
      <c r="O36" s="74">
        <f t="shared" si="31"/>
        <v>261</v>
      </c>
      <c r="P36" s="516">
        <f t="shared" si="35"/>
        <v>0.96934865900383138</v>
      </c>
      <c r="Q36" s="522" t="str">
        <f t="shared" si="13"/>
        <v>De Acuerdo a lo Programado</v>
      </c>
      <c r="R36" s="70" t="s">
        <v>32</v>
      </c>
      <c r="S36" s="68">
        <f t="shared" si="41"/>
        <v>346</v>
      </c>
      <c r="T36" s="68">
        <f t="shared" si="41"/>
        <v>27</v>
      </c>
      <c r="U36" s="68">
        <f t="shared" si="41"/>
        <v>26</v>
      </c>
      <c r="V36" s="68">
        <f t="shared" si="9"/>
        <v>399</v>
      </c>
      <c r="W36" s="516">
        <f t="shared" si="32"/>
        <v>0.8671679197994987</v>
      </c>
      <c r="X36" s="522" t="str">
        <f t="shared" si="14"/>
        <v>Atraso Leve</v>
      </c>
      <c r="Y36" s="70" t="s">
        <v>32</v>
      </c>
      <c r="Z36" s="644">
        <v>213</v>
      </c>
      <c r="AA36" s="644">
        <v>0</v>
      </c>
      <c r="AB36" s="644">
        <v>1</v>
      </c>
      <c r="AC36" s="644">
        <f t="shared" si="19"/>
        <v>214</v>
      </c>
      <c r="AD36" s="645">
        <f t="shared" si="15"/>
        <v>0.99532710280373837</v>
      </c>
      <c r="AE36" s="522" t="str">
        <f t="shared" si="16"/>
        <v>De Acuerdo a lo Programado</v>
      </c>
      <c r="AF36" s="716"/>
      <c r="AG36" s="70" t="s">
        <v>32</v>
      </c>
      <c r="AH36" s="644">
        <v>224</v>
      </c>
      <c r="AI36" s="644">
        <v>0</v>
      </c>
      <c r="AJ36" s="644">
        <v>0</v>
      </c>
      <c r="AK36" s="644">
        <f t="shared" si="44"/>
        <v>224</v>
      </c>
      <c r="AL36" s="645">
        <f t="shared" si="34"/>
        <v>1</v>
      </c>
      <c r="AM36" s="522" t="str">
        <f t="shared" si="18"/>
        <v>De Acuerdo a lo Programado</v>
      </c>
      <c r="AP36" s="70" t="s">
        <v>32</v>
      </c>
      <c r="AQ36" s="68">
        <f>E36+L36+S36+Z36+AR36+AH36</f>
        <v>1182</v>
      </c>
      <c r="AR36" s="68">
        <f t="shared" si="36"/>
        <v>53</v>
      </c>
      <c r="AS36" s="68">
        <f t="shared" si="43"/>
        <v>1235</v>
      </c>
      <c r="AT36" s="516">
        <f t="shared" si="7"/>
        <v>0.95708502024291497</v>
      </c>
      <c r="AU36" s="62" t="s">
        <v>1890</v>
      </c>
      <c r="AV36" s="764"/>
    </row>
    <row r="37" spans="3:48" ht="28.95" customHeight="1">
      <c r="C37" s="460">
        <v>25</v>
      </c>
      <c r="D37" s="70" t="s">
        <v>33</v>
      </c>
      <c r="E37" s="72">
        <v>51</v>
      </c>
      <c r="F37" s="72">
        <v>4</v>
      </c>
      <c r="G37" s="72">
        <v>6</v>
      </c>
      <c r="H37" s="74">
        <f t="shared" si="38"/>
        <v>61</v>
      </c>
      <c r="I37" s="516">
        <f t="shared" si="30"/>
        <v>0.83606557377049184</v>
      </c>
      <c r="J37" s="522" t="str">
        <f t="shared" si="11"/>
        <v>Atraso Leve</v>
      </c>
      <c r="K37" s="70" t="s">
        <v>33</v>
      </c>
      <c r="L37" s="72">
        <v>36</v>
      </c>
      <c r="M37" s="72">
        <v>2</v>
      </c>
      <c r="N37" s="72">
        <v>4</v>
      </c>
      <c r="O37" s="74">
        <f t="shared" si="31"/>
        <v>42</v>
      </c>
      <c r="P37" s="516">
        <f t="shared" si="35"/>
        <v>0.8571428571428571</v>
      </c>
      <c r="Q37" s="522" t="str">
        <f t="shared" si="13"/>
        <v>Atraso Leve</v>
      </c>
      <c r="R37" s="70" t="s">
        <v>33</v>
      </c>
      <c r="S37" s="68">
        <f t="shared" si="41"/>
        <v>87</v>
      </c>
      <c r="T37" s="68">
        <f t="shared" si="41"/>
        <v>6</v>
      </c>
      <c r="U37" s="68">
        <f t="shared" si="41"/>
        <v>10</v>
      </c>
      <c r="V37" s="68">
        <f t="shared" si="9"/>
        <v>103</v>
      </c>
      <c r="W37" s="516">
        <f t="shared" si="32"/>
        <v>0.84466019417475724</v>
      </c>
      <c r="X37" s="522" t="str">
        <f t="shared" si="14"/>
        <v>Atraso Leve</v>
      </c>
      <c r="Y37" s="70" t="s">
        <v>33</v>
      </c>
      <c r="Z37" s="644">
        <v>11</v>
      </c>
      <c r="AA37" s="644">
        <v>1</v>
      </c>
      <c r="AB37" s="644">
        <v>3</v>
      </c>
      <c r="AC37" s="644">
        <f t="shared" si="19"/>
        <v>15</v>
      </c>
      <c r="AD37" s="645">
        <f t="shared" si="15"/>
        <v>0.73333333333333328</v>
      </c>
      <c r="AE37" s="522" t="str">
        <f t="shared" si="16"/>
        <v>Atraso Leve</v>
      </c>
      <c r="AF37" s="716"/>
      <c r="AG37" s="70" t="s">
        <v>33</v>
      </c>
      <c r="AH37" s="644">
        <v>40</v>
      </c>
      <c r="AI37" s="644">
        <v>3</v>
      </c>
      <c r="AJ37" s="644"/>
      <c r="AK37" s="644">
        <f t="shared" si="44"/>
        <v>43</v>
      </c>
      <c r="AL37" s="645">
        <f t="shared" si="34"/>
        <v>0.93023255813953487</v>
      </c>
      <c r="AM37" s="522" t="str">
        <f t="shared" si="18"/>
        <v>De Acuerdo a lo Programado</v>
      </c>
      <c r="AP37" s="70" t="s">
        <v>33</v>
      </c>
      <c r="AQ37" s="68">
        <f t="shared" ref="AQ37:AQ41" si="45">E37+L37+S37+Z37+AR37+AH37</f>
        <v>248</v>
      </c>
      <c r="AR37" s="68">
        <f t="shared" si="36"/>
        <v>23</v>
      </c>
      <c r="AS37" s="68">
        <f t="shared" si="43"/>
        <v>271</v>
      </c>
      <c r="AT37" s="516">
        <f t="shared" si="7"/>
        <v>0.91512915129151295</v>
      </c>
      <c r="AU37" s="62" t="s">
        <v>1890</v>
      </c>
      <c r="AV37" s="764"/>
    </row>
    <row r="38" spans="3:48" ht="27.45" customHeight="1">
      <c r="C38" s="460">
        <v>26</v>
      </c>
      <c r="D38" s="521" t="s">
        <v>34</v>
      </c>
      <c r="E38" s="72">
        <v>61</v>
      </c>
      <c r="F38" s="72">
        <v>3</v>
      </c>
      <c r="G38" s="72">
        <v>4</v>
      </c>
      <c r="H38" s="74">
        <f t="shared" si="38"/>
        <v>68</v>
      </c>
      <c r="I38" s="516">
        <f>SUM(E38)/H38</f>
        <v>0.8970588235294118</v>
      </c>
      <c r="J38" s="522" t="str">
        <f t="shared" si="11"/>
        <v>Atraso Leve</v>
      </c>
      <c r="K38" s="70" t="s">
        <v>34</v>
      </c>
      <c r="L38" s="72">
        <v>144</v>
      </c>
      <c r="M38" s="72">
        <v>10</v>
      </c>
      <c r="N38" s="72">
        <v>6</v>
      </c>
      <c r="O38" s="74">
        <f t="shared" si="31"/>
        <v>160</v>
      </c>
      <c r="P38" s="516">
        <f>SUM(L38)/O38</f>
        <v>0.9</v>
      </c>
      <c r="Q38" s="522" t="str">
        <f t="shared" si="13"/>
        <v>De Acuerdo a lo Programado</v>
      </c>
      <c r="R38" s="70" t="s">
        <v>34</v>
      </c>
      <c r="S38" s="68">
        <f t="shared" si="41"/>
        <v>205</v>
      </c>
      <c r="T38" s="68">
        <f t="shared" si="41"/>
        <v>13</v>
      </c>
      <c r="U38" s="68">
        <f t="shared" si="41"/>
        <v>10</v>
      </c>
      <c r="V38" s="68">
        <f t="shared" si="9"/>
        <v>228</v>
      </c>
      <c r="W38" s="516">
        <f>SUM(S38)/V38</f>
        <v>0.89912280701754388</v>
      </c>
      <c r="X38" s="522" t="str">
        <f t="shared" si="14"/>
        <v>Atraso Leve</v>
      </c>
      <c r="Y38" s="70" t="s">
        <v>34</v>
      </c>
      <c r="Z38" s="644">
        <v>141</v>
      </c>
      <c r="AA38" s="644">
        <v>5</v>
      </c>
      <c r="AB38" s="644">
        <v>1</v>
      </c>
      <c r="AC38" s="644">
        <f t="shared" si="19"/>
        <v>147</v>
      </c>
      <c r="AD38" s="645">
        <f t="shared" si="15"/>
        <v>0.95918367346938771</v>
      </c>
      <c r="AE38" s="522" t="str">
        <f t="shared" si="16"/>
        <v>De Acuerdo a lo Programado</v>
      </c>
      <c r="AF38" s="716"/>
      <c r="AG38" s="70" t="s">
        <v>34</v>
      </c>
      <c r="AH38" s="644">
        <v>79</v>
      </c>
      <c r="AI38" s="644">
        <v>0</v>
      </c>
      <c r="AJ38" s="644">
        <v>0</v>
      </c>
      <c r="AK38" s="644">
        <f t="shared" si="44"/>
        <v>79</v>
      </c>
      <c r="AL38" s="645">
        <f t="shared" si="34"/>
        <v>1</v>
      </c>
      <c r="AM38" s="522" t="str">
        <f t="shared" si="18"/>
        <v>De Acuerdo a lo Programado</v>
      </c>
      <c r="AP38" s="70" t="s">
        <v>34</v>
      </c>
      <c r="AQ38" s="68">
        <f t="shared" si="45"/>
        <v>651</v>
      </c>
      <c r="AR38" s="68">
        <f t="shared" si="36"/>
        <v>21</v>
      </c>
      <c r="AS38" s="68">
        <f t="shared" si="43"/>
        <v>672</v>
      </c>
      <c r="AT38" s="516">
        <f t="shared" si="7"/>
        <v>0.96875</v>
      </c>
      <c r="AU38" s="62" t="s">
        <v>1890</v>
      </c>
      <c r="AV38" s="764"/>
    </row>
    <row r="39" spans="3:48" ht="23.7" customHeight="1">
      <c r="C39" s="460">
        <v>27</v>
      </c>
      <c r="D39" s="521" t="s">
        <v>35</v>
      </c>
      <c r="E39" s="72">
        <v>24</v>
      </c>
      <c r="F39" s="72">
        <v>0</v>
      </c>
      <c r="G39" s="72">
        <v>0</v>
      </c>
      <c r="H39" s="74">
        <f t="shared" si="38"/>
        <v>24</v>
      </c>
      <c r="I39" s="516">
        <f t="shared" si="30"/>
        <v>1</v>
      </c>
      <c r="J39" s="522" t="str">
        <f t="shared" si="11"/>
        <v>De Acuerdo a lo Programado</v>
      </c>
      <c r="K39" s="70" t="s">
        <v>35</v>
      </c>
      <c r="L39" s="72">
        <v>54</v>
      </c>
      <c r="M39" s="72">
        <v>0</v>
      </c>
      <c r="N39" s="72">
        <v>0</v>
      </c>
      <c r="O39" s="74">
        <f t="shared" si="31"/>
        <v>54</v>
      </c>
      <c r="P39" s="516">
        <f t="shared" ref="P39:P41" si="46">SUM(L39)/O39</f>
        <v>1</v>
      </c>
      <c r="Q39" s="522" t="str">
        <f t="shared" si="13"/>
        <v>De Acuerdo a lo Programado</v>
      </c>
      <c r="R39" s="70" t="s">
        <v>35</v>
      </c>
      <c r="S39" s="68">
        <f t="shared" si="41"/>
        <v>78</v>
      </c>
      <c r="T39" s="68">
        <f t="shared" si="41"/>
        <v>0</v>
      </c>
      <c r="U39" s="68">
        <f t="shared" si="41"/>
        <v>0</v>
      </c>
      <c r="V39" s="68">
        <f t="shared" si="9"/>
        <v>78</v>
      </c>
      <c r="W39" s="516">
        <f t="shared" ref="W39:W41" si="47">SUM(S39)/V39</f>
        <v>1</v>
      </c>
      <c r="X39" s="522" t="str">
        <f t="shared" si="14"/>
        <v>De Acuerdo a lo Programado</v>
      </c>
      <c r="Y39" s="70" t="s">
        <v>35</v>
      </c>
      <c r="Z39" s="644">
        <v>35</v>
      </c>
      <c r="AA39" s="644">
        <v>5</v>
      </c>
      <c r="AB39" s="644">
        <v>6</v>
      </c>
      <c r="AC39" s="644">
        <f t="shared" si="19"/>
        <v>46</v>
      </c>
      <c r="AD39" s="645">
        <f t="shared" si="15"/>
        <v>0.76086956521739135</v>
      </c>
      <c r="AE39" s="522" t="str">
        <f t="shared" si="16"/>
        <v>Atraso Leve</v>
      </c>
      <c r="AF39" s="716"/>
      <c r="AG39" s="70" t="s">
        <v>35</v>
      </c>
      <c r="AH39" s="644">
        <v>145</v>
      </c>
      <c r="AI39" s="644">
        <v>2</v>
      </c>
      <c r="AJ39" s="644">
        <v>1</v>
      </c>
      <c r="AK39" s="644">
        <f t="shared" si="44"/>
        <v>148</v>
      </c>
      <c r="AL39" s="645">
        <f t="shared" si="34"/>
        <v>0.97972972972972971</v>
      </c>
      <c r="AM39" s="522" t="str">
        <f t="shared" si="18"/>
        <v>De Acuerdo a lo Programado</v>
      </c>
      <c r="AP39" s="70" t="s">
        <v>35</v>
      </c>
      <c r="AQ39" s="68">
        <f t="shared" si="45"/>
        <v>343</v>
      </c>
      <c r="AR39" s="68">
        <f t="shared" si="36"/>
        <v>7</v>
      </c>
      <c r="AS39" s="68">
        <f t="shared" si="43"/>
        <v>350</v>
      </c>
      <c r="AT39" s="516">
        <f t="shared" si="7"/>
        <v>0.98</v>
      </c>
      <c r="AU39" s="62" t="s">
        <v>1890</v>
      </c>
      <c r="AV39" s="764"/>
    </row>
    <row r="40" spans="3:48" ht="25.95" customHeight="1">
      <c r="C40" s="460">
        <v>28</v>
      </c>
      <c r="D40" s="70" t="s">
        <v>36</v>
      </c>
      <c r="E40" s="72">
        <v>40</v>
      </c>
      <c r="F40" s="72">
        <v>3</v>
      </c>
      <c r="G40" s="72">
        <v>4</v>
      </c>
      <c r="H40" s="74">
        <f t="shared" si="38"/>
        <v>47</v>
      </c>
      <c r="I40" s="516">
        <f t="shared" si="30"/>
        <v>0.85106382978723405</v>
      </c>
      <c r="J40" s="522" t="str">
        <f t="shared" si="11"/>
        <v>Atraso Leve</v>
      </c>
      <c r="K40" s="70" t="s">
        <v>36</v>
      </c>
      <c r="L40" s="72">
        <v>41</v>
      </c>
      <c r="M40" s="72">
        <v>3</v>
      </c>
      <c r="N40" s="72">
        <v>6</v>
      </c>
      <c r="O40" s="74">
        <f t="shared" si="31"/>
        <v>50</v>
      </c>
      <c r="P40" s="516">
        <f t="shared" si="46"/>
        <v>0.82</v>
      </c>
      <c r="Q40" s="522" t="str">
        <f t="shared" si="13"/>
        <v>Atraso Leve</v>
      </c>
      <c r="R40" s="70" t="s">
        <v>36</v>
      </c>
      <c r="S40" s="68">
        <f t="shared" si="41"/>
        <v>81</v>
      </c>
      <c r="T40" s="68">
        <f t="shared" si="41"/>
        <v>6</v>
      </c>
      <c r="U40" s="68">
        <f t="shared" si="41"/>
        <v>10</v>
      </c>
      <c r="V40" s="68">
        <f t="shared" si="9"/>
        <v>97</v>
      </c>
      <c r="W40" s="516">
        <f t="shared" si="47"/>
        <v>0.83505154639175261</v>
      </c>
      <c r="X40" s="522" t="str">
        <f t="shared" si="14"/>
        <v>Atraso Leve</v>
      </c>
      <c r="Y40" s="70" t="s">
        <v>36</v>
      </c>
      <c r="Z40" s="644">
        <v>44</v>
      </c>
      <c r="AA40" s="644">
        <v>2</v>
      </c>
      <c r="AB40" s="644">
        <v>3</v>
      </c>
      <c r="AC40" s="644">
        <f t="shared" si="19"/>
        <v>49</v>
      </c>
      <c r="AD40" s="645">
        <f t="shared" si="15"/>
        <v>0.89795918367346939</v>
      </c>
      <c r="AE40" s="522" t="str">
        <f t="shared" si="16"/>
        <v>Atraso Leve</v>
      </c>
      <c r="AF40" s="716"/>
      <c r="AG40" s="70" t="s">
        <v>36</v>
      </c>
      <c r="AH40" s="644">
        <v>77</v>
      </c>
      <c r="AI40" s="644">
        <v>0</v>
      </c>
      <c r="AJ40" s="644">
        <v>0</v>
      </c>
      <c r="AK40" s="644">
        <f t="shared" si="44"/>
        <v>77</v>
      </c>
      <c r="AL40" s="645">
        <f t="shared" si="34"/>
        <v>1</v>
      </c>
      <c r="AM40" s="522" t="str">
        <f t="shared" si="18"/>
        <v>De Acuerdo a lo Programado</v>
      </c>
      <c r="AP40" s="70" t="s">
        <v>36</v>
      </c>
      <c r="AQ40" s="68">
        <f t="shared" si="45"/>
        <v>306</v>
      </c>
      <c r="AR40" s="68">
        <f t="shared" si="36"/>
        <v>23</v>
      </c>
      <c r="AS40" s="68">
        <f t="shared" si="43"/>
        <v>329</v>
      </c>
      <c r="AT40" s="516">
        <f t="shared" si="7"/>
        <v>0.93009118541033431</v>
      </c>
      <c r="AU40" s="62" t="s">
        <v>1890</v>
      </c>
      <c r="AV40" s="764"/>
    </row>
    <row r="41" spans="3:48" ht="25.95" customHeight="1">
      <c r="C41" s="460">
        <v>29</v>
      </c>
      <c r="D41" s="70" t="s">
        <v>37</v>
      </c>
      <c r="E41" s="72">
        <v>56</v>
      </c>
      <c r="F41" s="72">
        <v>3</v>
      </c>
      <c r="G41" s="72">
        <v>3</v>
      </c>
      <c r="H41" s="74">
        <f t="shared" si="38"/>
        <v>62</v>
      </c>
      <c r="I41" s="516">
        <f t="shared" si="30"/>
        <v>0.90322580645161288</v>
      </c>
      <c r="J41" s="522" t="str">
        <f t="shared" si="11"/>
        <v>De Acuerdo a lo Programado</v>
      </c>
      <c r="K41" s="70" t="s">
        <v>37</v>
      </c>
      <c r="L41" s="72">
        <v>166</v>
      </c>
      <c r="M41" s="72">
        <v>18</v>
      </c>
      <c r="N41" s="72">
        <v>7</v>
      </c>
      <c r="O41" s="74">
        <f t="shared" si="31"/>
        <v>191</v>
      </c>
      <c r="P41" s="516">
        <f t="shared" si="46"/>
        <v>0.86910994764397909</v>
      </c>
      <c r="Q41" s="522" t="str">
        <f t="shared" si="13"/>
        <v>Atraso Leve</v>
      </c>
      <c r="R41" s="70" t="s">
        <v>37</v>
      </c>
      <c r="S41" s="68">
        <f t="shared" si="41"/>
        <v>222</v>
      </c>
      <c r="T41" s="68">
        <f t="shared" si="41"/>
        <v>21</v>
      </c>
      <c r="U41" s="68">
        <f t="shared" si="41"/>
        <v>10</v>
      </c>
      <c r="V41" s="68">
        <f t="shared" si="9"/>
        <v>253</v>
      </c>
      <c r="W41" s="516">
        <f t="shared" si="47"/>
        <v>0.87747035573122534</v>
      </c>
      <c r="X41" s="522" t="str">
        <f t="shared" si="14"/>
        <v>Atraso Leve</v>
      </c>
      <c r="Y41" s="70" t="s">
        <v>37</v>
      </c>
      <c r="Z41" s="644">
        <v>165</v>
      </c>
      <c r="AA41" s="644">
        <v>6</v>
      </c>
      <c r="AB41" s="644">
        <v>6</v>
      </c>
      <c r="AC41" s="644">
        <f t="shared" si="19"/>
        <v>177</v>
      </c>
      <c r="AD41" s="645">
        <f t="shared" si="15"/>
        <v>0.93220338983050843</v>
      </c>
      <c r="AE41" s="522" t="str">
        <f t="shared" si="16"/>
        <v>De Acuerdo a lo Programado</v>
      </c>
      <c r="AF41" s="716"/>
      <c r="AG41" s="70" t="s">
        <v>37</v>
      </c>
      <c r="AH41" s="644">
        <v>234</v>
      </c>
      <c r="AI41" s="644">
        <v>0</v>
      </c>
      <c r="AJ41" s="644">
        <v>8</v>
      </c>
      <c r="AK41" s="644">
        <f t="shared" si="44"/>
        <v>242</v>
      </c>
      <c r="AL41" s="645">
        <f t="shared" si="34"/>
        <v>0.96694214876033058</v>
      </c>
      <c r="AM41" s="522" t="str">
        <f t="shared" si="18"/>
        <v>De Acuerdo a lo Programado</v>
      </c>
      <c r="AP41" s="70" t="s">
        <v>37</v>
      </c>
      <c r="AQ41" s="68">
        <f t="shared" si="45"/>
        <v>877</v>
      </c>
      <c r="AR41" s="68">
        <f t="shared" si="36"/>
        <v>34</v>
      </c>
      <c r="AS41" s="68">
        <f t="shared" si="43"/>
        <v>911</v>
      </c>
      <c r="AT41" s="516">
        <f t="shared" si="7"/>
        <v>0.96267837541163559</v>
      </c>
      <c r="AU41" s="55" t="s">
        <v>1890</v>
      </c>
      <c r="AV41" s="764"/>
    </row>
  </sheetData>
  <mergeCells count="17">
    <mergeCell ref="Y9:AE9"/>
    <mergeCell ref="Y1:AE5"/>
    <mergeCell ref="D5:I5"/>
    <mergeCell ref="E9:I9"/>
    <mergeCell ref="K5:P5"/>
    <mergeCell ref="L9:P9"/>
    <mergeCell ref="R5:W5"/>
    <mergeCell ref="R9:W9"/>
    <mergeCell ref="D7:D8"/>
    <mergeCell ref="K7:K8"/>
    <mergeCell ref="R7:R8"/>
    <mergeCell ref="AG9:AM9"/>
    <mergeCell ref="AP1:AV5"/>
    <mergeCell ref="AP9:AV9"/>
    <mergeCell ref="AP6:AV6"/>
    <mergeCell ref="AG1:AN5"/>
    <mergeCell ref="AP7:AP8"/>
  </mergeCells>
  <conditionalFormatting sqref="J8 J12:J41 Q12:Q41 X12:X41 Z12:AE41 AH12:AM41">
    <cfRule type="containsText" dxfId="71" priority="23" operator="containsText" text="De Acuerdo a lo Programado">
      <formula>NOT(ISERROR(SEARCH("De Acuerdo a lo Programado",J8)))</formula>
    </cfRule>
    <cfRule type="containsText" dxfId="70" priority="24" operator="containsText" text="Atraso Leve">
      <formula>NOT(ISERROR(SEARCH("Atraso Leve",J8)))</formula>
    </cfRule>
    <cfRule type="containsText" dxfId="69" priority="25" operator="containsText" text="En Riesgo de Incumplimiento">
      <formula>NOT(ISERROR(SEARCH("En Riesgo de Incumplimiento",J8)))</formula>
    </cfRule>
  </conditionalFormatting>
  <conditionalFormatting sqref="Q8">
    <cfRule type="containsText" dxfId="68" priority="29" operator="containsText" text="De Acuerdo a lo Programado">
      <formula>NOT(ISERROR(SEARCH("De Acuerdo a lo Programado",Q8)))</formula>
    </cfRule>
    <cfRule type="containsText" dxfId="67" priority="30" operator="containsText" text="Atraso Leve">
      <formula>NOT(ISERROR(SEARCH("Atraso Leve",Q8)))</formula>
    </cfRule>
    <cfRule type="containsText" dxfId="66" priority="31" operator="containsText" text="En Riesgo de Incumplimiento">
      <formula>NOT(ISERROR(SEARCH("En Riesgo de Incumplimiento",Q8)))</formula>
    </cfRule>
  </conditionalFormatting>
  <conditionalFormatting sqref="X8">
    <cfRule type="containsText" dxfId="65" priority="17" operator="containsText" text="De Acuerdo a lo Programado">
      <formula>NOT(ISERROR(SEARCH("De Acuerdo a lo Programado",X8)))</formula>
    </cfRule>
    <cfRule type="containsText" dxfId="64" priority="18" operator="containsText" text="Atraso Leve">
      <formula>NOT(ISERROR(SEARCH("Atraso Leve",X8)))</formula>
    </cfRule>
    <cfRule type="containsText" dxfId="63" priority="19" operator="containsText" text="En Riesgo de Incumplimiento">
      <formula>NOT(ISERROR(SEARCH("En Riesgo de Incumplimiento",X8)))</formula>
    </cfRule>
  </conditionalFormatting>
  <conditionalFormatting sqref="AE8 AM8">
    <cfRule type="containsText" dxfId="62" priority="11" operator="containsText" text="De Acuerdo a lo Programado">
      <formula>NOT(ISERROR(SEARCH("De Acuerdo a lo Programado",AE8)))</formula>
    </cfRule>
    <cfRule type="containsText" dxfId="61" priority="12" operator="containsText" text="Atraso Leve">
      <formula>NOT(ISERROR(SEARCH("Atraso Leve",AE8)))</formula>
    </cfRule>
    <cfRule type="containsText" dxfId="60" priority="13" operator="containsText" text="En Riesgo de Incumplimiento">
      <formula>NOT(ISERROR(SEARCH("En Riesgo de Incumplimiento",AE8)))</formula>
    </cfRule>
  </conditionalFormatting>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8CB0F-185E-4DEE-8766-EEDE513393FF}">
  <sheetPr filterMode="1">
    <tabColor theme="0"/>
  </sheetPr>
  <dimension ref="A1:AL67"/>
  <sheetViews>
    <sheetView topLeftCell="AA15" workbookViewId="0">
      <selection activeCell="AI9" sqref="AI1:AL1048576"/>
    </sheetView>
  </sheetViews>
  <sheetFormatPr baseColWidth="10" defaultColWidth="11.21875" defaultRowHeight="9.6"/>
  <cols>
    <col min="1" max="5" width="6.21875" style="119" customWidth="1"/>
    <col min="6" max="6" width="32" style="380" bestFit="1" customWidth="1"/>
    <col min="7" max="7" width="26" style="236" customWidth="1"/>
    <col min="8" max="8" width="15" style="236" customWidth="1"/>
    <col min="9" max="10" width="4.21875" style="236" customWidth="1"/>
    <col min="11" max="11" width="4.21875" style="236" bestFit="1" customWidth="1"/>
    <col min="12" max="13" width="4.21875" style="236" customWidth="1"/>
    <col min="14" max="14" width="4.21875" style="236" bestFit="1" customWidth="1"/>
    <col min="15" max="15" width="7" style="236" customWidth="1"/>
    <col min="16" max="16" width="12" style="376" customWidth="1"/>
    <col min="17" max="17" width="29.21875" style="376" customWidth="1"/>
    <col min="18" max="18" width="17.77734375" style="119" customWidth="1"/>
    <col min="19" max="22" width="17.77734375" style="1" customWidth="1"/>
    <col min="23" max="34" width="17.77734375" style="27" customWidth="1"/>
    <col min="35" max="38" width="17.77734375" style="27" hidden="1" customWidth="1"/>
    <col min="39" max="39" width="17.77734375" style="27" customWidth="1"/>
    <col min="40" max="40" width="11.21875" style="27" customWidth="1"/>
    <col min="41" max="16384" width="11.21875" style="27"/>
  </cols>
  <sheetData>
    <row r="1" spans="1:38" ht="15.6">
      <c r="A1" s="823" t="s">
        <v>38</v>
      </c>
      <c r="B1" s="823"/>
      <c r="C1" s="823"/>
      <c r="D1" s="823"/>
      <c r="E1" s="823"/>
      <c r="F1" s="378"/>
      <c r="G1" s="320"/>
      <c r="H1" s="320"/>
      <c r="I1" s="320"/>
      <c r="J1" s="320"/>
      <c r="K1" s="320"/>
      <c r="L1" s="320"/>
      <c r="M1" s="320"/>
      <c r="N1" s="320"/>
      <c r="O1" s="320"/>
      <c r="P1" s="326"/>
      <c r="Q1" s="326"/>
    </row>
    <row r="2" spans="1:38" ht="12" customHeight="1">
      <c r="A2" s="824" t="s">
        <v>39</v>
      </c>
      <c r="B2" s="824"/>
      <c r="C2" s="824"/>
      <c r="D2" s="824"/>
      <c r="E2" s="824"/>
      <c r="F2" s="379"/>
      <c r="G2" s="320"/>
      <c r="H2" s="320"/>
      <c r="I2" s="320"/>
      <c r="J2" s="320"/>
      <c r="K2" s="320"/>
      <c r="L2" s="320"/>
      <c r="M2" s="320"/>
      <c r="N2" s="320"/>
      <c r="O2" s="320"/>
      <c r="P2" s="326"/>
      <c r="Q2" s="326"/>
    </row>
    <row r="3" spans="1:38" ht="10.050000000000001" customHeight="1">
      <c r="G3" s="320"/>
      <c r="H3" s="320"/>
      <c r="I3" s="320"/>
      <c r="J3" s="320"/>
      <c r="K3" s="320"/>
      <c r="L3" s="320"/>
      <c r="M3" s="320"/>
      <c r="N3" s="320"/>
      <c r="O3" s="320"/>
      <c r="P3" s="326"/>
      <c r="Q3" s="326"/>
    </row>
    <row r="6" spans="1:38" ht="10.8">
      <c r="A6" s="822" t="s">
        <v>40</v>
      </c>
      <c r="B6" s="822"/>
      <c r="C6" s="822"/>
      <c r="D6" s="822"/>
      <c r="E6" s="822"/>
      <c r="F6" s="381">
        <v>2024</v>
      </c>
    </row>
    <row r="7" spans="1:38" ht="10.8">
      <c r="A7" s="822" t="s">
        <v>41</v>
      </c>
      <c r="B7" s="822"/>
      <c r="C7" s="822"/>
      <c r="D7" s="822"/>
      <c r="E7" s="822"/>
      <c r="F7" s="382" t="s">
        <v>240</v>
      </c>
    </row>
    <row r="8" spans="1:38" ht="10.8">
      <c r="A8" s="822" t="s">
        <v>42</v>
      </c>
      <c r="B8" s="822"/>
      <c r="C8" s="822"/>
      <c r="D8" s="822"/>
      <c r="E8" s="822"/>
      <c r="F8" s="382" t="s">
        <v>325</v>
      </c>
    </row>
    <row r="9" spans="1:38" ht="18" customHeight="1">
      <c r="A9" s="822" t="s">
        <v>43</v>
      </c>
      <c r="B9" s="822"/>
      <c r="C9" s="822"/>
      <c r="D9" s="822"/>
      <c r="E9" s="822"/>
      <c r="F9" s="382" t="s">
        <v>326</v>
      </c>
    </row>
    <row r="10" spans="1:38" ht="19.5" customHeight="1"/>
    <row r="11" spans="1:38" ht="27" customHeight="1">
      <c r="A11" s="796" t="s">
        <v>45</v>
      </c>
      <c r="B11" s="799" t="s">
        <v>46</v>
      </c>
      <c r="C11" s="800"/>
      <c r="D11" s="800"/>
      <c r="E11" s="801"/>
      <c r="F11" s="367" t="s">
        <v>47</v>
      </c>
      <c r="G11" s="282"/>
      <c r="H11" s="282"/>
      <c r="I11" s="282"/>
      <c r="J11" s="282"/>
      <c r="K11" s="282"/>
      <c r="L11" s="282"/>
      <c r="M11" s="282"/>
      <c r="N11" s="282"/>
      <c r="O11" s="282"/>
      <c r="P11" s="314"/>
      <c r="Q11" s="314"/>
      <c r="R11" s="80"/>
      <c r="S11" s="259" t="s">
        <v>48</v>
      </c>
      <c r="T11" s="259"/>
      <c r="U11" s="259"/>
      <c r="V11" s="259"/>
      <c r="W11" s="29"/>
      <c r="X11" s="29"/>
      <c r="Y11" s="29"/>
      <c r="Z11" s="29"/>
      <c r="AA11" s="29"/>
      <c r="AB11" s="29"/>
      <c r="AC11" s="29"/>
      <c r="AD11" s="29"/>
      <c r="AE11" s="29"/>
      <c r="AF11" s="29"/>
      <c r="AG11" s="29"/>
      <c r="AH11" s="29"/>
      <c r="AI11" s="120" t="s">
        <v>49</v>
      </c>
      <c r="AJ11" s="120"/>
      <c r="AK11" s="120"/>
      <c r="AL11" s="120"/>
    </row>
    <row r="12" spans="1:38" ht="19.5" customHeight="1">
      <c r="A12" s="797"/>
      <c r="B12" s="825" t="s">
        <v>50</v>
      </c>
      <c r="C12" s="825" t="s">
        <v>51</v>
      </c>
      <c r="D12" s="825" t="s">
        <v>52</v>
      </c>
      <c r="E12" s="825" t="s">
        <v>53</v>
      </c>
      <c r="F12" s="827" t="s">
        <v>54</v>
      </c>
      <c r="G12" s="473" t="s">
        <v>55</v>
      </c>
      <c r="H12" s="343"/>
      <c r="I12" s="343"/>
      <c r="J12" s="343"/>
      <c r="K12" s="343"/>
      <c r="L12" s="343"/>
      <c r="M12" s="343"/>
      <c r="N12" s="343"/>
      <c r="O12" s="344"/>
      <c r="P12" s="336" t="s">
        <v>56</v>
      </c>
      <c r="Q12" s="280" t="s">
        <v>57</v>
      </c>
      <c r="R12" s="803" t="s">
        <v>58</v>
      </c>
      <c r="S12" s="270" t="s">
        <v>59</v>
      </c>
      <c r="T12" s="270"/>
      <c r="U12" s="270"/>
      <c r="V12" s="270"/>
      <c r="W12" s="120" t="s">
        <v>60</v>
      </c>
      <c r="X12" s="120"/>
      <c r="Y12" s="120"/>
      <c r="Z12" s="120"/>
      <c r="AA12" s="120" t="s">
        <v>61</v>
      </c>
      <c r="AB12" s="120"/>
      <c r="AC12" s="120"/>
      <c r="AD12" s="120"/>
      <c r="AE12" s="815" t="s">
        <v>62</v>
      </c>
      <c r="AF12" s="816"/>
      <c r="AG12" s="816"/>
      <c r="AH12" s="817"/>
      <c r="AI12" s="815" t="s">
        <v>1558</v>
      </c>
      <c r="AJ12" s="816"/>
      <c r="AK12" s="816"/>
      <c r="AL12" s="817"/>
    </row>
    <row r="13" spans="1:38" ht="26.55" customHeight="1">
      <c r="A13" s="797"/>
      <c r="B13" s="825"/>
      <c r="C13" s="825"/>
      <c r="D13" s="825"/>
      <c r="E13" s="825"/>
      <c r="F13" s="827"/>
      <c r="G13" s="321" t="s">
        <v>63</v>
      </c>
      <c r="H13" s="321" t="s">
        <v>64</v>
      </c>
      <c r="I13" s="474" t="s">
        <v>65</v>
      </c>
      <c r="J13" s="432"/>
      <c r="K13" s="432"/>
      <c r="L13" s="432"/>
      <c r="M13" s="432"/>
      <c r="N13" s="433"/>
      <c r="O13" s="288" t="s">
        <v>66</v>
      </c>
      <c r="P13" s="336"/>
      <c r="Q13" s="280"/>
      <c r="R13" s="803"/>
      <c r="S13" s="795" t="s">
        <v>67</v>
      </c>
      <c r="T13" s="795" t="s">
        <v>68</v>
      </c>
      <c r="U13" s="795" t="s">
        <v>69</v>
      </c>
      <c r="V13" s="795" t="s">
        <v>70</v>
      </c>
      <c r="W13" s="793" t="s">
        <v>67</v>
      </c>
      <c r="X13" s="793" t="s">
        <v>68</v>
      </c>
      <c r="Y13" s="793" t="s">
        <v>69</v>
      </c>
      <c r="Z13" s="793" t="s">
        <v>70</v>
      </c>
      <c r="AA13" s="793" t="s">
        <v>67</v>
      </c>
      <c r="AB13" s="793" t="s">
        <v>68</v>
      </c>
      <c r="AC13" s="793" t="s">
        <v>69</v>
      </c>
      <c r="AD13" s="793" t="s">
        <v>70</v>
      </c>
      <c r="AE13" s="793" t="s">
        <v>67</v>
      </c>
      <c r="AF13" s="793" t="s">
        <v>68</v>
      </c>
      <c r="AG13" s="793" t="s">
        <v>69</v>
      </c>
      <c r="AH13" s="793" t="s">
        <v>70</v>
      </c>
      <c r="AI13" s="793" t="s">
        <v>71</v>
      </c>
      <c r="AJ13" s="793" t="s">
        <v>72</v>
      </c>
      <c r="AK13" s="793" t="s">
        <v>73</v>
      </c>
      <c r="AL13" s="793" t="s">
        <v>70</v>
      </c>
    </row>
    <row r="14" spans="1:38" ht="19.5" hidden="1" customHeight="1">
      <c r="A14" s="797"/>
      <c r="B14" s="826"/>
      <c r="C14" s="826"/>
      <c r="D14" s="826"/>
      <c r="E14" s="826"/>
      <c r="F14" s="827"/>
      <c r="G14" s="322"/>
      <c r="H14" s="322"/>
      <c r="I14" s="288">
        <v>1</v>
      </c>
      <c r="J14" s="288">
        <v>2</v>
      </c>
      <c r="K14" s="288" t="s">
        <v>74</v>
      </c>
      <c r="L14" s="288">
        <v>3</v>
      </c>
      <c r="M14" s="288">
        <v>4</v>
      </c>
      <c r="N14" s="288" t="s">
        <v>75</v>
      </c>
      <c r="O14" s="288" t="s">
        <v>76</v>
      </c>
      <c r="P14" s="336"/>
      <c r="Q14" s="280"/>
      <c r="R14" s="803"/>
      <c r="S14" s="805"/>
      <c r="T14" s="805"/>
      <c r="U14" s="805"/>
      <c r="V14" s="805"/>
      <c r="W14" s="794"/>
      <c r="X14" s="794"/>
      <c r="Y14" s="794"/>
      <c r="Z14" s="794"/>
      <c r="AA14" s="794"/>
      <c r="AB14" s="794"/>
      <c r="AC14" s="794"/>
      <c r="AD14" s="794"/>
      <c r="AE14" s="794"/>
      <c r="AF14" s="794"/>
      <c r="AG14" s="794"/>
      <c r="AH14" s="794"/>
      <c r="AI14" s="794"/>
      <c r="AJ14" s="794"/>
      <c r="AK14" s="794"/>
      <c r="AL14" s="794"/>
    </row>
    <row r="15" spans="1:38" ht="36.6" customHeight="1">
      <c r="A15" s="121"/>
      <c r="B15" s="122">
        <v>12</v>
      </c>
      <c r="C15" s="122" t="s">
        <v>156</v>
      </c>
      <c r="D15" s="122">
        <v>1</v>
      </c>
      <c r="E15" s="122">
        <v>3.04</v>
      </c>
      <c r="F15" s="383" t="s">
        <v>327</v>
      </c>
      <c r="G15" s="475" t="s">
        <v>317</v>
      </c>
      <c r="H15" s="476" t="s">
        <v>100</v>
      </c>
      <c r="I15" s="150">
        <v>1</v>
      </c>
      <c r="J15" s="150">
        <v>0</v>
      </c>
      <c r="K15" s="361">
        <f t="shared" ref="K15:K28" si="0">I15+J15</f>
        <v>1</v>
      </c>
      <c r="L15" s="150">
        <v>1</v>
      </c>
      <c r="M15" s="150"/>
      <c r="N15" s="361">
        <f t="shared" ref="N15:N28" si="1">L15+M15</f>
        <v>1</v>
      </c>
      <c r="O15" s="361">
        <f t="shared" ref="O15:O28" si="2">K15+N15</f>
        <v>2</v>
      </c>
      <c r="P15" s="100">
        <v>103784.64</v>
      </c>
      <c r="Q15" s="258" t="s">
        <v>328</v>
      </c>
      <c r="R15" s="123" t="s">
        <v>329</v>
      </c>
      <c r="S15" s="261">
        <v>0</v>
      </c>
      <c r="T15" s="145">
        <f t="shared" ref="T15:T28" si="3">IF(S15="","No hay ejecución",IF(AND(I15=0),"No hay Programación", S15/I15))</f>
        <v>0</v>
      </c>
      <c r="U15" s="99" t="str">
        <f>IF(T15="No hay ejecución","NA",IF(T15&gt;=90%,"De acuerdo con lo programado",IF(T15&gt;=51%,"Atraso Leve",IF(T15&lt;=50%,"En riesgo cumplimiento"))))</f>
        <v>En riesgo cumplimiento</v>
      </c>
      <c r="V15" s="266" t="s">
        <v>330</v>
      </c>
      <c r="W15" s="24">
        <v>3</v>
      </c>
      <c r="X15" s="26" t="str">
        <f t="shared" ref="X15:X28" si="4">IF(W15="","No hay ejecución",IF(AND(J15=0),"No hay Programación", W15/J15))</f>
        <v>No hay Programación</v>
      </c>
      <c r="Y15" s="23" t="str">
        <f t="shared" ref="Y15:Y28" si="5">IF(X15="No hay ejecución","NA",IF(X15&gt;=90%,"De acuerdo con lo programado",IF(X15&gt;=51%,"Atraso Leve",IF(X15&lt;50%,"En riesgo en cumplimiento"))))</f>
        <v>De acuerdo con lo programado</v>
      </c>
      <c r="Z15" s="85"/>
      <c r="AA15" s="86">
        <v>1</v>
      </c>
      <c r="AB15" s="26">
        <f>IF(AA15="","No hay ejecución",IF(AND(L15=0),"No hay Programación", AA15/L15))</f>
        <v>1</v>
      </c>
      <c r="AC15" s="23" t="str">
        <f t="shared" ref="AC15:AC28" si="6">IF(AB15="No hay ejecución","NA",IF(AB15&gt;=90%,"De acuerdo con lo programado",IF(AB15&gt;=51%,"Atraso Leve",IF(AB15&lt;50%,"En riesgo en cumplimiento"))))</f>
        <v>De acuerdo con lo programado</v>
      </c>
      <c r="AD15" s="85"/>
      <c r="AE15" s="86">
        <v>1</v>
      </c>
      <c r="AF15" s="666" t="str">
        <f>IF(AE15="","No hay ejecución",IF(AND(M15=0),"No hay Programación", AE15/M15))</f>
        <v>No hay Programación</v>
      </c>
      <c r="AG15" s="116" t="str">
        <f t="shared" ref="AG15:AG28" si="7">IF(AF15="No hay ejecución","NA",IF(AF15&gt;=90%,"De acuerdo con lo programado",IF(AF15&gt;=51%,"Atraso Leve",IF(AF15&lt;50%,"En riesgo en cumplimiento"))))</f>
        <v>De acuerdo con lo programado</v>
      </c>
      <c r="AH15" s="116"/>
      <c r="AI15" s="24">
        <f>S15+W15+AA15+AE15</f>
        <v>5</v>
      </c>
      <c r="AJ15" s="26">
        <f>IF(AI15="","No hay ejecución",IF(AND(O15=0),"No hay Programación", AI15/O15))</f>
        <v>2.5</v>
      </c>
      <c r="AK15" s="519" t="str">
        <f>IF(AJ15="No hay ejecución","NA",IF(AJ15&gt;=90%,"De acuerdo a lo programado",IF(AJ15&lt;89.99%,"En riesgo de Incumplimiento")))</f>
        <v>De acuerdo a lo programado</v>
      </c>
      <c r="AL15" s="116"/>
    </row>
    <row r="16" spans="1:38" ht="19.2">
      <c r="A16" s="121"/>
      <c r="B16" s="122">
        <v>12</v>
      </c>
      <c r="C16" s="122" t="s">
        <v>156</v>
      </c>
      <c r="D16" s="122">
        <v>1</v>
      </c>
      <c r="E16" s="122">
        <v>3.04</v>
      </c>
      <c r="F16" s="383" t="s">
        <v>331</v>
      </c>
      <c r="G16" s="475" t="s">
        <v>317</v>
      </c>
      <c r="H16" s="476" t="s">
        <v>100</v>
      </c>
      <c r="I16" s="150">
        <v>1</v>
      </c>
      <c r="J16" s="150">
        <v>1</v>
      </c>
      <c r="K16" s="361">
        <f t="shared" si="0"/>
        <v>2</v>
      </c>
      <c r="L16" s="150">
        <v>1</v>
      </c>
      <c r="M16" s="150">
        <v>1</v>
      </c>
      <c r="N16" s="361">
        <f t="shared" si="1"/>
        <v>2</v>
      </c>
      <c r="O16" s="361">
        <f t="shared" si="2"/>
        <v>4</v>
      </c>
      <c r="P16" s="100">
        <v>103784.64</v>
      </c>
      <c r="Q16" s="258" t="s">
        <v>328</v>
      </c>
      <c r="R16" s="123" t="s">
        <v>332</v>
      </c>
      <c r="S16" s="261">
        <v>1</v>
      </c>
      <c r="T16" s="145">
        <f t="shared" si="3"/>
        <v>1</v>
      </c>
      <c r="U16" s="99" t="str">
        <f t="shared" ref="U16:U33" si="8">IF(T16="No hay ejecución","NA",IF(T16&gt;=90%,"De acuerdo con lo programado",IF(T16&gt;=51%,"Atraso Leve",IF(T16&lt;=50%,"En riesgo cumplimiento"))))</f>
        <v>De acuerdo con lo programado</v>
      </c>
      <c r="V16" s="266"/>
      <c r="W16" s="24">
        <v>1</v>
      </c>
      <c r="X16" s="26">
        <f t="shared" si="4"/>
        <v>1</v>
      </c>
      <c r="Y16" s="23" t="str">
        <f t="shared" si="5"/>
        <v>De acuerdo con lo programado</v>
      </c>
      <c r="Z16" s="85"/>
      <c r="AA16" s="86">
        <v>1</v>
      </c>
      <c r="AB16" s="26">
        <f t="shared" ref="AB16:AB28" si="9">IF(AA16="","No hay ejecución",IF(AND(L16=0),"No hay Programación", AA16/L16))</f>
        <v>1</v>
      </c>
      <c r="AC16" s="23" t="str">
        <f t="shared" si="6"/>
        <v>De acuerdo con lo programado</v>
      </c>
      <c r="AD16" s="85"/>
      <c r="AE16" s="86">
        <v>1</v>
      </c>
      <c r="AF16" s="666">
        <f t="shared" ref="AF16:AF28" si="10">IF(AE16="","No hay ejecución",IF(AND(M16=0),"No hay Programación", AE16/M16))</f>
        <v>1</v>
      </c>
      <c r="AG16" s="116" t="str">
        <f t="shared" si="7"/>
        <v>De acuerdo con lo programado</v>
      </c>
      <c r="AH16" s="116"/>
      <c r="AI16" s="24">
        <f t="shared" ref="AI16:AI33" si="11">S16+W16+AA16+AE16</f>
        <v>4</v>
      </c>
      <c r="AJ16" s="26">
        <f t="shared" ref="AJ16:AJ28" si="12">IF(AI16="","No hay ejecución",IF(AND(O16=0),"No hay Programación", AI16/O16))</f>
        <v>1</v>
      </c>
      <c r="AK16" s="519" t="str">
        <f t="shared" ref="AK16:AK33" si="13">IF(AJ16="No hay ejecución","NA",IF(AJ16&gt;=90%,"De acuerdo a lo programado",IF(AJ16&lt;89.99%,"En riesgo de Incumplimiento")))</f>
        <v>De acuerdo a lo programado</v>
      </c>
      <c r="AL16" s="116"/>
    </row>
    <row r="17" spans="1:38" ht="28.8">
      <c r="A17" s="121"/>
      <c r="B17" s="122">
        <v>12</v>
      </c>
      <c r="C17" s="122" t="s">
        <v>156</v>
      </c>
      <c r="D17" s="122">
        <v>1</v>
      </c>
      <c r="E17" s="122">
        <v>2.0299999999999998</v>
      </c>
      <c r="F17" s="383" t="s">
        <v>333</v>
      </c>
      <c r="G17" s="475" t="s">
        <v>317</v>
      </c>
      <c r="H17" s="476" t="s">
        <v>334</v>
      </c>
      <c r="I17" s="150">
        <v>1</v>
      </c>
      <c r="J17" s="150">
        <v>0</v>
      </c>
      <c r="K17" s="361">
        <f t="shared" si="0"/>
        <v>1</v>
      </c>
      <c r="L17" s="150">
        <v>0</v>
      </c>
      <c r="M17" s="150">
        <v>0</v>
      </c>
      <c r="N17" s="361">
        <f t="shared" si="1"/>
        <v>0</v>
      </c>
      <c r="O17" s="361">
        <f t="shared" si="2"/>
        <v>1</v>
      </c>
      <c r="P17" s="100">
        <v>0</v>
      </c>
      <c r="Q17" s="258" t="s">
        <v>335</v>
      </c>
      <c r="R17" s="123" t="s">
        <v>336</v>
      </c>
      <c r="S17" s="261">
        <v>0</v>
      </c>
      <c r="T17" s="145">
        <f t="shared" si="3"/>
        <v>0</v>
      </c>
      <c r="U17" s="99" t="str">
        <f t="shared" si="8"/>
        <v>En riesgo cumplimiento</v>
      </c>
      <c r="V17" s="266" t="s">
        <v>337</v>
      </c>
      <c r="W17" s="24">
        <v>0</v>
      </c>
      <c r="X17" s="26" t="str">
        <f t="shared" si="4"/>
        <v>No hay Programación</v>
      </c>
      <c r="Y17" s="23" t="str">
        <f t="shared" si="5"/>
        <v>De acuerdo con lo programado</v>
      </c>
      <c r="Z17" s="85"/>
      <c r="AA17" s="86">
        <v>0</v>
      </c>
      <c r="AB17" s="26" t="str">
        <f t="shared" si="9"/>
        <v>No hay Programación</v>
      </c>
      <c r="AC17" s="23" t="str">
        <f t="shared" si="6"/>
        <v>De acuerdo con lo programado</v>
      </c>
      <c r="AD17" s="85"/>
      <c r="AE17" s="86">
        <v>0</v>
      </c>
      <c r="AF17" s="666" t="str">
        <f t="shared" si="10"/>
        <v>No hay Programación</v>
      </c>
      <c r="AG17" s="116" t="str">
        <f t="shared" si="7"/>
        <v>De acuerdo con lo programado</v>
      </c>
      <c r="AH17" s="116"/>
      <c r="AI17" s="24">
        <f t="shared" si="11"/>
        <v>0</v>
      </c>
      <c r="AJ17" s="26">
        <f t="shared" si="12"/>
        <v>0</v>
      </c>
      <c r="AK17" s="519" t="str">
        <f t="shared" si="13"/>
        <v>En riesgo de Incumplimiento</v>
      </c>
      <c r="AL17" s="116"/>
    </row>
    <row r="18" spans="1:38" ht="10.8">
      <c r="A18" s="121"/>
      <c r="B18" s="122">
        <v>12</v>
      </c>
      <c r="C18" s="122" t="s">
        <v>156</v>
      </c>
      <c r="D18" s="122">
        <v>1</v>
      </c>
      <c r="E18" s="122">
        <v>2.0299999999999998</v>
      </c>
      <c r="F18" s="383" t="s">
        <v>338</v>
      </c>
      <c r="G18" s="475" t="s">
        <v>317</v>
      </c>
      <c r="H18" s="476" t="s">
        <v>334</v>
      </c>
      <c r="I18" s="150">
        <v>0</v>
      </c>
      <c r="J18" s="150">
        <v>0</v>
      </c>
      <c r="K18" s="361">
        <f t="shared" si="0"/>
        <v>0</v>
      </c>
      <c r="L18" s="150">
        <v>0</v>
      </c>
      <c r="M18" s="150">
        <v>0</v>
      </c>
      <c r="N18" s="361">
        <f t="shared" si="1"/>
        <v>0</v>
      </c>
      <c r="O18" s="361">
        <f t="shared" si="2"/>
        <v>0</v>
      </c>
      <c r="P18" s="100">
        <v>0</v>
      </c>
      <c r="Q18" s="258" t="s">
        <v>335</v>
      </c>
      <c r="R18" s="123"/>
      <c r="S18" s="261"/>
      <c r="T18" s="145" t="str">
        <f t="shared" si="3"/>
        <v>No hay ejecución</v>
      </c>
      <c r="U18" s="99" t="str">
        <f t="shared" si="8"/>
        <v>NA</v>
      </c>
      <c r="V18" s="266"/>
      <c r="W18" s="24">
        <v>0</v>
      </c>
      <c r="X18" s="26" t="str">
        <f t="shared" si="4"/>
        <v>No hay Programación</v>
      </c>
      <c r="Y18" s="23" t="str">
        <f t="shared" si="5"/>
        <v>De acuerdo con lo programado</v>
      </c>
      <c r="Z18" s="85"/>
      <c r="AA18" s="86">
        <v>0</v>
      </c>
      <c r="AB18" s="26" t="str">
        <f t="shared" si="9"/>
        <v>No hay Programación</v>
      </c>
      <c r="AC18" s="23" t="str">
        <f t="shared" si="6"/>
        <v>De acuerdo con lo programado</v>
      </c>
      <c r="AD18" s="85"/>
      <c r="AE18" s="86">
        <v>0</v>
      </c>
      <c r="AF18" s="666" t="str">
        <f t="shared" si="10"/>
        <v>No hay Programación</v>
      </c>
      <c r="AG18" s="116" t="str">
        <f t="shared" si="7"/>
        <v>De acuerdo con lo programado</v>
      </c>
      <c r="AH18" s="116"/>
      <c r="AI18" s="24">
        <f t="shared" si="11"/>
        <v>0</v>
      </c>
      <c r="AJ18" s="26" t="str">
        <f t="shared" si="12"/>
        <v>No hay Programación</v>
      </c>
      <c r="AK18" s="519" t="str">
        <f t="shared" si="13"/>
        <v>De acuerdo a lo programado</v>
      </c>
      <c r="AL18" s="116"/>
    </row>
    <row r="19" spans="1:38" ht="21.6">
      <c r="A19" s="121"/>
      <c r="B19" s="122">
        <v>12</v>
      </c>
      <c r="C19" s="122" t="s">
        <v>156</v>
      </c>
      <c r="D19" s="122">
        <v>1</v>
      </c>
      <c r="E19" s="122">
        <v>2.0299999999999998</v>
      </c>
      <c r="F19" s="383" t="s">
        <v>339</v>
      </c>
      <c r="G19" s="475" t="s">
        <v>317</v>
      </c>
      <c r="H19" s="476" t="s">
        <v>334</v>
      </c>
      <c r="I19" s="150">
        <v>1</v>
      </c>
      <c r="J19" s="150">
        <v>1</v>
      </c>
      <c r="K19" s="361">
        <f t="shared" si="0"/>
        <v>2</v>
      </c>
      <c r="L19" s="150">
        <v>0</v>
      </c>
      <c r="M19" s="150">
        <v>0</v>
      </c>
      <c r="N19" s="361">
        <f t="shared" si="1"/>
        <v>0</v>
      </c>
      <c r="O19" s="361">
        <f t="shared" si="2"/>
        <v>2</v>
      </c>
      <c r="P19" s="100">
        <v>0</v>
      </c>
      <c r="Q19" s="258" t="s">
        <v>335</v>
      </c>
      <c r="R19" s="123" t="s">
        <v>340</v>
      </c>
      <c r="S19" s="261">
        <v>2</v>
      </c>
      <c r="T19" s="145">
        <f t="shared" si="3"/>
        <v>2</v>
      </c>
      <c r="U19" s="99" t="str">
        <f t="shared" si="8"/>
        <v>De acuerdo con lo programado</v>
      </c>
      <c r="V19" s="266"/>
      <c r="W19" s="24">
        <v>0</v>
      </c>
      <c r="X19" s="26">
        <f t="shared" si="4"/>
        <v>0</v>
      </c>
      <c r="Y19" s="23" t="str">
        <f t="shared" si="5"/>
        <v>En riesgo en cumplimiento</v>
      </c>
      <c r="Z19" s="85"/>
      <c r="AA19" s="86">
        <v>0</v>
      </c>
      <c r="AB19" s="26" t="str">
        <f t="shared" si="9"/>
        <v>No hay Programación</v>
      </c>
      <c r="AC19" s="23" t="str">
        <f t="shared" si="6"/>
        <v>De acuerdo con lo programado</v>
      </c>
      <c r="AD19" s="85"/>
      <c r="AE19" s="86">
        <v>1</v>
      </c>
      <c r="AF19" s="666" t="str">
        <f t="shared" si="10"/>
        <v>No hay Programación</v>
      </c>
      <c r="AG19" s="116" t="str">
        <f t="shared" si="7"/>
        <v>De acuerdo con lo programado</v>
      </c>
      <c r="AH19" s="116"/>
      <c r="AI19" s="24">
        <f t="shared" si="11"/>
        <v>3</v>
      </c>
      <c r="AJ19" s="26">
        <f t="shared" si="12"/>
        <v>1.5</v>
      </c>
      <c r="AK19" s="519" t="str">
        <f t="shared" si="13"/>
        <v>De acuerdo a lo programado</v>
      </c>
      <c r="AL19" s="116"/>
    </row>
    <row r="20" spans="1:38" ht="21.6">
      <c r="A20" s="121"/>
      <c r="B20" s="122">
        <v>12</v>
      </c>
      <c r="C20" s="122" t="s">
        <v>156</v>
      </c>
      <c r="D20" s="122">
        <v>1</v>
      </c>
      <c r="E20" s="122">
        <v>2.0299999999999998</v>
      </c>
      <c r="F20" s="383" t="s">
        <v>341</v>
      </c>
      <c r="G20" s="475" t="s">
        <v>317</v>
      </c>
      <c r="H20" s="476" t="s">
        <v>334</v>
      </c>
      <c r="I20" s="150">
        <v>1</v>
      </c>
      <c r="J20" s="150">
        <v>0</v>
      </c>
      <c r="K20" s="361">
        <f t="shared" si="0"/>
        <v>1</v>
      </c>
      <c r="L20" s="150">
        <v>0</v>
      </c>
      <c r="M20" s="150">
        <v>0</v>
      </c>
      <c r="N20" s="361">
        <f t="shared" si="1"/>
        <v>0</v>
      </c>
      <c r="O20" s="361">
        <f t="shared" si="2"/>
        <v>1</v>
      </c>
      <c r="P20" s="100">
        <v>0</v>
      </c>
      <c r="Q20" s="258" t="s">
        <v>335</v>
      </c>
      <c r="R20" s="123"/>
      <c r="S20" s="261">
        <v>1</v>
      </c>
      <c r="T20" s="145">
        <f t="shared" si="3"/>
        <v>1</v>
      </c>
      <c r="U20" s="99" t="str">
        <f t="shared" si="8"/>
        <v>De acuerdo con lo programado</v>
      </c>
      <c r="V20" s="266"/>
      <c r="W20" s="24">
        <v>0</v>
      </c>
      <c r="X20" s="26" t="str">
        <f t="shared" si="4"/>
        <v>No hay Programación</v>
      </c>
      <c r="Y20" s="23" t="str">
        <f t="shared" si="5"/>
        <v>De acuerdo con lo programado</v>
      </c>
      <c r="Z20" s="85"/>
      <c r="AA20" s="86">
        <v>0</v>
      </c>
      <c r="AB20" s="26" t="str">
        <f t="shared" si="9"/>
        <v>No hay Programación</v>
      </c>
      <c r="AC20" s="23" t="str">
        <f t="shared" si="6"/>
        <v>De acuerdo con lo programado</v>
      </c>
      <c r="AD20" s="85"/>
      <c r="AE20" s="86">
        <v>0</v>
      </c>
      <c r="AF20" s="666" t="str">
        <f t="shared" si="10"/>
        <v>No hay Programación</v>
      </c>
      <c r="AG20" s="116" t="str">
        <f t="shared" si="7"/>
        <v>De acuerdo con lo programado</v>
      </c>
      <c r="AH20" s="116"/>
      <c r="AI20" s="24">
        <f t="shared" si="11"/>
        <v>1</v>
      </c>
      <c r="AJ20" s="26">
        <f t="shared" si="12"/>
        <v>1</v>
      </c>
      <c r="AK20" s="519" t="str">
        <f t="shared" si="13"/>
        <v>De acuerdo a lo programado</v>
      </c>
      <c r="AL20" s="116"/>
    </row>
    <row r="21" spans="1:38" ht="28.8">
      <c r="A21" s="121"/>
      <c r="B21" s="122">
        <v>12</v>
      </c>
      <c r="C21" s="122" t="s">
        <v>156</v>
      </c>
      <c r="D21" s="122">
        <v>1</v>
      </c>
      <c r="E21" s="122">
        <v>2.0299999999999998</v>
      </c>
      <c r="F21" s="383" t="s">
        <v>342</v>
      </c>
      <c r="G21" s="475" t="s">
        <v>317</v>
      </c>
      <c r="H21" s="476" t="s">
        <v>88</v>
      </c>
      <c r="I21" s="150">
        <v>1</v>
      </c>
      <c r="J21" s="150">
        <v>0</v>
      </c>
      <c r="K21" s="361">
        <f t="shared" si="0"/>
        <v>1</v>
      </c>
      <c r="L21" s="150">
        <v>1</v>
      </c>
      <c r="M21" s="150">
        <v>0</v>
      </c>
      <c r="N21" s="361">
        <f t="shared" si="1"/>
        <v>1</v>
      </c>
      <c r="O21" s="361">
        <f t="shared" si="2"/>
        <v>2</v>
      </c>
      <c r="P21" s="100">
        <v>103784.64</v>
      </c>
      <c r="Q21" s="258" t="s">
        <v>335</v>
      </c>
      <c r="R21" s="123" t="s">
        <v>343</v>
      </c>
      <c r="S21" s="261">
        <v>1</v>
      </c>
      <c r="T21" s="145">
        <f t="shared" si="3"/>
        <v>1</v>
      </c>
      <c r="U21" s="99" t="str">
        <f t="shared" si="8"/>
        <v>De acuerdo con lo programado</v>
      </c>
      <c r="V21" s="266"/>
      <c r="W21" s="24">
        <v>1</v>
      </c>
      <c r="X21" s="26" t="str">
        <f t="shared" si="4"/>
        <v>No hay Programación</v>
      </c>
      <c r="Y21" s="23" t="str">
        <f t="shared" si="5"/>
        <v>De acuerdo con lo programado</v>
      </c>
      <c r="Z21" s="85"/>
      <c r="AA21" s="86">
        <v>1</v>
      </c>
      <c r="AB21" s="26">
        <f t="shared" si="9"/>
        <v>1</v>
      </c>
      <c r="AC21" s="23" t="str">
        <f t="shared" si="6"/>
        <v>De acuerdo con lo programado</v>
      </c>
      <c r="AD21" s="85"/>
      <c r="AE21" s="86">
        <v>0</v>
      </c>
      <c r="AF21" s="666" t="str">
        <f t="shared" si="10"/>
        <v>No hay Programación</v>
      </c>
      <c r="AG21" s="116" t="str">
        <f t="shared" si="7"/>
        <v>De acuerdo con lo programado</v>
      </c>
      <c r="AH21" s="116"/>
      <c r="AI21" s="24">
        <f t="shared" si="11"/>
        <v>3</v>
      </c>
      <c r="AJ21" s="26">
        <f t="shared" si="12"/>
        <v>1.5</v>
      </c>
      <c r="AK21" s="519" t="str">
        <f t="shared" si="13"/>
        <v>De acuerdo a lo programado</v>
      </c>
      <c r="AL21" s="116"/>
    </row>
    <row r="22" spans="1:38" ht="21.6" customHeight="1">
      <c r="A22" s="121"/>
      <c r="B22" s="122">
        <v>12</v>
      </c>
      <c r="C22" s="122" t="s">
        <v>156</v>
      </c>
      <c r="D22" s="122">
        <v>1</v>
      </c>
      <c r="E22" s="122">
        <v>2.0299999999999998</v>
      </c>
      <c r="F22" s="383" t="s">
        <v>344</v>
      </c>
      <c r="G22" s="475" t="s">
        <v>317</v>
      </c>
      <c r="H22" s="476" t="s">
        <v>79</v>
      </c>
      <c r="I22" s="150">
        <v>3</v>
      </c>
      <c r="J22" s="150">
        <v>3</v>
      </c>
      <c r="K22" s="361">
        <f t="shared" si="0"/>
        <v>6</v>
      </c>
      <c r="L22" s="150">
        <v>3</v>
      </c>
      <c r="M22" s="150">
        <v>3</v>
      </c>
      <c r="N22" s="361">
        <f t="shared" si="1"/>
        <v>6</v>
      </c>
      <c r="O22" s="361">
        <f t="shared" si="2"/>
        <v>12</v>
      </c>
      <c r="P22" s="100">
        <v>0</v>
      </c>
      <c r="Q22" s="258" t="s">
        <v>335</v>
      </c>
      <c r="R22" s="123"/>
      <c r="S22" s="261">
        <v>3</v>
      </c>
      <c r="T22" s="145">
        <f t="shared" si="3"/>
        <v>1</v>
      </c>
      <c r="U22" s="99" t="str">
        <f t="shared" si="8"/>
        <v>De acuerdo con lo programado</v>
      </c>
      <c r="V22" s="266"/>
      <c r="W22" s="24">
        <v>3</v>
      </c>
      <c r="X22" s="26">
        <f t="shared" si="4"/>
        <v>1</v>
      </c>
      <c r="Y22" s="23" t="str">
        <f t="shared" si="5"/>
        <v>De acuerdo con lo programado</v>
      </c>
      <c r="Z22" s="85"/>
      <c r="AA22" s="86">
        <v>3</v>
      </c>
      <c r="AB22" s="26">
        <f t="shared" si="9"/>
        <v>1</v>
      </c>
      <c r="AC22" s="23" t="str">
        <f t="shared" si="6"/>
        <v>De acuerdo con lo programado</v>
      </c>
      <c r="AD22" s="85"/>
      <c r="AE22" s="86">
        <v>3</v>
      </c>
      <c r="AF22" s="666">
        <f t="shared" si="10"/>
        <v>1</v>
      </c>
      <c r="AG22" s="116" t="str">
        <f t="shared" si="7"/>
        <v>De acuerdo con lo programado</v>
      </c>
      <c r="AH22" s="116"/>
      <c r="AI22" s="24">
        <f t="shared" si="11"/>
        <v>12</v>
      </c>
      <c r="AJ22" s="26">
        <f t="shared" si="12"/>
        <v>1</v>
      </c>
      <c r="AK22" s="519" t="str">
        <f t="shared" si="13"/>
        <v>De acuerdo a lo programado</v>
      </c>
      <c r="AL22" s="116"/>
    </row>
    <row r="23" spans="1:38" ht="38.4">
      <c r="A23" s="121"/>
      <c r="B23" s="122">
        <v>12</v>
      </c>
      <c r="C23" s="122" t="s">
        <v>156</v>
      </c>
      <c r="D23" s="122">
        <v>1</v>
      </c>
      <c r="E23" s="122">
        <v>2.0299999999999998</v>
      </c>
      <c r="F23" s="383" t="s">
        <v>345</v>
      </c>
      <c r="G23" s="475" t="s">
        <v>317</v>
      </c>
      <c r="H23" s="476" t="s">
        <v>88</v>
      </c>
      <c r="I23" s="150">
        <v>2</v>
      </c>
      <c r="J23" s="150">
        <v>1</v>
      </c>
      <c r="K23" s="361">
        <f t="shared" si="0"/>
        <v>3</v>
      </c>
      <c r="L23" s="150">
        <v>1</v>
      </c>
      <c r="M23" s="150">
        <v>2</v>
      </c>
      <c r="N23" s="361">
        <f t="shared" si="1"/>
        <v>3</v>
      </c>
      <c r="O23" s="361">
        <f t="shared" si="2"/>
        <v>6</v>
      </c>
      <c r="P23" s="100">
        <v>103784.64</v>
      </c>
      <c r="Q23" s="258" t="s">
        <v>335</v>
      </c>
      <c r="R23" s="123" t="s">
        <v>346</v>
      </c>
      <c r="S23" s="261">
        <v>2</v>
      </c>
      <c r="T23" s="145">
        <f t="shared" si="3"/>
        <v>1</v>
      </c>
      <c r="U23" s="99" t="str">
        <f t="shared" si="8"/>
        <v>De acuerdo con lo programado</v>
      </c>
      <c r="V23" s="266"/>
      <c r="W23" s="24">
        <v>2</v>
      </c>
      <c r="X23" s="26">
        <f t="shared" si="4"/>
        <v>2</v>
      </c>
      <c r="Y23" s="23" t="str">
        <f t="shared" si="5"/>
        <v>De acuerdo con lo programado</v>
      </c>
      <c r="Z23" s="85"/>
      <c r="AA23" s="86">
        <v>1</v>
      </c>
      <c r="AB23" s="26">
        <f t="shared" si="9"/>
        <v>1</v>
      </c>
      <c r="AC23" s="23" t="str">
        <f t="shared" si="6"/>
        <v>De acuerdo con lo programado</v>
      </c>
      <c r="AD23" s="85"/>
      <c r="AE23" s="86">
        <v>3</v>
      </c>
      <c r="AF23" s="666">
        <f t="shared" si="10"/>
        <v>1.5</v>
      </c>
      <c r="AG23" s="116" t="str">
        <f t="shared" si="7"/>
        <v>De acuerdo con lo programado</v>
      </c>
      <c r="AH23" s="116"/>
      <c r="AI23" s="24">
        <f t="shared" si="11"/>
        <v>8</v>
      </c>
      <c r="AJ23" s="26">
        <f t="shared" si="12"/>
        <v>1.3333333333333333</v>
      </c>
      <c r="AK23" s="519" t="str">
        <f t="shared" si="13"/>
        <v>De acuerdo a lo programado</v>
      </c>
      <c r="AL23" s="116"/>
    </row>
    <row r="24" spans="1:38" ht="28.8">
      <c r="A24" s="121"/>
      <c r="B24" s="122">
        <v>12</v>
      </c>
      <c r="C24" s="122" t="s">
        <v>156</v>
      </c>
      <c r="D24" s="122">
        <v>1</v>
      </c>
      <c r="E24" s="122">
        <v>2.0299999999999998</v>
      </c>
      <c r="F24" s="384" t="s">
        <v>347</v>
      </c>
      <c r="G24" s="475" t="s">
        <v>317</v>
      </c>
      <c r="H24" s="475" t="s">
        <v>348</v>
      </c>
      <c r="I24" s="150">
        <v>0</v>
      </c>
      <c r="J24" s="150">
        <v>0</v>
      </c>
      <c r="K24" s="361">
        <f t="shared" si="0"/>
        <v>0</v>
      </c>
      <c r="L24" s="150">
        <v>0</v>
      </c>
      <c r="M24" s="150">
        <v>1</v>
      </c>
      <c r="N24" s="361">
        <f t="shared" si="1"/>
        <v>1</v>
      </c>
      <c r="O24" s="361">
        <f t="shared" si="2"/>
        <v>1</v>
      </c>
      <c r="P24" s="100">
        <v>0</v>
      </c>
      <c r="Q24" s="258" t="s">
        <v>335</v>
      </c>
      <c r="R24" s="123" t="s">
        <v>349</v>
      </c>
      <c r="S24" s="261"/>
      <c r="T24" s="145" t="str">
        <f t="shared" si="3"/>
        <v>No hay ejecución</v>
      </c>
      <c r="U24" s="99" t="str">
        <f t="shared" si="8"/>
        <v>NA</v>
      </c>
      <c r="V24" s="266"/>
      <c r="W24" s="24">
        <v>0</v>
      </c>
      <c r="X24" s="26" t="str">
        <f t="shared" si="4"/>
        <v>No hay Programación</v>
      </c>
      <c r="Y24" s="23" t="str">
        <f t="shared" si="5"/>
        <v>De acuerdo con lo programado</v>
      </c>
      <c r="Z24" s="85"/>
      <c r="AA24" s="86">
        <v>0</v>
      </c>
      <c r="AB24" s="26" t="str">
        <f t="shared" si="9"/>
        <v>No hay Programación</v>
      </c>
      <c r="AC24" s="23" t="str">
        <f t="shared" si="6"/>
        <v>De acuerdo con lo programado</v>
      </c>
      <c r="AD24" s="85"/>
      <c r="AE24" s="86">
        <v>1</v>
      </c>
      <c r="AF24" s="666">
        <f t="shared" si="10"/>
        <v>1</v>
      </c>
      <c r="AG24" s="116" t="str">
        <f t="shared" si="7"/>
        <v>De acuerdo con lo programado</v>
      </c>
      <c r="AH24" s="116"/>
      <c r="AI24" s="24">
        <f t="shared" si="11"/>
        <v>1</v>
      </c>
      <c r="AJ24" s="26">
        <f t="shared" si="12"/>
        <v>1</v>
      </c>
      <c r="AK24" s="519" t="str">
        <f t="shared" si="13"/>
        <v>De acuerdo a lo programado</v>
      </c>
      <c r="AL24" s="116"/>
    </row>
    <row r="25" spans="1:38" ht="28.8">
      <c r="A25" s="121"/>
      <c r="B25" s="122">
        <v>12</v>
      </c>
      <c r="C25" s="122" t="s">
        <v>156</v>
      </c>
      <c r="D25" s="122">
        <v>1</v>
      </c>
      <c r="E25" s="122">
        <v>2.0299999999999998</v>
      </c>
      <c r="F25" s="383" t="s">
        <v>350</v>
      </c>
      <c r="G25" s="475" t="s">
        <v>317</v>
      </c>
      <c r="H25" s="475" t="s">
        <v>348</v>
      </c>
      <c r="I25" s="150">
        <v>0</v>
      </c>
      <c r="J25" s="150">
        <v>0</v>
      </c>
      <c r="K25" s="361">
        <f t="shared" si="0"/>
        <v>0</v>
      </c>
      <c r="L25" s="150">
        <v>0</v>
      </c>
      <c r="M25" s="150">
        <v>1</v>
      </c>
      <c r="N25" s="361">
        <f t="shared" si="1"/>
        <v>1</v>
      </c>
      <c r="O25" s="361">
        <f t="shared" si="2"/>
        <v>1</v>
      </c>
      <c r="P25" s="100">
        <v>0</v>
      </c>
      <c r="Q25" s="258" t="s">
        <v>335</v>
      </c>
      <c r="R25" s="123" t="s">
        <v>349</v>
      </c>
      <c r="S25" s="261"/>
      <c r="T25" s="145" t="str">
        <f t="shared" si="3"/>
        <v>No hay ejecución</v>
      </c>
      <c r="U25" s="99" t="str">
        <f t="shared" si="8"/>
        <v>NA</v>
      </c>
      <c r="V25" s="266"/>
      <c r="W25" s="24">
        <v>0</v>
      </c>
      <c r="X25" s="26" t="str">
        <f t="shared" si="4"/>
        <v>No hay Programación</v>
      </c>
      <c r="Y25" s="23" t="str">
        <f t="shared" si="5"/>
        <v>De acuerdo con lo programado</v>
      </c>
      <c r="Z25" s="85"/>
      <c r="AA25" s="86">
        <v>0</v>
      </c>
      <c r="AB25" s="26" t="str">
        <f t="shared" si="9"/>
        <v>No hay Programación</v>
      </c>
      <c r="AC25" s="23" t="str">
        <f t="shared" si="6"/>
        <v>De acuerdo con lo programado</v>
      </c>
      <c r="AD25" s="85"/>
      <c r="AE25" s="86">
        <v>1</v>
      </c>
      <c r="AF25" s="666">
        <f t="shared" si="10"/>
        <v>1</v>
      </c>
      <c r="AG25" s="116" t="str">
        <f t="shared" si="7"/>
        <v>De acuerdo con lo programado</v>
      </c>
      <c r="AH25" s="116"/>
      <c r="AI25" s="24">
        <f t="shared" si="11"/>
        <v>1</v>
      </c>
      <c r="AJ25" s="26">
        <f t="shared" si="12"/>
        <v>1</v>
      </c>
      <c r="AK25" s="519" t="str">
        <f t="shared" si="13"/>
        <v>De acuerdo a lo programado</v>
      </c>
      <c r="AL25" s="116"/>
    </row>
    <row r="26" spans="1:38" ht="21.6">
      <c r="A26" s="121"/>
      <c r="B26" s="122">
        <v>12</v>
      </c>
      <c r="C26" s="122" t="s">
        <v>243</v>
      </c>
      <c r="D26" s="122">
        <v>1</v>
      </c>
      <c r="E26" s="122">
        <v>2.0299999999999998</v>
      </c>
      <c r="F26" s="383" t="s">
        <v>351</v>
      </c>
      <c r="G26" s="475" t="s">
        <v>317</v>
      </c>
      <c r="H26" s="475" t="s">
        <v>117</v>
      </c>
      <c r="I26" s="150">
        <v>0</v>
      </c>
      <c r="J26" s="150">
        <v>1</v>
      </c>
      <c r="K26" s="361">
        <f t="shared" si="0"/>
        <v>1</v>
      </c>
      <c r="L26" s="150">
        <v>0</v>
      </c>
      <c r="M26" s="150">
        <v>0</v>
      </c>
      <c r="N26" s="361">
        <f t="shared" si="1"/>
        <v>0</v>
      </c>
      <c r="O26" s="361">
        <f t="shared" si="2"/>
        <v>1</v>
      </c>
      <c r="P26" s="100">
        <v>0</v>
      </c>
      <c r="Q26" s="258" t="s">
        <v>335</v>
      </c>
      <c r="R26" s="123"/>
      <c r="S26" s="261"/>
      <c r="T26" s="145" t="str">
        <f t="shared" si="3"/>
        <v>No hay ejecución</v>
      </c>
      <c r="U26" s="99" t="str">
        <f t="shared" si="8"/>
        <v>NA</v>
      </c>
      <c r="V26" s="266"/>
      <c r="W26" s="24">
        <v>0</v>
      </c>
      <c r="X26" s="26">
        <f t="shared" si="4"/>
        <v>0</v>
      </c>
      <c r="Y26" s="23" t="str">
        <f t="shared" si="5"/>
        <v>En riesgo en cumplimiento</v>
      </c>
      <c r="Z26" s="85" t="s">
        <v>1195</v>
      </c>
      <c r="AA26" s="86">
        <v>0</v>
      </c>
      <c r="AB26" s="26" t="str">
        <f t="shared" si="9"/>
        <v>No hay Programación</v>
      </c>
      <c r="AC26" s="23" t="str">
        <f t="shared" si="6"/>
        <v>De acuerdo con lo programado</v>
      </c>
      <c r="AD26" s="85"/>
      <c r="AE26" s="86">
        <v>0</v>
      </c>
      <c r="AF26" s="666" t="str">
        <f t="shared" si="10"/>
        <v>No hay Programación</v>
      </c>
      <c r="AG26" s="116" t="str">
        <f t="shared" si="7"/>
        <v>De acuerdo con lo programado</v>
      </c>
      <c r="AH26" s="116"/>
      <c r="AI26" s="24">
        <f t="shared" si="11"/>
        <v>0</v>
      </c>
      <c r="AJ26" s="26">
        <f t="shared" si="12"/>
        <v>0</v>
      </c>
      <c r="AK26" s="519" t="str">
        <f t="shared" si="13"/>
        <v>En riesgo de Incumplimiento</v>
      </c>
      <c r="AL26" s="116"/>
    </row>
    <row r="27" spans="1:38" ht="19.2">
      <c r="A27" s="121"/>
      <c r="B27" s="122">
        <v>12</v>
      </c>
      <c r="C27" s="122" t="s">
        <v>352</v>
      </c>
      <c r="D27" s="122">
        <v>1</v>
      </c>
      <c r="E27" s="122">
        <v>3.04</v>
      </c>
      <c r="F27" s="384" t="s">
        <v>353</v>
      </c>
      <c r="G27" s="475" t="s">
        <v>317</v>
      </c>
      <c r="H27" s="475" t="s">
        <v>79</v>
      </c>
      <c r="I27" s="150">
        <v>1</v>
      </c>
      <c r="J27" s="150">
        <v>0</v>
      </c>
      <c r="K27" s="361">
        <f t="shared" si="0"/>
        <v>1</v>
      </c>
      <c r="L27" s="150">
        <v>0</v>
      </c>
      <c r="M27" s="150">
        <v>0</v>
      </c>
      <c r="N27" s="361">
        <f t="shared" si="1"/>
        <v>0</v>
      </c>
      <c r="O27" s="361">
        <f t="shared" si="2"/>
        <v>1</v>
      </c>
      <c r="P27" s="100">
        <v>103784.64</v>
      </c>
      <c r="Q27" s="258" t="s">
        <v>328</v>
      </c>
      <c r="R27" s="123" t="s">
        <v>354</v>
      </c>
      <c r="S27" s="261">
        <v>2</v>
      </c>
      <c r="T27" s="145">
        <f t="shared" si="3"/>
        <v>2</v>
      </c>
      <c r="U27" s="99" t="str">
        <f t="shared" si="8"/>
        <v>De acuerdo con lo programado</v>
      </c>
      <c r="V27" s="266"/>
      <c r="W27" s="24">
        <v>1</v>
      </c>
      <c r="X27" s="26" t="str">
        <f t="shared" si="4"/>
        <v>No hay Programación</v>
      </c>
      <c r="Y27" s="23" t="str">
        <f t="shared" si="5"/>
        <v>De acuerdo con lo programado</v>
      </c>
      <c r="Z27" s="85"/>
      <c r="AA27" s="86">
        <v>0</v>
      </c>
      <c r="AB27" s="26" t="str">
        <f t="shared" si="9"/>
        <v>No hay Programación</v>
      </c>
      <c r="AC27" s="23" t="str">
        <f t="shared" si="6"/>
        <v>De acuerdo con lo programado</v>
      </c>
      <c r="AD27" s="85"/>
      <c r="AE27" s="86">
        <v>0</v>
      </c>
      <c r="AF27" s="666" t="str">
        <f t="shared" si="10"/>
        <v>No hay Programación</v>
      </c>
      <c r="AG27" s="116" t="str">
        <f t="shared" si="7"/>
        <v>De acuerdo con lo programado</v>
      </c>
      <c r="AH27" s="116"/>
      <c r="AI27" s="24">
        <f t="shared" si="11"/>
        <v>3</v>
      </c>
      <c r="AJ27" s="26">
        <f t="shared" si="12"/>
        <v>3</v>
      </c>
      <c r="AK27" s="519" t="str">
        <f t="shared" si="13"/>
        <v>De acuerdo a lo programado</v>
      </c>
      <c r="AL27" s="116"/>
    </row>
    <row r="28" spans="1:38" ht="67.2">
      <c r="A28" s="121"/>
      <c r="B28" s="122">
        <v>12</v>
      </c>
      <c r="C28" s="122" t="s">
        <v>243</v>
      </c>
      <c r="D28" s="122">
        <v>2</v>
      </c>
      <c r="E28" s="122">
        <v>1.01</v>
      </c>
      <c r="F28" s="383" t="s">
        <v>355</v>
      </c>
      <c r="G28" s="475" t="s">
        <v>317</v>
      </c>
      <c r="H28" s="476" t="s">
        <v>137</v>
      </c>
      <c r="I28" s="150">
        <v>1</v>
      </c>
      <c r="J28" s="150">
        <v>1</v>
      </c>
      <c r="K28" s="361">
        <f t="shared" si="0"/>
        <v>2</v>
      </c>
      <c r="L28" s="150">
        <v>1</v>
      </c>
      <c r="M28" s="150">
        <v>1</v>
      </c>
      <c r="N28" s="361">
        <f t="shared" si="1"/>
        <v>2</v>
      </c>
      <c r="O28" s="361">
        <f t="shared" si="2"/>
        <v>4</v>
      </c>
      <c r="P28" s="100">
        <v>103784.64</v>
      </c>
      <c r="Q28" s="258" t="s">
        <v>328</v>
      </c>
      <c r="R28" s="123" t="s">
        <v>356</v>
      </c>
      <c r="S28" s="261">
        <v>1</v>
      </c>
      <c r="T28" s="145">
        <f t="shared" si="3"/>
        <v>1</v>
      </c>
      <c r="U28" s="99" t="str">
        <f t="shared" si="8"/>
        <v>De acuerdo con lo programado</v>
      </c>
      <c r="V28" s="266"/>
      <c r="W28" s="24">
        <v>4</v>
      </c>
      <c r="X28" s="26">
        <f t="shared" si="4"/>
        <v>4</v>
      </c>
      <c r="Y28" s="23" t="str">
        <f t="shared" si="5"/>
        <v>De acuerdo con lo programado</v>
      </c>
      <c r="Z28" s="85"/>
      <c r="AA28" s="86">
        <v>4</v>
      </c>
      <c r="AB28" s="26">
        <f t="shared" si="9"/>
        <v>4</v>
      </c>
      <c r="AC28" s="23" t="str">
        <f t="shared" si="6"/>
        <v>De acuerdo con lo programado</v>
      </c>
      <c r="AD28" s="85"/>
      <c r="AE28" s="86">
        <v>6</v>
      </c>
      <c r="AF28" s="666">
        <f t="shared" si="10"/>
        <v>6</v>
      </c>
      <c r="AG28" s="116" t="str">
        <f t="shared" si="7"/>
        <v>De acuerdo con lo programado</v>
      </c>
      <c r="AH28" s="116"/>
      <c r="AI28" s="24">
        <f t="shared" si="11"/>
        <v>15</v>
      </c>
      <c r="AJ28" s="26">
        <f t="shared" si="12"/>
        <v>3.75</v>
      </c>
      <c r="AK28" s="519" t="str">
        <f t="shared" si="13"/>
        <v>De acuerdo a lo programado</v>
      </c>
      <c r="AL28" s="116"/>
    </row>
    <row r="29" spans="1:38" s="93" customFormat="1" ht="21.6" hidden="1">
      <c r="A29" s="124" t="s">
        <v>274</v>
      </c>
      <c r="B29" s="125"/>
      <c r="C29" s="125"/>
      <c r="D29" s="125"/>
      <c r="E29" s="125"/>
      <c r="F29" s="126"/>
      <c r="G29" s="477"/>
      <c r="H29" s="477"/>
      <c r="I29" s="477"/>
      <c r="J29" s="477"/>
      <c r="K29" s="477"/>
      <c r="L29" s="477"/>
      <c r="M29" s="477"/>
      <c r="N29" s="477"/>
      <c r="O29" s="477"/>
      <c r="P29" s="377"/>
      <c r="Q29" s="377"/>
      <c r="R29" s="125"/>
      <c r="S29" s="125"/>
      <c r="T29" s="125"/>
      <c r="U29" s="125"/>
      <c r="V29" s="125"/>
      <c r="W29" s="126"/>
      <c r="X29" s="126"/>
      <c r="Y29" s="126"/>
      <c r="Z29" s="126"/>
      <c r="AA29" s="126"/>
      <c r="AB29" s="126"/>
      <c r="AC29" s="126"/>
      <c r="AD29" s="126"/>
      <c r="AE29" s="126"/>
      <c r="AF29" s="126"/>
      <c r="AG29" s="126"/>
      <c r="AH29" s="126"/>
      <c r="AI29" s="126"/>
      <c r="AJ29" s="126"/>
      <c r="AK29" s="519" t="str">
        <f t="shared" si="13"/>
        <v>En riesgo de Incumplimiento</v>
      </c>
      <c r="AL29" s="126"/>
    </row>
    <row r="30" spans="1:38" ht="38.4" hidden="1">
      <c r="A30" s="121"/>
      <c r="B30" s="122">
        <v>12</v>
      </c>
      <c r="C30" s="122" t="s">
        <v>156</v>
      </c>
      <c r="D30" s="122">
        <v>1</v>
      </c>
      <c r="E30" s="122">
        <v>2.0299999999999998</v>
      </c>
      <c r="F30" s="383" t="s">
        <v>357</v>
      </c>
      <c r="G30" s="475" t="s">
        <v>358</v>
      </c>
      <c r="H30" s="476" t="s">
        <v>334</v>
      </c>
      <c r="I30" s="150">
        <v>0</v>
      </c>
      <c r="J30" s="150">
        <v>0</v>
      </c>
      <c r="K30" s="361">
        <f>I30+J30</f>
        <v>0</v>
      </c>
      <c r="L30" s="150">
        <v>0</v>
      </c>
      <c r="M30" s="150">
        <v>0</v>
      </c>
      <c r="N30" s="361">
        <f>L30+M30</f>
        <v>0</v>
      </c>
      <c r="O30" s="361">
        <f>K30+N30</f>
        <v>0</v>
      </c>
      <c r="P30" s="100"/>
      <c r="Q30" s="99" t="s">
        <v>359</v>
      </c>
      <c r="R30" s="123" t="s">
        <v>360</v>
      </c>
      <c r="S30" s="261">
        <v>1</v>
      </c>
      <c r="T30" s="145" t="str">
        <f>IF(S30="","No hay ejecución",IF(AND(I30=0),"No hay Programación", S30/I30))</f>
        <v>No hay Programación</v>
      </c>
      <c r="U30" s="99" t="str">
        <f t="shared" si="8"/>
        <v>De acuerdo con lo programado</v>
      </c>
      <c r="V30" s="266"/>
      <c r="W30" s="24">
        <v>0</v>
      </c>
      <c r="X30" s="26" t="str">
        <f>IF(W30="","No hay ejecución",IF(AND(J30=0),"No hay Programación", W30/J30))</f>
        <v>No hay Programación</v>
      </c>
      <c r="Y30" s="23" t="str">
        <f>IF(X30="No hay ejecución","NA",IF(X30&gt;=90%,"De acuerdo con lo programado",IF(X30&gt;=51%,"Atraso Leve",IF(X30&lt;50%,"En riesgo en cumplimiento"))))</f>
        <v>De acuerdo con lo programado</v>
      </c>
      <c r="Z30" s="85"/>
      <c r="AA30" s="86">
        <v>0</v>
      </c>
      <c r="AB30" s="26" t="str">
        <f>IF(AA30="","No hay ejecución",IF(AND(L30=0),"No hay Programación", AA30/L30))</f>
        <v>No hay Programación</v>
      </c>
      <c r="AC30" s="23" t="str">
        <f>IF(AB30="No hay ejecución","NA",IF(AB30&gt;=90%,"De acuerdo con lo programado",IF(AB30&gt;=51%,"Atraso Leve",IF(AB30&lt;50%,"En riesgo en cumplimiento"))))</f>
        <v>De acuerdo con lo programado</v>
      </c>
      <c r="AD30" s="85"/>
      <c r="AE30" s="116"/>
      <c r="AF30" s="116" t="str">
        <f>IF(AE30="","No hay ejecución",IF(AND(M30=0),"No hay Programación", AE30/M30))</f>
        <v>No hay ejecución</v>
      </c>
      <c r="AG30" s="116" t="str">
        <f>IF(AF30="No hay ejecución","NA",IF(AF30&gt;=90%,"De acuerdo con lo programado",IF(AF30&gt;=51%,"Atraso Leve",IF(AF30&lt;50%,"En riesgo en cumplimiento"))))</f>
        <v>NA</v>
      </c>
      <c r="AH30" s="116"/>
      <c r="AI30" s="24">
        <f t="shared" si="11"/>
        <v>1</v>
      </c>
      <c r="AJ30" s="26" t="str">
        <f t="shared" ref="AJ30" si="14">IF(AI30="","No hay ejecución",IF(AND(O30=0),"No hay Programación", AI30/O30))</f>
        <v>No hay Programación</v>
      </c>
      <c r="AK30" s="519" t="str">
        <f t="shared" si="13"/>
        <v>De acuerdo a lo programado</v>
      </c>
      <c r="AL30" s="116"/>
    </row>
    <row r="31" spans="1:38" ht="28.8" hidden="1">
      <c r="A31" s="121"/>
      <c r="B31" s="122">
        <v>12</v>
      </c>
      <c r="C31" s="122" t="s">
        <v>243</v>
      </c>
      <c r="D31" s="122">
        <v>2</v>
      </c>
      <c r="E31" s="122">
        <v>2.0299999999999998</v>
      </c>
      <c r="F31" s="383" t="s">
        <v>361</v>
      </c>
      <c r="G31" s="475" t="s">
        <v>362</v>
      </c>
      <c r="H31" s="476" t="s">
        <v>334</v>
      </c>
      <c r="I31" s="150">
        <v>0</v>
      </c>
      <c r="J31" s="150">
        <v>0</v>
      </c>
      <c r="K31" s="361">
        <f>I31+J31</f>
        <v>0</v>
      </c>
      <c r="L31" s="150">
        <v>0</v>
      </c>
      <c r="M31" s="150">
        <v>0</v>
      </c>
      <c r="N31" s="361">
        <f>L31+M31</f>
        <v>0</v>
      </c>
      <c r="O31" s="361">
        <f>K31+N31</f>
        <v>0</v>
      </c>
      <c r="P31" s="100"/>
      <c r="Q31" s="99" t="s">
        <v>359</v>
      </c>
      <c r="R31" s="123" t="s">
        <v>363</v>
      </c>
      <c r="S31" s="261"/>
      <c r="T31" s="145" t="str">
        <f>IF(S31="","No hay ejecución",IF(AND(I31=0),"No hay Programación", S31/I31))</f>
        <v>No hay ejecución</v>
      </c>
      <c r="U31" s="99" t="str">
        <f t="shared" si="8"/>
        <v>NA</v>
      </c>
      <c r="V31" s="266"/>
      <c r="W31" s="24">
        <v>0</v>
      </c>
      <c r="X31" s="26" t="str">
        <f>IF(W31="","No hay ejecución",IF(AND(J31=0),"No hay Programación", W31/J31))</f>
        <v>No hay Programación</v>
      </c>
      <c r="Y31" s="23" t="str">
        <f>IF(X31="No hay ejecución","NA",IF(X31&gt;=90%,"De acuerdo con lo programado",IF(X31&gt;=51%,"Atraso Leve",IF(X31&lt;50%,"En riesgo en cumplimiento"))))</f>
        <v>De acuerdo con lo programado</v>
      </c>
      <c r="Z31" s="85"/>
      <c r="AA31" s="86">
        <v>0</v>
      </c>
      <c r="AB31" s="26" t="str">
        <f>IF(AA31="","No hay ejecución",IF(AND(L31=0),"No hay Programación", AA31/L31))</f>
        <v>No hay Programación</v>
      </c>
      <c r="AC31" s="23" t="str">
        <f>IF(AB31="No hay ejecución","NA",IF(AB31&gt;=90%,"De acuerdo con lo programado",IF(AB31&gt;=51%,"Atraso Leve",IF(AB31&lt;50%,"En riesgo en cumplimiento"))))</f>
        <v>De acuerdo con lo programado</v>
      </c>
      <c r="AD31" s="85"/>
      <c r="AE31" s="116"/>
      <c r="AF31" s="116" t="str">
        <f>IF(AE31="","No hay ejecución",IF(AND(M31=0),"No hay Programación", AE31/M31))</f>
        <v>No hay ejecución</v>
      </c>
      <c r="AG31" s="116" t="str">
        <f>IF(AF31="No hay ejecución","NA",IF(AF31&gt;=90%,"De acuerdo con lo programado",IF(AF31&gt;=51%,"Atraso Leve",IF(AF31&lt;50%,"En riesgo en cumplimiento"))))</f>
        <v>NA</v>
      </c>
      <c r="AH31" s="116"/>
      <c r="AI31" s="24">
        <f t="shared" si="11"/>
        <v>0</v>
      </c>
      <c r="AJ31" s="26" t="str">
        <f t="shared" ref="AJ31:AJ33" si="15">IF(AI31="","No hay ejecución",IF(AND(O31=0),"No hay Programación", AI31/O31))</f>
        <v>No hay Programación</v>
      </c>
      <c r="AK31" s="519" t="str">
        <f t="shared" si="13"/>
        <v>De acuerdo a lo programado</v>
      </c>
      <c r="AL31" s="116"/>
    </row>
    <row r="32" spans="1:38" ht="48">
      <c r="A32" s="121"/>
      <c r="B32" s="122">
        <v>12</v>
      </c>
      <c r="C32" s="122" t="s">
        <v>243</v>
      </c>
      <c r="D32" s="122">
        <v>1</v>
      </c>
      <c r="E32" s="122">
        <v>1.01</v>
      </c>
      <c r="F32" s="383" t="s">
        <v>364</v>
      </c>
      <c r="G32" s="475" t="s">
        <v>365</v>
      </c>
      <c r="H32" s="476" t="s">
        <v>334</v>
      </c>
      <c r="I32" s="150">
        <v>0</v>
      </c>
      <c r="J32" s="150">
        <v>0</v>
      </c>
      <c r="K32" s="361">
        <f>I32+J32</f>
        <v>0</v>
      </c>
      <c r="L32" s="150">
        <v>0</v>
      </c>
      <c r="M32" s="150">
        <v>0</v>
      </c>
      <c r="N32" s="361">
        <f>L32+M32</f>
        <v>0</v>
      </c>
      <c r="O32" s="361">
        <f>K32+N32</f>
        <v>0</v>
      </c>
      <c r="P32" s="100"/>
      <c r="Q32" s="99" t="s">
        <v>359</v>
      </c>
      <c r="R32" s="123" t="s">
        <v>366</v>
      </c>
      <c r="S32" s="261">
        <v>1</v>
      </c>
      <c r="T32" s="145" t="str">
        <f>IF(S32="","No hay ejecución",IF(AND(I32=0),"No hay Programación", S32/I32))</f>
        <v>No hay Programación</v>
      </c>
      <c r="U32" s="99" t="str">
        <f t="shared" si="8"/>
        <v>De acuerdo con lo programado</v>
      </c>
      <c r="V32" s="266"/>
      <c r="W32" s="24">
        <v>1</v>
      </c>
      <c r="X32" s="26" t="str">
        <f>IF(W32="","No hay ejecución",IF(AND(J32=0),"No hay Programación", W32/J32))</f>
        <v>No hay Programación</v>
      </c>
      <c r="Y32" s="23" t="str">
        <f>IF(X32="No hay ejecución","NA",IF(X32&gt;=90%,"De acuerdo con lo programado",IF(X32&gt;=51%,"Atraso Leve",IF(X32&lt;50%,"En riesgo en cumplimiento"))))</f>
        <v>De acuerdo con lo programado</v>
      </c>
      <c r="Z32" s="85" t="s">
        <v>1196</v>
      </c>
      <c r="AA32" s="86">
        <v>2</v>
      </c>
      <c r="AB32" s="26" t="str">
        <f>IF(AA32="","No hay ejecución",IF(AND(L32=0),"No hay Programación", AA32/L32))</f>
        <v>No hay Programación</v>
      </c>
      <c r="AC32" s="23" t="str">
        <f>IF(AB32="No hay ejecución","NA",IF(AB32&gt;=90%,"De acuerdo con lo programado",IF(AB32&gt;=51%,"Atraso Leve",IF(AB32&lt;50%,"En riesgo en cumplimiento"))))</f>
        <v>De acuerdo con lo programado</v>
      </c>
      <c r="AD32" s="85"/>
      <c r="AE32" s="116">
        <v>1</v>
      </c>
      <c r="AF32" s="116" t="str">
        <f>IF(AE32="","No hay ejecución",IF(AND(M32=0),"No hay Programación", AE32/M32))</f>
        <v>No hay Programación</v>
      </c>
      <c r="AG32" s="116" t="str">
        <f>IF(AF32="No hay ejecución","NA",IF(AF32&gt;=90%,"De acuerdo con lo programado",IF(AF32&gt;=51%,"Atraso Leve",IF(AF32&lt;50%,"En riesgo en cumplimiento"))))</f>
        <v>De acuerdo con lo programado</v>
      </c>
      <c r="AH32" s="116"/>
      <c r="AI32" s="24">
        <f t="shared" si="11"/>
        <v>5</v>
      </c>
      <c r="AJ32" s="26" t="str">
        <f t="shared" si="15"/>
        <v>No hay Programación</v>
      </c>
      <c r="AK32" s="519" t="str">
        <f t="shared" si="13"/>
        <v>De acuerdo a lo programado</v>
      </c>
      <c r="AL32" s="116"/>
    </row>
    <row r="33" spans="1:38" ht="48" hidden="1">
      <c r="A33" s="121"/>
      <c r="B33" s="122">
        <v>12</v>
      </c>
      <c r="C33" s="122" t="s">
        <v>156</v>
      </c>
      <c r="D33" s="122">
        <v>2</v>
      </c>
      <c r="E33" s="122">
        <v>2.0299999999999998</v>
      </c>
      <c r="F33" s="383" t="s">
        <v>367</v>
      </c>
      <c r="G33" s="475" t="s">
        <v>368</v>
      </c>
      <c r="H33" s="476" t="s">
        <v>88</v>
      </c>
      <c r="I33" s="150">
        <v>0</v>
      </c>
      <c r="J33" s="150">
        <v>0</v>
      </c>
      <c r="K33" s="361">
        <f>I33+J33</f>
        <v>0</v>
      </c>
      <c r="L33" s="150">
        <v>0</v>
      </c>
      <c r="M33" s="150">
        <v>0</v>
      </c>
      <c r="N33" s="361">
        <f>L33+M33</f>
        <v>0</v>
      </c>
      <c r="O33" s="361">
        <f>K33+N33</f>
        <v>0</v>
      </c>
      <c r="P33" s="100"/>
      <c r="Q33" s="99" t="s">
        <v>359</v>
      </c>
      <c r="R33" s="123" t="s">
        <v>369</v>
      </c>
      <c r="S33" s="261">
        <v>1</v>
      </c>
      <c r="T33" s="145" t="str">
        <f>IF(S33="","No hay ejecución",IF(AND(I33=0),"No hay Programación", S33/I33))</f>
        <v>No hay Programación</v>
      </c>
      <c r="U33" s="99" t="str">
        <f t="shared" si="8"/>
        <v>De acuerdo con lo programado</v>
      </c>
      <c r="V33" s="266"/>
      <c r="W33" s="24">
        <v>1</v>
      </c>
      <c r="X33" s="26" t="str">
        <f>IF(W33="","No hay ejecución",IF(AND(J33=0),"No hay Programación", W33/J33))</f>
        <v>No hay Programación</v>
      </c>
      <c r="Y33" s="23" t="str">
        <f>IF(X33="No hay ejecución","NA",IF(X33&gt;=90%,"De acuerdo con lo programado",IF(X33&gt;=51%,"Atraso Leve",IF(X33&lt;50%,"En riesgo en cumplimiento"))))</f>
        <v>De acuerdo con lo programado</v>
      </c>
      <c r="Z33" s="85"/>
      <c r="AA33" s="86"/>
      <c r="AB33" s="26" t="str">
        <f>IF(AA33="","No hay ejecución",IF(AND(L33=0),"No hay Programación", AA33/L33))</f>
        <v>No hay ejecución</v>
      </c>
      <c r="AC33" s="23" t="str">
        <f>IF(AB33="No hay ejecución","NA",IF(AB33&gt;=90%,"De acuerdo con lo programado",IF(AB33&gt;=51%,"Atraso Leve",IF(AB33&lt;50%,"En riesgo en cumplimiento"))))</f>
        <v>NA</v>
      </c>
      <c r="AD33" s="85"/>
      <c r="AE33" s="116"/>
      <c r="AF33" s="116" t="str">
        <f>IF(AE33="","No hay ejecución",IF(AND(M33=0),"No hay Programación", AE33/M33))</f>
        <v>No hay ejecución</v>
      </c>
      <c r="AG33" s="116" t="str">
        <f>IF(AF33="No hay ejecución","NA",IF(AF33&gt;=90%,"De acuerdo con lo programado",IF(AF33&gt;=51%,"Atraso Leve",IF(AF33&lt;50%,"En riesgo en cumplimiento"))))</f>
        <v>NA</v>
      </c>
      <c r="AH33" s="116"/>
      <c r="AI33" s="24">
        <f t="shared" si="11"/>
        <v>2</v>
      </c>
      <c r="AJ33" s="26" t="str">
        <f t="shared" si="15"/>
        <v>No hay Programación</v>
      </c>
      <c r="AK33" s="519" t="str">
        <f t="shared" si="13"/>
        <v>De acuerdo a lo programado</v>
      </c>
      <c r="AL33" s="116"/>
    </row>
    <row r="34" spans="1:38" ht="10.199999999999999" thickBot="1">
      <c r="A34" s="127"/>
      <c r="B34" s="127"/>
      <c r="C34" s="127"/>
      <c r="D34" s="127"/>
      <c r="E34" s="127"/>
      <c r="F34" s="385"/>
      <c r="G34" s="478"/>
      <c r="H34" s="478"/>
      <c r="I34" s="307"/>
      <c r="J34" s="307"/>
      <c r="K34" s="307"/>
      <c r="L34" s="307"/>
      <c r="M34" s="307"/>
      <c r="N34" s="307"/>
      <c r="O34" s="307"/>
      <c r="P34" s="9"/>
      <c r="Q34" s="9"/>
      <c r="R34" s="128"/>
      <c r="AD34" s="5"/>
    </row>
    <row r="35" spans="1:38" ht="10.5" customHeight="1" thickTop="1" thickBot="1">
      <c r="A35" s="820" t="s">
        <v>223</v>
      </c>
      <c r="B35" s="821"/>
      <c r="C35" s="821"/>
      <c r="D35" s="821"/>
      <c r="E35" s="821"/>
      <c r="F35" s="386" t="s">
        <v>370</v>
      </c>
      <c r="G35" s="479"/>
      <c r="H35" s="479"/>
      <c r="I35" s="307"/>
      <c r="J35" s="307"/>
      <c r="K35" s="307"/>
      <c r="L35" s="307"/>
      <c r="M35" s="307"/>
      <c r="N35" s="307"/>
      <c r="O35" s="307"/>
      <c r="P35" s="9"/>
      <c r="Q35" s="9"/>
      <c r="R35" s="128"/>
    </row>
    <row r="36" spans="1:38" ht="10.8" thickTop="1" thickBot="1">
      <c r="A36" s="129"/>
      <c r="B36" s="129"/>
      <c r="C36" s="129"/>
      <c r="D36" s="129"/>
      <c r="E36" s="129"/>
      <c r="F36" s="387"/>
      <c r="G36" s="479"/>
      <c r="H36" s="479"/>
      <c r="I36" s="307"/>
      <c r="J36" s="307"/>
      <c r="K36" s="307"/>
      <c r="L36" s="307"/>
      <c r="M36" s="307"/>
      <c r="N36" s="307"/>
      <c r="O36" s="307"/>
      <c r="P36" s="9"/>
      <c r="Q36" s="9"/>
      <c r="R36" s="128"/>
    </row>
    <row r="37" spans="1:38" ht="12" customHeight="1" thickTop="1" thickBot="1">
      <c r="A37" s="818" t="s">
        <v>224</v>
      </c>
      <c r="B37" s="819"/>
      <c r="C37" s="819"/>
      <c r="D37" s="819"/>
      <c r="E37" s="819"/>
      <c r="F37" s="386" t="s">
        <v>324</v>
      </c>
      <c r="G37" s="479"/>
      <c r="H37" s="479"/>
      <c r="I37" s="307"/>
      <c r="J37" s="307"/>
      <c r="K37" s="307"/>
      <c r="L37" s="307"/>
      <c r="M37" s="307"/>
      <c r="N37" s="307"/>
      <c r="O37" s="307"/>
      <c r="P37" s="9"/>
      <c r="Q37" s="9"/>
      <c r="R37" s="128"/>
    </row>
    <row r="38" spans="1:38" ht="10.8" thickTop="1" thickBot="1">
      <c r="A38" s="130"/>
      <c r="B38" s="130"/>
      <c r="C38" s="130"/>
      <c r="D38" s="130"/>
      <c r="E38" s="130"/>
      <c r="F38" s="388"/>
      <c r="G38" s="479"/>
      <c r="H38" s="479"/>
      <c r="I38" s="307"/>
      <c r="J38" s="307"/>
      <c r="K38" s="307"/>
      <c r="L38" s="307"/>
      <c r="M38" s="307"/>
      <c r="N38" s="307"/>
      <c r="O38" s="307"/>
      <c r="P38" s="9"/>
      <c r="Q38" s="9"/>
      <c r="R38" s="128"/>
    </row>
    <row r="39" spans="1:38" ht="10.8" thickTop="1" thickBot="1">
      <c r="A39" s="132" t="s">
        <v>226</v>
      </c>
      <c r="B39" s="127"/>
      <c r="C39" s="133"/>
      <c r="D39" s="127"/>
      <c r="E39" s="127"/>
      <c r="F39" s="385"/>
      <c r="G39" s="479"/>
      <c r="H39" s="479"/>
      <c r="I39" s="307"/>
      <c r="J39" s="307"/>
      <c r="K39" s="307"/>
      <c r="L39" s="307"/>
      <c r="M39" s="307"/>
      <c r="N39" s="307"/>
      <c r="O39" s="307"/>
      <c r="P39" s="9"/>
      <c r="Q39" s="9"/>
      <c r="R39" s="128"/>
    </row>
    <row r="40" spans="1:38" ht="13.05" customHeight="1" thickTop="1" thickBot="1">
      <c r="A40" s="132">
        <v>1</v>
      </c>
      <c r="B40" s="127" t="s">
        <v>227</v>
      </c>
      <c r="C40" s="133"/>
      <c r="D40" s="127"/>
      <c r="E40" s="127"/>
      <c r="F40" s="385"/>
      <c r="G40" s="479"/>
      <c r="H40" s="479"/>
      <c r="I40" s="307"/>
      <c r="J40" s="307"/>
      <c r="K40" s="307"/>
      <c r="L40" s="307"/>
      <c r="M40" s="307"/>
      <c r="N40" s="307"/>
      <c r="O40" s="307"/>
      <c r="P40" s="9"/>
      <c r="Q40" s="9"/>
      <c r="R40" s="128"/>
    </row>
    <row r="41" spans="1:38" ht="13.05" customHeight="1" thickTop="1" thickBot="1">
      <c r="A41" s="132">
        <v>2</v>
      </c>
      <c r="B41" s="127" t="s">
        <v>228</v>
      </c>
      <c r="C41" s="133"/>
      <c r="D41" s="127"/>
      <c r="E41" s="127"/>
      <c r="F41" s="385"/>
      <c r="G41" s="479"/>
      <c r="H41" s="479"/>
      <c r="I41" s="307"/>
      <c r="J41" s="307"/>
      <c r="K41" s="307"/>
      <c r="L41" s="307"/>
      <c r="M41" s="307"/>
      <c r="N41" s="307"/>
      <c r="O41" s="307"/>
      <c r="P41" s="9"/>
      <c r="Q41" s="9"/>
      <c r="R41" s="128"/>
    </row>
    <row r="42" spans="1:38" ht="13.05" customHeight="1" thickTop="1" thickBot="1">
      <c r="A42" s="132">
        <v>3</v>
      </c>
      <c r="B42" s="127" t="s">
        <v>229</v>
      </c>
      <c r="C42" s="134"/>
      <c r="D42" s="127"/>
      <c r="E42" s="127"/>
      <c r="F42" s="385"/>
      <c r="G42" s="480"/>
      <c r="H42" s="480"/>
      <c r="I42" s="307"/>
      <c r="J42" s="307"/>
      <c r="K42" s="307"/>
      <c r="L42" s="307"/>
      <c r="M42" s="307"/>
      <c r="N42" s="307"/>
      <c r="O42" s="307"/>
      <c r="P42" s="9"/>
      <c r="Q42" s="9"/>
      <c r="R42" s="128"/>
    </row>
    <row r="43" spans="1:38" ht="13.05" customHeight="1" thickTop="1" thickBot="1">
      <c r="A43" s="132">
        <v>4</v>
      </c>
      <c r="B43" s="127" t="s">
        <v>294</v>
      </c>
      <c r="C43" s="134"/>
      <c r="D43" s="127"/>
      <c r="E43" s="127"/>
      <c r="F43" s="385"/>
      <c r="G43" s="478"/>
      <c r="H43" s="478"/>
      <c r="I43" s="307"/>
      <c r="J43" s="307"/>
      <c r="K43" s="307"/>
      <c r="L43" s="307"/>
      <c r="M43" s="307"/>
      <c r="N43" s="307"/>
      <c r="O43" s="307"/>
      <c r="P43" s="9"/>
      <c r="Q43" s="9"/>
      <c r="R43" s="128"/>
    </row>
    <row r="44" spans="1:38" ht="13.05" customHeight="1" thickTop="1" thickBot="1">
      <c r="A44" s="132">
        <v>5</v>
      </c>
      <c r="B44" s="127" t="s">
        <v>231</v>
      </c>
      <c r="C44" s="134"/>
      <c r="D44" s="127"/>
      <c r="E44" s="127"/>
      <c r="F44" s="385"/>
      <c r="G44" s="478"/>
      <c r="H44" s="478"/>
      <c r="I44" s="307"/>
      <c r="J44" s="307"/>
      <c r="K44" s="307"/>
      <c r="L44" s="307"/>
      <c r="M44" s="307"/>
      <c r="N44" s="307"/>
      <c r="O44" s="307"/>
      <c r="P44" s="9"/>
      <c r="Q44" s="9"/>
      <c r="R44" s="128"/>
    </row>
    <row r="45" spans="1:38" ht="13.05" customHeight="1" thickTop="1">
      <c r="A45" s="132">
        <v>6</v>
      </c>
      <c r="B45" s="129" t="s">
        <v>232</v>
      </c>
      <c r="C45" s="134"/>
      <c r="D45" s="127"/>
      <c r="E45" s="127"/>
      <c r="F45" s="385"/>
      <c r="G45" s="479"/>
      <c r="H45" s="479"/>
      <c r="I45" s="154"/>
      <c r="J45" s="154"/>
      <c r="K45" s="154"/>
      <c r="L45" s="154"/>
      <c r="M45" s="154"/>
      <c r="N45" s="154"/>
      <c r="O45" s="154"/>
      <c r="P45" s="14"/>
      <c r="Q45" s="14"/>
      <c r="R45" s="131"/>
    </row>
    <row r="46" spans="1:38" ht="13.05" customHeight="1">
      <c r="A46" s="132">
        <v>7</v>
      </c>
      <c r="B46" s="127" t="s">
        <v>233</v>
      </c>
      <c r="D46" s="127"/>
      <c r="E46" s="127"/>
      <c r="F46" s="385"/>
      <c r="G46" s="479"/>
      <c r="H46" s="479"/>
      <c r="I46" s="154"/>
      <c r="J46" s="154"/>
      <c r="K46" s="154"/>
      <c r="L46" s="154"/>
      <c r="M46" s="154"/>
      <c r="N46" s="154"/>
      <c r="O46" s="154"/>
      <c r="P46" s="14"/>
      <c r="Q46" s="14"/>
      <c r="R46" s="131"/>
    </row>
    <row r="47" spans="1:38" s="28" customFormat="1" ht="13.05" customHeight="1">
      <c r="A47" s="132">
        <v>8</v>
      </c>
      <c r="B47" s="135" t="s">
        <v>234</v>
      </c>
      <c r="C47" s="127"/>
      <c r="D47" s="129"/>
      <c r="E47" s="129"/>
      <c r="F47" s="385"/>
      <c r="G47" s="479"/>
      <c r="H47" s="479"/>
      <c r="I47" s="154"/>
      <c r="J47" s="154"/>
      <c r="K47" s="154"/>
      <c r="L47" s="154"/>
      <c r="M47" s="154"/>
      <c r="N47" s="154"/>
      <c r="O47" s="154"/>
      <c r="P47" s="14"/>
      <c r="Q47" s="14"/>
      <c r="R47" s="131"/>
      <c r="S47" s="19"/>
      <c r="T47" s="19"/>
      <c r="U47" s="19"/>
      <c r="V47" s="19"/>
    </row>
    <row r="48" spans="1:38" ht="13.05" customHeight="1">
      <c r="A48" s="132">
        <v>9</v>
      </c>
      <c r="B48" s="135" t="s">
        <v>235</v>
      </c>
      <c r="C48" s="127"/>
      <c r="D48" s="127"/>
      <c r="E48" s="127"/>
      <c r="F48" s="385"/>
      <c r="G48" s="479"/>
      <c r="H48" s="479"/>
      <c r="I48" s="154"/>
      <c r="J48" s="154"/>
      <c r="K48" s="154"/>
      <c r="L48" s="154"/>
      <c r="M48" s="154"/>
      <c r="N48" s="154"/>
      <c r="O48" s="154"/>
      <c r="P48" s="14"/>
      <c r="Q48" s="14"/>
      <c r="R48" s="131"/>
    </row>
    <row r="49" spans="1:22" ht="13.05" hidden="1" customHeight="1">
      <c r="A49" s="132">
        <v>10</v>
      </c>
      <c r="B49" s="135" t="s">
        <v>236</v>
      </c>
      <c r="C49" s="127"/>
      <c r="D49" s="127"/>
      <c r="E49" s="127"/>
      <c r="F49" s="385"/>
      <c r="G49" s="479"/>
      <c r="H49" s="479"/>
      <c r="I49" s="154"/>
      <c r="J49" s="154"/>
      <c r="K49" s="154"/>
      <c r="L49" s="154"/>
      <c r="M49" s="154"/>
      <c r="N49" s="154"/>
      <c r="O49" s="154"/>
      <c r="P49" s="14"/>
      <c r="Q49" s="14"/>
      <c r="R49" s="131"/>
    </row>
    <row r="50" spans="1:22" ht="13.05" customHeight="1">
      <c r="A50" s="132">
        <v>10</v>
      </c>
      <c r="B50" s="135" t="s">
        <v>237</v>
      </c>
      <c r="C50" s="127"/>
      <c r="D50" s="127"/>
      <c r="E50" s="127"/>
      <c r="F50" s="385"/>
      <c r="G50" s="479"/>
      <c r="H50" s="479"/>
      <c r="I50" s="154"/>
      <c r="J50" s="154"/>
      <c r="K50" s="154"/>
      <c r="L50" s="154"/>
      <c r="M50" s="154"/>
      <c r="N50" s="154"/>
      <c r="O50" s="154"/>
      <c r="P50" s="14"/>
      <c r="Q50" s="14"/>
      <c r="R50" s="131"/>
    </row>
    <row r="51" spans="1:22" ht="13.05" customHeight="1">
      <c r="A51" s="132">
        <v>11</v>
      </c>
      <c r="B51" s="127" t="s">
        <v>238</v>
      </c>
      <c r="C51" s="127"/>
      <c r="D51" s="127"/>
      <c r="E51" s="127"/>
      <c r="F51" s="385"/>
      <c r="G51" s="479"/>
      <c r="H51" s="479"/>
      <c r="I51" s="154"/>
      <c r="J51" s="154"/>
      <c r="K51" s="154"/>
      <c r="L51" s="154"/>
      <c r="M51" s="154"/>
      <c r="N51" s="154"/>
      <c r="O51" s="154"/>
      <c r="P51" s="14"/>
      <c r="Q51" s="14"/>
      <c r="R51" s="131"/>
    </row>
    <row r="52" spans="1:22" ht="13.05" customHeight="1">
      <c r="A52" s="132">
        <v>12</v>
      </c>
      <c r="B52" s="135" t="s">
        <v>239</v>
      </c>
      <c r="C52" s="127"/>
      <c r="D52" s="127"/>
      <c r="E52" s="127"/>
      <c r="F52" s="385"/>
      <c r="G52" s="479"/>
      <c r="H52" s="479"/>
      <c r="I52" s="154"/>
      <c r="J52" s="154"/>
      <c r="K52" s="154"/>
      <c r="L52" s="154"/>
      <c r="M52" s="154"/>
      <c r="N52" s="154"/>
      <c r="O52" s="154"/>
      <c r="P52" s="14"/>
      <c r="Q52" s="14"/>
      <c r="R52" s="131"/>
    </row>
    <row r="53" spans="1:22" ht="10.199999999999999" thickBot="1">
      <c r="A53" s="129"/>
      <c r="C53" s="129"/>
      <c r="D53" s="129"/>
      <c r="E53" s="129"/>
      <c r="F53" s="387"/>
      <c r="G53" s="309"/>
      <c r="H53" s="309"/>
      <c r="I53" s="309"/>
      <c r="J53" s="309"/>
      <c r="K53" s="309"/>
      <c r="L53" s="309"/>
      <c r="M53" s="309"/>
      <c r="N53" s="309"/>
      <c r="O53" s="309"/>
      <c r="P53" s="52"/>
      <c r="Q53" s="52"/>
      <c r="R53" s="136"/>
    </row>
    <row r="54" spans="1:22" ht="10.199999999999999" thickTop="1">
      <c r="A54" s="129"/>
      <c r="C54" s="129"/>
      <c r="D54" s="129"/>
      <c r="E54" s="129"/>
      <c r="F54" s="387"/>
      <c r="G54" s="480"/>
      <c r="H54" s="480"/>
      <c r="I54" s="480"/>
      <c r="J54" s="480"/>
      <c r="K54" s="480"/>
      <c r="L54" s="480"/>
      <c r="M54" s="480"/>
      <c r="N54" s="480"/>
      <c r="O54" s="480"/>
      <c r="P54" s="11"/>
      <c r="Q54" s="11"/>
      <c r="R54" s="129"/>
    </row>
    <row r="55" spans="1:22" s="28" customFormat="1">
      <c r="A55" s="129"/>
      <c r="B55" s="129"/>
      <c r="C55" s="129"/>
      <c r="D55" s="129"/>
      <c r="E55" s="129"/>
      <c r="F55" s="387"/>
      <c r="G55" s="480"/>
      <c r="H55" s="480"/>
      <c r="I55" s="480"/>
      <c r="J55" s="480"/>
      <c r="K55" s="480"/>
      <c r="L55" s="480"/>
      <c r="M55" s="480"/>
      <c r="N55" s="480"/>
      <c r="O55" s="480"/>
      <c r="P55" s="11"/>
      <c r="Q55" s="11"/>
      <c r="R55" s="129"/>
      <c r="S55" s="19"/>
      <c r="T55" s="19"/>
      <c r="U55" s="19"/>
      <c r="V55" s="19"/>
    </row>
    <row r="56" spans="1:22" s="28" customFormat="1" ht="9.75" customHeight="1">
      <c r="A56" s="129"/>
      <c r="B56" s="129"/>
      <c r="C56" s="129"/>
      <c r="D56" s="129"/>
      <c r="E56" s="129"/>
      <c r="F56" s="387"/>
      <c r="G56" s="480"/>
      <c r="H56" s="480"/>
      <c r="I56" s="480"/>
      <c r="J56" s="480"/>
      <c r="K56" s="480"/>
      <c r="L56" s="480"/>
      <c r="M56" s="480"/>
      <c r="N56" s="480"/>
      <c r="O56" s="480"/>
      <c r="P56" s="11"/>
      <c r="Q56" s="11"/>
      <c r="R56" s="129"/>
      <c r="S56" s="19"/>
      <c r="T56" s="19"/>
      <c r="U56" s="19"/>
      <c r="V56" s="19"/>
    </row>
    <row r="57" spans="1:22" s="28" customFormat="1">
      <c r="A57" s="129"/>
      <c r="B57" s="129"/>
      <c r="C57" s="129"/>
      <c r="D57" s="129"/>
      <c r="E57" s="129"/>
      <c r="F57" s="387"/>
      <c r="G57" s="480"/>
      <c r="H57" s="480"/>
      <c r="I57" s="480"/>
      <c r="J57" s="480"/>
      <c r="K57" s="480"/>
      <c r="L57" s="480"/>
      <c r="M57" s="480"/>
      <c r="N57" s="480"/>
      <c r="O57" s="480"/>
      <c r="P57" s="11"/>
      <c r="Q57" s="11"/>
      <c r="R57" s="129"/>
      <c r="S57" s="19"/>
      <c r="T57" s="19"/>
      <c r="U57" s="19"/>
      <c r="V57" s="19"/>
    </row>
    <row r="58" spans="1:22" s="28" customFormat="1" ht="9" customHeight="1">
      <c r="A58" s="119"/>
      <c r="B58" s="119"/>
      <c r="C58" s="119"/>
      <c r="D58" s="119"/>
      <c r="E58" s="119"/>
      <c r="F58" s="380"/>
      <c r="G58" s="236"/>
      <c r="H58" s="236"/>
      <c r="I58" s="236"/>
      <c r="J58" s="236"/>
      <c r="K58" s="236"/>
      <c r="L58" s="236"/>
      <c r="M58" s="236"/>
      <c r="N58" s="236"/>
      <c r="O58" s="236"/>
      <c r="P58" s="376"/>
      <c r="Q58" s="376"/>
      <c r="R58" s="119"/>
      <c r="S58" s="19"/>
      <c r="T58" s="19"/>
      <c r="U58" s="19"/>
      <c r="V58" s="19"/>
    </row>
    <row r="59" spans="1:22" s="28" customFormat="1">
      <c r="A59" s="119"/>
      <c r="B59" s="119"/>
      <c r="C59" s="119"/>
      <c r="D59" s="119"/>
      <c r="E59" s="119"/>
      <c r="F59" s="380"/>
      <c r="G59" s="236"/>
      <c r="H59" s="236"/>
      <c r="I59" s="236"/>
      <c r="J59" s="236"/>
      <c r="K59" s="236"/>
      <c r="L59" s="236"/>
      <c r="M59" s="236"/>
      <c r="N59" s="236"/>
      <c r="O59" s="236"/>
      <c r="P59" s="376"/>
      <c r="Q59" s="376"/>
      <c r="R59" s="119"/>
      <c r="S59" s="19"/>
      <c r="T59" s="19"/>
      <c r="U59" s="19"/>
      <c r="V59" s="19"/>
    </row>
    <row r="60" spans="1:22" s="28" customFormat="1">
      <c r="A60" s="119"/>
      <c r="B60" s="119"/>
      <c r="C60" s="119"/>
      <c r="D60" s="119"/>
      <c r="E60" s="119"/>
      <c r="F60" s="380"/>
      <c r="G60" s="236"/>
      <c r="H60" s="236"/>
      <c r="I60" s="236"/>
      <c r="J60" s="236"/>
      <c r="K60" s="236"/>
      <c r="L60" s="236"/>
      <c r="M60" s="236"/>
      <c r="N60" s="236"/>
      <c r="O60" s="236"/>
      <c r="P60" s="376"/>
      <c r="Q60" s="376"/>
      <c r="R60" s="119"/>
      <c r="S60" s="19"/>
      <c r="T60" s="19"/>
      <c r="U60" s="19"/>
      <c r="V60" s="19"/>
    </row>
    <row r="61" spans="1:22" s="28" customFormat="1">
      <c r="A61" s="119"/>
      <c r="B61" s="119"/>
      <c r="C61" s="119"/>
      <c r="D61" s="119"/>
      <c r="E61" s="119"/>
      <c r="F61" s="380"/>
      <c r="G61" s="236"/>
      <c r="H61" s="236"/>
      <c r="I61" s="236"/>
      <c r="J61" s="236"/>
      <c r="K61" s="236"/>
      <c r="L61" s="236"/>
      <c r="M61" s="236"/>
      <c r="N61" s="236"/>
      <c r="O61" s="236"/>
      <c r="P61" s="376"/>
      <c r="Q61" s="376"/>
      <c r="R61" s="119"/>
      <c r="S61" s="19"/>
      <c r="T61" s="19"/>
      <c r="U61" s="19"/>
      <c r="V61" s="19"/>
    </row>
    <row r="62" spans="1:22" s="28" customFormat="1">
      <c r="A62" s="119"/>
      <c r="B62" s="119"/>
      <c r="C62" s="119"/>
      <c r="D62" s="119"/>
      <c r="E62" s="119"/>
      <c r="F62" s="380"/>
      <c r="G62" s="236"/>
      <c r="H62" s="236"/>
      <c r="I62" s="236"/>
      <c r="J62" s="236"/>
      <c r="K62" s="236"/>
      <c r="L62" s="236"/>
      <c r="M62" s="236"/>
      <c r="N62" s="236"/>
      <c r="O62" s="236"/>
      <c r="P62" s="376"/>
      <c r="Q62" s="376"/>
      <c r="R62" s="119"/>
      <c r="S62" s="19"/>
      <c r="T62" s="19"/>
      <c r="U62" s="19"/>
      <c r="V62" s="19"/>
    </row>
    <row r="63" spans="1:22" s="28" customFormat="1">
      <c r="A63" s="119"/>
      <c r="B63" s="119"/>
      <c r="C63" s="119"/>
      <c r="D63" s="119"/>
      <c r="E63" s="119"/>
      <c r="F63" s="380"/>
      <c r="G63" s="236"/>
      <c r="H63" s="236"/>
      <c r="I63" s="236"/>
      <c r="J63" s="236"/>
      <c r="K63" s="236"/>
      <c r="L63" s="236"/>
      <c r="M63" s="236"/>
      <c r="N63" s="236"/>
      <c r="O63" s="236"/>
      <c r="P63" s="376"/>
      <c r="Q63" s="376"/>
      <c r="R63" s="119"/>
      <c r="S63" s="19"/>
      <c r="T63" s="19"/>
      <c r="U63" s="19"/>
      <c r="V63" s="19"/>
    </row>
    <row r="64" spans="1:22" s="28" customFormat="1">
      <c r="A64" s="119"/>
      <c r="B64" s="119"/>
      <c r="C64" s="119"/>
      <c r="D64" s="119"/>
      <c r="E64" s="119"/>
      <c r="F64" s="380"/>
      <c r="G64" s="236"/>
      <c r="H64" s="236"/>
      <c r="I64" s="236"/>
      <c r="J64" s="236"/>
      <c r="K64" s="236"/>
      <c r="L64" s="236"/>
      <c r="M64" s="236"/>
      <c r="N64" s="236"/>
      <c r="O64" s="236"/>
      <c r="P64" s="376"/>
      <c r="Q64" s="376"/>
      <c r="R64" s="119"/>
      <c r="S64" s="19"/>
      <c r="T64" s="19"/>
      <c r="U64" s="19"/>
      <c r="V64" s="19"/>
    </row>
    <row r="65" spans="1:22" s="28" customFormat="1">
      <c r="A65" s="119"/>
      <c r="B65" s="119"/>
      <c r="C65" s="119"/>
      <c r="D65" s="119"/>
      <c r="E65" s="119"/>
      <c r="F65" s="380"/>
      <c r="G65" s="236"/>
      <c r="H65" s="236"/>
      <c r="I65" s="236"/>
      <c r="J65" s="236"/>
      <c r="K65" s="236"/>
      <c r="L65" s="236"/>
      <c r="M65" s="236"/>
      <c r="N65" s="236"/>
      <c r="O65" s="236"/>
      <c r="P65" s="376"/>
      <c r="Q65" s="376"/>
      <c r="R65" s="119"/>
      <c r="S65" s="19"/>
      <c r="T65" s="19"/>
      <c r="U65" s="19"/>
      <c r="V65" s="19"/>
    </row>
    <row r="66" spans="1:22" s="28" customFormat="1">
      <c r="A66" s="119"/>
      <c r="B66" s="119"/>
      <c r="C66" s="119"/>
      <c r="D66" s="119"/>
      <c r="E66" s="119"/>
      <c r="F66" s="380"/>
      <c r="G66" s="236"/>
      <c r="H66" s="236"/>
      <c r="I66" s="236"/>
      <c r="J66" s="236"/>
      <c r="K66" s="236"/>
      <c r="L66" s="236"/>
      <c r="M66" s="236"/>
      <c r="N66" s="236"/>
      <c r="O66" s="236"/>
      <c r="P66" s="376"/>
      <c r="Q66" s="376"/>
      <c r="R66" s="119"/>
      <c r="S66" s="19"/>
      <c r="T66" s="19"/>
      <c r="U66" s="19"/>
      <c r="V66" s="19"/>
    </row>
    <row r="67" spans="1:22" s="28" customFormat="1">
      <c r="A67" s="119"/>
      <c r="B67" s="119"/>
      <c r="C67" s="119"/>
      <c r="D67" s="119"/>
      <c r="E67" s="119"/>
      <c r="F67" s="380"/>
      <c r="G67" s="236"/>
      <c r="H67" s="236"/>
      <c r="I67" s="236"/>
      <c r="J67" s="236"/>
      <c r="K67" s="236"/>
      <c r="L67" s="236"/>
      <c r="M67" s="236"/>
      <c r="N67" s="236"/>
      <c r="O67" s="236"/>
      <c r="P67" s="376"/>
      <c r="Q67" s="376"/>
      <c r="R67" s="119"/>
      <c r="S67" s="19"/>
      <c r="T67" s="19"/>
      <c r="U67" s="19"/>
      <c r="V67" s="19"/>
    </row>
  </sheetData>
  <autoFilter ref="AE13:AG33" xr:uid="{3B98CB0F-185E-4DEE-8766-EEDE513393FF}">
    <filterColumn colId="2">
      <filters>
        <filter val="De acuerdo con lo programado"/>
      </filters>
    </filterColumn>
  </autoFilter>
  <mergeCells count="38">
    <mergeCell ref="AL13:AL14"/>
    <mergeCell ref="A9:E9"/>
    <mergeCell ref="A11:A14"/>
    <mergeCell ref="B11:E11"/>
    <mergeCell ref="B12:B14"/>
    <mergeCell ref="C12:C14"/>
    <mergeCell ref="D12:D14"/>
    <mergeCell ref="E12:E14"/>
    <mergeCell ref="AJ13:AJ14"/>
    <mergeCell ref="AC13:AC14"/>
    <mergeCell ref="AD13:AD14"/>
    <mergeCell ref="X13:X14"/>
    <mergeCell ref="F12:F14"/>
    <mergeCell ref="R12:R14"/>
    <mergeCell ref="S13:S14"/>
    <mergeCell ref="T13:T14"/>
    <mergeCell ref="AB13:AB14"/>
    <mergeCell ref="A8:E8"/>
    <mergeCell ref="A1:E1"/>
    <mergeCell ref="A2:E2"/>
    <mergeCell ref="A6:E6"/>
    <mergeCell ref="A7:E7"/>
    <mergeCell ref="AE12:AH12"/>
    <mergeCell ref="AI12:AL12"/>
    <mergeCell ref="AK13:AK14"/>
    <mergeCell ref="A37:E37"/>
    <mergeCell ref="AE13:AE14"/>
    <mergeCell ref="AF13:AF14"/>
    <mergeCell ref="AG13:AG14"/>
    <mergeCell ref="AH13:AH14"/>
    <mergeCell ref="U13:U14"/>
    <mergeCell ref="V13:V14"/>
    <mergeCell ref="W13:W14"/>
    <mergeCell ref="A35:E35"/>
    <mergeCell ref="AI13:AI14"/>
    <mergeCell ref="Y13:Y14"/>
    <mergeCell ref="Z13:Z14"/>
    <mergeCell ref="AA13:AA14"/>
  </mergeCells>
  <conditionalFormatting sqref="AK15:AK33">
    <cfRule type="containsText" dxfId="53" priority="1" operator="containsText" text="De Acuerdo a lo Programado">
      <formula>NOT(ISERROR(SEARCH("De Acuerdo a lo Programado",AK15)))</formula>
    </cfRule>
    <cfRule type="containsText" dxfId="52" priority="2" operator="containsText" text="Atraso Leve">
      <formula>NOT(ISERROR(SEARCH("Atraso Leve",AK15)))</formula>
    </cfRule>
    <cfRule type="containsText" dxfId="51" priority="3" operator="containsText" text="En Riesgo de Incumplimiento">
      <formula>NOT(ISERROR(SEARCH("En Riesgo de Incumplimiento",AK15)))</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05128-D8F1-4A28-BECF-41A93F6A7EB0}">
  <sheetPr>
    <tabColor theme="0"/>
  </sheetPr>
  <dimension ref="A1:AL114"/>
  <sheetViews>
    <sheetView showGridLines="0" topLeftCell="Y8" zoomScale="110" zoomScaleNormal="110" workbookViewId="0">
      <selection activeCell="AG22" sqref="AG22:AG77"/>
    </sheetView>
  </sheetViews>
  <sheetFormatPr baseColWidth="10" defaultColWidth="11.21875" defaultRowHeight="9.6"/>
  <cols>
    <col min="1" max="1" width="5.21875" style="1" customWidth="1"/>
    <col min="2" max="5" width="6.21875" style="1" customWidth="1"/>
    <col min="6" max="6" width="17.21875" style="351" customWidth="1"/>
    <col min="7" max="7" width="8.77734375" style="327" customWidth="1"/>
    <col min="8" max="8" width="6.21875" style="1" customWidth="1"/>
    <col min="9" max="9" width="7.21875" style="1" customWidth="1"/>
    <col min="10" max="13" width="4.21875" style="27" customWidth="1"/>
    <col min="14" max="14" width="4.21875" style="27" bestFit="1" customWidth="1"/>
    <col min="15" max="15" width="4.77734375" style="281" customWidth="1"/>
    <col min="16" max="16" width="8.21875" style="27" customWidth="1"/>
    <col min="17" max="17" width="12.77734375" style="27" customWidth="1"/>
    <col min="18" max="18" width="7" style="27" customWidth="1"/>
    <col min="19" max="19" width="7.21875" style="1" customWidth="1"/>
    <col min="20" max="20" width="11.21875" style="1" customWidth="1"/>
    <col min="21" max="21" width="13.21875" style="1" customWidth="1"/>
    <col min="22" max="22" width="11.44140625" style="1" customWidth="1"/>
    <col min="23" max="25" width="11.21875" style="27" customWidth="1"/>
    <col min="26" max="26" width="15.77734375" style="27" customWidth="1"/>
    <col min="27" max="27" width="13.21875" style="27" customWidth="1"/>
    <col min="28" max="34" width="11.21875" style="27" customWidth="1"/>
    <col min="35" max="35" width="12.21875" style="27" hidden="1" customWidth="1"/>
    <col min="36" max="36" width="11.21875" style="27" hidden="1" customWidth="1"/>
    <col min="37" max="37" width="13.77734375" style="27" hidden="1" customWidth="1"/>
    <col min="38" max="38" width="11.21875" style="27" hidden="1" customWidth="1"/>
    <col min="39" max="40" width="11.21875" style="27" customWidth="1"/>
    <col min="41" max="16384" width="11.21875" style="27"/>
  </cols>
  <sheetData>
    <row r="1" spans="1:38" ht="15.6">
      <c r="A1" s="790" t="s">
        <v>38</v>
      </c>
      <c r="B1" s="790"/>
      <c r="C1" s="790"/>
      <c r="D1" s="790"/>
      <c r="E1" s="790"/>
      <c r="F1" s="349"/>
      <c r="G1" s="326"/>
      <c r="H1" s="326"/>
      <c r="I1" s="326"/>
      <c r="J1" s="320"/>
      <c r="K1" s="320"/>
      <c r="L1" s="320"/>
      <c r="M1" s="320"/>
      <c r="N1" s="320"/>
      <c r="O1" s="320"/>
      <c r="P1" s="320"/>
      <c r="Q1" s="320"/>
    </row>
    <row r="2" spans="1:38" ht="12" customHeight="1">
      <c r="A2" s="791" t="s">
        <v>39</v>
      </c>
      <c r="B2" s="791"/>
      <c r="C2" s="791"/>
      <c r="D2" s="791"/>
      <c r="E2" s="791"/>
      <c r="F2" s="350"/>
      <c r="G2" s="326"/>
      <c r="H2" s="326"/>
      <c r="I2" s="326"/>
      <c r="J2" s="320"/>
      <c r="K2" s="320"/>
      <c r="L2" s="320"/>
      <c r="M2" s="320"/>
      <c r="N2" s="320"/>
      <c r="O2" s="320"/>
      <c r="P2" s="320"/>
      <c r="Q2" s="320"/>
    </row>
    <row r="3" spans="1:38" ht="10.199999999999999" customHeight="1">
      <c r="G3" s="326"/>
      <c r="H3" s="326"/>
      <c r="I3" s="326"/>
      <c r="J3" s="320"/>
      <c r="K3" s="320"/>
      <c r="L3" s="320"/>
      <c r="M3" s="320"/>
      <c r="N3" s="320"/>
      <c r="O3" s="320"/>
      <c r="P3" s="320"/>
      <c r="Q3" s="320"/>
    </row>
    <row r="6" spans="1:38" ht="10.8">
      <c r="A6" s="792" t="s">
        <v>40</v>
      </c>
      <c r="B6" s="792"/>
      <c r="C6" s="792"/>
      <c r="D6" s="792"/>
      <c r="E6" s="792"/>
      <c r="F6" s="192">
        <v>2024</v>
      </c>
    </row>
    <row r="7" spans="1:38" ht="10.8">
      <c r="A7" s="792" t="s">
        <v>41</v>
      </c>
      <c r="B7" s="792"/>
      <c r="C7" s="792"/>
      <c r="D7" s="792"/>
      <c r="E7" s="792"/>
      <c r="F7" s="193">
        <v>106</v>
      </c>
    </row>
    <row r="8" spans="1:38" ht="19.2">
      <c r="A8" s="792" t="s">
        <v>42</v>
      </c>
      <c r="B8" s="792"/>
      <c r="C8" s="792"/>
      <c r="D8" s="792"/>
      <c r="E8" s="792"/>
      <c r="F8" s="193" t="s">
        <v>10</v>
      </c>
    </row>
    <row r="9" spans="1:38" ht="10.8">
      <c r="A9" s="792" t="s">
        <v>43</v>
      </c>
      <c r="B9" s="792"/>
      <c r="C9" s="792"/>
      <c r="D9" s="792"/>
      <c r="E9" s="792"/>
      <c r="F9" s="193" t="s">
        <v>44</v>
      </c>
    </row>
    <row r="10" spans="1:38" ht="19.5" customHeight="1"/>
    <row r="11" spans="1:38" ht="27" customHeight="1">
      <c r="A11" s="796" t="s">
        <v>45</v>
      </c>
      <c r="B11" s="799" t="s">
        <v>46</v>
      </c>
      <c r="C11" s="800"/>
      <c r="D11" s="800"/>
      <c r="E11" s="801"/>
      <c r="F11" s="367" t="s">
        <v>47</v>
      </c>
      <c r="G11" s="79"/>
      <c r="H11" s="79"/>
      <c r="I11" s="79"/>
      <c r="J11" s="282"/>
      <c r="K11" s="282"/>
      <c r="L11" s="282"/>
      <c r="M11" s="282"/>
      <c r="N11" s="282"/>
      <c r="O11" s="282"/>
      <c r="P11" s="319"/>
      <c r="Q11" s="319"/>
      <c r="R11" s="283"/>
      <c r="S11" s="259" t="s">
        <v>48</v>
      </c>
      <c r="T11" s="259"/>
      <c r="U11" s="259"/>
      <c r="V11" s="259"/>
      <c r="W11" s="29"/>
      <c r="X11" s="29"/>
      <c r="Y11" s="29"/>
      <c r="Z11" s="29"/>
      <c r="AA11" s="29"/>
      <c r="AB11" s="29"/>
      <c r="AC11" s="29"/>
      <c r="AD11" s="29"/>
      <c r="AE11" s="29"/>
      <c r="AF11" s="29"/>
      <c r="AG11" s="29"/>
      <c r="AH11" s="29"/>
      <c r="AI11" s="793" t="s">
        <v>49</v>
      </c>
      <c r="AJ11" s="793"/>
      <c r="AK11" s="793"/>
      <c r="AL11" s="793"/>
    </row>
    <row r="12" spans="1:38" ht="19.5" customHeight="1">
      <c r="A12" s="797"/>
      <c r="B12" s="828" t="s">
        <v>50</v>
      </c>
      <c r="C12" s="828" t="s">
        <v>51</v>
      </c>
      <c r="D12" s="828" t="s">
        <v>52</v>
      </c>
      <c r="E12" s="828" t="s">
        <v>53</v>
      </c>
      <c r="F12" s="322" t="s">
        <v>54</v>
      </c>
      <c r="G12" s="328" t="s">
        <v>55</v>
      </c>
      <c r="H12" s="329"/>
      <c r="I12" s="329"/>
      <c r="J12" s="324"/>
      <c r="K12" s="324"/>
      <c r="L12" s="324"/>
      <c r="M12" s="324"/>
      <c r="N12" s="324"/>
      <c r="O12" s="325"/>
      <c r="P12" s="288" t="s">
        <v>56</v>
      </c>
      <c r="Q12" s="321" t="s">
        <v>57</v>
      </c>
      <c r="R12" s="285" t="s">
        <v>58</v>
      </c>
      <c r="S12" s="270" t="s">
        <v>59</v>
      </c>
      <c r="T12" s="270"/>
      <c r="U12" s="270"/>
      <c r="V12" s="270"/>
      <c r="W12" s="793" t="s">
        <v>60</v>
      </c>
      <c r="X12" s="793"/>
      <c r="Y12" s="793"/>
      <c r="Z12" s="793"/>
      <c r="AA12" s="793" t="s">
        <v>61</v>
      </c>
      <c r="AB12" s="793"/>
      <c r="AC12" s="793"/>
      <c r="AD12" s="793"/>
      <c r="AE12" s="793" t="s">
        <v>62</v>
      </c>
      <c r="AF12" s="793"/>
      <c r="AG12" s="793"/>
      <c r="AH12" s="793"/>
      <c r="AI12" s="793"/>
      <c r="AJ12" s="793"/>
      <c r="AK12" s="793"/>
      <c r="AL12" s="793"/>
    </row>
    <row r="13" spans="1:38" ht="26.7" customHeight="1">
      <c r="A13" s="797"/>
      <c r="B13" s="829"/>
      <c r="C13" s="829"/>
      <c r="D13" s="829"/>
      <c r="E13" s="829"/>
      <c r="F13" s="322"/>
      <c r="G13" s="30" t="s">
        <v>63</v>
      </c>
      <c r="H13" s="30" t="s">
        <v>64</v>
      </c>
      <c r="I13" s="330" t="s">
        <v>65</v>
      </c>
      <c r="J13" s="286"/>
      <c r="K13" s="286"/>
      <c r="L13" s="286"/>
      <c r="M13" s="286"/>
      <c r="N13" s="287"/>
      <c r="O13" s="288" t="s">
        <v>66</v>
      </c>
      <c r="P13" s="284"/>
      <c r="Q13" s="322"/>
      <c r="R13" s="285"/>
      <c r="S13" s="795" t="s">
        <v>67</v>
      </c>
      <c r="T13" s="795" t="s">
        <v>68</v>
      </c>
      <c r="U13" s="795" t="s">
        <v>69</v>
      </c>
      <c r="V13" s="270" t="s">
        <v>70</v>
      </c>
      <c r="W13" s="793" t="s">
        <v>67</v>
      </c>
      <c r="X13" s="793" t="s">
        <v>68</v>
      </c>
      <c r="Y13" s="793" t="s">
        <v>69</v>
      </c>
      <c r="Z13" s="793" t="s">
        <v>70</v>
      </c>
      <c r="AA13" s="793" t="s">
        <v>67</v>
      </c>
      <c r="AB13" s="793" t="s">
        <v>68</v>
      </c>
      <c r="AC13" s="793" t="s">
        <v>69</v>
      </c>
      <c r="AD13" s="793" t="s">
        <v>70</v>
      </c>
      <c r="AE13" s="793" t="s">
        <v>67</v>
      </c>
      <c r="AF13" s="793" t="s">
        <v>68</v>
      </c>
      <c r="AG13" s="793" t="s">
        <v>69</v>
      </c>
      <c r="AH13" s="793" t="s">
        <v>70</v>
      </c>
      <c r="AI13" s="793" t="s">
        <v>71</v>
      </c>
      <c r="AJ13" s="793" t="s">
        <v>72</v>
      </c>
      <c r="AK13" s="793" t="s">
        <v>73</v>
      </c>
      <c r="AL13" s="793" t="s">
        <v>70</v>
      </c>
    </row>
    <row r="14" spans="1:38" ht="19.5" customHeight="1">
      <c r="A14" s="798"/>
      <c r="B14" s="830"/>
      <c r="C14" s="830"/>
      <c r="D14" s="830"/>
      <c r="E14" s="830"/>
      <c r="F14" s="323"/>
      <c r="G14" s="317"/>
      <c r="H14" s="317"/>
      <c r="I14" s="31">
        <v>1</v>
      </c>
      <c r="J14" s="290">
        <v>2</v>
      </c>
      <c r="K14" s="290" t="s">
        <v>74</v>
      </c>
      <c r="L14" s="290">
        <v>3</v>
      </c>
      <c r="M14" s="290">
        <v>4</v>
      </c>
      <c r="N14" s="290" t="s">
        <v>75</v>
      </c>
      <c r="O14" s="290" t="s">
        <v>76</v>
      </c>
      <c r="P14" s="291"/>
      <c r="Q14" s="323"/>
      <c r="R14" s="289"/>
      <c r="S14" s="805"/>
      <c r="T14" s="805"/>
      <c r="U14" s="805"/>
      <c r="V14" s="259"/>
      <c r="W14" s="794"/>
      <c r="X14" s="794"/>
      <c r="Y14" s="794"/>
      <c r="Z14" s="794"/>
      <c r="AA14" s="794"/>
      <c r="AB14" s="794"/>
      <c r="AC14" s="794"/>
      <c r="AD14" s="794"/>
      <c r="AE14" s="794"/>
      <c r="AF14" s="794"/>
      <c r="AG14" s="794"/>
      <c r="AH14" s="794"/>
      <c r="AI14" s="794"/>
      <c r="AJ14" s="794"/>
      <c r="AK14" s="794"/>
      <c r="AL14" s="794"/>
    </row>
    <row r="15" spans="1:38" ht="29.4" thickBot="1">
      <c r="A15" s="32">
        <v>1</v>
      </c>
      <c r="B15" s="33">
        <v>0</v>
      </c>
      <c r="C15" s="33">
        <v>0</v>
      </c>
      <c r="D15" s="33">
        <v>0</v>
      </c>
      <c r="E15" s="33">
        <v>0</v>
      </c>
      <c r="F15" s="299" t="s">
        <v>77</v>
      </c>
      <c r="G15" s="47" t="s">
        <v>78</v>
      </c>
      <c r="H15" s="39" t="s">
        <v>79</v>
      </c>
      <c r="I15" s="34">
        <v>3</v>
      </c>
      <c r="J15" s="293">
        <v>3</v>
      </c>
      <c r="K15" s="294">
        <f t="shared" ref="K15:K23" si="0">+I15+J15</f>
        <v>6</v>
      </c>
      <c r="L15" s="293">
        <v>3</v>
      </c>
      <c r="M15" s="293">
        <v>3</v>
      </c>
      <c r="N15" s="294">
        <f t="shared" ref="N15:N61" si="1">L15+M15</f>
        <v>6</v>
      </c>
      <c r="O15" s="295">
        <f t="shared" ref="O15:O30" si="2">K15+N15</f>
        <v>12</v>
      </c>
      <c r="P15" s="296" t="s">
        <v>80</v>
      </c>
      <c r="Q15" s="190" t="s">
        <v>81</v>
      </c>
      <c r="R15" s="297"/>
      <c r="S15" s="261">
        <v>3</v>
      </c>
      <c r="T15" s="262">
        <f>IF(S15="","No hay ejecución",IF(AND(I15=0),"No hay Programación", S15/I15))</f>
        <v>1</v>
      </c>
      <c r="U15" s="99" t="str">
        <f>IF(T15="No hay ejecución","NA",IF(T15&gt;=90%,"De acuerdo con lo programado",IF(T15&gt;=51%,"Atraso Leve",IF(T15&lt;=50%,"En riesgo cumplimiento"))))</f>
        <v>De acuerdo con lo programado</v>
      </c>
      <c r="V15" s="99"/>
      <c r="W15" s="499">
        <v>3</v>
      </c>
      <c r="X15" s="25">
        <f>IF(W15="","No hay ejecución",IF(AND(J15=0),"No hay Programación", W15/J15))</f>
        <v>1</v>
      </c>
      <c r="Y15" s="23" t="str">
        <f>IF(X15="No hay ejecución","NA",IF(X15&gt;=90%,"De acuerdo con lo programado",IF(X15&gt;=51%,"Atraso Leve",IF(X15&lt;50%,"En riesgo en cumplimiento"))))</f>
        <v>De acuerdo con lo programado</v>
      </c>
      <c r="Z15" s="499"/>
      <c r="AA15" s="24">
        <v>3</v>
      </c>
      <c r="AB15" s="25">
        <f>IF(AA15="","No hay ejecución",IF(AND(L15=0),"No hay Programación", AA15/L15))</f>
        <v>1</v>
      </c>
      <c r="AC15" s="23" t="str">
        <f>IF(AB15="No hay ejecución","NA",IF(AB15&gt;=90%,"De acuerdo con lo programado",IF(AB15&gt;=51%,"Atraso Leve",IF(AB15&lt;50%,"En riesgo en cumplimiento"))))</f>
        <v>De acuerdo con lo programado</v>
      </c>
      <c r="AD15" s="23"/>
      <c r="AE15" s="24">
        <v>3</v>
      </c>
      <c r="AF15" s="25">
        <f>IF(AE15="","No hay ejecución",IF(AND(M15=0),"No hay Programación", AE15/M15))</f>
        <v>1</v>
      </c>
      <c r="AG15" s="23" t="str">
        <f>IF(AF15="No hay ejecución","NA",IF(AF15&gt;=90%,"De acuerdo con lo programado",IF(AF15&gt;=51%,"Atraso Leve",IF(AF15&lt;50%,"En riesgo en cumplimiento"))))</f>
        <v>De acuerdo con lo programado</v>
      </c>
      <c r="AH15" s="23"/>
      <c r="AI15" s="24">
        <f>W15+S15</f>
        <v>6</v>
      </c>
      <c r="AJ15" s="26">
        <f>IF(AI15="","No hay ejecución",IF(AND(K15=0),"No hay Programación", AI15/K15))</f>
        <v>1</v>
      </c>
      <c r="AK15" s="519" t="str">
        <f>IF(AJ15="No hay ejecución","NA",IF(AJ15&gt;=90%,"De acuerdo a lo programado",IF(AJ15&lt;89.99%,"En riesgo de Incumplimiento")))</f>
        <v>De acuerdo a lo programado</v>
      </c>
      <c r="AL15" s="23"/>
    </row>
    <row r="16" spans="1:38" ht="49.2" thickTop="1" thickBot="1">
      <c r="A16" s="32">
        <v>2</v>
      </c>
      <c r="B16" s="33">
        <v>0</v>
      </c>
      <c r="C16" s="33">
        <v>0</v>
      </c>
      <c r="D16" s="33">
        <v>0</v>
      </c>
      <c r="E16" s="33">
        <v>0</v>
      </c>
      <c r="F16" s="299" t="s">
        <v>82</v>
      </c>
      <c r="G16" s="47" t="s">
        <v>78</v>
      </c>
      <c r="H16" s="39" t="s">
        <v>79</v>
      </c>
      <c r="I16" s="34">
        <v>3</v>
      </c>
      <c r="J16" s="293">
        <v>3</v>
      </c>
      <c r="K16" s="294">
        <f t="shared" si="0"/>
        <v>6</v>
      </c>
      <c r="L16" s="293">
        <v>3</v>
      </c>
      <c r="M16" s="293">
        <v>3</v>
      </c>
      <c r="N16" s="294">
        <f t="shared" si="1"/>
        <v>6</v>
      </c>
      <c r="O16" s="295">
        <f t="shared" si="2"/>
        <v>12</v>
      </c>
      <c r="P16" s="296" t="s">
        <v>80</v>
      </c>
      <c r="Q16" s="190" t="s">
        <v>81</v>
      </c>
      <c r="R16" s="297"/>
      <c r="S16" s="261">
        <v>3</v>
      </c>
      <c r="T16" s="262">
        <f t="shared" ref="T16:T79" si="3">IF(S16="","No hay ejecución",IF(AND(I16=0),"No hay Programación", S16/I16))</f>
        <v>1</v>
      </c>
      <c r="U16" s="99" t="str">
        <f t="shared" ref="U16:U79" si="4">IF(T16="No hay ejecución","NA",IF(T16&gt;=90%,"De acuerdo con lo programado",IF(T16&gt;=51%,"Atraso Leve",IF(T16&lt;=50%,"En riesgo cumplimiento"))))</f>
        <v>De acuerdo con lo programado</v>
      </c>
      <c r="V16" s="99"/>
      <c r="W16" s="499">
        <v>3</v>
      </c>
      <c r="X16" s="25">
        <f t="shared" ref="X16:X79" si="5">IF(W16="","No hay ejecución",IF(AND(J16=0),"No hay Programación", W16/J16))</f>
        <v>1</v>
      </c>
      <c r="Y16" s="23" t="str">
        <f t="shared" ref="Y16:Y79" si="6">IF(X16="No hay ejecución","NA",IF(X16&gt;=90%,"De acuerdo con lo programado",IF(X16&gt;=51%,"Atraso Leve",IF(X16&lt;50%,"En riesgo en cumplimiento"))))</f>
        <v>De acuerdo con lo programado</v>
      </c>
      <c r="Z16" s="499"/>
      <c r="AA16" s="24">
        <v>3</v>
      </c>
      <c r="AB16" s="25">
        <f t="shared" ref="AB16:AB79" si="7">IF(AA16="","No hay ejecución",IF(AND(L16=0),"No hay Programación", AA16/L16))</f>
        <v>1</v>
      </c>
      <c r="AC16" s="23" t="str">
        <f t="shared" ref="AC16:AC79" si="8">IF(AB16="No hay ejecución","NA",IF(AB16&gt;=90%,"De acuerdo con lo programado",IF(AB16&gt;=51%,"Atraso Leve",IF(AB16&lt;50%,"En riesgo en cumplimiento"))))</f>
        <v>De acuerdo con lo programado</v>
      </c>
      <c r="AD16" s="23"/>
      <c r="AE16" s="24">
        <v>3</v>
      </c>
      <c r="AF16" s="25">
        <f t="shared" ref="AF16:AF79" si="9">IF(AE16="","No hay ejecución",IF(AND(M16=0),"No hay Programación", AE16/M16))</f>
        <v>1</v>
      </c>
      <c r="AG16" s="23" t="str">
        <f t="shared" ref="AG16:AG79" si="10">IF(AF16="No hay ejecución","NA",IF(AF16&gt;=90%,"De acuerdo con lo programado",IF(AF16&gt;=51%,"Atraso Leve",IF(AF16&lt;50%,"En riesgo en cumplimiento"))))</f>
        <v>De acuerdo con lo programado</v>
      </c>
      <c r="AH16" s="23"/>
      <c r="AI16" s="24">
        <f t="shared" ref="AI16:AI79" si="11">W16+S16</f>
        <v>6</v>
      </c>
      <c r="AJ16" s="26">
        <f t="shared" ref="AJ16:AJ27" si="12">IF(AI16="","No hay ejecución",IF(AND(K16=0),"No hay Programación", AI16/K16))</f>
        <v>1</v>
      </c>
      <c r="AK16" s="519" t="str">
        <f t="shared" ref="AK16:AK79" si="13">IF(AJ16="No hay ejecución","NA",IF(AJ16&gt;=90%,"De acuerdo a lo programado",IF(AJ16&lt;89.99%,"En riesgo de Incumplimiento")))</f>
        <v>De acuerdo a lo programado</v>
      </c>
      <c r="AL16" s="23"/>
    </row>
    <row r="17" spans="1:38" ht="39.6" thickTop="1" thickBot="1">
      <c r="A17" s="32">
        <v>3</v>
      </c>
      <c r="B17" s="33">
        <v>0</v>
      </c>
      <c r="C17" s="33">
        <v>0</v>
      </c>
      <c r="D17" s="33">
        <v>0</v>
      </c>
      <c r="E17" s="33">
        <v>0</v>
      </c>
      <c r="F17" s="299" t="s">
        <v>83</v>
      </c>
      <c r="G17" s="47" t="s">
        <v>78</v>
      </c>
      <c r="H17" s="39" t="s">
        <v>79</v>
      </c>
      <c r="I17" s="34">
        <v>3</v>
      </c>
      <c r="J17" s="293">
        <v>3</v>
      </c>
      <c r="K17" s="294">
        <f t="shared" si="0"/>
        <v>6</v>
      </c>
      <c r="L17" s="293">
        <v>3</v>
      </c>
      <c r="M17" s="293">
        <v>3</v>
      </c>
      <c r="N17" s="294">
        <f t="shared" si="1"/>
        <v>6</v>
      </c>
      <c r="O17" s="295">
        <f t="shared" si="2"/>
        <v>12</v>
      </c>
      <c r="P17" s="296" t="s">
        <v>80</v>
      </c>
      <c r="Q17" s="190" t="s">
        <v>81</v>
      </c>
      <c r="R17" s="297"/>
      <c r="S17" s="261">
        <v>3</v>
      </c>
      <c r="T17" s="262">
        <f t="shared" si="3"/>
        <v>1</v>
      </c>
      <c r="U17" s="99" t="str">
        <f t="shared" si="4"/>
        <v>De acuerdo con lo programado</v>
      </c>
      <c r="V17" s="99"/>
      <c r="W17" s="499">
        <v>3</v>
      </c>
      <c r="X17" s="25">
        <f t="shared" si="5"/>
        <v>1</v>
      </c>
      <c r="Y17" s="23" t="str">
        <f t="shared" si="6"/>
        <v>De acuerdo con lo programado</v>
      </c>
      <c r="Z17" s="499"/>
      <c r="AA17" s="24">
        <v>3</v>
      </c>
      <c r="AB17" s="25">
        <f t="shared" si="7"/>
        <v>1</v>
      </c>
      <c r="AC17" s="23" t="str">
        <f t="shared" si="8"/>
        <v>De acuerdo con lo programado</v>
      </c>
      <c r="AD17" s="23"/>
      <c r="AE17" s="24">
        <v>3</v>
      </c>
      <c r="AF17" s="25">
        <f t="shared" si="9"/>
        <v>1</v>
      </c>
      <c r="AG17" s="23" t="str">
        <f t="shared" si="10"/>
        <v>De acuerdo con lo programado</v>
      </c>
      <c r="AH17" s="23"/>
      <c r="AI17" s="24">
        <f t="shared" si="11"/>
        <v>6</v>
      </c>
      <c r="AJ17" s="26">
        <f t="shared" si="12"/>
        <v>1</v>
      </c>
      <c r="AK17" s="519" t="str">
        <f t="shared" si="13"/>
        <v>De acuerdo a lo programado</v>
      </c>
      <c r="AL17" s="23"/>
    </row>
    <row r="18" spans="1:38" ht="30" thickTop="1" thickBot="1">
      <c r="A18" s="32">
        <v>4</v>
      </c>
      <c r="B18" s="33">
        <v>0</v>
      </c>
      <c r="C18" s="33">
        <v>0</v>
      </c>
      <c r="D18" s="33">
        <v>0</v>
      </c>
      <c r="E18" s="33">
        <v>0</v>
      </c>
      <c r="F18" s="299" t="s">
        <v>84</v>
      </c>
      <c r="G18" s="47" t="s">
        <v>78</v>
      </c>
      <c r="H18" s="39" t="s">
        <v>79</v>
      </c>
      <c r="I18" s="34">
        <v>3</v>
      </c>
      <c r="J18" s="293">
        <v>3</v>
      </c>
      <c r="K18" s="294">
        <f t="shared" si="0"/>
        <v>6</v>
      </c>
      <c r="L18" s="293">
        <v>3</v>
      </c>
      <c r="M18" s="293">
        <v>3</v>
      </c>
      <c r="N18" s="294">
        <f t="shared" si="1"/>
        <v>6</v>
      </c>
      <c r="O18" s="295">
        <f t="shared" si="2"/>
        <v>12</v>
      </c>
      <c r="P18" s="296" t="s">
        <v>80</v>
      </c>
      <c r="Q18" s="190" t="s">
        <v>81</v>
      </c>
      <c r="R18" s="297"/>
      <c r="S18" s="261">
        <v>4</v>
      </c>
      <c r="T18" s="262">
        <f t="shared" si="3"/>
        <v>1.3333333333333333</v>
      </c>
      <c r="U18" s="99" t="str">
        <f t="shared" si="4"/>
        <v>De acuerdo con lo programado</v>
      </c>
      <c r="V18" s="99"/>
      <c r="W18" s="499">
        <v>3</v>
      </c>
      <c r="X18" s="25">
        <f t="shared" si="5"/>
        <v>1</v>
      </c>
      <c r="Y18" s="23" t="str">
        <f t="shared" si="6"/>
        <v>De acuerdo con lo programado</v>
      </c>
      <c r="Z18" s="499"/>
      <c r="AA18" s="24">
        <v>3</v>
      </c>
      <c r="AB18" s="25">
        <f t="shared" si="7"/>
        <v>1</v>
      </c>
      <c r="AC18" s="23" t="str">
        <f t="shared" si="8"/>
        <v>De acuerdo con lo programado</v>
      </c>
      <c r="AD18" s="23"/>
      <c r="AE18" s="24">
        <v>3</v>
      </c>
      <c r="AF18" s="25">
        <f t="shared" si="9"/>
        <v>1</v>
      </c>
      <c r="AG18" s="23" t="str">
        <f t="shared" si="10"/>
        <v>De acuerdo con lo programado</v>
      </c>
      <c r="AH18" s="23"/>
      <c r="AI18" s="24">
        <f t="shared" si="11"/>
        <v>7</v>
      </c>
      <c r="AJ18" s="26">
        <f t="shared" si="12"/>
        <v>1.1666666666666667</v>
      </c>
      <c r="AK18" s="519" t="str">
        <f t="shared" si="13"/>
        <v>De acuerdo a lo programado</v>
      </c>
      <c r="AL18" s="23"/>
    </row>
    <row r="19" spans="1:38" ht="30" thickTop="1" thickBot="1">
      <c r="A19" s="32">
        <v>5</v>
      </c>
      <c r="B19" s="33">
        <v>0</v>
      </c>
      <c r="C19" s="33">
        <v>0</v>
      </c>
      <c r="D19" s="33">
        <v>0</v>
      </c>
      <c r="E19" s="33">
        <v>0</v>
      </c>
      <c r="F19" s="299" t="s">
        <v>85</v>
      </c>
      <c r="G19" s="47" t="s">
        <v>78</v>
      </c>
      <c r="H19" s="39" t="s">
        <v>79</v>
      </c>
      <c r="I19" s="34">
        <v>15</v>
      </c>
      <c r="J19" s="293">
        <v>15</v>
      </c>
      <c r="K19" s="294">
        <f t="shared" si="0"/>
        <v>30</v>
      </c>
      <c r="L19" s="293">
        <v>15</v>
      </c>
      <c r="M19" s="293">
        <v>15</v>
      </c>
      <c r="N19" s="294">
        <f t="shared" si="1"/>
        <v>30</v>
      </c>
      <c r="O19" s="295">
        <f t="shared" si="2"/>
        <v>60</v>
      </c>
      <c r="P19" s="296" t="s">
        <v>80</v>
      </c>
      <c r="Q19" s="190" t="s">
        <v>81</v>
      </c>
      <c r="R19" s="297"/>
      <c r="S19" s="261">
        <v>15</v>
      </c>
      <c r="T19" s="262">
        <f t="shared" si="3"/>
        <v>1</v>
      </c>
      <c r="U19" s="99" t="str">
        <f t="shared" si="4"/>
        <v>De acuerdo con lo programado</v>
      </c>
      <c r="V19" s="99"/>
      <c r="W19" s="499">
        <v>15</v>
      </c>
      <c r="X19" s="25">
        <f t="shared" si="5"/>
        <v>1</v>
      </c>
      <c r="Y19" s="23" t="str">
        <f t="shared" si="6"/>
        <v>De acuerdo con lo programado</v>
      </c>
      <c r="Z19" s="499"/>
      <c r="AA19" s="24">
        <v>15</v>
      </c>
      <c r="AB19" s="25">
        <f t="shared" si="7"/>
        <v>1</v>
      </c>
      <c r="AC19" s="23" t="str">
        <f t="shared" si="8"/>
        <v>De acuerdo con lo programado</v>
      </c>
      <c r="AD19" s="23"/>
      <c r="AE19" s="24">
        <v>15</v>
      </c>
      <c r="AF19" s="25">
        <f t="shared" si="9"/>
        <v>1</v>
      </c>
      <c r="AG19" s="23" t="str">
        <f t="shared" si="10"/>
        <v>De acuerdo con lo programado</v>
      </c>
      <c r="AH19" s="23"/>
      <c r="AI19" s="24">
        <f t="shared" si="11"/>
        <v>30</v>
      </c>
      <c r="AJ19" s="26">
        <f t="shared" si="12"/>
        <v>1</v>
      </c>
      <c r="AK19" s="519" t="str">
        <f t="shared" si="13"/>
        <v>De acuerdo a lo programado</v>
      </c>
      <c r="AL19" s="23"/>
    </row>
    <row r="20" spans="1:38" ht="30" thickTop="1" thickBot="1">
      <c r="A20" s="32">
        <v>6</v>
      </c>
      <c r="B20" s="33">
        <v>0</v>
      </c>
      <c r="C20" s="33">
        <v>0</v>
      </c>
      <c r="D20" s="33">
        <v>0</v>
      </c>
      <c r="E20" s="33">
        <v>0</v>
      </c>
      <c r="F20" s="299" t="s">
        <v>86</v>
      </c>
      <c r="G20" s="47" t="s">
        <v>87</v>
      </c>
      <c r="H20" s="39" t="s">
        <v>88</v>
      </c>
      <c r="I20" s="34">
        <v>1</v>
      </c>
      <c r="J20" s="293">
        <v>1</v>
      </c>
      <c r="K20" s="294">
        <f t="shared" si="0"/>
        <v>2</v>
      </c>
      <c r="L20" s="293">
        <v>1</v>
      </c>
      <c r="M20" s="293">
        <v>1</v>
      </c>
      <c r="N20" s="294">
        <f t="shared" si="1"/>
        <v>2</v>
      </c>
      <c r="O20" s="295">
        <f t="shared" si="2"/>
        <v>4</v>
      </c>
      <c r="P20" s="296" t="s">
        <v>80</v>
      </c>
      <c r="Q20" s="190" t="s">
        <v>89</v>
      </c>
      <c r="R20" s="297"/>
      <c r="S20" s="261">
        <v>1</v>
      </c>
      <c r="T20" s="262">
        <f t="shared" si="3"/>
        <v>1</v>
      </c>
      <c r="U20" s="99" t="str">
        <f t="shared" si="4"/>
        <v>De acuerdo con lo programado</v>
      </c>
      <c r="V20" s="99"/>
      <c r="W20" s="499">
        <v>1</v>
      </c>
      <c r="X20" s="25">
        <f t="shared" si="5"/>
        <v>1</v>
      </c>
      <c r="Y20" s="23" t="str">
        <f t="shared" si="6"/>
        <v>De acuerdo con lo programado</v>
      </c>
      <c r="Z20" s="499"/>
      <c r="AA20" s="24">
        <v>1</v>
      </c>
      <c r="AB20" s="25">
        <f t="shared" si="7"/>
        <v>1</v>
      </c>
      <c r="AC20" s="23" t="str">
        <f t="shared" si="8"/>
        <v>De acuerdo con lo programado</v>
      </c>
      <c r="AD20" s="23"/>
      <c r="AE20" s="24">
        <v>2</v>
      </c>
      <c r="AF20" s="25">
        <f t="shared" si="9"/>
        <v>2</v>
      </c>
      <c r="AG20" s="23" t="str">
        <f t="shared" si="10"/>
        <v>De acuerdo con lo programado</v>
      </c>
      <c r="AH20" s="23"/>
      <c r="AI20" s="24">
        <f t="shared" si="11"/>
        <v>2</v>
      </c>
      <c r="AJ20" s="26">
        <f t="shared" si="12"/>
        <v>1</v>
      </c>
      <c r="AK20" s="519" t="str">
        <f t="shared" si="13"/>
        <v>De acuerdo a lo programado</v>
      </c>
      <c r="AL20" s="23"/>
    </row>
    <row r="21" spans="1:38" ht="30" thickTop="1" thickBot="1">
      <c r="A21" s="32">
        <v>7</v>
      </c>
      <c r="B21" s="33">
        <v>0</v>
      </c>
      <c r="C21" s="33">
        <v>0</v>
      </c>
      <c r="D21" s="33">
        <v>0</v>
      </c>
      <c r="E21" s="33">
        <v>0</v>
      </c>
      <c r="F21" s="299" t="s">
        <v>90</v>
      </c>
      <c r="G21" s="47" t="s">
        <v>87</v>
      </c>
      <c r="H21" s="39" t="s">
        <v>88</v>
      </c>
      <c r="I21" s="34"/>
      <c r="J21" s="293">
        <v>1</v>
      </c>
      <c r="K21" s="294">
        <f t="shared" si="0"/>
        <v>1</v>
      </c>
      <c r="L21" s="293">
        <v>0</v>
      </c>
      <c r="M21" s="293">
        <v>0</v>
      </c>
      <c r="N21" s="294">
        <f t="shared" si="1"/>
        <v>0</v>
      </c>
      <c r="O21" s="295">
        <f t="shared" si="2"/>
        <v>1</v>
      </c>
      <c r="P21" s="296" t="s">
        <v>80</v>
      </c>
      <c r="Q21" s="190" t="s">
        <v>89</v>
      </c>
      <c r="R21" s="297"/>
      <c r="S21" s="261">
        <v>0</v>
      </c>
      <c r="T21" s="262" t="str">
        <f t="shared" si="3"/>
        <v>No hay Programación</v>
      </c>
      <c r="U21" s="99" t="str">
        <f t="shared" si="4"/>
        <v>De acuerdo con lo programado</v>
      </c>
      <c r="V21" s="99"/>
      <c r="W21" s="499">
        <v>0</v>
      </c>
      <c r="X21" s="25">
        <f>IF(W21="","No hay ejecución",IF(AND(J21=0),"No hay Programación", W21/J21))</f>
        <v>0</v>
      </c>
      <c r="Y21" s="23" t="str">
        <f t="shared" ref="Y21" si="14">IF(X21="No hay ejecución","NA",IF(X21&gt;=90%,"De acuerdo con lo programado",IF(X21&gt;=51%,"Atraso Leve",IF(X21&lt;=50%,"En riesgo cumplimiento"))))</f>
        <v>En riesgo cumplimiento</v>
      </c>
      <c r="Z21" s="499"/>
      <c r="AA21" s="24">
        <v>0</v>
      </c>
      <c r="AB21" s="25" t="str">
        <f t="shared" si="7"/>
        <v>No hay Programación</v>
      </c>
      <c r="AC21" s="23" t="str">
        <f t="shared" si="8"/>
        <v>De acuerdo con lo programado</v>
      </c>
      <c r="AD21" s="23"/>
      <c r="AE21" s="24">
        <v>1</v>
      </c>
      <c r="AF21" s="25" t="str">
        <f t="shared" si="9"/>
        <v>No hay Programación</v>
      </c>
      <c r="AG21" s="23" t="str">
        <f t="shared" si="10"/>
        <v>De acuerdo con lo programado</v>
      </c>
      <c r="AH21" s="23"/>
      <c r="AI21" s="520">
        <f>S21+W21+AA21+AE21</f>
        <v>1</v>
      </c>
      <c r="AJ21" s="26">
        <f>IF(AI21="","No hay ejecución",IF(AND(O21=0),"No hay Programación", AI21/O21))</f>
        <v>1</v>
      </c>
      <c r="AK21" s="519" t="str">
        <f>IF(AJ21="No hay ejecución","NA",IF(AJ21&gt;=90%,"De acuerdo a lo programado",IF(AJ21&lt;89.99%,"En riesgo de Incumplimiento")))</f>
        <v>De acuerdo a lo programado</v>
      </c>
      <c r="AL21" s="23"/>
    </row>
    <row r="22" spans="1:38" ht="78" thickTop="1" thickBot="1">
      <c r="A22" s="32">
        <v>8</v>
      </c>
      <c r="B22" s="33">
        <v>0</v>
      </c>
      <c r="C22" s="33">
        <v>0</v>
      </c>
      <c r="D22" s="33">
        <v>0</v>
      </c>
      <c r="E22" s="33">
        <v>0</v>
      </c>
      <c r="F22" s="299" t="s">
        <v>91</v>
      </c>
      <c r="G22" s="47" t="s">
        <v>87</v>
      </c>
      <c r="H22" s="39" t="s">
        <v>88</v>
      </c>
      <c r="I22" s="34">
        <v>1</v>
      </c>
      <c r="J22" s="293">
        <v>1</v>
      </c>
      <c r="K22" s="294">
        <f t="shared" si="0"/>
        <v>2</v>
      </c>
      <c r="L22" s="293">
        <v>1</v>
      </c>
      <c r="M22" s="293">
        <v>1</v>
      </c>
      <c r="N22" s="294">
        <f t="shared" si="1"/>
        <v>2</v>
      </c>
      <c r="O22" s="295">
        <f t="shared" si="2"/>
        <v>4</v>
      </c>
      <c r="P22" s="296" t="s">
        <v>80</v>
      </c>
      <c r="Q22" s="190" t="s">
        <v>89</v>
      </c>
      <c r="R22" s="297"/>
      <c r="S22" s="261">
        <v>1</v>
      </c>
      <c r="T22" s="262">
        <f t="shared" si="3"/>
        <v>1</v>
      </c>
      <c r="U22" s="99" t="str">
        <f t="shared" si="4"/>
        <v>De acuerdo con lo programado</v>
      </c>
      <c r="V22" s="99"/>
      <c r="W22" s="499">
        <v>1</v>
      </c>
      <c r="X22" s="25">
        <f t="shared" si="5"/>
        <v>1</v>
      </c>
      <c r="Y22" s="23" t="str">
        <f t="shared" si="6"/>
        <v>De acuerdo con lo programado</v>
      </c>
      <c r="Z22" s="499"/>
      <c r="AA22" s="24">
        <v>1</v>
      </c>
      <c r="AB22" s="25">
        <f t="shared" si="7"/>
        <v>1</v>
      </c>
      <c r="AC22" s="23" t="str">
        <f t="shared" si="8"/>
        <v>De acuerdo con lo programado</v>
      </c>
      <c r="AD22" s="23"/>
      <c r="AE22" s="24">
        <v>0</v>
      </c>
      <c r="AF22" s="25">
        <f>IF(AE22="","No hay ejecución",IF(AND(M22=0),"No hay Programación", AE22/M22))</f>
        <v>0</v>
      </c>
      <c r="AG22" s="23" t="str">
        <f>IF(AF22="No hay ejecución","NA",IF(AF22&gt;=90%,"De acuerdo con lo programado",IF(AF22&gt;=51%,"Atraso Leve",IF(AF22&lt;50%,"En riesgo en cumplimiento"))))</f>
        <v>En riesgo en cumplimiento</v>
      </c>
      <c r="AH22" s="23" t="s">
        <v>1803</v>
      </c>
      <c r="AI22" s="24">
        <f t="shared" si="11"/>
        <v>2</v>
      </c>
      <c r="AJ22" s="26">
        <f t="shared" si="12"/>
        <v>1</v>
      </c>
      <c r="AK22" s="519" t="str">
        <f t="shared" si="13"/>
        <v>De acuerdo a lo programado</v>
      </c>
      <c r="AL22" s="23"/>
    </row>
    <row r="23" spans="1:38" ht="30" thickTop="1" thickBot="1">
      <c r="A23" s="32">
        <v>9</v>
      </c>
      <c r="B23" s="33">
        <v>0</v>
      </c>
      <c r="C23" s="33">
        <v>0</v>
      </c>
      <c r="D23" s="33">
        <v>0</v>
      </c>
      <c r="E23" s="33">
        <v>0</v>
      </c>
      <c r="F23" s="299" t="s">
        <v>92</v>
      </c>
      <c r="G23" s="47" t="s">
        <v>87</v>
      </c>
      <c r="H23" s="39" t="s">
        <v>88</v>
      </c>
      <c r="I23" s="34">
        <v>1</v>
      </c>
      <c r="J23" s="293">
        <v>1</v>
      </c>
      <c r="K23" s="294">
        <f t="shared" si="0"/>
        <v>2</v>
      </c>
      <c r="L23" s="293">
        <v>1</v>
      </c>
      <c r="M23" s="293">
        <v>1</v>
      </c>
      <c r="N23" s="294">
        <f t="shared" si="1"/>
        <v>2</v>
      </c>
      <c r="O23" s="295">
        <f t="shared" si="2"/>
        <v>4</v>
      </c>
      <c r="P23" s="296" t="s">
        <v>80</v>
      </c>
      <c r="Q23" s="190" t="s">
        <v>89</v>
      </c>
      <c r="R23" s="297"/>
      <c r="S23" s="261">
        <v>1</v>
      </c>
      <c r="T23" s="262">
        <f t="shared" si="3"/>
        <v>1</v>
      </c>
      <c r="U23" s="99" t="str">
        <f t="shared" si="4"/>
        <v>De acuerdo con lo programado</v>
      </c>
      <c r="V23" s="99"/>
      <c r="W23" s="499">
        <v>1</v>
      </c>
      <c r="X23" s="25">
        <f t="shared" si="5"/>
        <v>1</v>
      </c>
      <c r="Y23" s="23" t="str">
        <f t="shared" si="6"/>
        <v>De acuerdo con lo programado</v>
      </c>
      <c r="Z23" s="499"/>
      <c r="AA23" s="24">
        <v>1</v>
      </c>
      <c r="AB23" s="25">
        <f t="shared" si="7"/>
        <v>1</v>
      </c>
      <c r="AC23" s="23" t="str">
        <f t="shared" si="8"/>
        <v>De acuerdo con lo programado</v>
      </c>
      <c r="AD23" s="23"/>
      <c r="AE23" s="24">
        <v>1</v>
      </c>
      <c r="AF23" s="25">
        <f t="shared" si="9"/>
        <v>1</v>
      </c>
      <c r="AG23" s="23" t="str">
        <f t="shared" si="10"/>
        <v>De acuerdo con lo programado</v>
      </c>
      <c r="AH23" s="23"/>
      <c r="AI23" s="24">
        <f t="shared" si="11"/>
        <v>2</v>
      </c>
      <c r="AJ23" s="26">
        <f t="shared" si="12"/>
        <v>1</v>
      </c>
      <c r="AK23" s="519" t="str">
        <f t="shared" si="13"/>
        <v>De acuerdo a lo programado</v>
      </c>
      <c r="AL23" s="23"/>
    </row>
    <row r="24" spans="1:38" ht="93.75" customHeight="1" thickTop="1" thickBot="1">
      <c r="A24" s="32">
        <v>10</v>
      </c>
      <c r="B24" s="33">
        <v>9</v>
      </c>
      <c r="C24" s="33">
        <v>0</v>
      </c>
      <c r="D24" s="33">
        <v>0</v>
      </c>
      <c r="E24" s="33">
        <v>0</v>
      </c>
      <c r="F24" s="299" t="s">
        <v>93</v>
      </c>
      <c r="G24" s="47" t="s">
        <v>94</v>
      </c>
      <c r="H24" s="39" t="s">
        <v>88</v>
      </c>
      <c r="I24" s="40">
        <v>0</v>
      </c>
      <c r="J24" s="298">
        <v>1</v>
      </c>
      <c r="K24" s="295">
        <f t="shared" ref="K24:K61" si="15">I24+J24</f>
        <v>1</v>
      </c>
      <c r="L24" s="298">
        <v>0</v>
      </c>
      <c r="M24" s="298">
        <v>1</v>
      </c>
      <c r="N24" s="295">
        <f t="shared" si="1"/>
        <v>1</v>
      </c>
      <c r="O24" s="295">
        <f t="shared" si="2"/>
        <v>2</v>
      </c>
      <c r="P24" s="296" t="s">
        <v>80</v>
      </c>
      <c r="Q24" s="190" t="s">
        <v>95</v>
      </c>
      <c r="R24" s="297"/>
      <c r="S24" s="261">
        <v>1</v>
      </c>
      <c r="T24" s="262" t="str">
        <f t="shared" si="3"/>
        <v>No hay Programación</v>
      </c>
      <c r="U24" s="99" t="str">
        <f t="shared" si="4"/>
        <v>De acuerdo con lo programado</v>
      </c>
      <c r="V24" s="99"/>
      <c r="W24" s="499">
        <v>1</v>
      </c>
      <c r="X24" s="25">
        <f t="shared" si="5"/>
        <v>1</v>
      </c>
      <c r="Y24" s="23" t="str">
        <f t="shared" si="6"/>
        <v>De acuerdo con lo programado</v>
      </c>
      <c r="Z24" s="499"/>
      <c r="AA24" s="24" t="s">
        <v>1024</v>
      </c>
      <c r="AB24" s="25" t="str">
        <f t="shared" si="7"/>
        <v>No hay Programación</v>
      </c>
      <c r="AC24" s="23" t="str">
        <f t="shared" si="8"/>
        <v>De acuerdo con lo programado</v>
      </c>
      <c r="AD24" s="23"/>
      <c r="AE24" s="24">
        <v>1</v>
      </c>
      <c r="AF24" s="25">
        <f t="shared" si="9"/>
        <v>1</v>
      </c>
      <c r="AG24" s="23" t="str">
        <f t="shared" si="10"/>
        <v>De acuerdo con lo programado</v>
      </c>
      <c r="AH24" s="23"/>
      <c r="AI24" s="24">
        <f t="shared" si="11"/>
        <v>2</v>
      </c>
      <c r="AJ24" s="26">
        <f t="shared" si="12"/>
        <v>2</v>
      </c>
      <c r="AK24" s="519" t="str">
        <f t="shared" si="13"/>
        <v>De acuerdo a lo programado</v>
      </c>
      <c r="AL24" s="23"/>
    </row>
    <row r="25" spans="1:38" ht="93" customHeight="1" thickTop="1" thickBot="1">
      <c r="A25" s="32">
        <v>11</v>
      </c>
      <c r="B25" s="33">
        <v>9</v>
      </c>
      <c r="C25" s="33">
        <v>0</v>
      </c>
      <c r="D25" s="33">
        <v>0</v>
      </c>
      <c r="E25" s="33">
        <v>0</v>
      </c>
      <c r="F25" s="299" t="s">
        <v>96</v>
      </c>
      <c r="G25" s="47" t="s">
        <v>94</v>
      </c>
      <c r="H25" s="39" t="s">
        <v>79</v>
      </c>
      <c r="I25" s="40">
        <v>0</v>
      </c>
      <c r="J25" s="298">
        <v>1</v>
      </c>
      <c r="K25" s="295">
        <f t="shared" si="15"/>
        <v>1</v>
      </c>
      <c r="L25" s="298">
        <v>0</v>
      </c>
      <c r="M25" s="298">
        <v>1</v>
      </c>
      <c r="N25" s="295">
        <f t="shared" si="1"/>
        <v>1</v>
      </c>
      <c r="O25" s="295">
        <f t="shared" si="2"/>
        <v>2</v>
      </c>
      <c r="P25" s="296" t="s">
        <v>80</v>
      </c>
      <c r="Q25" s="190" t="s">
        <v>95</v>
      </c>
      <c r="R25" s="297"/>
      <c r="S25" s="261">
        <v>0</v>
      </c>
      <c r="T25" s="262" t="str">
        <f t="shared" si="3"/>
        <v>No hay Programación</v>
      </c>
      <c r="U25" s="99" t="str">
        <f t="shared" si="4"/>
        <v>De acuerdo con lo programado</v>
      </c>
      <c r="V25" s="99"/>
      <c r="W25" s="499">
        <v>1</v>
      </c>
      <c r="X25" s="25">
        <f t="shared" si="5"/>
        <v>1</v>
      </c>
      <c r="Y25" s="23" t="str">
        <f t="shared" si="6"/>
        <v>De acuerdo con lo programado</v>
      </c>
      <c r="Z25" s="499"/>
      <c r="AA25" s="24" t="s">
        <v>1024</v>
      </c>
      <c r="AB25" s="25" t="str">
        <f t="shared" si="7"/>
        <v>No hay Programación</v>
      </c>
      <c r="AC25" s="23" t="str">
        <f t="shared" si="8"/>
        <v>De acuerdo con lo programado</v>
      </c>
      <c r="AD25" s="23"/>
      <c r="AE25" s="24">
        <v>1</v>
      </c>
      <c r="AF25" s="25">
        <f t="shared" si="9"/>
        <v>1</v>
      </c>
      <c r="AG25" s="23" t="str">
        <f t="shared" si="10"/>
        <v>De acuerdo con lo programado</v>
      </c>
      <c r="AH25" s="23"/>
      <c r="AI25" s="24">
        <f t="shared" si="11"/>
        <v>1</v>
      </c>
      <c r="AJ25" s="26">
        <f t="shared" si="12"/>
        <v>1</v>
      </c>
      <c r="AK25" s="519" t="str">
        <f t="shared" si="13"/>
        <v>De acuerdo a lo programado</v>
      </c>
      <c r="AL25" s="23"/>
    </row>
    <row r="26" spans="1:38" ht="97.5" customHeight="1" thickTop="1" thickBot="1">
      <c r="A26" s="32">
        <v>12</v>
      </c>
      <c r="B26" s="33">
        <v>9</v>
      </c>
      <c r="C26" s="33">
        <v>0</v>
      </c>
      <c r="D26" s="33">
        <v>0</v>
      </c>
      <c r="E26" s="33">
        <v>0</v>
      </c>
      <c r="F26" s="299" t="s">
        <v>97</v>
      </c>
      <c r="G26" s="47" t="s">
        <v>94</v>
      </c>
      <c r="H26" s="39" t="s">
        <v>79</v>
      </c>
      <c r="I26" s="40">
        <v>0</v>
      </c>
      <c r="J26" s="298">
        <v>1</v>
      </c>
      <c r="K26" s="295">
        <f t="shared" si="15"/>
        <v>1</v>
      </c>
      <c r="L26" s="298">
        <v>0</v>
      </c>
      <c r="M26" s="298">
        <v>1</v>
      </c>
      <c r="N26" s="295">
        <f t="shared" si="1"/>
        <v>1</v>
      </c>
      <c r="O26" s="295">
        <f t="shared" si="2"/>
        <v>2</v>
      </c>
      <c r="P26" s="296" t="s">
        <v>80</v>
      </c>
      <c r="Q26" s="190" t="s">
        <v>95</v>
      </c>
      <c r="R26" s="297"/>
      <c r="S26" s="261">
        <v>0</v>
      </c>
      <c r="T26" s="262" t="str">
        <f t="shared" si="3"/>
        <v>No hay Programación</v>
      </c>
      <c r="U26" s="99" t="str">
        <f t="shared" si="4"/>
        <v>De acuerdo con lo programado</v>
      </c>
      <c r="V26" s="99"/>
      <c r="W26" s="499">
        <v>1</v>
      </c>
      <c r="X26" s="25">
        <f t="shared" si="5"/>
        <v>1</v>
      </c>
      <c r="Y26" s="23" t="str">
        <f t="shared" si="6"/>
        <v>De acuerdo con lo programado</v>
      </c>
      <c r="Z26" s="499"/>
      <c r="AA26" s="24" t="s">
        <v>1024</v>
      </c>
      <c r="AB26" s="25" t="str">
        <f t="shared" si="7"/>
        <v>No hay Programación</v>
      </c>
      <c r="AC26" s="23" t="str">
        <f t="shared" si="8"/>
        <v>De acuerdo con lo programado</v>
      </c>
      <c r="AD26" s="23"/>
      <c r="AE26" s="24">
        <v>1</v>
      </c>
      <c r="AF26" s="25">
        <f t="shared" si="9"/>
        <v>1</v>
      </c>
      <c r="AG26" s="23" t="str">
        <f t="shared" si="10"/>
        <v>De acuerdo con lo programado</v>
      </c>
      <c r="AH26" s="23"/>
      <c r="AI26" s="24">
        <f t="shared" si="11"/>
        <v>1</v>
      </c>
      <c r="AJ26" s="26">
        <f t="shared" si="12"/>
        <v>1</v>
      </c>
      <c r="AK26" s="519" t="str">
        <f t="shared" si="13"/>
        <v>De acuerdo a lo programado</v>
      </c>
      <c r="AL26" s="23"/>
    </row>
    <row r="27" spans="1:38" ht="96" customHeight="1" thickTop="1" thickBot="1">
      <c r="A27" s="32">
        <v>13</v>
      </c>
      <c r="B27" s="33">
        <v>9</v>
      </c>
      <c r="C27" s="33">
        <v>0</v>
      </c>
      <c r="D27" s="33">
        <v>0</v>
      </c>
      <c r="E27" s="33">
        <v>0</v>
      </c>
      <c r="F27" s="299" t="s">
        <v>98</v>
      </c>
      <c r="G27" s="47" t="s">
        <v>94</v>
      </c>
      <c r="H27" s="39" t="s">
        <v>79</v>
      </c>
      <c r="I27" s="40">
        <v>0</v>
      </c>
      <c r="J27" s="298">
        <v>1</v>
      </c>
      <c r="K27" s="295">
        <f t="shared" si="15"/>
        <v>1</v>
      </c>
      <c r="L27" s="298">
        <v>0</v>
      </c>
      <c r="M27" s="298">
        <v>1</v>
      </c>
      <c r="N27" s="295">
        <f t="shared" si="1"/>
        <v>1</v>
      </c>
      <c r="O27" s="295">
        <f t="shared" si="2"/>
        <v>2</v>
      </c>
      <c r="P27" s="296" t="s">
        <v>80</v>
      </c>
      <c r="Q27" s="190" t="s">
        <v>95</v>
      </c>
      <c r="R27" s="297"/>
      <c r="S27" s="261">
        <v>0</v>
      </c>
      <c r="T27" s="262" t="str">
        <f t="shared" si="3"/>
        <v>No hay Programación</v>
      </c>
      <c r="U27" s="99" t="str">
        <f t="shared" si="4"/>
        <v>De acuerdo con lo programado</v>
      </c>
      <c r="V27" s="99"/>
      <c r="W27" s="499">
        <v>1</v>
      </c>
      <c r="X27" s="25">
        <f t="shared" si="5"/>
        <v>1</v>
      </c>
      <c r="Y27" s="23" t="str">
        <f t="shared" si="6"/>
        <v>De acuerdo con lo programado</v>
      </c>
      <c r="Z27" s="499"/>
      <c r="AA27" s="24" t="s">
        <v>1024</v>
      </c>
      <c r="AB27" s="25" t="str">
        <f t="shared" si="7"/>
        <v>No hay Programación</v>
      </c>
      <c r="AC27" s="23" t="str">
        <f t="shared" si="8"/>
        <v>De acuerdo con lo programado</v>
      </c>
      <c r="AD27" s="23"/>
      <c r="AE27" s="24">
        <v>1</v>
      </c>
      <c r="AF27" s="25">
        <f t="shared" si="9"/>
        <v>1</v>
      </c>
      <c r="AG27" s="23" t="str">
        <f t="shared" si="10"/>
        <v>De acuerdo con lo programado</v>
      </c>
      <c r="AH27" s="23"/>
      <c r="AI27" s="24">
        <f t="shared" si="11"/>
        <v>1</v>
      </c>
      <c r="AJ27" s="26">
        <f t="shared" si="12"/>
        <v>1</v>
      </c>
      <c r="AK27" s="519" t="str">
        <f t="shared" si="13"/>
        <v>De acuerdo a lo programado</v>
      </c>
      <c r="AL27" s="23"/>
    </row>
    <row r="28" spans="1:38" ht="98.25" customHeight="1" thickTop="1" thickBot="1">
      <c r="A28" s="32">
        <v>14</v>
      </c>
      <c r="B28" s="33">
        <v>9</v>
      </c>
      <c r="C28" s="33">
        <v>0</v>
      </c>
      <c r="D28" s="33">
        <v>0</v>
      </c>
      <c r="E28" s="33">
        <v>0</v>
      </c>
      <c r="F28" s="299" t="s">
        <v>99</v>
      </c>
      <c r="G28" s="47" t="s">
        <v>94</v>
      </c>
      <c r="H28" s="39" t="s">
        <v>100</v>
      </c>
      <c r="I28" s="40">
        <v>1</v>
      </c>
      <c r="J28" s="298">
        <v>1</v>
      </c>
      <c r="K28" s="295">
        <f t="shared" si="15"/>
        <v>2</v>
      </c>
      <c r="L28" s="298">
        <v>1</v>
      </c>
      <c r="M28" s="298">
        <v>1</v>
      </c>
      <c r="N28" s="295">
        <f t="shared" si="1"/>
        <v>2</v>
      </c>
      <c r="O28" s="295">
        <f t="shared" si="2"/>
        <v>4</v>
      </c>
      <c r="P28" s="296" t="s">
        <v>80</v>
      </c>
      <c r="Q28" s="190" t="s">
        <v>95</v>
      </c>
      <c r="R28" s="297"/>
      <c r="S28" s="263">
        <v>0</v>
      </c>
      <c r="T28" s="262">
        <f t="shared" si="3"/>
        <v>0</v>
      </c>
      <c r="U28" s="99" t="str">
        <f t="shared" si="4"/>
        <v>En riesgo cumplimiento</v>
      </c>
      <c r="V28" s="99" t="s">
        <v>101</v>
      </c>
      <c r="W28" s="499">
        <v>0</v>
      </c>
      <c r="X28" s="25">
        <f t="shared" si="5"/>
        <v>0</v>
      </c>
      <c r="Y28" s="23" t="str">
        <f t="shared" si="6"/>
        <v>En riesgo en cumplimiento</v>
      </c>
      <c r="Z28" s="499" t="s">
        <v>1188</v>
      </c>
      <c r="AA28" s="24">
        <v>1</v>
      </c>
      <c r="AB28" s="25">
        <f t="shared" si="7"/>
        <v>1</v>
      </c>
      <c r="AC28" s="23" t="str">
        <f t="shared" si="8"/>
        <v>De acuerdo con lo programado</v>
      </c>
      <c r="AD28" s="23" t="s">
        <v>1536</v>
      </c>
      <c r="AE28" s="24">
        <v>1</v>
      </c>
      <c r="AF28" s="25">
        <f t="shared" si="9"/>
        <v>1</v>
      </c>
      <c r="AG28" s="23" t="str">
        <f t="shared" si="10"/>
        <v>De acuerdo con lo programado</v>
      </c>
      <c r="AH28" s="23"/>
      <c r="AI28" s="24">
        <f>W28+S28</f>
        <v>0</v>
      </c>
      <c r="AJ28" s="26">
        <f t="shared" ref="AJ28:AJ29" si="16">IF(AI28="","No hay ejecución",IF(AND(O28=0),"No hay Programación", AI28/O28))</f>
        <v>0</v>
      </c>
      <c r="AK28" s="519" t="str">
        <f t="shared" si="13"/>
        <v>En riesgo de Incumplimiento</v>
      </c>
      <c r="AL28" s="23"/>
    </row>
    <row r="29" spans="1:38" ht="101.25" customHeight="1" thickTop="1" thickBot="1">
      <c r="A29" s="32">
        <v>15</v>
      </c>
      <c r="B29" s="33">
        <v>9</v>
      </c>
      <c r="C29" s="33">
        <v>0</v>
      </c>
      <c r="D29" s="33">
        <v>0</v>
      </c>
      <c r="E29" s="33">
        <v>0</v>
      </c>
      <c r="F29" s="299" t="s">
        <v>102</v>
      </c>
      <c r="G29" s="47" t="s">
        <v>94</v>
      </c>
      <c r="H29" s="39" t="s">
        <v>100</v>
      </c>
      <c r="I29" s="40">
        <v>0</v>
      </c>
      <c r="J29" s="298">
        <v>0.01</v>
      </c>
      <c r="K29" s="295">
        <f t="shared" si="15"/>
        <v>0.01</v>
      </c>
      <c r="L29" s="298">
        <v>0.25</v>
      </c>
      <c r="M29" s="298">
        <v>1</v>
      </c>
      <c r="N29" s="295">
        <f t="shared" si="1"/>
        <v>1.25</v>
      </c>
      <c r="O29" s="295">
        <f t="shared" si="2"/>
        <v>1.26</v>
      </c>
      <c r="P29" s="296" t="s">
        <v>80</v>
      </c>
      <c r="Q29" s="190" t="s">
        <v>95</v>
      </c>
      <c r="R29" s="297"/>
      <c r="S29" s="261">
        <v>1</v>
      </c>
      <c r="T29" s="262" t="str">
        <f t="shared" si="3"/>
        <v>No hay Programación</v>
      </c>
      <c r="U29" s="99" t="str">
        <f t="shared" si="4"/>
        <v>De acuerdo con lo programado</v>
      </c>
      <c r="V29" s="99"/>
      <c r="W29" s="499">
        <v>0</v>
      </c>
      <c r="X29" s="25">
        <f t="shared" si="5"/>
        <v>0</v>
      </c>
      <c r="Y29" s="23" t="str">
        <f t="shared" si="6"/>
        <v>En riesgo en cumplimiento</v>
      </c>
      <c r="Z29" s="499" t="s">
        <v>1188</v>
      </c>
      <c r="AA29" s="24" t="s">
        <v>1024</v>
      </c>
      <c r="AB29" s="25" t="e">
        <f>IF(AA29="","No hay ejecución",IF(AND(L29=0),"No hay Programación", AA29/L29))</f>
        <v>#VALUE!</v>
      </c>
      <c r="AC29" s="23" t="e">
        <f t="shared" si="8"/>
        <v>#VALUE!</v>
      </c>
      <c r="AD29" s="23"/>
      <c r="AE29" s="24">
        <v>1</v>
      </c>
      <c r="AF29" s="25">
        <f t="shared" si="9"/>
        <v>1</v>
      </c>
      <c r="AG29" s="23" t="str">
        <f t="shared" si="10"/>
        <v>De acuerdo con lo programado</v>
      </c>
      <c r="AH29" s="23" t="s">
        <v>1804</v>
      </c>
      <c r="AI29" s="24">
        <f t="shared" si="11"/>
        <v>1</v>
      </c>
      <c r="AJ29" s="26">
        <f t="shared" si="16"/>
        <v>0.79365079365079361</v>
      </c>
      <c r="AK29" s="519" t="str">
        <f t="shared" si="13"/>
        <v>En riesgo de Incumplimiento</v>
      </c>
      <c r="AL29" s="23"/>
    </row>
    <row r="30" spans="1:38" ht="100.5" customHeight="1" thickTop="1" thickBot="1">
      <c r="A30" s="32">
        <v>16</v>
      </c>
      <c r="B30" s="33">
        <v>9</v>
      </c>
      <c r="C30" s="33">
        <v>0</v>
      </c>
      <c r="D30" s="33">
        <v>0</v>
      </c>
      <c r="E30" s="33">
        <v>0</v>
      </c>
      <c r="F30" s="299" t="s">
        <v>103</v>
      </c>
      <c r="G30" s="47" t="s">
        <v>94</v>
      </c>
      <c r="H30" s="39" t="s">
        <v>100</v>
      </c>
      <c r="I30" s="40">
        <v>0</v>
      </c>
      <c r="J30" s="298">
        <v>0</v>
      </c>
      <c r="K30" s="295">
        <f t="shared" si="15"/>
        <v>0</v>
      </c>
      <c r="L30" s="298">
        <v>0</v>
      </c>
      <c r="M30" s="298">
        <v>1</v>
      </c>
      <c r="N30" s="295">
        <f t="shared" si="1"/>
        <v>1</v>
      </c>
      <c r="O30" s="295">
        <f t="shared" si="2"/>
        <v>1</v>
      </c>
      <c r="P30" s="296" t="s">
        <v>80</v>
      </c>
      <c r="Q30" s="190" t="s">
        <v>95</v>
      </c>
      <c r="R30" s="297"/>
      <c r="S30" s="261">
        <v>0</v>
      </c>
      <c r="T30" s="262" t="str">
        <f t="shared" si="3"/>
        <v>No hay Programación</v>
      </c>
      <c r="U30" s="99" t="str">
        <f t="shared" si="4"/>
        <v>De acuerdo con lo programado</v>
      </c>
      <c r="V30" s="99"/>
      <c r="W30" s="499">
        <v>0</v>
      </c>
      <c r="X30" s="25" t="str">
        <f t="shared" si="5"/>
        <v>No hay Programación</v>
      </c>
      <c r="Y30" s="23" t="str">
        <f t="shared" si="6"/>
        <v>De acuerdo con lo programado</v>
      </c>
      <c r="Z30" s="499" t="s">
        <v>1188</v>
      </c>
      <c r="AA30" s="24">
        <v>0</v>
      </c>
      <c r="AB30" s="25" t="str">
        <f t="shared" si="7"/>
        <v>No hay Programación</v>
      </c>
      <c r="AC30" s="23" t="str">
        <f t="shared" si="8"/>
        <v>De acuerdo con lo programado</v>
      </c>
      <c r="AD30" s="23"/>
      <c r="AE30" s="24">
        <v>1</v>
      </c>
      <c r="AF30" s="25">
        <f t="shared" si="9"/>
        <v>1</v>
      </c>
      <c r="AG30" s="23" t="str">
        <f t="shared" si="10"/>
        <v>De acuerdo con lo programado</v>
      </c>
      <c r="AH30" s="23"/>
      <c r="AI30" s="24">
        <f t="shared" si="11"/>
        <v>0</v>
      </c>
      <c r="AJ30" s="26">
        <f>IF(AI30="","No hay ejecución",IF(AND(O30=0),"No hay Programación", AI30/O30))</f>
        <v>0</v>
      </c>
      <c r="AK30" s="519" t="str">
        <f t="shared" si="13"/>
        <v>En riesgo de Incumplimiento</v>
      </c>
      <c r="AL30" s="23"/>
    </row>
    <row r="31" spans="1:38" ht="58.8" thickTop="1" thickBot="1">
      <c r="A31" s="32">
        <v>17</v>
      </c>
      <c r="B31" s="33">
        <v>9</v>
      </c>
      <c r="C31" s="33" t="s">
        <v>104</v>
      </c>
      <c r="D31" s="33">
        <v>1</v>
      </c>
      <c r="E31" s="33">
        <v>0</v>
      </c>
      <c r="F31" s="368" t="s">
        <v>105</v>
      </c>
      <c r="G31" s="47" t="s">
        <v>106</v>
      </c>
      <c r="H31" s="331" t="s">
        <v>107</v>
      </c>
      <c r="I31" s="40">
        <v>0</v>
      </c>
      <c r="J31" s="293">
        <v>1</v>
      </c>
      <c r="K31" s="294">
        <f t="shared" si="15"/>
        <v>1</v>
      </c>
      <c r="L31" s="298">
        <v>0</v>
      </c>
      <c r="M31" s="293">
        <v>0</v>
      </c>
      <c r="N31" s="294">
        <f t="shared" si="1"/>
        <v>0</v>
      </c>
      <c r="O31" s="294">
        <f>K31+N31</f>
        <v>1</v>
      </c>
      <c r="P31" s="296" t="s">
        <v>108</v>
      </c>
      <c r="Q31" s="190" t="s">
        <v>109</v>
      </c>
      <c r="R31" s="297"/>
      <c r="S31" s="261">
        <v>0</v>
      </c>
      <c r="T31" s="262" t="str">
        <f t="shared" si="3"/>
        <v>No hay Programación</v>
      </c>
      <c r="U31" s="99" t="str">
        <f t="shared" si="4"/>
        <v>De acuerdo con lo programado</v>
      </c>
      <c r="V31" s="99"/>
      <c r="W31" s="499">
        <v>0</v>
      </c>
      <c r="X31" s="25">
        <v>0</v>
      </c>
      <c r="Y31" s="23" t="str">
        <f t="shared" si="6"/>
        <v>En riesgo en cumplimiento</v>
      </c>
      <c r="Z31" s="499" t="s">
        <v>1189</v>
      </c>
      <c r="AA31" s="24">
        <v>0</v>
      </c>
      <c r="AB31" s="25" t="str">
        <f t="shared" si="7"/>
        <v>No hay Programación</v>
      </c>
      <c r="AC31" s="23" t="str">
        <f t="shared" si="8"/>
        <v>De acuerdo con lo programado</v>
      </c>
      <c r="AD31" s="23"/>
      <c r="AE31" s="24">
        <v>0</v>
      </c>
      <c r="AF31" s="25" t="str">
        <f t="shared" si="9"/>
        <v>No hay Programación</v>
      </c>
      <c r="AG31" s="23" t="str">
        <f t="shared" si="10"/>
        <v>De acuerdo con lo programado</v>
      </c>
      <c r="AH31" s="23"/>
      <c r="AI31" s="24">
        <f t="shared" si="11"/>
        <v>0</v>
      </c>
      <c r="AJ31" s="26">
        <f t="shared" ref="AJ31:AJ48" si="17">IF(AI31="","No hay ejecución",IF(AND(O31=0),"No hay Programación", AI31/O31))</f>
        <v>0</v>
      </c>
      <c r="AK31" s="519" t="str">
        <f t="shared" si="13"/>
        <v>En riesgo de Incumplimiento</v>
      </c>
      <c r="AL31" s="23"/>
    </row>
    <row r="32" spans="1:38" ht="58.8" thickTop="1" thickBot="1">
      <c r="A32" s="32">
        <v>18</v>
      </c>
      <c r="B32" s="33">
        <v>9</v>
      </c>
      <c r="C32" s="33" t="s">
        <v>104</v>
      </c>
      <c r="D32" s="33">
        <v>1</v>
      </c>
      <c r="E32" s="33">
        <v>0</v>
      </c>
      <c r="F32" s="368" t="s">
        <v>110</v>
      </c>
      <c r="G32" s="47" t="s">
        <v>106</v>
      </c>
      <c r="H32" s="331" t="s">
        <v>107</v>
      </c>
      <c r="I32" s="40">
        <v>0</v>
      </c>
      <c r="J32" s="293">
        <v>1</v>
      </c>
      <c r="K32" s="294">
        <f t="shared" si="15"/>
        <v>1</v>
      </c>
      <c r="L32" s="293">
        <v>1</v>
      </c>
      <c r="M32" s="293">
        <v>1</v>
      </c>
      <c r="N32" s="294">
        <f t="shared" si="1"/>
        <v>2</v>
      </c>
      <c r="O32" s="294">
        <f t="shared" ref="O32:O40" si="18">K32+N32</f>
        <v>3</v>
      </c>
      <c r="P32" s="296" t="s">
        <v>108</v>
      </c>
      <c r="Q32" s="190" t="s">
        <v>109</v>
      </c>
      <c r="R32" s="300"/>
      <c r="S32" s="261">
        <v>0</v>
      </c>
      <c r="T32" s="262" t="str">
        <f t="shared" si="3"/>
        <v>No hay Programación</v>
      </c>
      <c r="U32" s="99" t="str">
        <f t="shared" si="4"/>
        <v>De acuerdo con lo programado</v>
      </c>
      <c r="V32" s="99"/>
      <c r="W32" s="499">
        <v>0</v>
      </c>
      <c r="X32" s="25">
        <v>0</v>
      </c>
      <c r="Y32" s="23" t="str">
        <f t="shared" si="6"/>
        <v>En riesgo en cumplimiento</v>
      </c>
      <c r="Z32" s="499" t="s">
        <v>1189</v>
      </c>
      <c r="AA32" s="24">
        <v>0</v>
      </c>
      <c r="AB32" s="25">
        <f t="shared" si="7"/>
        <v>0</v>
      </c>
      <c r="AC32" s="23" t="str">
        <f t="shared" si="8"/>
        <v>En riesgo en cumplimiento</v>
      </c>
      <c r="AD32" s="23"/>
      <c r="AE32" s="24">
        <v>0</v>
      </c>
      <c r="AF32" s="25">
        <f t="shared" si="9"/>
        <v>0</v>
      </c>
      <c r="AG32" s="23" t="str">
        <f t="shared" si="10"/>
        <v>En riesgo en cumplimiento</v>
      </c>
      <c r="AH32" s="23" t="s">
        <v>1805</v>
      </c>
      <c r="AI32" s="24">
        <v>0</v>
      </c>
      <c r="AJ32" s="26">
        <f t="shared" si="17"/>
        <v>0</v>
      </c>
      <c r="AK32" s="519" t="str">
        <f t="shared" si="13"/>
        <v>En riesgo de Incumplimiento</v>
      </c>
      <c r="AL32" s="23"/>
    </row>
    <row r="33" spans="1:38" ht="39" customHeight="1" thickTop="1" thickBot="1">
      <c r="A33" s="32">
        <v>19</v>
      </c>
      <c r="B33" s="33">
        <v>9</v>
      </c>
      <c r="C33" s="33">
        <v>0</v>
      </c>
      <c r="D33" s="33">
        <v>0</v>
      </c>
      <c r="E33" s="33">
        <v>0</v>
      </c>
      <c r="F33" s="299" t="s">
        <v>111</v>
      </c>
      <c r="G33" s="47" t="s">
        <v>78</v>
      </c>
      <c r="H33" s="331" t="s">
        <v>79</v>
      </c>
      <c r="I33" s="34">
        <v>1</v>
      </c>
      <c r="J33" s="293">
        <v>0</v>
      </c>
      <c r="K33" s="294">
        <f t="shared" si="15"/>
        <v>1</v>
      </c>
      <c r="L33" s="293">
        <v>0</v>
      </c>
      <c r="M33" s="293">
        <v>0</v>
      </c>
      <c r="N33" s="294">
        <f t="shared" si="1"/>
        <v>0</v>
      </c>
      <c r="O33" s="294">
        <f t="shared" si="18"/>
        <v>1</v>
      </c>
      <c r="P33" s="296" t="s">
        <v>108</v>
      </c>
      <c r="Q33" s="190" t="s">
        <v>112</v>
      </c>
      <c r="R33" s="297" t="s">
        <v>113</v>
      </c>
      <c r="S33" s="261">
        <v>0</v>
      </c>
      <c r="T33" s="262">
        <f t="shared" si="3"/>
        <v>0</v>
      </c>
      <c r="U33" s="99" t="str">
        <f t="shared" si="4"/>
        <v>En riesgo cumplimiento</v>
      </c>
      <c r="V33" s="99" t="s">
        <v>114</v>
      </c>
      <c r="W33" s="499">
        <v>0</v>
      </c>
      <c r="X33" s="25" t="str">
        <f t="shared" si="5"/>
        <v>No hay Programación</v>
      </c>
      <c r="Y33" s="23" t="str">
        <f t="shared" si="6"/>
        <v>De acuerdo con lo programado</v>
      </c>
      <c r="Z33" s="499"/>
      <c r="AA33" s="24">
        <v>0</v>
      </c>
      <c r="AB33" s="25" t="str">
        <f t="shared" si="7"/>
        <v>No hay Programación</v>
      </c>
      <c r="AC33" s="23" t="str">
        <f t="shared" si="8"/>
        <v>De acuerdo con lo programado</v>
      </c>
      <c r="AD33" s="23"/>
      <c r="AE33" s="24">
        <v>0</v>
      </c>
      <c r="AF33" s="25" t="str">
        <f t="shared" si="9"/>
        <v>No hay Programación</v>
      </c>
      <c r="AG33" s="23" t="str">
        <f t="shared" si="10"/>
        <v>De acuerdo con lo programado</v>
      </c>
      <c r="AH33" s="23"/>
      <c r="AI33" s="24">
        <f t="shared" si="11"/>
        <v>0</v>
      </c>
      <c r="AJ33" s="26">
        <f t="shared" si="17"/>
        <v>0</v>
      </c>
      <c r="AK33" s="519" t="str">
        <f t="shared" si="13"/>
        <v>En riesgo de Incumplimiento</v>
      </c>
      <c r="AL33" s="23"/>
    </row>
    <row r="34" spans="1:38" ht="39" customHeight="1" thickTop="1" thickBot="1">
      <c r="A34" s="32">
        <v>20</v>
      </c>
      <c r="B34" s="33">
        <v>9</v>
      </c>
      <c r="C34" s="33">
        <v>0</v>
      </c>
      <c r="D34" s="33">
        <v>0</v>
      </c>
      <c r="E34" s="33">
        <v>0</v>
      </c>
      <c r="F34" s="369" t="s">
        <v>115</v>
      </c>
      <c r="G34" s="47" t="s">
        <v>116</v>
      </c>
      <c r="H34" s="331" t="s">
        <v>117</v>
      </c>
      <c r="I34" s="34">
        <v>1</v>
      </c>
      <c r="J34" s="293">
        <v>0</v>
      </c>
      <c r="K34" s="294">
        <f t="shared" si="15"/>
        <v>1</v>
      </c>
      <c r="L34" s="293">
        <v>1</v>
      </c>
      <c r="M34" s="293">
        <v>0</v>
      </c>
      <c r="N34" s="294">
        <f t="shared" si="1"/>
        <v>1</v>
      </c>
      <c r="O34" s="294">
        <f t="shared" si="18"/>
        <v>2</v>
      </c>
      <c r="P34" s="296" t="s">
        <v>108</v>
      </c>
      <c r="Q34" s="190" t="s">
        <v>112</v>
      </c>
      <c r="R34" s="297"/>
      <c r="S34" s="261">
        <v>0</v>
      </c>
      <c r="T34" s="262">
        <f t="shared" si="3"/>
        <v>0</v>
      </c>
      <c r="U34" s="99" t="str">
        <f t="shared" si="4"/>
        <v>En riesgo cumplimiento</v>
      </c>
      <c r="V34" s="99" t="s">
        <v>114</v>
      </c>
      <c r="W34" s="499">
        <v>0</v>
      </c>
      <c r="X34" s="25" t="str">
        <f t="shared" si="5"/>
        <v>No hay Programación</v>
      </c>
      <c r="Y34" s="23" t="str">
        <f t="shared" si="6"/>
        <v>De acuerdo con lo programado</v>
      </c>
      <c r="Z34" s="499"/>
      <c r="AA34" s="24">
        <v>0</v>
      </c>
      <c r="AB34" s="25">
        <f t="shared" si="7"/>
        <v>0</v>
      </c>
      <c r="AC34" s="23" t="str">
        <f t="shared" si="8"/>
        <v>En riesgo en cumplimiento</v>
      </c>
      <c r="AD34" s="23"/>
      <c r="AE34" s="24">
        <v>0</v>
      </c>
      <c r="AF34" s="25" t="str">
        <f t="shared" si="9"/>
        <v>No hay Programación</v>
      </c>
      <c r="AG34" s="23" t="str">
        <f t="shared" si="10"/>
        <v>De acuerdo con lo programado</v>
      </c>
      <c r="AH34" s="23"/>
      <c r="AI34" s="24">
        <f t="shared" si="11"/>
        <v>0</v>
      </c>
      <c r="AJ34" s="26">
        <f t="shared" si="17"/>
        <v>0</v>
      </c>
      <c r="AK34" s="519" t="str">
        <f t="shared" si="13"/>
        <v>En riesgo de Incumplimiento</v>
      </c>
      <c r="AL34" s="23"/>
    </row>
    <row r="35" spans="1:38" ht="30" thickTop="1" thickBot="1">
      <c r="A35" s="32">
        <v>21</v>
      </c>
      <c r="B35" s="33">
        <v>9</v>
      </c>
      <c r="C35" s="33">
        <v>0</v>
      </c>
      <c r="D35" s="33">
        <v>0</v>
      </c>
      <c r="E35" s="33">
        <v>0</v>
      </c>
      <c r="F35" s="370" t="s">
        <v>118</v>
      </c>
      <c r="G35" s="47" t="s">
        <v>119</v>
      </c>
      <c r="H35" s="331" t="s">
        <v>120</v>
      </c>
      <c r="I35" s="34">
        <v>25</v>
      </c>
      <c r="J35" s="293">
        <v>25</v>
      </c>
      <c r="K35" s="294">
        <f t="shared" si="15"/>
        <v>50</v>
      </c>
      <c r="L35" s="293">
        <v>25</v>
      </c>
      <c r="M35" s="293">
        <v>25</v>
      </c>
      <c r="N35" s="294">
        <f t="shared" si="1"/>
        <v>50</v>
      </c>
      <c r="O35" s="294">
        <f t="shared" si="18"/>
        <v>100</v>
      </c>
      <c r="P35" s="296" t="s">
        <v>108</v>
      </c>
      <c r="Q35" s="190" t="s">
        <v>121</v>
      </c>
      <c r="R35" s="297"/>
      <c r="S35" s="261">
        <v>25</v>
      </c>
      <c r="T35" s="262">
        <f t="shared" si="3"/>
        <v>1</v>
      </c>
      <c r="U35" s="99" t="str">
        <f t="shared" si="4"/>
        <v>De acuerdo con lo programado</v>
      </c>
      <c r="V35" s="99"/>
      <c r="W35" s="499">
        <v>25</v>
      </c>
      <c r="X35" s="25">
        <f t="shared" si="5"/>
        <v>1</v>
      </c>
      <c r="Y35" s="23" t="str">
        <f t="shared" si="6"/>
        <v>De acuerdo con lo programado</v>
      </c>
      <c r="Z35" s="499"/>
      <c r="AA35" s="24">
        <v>25</v>
      </c>
      <c r="AB35" s="25">
        <f t="shared" si="7"/>
        <v>1</v>
      </c>
      <c r="AC35" s="23" t="str">
        <f t="shared" si="8"/>
        <v>De acuerdo con lo programado</v>
      </c>
      <c r="AD35" s="23"/>
      <c r="AE35" s="24"/>
      <c r="AF35" s="25" t="str">
        <f t="shared" si="9"/>
        <v>No hay ejecución</v>
      </c>
      <c r="AG35" s="23" t="str">
        <f t="shared" si="10"/>
        <v>NA</v>
      </c>
      <c r="AH35" s="23"/>
      <c r="AI35" s="24">
        <f t="shared" si="11"/>
        <v>50</v>
      </c>
      <c r="AJ35" s="26">
        <f t="shared" ref="AJ35:AJ45" si="19">IF(AI35="","No hay ejecución",IF(AND(K35=0),"No hay Programación", AI35/K35))</f>
        <v>1</v>
      </c>
      <c r="AK35" s="519" t="str">
        <f t="shared" si="13"/>
        <v>De acuerdo a lo programado</v>
      </c>
      <c r="AL35" s="23"/>
    </row>
    <row r="36" spans="1:38" ht="30" thickTop="1" thickBot="1">
      <c r="A36" s="32">
        <v>22</v>
      </c>
      <c r="B36" s="33">
        <v>9</v>
      </c>
      <c r="C36" s="33">
        <v>0</v>
      </c>
      <c r="D36" s="33">
        <v>2</v>
      </c>
      <c r="E36" s="33">
        <v>0</v>
      </c>
      <c r="F36" s="370" t="s">
        <v>122</v>
      </c>
      <c r="G36" s="47" t="s">
        <v>123</v>
      </c>
      <c r="H36" s="39" t="s">
        <v>100</v>
      </c>
      <c r="I36" s="34">
        <v>0</v>
      </c>
      <c r="J36" s="293">
        <v>1</v>
      </c>
      <c r="K36" s="294">
        <f t="shared" si="15"/>
        <v>1</v>
      </c>
      <c r="L36" s="293"/>
      <c r="M36" s="293">
        <v>0</v>
      </c>
      <c r="N36" s="294">
        <f t="shared" si="1"/>
        <v>0</v>
      </c>
      <c r="O36" s="294">
        <f t="shared" si="18"/>
        <v>1</v>
      </c>
      <c r="P36" s="296" t="s">
        <v>108</v>
      </c>
      <c r="Q36" s="190" t="s">
        <v>124</v>
      </c>
      <c r="R36" s="301"/>
      <c r="S36" s="261">
        <v>1</v>
      </c>
      <c r="T36" s="262" t="str">
        <f t="shared" si="3"/>
        <v>No hay Programación</v>
      </c>
      <c r="U36" s="99" t="str">
        <f t="shared" si="4"/>
        <v>De acuerdo con lo programado</v>
      </c>
      <c r="V36" s="99"/>
      <c r="W36" s="499">
        <v>1</v>
      </c>
      <c r="X36" s="25">
        <f t="shared" si="5"/>
        <v>1</v>
      </c>
      <c r="Y36" s="23" t="str">
        <f t="shared" si="6"/>
        <v>De acuerdo con lo programado</v>
      </c>
      <c r="Z36" s="499"/>
      <c r="AA36" s="24" t="s">
        <v>1024</v>
      </c>
      <c r="AB36" s="25" t="str">
        <f t="shared" si="7"/>
        <v>No hay Programación</v>
      </c>
      <c r="AC36" s="23" t="str">
        <f t="shared" si="8"/>
        <v>De acuerdo con lo programado</v>
      </c>
      <c r="AD36" s="23"/>
      <c r="AE36" s="24">
        <v>0</v>
      </c>
      <c r="AF36" s="25" t="str">
        <f t="shared" si="9"/>
        <v>No hay Programación</v>
      </c>
      <c r="AG36" s="23" t="str">
        <f t="shared" si="10"/>
        <v>De acuerdo con lo programado</v>
      </c>
      <c r="AH36" s="23"/>
      <c r="AI36" s="24">
        <f t="shared" si="11"/>
        <v>2</v>
      </c>
      <c r="AJ36" s="26">
        <f t="shared" si="19"/>
        <v>2</v>
      </c>
      <c r="AK36" s="519" t="str">
        <f t="shared" si="13"/>
        <v>De acuerdo a lo programado</v>
      </c>
      <c r="AL36" s="23"/>
    </row>
    <row r="37" spans="1:38" ht="39.6" thickTop="1" thickBot="1">
      <c r="A37" s="32">
        <v>23</v>
      </c>
      <c r="B37" s="33">
        <v>9</v>
      </c>
      <c r="C37" s="33">
        <v>0</v>
      </c>
      <c r="D37" s="33">
        <v>2</v>
      </c>
      <c r="E37" s="33">
        <v>0</v>
      </c>
      <c r="F37" s="370" t="s">
        <v>125</v>
      </c>
      <c r="G37" s="47" t="s">
        <v>126</v>
      </c>
      <c r="H37" s="39" t="s">
        <v>100</v>
      </c>
      <c r="I37" s="34">
        <v>0</v>
      </c>
      <c r="J37" s="293">
        <v>1</v>
      </c>
      <c r="K37" s="294">
        <f t="shared" si="15"/>
        <v>1</v>
      </c>
      <c r="L37" s="293"/>
      <c r="M37" s="293"/>
      <c r="N37" s="294">
        <f t="shared" si="1"/>
        <v>0</v>
      </c>
      <c r="O37" s="294">
        <f t="shared" si="18"/>
        <v>1</v>
      </c>
      <c r="P37" s="296" t="s">
        <v>108</v>
      </c>
      <c r="Q37" s="190" t="s">
        <v>124</v>
      </c>
      <c r="R37" s="301"/>
      <c r="S37" s="261">
        <v>1</v>
      </c>
      <c r="T37" s="262" t="str">
        <f t="shared" si="3"/>
        <v>No hay Programación</v>
      </c>
      <c r="U37" s="99" t="str">
        <f t="shared" si="4"/>
        <v>De acuerdo con lo programado</v>
      </c>
      <c r="V37" s="99"/>
      <c r="W37" s="499">
        <v>1</v>
      </c>
      <c r="X37" s="25">
        <f t="shared" si="5"/>
        <v>1</v>
      </c>
      <c r="Y37" s="23" t="str">
        <f t="shared" si="6"/>
        <v>De acuerdo con lo programado</v>
      </c>
      <c r="Z37" s="499"/>
      <c r="AA37" s="24" t="s">
        <v>1024</v>
      </c>
      <c r="AB37" s="25" t="str">
        <f t="shared" si="7"/>
        <v>No hay Programación</v>
      </c>
      <c r="AC37" s="23" t="str">
        <f t="shared" si="8"/>
        <v>De acuerdo con lo programado</v>
      </c>
      <c r="AD37" s="23"/>
      <c r="AE37" s="24">
        <v>0</v>
      </c>
      <c r="AF37" s="25" t="str">
        <f t="shared" si="9"/>
        <v>No hay Programación</v>
      </c>
      <c r="AG37" s="23" t="str">
        <f t="shared" si="10"/>
        <v>De acuerdo con lo programado</v>
      </c>
      <c r="AH37" s="23"/>
      <c r="AI37" s="24">
        <f t="shared" si="11"/>
        <v>2</v>
      </c>
      <c r="AJ37" s="26">
        <f t="shared" si="19"/>
        <v>2</v>
      </c>
      <c r="AK37" s="519" t="str">
        <f t="shared" si="13"/>
        <v>De acuerdo a lo programado</v>
      </c>
      <c r="AL37" s="23"/>
    </row>
    <row r="38" spans="1:38" ht="69.75" customHeight="1" thickTop="1" thickBot="1">
      <c r="A38" s="32">
        <v>24</v>
      </c>
      <c r="B38" s="33">
        <v>9</v>
      </c>
      <c r="C38" s="33">
        <v>0</v>
      </c>
      <c r="D38" s="33">
        <v>2</v>
      </c>
      <c r="E38" s="33">
        <v>0</v>
      </c>
      <c r="F38" s="370" t="s">
        <v>127</v>
      </c>
      <c r="G38" s="47" t="s">
        <v>128</v>
      </c>
      <c r="H38" s="39" t="s">
        <v>100</v>
      </c>
      <c r="I38" s="34">
        <v>2</v>
      </c>
      <c r="J38" s="293">
        <v>2</v>
      </c>
      <c r="K38" s="294">
        <f t="shared" si="15"/>
        <v>4</v>
      </c>
      <c r="L38" s="293">
        <v>2</v>
      </c>
      <c r="M38" s="293">
        <v>2</v>
      </c>
      <c r="N38" s="294">
        <f t="shared" si="1"/>
        <v>4</v>
      </c>
      <c r="O38" s="294">
        <f t="shared" si="18"/>
        <v>8</v>
      </c>
      <c r="P38" s="296" t="s">
        <v>108</v>
      </c>
      <c r="Q38" s="190" t="s">
        <v>129</v>
      </c>
      <c r="R38" s="301"/>
      <c r="S38" s="261">
        <v>0</v>
      </c>
      <c r="T38" s="262">
        <f t="shared" si="3"/>
        <v>0</v>
      </c>
      <c r="U38" s="99" t="str">
        <f t="shared" si="4"/>
        <v>En riesgo cumplimiento</v>
      </c>
      <c r="V38" s="99" t="s">
        <v>130</v>
      </c>
      <c r="W38" s="499">
        <v>0</v>
      </c>
      <c r="X38" s="25">
        <f t="shared" si="5"/>
        <v>0</v>
      </c>
      <c r="Y38" s="23" t="str">
        <f t="shared" si="6"/>
        <v>En riesgo en cumplimiento</v>
      </c>
      <c r="Z38" s="499" t="s">
        <v>1190</v>
      </c>
      <c r="AA38" s="24">
        <v>0</v>
      </c>
      <c r="AB38" s="25">
        <f t="shared" si="7"/>
        <v>0</v>
      </c>
      <c r="AC38" s="23" t="str">
        <f t="shared" si="8"/>
        <v>En riesgo en cumplimiento</v>
      </c>
      <c r="AD38" s="23" t="s">
        <v>1537</v>
      </c>
      <c r="AE38" s="24">
        <v>0</v>
      </c>
      <c r="AF38" s="25">
        <f t="shared" si="9"/>
        <v>0</v>
      </c>
      <c r="AG38" s="23" t="str">
        <f t="shared" si="10"/>
        <v>En riesgo en cumplimiento</v>
      </c>
      <c r="AH38" s="23" t="s">
        <v>1806</v>
      </c>
      <c r="AI38" s="24">
        <f t="shared" si="11"/>
        <v>0</v>
      </c>
      <c r="AJ38" s="26">
        <f t="shared" ref="AJ38:AJ40" si="20">IF(AI38="","No hay ejecución",IF(AND(O38=0),"No hay Programación", AI38/O38))</f>
        <v>0</v>
      </c>
      <c r="AK38" s="519" t="str">
        <f t="shared" si="13"/>
        <v>En riesgo de Incumplimiento</v>
      </c>
      <c r="AL38" s="23"/>
    </row>
    <row r="39" spans="1:38" ht="222" thickTop="1" thickBot="1">
      <c r="A39" s="32">
        <v>25</v>
      </c>
      <c r="B39" s="33">
        <v>9</v>
      </c>
      <c r="C39" s="33">
        <v>0</v>
      </c>
      <c r="D39" s="33">
        <v>2</v>
      </c>
      <c r="E39" s="33">
        <v>0</v>
      </c>
      <c r="F39" s="370" t="s">
        <v>131</v>
      </c>
      <c r="G39" s="47" t="s">
        <v>126</v>
      </c>
      <c r="H39" s="39" t="s">
        <v>132</v>
      </c>
      <c r="I39" s="34">
        <v>2</v>
      </c>
      <c r="J39" s="293">
        <v>2</v>
      </c>
      <c r="K39" s="294">
        <f t="shared" si="15"/>
        <v>4</v>
      </c>
      <c r="L39" s="293">
        <v>2</v>
      </c>
      <c r="M39" s="293">
        <v>2</v>
      </c>
      <c r="N39" s="294">
        <f t="shared" si="1"/>
        <v>4</v>
      </c>
      <c r="O39" s="294">
        <f t="shared" si="18"/>
        <v>8</v>
      </c>
      <c r="P39" s="296"/>
      <c r="Q39" s="190" t="s">
        <v>129</v>
      </c>
      <c r="R39" s="301" t="s">
        <v>133</v>
      </c>
      <c r="S39" s="261">
        <v>0</v>
      </c>
      <c r="T39" s="262">
        <f t="shared" si="3"/>
        <v>0</v>
      </c>
      <c r="U39" s="99" t="str">
        <f t="shared" si="4"/>
        <v>En riesgo cumplimiento</v>
      </c>
      <c r="V39" s="99" t="s">
        <v>134</v>
      </c>
      <c r="W39" s="499">
        <v>0</v>
      </c>
      <c r="X39" s="25">
        <f t="shared" si="5"/>
        <v>0</v>
      </c>
      <c r="Y39" s="23" t="str">
        <f t="shared" si="6"/>
        <v>En riesgo en cumplimiento</v>
      </c>
      <c r="Z39" s="499" t="s">
        <v>1189</v>
      </c>
      <c r="AA39" s="24">
        <v>2</v>
      </c>
      <c r="AB39" s="25">
        <f t="shared" si="7"/>
        <v>1</v>
      </c>
      <c r="AC39" s="23" t="str">
        <f t="shared" si="8"/>
        <v>De acuerdo con lo programado</v>
      </c>
      <c r="AD39" s="23"/>
      <c r="AE39" s="24">
        <v>0</v>
      </c>
      <c r="AF39" s="25">
        <f t="shared" si="9"/>
        <v>0</v>
      </c>
      <c r="AG39" s="23" t="str">
        <f t="shared" si="10"/>
        <v>En riesgo en cumplimiento</v>
      </c>
      <c r="AH39" s="23" t="s">
        <v>1806</v>
      </c>
      <c r="AI39" s="24">
        <f t="shared" si="11"/>
        <v>0</v>
      </c>
      <c r="AJ39" s="26">
        <f t="shared" si="20"/>
        <v>0</v>
      </c>
      <c r="AK39" s="519" t="str">
        <f t="shared" si="13"/>
        <v>En riesgo de Incumplimiento</v>
      </c>
      <c r="AL39" s="23"/>
    </row>
    <row r="40" spans="1:38" ht="58.8" thickTop="1" thickBot="1">
      <c r="A40" s="32">
        <v>26</v>
      </c>
      <c r="B40" s="33">
        <v>9</v>
      </c>
      <c r="C40" s="33">
        <v>0</v>
      </c>
      <c r="D40" s="33">
        <v>2</v>
      </c>
      <c r="E40" s="33">
        <v>0</v>
      </c>
      <c r="F40" s="299" t="s">
        <v>135</v>
      </c>
      <c r="G40" s="47" t="s">
        <v>136</v>
      </c>
      <c r="H40" s="39" t="s">
        <v>137</v>
      </c>
      <c r="I40" s="34"/>
      <c r="J40" s="293">
        <v>1</v>
      </c>
      <c r="K40" s="294">
        <f t="shared" si="15"/>
        <v>1</v>
      </c>
      <c r="L40" s="293"/>
      <c r="M40" s="293">
        <v>1</v>
      </c>
      <c r="N40" s="294">
        <f t="shared" si="1"/>
        <v>1</v>
      </c>
      <c r="O40" s="294">
        <f t="shared" si="18"/>
        <v>2</v>
      </c>
      <c r="P40" s="296" t="s">
        <v>108</v>
      </c>
      <c r="Q40" s="190" t="s">
        <v>109</v>
      </c>
      <c r="R40" s="297"/>
      <c r="S40" s="261">
        <v>0</v>
      </c>
      <c r="T40" s="262" t="str">
        <f t="shared" si="3"/>
        <v>No hay Programación</v>
      </c>
      <c r="U40" s="99" t="str">
        <f t="shared" si="4"/>
        <v>De acuerdo con lo programado</v>
      </c>
      <c r="V40" s="99"/>
      <c r="W40" s="499">
        <v>0</v>
      </c>
      <c r="X40" s="25">
        <f t="shared" si="5"/>
        <v>0</v>
      </c>
      <c r="Y40" s="23" t="str">
        <f t="shared" si="6"/>
        <v>En riesgo en cumplimiento</v>
      </c>
      <c r="Z40" s="499" t="s">
        <v>1189</v>
      </c>
      <c r="AA40" s="24" t="s">
        <v>1024</v>
      </c>
      <c r="AB40" s="25" t="str">
        <f t="shared" si="7"/>
        <v>No hay Programación</v>
      </c>
      <c r="AC40" s="23" t="str">
        <f t="shared" si="8"/>
        <v>De acuerdo con lo programado</v>
      </c>
      <c r="AD40" s="23"/>
      <c r="AE40" s="24">
        <v>0</v>
      </c>
      <c r="AF40" s="25">
        <f t="shared" si="9"/>
        <v>0</v>
      </c>
      <c r="AG40" s="23" t="str">
        <f t="shared" si="10"/>
        <v>En riesgo en cumplimiento</v>
      </c>
      <c r="AH40" s="23" t="s">
        <v>1807</v>
      </c>
      <c r="AI40" s="24">
        <f t="shared" si="11"/>
        <v>0</v>
      </c>
      <c r="AJ40" s="26">
        <f t="shared" si="20"/>
        <v>0</v>
      </c>
      <c r="AK40" s="519" t="str">
        <f t="shared" si="13"/>
        <v>En riesgo de Incumplimiento</v>
      </c>
      <c r="AL40" s="23"/>
    </row>
    <row r="41" spans="1:38" ht="87.6" thickTop="1" thickBot="1">
      <c r="A41" s="32">
        <v>27</v>
      </c>
      <c r="B41" s="33">
        <v>9</v>
      </c>
      <c r="C41" s="33">
        <v>0</v>
      </c>
      <c r="D41" s="33">
        <v>0</v>
      </c>
      <c r="E41" s="33">
        <v>0</v>
      </c>
      <c r="F41" s="371" t="s">
        <v>138</v>
      </c>
      <c r="G41" s="47" t="s">
        <v>139</v>
      </c>
      <c r="H41" s="39" t="s">
        <v>117</v>
      </c>
      <c r="I41" s="34">
        <v>2</v>
      </c>
      <c r="J41" s="293">
        <v>2</v>
      </c>
      <c r="K41" s="294">
        <f t="shared" si="15"/>
        <v>4</v>
      </c>
      <c r="L41" s="293">
        <v>2</v>
      </c>
      <c r="M41" s="293">
        <v>2</v>
      </c>
      <c r="N41" s="294">
        <f t="shared" si="1"/>
        <v>4</v>
      </c>
      <c r="O41" s="294">
        <v>8</v>
      </c>
      <c r="P41" s="296" t="s">
        <v>108</v>
      </c>
      <c r="Q41" s="190" t="s">
        <v>121</v>
      </c>
      <c r="R41" s="297"/>
      <c r="S41" s="261">
        <v>2</v>
      </c>
      <c r="T41" s="262">
        <f t="shared" si="3"/>
        <v>1</v>
      </c>
      <c r="U41" s="99" t="str">
        <f t="shared" si="4"/>
        <v>De acuerdo con lo programado</v>
      </c>
      <c r="V41" s="99"/>
      <c r="W41" s="499">
        <v>2</v>
      </c>
      <c r="X41" s="25">
        <f t="shared" si="5"/>
        <v>1</v>
      </c>
      <c r="Y41" s="23" t="str">
        <f t="shared" si="6"/>
        <v>De acuerdo con lo programado</v>
      </c>
      <c r="Z41" s="499"/>
      <c r="AA41" s="24">
        <v>2</v>
      </c>
      <c r="AB41" s="25">
        <f t="shared" si="7"/>
        <v>1</v>
      </c>
      <c r="AC41" s="23" t="str">
        <f t="shared" si="8"/>
        <v>De acuerdo con lo programado</v>
      </c>
      <c r="AD41" s="23"/>
      <c r="AE41" s="24">
        <v>0</v>
      </c>
      <c r="AF41" s="25">
        <f t="shared" si="9"/>
        <v>0</v>
      </c>
      <c r="AG41" s="23" t="str">
        <f t="shared" si="10"/>
        <v>En riesgo en cumplimiento</v>
      </c>
      <c r="AH41" s="23" t="s">
        <v>1808</v>
      </c>
      <c r="AI41" s="24">
        <f t="shared" si="11"/>
        <v>4</v>
      </c>
      <c r="AJ41" s="26">
        <f t="shared" si="19"/>
        <v>1</v>
      </c>
      <c r="AK41" s="519" t="str">
        <f t="shared" si="13"/>
        <v>De acuerdo a lo programado</v>
      </c>
      <c r="AL41" s="23"/>
    </row>
    <row r="42" spans="1:38" ht="30" thickTop="1" thickBot="1">
      <c r="A42" s="32">
        <v>28</v>
      </c>
      <c r="B42" s="33">
        <v>9</v>
      </c>
      <c r="C42" s="33">
        <v>0</v>
      </c>
      <c r="D42" s="33">
        <v>0</v>
      </c>
      <c r="E42" s="33">
        <v>0</v>
      </c>
      <c r="F42" s="371" t="s">
        <v>140</v>
      </c>
      <c r="G42" s="47" t="s">
        <v>106</v>
      </c>
      <c r="H42" s="331" t="s">
        <v>120</v>
      </c>
      <c r="I42" s="34">
        <v>50</v>
      </c>
      <c r="J42" s="293">
        <v>50</v>
      </c>
      <c r="K42" s="294">
        <f t="shared" si="15"/>
        <v>100</v>
      </c>
      <c r="L42" s="293">
        <v>100</v>
      </c>
      <c r="M42" s="293">
        <v>100</v>
      </c>
      <c r="N42" s="294">
        <f t="shared" si="1"/>
        <v>200</v>
      </c>
      <c r="O42" s="294">
        <f t="shared" ref="O42:O48" si="21">K42+N42</f>
        <v>300</v>
      </c>
      <c r="P42" s="296" t="s">
        <v>108</v>
      </c>
      <c r="Q42" s="190" t="s">
        <v>141</v>
      </c>
      <c r="R42" s="297"/>
      <c r="S42" s="261">
        <v>122</v>
      </c>
      <c r="T42" s="262">
        <f t="shared" si="3"/>
        <v>2.44</v>
      </c>
      <c r="U42" s="99" t="str">
        <f t="shared" si="4"/>
        <v>De acuerdo con lo programado</v>
      </c>
      <c r="V42" s="99"/>
      <c r="W42" s="499">
        <v>50</v>
      </c>
      <c r="X42" s="25">
        <f t="shared" si="5"/>
        <v>1</v>
      </c>
      <c r="Y42" s="23" t="str">
        <f t="shared" si="6"/>
        <v>De acuerdo con lo programado</v>
      </c>
      <c r="Z42" s="499"/>
      <c r="AA42" s="24">
        <v>100</v>
      </c>
      <c r="AB42" s="25">
        <f t="shared" si="7"/>
        <v>1</v>
      </c>
      <c r="AC42" s="23" t="str">
        <f t="shared" si="8"/>
        <v>De acuerdo con lo programado</v>
      </c>
      <c r="AD42" s="23"/>
      <c r="AE42" s="24">
        <v>100</v>
      </c>
      <c r="AF42" s="25">
        <f t="shared" si="9"/>
        <v>1</v>
      </c>
      <c r="AG42" s="23" t="str">
        <f t="shared" si="10"/>
        <v>De acuerdo con lo programado</v>
      </c>
      <c r="AH42" s="23"/>
      <c r="AI42" s="24">
        <f t="shared" si="11"/>
        <v>172</v>
      </c>
      <c r="AJ42" s="26">
        <f t="shared" si="19"/>
        <v>1.72</v>
      </c>
      <c r="AK42" s="519" t="str">
        <f t="shared" si="13"/>
        <v>De acuerdo a lo programado</v>
      </c>
      <c r="AL42" s="23"/>
    </row>
    <row r="43" spans="1:38" ht="199.95" customHeight="1" thickTop="1" thickBot="1">
      <c r="A43" s="32">
        <v>29</v>
      </c>
      <c r="B43" s="33">
        <v>9</v>
      </c>
      <c r="C43" s="33">
        <v>0</v>
      </c>
      <c r="D43" s="33">
        <v>0</v>
      </c>
      <c r="E43" s="33">
        <v>0</v>
      </c>
      <c r="F43" s="371" t="s">
        <v>142</v>
      </c>
      <c r="G43" s="47" t="s">
        <v>106</v>
      </c>
      <c r="H43" s="331" t="s">
        <v>117</v>
      </c>
      <c r="I43" s="34"/>
      <c r="J43" s="293">
        <v>1</v>
      </c>
      <c r="K43" s="294">
        <f t="shared" si="15"/>
        <v>1</v>
      </c>
      <c r="L43" s="293"/>
      <c r="M43" s="293">
        <v>1</v>
      </c>
      <c r="N43" s="294">
        <f t="shared" si="1"/>
        <v>1</v>
      </c>
      <c r="O43" s="294">
        <f t="shared" si="21"/>
        <v>2</v>
      </c>
      <c r="P43" s="296" t="s">
        <v>143</v>
      </c>
      <c r="Q43" s="190" t="s">
        <v>121</v>
      </c>
      <c r="R43" s="297" t="s">
        <v>144</v>
      </c>
      <c r="S43" s="261">
        <v>0</v>
      </c>
      <c r="T43" s="262" t="str">
        <f t="shared" si="3"/>
        <v>No hay Programación</v>
      </c>
      <c r="U43" s="99" t="str">
        <f t="shared" si="4"/>
        <v>De acuerdo con lo programado</v>
      </c>
      <c r="V43" s="99"/>
      <c r="W43" s="499">
        <v>1</v>
      </c>
      <c r="X43" s="25">
        <f t="shared" si="5"/>
        <v>1</v>
      </c>
      <c r="Y43" s="23" t="str">
        <f t="shared" si="6"/>
        <v>De acuerdo con lo programado</v>
      </c>
      <c r="Z43" s="499"/>
      <c r="AA43" s="24" t="s">
        <v>1024</v>
      </c>
      <c r="AB43" s="25" t="str">
        <f t="shared" si="7"/>
        <v>No hay Programación</v>
      </c>
      <c r="AC43" s="23" t="str">
        <f t="shared" si="8"/>
        <v>De acuerdo con lo programado</v>
      </c>
      <c r="AD43" s="23"/>
      <c r="AE43" s="24">
        <v>0</v>
      </c>
      <c r="AF43" s="25">
        <f t="shared" si="9"/>
        <v>0</v>
      </c>
      <c r="AG43" s="23" t="str">
        <f t="shared" si="10"/>
        <v>En riesgo en cumplimiento</v>
      </c>
      <c r="AH43" s="23" t="s">
        <v>1809</v>
      </c>
      <c r="AI43" s="24">
        <f t="shared" si="11"/>
        <v>1</v>
      </c>
      <c r="AJ43" s="26">
        <f t="shared" si="19"/>
        <v>1</v>
      </c>
      <c r="AK43" s="519" t="str">
        <f t="shared" si="13"/>
        <v>De acuerdo a lo programado</v>
      </c>
      <c r="AL43" s="23"/>
    </row>
    <row r="44" spans="1:38" ht="30" thickTop="1" thickBot="1">
      <c r="A44" s="32">
        <v>30</v>
      </c>
      <c r="B44" s="33">
        <v>9</v>
      </c>
      <c r="C44" s="33">
        <v>0</v>
      </c>
      <c r="D44" s="33">
        <v>0</v>
      </c>
      <c r="E44" s="33">
        <v>0</v>
      </c>
      <c r="F44" s="371" t="s">
        <v>145</v>
      </c>
      <c r="G44" s="47" t="s">
        <v>146</v>
      </c>
      <c r="H44" s="331" t="s">
        <v>79</v>
      </c>
      <c r="I44" s="34"/>
      <c r="J44" s="293">
        <v>1</v>
      </c>
      <c r="K44" s="294">
        <f t="shared" si="15"/>
        <v>1</v>
      </c>
      <c r="L44" s="293"/>
      <c r="M44" s="293">
        <v>1</v>
      </c>
      <c r="N44" s="294">
        <f t="shared" si="1"/>
        <v>1</v>
      </c>
      <c r="O44" s="294">
        <f t="shared" si="21"/>
        <v>2</v>
      </c>
      <c r="P44" s="296" t="s">
        <v>108</v>
      </c>
      <c r="Q44" s="190" t="s">
        <v>121</v>
      </c>
      <c r="R44" s="297"/>
      <c r="S44" s="261">
        <v>1</v>
      </c>
      <c r="T44" s="262" t="str">
        <f t="shared" si="3"/>
        <v>No hay Programación</v>
      </c>
      <c r="U44" s="99" t="str">
        <f t="shared" si="4"/>
        <v>De acuerdo con lo programado</v>
      </c>
      <c r="V44" s="99"/>
      <c r="W44" s="499">
        <v>1</v>
      </c>
      <c r="X44" s="25">
        <f t="shared" si="5"/>
        <v>1</v>
      </c>
      <c r="Y44" s="23" t="str">
        <f t="shared" si="6"/>
        <v>De acuerdo con lo programado</v>
      </c>
      <c r="Z44" s="499"/>
      <c r="AA44" s="24" t="s">
        <v>1024</v>
      </c>
      <c r="AB44" s="25" t="str">
        <f t="shared" si="7"/>
        <v>No hay Programación</v>
      </c>
      <c r="AC44" s="23" t="str">
        <f t="shared" si="8"/>
        <v>De acuerdo con lo programado</v>
      </c>
      <c r="AD44" s="23"/>
      <c r="AE44" s="24">
        <v>1</v>
      </c>
      <c r="AF44" s="25">
        <f t="shared" si="9"/>
        <v>1</v>
      </c>
      <c r="AG44" s="23" t="str">
        <f t="shared" si="10"/>
        <v>De acuerdo con lo programado</v>
      </c>
      <c r="AH44" s="23"/>
      <c r="AI44" s="24">
        <f t="shared" si="11"/>
        <v>2</v>
      </c>
      <c r="AJ44" s="26">
        <f t="shared" si="19"/>
        <v>2</v>
      </c>
      <c r="AK44" s="519" t="str">
        <f t="shared" si="13"/>
        <v>De acuerdo a lo programado</v>
      </c>
      <c r="AL44" s="23"/>
    </row>
    <row r="45" spans="1:38" ht="49.2" thickTop="1" thickBot="1">
      <c r="A45" s="32">
        <v>31</v>
      </c>
      <c r="B45" s="33">
        <v>9</v>
      </c>
      <c r="C45" s="33">
        <v>0</v>
      </c>
      <c r="D45" s="33">
        <v>2</v>
      </c>
      <c r="E45" s="33">
        <v>0</v>
      </c>
      <c r="F45" s="371" t="s">
        <v>147</v>
      </c>
      <c r="G45" s="47" t="s">
        <v>148</v>
      </c>
      <c r="H45" s="331" t="s">
        <v>100</v>
      </c>
      <c r="I45" s="34"/>
      <c r="J45" s="293">
        <v>1</v>
      </c>
      <c r="K45" s="294">
        <f t="shared" si="15"/>
        <v>1</v>
      </c>
      <c r="L45" s="293"/>
      <c r="M45" s="293">
        <v>1</v>
      </c>
      <c r="N45" s="294">
        <f t="shared" si="1"/>
        <v>1</v>
      </c>
      <c r="O45" s="294">
        <f t="shared" si="21"/>
        <v>2</v>
      </c>
      <c r="P45" s="296" t="s">
        <v>108</v>
      </c>
      <c r="Q45" s="190" t="s">
        <v>149</v>
      </c>
      <c r="R45" s="297"/>
      <c r="S45" s="261">
        <v>1</v>
      </c>
      <c r="T45" s="262" t="str">
        <f t="shared" si="3"/>
        <v>No hay Programación</v>
      </c>
      <c r="U45" s="99" t="str">
        <f t="shared" si="4"/>
        <v>De acuerdo con lo programado</v>
      </c>
      <c r="V45" s="99"/>
      <c r="W45" s="499">
        <v>1</v>
      </c>
      <c r="X45" s="25">
        <f t="shared" si="5"/>
        <v>1</v>
      </c>
      <c r="Y45" s="23" t="str">
        <f t="shared" si="6"/>
        <v>De acuerdo con lo programado</v>
      </c>
      <c r="Z45" s="499"/>
      <c r="AA45" s="24" t="s">
        <v>1024</v>
      </c>
      <c r="AB45" s="25" t="str">
        <f t="shared" si="7"/>
        <v>No hay Programación</v>
      </c>
      <c r="AC45" s="23" t="str">
        <f t="shared" si="8"/>
        <v>De acuerdo con lo programado</v>
      </c>
      <c r="AD45" s="23"/>
      <c r="AE45" s="24">
        <v>1</v>
      </c>
      <c r="AF45" s="25">
        <f t="shared" si="9"/>
        <v>1</v>
      </c>
      <c r="AG45" s="23" t="str">
        <f t="shared" si="10"/>
        <v>De acuerdo con lo programado</v>
      </c>
      <c r="AH45" s="23"/>
      <c r="AI45" s="24">
        <f t="shared" si="11"/>
        <v>2</v>
      </c>
      <c r="AJ45" s="26">
        <f t="shared" si="19"/>
        <v>2</v>
      </c>
      <c r="AK45" s="519" t="str">
        <f t="shared" si="13"/>
        <v>De acuerdo a lo programado</v>
      </c>
      <c r="AL45" s="23"/>
    </row>
    <row r="46" spans="1:38" ht="39.6" thickTop="1" thickBot="1">
      <c r="A46" s="32">
        <v>32</v>
      </c>
      <c r="B46" s="33">
        <v>9</v>
      </c>
      <c r="C46" s="33">
        <v>0</v>
      </c>
      <c r="D46" s="33">
        <v>2</v>
      </c>
      <c r="E46" s="33">
        <v>0</v>
      </c>
      <c r="F46" s="371" t="s">
        <v>150</v>
      </c>
      <c r="G46" s="47" t="s">
        <v>148</v>
      </c>
      <c r="H46" s="331" t="s">
        <v>100</v>
      </c>
      <c r="I46" s="34">
        <v>1</v>
      </c>
      <c r="J46" s="293"/>
      <c r="K46" s="294">
        <f t="shared" si="15"/>
        <v>1</v>
      </c>
      <c r="L46" s="293"/>
      <c r="M46" s="293">
        <v>1</v>
      </c>
      <c r="N46" s="294">
        <f t="shared" si="1"/>
        <v>1</v>
      </c>
      <c r="O46" s="294">
        <f t="shared" si="21"/>
        <v>2</v>
      </c>
      <c r="P46" s="296" t="s">
        <v>108</v>
      </c>
      <c r="Q46" s="190" t="s">
        <v>149</v>
      </c>
      <c r="R46" s="297"/>
      <c r="S46" s="261">
        <v>1</v>
      </c>
      <c r="T46" s="262">
        <f t="shared" si="3"/>
        <v>1</v>
      </c>
      <c r="U46" s="99" t="str">
        <f t="shared" si="4"/>
        <v>De acuerdo con lo programado</v>
      </c>
      <c r="V46" s="99"/>
      <c r="W46" s="499">
        <v>0</v>
      </c>
      <c r="X46" s="25" t="str">
        <f t="shared" si="5"/>
        <v>No hay Programación</v>
      </c>
      <c r="Y46" s="23" t="str">
        <f t="shared" si="6"/>
        <v>De acuerdo con lo programado</v>
      </c>
      <c r="Z46" s="499"/>
      <c r="AA46" s="24"/>
      <c r="AB46" s="25" t="str">
        <f t="shared" si="7"/>
        <v>No hay ejecución</v>
      </c>
      <c r="AC46" s="23" t="str">
        <f t="shared" si="8"/>
        <v>NA</v>
      </c>
      <c r="AD46" s="23"/>
      <c r="AE46" s="24">
        <v>1</v>
      </c>
      <c r="AF46" s="25">
        <f t="shared" si="9"/>
        <v>1</v>
      </c>
      <c r="AG46" s="23" t="str">
        <f t="shared" si="10"/>
        <v>De acuerdo con lo programado</v>
      </c>
      <c r="AH46" s="23"/>
      <c r="AI46" s="24">
        <f t="shared" si="11"/>
        <v>1</v>
      </c>
      <c r="AJ46" s="26">
        <f t="shared" si="17"/>
        <v>0.5</v>
      </c>
      <c r="AK46" s="519" t="str">
        <f t="shared" si="13"/>
        <v>En riesgo de Incumplimiento</v>
      </c>
      <c r="AL46" s="23"/>
    </row>
    <row r="47" spans="1:38" ht="39.6" thickTop="1" thickBot="1">
      <c r="A47" s="32">
        <v>33</v>
      </c>
      <c r="B47" s="33">
        <v>9</v>
      </c>
      <c r="C47" s="33">
        <v>0</v>
      </c>
      <c r="D47" s="33">
        <v>2</v>
      </c>
      <c r="E47" s="33">
        <v>0</v>
      </c>
      <c r="F47" s="371" t="s">
        <v>150</v>
      </c>
      <c r="G47" s="47" t="s">
        <v>148</v>
      </c>
      <c r="H47" s="331" t="s">
        <v>100</v>
      </c>
      <c r="I47" s="34"/>
      <c r="J47" s="293">
        <v>1</v>
      </c>
      <c r="K47" s="294">
        <f t="shared" si="15"/>
        <v>1</v>
      </c>
      <c r="L47" s="293"/>
      <c r="M47" s="293">
        <v>1</v>
      </c>
      <c r="N47" s="294">
        <f t="shared" si="1"/>
        <v>1</v>
      </c>
      <c r="O47" s="294">
        <f t="shared" si="21"/>
        <v>2</v>
      </c>
      <c r="P47" s="296" t="s">
        <v>108</v>
      </c>
      <c r="Q47" s="190" t="s">
        <v>149</v>
      </c>
      <c r="R47" s="297"/>
      <c r="S47" s="261">
        <v>1</v>
      </c>
      <c r="T47" s="262" t="str">
        <f t="shared" si="3"/>
        <v>No hay Programación</v>
      </c>
      <c r="U47" s="99" t="str">
        <f t="shared" si="4"/>
        <v>De acuerdo con lo programado</v>
      </c>
      <c r="V47" s="99"/>
      <c r="W47" s="499">
        <v>1</v>
      </c>
      <c r="X47" s="25">
        <f t="shared" si="5"/>
        <v>1</v>
      </c>
      <c r="Y47" s="23" t="str">
        <f t="shared" si="6"/>
        <v>De acuerdo con lo programado</v>
      </c>
      <c r="Z47" s="499"/>
      <c r="AA47" s="24" t="s">
        <v>1024</v>
      </c>
      <c r="AB47" s="25" t="str">
        <f t="shared" si="7"/>
        <v>No hay Programación</v>
      </c>
      <c r="AC47" s="23" t="str">
        <f t="shared" si="8"/>
        <v>De acuerdo con lo programado</v>
      </c>
      <c r="AD47" s="23"/>
      <c r="AE47" s="24">
        <v>1</v>
      </c>
      <c r="AF47" s="25">
        <f t="shared" si="9"/>
        <v>1</v>
      </c>
      <c r="AG47" s="23" t="str">
        <f t="shared" si="10"/>
        <v>De acuerdo con lo programado</v>
      </c>
      <c r="AH47" s="23"/>
      <c r="AI47" s="24">
        <f t="shared" si="11"/>
        <v>2</v>
      </c>
      <c r="AJ47" s="26">
        <f>IF(AI47="","No hay ejecución",IF(AND(K47=0),"No hay Programación", AI47/K47))</f>
        <v>2</v>
      </c>
      <c r="AK47" s="519" t="str">
        <f t="shared" si="13"/>
        <v>De acuerdo a lo programado</v>
      </c>
      <c r="AL47" s="23"/>
    </row>
    <row r="48" spans="1:38" ht="30" thickTop="1" thickBot="1">
      <c r="A48" s="32">
        <v>34</v>
      </c>
      <c r="B48" s="33">
        <v>0</v>
      </c>
      <c r="C48" s="33">
        <v>0</v>
      </c>
      <c r="D48" s="33">
        <v>0</v>
      </c>
      <c r="E48" s="33">
        <v>0</v>
      </c>
      <c r="F48" s="299" t="s">
        <v>151</v>
      </c>
      <c r="G48" s="47" t="s">
        <v>148</v>
      </c>
      <c r="H48" s="331" t="s">
        <v>100</v>
      </c>
      <c r="I48" s="34">
        <v>1</v>
      </c>
      <c r="J48" s="293"/>
      <c r="K48" s="294">
        <f t="shared" si="15"/>
        <v>1</v>
      </c>
      <c r="L48" s="293">
        <v>0</v>
      </c>
      <c r="M48" s="293">
        <v>1</v>
      </c>
      <c r="N48" s="294">
        <f t="shared" si="1"/>
        <v>1</v>
      </c>
      <c r="O48" s="294">
        <f t="shared" si="21"/>
        <v>2</v>
      </c>
      <c r="P48" s="296" t="s">
        <v>108</v>
      </c>
      <c r="Q48" s="190" t="s">
        <v>152</v>
      </c>
      <c r="R48" s="297"/>
      <c r="S48" s="261">
        <v>1</v>
      </c>
      <c r="T48" s="262">
        <f t="shared" si="3"/>
        <v>1</v>
      </c>
      <c r="U48" s="99" t="str">
        <f t="shared" si="4"/>
        <v>De acuerdo con lo programado</v>
      </c>
      <c r="V48" s="99"/>
      <c r="W48" s="499">
        <v>0</v>
      </c>
      <c r="X48" s="25" t="str">
        <f t="shared" si="5"/>
        <v>No hay Programación</v>
      </c>
      <c r="Y48" s="23" t="str">
        <f t="shared" si="6"/>
        <v>De acuerdo con lo programado</v>
      </c>
      <c r="Z48" s="499"/>
      <c r="AA48" s="24"/>
      <c r="AB48" s="25" t="str">
        <f t="shared" si="7"/>
        <v>No hay ejecución</v>
      </c>
      <c r="AC48" s="23" t="str">
        <f t="shared" si="8"/>
        <v>NA</v>
      </c>
      <c r="AD48" s="23"/>
      <c r="AE48" s="24">
        <v>1</v>
      </c>
      <c r="AF48" s="25">
        <f t="shared" si="9"/>
        <v>1</v>
      </c>
      <c r="AG48" s="23" t="str">
        <f t="shared" si="10"/>
        <v>De acuerdo con lo programado</v>
      </c>
      <c r="AH48" s="23"/>
      <c r="AI48" s="24">
        <f t="shared" si="11"/>
        <v>1</v>
      </c>
      <c r="AJ48" s="26">
        <f t="shared" si="17"/>
        <v>0.5</v>
      </c>
      <c r="AK48" s="519" t="str">
        <f t="shared" si="13"/>
        <v>En riesgo de Incumplimiento</v>
      </c>
      <c r="AL48" s="23"/>
    </row>
    <row r="49" spans="1:38" ht="180" customHeight="1" thickTop="1" thickBot="1">
      <c r="A49" s="32">
        <v>36</v>
      </c>
      <c r="B49" s="33">
        <v>9</v>
      </c>
      <c r="C49" s="33">
        <v>0</v>
      </c>
      <c r="D49" s="33">
        <v>0</v>
      </c>
      <c r="E49" s="33">
        <v>0</v>
      </c>
      <c r="F49" s="201" t="s">
        <v>153</v>
      </c>
      <c r="G49" s="47" t="s">
        <v>94</v>
      </c>
      <c r="H49" s="331" t="s">
        <v>79</v>
      </c>
      <c r="I49" s="34">
        <v>12</v>
      </c>
      <c r="J49" s="293">
        <v>13</v>
      </c>
      <c r="K49" s="294">
        <f t="shared" si="15"/>
        <v>25</v>
      </c>
      <c r="L49" s="293">
        <v>13</v>
      </c>
      <c r="M49" s="293">
        <v>12</v>
      </c>
      <c r="N49" s="294">
        <f t="shared" si="1"/>
        <v>25</v>
      </c>
      <c r="O49" s="295">
        <f>K49+N49</f>
        <v>50</v>
      </c>
      <c r="P49" s="296"/>
      <c r="Q49" s="190" t="s">
        <v>154</v>
      </c>
      <c r="R49" s="297" t="s">
        <v>155</v>
      </c>
      <c r="S49" s="261">
        <v>25</v>
      </c>
      <c r="T49" s="262">
        <v>2.08</v>
      </c>
      <c r="U49" s="99" t="str">
        <f t="shared" si="4"/>
        <v>De acuerdo con lo programado</v>
      </c>
      <c r="V49" s="99"/>
      <c r="W49" s="499">
        <v>31</v>
      </c>
      <c r="X49" s="25">
        <f t="shared" si="5"/>
        <v>2.3846153846153846</v>
      </c>
      <c r="Y49" s="23" t="str">
        <f t="shared" si="6"/>
        <v>De acuerdo con lo programado</v>
      </c>
      <c r="Z49" s="499"/>
      <c r="AA49" s="24">
        <v>14</v>
      </c>
      <c r="AB49" s="25">
        <f t="shared" si="7"/>
        <v>1.0769230769230769</v>
      </c>
      <c r="AC49" s="23" t="str">
        <f t="shared" si="8"/>
        <v>De acuerdo con lo programado</v>
      </c>
      <c r="AD49" s="23"/>
      <c r="AE49" s="24">
        <v>11</v>
      </c>
      <c r="AF49" s="25">
        <f t="shared" si="9"/>
        <v>0.91666666666666663</v>
      </c>
      <c r="AG49" s="23" t="str">
        <f t="shared" si="10"/>
        <v>De acuerdo con lo programado</v>
      </c>
      <c r="AH49" s="23"/>
      <c r="AI49" s="24">
        <f t="shared" si="11"/>
        <v>56</v>
      </c>
      <c r="AJ49" s="26">
        <f t="shared" ref="AJ49:AJ80" si="22">IF(AI49="","No hay ejecución",IF(AND(K49=0),"No hay Programación", AI49/K49))</f>
        <v>2.2400000000000002</v>
      </c>
      <c r="AK49" s="519" t="str">
        <f t="shared" si="13"/>
        <v>De acuerdo a lo programado</v>
      </c>
      <c r="AL49" s="23"/>
    </row>
    <row r="50" spans="1:38" ht="188.7" customHeight="1" thickTop="1" thickBot="1">
      <c r="A50" s="32">
        <v>37</v>
      </c>
      <c r="B50" s="33">
        <v>9</v>
      </c>
      <c r="C50" s="33" t="s">
        <v>156</v>
      </c>
      <c r="D50" s="33">
        <v>2</v>
      </c>
      <c r="E50" s="33">
        <v>0</v>
      </c>
      <c r="F50" s="201" t="s">
        <v>157</v>
      </c>
      <c r="G50" s="47" t="s">
        <v>94</v>
      </c>
      <c r="H50" s="331" t="s">
        <v>79</v>
      </c>
      <c r="I50" s="34">
        <v>15</v>
      </c>
      <c r="J50" s="293">
        <v>15</v>
      </c>
      <c r="K50" s="294">
        <f t="shared" si="15"/>
        <v>30</v>
      </c>
      <c r="L50" s="293">
        <v>15</v>
      </c>
      <c r="M50" s="293">
        <v>15</v>
      </c>
      <c r="N50" s="294">
        <f t="shared" si="1"/>
        <v>30</v>
      </c>
      <c r="O50" s="295">
        <f>K50+N50</f>
        <v>60</v>
      </c>
      <c r="P50" s="296"/>
      <c r="Q50" s="190" t="s">
        <v>154</v>
      </c>
      <c r="R50" s="297" t="s">
        <v>158</v>
      </c>
      <c r="S50" s="261">
        <v>14</v>
      </c>
      <c r="T50" s="262">
        <f t="shared" si="3"/>
        <v>0.93333333333333335</v>
      </c>
      <c r="U50" s="99" t="str">
        <f t="shared" si="4"/>
        <v>De acuerdo con lo programado</v>
      </c>
      <c r="V50" s="99"/>
      <c r="W50" s="499">
        <v>14</v>
      </c>
      <c r="X50" s="25">
        <f t="shared" si="5"/>
        <v>0.93333333333333335</v>
      </c>
      <c r="Y50" s="23" t="str">
        <f t="shared" si="6"/>
        <v>De acuerdo con lo programado</v>
      </c>
      <c r="Z50" s="499"/>
      <c r="AA50" s="24">
        <v>12</v>
      </c>
      <c r="AB50" s="25">
        <f t="shared" si="7"/>
        <v>0.8</v>
      </c>
      <c r="AC50" s="23" t="str">
        <f t="shared" si="8"/>
        <v>Atraso Leve</v>
      </c>
      <c r="AD50" s="23"/>
      <c r="AE50" s="24">
        <v>5</v>
      </c>
      <c r="AF50" s="25">
        <f t="shared" si="9"/>
        <v>0.33333333333333331</v>
      </c>
      <c r="AG50" s="23" t="str">
        <f t="shared" si="10"/>
        <v>En riesgo en cumplimiento</v>
      </c>
      <c r="AH50" s="23" t="s">
        <v>1810</v>
      </c>
      <c r="AI50" s="24">
        <f t="shared" si="11"/>
        <v>28</v>
      </c>
      <c r="AJ50" s="26">
        <f t="shared" si="22"/>
        <v>0.93333333333333335</v>
      </c>
      <c r="AK50" s="519" t="str">
        <f t="shared" si="13"/>
        <v>De acuerdo a lo programado</v>
      </c>
      <c r="AL50" s="23"/>
    </row>
    <row r="51" spans="1:38" ht="154.5" customHeight="1" thickTop="1" thickBot="1">
      <c r="A51" s="32">
        <v>38</v>
      </c>
      <c r="B51" s="33">
        <v>9</v>
      </c>
      <c r="C51" s="33">
        <v>0</v>
      </c>
      <c r="D51" s="33">
        <v>0</v>
      </c>
      <c r="E51" s="33">
        <v>0</v>
      </c>
      <c r="F51" s="201" t="s">
        <v>159</v>
      </c>
      <c r="G51" s="47" t="s">
        <v>94</v>
      </c>
      <c r="H51" s="331" t="s">
        <v>79</v>
      </c>
      <c r="I51" s="34">
        <v>60</v>
      </c>
      <c r="J51" s="293">
        <v>60</v>
      </c>
      <c r="K51" s="294">
        <f t="shared" si="15"/>
        <v>120</v>
      </c>
      <c r="L51" s="293">
        <v>60</v>
      </c>
      <c r="M51" s="293">
        <v>60</v>
      </c>
      <c r="N51" s="294">
        <f t="shared" si="1"/>
        <v>120</v>
      </c>
      <c r="O51" s="302">
        <f>N51+K51</f>
        <v>240</v>
      </c>
      <c r="P51" s="296"/>
      <c r="Q51" s="190" t="s">
        <v>154</v>
      </c>
      <c r="R51" s="297" t="s">
        <v>160</v>
      </c>
      <c r="S51" s="261">
        <v>72</v>
      </c>
      <c r="T51" s="262">
        <f t="shared" si="3"/>
        <v>1.2</v>
      </c>
      <c r="U51" s="99" t="str">
        <f t="shared" si="4"/>
        <v>De acuerdo con lo programado</v>
      </c>
      <c r="V51" s="99"/>
      <c r="W51" s="499">
        <v>148</v>
      </c>
      <c r="X51" s="25">
        <f t="shared" si="5"/>
        <v>2.4666666666666668</v>
      </c>
      <c r="Y51" s="23" t="str">
        <f t="shared" si="6"/>
        <v>De acuerdo con lo programado</v>
      </c>
      <c r="Z51" s="499"/>
      <c r="AA51" s="24">
        <v>61</v>
      </c>
      <c r="AB51" s="25">
        <f t="shared" si="7"/>
        <v>1.0166666666666666</v>
      </c>
      <c r="AC51" s="23" t="str">
        <f t="shared" si="8"/>
        <v>De acuerdo con lo programado</v>
      </c>
      <c r="AD51" s="23"/>
      <c r="AE51" s="24">
        <v>1</v>
      </c>
      <c r="AF51" s="25">
        <f t="shared" si="9"/>
        <v>1.6666666666666666E-2</v>
      </c>
      <c r="AG51" s="23" t="str">
        <f t="shared" si="10"/>
        <v>En riesgo en cumplimiento</v>
      </c>
      <c r="AH51" s="23"/>
      <c r="AI51" s="24">
        <f t="shared" si="11"/>
        <v>220</v>
      </c>
      <c r="AJ51" s="26">
        <f t="shared" si="22"/>
        <v>1.8333333333333333</v>
      </c>
      <c r="AK51" s="519" t="str">
        <f t="shared" si="13"/>
        <v>De acuerdo a lo programado</v>
      </c>
      <c r="AL51" s="23"/>
    </row>
    <row r="52" spans="1:38" ht="145.19999999999999" customHeight="1" thickTop="1" thickBot="1">
      <c r="A52" s="32">
        <v>39</v>
      </c>
      <c r="B52" s="33">
        <v>9</v>
      </c>
      <c r="C52" s="33">
        <v>0</v>
      </c>
      <c r="D52" s="33">
        <v>0</v>
      </c>
      <c r="E52" s="33">
        <v>0</v>
      </c>
      <c r="F52" s="201" t="s">
        <v>161</v>
      </c>
      <c r="G52" s="47" t="s">
        <v>94</v>
      </c>
      <c r="H52" s="331" t="s">
        <v>79</v>
      </c>
      <c r="I52" s="34">
        <v>20</v>
      </c>
      <c r="J52" s="293">
        <v>20</v>
      </c>
      <c r="K52" s="294">
        <f t="shared" si="15"/>
        <v>40</v>
      </c>
      <c r="L52" s="293">
        <v>20</v>
      </c>
      <c r="M52" s="293">
        <v>13</v>
      </c>
      <c r="N52" s="294">
        <f t="shared" si="1"/>
        <v>33</v>
      </c>
      <c r="O52" s="295">
        <f>N52+K52</f>
        <v>73</v>
      </c>
      <c r="P52" s="296"/>
      <c r="Q52" s="190" t="s">
        <v>154</v>
      </c>
      <c r="R52" s="297" t="s">
        <v>162</v>
      </c>
      <c r="S52" s="261">
        <v>32</v>
      </c>
      <c r="T52" s="262">
        <f t="shared" si="3"/>
        <v>1.6</v>
      </c>
      <c r="U52" s="99" t="str">
        <f t="shared" si="4"/>
        <v>De acuerdo con lo programado</v>
      </c>
      <c r="V52" s="99"/>
      <c r="W52" s="499">
        <v>44</v>
      </c>
      <c r="X52" s="25">
        <f t="shared" si="5"/>
        <v>2.2000000000000002</v>
      </c>
      <c r="Y52" s="23" t="str">
        <f t="shared" si="6"/>
        <v>De acuerdo con lo programado</v>
      </c>
      <c r="Z52" s="499"/>
      <c r="AA52" s="24">
        <v>18</v>
      </c>
      <c r="AB52" s="25">
        <f t="shared" si="7"/>
        <v>0.9</v>
      </c>
      <c r="AC52" s="23" t="str">
        <f t="shared" si="8"/>
        <v>De acuerdo con lo programado</v>
      </c>
      <c r="AD52" s="23"/>
      <c r="AE52" s="24">
        <v>10</v>
      </c>
      <c r="AF52" s="25">
        <f t="shared" si="9"/>
        <v>0.76923076923076927</v>
      </c>
      <c r="AG52" s="23" t="str">
        <f t="shared" si="10"/>
        <v>Atraso Leve</v>
      </c>
      <c r="AH52" s="23"/>
      <c r="AI52" s="24">
        <f t="shared" si="11"/>
        <v>76</v>
      </c>
      <c r="AJ52" s="26">
        <f t="shared" si="22"/>
        <v>1.9</v>
      </c>
      <c r="AK52" s="519" t="str">
        <f t="shared" si="13"/>
        <v>De acuerdo a lo programado</v>
      </c>
      <c r="AL52" s="23"/>
    </row>
    <row r="53" spans="1:38" ht="252" customHeight="1" thickTop="1" thickBot="1">
      <c r="A53" s="32">
        <v>40</v>
      </c>
      <c r="B53" s="33">
        <v>9</v>
      </c>
      <c r="C53" s="33" t="s">
        <v>156</v>
      </c>
      <c r="D53" s="33">
        <v>2</v>
      </c>
      <c r="E53" s="33">
        <v>0</v>
      </c>
      <c r="F53" s="201" t="s">
        <v>163</v>
      </c>
      <c r="G53" s="47" t="s">
        <v>94</v>
      </c>
      <c r="H53" s="331" t="s">
        <v>79</v>
      </c>
      <c r="I53" s="34">
        <v>15</v>
      </c>
      <c r="J53" s="293">
        <v>15</v>
      </c>
      <c r="K53" s="294">
        <f t="shared" si="15"/>
        <v>30</v>
      </c>
      <c r="L53" s="293">
        <v>15</v>
      </c>
      <c r="M53" s="293">
        <v>15</v>
      </c>
      <c r="N53" s="294">
        <f t="shared" si="1"/>
        <v>30</v>
      </c>
      <c r="O53" s="295">
        <f>N53+K53</f>
        <v>60</v>
      </c>
      <c r="P53" s="296"/>
      <c r="Q53" s="190" t="s">
        <v>154</v>
      </c>
      <c r="R53" s="297" t="s">
        <v>164</v>
      </c>
      <c r="S53" s="261">
        <v>40</v>
      </c>
      <c r="T53" s="262">
        <f t="shared" si="3"/>
        <v>2.6666666666666665</v>
      </c>
      <c r="U53" s="99" t="str">
        <f t="shared" si="4"/>
        <v>De acuerdo con lo programado</v>
      </c>
      <c r="V53" s="99"/>
      <c r="W53" s="499">
        <v>29</v>
      </c>
      <c r="X53" s="25">
        <f t="shared" si="5"/>
        <v>1.9333333333333333</v>
      </c>
      <c r="Y53" s="23" t="str">
        <f t="shared" si="6"/>
        <v>De acuerdo con lo programado</v>
      </c>
      <c r="Z53" s="499"/>
      <c r="AA53" s="24">
        <v>14</v>
      </c>
      <c r="AB53" s="25">
        <f t="shared" si="7"/>
        <v>0.93333333333333335</v>
      </c>
      <c r="AC53" s="23" t="str">
        <f t="shared" si="8"/>
        <v>De acuerdo con lo programado</v>
      </c>
      <c r="AD53" s="23"/>
      <c r="AE53" s="24">
        <v>15</v>
      </c>
      <c r="AF53" s="25">
        <f t="shared" si="9"/>
        <v>1</v>
      </c>
      <c r="AG53" s="23" t="str">
        <f t="shared" si="10"/>
        <v>De acuerdo con lo programado</v>
      </c>
      <c r="AH53" s="23"/>
      <c r="AI53" s="24">
        <f t="shared" si="11"/>
        <v>69</v>
      </c>
      <c r="AJ53" s="26">
        <f t="shared" si="22"/>
        <v>2.2999999999999998</v>
      </c>
      <c r="AK53" s="519" t="str">
        <f t="shared" si="13"/>
        <v>De acuerdo a lo programado</v>
      </c>
      <c r="AL53" s="23"/>
    </row>
    <row r="54" spans="1:38" ht="39.6" thickTop="1" thickBot="1">
      <c r="A54" s="32">
        <v>41</v>
      </c>
      <c r="B54" s="33">
        <v>9</v>
      </c>
      <c r="C54" s="33">
        <v>0</v>
      </c>
      <c r="D54" s="33">
        <v>0</v>
      </c>
      <c r="E54" s="33">
        <v>0</v>
      </c>
      <c r="F54" s="201" t="s">
        <v>165</v>
      </c>
      <c r="G54" s="47" t="s">
        <v>148</v>
      </c>
      <c r="H54" s="331" t="s">
        <v>88</v>
      </c>
      <c r="I54" s="34">
        <v>1</v>
      </c>
      <c r="J54" s="293">
        <v>1</v>
      </c>
      <c r="K54" s="294">
        <f t="shared" si="15"/>
        <v>2</v>
      </c>
      <c r="L54" s="293">
        <v>1</v>
      </c>
      <c r="M54" s="293">
        <v>1</v>
      </c>
      <c r="N54" s="294">
        <f t="shared" si="1"/>
        <v>2</v>
      </c>
      <c r="O54" s="295">
        <f>N54+K54</f>
        <v>4</v>
      </c>
      <c r="P54" s="296"/>
      <c r="Q54" s="190" t="s">
        <v>154</v>
      </c>
      <c r="R54" s="297" t="s">
        <v>166</v>
      </c>
      <c r="S54" s="261">
        <v>1</v>
      </c>
      <c r="T54" s="262">
        <f t="shared" si="3"/>
        <v>1</v>
      </c>
      <c r="U54" s="99" t="str">
        <f t="shared" si="4"/>
        <v>De acuerdo con lo programado</v>
      </c>
      <c r="V54" s="99"/>
      <c r="W54" s="499">
        <v>1</v>
      </c>
      <c r="X54" s="25">
        <f t="shared" si="5"/>
        <v>1</v>
      </c>
      <c r="Y54" s="23" t="str">
        <f t="shared" si="6"/>
        <v>De acuerdo con lo programado</v>
      </c>
      <c r="Z54" s="499"/>
      <c r="AA54" s="24">
        <v>1</v>
      </c>
      <c r="AB54" s="25">
        <f t="shared" si="7"/>
        <v>1</v>
      </c>
      <c r="AC54" s="23" t="str">
        <f t="shared" si="8"/>
        <v>De acuerdo con lo programado</v>
      </c>
      <c r="AD54" s="23"/>
      <c r="AE54" s="24">
        <v>1</v>
      </c>
      <c r="AF54" s="25">
        <f t="shared" si="9"/>
        <v>1</v>
      </c>
      <c r="AG54" s="23" t="str">
        <f t="shared" si="10"/>
        <v>De acuerdo con lo programado</v>
      </c>
      <c r="AH54" s="23"/>
      <c r="AI54" s="24">
        <f t="shared" si="11"/>
        <v>2</v>
      </c>
      <c r="AJ54" s="26">
        <f t="shared" si="22"/>
        <v>1</v>
      </c>
      <c r="AK54" s="519" t="str">
        <f t="shared" si="13"/>
        <v>De acuerdo a lo programado</v>
      </c>
      <c r="AL54" s="23"/>
    </row>
    <row r="55" spans="1:38" ht="58.8" thickTop="1" thickBot="1">
      <c r="A55" s="32">
        <v>42</v>
      </c>
      <c r="B55" s="33">
        <v>9</v>
      </c>
      <c r="C55" s="33">
        <v>0</v>
      </c>
      <c r="D55" s="33">
        <v>0</v>
      </c>
      <c r="E55" s="33">
        <v>0</v>
      </c>
      <c r="F55" s="292" t="s">
        <v>167</v>
      </c>
      <c r="G55" s="47" t="s">
        <v>168</v>
      </c>
      <c r="H55" s="331" t="s">
        <v>117</v>
      </c>
      <c r="I55" s="50">
        <v>0.25</v>
      </c>
      <c r="J55" s="303">
        <v>0.25</v>
      </c>
      <c r="K55" s="304">
        <f t="shared" si="15"/>
        <v>0.5</v>
      </c>
      <c r="L55" s="303">
        <v>0.25</v>
      </c>
      <c r="M55" s="303">
        <v>0.25</v>
      </c>
      <c r="N55" s="304">
        <f t="shared" si="1"/>
        <v>0.5</v>
      </c>
      <c r="O55" s="305">
        <f t="shared" ref="O55:O61" si="23">K55+N55</f>
        <v>1</v>
      </c>
      <c r="P55" s="296"/>
      <c r="Q55" s="190" t="s">
        <v>81</v>
      </c>
      <c r="R55" s="297" t="s">
        <v>169</v>
      </c>
      <c r="S55" s="263">
        <v>0.25</v>
      </c>
      <c r="T55" s="262">
        <f t="shared" si="3"/>
        <v>1</v>
      </c>
      <c r="U55" s="99" t="str">
        <f t="shared" si="4"/>
        <v>De acuerdo con lo programado</v>
      </c>
      <c r="V55" s="99"/>
      <c r="W55" s="501">
        <v>0.25</v>
      </c>
      <c r="X55" s="25">
        <f t="shared" si="5"/>
        <v>1</v>
      </c>
      <c r="Y55" s="23" t="str">
        <f t="shared" si="6"/>
        <v>De acuerdo con lo programado</v>
      </c>
      <c r="Z55" s="499"/>
      <c r="AA55" s="54">
        <v>0.25</v>
      </c>
      <c r="AB55" s="25">
        <f t="shared" si="7"/>
        <v>1</v>
      </c>
      <c r="AC55" s="23" t="str">
        <f t="shared" si="8"/>
        <v>De acuerdo con lo programado</v>
      </c>
      <c r="AD55" s="23"/>
      <c r="AE55" s="54">
        <v>0.25</v>
      </c>
      <c r="AF55" s="25">
        <f t="shared" si="9"/>
        <v>1</v>
      </c>
      <c r="AG55" s="23" t="str">
        <f t="shared" si="10"/>
        <v>De acuerdo con lo programado</v>
      </c>
      <c r="AH55" s="23"/>
      <c r="AI55" s="24">
        <f t="shared" si="11"/>
        <v>0.5</v>
      </c>
      <c r="AJ55" s="26">
        <f t="shared" si="22"/>
        <v>1</v>
      </c>
      <c r="AK55" s="519" t="str">
        <f t="shared" si="13"/>
        <v>De acuerdo a lo programado</v>
      </c>
      <c r="AL55" s="23"/>
    </row>
    <row r="56" spans="1:38" ht="68.400000000000006" thickTop="1" thickBot="1">
      <c r="A56" s="32">
        <v>43</v>
      </c>
      <c r="B56" s="33">
        <v>9</v>
      </c>
      <c r="C56" s="33">
        <v>0</v>
      </c>
      <c r="D56" s="33">
        <v>0</v>
      </c>
      <c r="E56" s="33">
        <v>0</v>
      </c>
      <c r="F56" s="299" t="s">
        <v>170</v>
      </c>
      <c r="G56" s="47" t="s">
        <v>168</v>
      </c>
      <c r="H56" s="331" t="s">
        <v>171</v>
      </c>
      <c r="I56" s="50">
        <v>0.25</v>
      </c>
      <c r="J56" s="303">
        <v>0.25</v>
      </c>
      <c r="K56" s="304">
        <f t="shared" si="15"/>
        <v>0.5</v>
      </c>
      <c r="L56" s="303">
        <v>0.25</v>
      </c>
      <c r="M56" s="303">
        <v>0.25</v>
      </c>
      <c r="N56" s="304">
        <f t="shared" si="1"/>
        <v>0.5</v>
      </c>
      <c r="O56" s="305">
        <f t="shared" si="23"/>
        <v>1</v>
      </c>
      <c r="P56" s="296" t="s">
        <v>80</v>
      </c>
      <c r="Q56" s="190" t="s">
        <v>81</v>
      </c>
      <c r="R56" s="297" t="s">
        <v>172</v>
      </c>
      <c r="S56" s="263">
        <v>0.25</v>
      </c>
      <c r="T56" s="262">
        <f t="shared" si="3"/>
        <v>1</v>
      </c>
      <c r="U56" s="99" t="str">
        <f t="shared" si="4"/>
        <v>De acuerdo con lo programado</v>
      </c>
      <c r="V56" s="99"/>
      <c r="W56" s="501">
        <v>0.25</v>
      </c>
      <c r="X56" s="25">
        <f t="shared" si="5"/>
        <v>1</v>
      </c>
      <c r="Y56" s="23" t="str">
        <f t="shared" si="6"/>
        <v>De acuerdo con lo programado</v>
      </c>
      <c r="Z56" s="499"/>
      <c r="AA56" s="54">
        <v>0.25</v>
      </c>
      <c r="AB56" s="25">
        <f t="shared" si="7"/>
        <v>1</v>
      </c>
      <c r="AC56" s="23" t="str">
        <f t="shared" si="8"/>
        <v>De acuerdo con lo programado</v>
      </c>
      <c r="AD56" s="23"/>
      <c r="AE56" s="54">
        <v>0.25</v>
      </c>
      <c r="AF56" s="25">
        <f t="shared" si="9"/>
        <v>1</v>
      </c>
      <c r="AG56" s="23" t="str">
        <f t="shared" si="10"/>
        <v>De acuerdo con lo programado</v>
      </c>
      <c r="AH56" s="23"/>
      <c r="AI56" s="24">
        <f t="shared" si="11"/>
        <v>0.5</v>
      </c>
      <c r="AJ56" s="26">
        <f t="shared" si="22"/>
        <v>1</v>
      </c>
      <c r="AK56" s="519" t="str">
        <f t="shared" si="13"/>
        <v>De acuerdo a lo programado</v>
      </c>
      <c r="AL56" s="23"/>
    </row>
    <row r="57" spans="1:38" ht="49.2" thickTop="1" thickBot="1">
      <c r="A57" s="32">
        <v>44</v>
      </c>
      <c r="B57" s="33">
        <v>9</v>
      </c>
      <c r="C57" s="33">
        <v>0</v>
      </c>
      <c r="D57" s="33">
        <v>0</v>
      </c>
      <c r="E57" s="33">
        <v>0</v>
      </c>
      <c r="F57" s="299" t="s">
        <v>173</v>
      </c>
      <c r="G57" s="47" t="s">
        <v>168</v>
      </c>
      <c r="H57" s="331" t="s">
        <v>117</v>
      </c>
      <c r="I57" s="50">
        <v>0.25</v>
      </c>
      <c r="J57" s="303">
        <v>0.25</v>
      </c>
      <c r="K57" s="304">
        <f t="shared" si="15"/>
        <v>0.5</v>
      </c>
      <c r="L57" s="303">
        <v>0.25</v>
      </c>
      <c r="M57" s="303">
        <v>0.25</v>
      </c>
      <c r="N57" s="304">
        <f t="shared" si="1"/>
        <v>0.5</v>
      </c>
      <c r="O57" s="305">
        <f t="shared" si="23"/>
        <v>1</v>
      </c>
      <c r="P57" s="296" t="s">
        <v>80</v>
      </c>
      <c r="Q57" s="190" t="s">
        <v>81</v>
      </c>
      <c r="R57" s="297" t="s">
        <v>174</v>
      </c>
      <c r="S57" s="263">
        <v>0.25</v>
      </c>
      <c r="T57" s="262">
        <f t="shared" si="3"/>
        <v>1</v>
      </c>
      <c r="U57" s="99" t="str">
        <f t="shared" si="4"/>
        <v>De acuerdo con lo programado</v>
      </c>
      <c r="V57" s="99"/>
      <c r="W57" s="501">
        <v>0.25</v>
      </c>
      <c r="X57" s="25">
        <f t="shared" si="5"/>
        <v>1</v>
      </c>
      <c r="Y57" s="23" t="str">
        <f t="shared" si="6"/>
        <v>De acuerdo con lo programado</v>
      </c>
      <c r="Z57" s="499"/>
      <c r="AA57" s="54">
        <v>0.25</v>
      </c>
      <c r="AB57" s="25">
        <f t="shared" si="7"/>
        <v>1</v>
      </c>
      <c r="AC57" s="23" t="str">
        <f t="shared" si="8"/>
        <v>De acuerdo con lo programado</v>
      </c>
      <c r="AD57" s="23"/>
      <c r="AE57" s="54">
        <v>0.25</v>
      </c>
      <c r="AF57" s="25">
        <f t="shared" si="9"/>
        <v>1</v>
      </c>
      <c r="AG57" s="23" t="str">
        <f t="shared" si="10"/>
        <v>De acuerdo con lo programado</v>
      </c>
      <c r="AH57" s="23"/>
      <c r="AI57" s="24">
        <f t="shared" si="11"/>
        <v>0.5</v>
      </c>
      <c r="AJ57" s="26">
        <f t="shared" si="22"/>
        <v>1</v>
      </c>
      <c r="AK57" s="519" t="str">
        <f t="shared" si="13"/>
        <v>De acuerdo a lo programado</v>
      </c>
      <c r="AL57" s="23"/>
    </row>
    <row r="58" spans="1:38" ht="58.8" thickTop="1" thickBot="1">
      <c r="A58" s="32">
        <v>45</v>
      </c>
      <c r="B58" s="33">
        <v>9</v>
      </c>
      <c r="C58" s="33">
        <v>0</v>
      </c>
      <c r="D58" s="33">
        <v>0</v>
      </c>
      <c r="E58" s="33">
        <v>0</v>
      </c>
      <c r="F58" s="299" t="s">
        <v>175</v>
      </c>
      <c r="G58" s="47" t="s">
        <v>168</v>
      </c>
      <c r="H58" s="331" t="s">
        <v>171</v>
      </c>
      <c r="I58" s="50">
        <v>0.25</v>
      </c>
      <c r="J58" s="303">
        <v>0.25</v>
      </c>
      <c r="K58" s="304">
        <f t="shared" si="15"/>
        <v>0.5</v>
      </c>
      <c r="L58" s="303">
        <v>0.25</v>
      </c>
      <c r="M58" s="303">
        <v>0.25</v>
      </c>
      <c r="N58" s="304">
        <f t="shared" si="1"/>
        <v>0.5</v>
      </c>
      <c r="O58" s="305">
        <f t="shared" si="23"/>
        <v>1</v>
      </c>
      <c r="P58" s="296" t="s">
        <v>80</v>
      </c>
      <c r="Q58" s="190"/>
      <c r="R58" s="297" t="s">
        <v>176</v>
      </c>
      <c r="S58" s="263">
        <v>0.25</v>
      </c>
      <c r="T58" s="262">
        <f t="shared" si="3"/>
        <v>1</v>
      </c>
      <c r="U58" s="99" t="str">
        <f t="shared" si="4"/>
        <v>De acuerdo con lo programado</v>
      </c>
      <c r="V58" s="99"/>
      <c r="W58" s="501">
        <v>0.25</v>
      </c>
      <c r="X58" s="25">
        <f t="shared" si="5"/>
        <v>1</v>
      </c>
      <c r="Y58" s="23" t="str">
        <f t="shared" si="6"/>
        <v>De acuerdo con lo programado</v>
      </c>
      <c r="Z58" s="499"/>
      <c r="AA58" s="54">
        <v>0.25</v>
      </c>
      <c r="AB58" s="25">
        <f t="shared" si="7"/>
        <v>1</v>
      </c>
      <c r="AC58" s="23" t="str">
        <f t="shared" si="8"/>
        <v>De acuerdo con lo programado</v>
      </c>
      <c r="AD58" s="23"/>
      <c r="AE58" s="54">
        <v>0.25</v>
      </c>
      <c r="AF58" s="25">
        <f t="shared" si="9"/>
        <v>1</v>
      </c>
      <c r="AG58" s="23" t="str">
        <f t="shared" si="10"/>
        <v>De acuerdo con lo programado</v>
      </c>
      <c r="AH58" s="23"/>
      <c r="AI58" s="24">
        <f t="shared" si="11"/>
        <v>0.5</v>
      </c>
      <c r="AJ58" s="26">
        <f t="shared" si="22"/>
        <v>1</v>
      </c>
      <c r="AK58" s="519" t="str">
        <f t="shared" si="13"/>
        <v>De acuerdo a lo programado</v>
      </c>
      <c r="AL58" s="23"/>
    </row>
    <row r="59" spans="1:38" ht="30" thickTop="1" thickBot="1">
      <c r="A59" s="32">
        <v>46</v>
      </c>
      <c r="B59" s="33">
        <v>0</v>
      </c>
      <c r="C59" s="33">
        <v>0</v>
      </c>
      <c r="D59" s="33">
        <v>0</v>
      </c>
      <c r="E59" s="33">
        <v>0</v>
      </c>
      <c r="F59" s="299" t="s">
        <v>177</v>
      </c>
      <c r="G59" s="47" t="s">
        <v>178</v>
      </c>
      <c r="H59" s="331" t="s">
        <v>79</v>
      </c>
      <c r="I59" s="50">
        <v>0.25</v>
      </c>
      <c r="J59" s="303">
        <v>0.25</v>
      </c>
      <c r="K59" s="304">
        <f t="shared" si="15"/>
        <v>0.5</v>
      </c>
      <c r="L59" s="303">
        <v>0.25</v>
      </c>
      <c r="M59" s="303">
        <v>0.25</v>
      </c>
      <c r="N59" s="304">
        <f t="shared" si="1"/>
        <v>0.5</v>
      </c>
      <c r="O59" s="305">
        <f t="shared" si="23"/>
        <v>1</v>
      </c>
      <c r="P59" s="296" t="s">
        <v>80</v>
      </c>
      <c r="Q59" s="190" t="s">
        <v>81</v>
      </c>
      <c r="R59" s="297" t="s">
        <v>179</v>
      </c>
      <c r="S59" s="263">
        <v>0.25</v>
      </c>
      <c r="T59" s="262">
        <f t="shared" si="3"/>
        <v>1</v>
      </c>
      <c r="U59" s="99" t="str">
        <f t="shared" si="4"/>
        <v>De acuerdo con lo programado</v>
      </c>
      <c r="V59" s="99"/>
      <c r="W59" s="501">
        <v>0.25</v>
      </c>
      <c r="X59" s="25">
        <f t="shared" si="5"/>
        <v>1</v>
      </c>
      <c r="Y59" s="23" t="str">
        <f t="shared" si="6"/>
        <v>De acuerdo con lo programado</v>
      </c>
      <c r="Z59" s="499"/>
      <c r="AA59" s="54">
        <v>0.25</v>
      </c>
      <c r="AB59" s="25">
        <f t="shared" si="7"/>
        <v>1</v>
      </c>
      <c r="AC59" s="23" t="str">
        <f t="shared" si="8"/>
        <v>De acuerdo con lo programado</v>
      </c>
      <c r="AD59" s="23"/>
      <c r="AE59" s="54">
        <v>0.25</v>
      </c>
      <c r="AF59" s="25">
        <f t="shared" si="9"/>
        <v>1</v>
      </c>
      <c r="AG59" s="23" t="str">
        <f t="shared" si="10"/>
        <v>De acuerdo con lo programado</v>
      </c>
      <c r="AH59" s="23"/>
      <c r="AI59" s="24">
        <f t="shared" si="11"/>
        <v>0.5</v>
      </c>
      <c r="AJ59" s="26">
        <f t="shared" si="22"/>
        <v>1</v>
      </c>
      <c r="AK59" s="519" t="str">
        <f t="shared" si="13"/>
        <v>De acuerdo a lo programado</v>
      </c>
      <c r="AL59" s="23"/>
    </row>
    <row r="60" spans="1:38" ht="30" thickTop="1" thickBot="1">
      <c r="A60" s="32">
        <v>47</v>
      </c>
      <c r="B60" s="33">
        <v>0</v>
      </c>
      <c r="C60" s="33">
        <v>0</v>
      </c>
      <c r="D60" s="33">
        <v>0</v>
      </c>
      <c r="E60" s="33">
        <v>0</v>
      </c>
      <c r="F60" s="201" t="s">
        <v>180</v>
      </c>
      <c r="G60" s="47" t="s">
        <v>181</v>
      </c>
      <c r="H60" s="331" t="s">
        <v>182</v>
      </c>
      <c r="I60" s="50">
        <v>0.25</v>
      </c>
      <c r="J60" s="303">
        <v>0.25</v>
      </c>
      <c r="K60" s="304">
        <f t="shared" si="15"/>
        <v>0.5</v>
      </c>
      <c r="L60" s="303">
        <v>0.25</v>
      </c>
      <c r="M60" s="303">
        <v>0.25</v>
      </c>
      <c r="N60" s="304">
        <f t="shared" si="1"/>
        <v>0.5</v>
      </c>
      <c r="O60" s="305">
        <f t="shared" si="23"/>
        <v>1</v>
      </c>
      <c r="P60" s="296" t="s">
        <v>80</v>
      </c>
      <c r="Q60" s="190" t="s">
        <v>81</v>
      </c>
      <c r="R60" s="297" t="s">
        <v>179</v>
      </c>
      <c r="S60" s="263">
        <v>0.25</v>
      </c>
      <c r="T60" s="262">
        <f t="shared" si="3"/>
        <v>1</v>
      </c>
      <c r="U60" s="99" t="str">
        <f t="shared" si="4"/>
        <v>De acuerdo con lo programado</v>
      </c>
      <c r="V60" s="99"/>
      <c r="W60" s="501">
        <v>0.25</v>
      </c>
      <c r="X60" s="25">
        <f t="shared" si="5"/>
        <v>1</v>
      </c>
      <c r="Y60" s="23" t="str">
        <f t="shared" si="6"/>
        <v>De acuerdo con lo programado</v>
      </c>
      <c r="Z60" s="499"/>
      <c r="AA60" s="54">
        <v>0.25</v>
      </c>
      <c r="AB60" s="25">
        <f t="shared" si="7"/>
        <v>1</v>
      </c>
      <c r="AC60" s="23" t="str">
        <f t="shared" si="8"/>
        <v>De acuerdo con lo programado</v>
      </c>
      <c r="AD60" s="23"/>
      <c r="AE60" s="54">
        <v>0.25</v>
      </c>
      <c r="AF60" s="25">
        <f t="shared" si="9"/>
        <v>1</v>
      </c>
      <c r="AG60" s="23" t="str">
        <f t="shared" si="10"/>
        <v>De acuerdo con lo programado</v>
      </c>
      <c r="AH60" s="23"/>
      <c r="AI60" s="24">
        <f t="shared" si="11"/>
        <v>0.5</v>
      </c>
      <c r="AJ60" s="26">
        <f t="shared" si="22"/>
        <v>1</v>
      </c>
      <c r="AK60" s="519" t="str">
        <f t="shared" si="13"/>
        <v>De acuerdo a lo programado</v>
      </c>
      <c r="AL60" s="23"/>
    </row>
    <row r="61" spans="1:38" ht="30" thickTop="1" thickBot="1">
      <c r="A61" s="32">
        <v>48</v>
      </c>
      <c r="B61" s="33">
        <v>0</v>
      </c>
      <c r="C61" s="33">
        <v>0</v>
      </c>
      <c r="D61" s="33">
        <v>0</v>
      </c>
      <c r="E61" s="33">
        <v>0</v>
      </c>
      <c r="F61" s="299" t="s">
        <v>183</v>
      </c>
      <c r="G61" s="47" t="s">
        <v>181</v>
      </c>
      <c r="H61" s="331" t="s">
        <v>182</v>
      </c>
      <c r="I61" s="50">
        <v>0.25</v>
      </c>
      <c r="J61" s="303">
        <v>0.25</v>
      </c>
      <c r="K61" s="304">
        <f t="shared" si="15"/>
        <v>0.5</v>
      </c>
      <c r="L61" s="303">
        <v>0.25</v>
      </c>
      <c r="M61" s="303">
        <v>0.25</v>
      </c>
      <c r="N61" s="304">
        <f t="shared" si="1"/>
        <v>0.5</v>
      </c>
      <c r="O61" s="305">
        <f t="shared" si="23"/>
        <v>1</v>
      </c>
      <c r="P61" s="296" t="s">
        <v>80</v>
      </c>
      <c r="Q61" s="190" t="s">
        <v>81</v>
      </c>
      <c r="R61" s="297" t="s">
        <v>179</v>
      </c>
      <c r="S61" s="263">
        <v>0.25</v>
      </c>
      <c r="T61" s="262">
        <f t="shared" si="3"/>
        <v>1</v>
      </c>
      <c r="U61" s="99" t="str">
        <f t="shared" si="4"/>
        <v>De acuerdo con lo programado</v>
      </c>
      <c r="V61" s="99"/>
      <c r="W61" s="501">
        <v>0.25</v>
      </c>
      <c r="X61" s="25">
        <f t="shared" si="5"/>
        <v>1</v>
      </c>
      <c r="Y61" s="23" t="str">
        <f t="shared" si="6"/>
        <v>De acuerdo con lo programado</v>
      </c>
      <c r="Z61" s="499"/>
      <c r="AA61" s="54">
        <v>0.25</v>
      </c>
      <c r="AB61" s="25">
        <f t="shared" si="7"/>
        <v>1</v>
      </c>
      <c r="AC61" s="23" t="str">
        <f t="shared" si="8"/>
        <v>De acuerdo con lo programado</v>
      </c>
      <c r="AD61" s="23"/>
      <c r="AE61" s="54">
        <v>0.25</v>
      </c>
      <c r="AF61" s="25">
        <f t="shared" si="9"/>
        <v>1</v>
      </c>
      <c r="AG61" s="23" t="str">
        <f t="shared" si="10"/>
        <v>De acuerdo con lo programado</v>
      </c>
      <c r="AH61" s="23"/>
      <c r="AI61" s="24">
        <f t="shared" si="11"/>
        <v>0.5</v>
      </c>
      <c r="AJ61" s="26">
        <f t="shared" si="22"/>
        <v>1</v>
      </c>
      <c r="AK61" s="519" t="str">
        <f t="shared" si="13"/>
        <v>De acuerdo a lo programado</v>
      </c>
      <c r="AL61" s="23"/>
    </row>
    <row r="62" spans="1:38" ht="76.2" customHeight="1" thickTop="1" thickBot="1">
      <c r="A62" s="32">
        <v>49</v>
      </c>
      <c r="B62" s="33">
        <v>9</v>
      </c>
      <c r="C62" s="33">
        <v>0</v>
      </c>
      <c r="D62" s="33">
        <v>0</v>
      </c>
      <c r="E62" s="33">
        <v>0</v>
      </c>
      <c r="F62" s="299" t="s">
        <v>184</v>
      </c>
      <c r="G62" s="47" t="s">
        <v>94</v>
      </c>
      <c r="H62" s="331" t="s">
        <v>79</v>
      </c>
      <c r="I62" s="4">
        <v>0.25</v>
      </c>
      <c r="J62" s="97">
        <v>0.25</v>
      </c>
      <c r="K62" s="306">
        <f>I62+J62</f>
        <v>0.5</v>
      </c>
      <c r="L62" s="97">
        <v>0.25</v>
      </c>
      <c r="M62" s="97">
        <v>0.25</v>
      </c>
      <c r="N62" s="306">
        <f>L62+M62</f>
        <v>0.5</v>
      </c>
      <c r="O62" s="306">
        <f>K62+N62</f>
        <v>1</v>
      </c>
      <c r="P62" s="296">
        <v>400000</v>
      </c>
      <c r="Q62" s="190" t="s">
        <v>95</v>
      </c>
      <c r="R62" s="297" t="s">
        <v>185</v>
      </c>
      <c r="S62" s="263">
        <v>0.25</v>
      </c>
      <c r="T62" s="262">
        <f t="shared" si="3"/>
        <v>1</v>
      </c>
      <c r="U62" s="99" t="str">
        <f t="shared" si="4"/>
        <v>De acuerdo con lo programado</v>
      </c>
      <c r="V62" s="99" t="s">
        <v>186</v>
      </c>
      <c r="W62" s="501">
        <v>0.25</v>
      </c>
      <c r="X62" s="25">
        <f t="shared" si="5"/>
        <v>1</v>
      </c>
      <c r="Y62" s="23" t="str">
        <f t="shared" si="6"/>
        <v>De acuerdo con lo programado</v>
      </c>
      <c r="Z62" s="499"/>
      <c r="AA62" s="54">
        <v>0.25</v>
      </c>
      <c r="AB62" s="25">
        <f t="shared" si="7"/>
        <v>1</v>
      </c>
      <c r="AC62" s="23" t="str">
        <f t="shared" si="8"/>
        <v>De acuerdo con lo programado</v>
      </c>
      <c r="AD62" s="23"/>
      <c r="AE62" s="54">
        <v>0.25</v>
      </c>
      <c r="AF62" s="25">
        <f t="shared" si="9"/>
        <v>1</v>
      </c>
      <c r="AG62" s="23" t="str">
        <f t="shared" si="10"/>
        <v>De acuerdo con lo programado</v>
      </c>
      <c r="AH62" s="23"/>
      <c r="AI62" s="24">
        <f t="shared" si="11"/>
        <v>0.5</v>
      </c>
      <c r="AJ62" s="26">
        <f>IF(AI62="","No hay ejecución",IF(AND(O62=0),"No hay Programación", AI62/O62))</f>
        <v>0.5</v>
      </c>
      <c r="AK62" s="519" t="str">
        <f t="shared" si="13"/>
        <v>En riesgo de Incumplimiento</v>
      </c>
      <c r="AL62" s="23"/>
    </row>
    <row r="63" spans="1:38" ht="78" thickTop="1" thickBot="1">
      <c r="A63" s="32">
        <v>50</v>
      </c>
      <c r="B63" s="33">
        <v>9</v>
      </c>
      <c r="C63" s="33">
        <v>0</v>
      </c>
      <c r="D63" s="33">
        <v>0</v>
      </c>
      <c r="E63" s="33">
        <v>0</v>
      </c>
      <c r="F63" s="299" t="s">
        <v>187</v>
      </c>
      <c r="G63" s="47" t="s">
        <v>94</v>
      </c>
      <c r="H63" s="331" t="s">
        <v>79</v>
      </c>
      <c r="I63" s="4">
        <v>0.25</v>
      </c>
      <c r="J63" s="97">
        <v>0.25</v>
      </c>
      <c r="K63" s="306">
        <f t="shared" ref="K63:K80" si="24">I63+J63</f>
        <v>0.5</v>
      </c>
      <c r="L63" s="97">
        <v>0.25</v>
      </c>
      <c r="M63" s="97">
        <v>0.25</v>
      </c>
      <c r="N63" s="306">
        <f t="shared" ref="N63:N80" si="25">L63+M63</f>
        <v>0.5</v>
      </c>
      <c r="O63" s="306">
        <f t="shared" ref="O63:O80" si="26">K63+N63</f>
        <v>1</v>
      </c>
      <c r="P63" s="296"/>
      <c r="Q63" s="190" t="s">
        <v>95</v>
      </c>
      <c r="R63" s="297" t="s">
        <v>188</v>
      </c>
      <c r="S63" s="263">
        <v>0.25</v>
      </c>
      <c r="T63" s="262">
        <f t="shared" si="3"/>
        <v>1</v>
      </c>
      <c r="U63" s="99" t="str">
        <f t="shared" si="4"/>
        <v>De acuerdo con lo programado</v>
      </c>
      <c r="V63" s="99"/>
      <c r="W63" s="501">
        <v>0.25</v>
      </c>
      <c r="X63" s="25">
        <f t="shared" si="5"/>
        <v>1</v>
      </c>
      <c r="Y63" s="23" t="str">
        <f t="shared" si="6"/>
        <v>De acuerdo con lo programado</v>
      </c>
      <c r="Z63" s="499"/>
      <c r="AA63" s="54">
        <v>0.25</v>
      </c>
      <c r="AB63" s="25">
        <f t="shared" si="7"/>
        <v>1</v>
      </c>
      <c r="AC63" s="23" t="str">
        <f t="shared" si="8"/>
        <v>De acuerdo con lo programado</v>
      </c>
      <c r="AD63" s="23"/>
      <c r="AE63" s="54">
        <v>0.25</v>
      </c>
      <c r="AF63" s="25">
        <f t="shared" si="9"/>
        <v>1</v>
      </c>
      <c r="AG63" s="23" t="str">
        <f t="shared" si="10"/>
        <v>De acuerdo con lo programado</v>
      </c>
      <c r="AH63" s="23"/>
      <c r="AI63" s="24">
        <f t="shared" si="11"/>
        <v>0.5</v>
      </c>
      <c r="AJ63" s="26">
        <f t="shared" si="22"/>
        <v>1</v>
      </c>
      <c r="AK63" s="519" t="str">
        <f t="shared" si="13"/>
        <v>De acuerdo a lo programado</v>
      </c>
      <c r="AL63" s="23"/>
    </row>
    <row r="64" spans="1:38" ht="58.8" thickTop="1" thickBot="1">
      <c r="A64" s="32">
        <v>51</v>
      </c>
      <c r="B64" s="33">
        <v>9</v>
      </c>
      <c r="C64" s="33">
        <v>0</v>
      </c>
      <c r="D64" s="33">
        <v>0</v>
      </c>
      <c r="E64" s="33">
        <v>0</v>
      </c>
      <c r="F64" s="299" t="s">
        <v>189</v>
      </c>
      <c r="G64" s="47" t="s">
        <v>94</v>
      </c>
      <c r="H64" s="331" t="s">
        <v>79</v>
      </c>
      <c r="I64" s="4">
        <v>0.25</v>
      </c>
      <c r="J64" s="97">
        <v>0.25</v>
      </c>
      <c r="K64" s="306">
        <f t="shared" si="24"/>
        <v>0.5</v>
      </c>
      <c r="L64" s="97">
        <v>0.25</v>
      </c>
      <c r="M64" s="97">
        <v>0.25</v>
      </c>
      <c r="N64" s="306">
        <f t="shared" si="25"/>
        <v>0.5</v>
      </c>
      <c r="O64" s="306">
        <f t="shared" si="26"/>
        <v>1</v>
      </c>
      <c r="P64" s="296"/>
      <c r="Q64" s="190" t="s">
        <v>95</v>
      </c>
      <c r="R64" s="297" t="s">
        <v>190</v>
      </c>
      <c r="S64" s="263">
        <v>0.25</v>
      </c>
      <c r="T64" s="262">
        <f t="shared" si="3"/>
        <v>1</v>
      </c>
      <c r="U64" s="99" t="str">
        <f t="shared" si="4"/>
        <v>De acuerdo con lo programado</v>
      </c>
      <c r="V64" s="99"/>
      <c r="W64" s="501">
        <v>0.25</v>
      </c>
      <c r="X64" s="25">
        <f t="shared" si="5"/>
        <v>1</v>
      </c>
      <c r="Y64" s="23" t="str">
        <f t="shared" si="6"/>
        <v>De acuerdo con lo programado</v>
      </c>
      <c r="Z64" s="499"/>
      <c r="AA64" s="54">
        <v>0.25</v>
      </c>
      <c r="AB64" s="25">
        <f t="shared" si="7"/>
        <v>1</v>
      </c>
      <c r="AC64" s="23" t="str">
        <f t="shared" si="8"/>
        <v>De acuerdo con lo programado</v>
      </c>
      <c r="AD64" s="23"/>
      <c r="AE64" s="54">
        <v>0.25</v>
      </c>
      <c r="AF64" s="25">
        <f t="shared" si="9"/>
        <v>1</v>
      </c>
      <c r="AG64" s="23" t="str">
        <f t="shared" si="10"/>
        <v>De acuerdo con lo programado</v>
      </c>
      <c r="AH64" s="23"/>
      <c r="AI64" s="24">
        <f t="shared" si="11"/>
        <v>0.5</v>
      </c>
      <c r="AJ64" s="26">
        <f t="shared" si="22"/>
        <v>1</v>
      </c>
      <c r="AK64" s="519" t="str">
        <f t="shared" si="13"/>
        <v>De acuerdo a lo programado</v>
      </c>
      <c r="AL64" s="23"/>
    </row>
    <row r="65" spans="1:38" ht="78" thickTop="1" thickBot="1">
      <c r="A65" s="32">
        <v>52</v>
      </c>
      <c r="B65" s="33">
        <v>9</v>
      </c>
      <c r="C65" s="33">
        <v>0</v>
      </c>
      <c r="D65" s="33">
        <v>0</v>
      </c>
      <c r="E65" s="33">
        <v>0</v>
      </c>
      <c r="F65" s="201" t="s">
        <v>191</v>
      </c>
      <c r="G65" s="47" t="s">
        <v>94</v>
      </c>
      <c r="H65" s="331" t="s">
        <v>79</v>
      </c>
      <c r="I65" s="4">
        <v>0.25</v>
      </c>
      <c r="J65" s="97">
        <v>0.25</v>
      </c>
      <c r="K65" s="306">
        <f t="shared" si="24"/>
        <v>0.5</v>
      </c>
      <c r="L65" s="97">
        <v>0.25</v>
      </c>
      <c r="M65" s="97">
        <v>0.25</v>
      </c>
      <c r="N65" s="306">
        <f t="shared" si="25"/>
        <v>0.5</v>
      </c>
      <c r="O65" s="306">
        <f t="shared" si="26"/>
        <v>1</v>
      </c>
      <c r="P65" s="296"/>
      <c r="Q65" s="190" t="s">
        <v>95</v>
      </c>
      <c r="R65" s="297" t="s">
        <v>192</v>
      </c>
      <c r="S65" s="263">
        <v>0.25</v>
      </c>
      <c r="T65" s="262">
        <f t="shared" si="3"/>
        <v>1</v>
      </c>
      <c r="U65" s="99" t="str">
        <f t="shared" si="4"/>
        <v>De acuerdo con lo programado</v>
      </c>
      <c r="V65" s="99"/>
      <c r="W65" s="501">
        <v>0.25</v>
      </c>
      <c r="X65" s="25">
        <f t="shared" si="5"/>
        <v>1</v>
      </c>
      <c r="Y65" s="23" t="str">
        <f t="shared" si="6"/>
        <v>De acuerdo con lo programado</v>
      </c>
      <c r="Z65" s="499"/>
      <c r="AA65" s="54">
        <v>0.25</v>
      </c>
      <c r="AB65" s="25">
        <f t="shared" si="7"/>
        <v>1</v>
      </c>
      <c r="AC65" s="23" t="str">
        <f t="shared" si="8"/>
        <v>De acuerdo con lo programado</v>
      </c>
      <c r="AD65" s="23"/>
      <c r="AE65" s="54">
        <v>0.25</v>
      </c>
      <c r="AF65" s="25">
        <f t="shared" si="9"/>
        <v>1</v>
      </c>
      <c r="AG65" s="23" t="str">
        <f t="shared" si="10"/>
        <v>De acuerdo con lo programado</v>
      </c>
      <c r="AH65" s="23"/>
      <c r="AI65" s="24">
        <f t="shared" si="11"/>
        <v>0.5</v>
      </c>
      <c r="AJ65" s="26">
        <f t="shared" si="22"/>
        <v>1</v>
      </c>
      <c r="AK65" s="519" t="str">
        <f t="shared" si="13"/>
        <v>De acuerdo a lo programado</v>
      </c>
      <c r="AL65" s="23"/>
    </row>
    <row r="66" spans="1:38" ht="78" thickTop="1" thickBot="1">
      <c r="A66" s="32">
        <v>53</v>
      </c>
      <c r="B66" s="33">
        <v>9</v>
      </c>
      <c r="C66" s="33">
        <v>0</v>
      </c>
      <c r="D66" s="33">
        <v>0</v>
      </c>
      <c r="E66" s="33">
        <v>0</v>
      </c>
      <c r="F66" s="201" t="s">
        <v>193</v>
      </c>
      <c r="G66" s="47" t="s">
        <v>94</v>
      </c>
      <c r="H66" s="331" t="s">
        <v>79</v>
      </c>
      <c r="I66" s="4">
        <v>0.25</v>
      </c>
      <c r="J66" s="97">
        <v>0.25</v>
      </c>
      <c r="K66" s="306">
        <f t="shared" si="24"/>
        <v>0.5</v>
      </c>
      <c r="L66" s="97">
        <v>0.25</v>
      </c>
      <c r="M66" s="97">
        <v>0.25</v>
      </c>
      <c r="N66" s="306">
        <f t="shared" si="25"/>
        <v>0.5</v>
      </c>
      <c r="O66" s="306">
        <f t="shared" si="26"/>
        <v>1</v>
      </c>
      <c r="P66" s="296"/>
      <c r="Q66" s="190" t="s">
        <v>95</v>
      </c>
      <c r="R66" s="297" t="s">
        <v>194</v>
      </c>
      <c r="S66" s="263">
        <v>0.25</v>
      </c>
      <c r="T66" s="262">
        <f t="shared" si="3"/>
        <v>1</v>
      </c>
      <c r="U66" s="99" t="str">
        <f t="shared" si="4"/>
        <v>De acuerdo con lo programado</v>
      </c>
      <c r="V66" s="99"/>
      <c r="W66" s="501">
        <v>0.25</v>
      </c>
      <c r="X66" s="25">
        <f t="shared" si="5"/>
        <v>1</v>
      </c>
      <c r="Y66" s="23" t="str">
        <f t="shared" si="6"/>
        <v>De acuerdo con lo programado</v>
      </c>
      <c r="Z66" s="499"/>
      <c r="AA66" s="54">
        <v>0.25</v>
      </c>
      <c r="AB66" s="25">
        <f t="shared" si="7"/>
        <v>1</v>
      </c>
      <c r="AC66" s="23" t="str">
        <f t="shared" si="8"/>
        <v>De acuerdo con lo programado</v>
      </c>
      <c r="AD66" s="23"/>
      <c r="AE66" s="54">
        <v>0.25</v>
      </c>
      <c r="AF66" s="25">
        <f t="shared" si="9"/>
        <v>1</v>
      </c>
      <c r="AG66" s="23" t="str">
        <f t="shared" si="10"/>
        <v>De acuerdo con lo programado</v>
      </c>
      <c r="AH66" s="23"/>
      <c r="AI66" s="24">
        <f t="shared" si="11"/>
        <v>0.5</v>
      </c>
      <c r="AJ66" s="26">
        <f t="shared" si="22"/>
        <v>1</v>
      </c>
      <c r="AK66" s="519" t="str">
        <f t="shared" si="13"/>
        <v>De acuerdo a lo programado</v>
      </c>
      <c r="AL66" s="23"/>
    </row>
    <row r="67" spans="1:38" ht="78" thickTop="1" thickBot="1">
      <c r="A67" s="32">
        <v>54</v>
      </c>
      <c r="B67" s="33">
        <v>9</v>
      </c>
      <c r="C67" s="33">
        <v>0</v>
      </c>
      <c r="D67" s="33">
        <v>0</v>
      </c>
      <c r="E67" s="33">
        <v>0</v>
      </c>
      <c r="F67" s="201" t="s">
        <v>195</v>
      </c>
      <c r="G67" s="47" t="s">
        <v>94</v>
      </c>
      <c r="H67" s="331" t="s">
        <v>79</v>
      </c>
      <c r="I67" s="4">
        <v>0.25</v>
      </c>
      <c r="J67" s="97">
        <v>0.25</v>
      </c>
      <c r="K67" s="306">
        <f t="shared" si="24"/>
        <v>0.5</v>
      </c>
      <c r="L67" s="97">
        <v>0.25</v>
      </c>
      <c r="M67" s="97">
        <v>0.25</v>
      </c>
      <c r="N67" s="306">
        <f t="shared" si="25"/>
        <v>0.5</v>
      </c>
      <c r="O67" s="306">
        <f t="shared" si="26"/>
        <v>1</v>
      </c>
      <c r="P67" s="296"/>
      <c r="Q67" s="190" t="s">
        <v>95</v>
      </c>
      <c r="R67" s="297" t="s">
        <v>194</v>
      </c>
      <c r="S67" s="263">
        <v>0.25</v>
      </c>
      <c r="T67" s="262">
        <f t="shared" si="3"/>
        <v>1</v>
      </c>
      <c r="U67" s="99" t="str">
        <f t="shared" si="4"/>
        <v>De acuerdo con lo programado</v>
      </c>
      <c r="V67" s="99"/>
      <c r="W67" s="501">
        <v>0.25</v>
      </c>
      <c r="X67" s="25">
        <f t="shared" si="5"/>
        <v>1</v>
      </c>
      <c r="Y67" s="23" t="str">
        <f t="shared" si="6"/>
        <v>De acuerdo con lo programado</v>
      </c>
      <c r="Z67" s="499"/>
      <c r="AA67" s="54">
        <v>0.25</v>
      </c>
      <c r="AB67" s="25">
        <f t="shared" si="7"/>
        <v>1</v>
      </c>
      <c r="AC67" s="23" t="str">
        <f t="shared" si="8"/>
        <v>De acuerdo con lo programado</v>
      </c>
      <c r="AD67" s="23"/>
      <c r="AE67" s="54">
        <v>0.25</v>
      </c>
      <c r="AF67" s="25">
        <f t="shared" si="9"/>
        <v>1</v>
      </c>
      <c r="AG67" s="23" t="str">
        <f t="shared" si="10"/>
        <v>De acuerdo con lo programado</v>
      </c>
      <c r="AH67" s="23"/>
      <c r="AI67" s="24">
        <f t="shared" si="11"/>
        <v>0.5</v>
      </c>
      <c r="AJ67" s="26">
        <f t="shared" si="22"/>
        <v>1</v>
      </c>
      <c r="AK67" s="519" t="str">
        <f t="shared" si="13"/>
        <v>De acuerdo a lo programado</v>
      </c>
      <c r="AL67" s="23"/>
    </row>
    <row r="68" spans="1:38" ht="78" thickTop="1" thickBot="1">
      <c r="A68" s="32">
        <v>55</v>
      </c>
      <c r="B68" s="33">
        <v>9</v>
      </c>
      <c r="C68" s="33">
        <v>0</v>
      </c>
      <c r="D68" s="33">
        <v>0</v>
      </c>
      <c r="E68" s="33">
        <v>0</v>
      </c>
      <c r="F68" s="201" t="s">
        <v>196</v>
      </c>
      <c r="G68" s="47" t="s">
        <v>94</v>
      </c>
      <c r="H68" s="331" t="s">
        <v>79</v>
      </c>
      <c r="I68" s="4">
        <v>0.25</v>
      </c>
      <c r="J68" s="97">
        <v>0.25</v>
      </c>
      <c r="K68" s="306">
        <f t="shared" si="24"/>
        <v>0.5</v>
      </c>
      <c r="L68" s="97">
        <v>0.25</v>
      </c>
      <c r="M68" s="97">
        <v>0.25</v>
      </c>
      <c r="N68" s="306">
        <f t="shared" si="25"/>
        <v>0.5</v>
      </c>
      <c r="O68" s="306">
        <f t="shared" si="26"/>
        <v>1</v>
      </c>
      <c r="P68" s="296"/>
      <c r="Q68" s="190" t="s">
        <v>95</v>
      </c>
      <c r="R68" s="297" t="s">
        <v>197</v>
      </c>
      <c r="S68" s="263">
        <v>0.25</v>
      </c>
      <c r="T68" s="262">
        <f t="shared" si="3"/>
        <v>1</v>
      </c>
      <c r="U68" s="99" t="str">
        <f t="shared" si="4"/>
        <v>De acuerdo con lo programado</v>
      </c>
      <c r="V68" s="99"/>
      <c r="W68" s="501">
        <v>0.25</v>
      </c>
      <c r="X68" s="25">
        <f t="shared" si="5"/>
        <v>1</v>
      </c>
      <c r="Y68" s="23" t="str">
        <f t="shared" si="6"/>
        <v>De acuerdo con lo programado</v>
      </c>
      <c r="Z68" s="499"/>
      <c r="AA68" s="54">
        <v>0.25</v>
      </c>
      <c r="AB68" s="25">
        <f t="shared" si="7"/>
        <v>1</v>
      </c>
      <c r="AC68" s="23" t="str">
        <f t="shared" si="8"/>
        <v>De acuerdo con lo programado</v>
      </c>
      <c r="AD68" s="23"/>
      <c r="AE68" s="54">
        <v>0.25</v>
      </c>
      <c r="AF68" s="25">
        <f t="shared" si="9"/>
        <v>1</v>
      </c>
      <c r="AG68" s="23" t="str">
        <f t="shared" si="10"/>
        <v>De acuerdo con lo programado</v>
      </c>
      <c r="AH68" s="23"/>
      <c r="AI68" s="24">
        <f t="shared" si="11"/>
        <v>0.5</v>
      </c>
      <c r="AJ68" s="26">
        <f t="shared" si="22"/>
        <v>1</v>
      </c>
      <c r="AK68" s="519" t="str">
        <f t="shared" si="13"/>
        <v>De acuerdo a lo programado</v>
      </c>
      <c r="AL68" s="23"/>
    </row>
    <row r="69" spans="1:38" ht="58.8" thickTop="1" thickBot="1">
      <c r="A69" s="32">
        <v>56</v>
      </c>
      <c r="B69" s="33">
        <v>9</v>
      </c>
      <c r="C69" s="33">
        <v>0</v>
      </c>
      <c r="D69" s="33">
        <v>0</v>
      </c>
      <c r="E69" s="33">
        <v>0</v>
      </c>
      <c r="F69" s="201" t="s">
        <v>198</v>
      </c>
      <c r="G69" s="47" t="s">
        <v>94</v>
      </c>
      <c r="H69" s="331" t="s">
        <v>79</v>
      </c>
      <c r="I69" s="4">
        <v>0.25</v>
      </c>
      <c r="J69" s="97">
        <v>0.25</v>
      </c>
      <c r="K69" s="306">
        <f t="shared" si="24"/>
        <v>0.5</v>
      </c>
      <c r="L69" s="97">
        <v>0.25</v>
      </c>
      <c r="M69" s="97">
        <v>0.25</v>
      </c>
      <c r="N69" s="306">
        <f t="shared" si="25"/>
        <v>0.5</v>
      </c>
      <c r="O69" s="306">
        <f t="shared" si="26"/>
        <v>1</v>
      </c>
      <c r="P69" s="296"/>
      <c r="Q69" s="190" t="s">
        <v>95</v>
      </c>
      <c r="R69" s="297" t="s">
        <v>199</v>
      </c>
      <c r="S69" s="263">
        <v>0.25</v>
      </c>
      <c r="T69" s="262">
        <f t="shared" si="3"/>
        <v>1</v>
      </c>
      <c r="U69" s="99" t="str">
        <f t="shared" si="4"/>
        <v>De acuerdo con lo programado</v>
      </c>
      <c r="V69" s="99"/>
      <c r="W69" s="501">
        <v>0.25</v>
      </c>
      <c r="X69" s="25">
        <f t="shared" si="5"/>
        <v>1</v>
      </c>
      <c r="Y69" s="23" t="str">
        <f t="shared" si="6"/>
        <v>De acuerdo con lo programado</v>
      </c>
      <c r="Z69" s="499"/>
      <c r="AA69" s="54">
        <v>0.25</v>
      </c>
      <c r="AB69" s="25">
        <f t="shared" si="7"/>
        <v>1</v>
      </c>
      <c r="AC69" s="23" t="str">
        <f t="shared" si="8"/>
        <v>De acuerdo con lo programado</v>
      </c>
      <c r="AD69" s="23"/>
      <c r="AE69" s="54">
        <v>0.25</v>
      </c>
      <c r="AF69" s="25">
        <f t="shared" si="9"/>
        <v>1</v>
      </c>
      <c r="AG69" s="23" t="str">
        <f t="shared" si="10"/>
        <v>De acuerdo con lo programado</v>
      </c>
      <c r="AH69" s="23"/>
      <c r="AI69" s="24">
        <f t="shared" si="11"/>
        <v>0.5</v>
      </c>
      <c r="AJ69" s="26">
        <f t="shared" si="22"/>
        <v>1</v>
      </c>
      <c r="AK69" s="519" t="str">
        <f t="shared" si="13"/>
        <v>De acuerdo a lo programado</v>
      </c>
      <c r="AL69" s="23"/>
    </row>
    <row r="70" spans="1:38" ht="78" thickTop="1" thickBot="1">
      <c r="A70" s="32">
        <v>57</v>
      </c>
      <c r="B70" s="33">
        <v>9</v>
      </c>
      <c r="C70" s="33">
        <v>0</v>
      </c>
      <c r="D70" s="33">
        <v>0</v>
      </c>
      <c r="E70" s="33">
        <v>0</v>
      </c>
      <c r="F70" s="201" t="s">
        <v>200</v>
      </c>
      <c r="G70" s="47" t="s">
        <v>94</v>
      </c>
      <c r="H70" s="331" t="s">
        <v>79</v>
      </c>
      <c r="I70" s="4">
        <v>0.25</v>
      </c>
      <c r="J70" s="97">
        <v>0.25</v>
      </c>
      <c r="K70" s="306">
        <f t="shared" si="24"/>
        <v>0.5</v>
      </c>
      <c r="L70" s="97">
        <v>0.25</v>
      </c>
      <c r="M70" s="97">
        <v>0.25</v>
      </c>
      <c r="N70" s="306">
        <f t="shared" si="25"/>
        <v>0.5</v>
      </c>
      <c r="O70" s="306">
        <f t="shared" si="26"/>
        <v>1</v>
      </c>
      <c r="P70" s="296"/>
      <c r="Q70" s="190" t="s">
        <v>95</v>
      </c>
      <c r="R70" s="297" t="s">
        <v>201</v>
      </c>
      <c r="S70" s="263">
        <v>0.25</v>
      </c>
      <c r="T70" s="262">
        <f t="shared" si="3"/>
        <v>1</v>
      </c>
      <c r="U70" s="99" t="str">
        <f t="shared" si="4"/>
        <v>De acuerdo con lo programado</v>
      </c>
      <c r="V70" s="99"/>
      <c r="W70" s="501">
        <v>0.25</v>
      </c>
      <c r="X70" s="25">
        <f t="shared" si="5"/>
        <v>1</v>
      </c>
      <c r="Y70" s="23" t="str">
        <f t="shared" si="6"/>
        <v>De acuerdo con lo programado</v>
      </c>
      <c r="Z70" s="499"/>
      <c r="AA70" s="54">
        <v>0.25</v>
      </c>
      <c r="AB70" s="25">
        <f t="shared" si="7"/>
        <v>1</v>
      </c>
      <c r="AC70" s="23" t="str">
        <f t="shared" si="8"/>
        <v>De acuerdo con lo programado</v>
      </c>
      <c r="AD70" s="23"/>
      <c r="AE70" s="54">
        <v>0.25</v>
      </c>
      <c r="AF70" s="25">
        <f t="shared" si="9"/>
        <v>1</v>
      </c>
      <c r="AG70" s="23" t="str">
        <f t="shared" si="10"/>
        <v>De acuerdo con lo programado</v>
      </c>
      <c r="AH70" s="23"/>
      <c r="AI70" s="24">
        <f t="shared" si="11"/>
        <v>0.5</v>
      </c>
      <c r="AJ70" s="26">
        <f t="shared" si="22"/>
        <v>1</v>
      </c>
      <c r="AK70" s="519" t="str">
        <f t="shared" si="13"/>
        <v>De acuerdo a lo programado</v>
      </c>
      <c r="AL70" s="23"/>
    </row>
    <row r="71" spans="1:38" ht="49.2" thickTop="1" thickBot="1">
      <c r="A71" s="32">
        <v>58</v>
      </c>
      <c r="B71" s="33">
        <v>9</v>
      </c>
      <c r="C71" s="33">
        <v>0</v>
      </c>
      <c r="D71" s="33">
        <v>2</v>
      </c>
      <c r="E71" s="33">
        <v>0</v>
      </c>
      <c r="F71" s="371" t="s">
        <v>202</v>
      </c>
      <c r="G71" s="47" t="s">
        <v>203</v>
      </c>
      <c r="H71" s="331" t="s">
        <v>79</v>
      </c>
      <c r="I71" s="4">
        <v>0.25</v>
      </c>
      <c r="J71" s="97">
        <v>0.25</v>
      </c>
      <c r="K71" s="306">
        <f t="shared" si="24"/>
        <v>0.5</v>
      </c>
      <c r="L71" s="97">
        <v>0.25</v>
      </c>
      <c r="M71" s="97">
        <v>0.25</v>
      </c>
      <c r="N71" s="306">
        <f t="shared" si="25"/>
        <v>0.5</v>
      </c>
      <c r="O71" s="306">
        <f t="shared" si="26"/>
        <v>1</v>
      </c>
      <c r="P71" s="296" t="s">
        <v>108</v>
      </c>
      <c r="Q71" s="190" t="s">
        <v>109</v>
      </c>
      <c r="R71" s="297"/>
      <c r="S71" s="263">
        <v>0.25</v>
      </c>
      <c r="T71" s="262">
        <f t="shared" si="3"/>
        <v>1</v>
      </c>
      <c r="U71" s="99" t="str">
        <f t="shared" si="4"/>
        <v>De acuerdo con lo programado</v>
      </c>
      <c r="V71" s="99"/>
      <c r="W71" s="501">
        <v>0.25</v>
      </c>
      <c r="X71" s="25">
        <f t="shared" si="5"/>
        <v>1</v>
      </c>
      <c r="Y71" s="23" t="str">
        <f t="shared" si="6"/>
        <v>De acuerdo con lo programado</v>
      </c>
      <c r="Z71" s="499"/>
      <c r="AA71" s="54">
        <v>0.25</v>
      </c>
      <c r="AB71" s="25">
        <f t="shared" si="7"/>
        <v>1</v>
      </c>
      <c r="AC71" s="23" t="str">
        <f t="shared" si="8"/>
        <v>De acuerdo con lo programado</v>
      </c>
      <c r="AD71" s="23"/>
      <c r="AE71" s="54">
        <v>0.25</v>
      </c>
      <c r="AF71" s="25">
        <f t="shared" si="9"/>
        <v>1</v>
      </c>
      <c r="AG71" s="23" t="str">
        <f t="shared" si="10"/>
        <v>De acuerdo con lo programado</v>
      </c>
      <c r="AH71" s="23"/>
      <c r="AI71" s="24">
        <f t="shared" si="11"/>
        <v>0.5</v>
      </c>
      <c r="AJ71" s="26">
        <f t="shared" si="22"/>
        <v>1</v>
      </c>
      <c r="AK71" s="519" t="str">
        <f t="shared" si="13"/>
        <v>De acuerdo a lo programado</v>
      </c>
      <c r="AL71" s="23"/>
    </row>
    <row r="72" spans="1:38" ht="49.2" thickTop="1" thickBot="1">
      <c r="A72" s="32">
        <v>59</v>
      </c>
      <c r="B72" s="33">
        <v>9</v>
      </c>
      <c r="C72" s="33">
        <v>0</v>
      </c>
      <c r="D72" s="33">
        <v>2</v>
      </c>
      <c r="E72" s="33">
        <v>0</v>
      </c>
      <c r="F72" s="371" t="s">
        <v>204</v>
      </c>
      <c r="G72" s="47" t="s">
        <v>205</v>
      </c>
      <c r="H72" s="331" t="s">
        <v>120</v>
      </c>
      <c r="I72" s="4">
        <v>0.25</v>
      </c>
      <c r="J72" s="97">
        <v>0.25</v>
      </c>
      <c r="K72" s="306">
        <f t="shared" si="24"/>
        <v>0.5</v>
      </c>
      <c r="L72" s="97">
        <v>0.25</v>
      </c>
      <c r="M72" s="97">
        <v>0.25</v>
      </c>
      <c r="N72" s="306">
        <f t="shared" si="25"/>
        <v>0.5</v>
      </c>
      <c r="O72" s="306">
        <f t="shared" si="26"/>
        <v>1</v>
      </c>
      <c r="P72" s="296" t="s">
        <v>108</v>
      </c>
      <c r="Q72" s="190" t="s">
        <v>109</v>
      </c>
      <c r="R72" s="297"/>
      <c r="S72" s="263">
        <v>0.25</v>
      </c>
      <c r="T72" s="262">
        <f t="shared" si="3"/>
        <v>1</v>
      </c>
      <c r="U72" s="99" t="str">
        <f t="shared" si="4"/>
        <v>De acuerdo con lo programado</v>
      </c>
      <c r="V72" s="99"/>
      <c r="W72" s="501">
        <v>0.25</v>
      </c>
      <c r="X72" s="25">
        <f t="shared" si="5"/>
        <v>1</v>
      </c>
      <c r="Y72" s="23" t="str">
        <f t="shared" si="6"/>
        <v>De acuerdo con lo programado</v>
      </c>
      <c r="Z72" s="499"/>
      <c r="AA72" s="54">
        <v>0.25</v>
      </c>
      <c r="AB72" s="25">
        <f t="shared" si="7"/>
        <v>1</v>
      </c>
      <c r="AC72" s="23" t="str">
        <f t="shared" si="8"/>
        <v>De acuerdo con lo programado</v>
      </c>
      <c r="AD72" s="23"/>
      <c r="AE72" s="54">
        <v>0.25</v>
      </c>
      <c r="AF72" s="25">
        <f t="shared" si="9"/>
        <v>1</v>
      </c>
      <c r="AG72" s="23" t="str">
        <f t="shared" si="10"/>
        <v>De acuerdo con lo programado</v>
      </c>
      <c r="AH72" s="23"/>
      <c r="AI72" s="24">
        <f t="shared" si="11"/>
        <v>0.5</v>
      </c>
      <c r="AJ72" s="26">
        <f t="shared" si="22"/>
        <v>1</v>
      </c>
      <c r="AK72" s="519" t="str">
        <f t="shared" si="13"/>
        <v>De acuerdo a lo programado</v>
      </c>
      <c r="AL72" s="23"/>
    </row>
    <row r="73" spans="1:38" ht="30" thickTop="1" thickBot="1">
      <c r="A73" s="32">
        <v>60</v>
      </c>
      <c r="B73" s="33">
        <v>9</v>
      </c>
      <c r="C73" s="33">
        <v>0</v>
      </c>
      <c r="D73" s="33">
        <v>0</v>
      </c>
      <c r="E73" s="33">
        <v>0</v>
      </c>
      <c r="F73" s="371" t="s">
        <v>118</v>
      </c>
      <c r="G73" s="47" t="s">
        <v>206</v>
      </c>
      <c r="H73" s="331" t="s">
        <v>120</v>
      </c>
      <c r="I73" s="4">
        <v>0.25</v>
      </c>
      <c r="J73" s="97">
        <v>0.25</v>
      </c>
      <c r="K73" s="306">
        <f t="shared" si="24"/>
        <v>0.5</v>
      </c>
      <c r="L73" s="97">
        <v>0.25</v>
      </c>
      <c r="M73" s="97">
        <v>0.25</v>
      </c>
      <c r="N73" s="306">
        <f t="shared" si="25"/>
        <v>0.5</v>
      </c>
      <c r="O73" s="306">
        <f t="shared" si="26"/>
        <v>1</v>
      </c>
      <c r="P73" s="296" t="s">
        <v>108</v>
      </c>
      <c r="Q73" s="190" t="s">
        <v>121</v>
      </c>
      <c r="R73" s="297"/>
      <c r="S73" s="263">
        <v>0.25</v>
      </c>
      <c r="T73" s="262">
        <f t="shared" si="3"/>
        <v>1</v>
      </c>
      <c r="U73" s="99" t="str">
        <f t="shared" si="4"/>
        <v>De acuerdo con lo programado</v>
      </c>
      <c r="V73" s="99"/>
      <c r="W73" s="501">
        <v>0.25</v>
      </c>
      <c r="X73" s="25">
        <f t="shared" si="5"/>
        <v>1</v>
      </c>
      <c r="Y73" s="23" t="str">
        <f t="shared" si="6"/>
        <v>De acuerdo con lo programado</v>
      </c>
      <c r="Z73" s="499"/>
      <c r="AA73" s="54">
        <v>0.25</v>
      </c>
      <c r="AB73" s="25">
        <f t="shared" si="7"/>
        <v>1</v>
      </c>
      <c r="AC73" s="23" t="str">
        <f t="shared" si="8"/>
        <v>De acuerdo con lo programado</v>
      </c>
      <c r="AD73" s="23"/>
      <c r="AE73" s="54">
        <v>0.25</v>
      </c>
      <c r="AF73" s="25">
        <f t="shared" si="9"/>
        <v>1</v>
      </c>
      <c r="AG73" s="23" t="str">
        <f t="shared" si="10"/>
        <v>De acuerdo con lo programado</v>
      </c>
      <c r="AH73" s="23"/>
      <c r="AI73" s="24">
        <f t="shared" si="11"/>
        <v>0.5</v>
      </c>
      <c r="AJ73" s="26">
        <f t="shared" si="22"/>
        <v>1</v>
      </c>
      <c r="AK73" s="519" t="str">
        <f t="shared" si="13"/>
        <v>De acuerdo a lo programado</v>
      </c>
      <c r="AL73" s="23"/>
    </row>
    <row r="74" spans="1:38" ht="58.5" customHeight="1" thickTop="1" thickBot="1">
      <c r="A74" s="32">
        <v>61</v>
      </c>
      <c r="B74" s="33">
        <v>9</v>
      </c>
      <c r="C74" s="33">
        <v>0</v>
      </c>
      <c r="D74" s="33">
        <v>0</v>
      </c>
      <c r="E74" s="33">
        <v>0</v>
      </c>
      <c r="F74" s="201" t="s">
        <v>207</v>
      </c>
      <c r="G74" s="47" t="s">
        <v>94</v>
      </c>
      <c r="H74" s="331" t="s">
        <v>79</v>
      </c>
      <c r="I74" s="50">
        <v>0.2</v>
      </c>
      <c r="J74" s="303">
        <v>0.2</v>
      </c>
      <c r="K74" s="304">
        <f t="shared" si="24"/>
        <v>0.4</v>
      </c>
      <c r="L74" s="303">
        <v>0.2</v>
      </c>
      <c r="M74" s="303">
        <v>0.2</v>
      </c>
      <c r="N74" s="304">
        <f t="shared" si="25"/>
        <v>0.4</v>
      </c>
      <c r="O74" s="305">
        <f t="shared" si="26"/>
        <v>0.8</v>
      </c>
      <c r="P74" s="296"/>
      <c r="Q74" s="190" t="s">
        <v>154</v>
      </c>
      <c r="R74" s="297" t="s">
        <v>208</v>
      </c>
      <c r="S74" s="264">
        <v>0.21249999999999999</v>
      </c>
      <c r="T74" s="262">
        <f t="shared" si="3"/>
        <v>1.0625</v>
      </c>
      <c r="U74" s="99" t="str">
        <f t="shared" si="4"/>
        <v>De acuerdo con lo programado</v>
      </c>
      <c r="V74" s="99"/>
      <c r="W74" s="501">
        <v>0.2</v>
      </c>
      <c r="X74" s="25">
        <f t="shared" si="5"/>
        <v>1</v>
      </c>
      <c r="Y74" s="23" t="str">
        <f t="shared" si="6"/>
        <v>De acuerdo con lo programado</v>
      </c>
      <c r="Z74" s="499"/>
      <c r="AA74" s="54">
        <v>0.2</v>
      </c>
      <c r="AB74" s="25">
        <f t="shared" si="7"/>
        <v>1</v>
      </c>
      <c r="AC74" s="23" t="str">
        <f t="shared" si="8"/>
        <v>De acuerdo con lo programado</v>
      </c>
      <c r="AD74" s="23"/>
      <c r="AE74" s="24">
        <v>20</v>
      </c>
      <c r="AF74" s="25">
        <f t="shared" si="9"/>
        <v>100</v>
      </c>
      <c r="AG74" s="23" t="str">
        <f t="shared" si="10"/>
        <v>De acuerdo con lo programado</v>
      </c>
      <c r="AH74" s="23"/>
      <c r="AI74" s="24">
        <f t="shared" si="11"/>
        <v>0.41249999999999998</v>
      </c>
      <c r="AJ74" s="26">
        <f t="shared" si="22"/>
        <v>1.0312499999999998</v>
      </c>
      <c r="AK74" s="519" t="str">
        <f t="shared" si="13"/>
        <v>De acuerdo a lo programado</v>
      </c>
      <c r="AL74" s="23"/>
    </row>
    <row r="75" spans="1:38" ht="68.400000000000006" thickTop="1" thickBot="1">
      <c r="A75" s="32">
        <v>62</v>
      </c>
      <c r="B75" s="33">
        <v>9</v>
      </c>
      <c r="C75" s="33">
        <v>0</v>
      </c>
      <c r="D75" s="33">
        <v>2</v>
      </c>
      <c r="E75" s="33">
        <v>3.04</v>
      </c>
      <c r="F75" s="201" t="s">
        <v>209</v>
      </c>
      <c r="G75" s="47" t="s">
        <v>94</v>
      </c>
      <c r="H75" s="331" t="s">
        <v>79</v>
      </c>
      <c r="I75" s="50">
        <v>0.25</v>
      </c>
      <c r="J75" s="303">
        <v>0.25</v>
      </c>
      <c r="K75" s="304">
        <f t="shared" si="24"/>
        <v>0.5</v>
      </c>
      <c r="L75" s="303">
        <v>0.25</v>
      </c>
      <c r="M75" s="303">
        <v>0.25</v>
      </c>
      <c r="N75" s="304">
        <f t="shared" si="25"/>
        <v>0.5</v>
      </c>
      <c r="O75" s="305">
        <f t="shared" si="26"/>
        <v>1</v>
      </c>
      <c r="P75" s="296"/>
      <c r="Q75" s="190" t="s">
        <v>154</v>
      </c>
      <c r="R75" s="297" t="s">
        <v>210</v>
      </c>
      <c r="S75" s="263">
        <v>0.25</v>
      </c>
      <c r="T75" s="262">
        <f t="shared" si="3"/>
        <v>1</v>
      </c>
      <c r="U75" s="99" t="str">
        <f t="shared" si="4"/>
        <v>De acuerdo con lo programado</v>
      </c>
      <c r="V75" s="99"/>
      <c r="W75" s="501">
        <v>0</v>
      </c>
      <c r="X75" s="25">
        <f t="shared" si="5"/>
        <v>0</v>
      </c>
      <c r="Y75" s="23" t="str">
        <f t="shared" si="6"/>
        <v>En riesgo en cumplimiento</v>
      </c>
      <c r="Z75" s="499" t="s">
        <v>1191</v>
      </c>
      <c r="AA75" s="54">
        <v>0.25</v>
      </c>
      <c r="AB75" s="25">
        <f t="shared" si="7"/>
        <v>1</v>
      </c>
      <c r="AC75" s="23" t="str">
        <f t="shared" si="8"/>
        <v>De acuerdo con lo programado</v>
      </c>
      <c r="AD75" s="23"/>
      <c r="AE75" s="24">
        <v>25</v>
      </c>
      <c r="AF75" s="25">
        <f t="shared" si="9"/>
        <v>100</v>
      </c>
      <c r="AG75" s="23" t="str">
        <f t="shared" si="10"/>
        <v>De acuerdo con lo programado</v>
      </c>
      <c r="AH75" s="23"/>
      <c r="AI75" s="24">
        <f t="shared" si="11"/>
        <v>0.25</v>
      </c>
      <c r="AJ75" s="26">
        <f t="shared" ref="AJ75:AJ77" si="27">IF(AI75="","No hay ejecución",IF(AND(O75=0),"No hay Programación", AI75/O75))</f>
        <v>0.25</v>
      </c>
      <c r="AK75" s="519" t="str">
        <f t="shared" si="13"/>
        <v>En riesgo de Incumplimiento</v>
      </c>
      <c r="AL75" s="23"/>
    </row>
    <row r="76" spans="1:38" ht="164.4" thickTop="1" thickBot="1">
      <c r="A76" s="32">
        <v>63</v>
      </c>
      <c r="B76" s="33">
        <v>9</v>
      </c>
      <c r="C76" s="33">
        <v>0</v>
      </c>
      <c r="D76" s="33">
        <v>2</v>
      </c>
      <c r="E76" s="33">
        <v>3.04</v>
      </c>
      <c r="F76" s="201" t="s">
        <v>211</v>
      </c>
      <c r="G76" s="47" t="s">
        <v>94</v>
      </c>
      <c r="H76" s="331" t="s">
        <v>79</v>
      </c>
      <c r="I76" s="50">
        <v>0.25</v>
      </c>
      <c r="J76" s="303">
        <v>0.25</v>
      </c>
      <c r="K76" s="304">
        <f t="shared" si="24"/>
        <v>0.5</v>
      </c>
      <c r="L76" s="303">
        <v>0.25</v>
      </c>
      <c r="M76" s="303">
        <v>0.25</v>
      </c>
      <c r="N76" s="304">
        <f t="shared" si="25"/>
        <v>0.5</v>
      </c>
      <c r="O76" s="305">
        <f t="shared" si="26"/>
        <v>1</v>
      </c>
      <c r="P76" s="296"/>
      <c r="Q76" s="190" t="s">
        <v>154</v>
      </c>
      <c r="R76" s="297" t="s">
        <v>212</v>
      </c>
      <c r="S76" s="263">
        <v>0</v>
      </c>
      <c r="T76" s="262">
        <f t="shared" si="3"/>
        <v>0</v>
      </c>
      <c r="U76" s="99" t="str">
        <f t="shared" si="4"/>
        <v>En riesgo cumplimiento</v>
      </c>
      <c r="V76" s="99" t="s">
        <v>213</v>
      </c>
      <c r="W76" s="501">
        <v>0.25</v>
      </c>
      <c r="X76" s="25">
        <f t="shared" si="5"/>
        <v>1</v>
      </c>
      <c r="Y76" s="23" t="str">
        <f t="shared" si="6"/>
        <v>De acuerdo con lo programado</v>
      </c>
      <c r="Z76" s="499"/>
      <c r="AA76" s="54">
        <v>0</v>
      </c>
      <c r="AB76" s="25">
        <f t="shared" si="7"/>
        <v>0</v>
      </c>
      <c r="AC76" s="23" t="str">
        <f t="shared" si="8"/>
        <v>En riesgo en cumplimiento</v>
      </c>
      <c r="AD76" s="23" t="s">
        <v>1538</v>
      </c>
      <c r="AE76" s="24">
        <v>0</v>
      </c>
      <c r="AF76" s="25">
        <f t="shared" si="9"/>
        <v>0</v>
      </c>
      <c r="AG76" s="23" t="str">
        <f t="shared" si="10"/>
        <v>En riesgo en cumplimiento</v>
      </c>
      <c r="AH76" s="23" t="s">
        <v>1811</v>
      </c>
      <c r="AI76" s="24">
        <f t="shared" si="11"/>
        <v>0.25</v>
      </c>
      <c r="AJ76" s="26">
        <f t="shared" si="27"/>
        <v>0.25</v>
      </c>
      <c r="AK76" s="519" t="str">
        <f t="shared" si="13"/>
        <v>En riesgo de Incumplimiento</v>
      </c>
      <c r="AL76" s="23"/>
    </row>
    <row r="77" spans="1:38" ht="154.80000000000001" thickTop="1" thickBot="1">
      <c r="A77" s="32">
        <v>64</v>
      </c>
      <c r="B77" s="33">
        <v>9</v>
      </c>
      <c r="C77" s="33">
        <v>0</v>
      </c>
      <c r="D77" s="33">
        <v>0</v>
      </c>
      <c r="E77" s="33">
        <v>3.04</v>
      </c>
      <c r="F77" s="201" t="s">
        <v>214</v>
      </c>
      <c r="G77" s="47" t="s">
        <v>94</v>
      </c>
      <c r="H77" s="331" t="s">
        <v>79</v>
      </c>
      <c r="I77" s="50">
        <v>0.25</v>
      </c>
      <c r="J77" s="303">
        <v>0.25</v>
      </c>
      <c r="K77" s="304">
        <f t="shared" si="24"/>
        <v>0.5</v>
      </c>
      <c r="L77" s="303">
        <v>0.25</v>
      </c>
      <c r="M77" s="303">
        <v>0.25</v>
      </c>
      <c r="N77" s="304">
        <f t="shared" si="25"/>
        <v>0.5</v>
      </c>
      <c r="O77" s="305">
        <f t="shared" si="26"/>
        <v>1</v>
      </c>
      <c r="P77" s="296"/>
      <c r="Q77" s="190" t="s">
        <v>154</v>
      </c>
      <c r="R77" s="297" t="s">
        <v>215</v>
      </c>
      <c r="S77" s="263">
        <v>0</v>
      </c>
      <c r="T77" s="262">
        <f t="shared" si="3"/>
        <v>0</v>
      </c>
      <c r="U77" s="99" t="str">
        <f t="shared" si="4"/>
        <v>En riesgo cumplimiento</v>
      </c>
      <c r="V77" s="99" t="s">
        <v>216</v>
      </c>
      <c r="W77" s="501">
        <v>0</v>
      </c>
      <c r="X77" s="25">
        <f t="shared" si="5"/>
        <v>0</v>
      </c>
      <c r="Y77" s="23" t="str">
        <f t="shared" si="6"/>
        <v>En riesgo en cumplimiento</v>
      </c>
      <c r="Z77" s="499" t="s">
        <v>1192</v>
      </c>
      <c r="AA77" s="54">
        <v>0.25</v>
      </c>
      <c r="AB77" s="25">
        <f t="shared" si="7"/>
        <v>1</v>
      </c>
      <c r="AC77" s="23" t="str">
        <f t="shared" si="8"/>
        <v>De acuerdo con lo programado</v>
      </c>
      <c r="AD77" s="23"/>
      <c r="AE77" s="24">
        <v>0</v>
      </c>
      <c r="AF77" s="25">
        <f t="shared" si="9"/>
        <v>0</v>
      </c>
      <c r="AG77" s="23" t="str">
        <f t="shared" si="10"/>
        <v>En riesgo en cumplimiento</v>
      </c>
      <c r="AH77" s="23" t="s">
        <v>1812</v>
      </c>
      <c r="AI77" s="24">
        <f t="shared" si="11"/>
        <v>0</v>
      </c>
      <c r="AJ77" s="26">
        <f t="shared" si="27"/>
        <v>0</v>
      </c>
      <c r="AK77" s="519" t="str">
        <f t="shared" si="13"/>
        <v>En riesgo de Incumplimiento</v>
      </c>
      <c r="AL77" s="23"/>
    </row>
    <row r="78" spans="1:38" ht="84.45" customHeight="1" thickTop="1" thickBot="1">
      <c r="A78" s="32">
        <v>65</v>
      </c>
      <c r="B78" s="33">
        <v>9</v>
      </c>
      <c r="C78" s="33">
        <v>0</v>
      </c>
      <c r="D78" s="33">
        <v>0</v>
      </c>
      <c r="E78" s="33">
        <v>3.04</v>
      </c>
      <c r="F78" s="201" t="s">
        <v>217</v>
      </c>
      <c r="G78" s="47" t="s">
        <v>94</v>
      </c>
      <c r="H78" s="331" t="s">
        <v>79</v>
      </c>
      <c r="I78" s="50">
        <v>0.25</v>
      </c>
      <c r="J78" s="303">
        <v>0.25</v>
      </c>
      <c r="K78" s="304">
        <f t="shared" si="24"/>
        <v>0.5</v>
      </c>
      <c r="L78" s="303">
        <v>0.25</v>
      </c>
      <c r="M78" s="303">
        <v>0.25</v>
      </c>
      <c r="N78" s="304">
        <f t="shared" si="25"/>
        <v>0.5</v>
      </c>
      <c r="O78" s="305">
        <f t="shared" si="26"/>
        <v>1</v>
      </c>
      <c r="P78" s="296"/>
      <c r="Q78" s="190" t="s">
        <v>154</v>
      </c>
      <c r="R78" s="297" t="s">
        <v>218</v>
      </c>
      <c r="S78" s="263">
        <v>0.25</v>
      </c>
      <c r="T78" s="262">
        <f t="shared" si="3"/>
        <v>1</v>
      </c>
      <c r="U78" s="99" t="str">
        <f t="shared" si="4"/>
        <v>De acuerdo con lo programado</v>
      </c>
      <c r="V78" s="99"/>
      <c r="W78" s="501">
        <v>0.25</v>
      </c>
      <c r="X78" s="25">
        <f t="shared" si="5"/>
        <v>1</v>
      </c>
      <c r="Y78" s="23" t="str">
        <f t="shared" si="6"/>
        <v>De acuerdo con lo programado</v>
      </c>
      <c r="Z78" s="499"/>
      <c r="AA78" s="54">
        <v>0.25</v>
      </c>
      <c r="AB78" s="25">
        <f t="shared" si="7"/>
        <v>1</v>
      </c>
      <c r="AC78" s="23" t="str">
        <f t="shared" si="8"/>
        <v>De acuerdo con lo programado</v>
      </c>
      <c r="AD78" s="23"/>
      <c r="AE78" s="54">
        <v>0.25</v>
      </c>
      <c r="AF78" s="25">
        <f t="shared" si="9"/>
        <v>1</v>
      </c>
      <c r="AG78" s="23" t="str">
        <f t="shared" si="10"/>
        <v>De acuerdo con lo programado</v>
      </c>
      <c r="AH78" s="23"/>
      <c r="AI78" s="24">
        <f t="shared" si="11"/>
        <v>0.5</v>
      </c>
      <c r="AJ78" s="26">
        <f t="shared" si="22"/>
        <v>1</v>
      </c>
      <c r="AK78" s="519" t="str">
        <f t="shared" si="13"/>
        <v>De acuerdo a lo programado</v>
      </c>
      <c r="AL78" s="23"/>
    </row>
    <row r="79" spans="1:38" ht="123.45" customHeight="1" thickTop="1" thickBot="1">
      <c r="A79" s="32">
        <v>66</v>
      </c>
      <c r="B79" s="33">
        <v>9</v>
      </c>
      <c r="C79" s="33">
        <v>0</v>
      </c>
      <c r="D79" s="33">
        <v>0</v>
      </c>
      <c r="E79" s="33">
        <v>0</v>
      </c>
      <c r="F79" s="201" t="s">
        <v>219</v>
      </c>
      <c r="G79" s="47" t="s">
        <v>94</v>
      </c>
      <c r="H79" s="331" t="s">
        <v>79</v>
      </c>
      <c r="I79" s="50">
        <v>0.1</v>
      </c>
      <c r="J79" s="303">
        <v>0.1</v>
      </c>
      <c r="K79" s="304">
        <f t="shared" si="24"/>
        <v>0.2</v>
      </c>
      <c r="L79" s="303">
        <v>0.1</v>
      </c>
      <c r="M79" s="303">
        <v>0.1</v>
      </c>
      <c r="N79" s="304">
        <f t="shared" si="25"/>
        <v>0.2</v>
      </c>
      <c r="O79" s="305">
        <f t="shared" si="26"/>
        <v>0.4</v>
      </c>
      <c r="P79" s="296"/>
      <c r="Q79" s="190" t="s">
        <v>154</v>
      </c>
      <c r="R79" s="297" t="s">
        <v>220</v>
      </c>
      <c r="S79" s="263">
        <v>0.2</v>
      </c>
      <c r="T79" s="262">
        <f t="shared" si="3"/>
        <v>2</v>
      </c>
      <c r="U79" s="99" t="str">
        <f t="shared" si="4"/>
        <v>De acuerdo con lo programado</v>
      </c>
      <c r="V79" s="265"/>
      <c r="W79" s="501">
        <v>0.1</v>
      </c>
      <c r="X79" s="25">
        <f t="shared" si="5"/>
        <v>1</v>
      </c>
      <c r="Y79" s="23" t="str">
        <f t="shared" si="6"/>
        <v>De acuerdo con lo programado</v>
      </c>
      <c r="Z79" s="499"/>
      <c r="AA79" s="54">
        <v>0.09</v>
      </c>
      <c r="AB79" s="25">
        <f t="shared" si="7"/>
        <v>0.89999999999999991</v>
      </c>
      <c r="AC79" s="23" t="str">
        <f t="shared" si="8"/>
        <v>De acuerdo con lo programado</v>
      </c>
      <c r="AD79" s="23"/>
      <c r="AE79" s="54">
        <v>0.09</v>
      </c>
      <c r="AF79" s="25">
        <f t="shared" si="9"/>
        <v>0.89999999999999991</v>
      </c>
      <c r="AG79" s="23" t="str">
        <f t="shared" si="10"/>
        <v>De acuerdo con lo programado</v>
      </c>
      <c r="AH79" s="23"/>
      <c r="AI79" s="24">
        <f t="shared" si="11"/>
        <v>0.30000000000000004</v>
      </c>
      <c r="AJ79" s="26">
        <f t="shared" si="22"/>
        <v>1.5000000000000002</v>
      </c>
      <c r="AK79" s="519" t="str">
        <f t="shared" si="13"/>
        <v>De acuerdo a lo programado</v>
      </c>
      <c r="AL79" s="23"/>
    </row>
    <row r="80" spans="1:38" ht="123.45" customHeight="1" thickTop="1" thickBot="1">
      <c r="A80" s="32">
        <v>67</v>
      </c>
      <c r="B80" s="33">
        <v>9</v>
      </c>
      <c r="C80" s="33">
        <v>0</v>
      </c>
      <c r="D80" s="33">
        <v>0</v>
      </c>
      <c r="E80" s="33">
        <v>0</v>
      </c>
      <c r="F80" s="299" t="s">
        <v>221</v>
      </c>
      <c r="G80" s="47" t="s">
        <v>94</v>
      </c>
      <c r="H80" s="331" t="s">
        <v>79</v>
      </c>
      <c r="I80" s="50">
        <v>0.1</v>
      </c>
      <c r="J80" s="303">
        <v>0.1</v>
      </c>
      <c r="K80" s="304">
        <f t="shared" si="24"/>
        <v>0.2</v>
      </c>
      <c r="L80" s="303">
        <v>0.1</v>
      </c>
      <c r="M80" s="303">
        <v>0.1</v>
      </c>
      <c r="N80" s="304">
        <f t="shared" si="25"/>
        <v>0.2</v>
      </c>
      <c r="O80" s="305">
        <f t="shared" si="26"/>
        <v>0.4</v>
      </c>
      <c r="P80" s="296"/>
      <c r="Q80" s="190" t="s">
        <v>154</v>
      </c>
      <c r="R80" s="297" t="s">
        <v>222</v>
      </c>
      <c r="S80" s="263">
        <v>0.09</v>
      </c>
      <c r="T80" s="262">
        <f t="shared" ref="T80" si="28">IF(S80="","No hay ejecución",IF(AND(I80=0),"No hay Programación", S80/I80))</f>
        <v>0.89999999999999991</v>
      </c>
      <c r="U80" s="99" t="str">
        <f t="shared" ref="U80" si="29">IF(T80="No hay ejecución","NA",IF(T80&gt;=90%,"De acuerdo con lo programado",IF(T80&gt;=51%,"Atraso Leve",IF(T80&lt;=50%,"En riesgo cumplimiento"))))</f>
        <v>De acuerdo con lo programado</v>
      </c>
      <c r="V80" s="99"/>
      <c r="W80" s="501">
        <v>0.1</v>
      </c>
      <c r="X80" s="25">
        <f t="shared" ref="X80" si="30">IF(W80="","No hay ejecución",IF(AND(J80=0),"No hay Programación", W80/J80))</f>
        <v>1</v>
      </c>
      <c r="Y80" s="23" t="str">
        <f t="shared" ref="Y80" si="31">IF(X80="No hay ejecución","NA",IF(X80&gt;=90%,"De acuerdo con lo programado",IF(X80&gt;=51%,"Atraso Leve",IF(X80&lt;50%,"En riesgo en cumplimiento"))))</f>
        <v>De acuerdo con lo programado</v>
      </c>
      <c r="Z80" s="499"/>
      <c r="AA80" s="54">
        <v>0.09</v>
      </c>
      <c r="AB80" s="25">
        <f t="shared" ref="AB80" si="32">IF(AA80="","No hay ejecución",IF(AND(L80=0),"No hay Programación", AA80/L80))</f>
        <v>0.89999999999999991</v>
      </c>
      <c r="AC80" s="23" t="str">
        <f t="shared" ref="AC80" si="33">IF(AB80="No hay ejecución","NA",IF(AB80&gt;=90%,"De acuerdo con lo programado",IF(AB80&gt;=51%,"Atraso Leve",IF(AB80&lt;50%,"En riesgo en cumplimiento"))))</f>
        <v>De acuerdo con lo programado</v>
      </c>
      <c r="AD80" s="23"/>
      <c r="AE80" s="54">
        <v>0.09</v>
      </c>
      <c r="AF80" s="25">
        <f t="shared" ref="AF80" si="34">IF(AE80="","No hay ejecución",IF(AND(M80=0),"No hay Programación", AE80/M80))</f>
        <v>0.89999999999999991</v>
      </c>
      <c r="AG80" s="23" t="str">
        <f t="shared" ref="AG80" si="35">IF(AF80="No hay ejecución","NA",IF(AF80&gt;=90%,"De acuerdo con lo programado",IF(AF80&gt;=51%,"Atraso Leve",IF(AF80&lt;50%,"En riesgo en cumplimiento"))))</f>
        <v>De acuerdo con lo programado</v>
      </c>
      <c r="AH80" s="23"/>
      <c r="AI80" s="24">
        <f t="shared" ref="AI80" si="36">W80+S80</f>
        <v>0.19</v>
      </c>
      <c r="AJ80" s="26">
        <f t="shared" si="22"/>
        <v>0.95</v>
      </c>
      <c r="AK80" s="519" t="str">
        <f t="shared" ref="AK80" si="37">IF(AJ80="No hay ejecución","NA",IF(AJ80&gt;=90%,"De acuerdo a lo programado",IF(AJ80&lt;89.99%,"En riesgo de Incumplimiento")))</f>
        <v>De acuerdo a lo programado</v>
      </c>
      <c r="AL80" s="23"/>
    </row>
    <row r="81" spans="1:30" ht="10.8" thickTop="1" thickBot="1">
      <c r="A81" s="6"/>
      <c r="B81" s="6"/>
      <c r="C81" s="6"/>
      <c r="D81" s="6"/>
      <c r="E81" s="6"/>
      <c r="F81" s="363"/>
      <c r="G81" s="332"/>
      <c r="H81" s="8"/>
      <c r="I81" s="9"/>
      <c r="J81" s="307"/>
      <c r="K81" s="307"/>
      <c r="L81" s="307"/>
      <c r="M81" s="307"/>
      <c r="N81" s="307"/>
      <c r="O81" s="307"/>
      <c r="P81" s="307"/>
      <c r="Q81" s="307"/>
      <c r="R81" s="307"/>
      <c r="AD81" s="5"/>
    </row>
    <row r="82" spans="1:30" ht="10.5" customHeight="1" thickTop="1" thickBot="1">
      <c r="A82" s="806" t="s">
        <v>223</v>
      </c>
      <c r="B82" s="807"/>
      <c r="C82" s="807"/>
      <c r="D82" s="807"/>
      <c r="E82" s="807"/>
      <c r="F82" s="153" t="s">
        <v>89</v>
      </c>
      <c r="G82" s="333"/>
      <c r="H82" s="10"/>
      <c r="I82" s="9"/>
      <c r="J82" s="307"/>
      <c r="K82" s="307"/>
      <c r="L82" s="307"/>
      <c r="M82" s="307"/>
      <c r="N82" s="307"/>
      <c r="O82" s="307"/>
      <c r="P82" s="307"/>
      <c r="Q82" s="307"/>
      <c r="R82" s="307"/>
    </row>
    <row r="83" spans="1:30" ht="10.8" thickTop="1" thickBot="1">
      <c r="A83" s="11"/>
      <c r="B83" s="11"/>
      <c r="C83" s="11"/>
      <c r="D83" s="11"/>
      <c r="E83" s="11"/>
      <c r="F83" s="362"/>
      <c r="G83" s="333"/>
      <c r="H83" s="10"/>
      <c r="I83" s="9"/>
      <c r="J83" s="307"/>
      <c r="K83" s="307"/>
      <c r="L83" s="307"/>
      <c r="M83" s="307"/>
      <c r="N83" s="307"/>
      <c r="O83" s="307"/>
      <c r="P83" s="307"/>
      <c r="Q83" s="307"/>
      <c r="R83" s="307"/>
    </row>
    <row r="84" spans="1:30" ht="12" customHeight="1" thickTop="1" thickBot="1">
      <c r="A84" s="808" t="s">
        <v>224</v>
      </c>
      <c r="B84" s="809"/>
      <c r="C84" s="809"/>
      <c r="D84" s="809"/>
      <c r="E84" s="809"/>
      <c r="F84" s="153" t="s">
        <v>225</v>
      </c>
      <c r="G84" s="333"/>
      <c r="H84" s="10"/>
      <c r="I84" s="9"/>
      <c r="J84" s="307"/>
      <c r="K84" s="307"/>
      <c r="L84" s="307"/>
      <c r="M84" s="307"/>
      <c r="N84" s="307"/>
      <c r="O84" s="307"/>
      <c r="P84" s="307"/>
      <c r="Q84" s="307"/>
      <c r="R84" s="307"/>
    </row>
    <row r="85" spans="1:30" ht="10.8" thickTop="1" thickBot="1">
      <c r="A85" s="13"/>
      <c r="B85" s="13"/>
      <c r="C85" s="13"/>
      <c r="D85" s="13"/>
      <c r="E85" s="13"/>
      <c r="F85" s="154"/>
      <c r="G85" s="333"/>
      <c r="H85" s="10"/>
      <c r="I85" s="9"/>
      <c r="J85" s="307"/>
      <c r="K85" s="307"/>
      <c r="L85" s="307"/>
      <c r="M85" s="307"/>
      <c r="N85" s="307"/>
      <c r="O85" s="307"/>
      <c r="P85" s="307"/>
      <c r="Q85" s="307"/>
      <c r="R85" s="307"/>
    </row>
    <row r="86" spans="1:30" ht="10.8" thickTop="1" thickBot="1">
      <c r="A86" s="15" t="s">
        <v>226</v>
      </c>
      <c r="B86" s="6"/>
      <c r="C86" s="16"/>
      <c r="D86" s="6"/>
      <c r="E86" s="6"/>
      <c r="F86" s="363"/>
      <c r="G86" s="333"/>
      <c r="H86" s="10"/>
      <c r="I86" s="9"/>
      <c r="J86" s="307"/>
      <c r="K86" s="307"/>
      <c r="L86" s="307"/>
      <c r="M86" s="307"/>
      <c r="N86" s="307"/>
      <c r="O86" s="307"/>
      <c r="P86" s="307"/>
      <c r="Q86" s="307"/>
      <c r="R86" s="307"/>
    </row>
    <row r="87" spans="1:30" ht="13.2" customHeight="1" thickTop="1" thickBot="1">
      <c r="A87" s="17">
        <v>1</v>
      </c>
      <c r="B87" s="6" t="s">
        <v>227</v>
      </c>
      <c r="C87" s="16"/>
      <c r="D87" s="6"/>
      <c r="E87" s="6"/>
      <c r="F87" s="363"/>
      <c r="G87" s="333"/>
      <c r="H87" s="10"/>
      <c r="I87" s="9"/>
      <c r="J87" s="307"/>
      <c r="K87" s="307"/>
      <c r="L87" s="307"/>
      <c r="M87" s="307"/>
      <c r="N87" s="307"/>
      <c r="O87" s="307"/>
      <c r="P87" s="307"/>
      <c r="Q87" s="307"/>
      <c r="R87" s="307"/>
    </row>
    <row r="88" spans="1:30" ht="13.2" customHeight="1" thickTop="1" thickBot="1">
      <c r="A88" s="17">
        <v>2</v>
      </c>
      <c r="B88" s="6" t="s">
        <v>228</v>
      </c>
      <c r="C88" s="16"/>
      <c r="D88" s="6"/>
      <c r="E88" s="6"/>
      <c r="F88" s="363"/>
      <c r="G88" s="333"/>
      <c r="H88" s="10"/>
      <c r="I88" s="9"/>
      <c r="J88" s="307"/>
      <c r="K88" s="307"/>
      <c r="L88" s="307"/>
      <c r="M88" s="307"/>
      <c r="N88" s="307"/>
      <c r="O88" s="307"/>
      <c r="P88" s="307"/>
      <c r="Q88" s="307"/>
      <c r="R88" s="307"/>
    </row>
    <row r="89" spans="1:30" ht="13.2" customHeight="1" thickTop="1" thickBot="1">
      <c r="A89" s="17">
        <v>3</v>
      </c>
      <c r="B89" s="6" t="s">
        <v>229</v>
      </c>
      <c r="C89" s="18"/>
      <c r="D89" s="6"/>
      <c r="E89" s="6"/>
      <c r="F89" s="363"/>
      <c r="G89" s="334"/>
      <c r="H89" s="19"/>
      <c r="I89" s="9"/>
      <c r="J89" s="307"/>
      <c r="K89" s="307"/>
      <c r="L89" s="307"/>
      <c r="M89" s="307"/>
      <c r="N89" s="307"/>
      <c r="O89" s="307"/>
      <c r="P89" s="307"/>
      <c r="Q89" s="307"/>
      <c r="R89" s="307"/>
    </row>
    <row r="90" spans="1:30" ht="13.2" customHeight="1" thickTop="1" thickBot="1">
      <c r="A90" s="17">
        <v>4</v>
      </c>
      <c r="B90" s="6" t="s">
        <v>230</v>
      </c>
      <c r="C90" s="18"/>
      <c r="D90" s="6"/>
      <c r="E90" s="6"/>
      <c r="F90" s="363"/>
      <c r="G90" s="332"/>
      <c r="H90" s="8"/>
      <c r="I90" s="9"/>
      <c r="J90" s="307"/>
      <c r="K90" s="307"/>
      <c r="L90" s="307"/>
      <c r="M90" s="307"/>
      <c r="N90" s="307"/>
      <c r="O90" s="307"/>
      <c r="P90" s="307"/>
      <c r="Q90" s="307"/>
      <c r="R90" s="307"/>
    </row>
    <row r="91" spans="1:30" ht="13.2" customHeight="1" thickTop="1" thickBot="1">
      <c r="A91" s="17">
        <v>5</v>
      </c>
      <c r="B91" s="6" t="s">
        <v>231</v>
      </c>
      <c r="C91" s="18"/>
      <c r="D91" s="6"/>
      <c r="E91" s="6"/>
      <c r="F91" s="363"/>
      <c r="G91" s="332"/>
      <c r="H91" s="8"/>
      <c r="I91" s="9"/>
      <c r="J91" s="307"/>
      <c r="K91" s="307"/>
      <c r="L91" s="307"/>
      <c r="M91" s="307"/>
      <c r="N91" s="307"/>
      <c r="O91" s="307"/>
      <c r="P91" s="307"/>
      <c r="Q91" s="307"/>
      <c r="R91" s="307"/>
    </row>
    <row r="92" spans="1:30" ht="13.2" customHeight="1" thickTop="1">
      <c r="A92" s="17">
        <v>6</v>
      </c>
      <c r="B92" s="19" t="s">
        <v>232</v>
      </c>
      <c r="C92" s="18"/>
      <c r="D92" s="6"/>
      <c r="E92" s="6"/>
      <c r="F92" s="363"/>
      <c r="G92" s="333"/>
      <c r="H92" s="10"/>
      <c r="I92" s="14"/>
      <c r="J92" s="154"/>
      <c r="K92" s="154"/>
      <c r="L92" s="154"/>
      <c r="M92" s="154"/>
      <c r="N92" s="154"/>
      <c r="O92" s="154"/>
      <c r="P92" s="154"/>
      <c r="Q92" s="154"/>
      <c r="R92" s="154"/>
    </row>
    <row r="93" spans="1:30" ht="13.2" customHeight="1">
      <c r="A93" s="17">
        <v>7</v>
      </c>
      <c r="B93" s="6" t="s">
        <v>233</v>
      </c>
      <c r="D93" s="6"/>
      <c r="E93" s="6"/>
      <c r="F93" s="363"/>
      <c r="G93" s="333"/>
      <c r="H93" s="10"/>
      <c r="I93" s="14"/>
      <c r="J93" s="154"/>
      <c r="K93" s="154"/>
      <c r="L93" s="154"/>
      <c r="M93" s="154"/>
      <c r="N93" s="154"/>
      <c r="O93" s="154"/>
      <c r="P93" s="154"/>
      <c r="Q93" s="154"/>
      <c r="R93" s="154"/>
    </row>
    <row r="94" spans="1:30" s="28" customFormat="1" ht="13.2" customHeight="1">
      <c r="A94" s="17">
        <v>8</v>
      </c>
      <c r="B94" s="20" t="s">
        <v>234</v>
      </c>
      <c r="C94" s="6"/>
      <c r="D94" s="19"/>
      <c r="E94" s="19"/>
      <c r="F94" s="363"/>
      <c r="G94" s="333"/>
      <c r="H94" s="10"/>
      <c r="I94" s="14"/>
      <c r="J94" s="154"/>
      <c r="K94" s="154"/>
      <c r="L94" s="154"/>
      <c r="M94" s="154"/>
      <c r="N94" s="154"/>
      <c r="O94" s="154"/>
      <c r="P94" s="154"/>
      <c r="Q94" s="154"/>
      <c r="R94" s="154"/>
      <c r="S94" s="19"/>
      <c r="T94" s="19"/>
      <c r="U94" s="19"/>
      <c r="V94" s="19"/>
    </row>
    <row r="95" spans="1:30" ht="13.2" customHeight="1">
      <c r="A95" s="17">
        <v>9</v>
      </c>
      <c r="B95" s="20" t="s">
        <v>235</v>
      </c>
      <c r="C95" s="6"/>
      <c r="D95" s="6"/>
      <c r="E95" s="6"/>
      <c r="F95" s="363"/>
      <c r="G95" s="333"/>
      <c r="H95" s="10"/>
      <c r="I95" s="14"/>
      <c r="J95" s="154"/>
      <c r="K95" s="154"/>
      <c r="L95" s="154"/>
      <c r="M95" s="154"/>
      <c r="N95" s="154"/>
      <c r="O95" s="154"/>
      <c r="P95" s="154"/>
      <c r="Q95" s="154"/>
      <c r="R95" s="154"/>
    </row>
    <row r="96" spans="1:30" ht="13.2" customHeight="1">
      <c r="A96" s="17">
        <v>10</v>
      </c>
      <c r="B96" s="20" t="s">
        <v>236</v>
      </c>
      <c r="C96" s="6"/>
      <c r="D96" s="6"/>
      <c r="E96" s="6"/>
      <c r="F96" s="363"/>
      <c r="G96" s="333"/>
      <c r="H96" s="10"/>
      <c r="I96" s="14"/>
      <c r="J96" s="154"/>
      <c r="K96" s="154"/>
      <c r="L96" s="154"/>
      <c r="M96" s="154"/>
      <c r="N96" s="154"/>
      <c r="O96" s="154"/>
      <c r="P96" s="154"/>
      <c r="Q96" s="154"/>
      <c r="R96" s="154"/>
    </row>
    <row r="97" spans="1:22" ht="13.2" customHeight="1">
      <c r="A97" s="17">
        <v>10</v>
      </c>
      <c r="B97" s="20" t="s">
        <v>237</v>
      </c>
      <c r="C97" s="6"/>
      <c r="D97" s="6"/>
      <c r="E97" s="6"/>
      <c r="F97" s="363"/>
      <c r="G97" s="333"/>
      <c r="H97" s="10"/>
      <c r="I97" s="14"/>
      <c r="J97" s="154"/>
      <c r="K97" s="154"/>
      <c r="L97" s="154"/>
      <c r="M97" s="154"/>
      <c r="N97" s="154"/>
      <c r="O97" s="154"/>
      <c r="P97" s="154"/>
      <c r="Q97" s="154"/>
      <c r="R97" s="154"/>
    </row>
    <row r="98" spans="1:22" ht="13.2" customHeight="1">
      <c r="A98" s="17">
        <v>11</v>
      </c>
      <c r="B98" s="6" t="s">
        <v>238</v>
      </c>
      <c r="C98" s="6"/>
      <c r="D98" s="6"/>
      <c r="E98" s="6"/>
      <c r="F98" s="363"/>
      <c r="G98" s="333"/>
      <c r="H98" s="10"/>
      <c r="I98" s="14"/>
      <c r="J98" s="154"/>
      <c r="K98" s="154"/>
      <c r="L98" s="154"/>
      <c r="M98" s="154"/>
      <c r="N98" s="154"/>
      <c r="O98" s="154"/>
      <c r="P98" s="154"/>
      <c r="Q98" s="154"/>
      <c r="R98" s="154"/>
    </row>
    <row r="99" spans="1:22" ht="13.2" customHeight="1">
      <c r="A99" s="17">
        <v>12</v>
      </c>
      <c r="B99" s="20" t="s">
        <v>239</v>
      </c>
      <c r="C99" s="6"/>
      <c r="D99" s="6"/>
      <c r="E99" s="6"/>
      <c r="F99" s="363"/>
      <c r="G99" s="333"/>
      <c r="H99" s="10"/>
      <c r="I99" s="14"/>
      <c r="J99" s="154"/>
      <c r="K99" s="154"/>
      <c r="L99" s="154"/>
      <c r="M99" s="154"/>
      <c r="N99" s="154"/>
      <c r="O99" s="154"/>
      <c r="P99" s="154"/>
      <c r="Q99" s="154"/>
      <c r="R99" s="154"/>
    </row>
    <row r="100" spans="1:22" ht="10.199999999999999" thickBot="1">
      <c r="A100" s="19"/>
      <c r="C100" s="19"/>
      <c r="D100" s="19"/>
      <c r="E100" s="19"/>
      <c r="F100" s="364"/>
      <c r="G100" s="335"/>
      <c r="H100" s="22"/>
      <c r="I100" s="22"/>
      <c r="J100" s="308"/>
      <c r="K100" s="308"/>
      <c r="L100" s="308"/>
      <c r="M100" s="308"/>
      <c r="N100" s="308"/>
      <c r="O100" s="309"/>
      <c r="P100" s="308"/>
      <c r="Q100" s="308"/>
      <c r="R100" s="308"/>
    </row>
    <row r="101" spans="1:22" ht="10.199999999999999" thickTop="1">
      <c r="A101" s="19"/>
      <c r="C101" s="19"/>
      <c r="D101" s="19"/>
      <c r="E101" s="19"/>
      <c r="F101" s="364"/>
      <c r="G101" s="334"/>
      <c r="H101" s="19"/>
      <c r="I101" s="19"/>
      <c r="J101" s="28"/>
      <c r="K101" s="28"/>
      <c r="L101" s="28"/>
      <c r="M101" s="28"/>
      <c r="N101" s="28"/>
      <c r="O101" s="310"/>
      <c r="P101" s="28"/>
      <c r="Q101" s="28"/>
      <c r="R101" s="28"/>
    </row>
    <row r="102" spans="1:22" s="28" customFormat="1">
      <c r="A102" s="19"/>
      <c r="B102" s="19"/>
      <c r="C102" s="19"/>
      <c r="D102" s="19"/>
      <c r="E102" s="19"/>
      <c r="F102" s="364"/>
      <c r="G102" s="334"/>
      <c r="H102" s="19"/>
      <c r="I102" s="19"/>
      <c r="O102" s="310"/>
      <c r="S102" s="19"/>
      <c r="T102" s="19"/>
      <c r="U102" s="19"/>
      <c r="V102" s="19"/>
    </row>
    <row r="103" spans="1:22" s="28" customFormat="1" ht="9.75" customHeight="1">
      <c r="A103" s="19"/>
      <c r="B103" s="19"/>
      <c r="C103" s="19"/>
      <c r="D103" s="19"/>
      <c r="E103" s="19"/>
      <c r="F103" s="364"/>
      <c r="G103" s="334"/>
      <c r="H103" s="19"/>
      <c r="I103" s="19"/>
      <c r="O103" s="310"/>
      <c r="S103" s="19"/>
      <c r="T103" s="19"/>
      <c r="U103" s="19"/>
      <c r="V103" s="19"/>
    </row>
    <row r="104" spans="1:22" s="28" customFormat="1">
      <c r="A104" s="19"/>
      <c r="B104" s="19"/>
      <c r="C104" s="19"/>
      <c r="D104" s="19"/>
      <c r="E104" s="19"/>
      <c r="F104" s="364"/>
      <c r="G104" s="334"/>
      <c r="H104" s="19"/>
      <c r="I104" s="19"/>
      <c r="O104" s="310"/>
      <c r="S104" s="19"/>
      <c r="T104" s="19"/>
      <c r="U104" s="19"/>
      <c r="V104" s="19"/>
    </row>
    <row r="105" spans="1:22" s="28" customFormat="1" ht="9" customHeight="1">
      <c r="A105" s="1"/>
      <c r="B105" s="1"/>
      <c r="C105" s="1"/>
      <c r="D105" s="1"/>
      <c r="E105" s="1"/>
      <c r="F105" s="351"/>
      <c r="G105" s="327"/>
      <c r="H105" s="1"/>
      <c r="I105" s="1"/>
      <c r="J105" s="27"/>
      <c r="K105" s="27"/>
      <c r="L105" s="27"/>
      <c r="M105" s="27"/>
      <c r="N105" s="27"/>
      <c r="O105" s="281"/>
      <c r="P105" s="27"/>
      <c r="Q105" s="27"/>
      <c r="R105" s="27"/>
      <c r="S105" s="19"/>
      <c r="T105" s="19"/>
      <c r="U105" s="19"/>
      <c r="V105" s="19"/>
    </row>
    <row r="106" spans="1:22" s="28" customFormat="1">
      <c r="A106" s="1"/>
      <c r="B106" s="1"/>
      <c r="C106" s="1"/>
      <c r="D106" s="1"/>
      <c r="E106" s="1"/>
      <c r="F106" s="351"/>
      <c r="G106" s="327"/>
      <c r="H106" s="1"/>
      <c r="I106" s="1"/>
      <c r="J106" s="27"/>
      <c r="K106" s="27"/>
      <c r="L106" s="27"/>
      <c r="M106" s="27"/>
      <c r="N106" s="27"/>
      <c r="O106" s="281"/>
      <c r="P106" s="27"/>
      <c r="Q106" s="27"/>
      <c r="R106" s="27"/>
      <c r="S106" s="19"/>
      <c r="T106" s="19"/>
      <c r="U106" s="19"/>
      <c r="V106" s="19"/>
    </row>
    <row r="107" spans="1:22" s="28" customFormat="1">
      <c r="A107" s="1"/>
      <c r="B107" s="1"/>
      <c r="C107" s="1"/>
      <c r="D107" s="1"/>
      <c r="E107" s="1"/>
      <c r="F107" s="351"/>
      <c r="G107" s="327"/>
      <c r="H107" s="1"/>
      <c r="I107" s="1"/>
      <c r="J107" s="27"/>
      <c r="K107" s="27"/>
      <c r="L107" s="27"/>
      <c r="M107" s="27"/>
      <c r="N107" s="27"/>
      <c r="O107" s="281"/>
      <c r="P107" s="27"/>
      <c r="Q107" s="27"/>
      <c r="R107" s="27"/>
      <c r="S107" s="19"/>
      <c r="T107" s="19"/>
      <c r="U107" s="19"/>
      <c r="V107" s="19"/>
    </row>
    <row r="108" spans="1:22" s="28" customFormat="1">
      <c r="A108" s="1"/>
      <c r="B108" s="1"/>
      <c r="C108" s="1"/>
      <c r="D108" s="1"/>
      <c r="E108" s="1"/>
      <c r="F108" s="351"/>
      <c r="G108" s="327"/>
      <c r="H108" s="1"/>
      <c r="I108" s="1"/>
      <c r="J108" s="27"/>
      <c r="K108" s="27"/>
      <c r="L108" s="27"/>
      <c r="M108" s="27"/>
      <c r="N108" s="27"/>
      <c r="O108" s="281"/>
      <c r="P108" s="27"/>
      <c r="Q108" s="27"/>
      <c r="R108" s="27"/>
      <c r="S108" s="19"/>
      <c r="T108" s="19"/>
      <c r="U108" s="19"/>
      <c r="V108" s="19"/>
    </row>
    <row r="109" spans="1:22" s="28" customFormat="1">
      <c r="A109" s="1"/>
      <c r="B109" s="1"/>
      <c r="C109" s="1"/>
      <c r="D109" s="1"/>
      <c r="E109" s="1"/>
      <c r="F109" s="351"/>
      <c r="G109" s="327"/>
      <c r="H109" s="1"/>
      <c r="I109" s="1"/>
      <c r="J109" s="27"/>
      <c r="K109" s="27"/>
      <c r="L109" s="27"/>
      <c r="M109" s="27"/>
      <c r="N109" s="27"/>
      <c r="O109" s="281"/>
      <c r="P109" s="27"/>
      <c r="Q109" s="27"/>
      <c r="R109" s="27"/>
      <c r="S109" s="19"/>
      <c r="T109" s="19"/>
      <c r="U109" s="19"/>
      <c r="V109" s="19"/>
    </row>
    <row r="110" spans="1:22" s="28" customFormat="1">
      <c r="A110" s="1"/>
      <c r="B110" s="1"/>
      <c r="C110" s="1"/>
      <c r="D110" s="1"/>
      <c r="E110" s="1"/>
      <c r="F110" s="351"/>
      <c r="G110" s="327"/>
      <c r="H110" s="1"/>
      <c r="I110" s="1"/>
      <c r="J110" s="27"/>
      <c r="K110" s="27"/>
      <c r="L110" s="27"/>
      <c r="M110" s="27"/>
      <c r="N110" s="27"/>
      <c r="O110" s="281"/>
      <c r="P110" s="27"/>
      <c r="Q110" s="27"/>
      <c r="R110" s="27"/>
      <c r="S110" s="19"/>
      <c r="T110" s="19"/>
      <c r="U110" s="19"/>
      <c r="V110" s="19"/>
    </row>
    <row r="111" spans="1:22" s="28" customFormat="1">
      <c r="A111" s="1"/>
      <c r="B111" s="1"/>
      <c r="C111" s="1"/>
      <c r="D111" s="1"/>
      <c r="E111" s="1"/>
      <c r="F111" s="351"/>
      <c r="G111" s="327"/>
      <c r="H111" s="1"/>
      <c r="I111" s="1"/>
      <c r="J111" s="27"/>
      <c r="K111" s="27"/>
      <c r="L111" s="27"/>
      <c r="M111" s="27"/>
      <c r="N111" s="27"/>
      <c r="O111" s="281"/>
      <c r="P111" s="27"/>
      <c r="Q111" s="27"/>
      <c r="R111" s="27"/>
      <c r="S111" s="19"/>
      <c r="T111" s="19"/>
      <c r="U111" s="19"/>
      <c r="V111" s="19"/>
    </row>
    <row r="112" spans="1:22" s="28" customFormat="1">
      <c r="A112" s="1"/>
      <c r="B112" s="1"/>
      <c r="C112" s="1"/>
      <c r="D112" s="1"/>
      <c r="E112" s="1"/>
      <c r="F112" s="351"/>
      <c r="G112" s="327"/>
      <c r="H112" s="1"/>
      <c r="I112" s="1"/>
      <c r="J112" s="27"/>
      <c r="K112" s="27"/>
      <c r="L112" s="27"/>
      <c r="M112" s="27"/>
      <c r="N112" s="27"/>
      <c r="O112" s="281"/>
      <c r="P112" s="27"/>
      <c r="Q112" s="27"/>
      <c r="R112" s="27"/>
      <c r="S112" s="19"/>
      <c r="T112" s="19"/>
      <c r="U112" s="19"/>
      <c r="V112" s="19"/>
    </row>
    <row r="113" spans="1:22" s="28" customFormat="1">
      <c r="A113" s="1"/>
      <c r="B113" s="1"/>
      <c r="C113" s="1"/>
      <c r="D113" s="1"/>
      <c r="E113" s="1"/>
      <c r="F113" s="351"/>
      <c r="G113" s="327"/>
      <c r="H113" s="1"/>
      <c r="I113" s="1"/>
      <c r="J113" s="27"/>
      <c r="K113" s="27"/>
      <c r="L113" s="27"/>
      <c r="M113" s="27"/>
      <c r="N113" s="27"/>
      <c r="O113" s="281"/>
      <c r="P113" s="27"/>
      <c r="Q113" s="27"/>
      <c r="R113" s="27"/>
      <c r="S113" s="19"/>
      <c r="T113" s="19"/>
      <c r="U113" s="19"/>
      <c r="V113" s="19"/>
    </row>
    <row r="114" spans="1:22" s="28" customFormat="1">
      <c r="A114" s="1"/>
      <c r="B114" s="1"/>
      <c r="C114" s="1"/>
      <c r="D114" s="1"/>
      <c r="E114" s="1"/>
      <c r="F114" s="351"/>
      <c r="G114" s="327"/>
      <c r="H114" s="1"/>
      <c r="I114" s="1"/>
      <c r="J114" s="27"/>
      <c r="K114" s="27"/>
      <c r="L114" s="27"/>
      <c r="M114" s="27"/>
      <c r="N114" s="27"/>
      <c r="O114" s="281"/>
      <c r="P114" s="27"/>
      <c r="Q114" s="27"/>
      <c r="R114" s="27"/>
      <c r="S114" s="19"/>
      <c r="T114" s="19"/>
      <c r="U114" s="19"/>
      <c r="V114" s="19"/>
    </row>
  </sheetData>
  <autoFilter ref="AE13:AG80" xr:uid="{22105128-D8F1-4A28-BECF-41A93F6A7EB0}"/>
  <mergeCells count="37">
    <mergeCell ref="A9:E9"/>
    <mergeCell ref="A1:E1"/>
    <mergeCell ref="A2:E2"/>
    <mergeCell ref="A6:E6"/>
    <mergeCell ref="A7:E7"/>
    <mergeCell ref="A8:E8"/>
    <mergeCell ref="AI11:AL12"/>
    <mergeCell ref="B12:B14"/>
    <mergeCell ref="C12:C14"/>
    <mergeCell ref="D12:D14"/>
    <mergeCell ref="E12:E14"/>
    <mergeCell ref="W12:Z12"/>
    <mergeCell ref="AA12:AD12"/>
    <mergeCell ref="AE12:AH12"/>
    <mergeCell ref="T13:T14"/>
    <mergeCell ref="U13:U14"/>
    <mergeCell ref="W13:W14"/>
    <mergeCell ref="X13:X14"/>
    <mergeCell ref="Y13:Y14"/>
    <mergeCell ref="AL13:AL14"/>
    <mergeCell ref="AI13:AI14"/>
    <mergeCell ref="AJ13:AJ14"/>
    <mergeCell ref="A82:E82"/>
    <mergeCell ref="A84:E84"/>
    <mergeCell ref="AF13:AF14"/>
    <mergeCell ref="AG13:AG14"/>
    <mergeCell ref="AH13:AH14"/>
    <mergeCell ref="S13:S14"/>
    <mergeCell ref="A11:A14"/>
    <mergeCell ref="B11:E11"/>
    <mergeCell ref="AK13:AK14"/>
    <mergeCell ref="Z13:Z14"/>
    <mergeCell ref="AA13:AA14"/>
    <mergeCell ref="AB13:AB14"/>
    <mergeCell ref="AC13:AC14"/>
    <mergeCell ref="AD13:AD14"/>
    <mergeCell ref="AE13:AE14"/>
  </mergeCells>
  <conditionalFormatting sqref="AK15:AK80">
    <cfRule type="containsText" dxfId="50" priority="1" operator="containsText" text="De Acuerdo a lo Programado">
      <formula>NOT(ISERROR(SEARCH("De Acuerdo a lo Programado",AK15)))</formula>
    </cfRule>
    <cfRule type="containsText" dxfId="49" priority="2" operator="containsText" text="Atraso Leve">
      <formula>NOT(ISERROR(SEARCH("Atraso Leve",AK15)))</formula>
    </cfRule>
    <cfRule type="containsText" dxfId="48" priority="3" operator="containsText" text="En Riesgo de Incumplimiento">
      <formula>NOT(ISERROR(SEARCH("En Riesgo de Incumplimiento",AK15)))</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C5B22-6857-479F-A568-F13A58E5DE03}">
  <sheetPr>
    <tabColor theme="0"/>
  </sheetPr>
  <dimension ref="A1:AN52"/>
  <sheetViews>
    <sheetView topLeftCell="X10" workbookViewId="0">
      <selection activeCell="S10" sqref="S1:AI1048576"/>
    </sheetView>
  </sheetViews>
  <sheetFormatPr baseColWidth="10" defaultColWidth="11.21875" defaultRowHeight="9.6"/>
  <cols>
    <col min="1" max="5" width="6.21875" style="1" customWidth="1"/>
    <col min="6" max="6" width="18.77734375" style="351" customWidth="1"/>
    <col min="7" max="7" width="18.77734375" style="3" customWidth="1"/>
    <col min="8" max="8" width="17" style="1" customWidth="1"/>
    <col min="9" max="9" width="15" style="1" customWidth="1"/>
    <col min="10" max="10" width="4.21875" style="1" customWidth="1"/>
    <col min="11" max="11" width="4.21875" style="27" customWidth="1"/>
    <col min="12" max="12" width="8.21875" style="1" bestFit="1" customWidth="1"/>
    <col min="13" max="14" width="4.21875" style="1" customWidth="1"/>
    <col min="15" max="15" width="4.21875" style="1" bestFit="1" customWidth="1"/>
    <col min="16" max="16" width="7" style="1" bestFit="1" customWidth="1"/>
    <col min="17" max="17" width="12" style="1" customWidth="1"/>
    <col min="18" max="18" width="18.21875" style="1" customWidth="1"/>
    <col min="19" max="19" width="19.21875" style="1" customWidth="1"/>
    <col min="20" max="21" width="11.21875" style="1" customWidth="1"/>
    <col min="22" max="22" width="13.21875" style="1" customWidth="1"/>
    <col min="23" max="23" width="9.21875" style="1" customWidth="1"/>
    <col min="24" max="26" width="11.21875" style="1" customWidth="1"/>
    <col min="27" max="27" width="13.77734375" style="1" customWidth="1"/>
    <col min="28" max="28" width="17.77734375" style="1" customWidth="1"/>
    <col min="29" max="36" width="11.21875" style="1" customWidth="1"/>
    <col min="37" max="40" width="11.21875" style="1" hidden="1" customWidth="1"/>
    <col min="41" max="41" width="11.21875" style="1" customWidth="1"/>
    <col min="42" max="16384" width="11.21875" style="1"/>
  </cols>
  <sheetData>
    <row r="1" spans="1:40" ht="15.6">
      <c r="A1" s="155" t="s">
        <v>38</v>
      </c>
      <c r="B1" s="155"/>
      <c r="C1" s="155"/>
      <c r="D1" s="155"/>
      <c r="E1" s="155"/>
      <c r="F1" s="349"/>
      <c r="G1"/>
      <c r="H1" s="326"/>
      <c r="I1" s="326"/>
      <c r="J1" s="326"/>
      <c r="K1" s="320"/>
      <c r="L1" s="326"/>
      <c r="M1" s="326"/>
      <c r="N1" s="326"/>
      <c r="O1" s="326"/>
      <c r="P1" s="326"/>
      <c r="Q1" s="326"/>
      <c r="R1" s="326"/>
    </row>
    <row r="2" spans="1:40" ht="12" customHeight="1">
      <c r="A2" s="791" t="s">
        <v>39</v>
      </c>
      <c r="B2" s="791"/>
      <c r="C2" s="791"/>
      <c r="D2" s="791"/>
      <c r="E2" s="791"/>
      <c r="F2" s="350"/>
      <c r="G2" s="2"/>
      <c r="H2" s="326"/>
      <c r="I2" s="326"/>
      <c r="J2" s="326"/>
      <c r="K2" s="320"/>
      <c r="L2" s="326"/>
      <c r="M2" s="326"/>
      <c r="N2" s="326"/>
      <c r="O2" s="326"/>
      <c r="P2" s="326"/>
      <c r="Q2" s="326"/>
      <c r="R2" s="326"/>
    </row>
    <row r="3" spans="1:40" ht="10.050000000000001" customHeight="1">
      <c r="H3" s="326"/>
      <c r="I3" s="326"/>
      <c r="J3" s="326"/>
      <c r="K3" s="320"/>
      <c r="L3" s="326"/>
      <c r="M3" s="326"/>
      <c r="N3" s="326"/>
      <c r="O3" s="326"/>
      <c r="P3" s="326"/>
      <c r="Q3" s="326"/>
      <c r="R3" s="326"/>
    </row>
    <row r="6" spans="1:40" ht="10.8">
      <c r="A6" s="792" t="s">
        <v>40</v>
      </c>
      <c r="B6" s="792"/>
      <c r="C6" s="792"/>
      <c r="D6" s="792"/>
      <c r="E6" s="792"/>
      <c r="F6" s="137">
        <v>2024</v>
      </c>
      <c r="G6" s="111"/>
    </row>
    <row r="7" spans="1:40" ht="10.8">
      <c r="A7" s="792" t="s">
        <v>41</v>
      </c>
      <c r="B7" s="792"/>
      <c r="C7" s="792"/>
      <c r="D7" s="792"/>
      <c r="E7" s="792"/>
      <c r="F7" s="423" t="s">
        <v>240</v>
      </c>
      <c r="G7" s="111"/>
    </row>
    <row r="8" spans="1:40" ht="19.2">
      <c r="A8" s="792" t="s">
        <v>42</v>
      </c>
      <c r="B8" s="792"/>
      <c r="C8" s="792"/>
      <c r="D8" s="792"/>
      <c r="E8" s="792"/>
      <c r="F8" s="137" t="s">
        <v>472</v>
      </c>
      <c r="G8" s="111"/>
    </row>
    <row r="9" spans="1:40" ht="28.8">
      <c r="A9" s="792" t="s">
        <v>43</v>
      </c>
      <c r="B9" s="792"/>
      <c r="C9" s="792"/>
      <c r="D9" s="792"/>
      <c r="E9" s="792"/>
      <c r="F9" s="137" t="s">
        <v>473</v>
      </c>
      <c r="G9" s="111"/>
    </row>
    <row r="10" spans="1:40" ht="19.5" customHeight="1"/>
    <row r="11" spans="1:40" ht="27" customHeight="1">
      <c r="A11" s="812" t="s">
        <v>45</v>
      </c>
      <c r="B11" s="812" t="s">
        <v>46</v>
      </c>
      <c r="C11" s="812"/>
      <c r="D11" s="812"/>
      <c r="E11" s="812"/>
      <c r="F11" s="347" t="s">
        <v>47</v>
      </c>
      <c r="G11" s="112"/>
      <c r="H11" s="313"/>
      <c r="I11" s="313"/>
      <c r="J11" s="313"/>
      <c r="K11" s="419"/>
      <c r="L11" s="313"/>
      <c r="M11" s="313"/>
      <c r="N11" s="313"/>
      <c r="O11" s="313"/>
      <c r="P11" s="313"/>
      <c r="Q11" s="313"/>
      <c r="R11" s="313"/>
      <c r="S11" s="112"/>
      <c r="T11" s="29"/>
      <c r="U11" s="29"/>
      <c r="V11" s="29"/>
      <c r="W11" s="29"/>
      <c r="X11" s="29"/>
      <c r="Y11" s="29"/>
      <c r="Z11" s="29"/>
      <c r="AA11" s="29"/>
      <c r="AB11" s="29"/>
      <c r="AC11" s="29"/>
      <c r="AD11" s="29"/>
      <c r="AE11" s="29"/>
      <c r="AF11" s="29"/>
      <c r="AG11" s="29"/>
      <c r="AH11" s="29"/>
      <c r="AI11" s="29"/>
      <c r="AJ11" s="29"/>
      <c r="AK11" s="793" t="s">
        <v>49</v>
      </c>
      <c r="AL11" s="793"/>
      <c r="AM11" s="793"/>
      <c r="AN11" s="793"/>
    </row>
    <row r="12" spans="1:40" ht="19.5" customHeight="1">
      <c r="A12" s="812"/>
      <c r="B12" s="813" t="s">
        <v>50</v>
      </c>
      <c r="C12" s="813" t="s">
        <v>51</v>
      </c>
      <c r="D12" s="813" t="s">
        <v>52</v>
      </c>
      <c r="E12" s="813" t="s">
        <v>53</v>
      </c>
      <c r="F12" s="354"/>
      <c r="G12" s="109"/>
      <c r="H12" s="311" t="s">
        <v>55</v>
      </c>
      <c r="I12" s="311"/>
      <c r="J12" s="311"/>
      <c r="K12" s="353"/>
      <c r="L12" s="311"/>
      <c r="M12" s="311"/>
      <c r="N12" s="311"/>
      <c r="O12" s="311"/>
      <c r="P12" s="311"/>
      <c r="Q12" s="346" t="s">
        <v>56</v>
      </c>
      <c r="R12" s="345" t="s">
        <v>57</v>
      </c>
      <c r="S12" s="812" t="s">
        <v>58</v>
      </c>
      <c r="T12" s="793" t="s">
        <v>59</v>
      </c>
      <c r="U12" s="793"/>
      <c r="V12" s="793"/>
      <c r="W12" s="793"/>
      <c r="X12" s="793" t="s">
        <v>60</v>
      </c>
      <c r="Y12" s="793"/>
      <c r="Z12" s="793"/>
      <c r="AA12" s="793"/>
      <c r="AB12" s="793" t="s">
        <v>61</v>
      </c>
      <c r="AC12" s="793"/>
      <c r="AD12" s="793"/>
      <c r="AE12" s="793"/>
      <c r="AF12" s="793" t="s">
        <v>62</v>
      </c>
      <c r="AG12" s="793"/>
      <c r="AH12" s="793"/>
      <c r="AI12" s="793"/>
      <c r="AJ12" s="76"/>
      <c r="AK12" s="793"/>
      <c r="AL12" s="793"/>
      <c r="AM12" s="793"/>
      <c r="AN12" s="793"/>
    </row>
    <row r="13" spans="1:40" ht="26.55" customHeight="1">
      <c r="A13" s="812"/>
      <c r="B13" s="813"/>
      <c r="C13" s="813"/>
      <c r="D13" s="813"/>
      <c r="E13" s="813"/>
      <c r="F13" s="354" t="s">
        <v>474</v>
      </c>
      <c r="G13" s="109" t="s">
        <v>297</v>
      </c>
      <c r="H13" s="345" t="s">
        <v>63</v>
      </c>
      <c r="I13" s="345" t="s">
        <v>64</v>
      </c>
      <c r="J13" s="348" t="s">
        <v>65</v>
      </c>
      <c r="K13" s="355"/>
      <c r="L13" s="348"/>
      <c r="M13" s="348"/>
      <c r="N13" s="348"/>
      <c r="O13" s="348"/>
      <c r="P13" s="109" t="s">
        <v>66</v>
      </c>
      <c r="Q13" s="346"/>
      <c r="R13" s="345"/>
      <c r="S13" s="812"/>
      <c r="T13" s="793" t="s">
        <v>67</v>
      </c>
      <c r="U13" s="793" t="s">
        <v>68</v>
      </c>
      <c r="V13" s="793" t="s">
        <v>69</v>
      </c>
      <c r="W13" s="793" t="s">
        <v>70</v>
      </c>
      <c r="X13" s="793" t="s">
        <v>67</v>
      </c>
      <c r="Y13" s="793" t="s">
        <v>68</v>
      </c>
      <c r="Z13" s="793" t="s">
        <v>69</v>
      </c>
      <c r="AA13" s="793" t="s">
        <v>70</v>
      </c>
      <c r="AB13" s="793" t="s">
        <v>67</v>
      </c>
      <c r="AC13" s="793" t="s">
        <v>68</v>
      </c>
      <c r="AD13" s="793" t="s">
        <v>69</v>
      </c>
      <c r="AE13" s="793" t="s">
        <v>70</v>
      </c>
      <c r="AF13" s="793" t="s">
        <v>67</v>
      </c>
      <c r="AG13" s="793" t="s">
        <v>68</v>
      </c>
      <c r="AH13" s="793" t="s">
        <v>69</v>
      </c>
      <c r="AI13" s="793" t="s">
        <v>70</v>
      </c>
      <c r="AJ13" s="76"/>
      <c r="AK13" s="793" t="s">
        <v>71</v>
      </c>
      <c r="AL13" s="793" t="s">
        <v>72</v>
      </c>
      <c r="AM13" s="793" t="s">
        <v>73</v>
      </c>
      <c r="AN13" s="793" t="s">
        <v>70</v>
      </c>
    </row>
    <row r="14" spans="1:40" ht="19.5" customHeight="1">
      <c r="A14" s="812"/>
      <c r="B14" s="813"/>
      <c r="C14" s="813"/>
      <c r="D14" s="813"/>
      <c r="E14" s="813"/>
      <c r="F14" s="354"/>
      <c r="G14" s="109"/>
      <c r="H14" s="345"/>
      <c r="I14" s="345"/>
      <c r="J14" s="109">
        <v>1</v>
      </c>
      <c r="K14" s="352">
        <v>2</v>
      </c>
      <c r="L14" s="109" t="s">
        <v>74</v>
      </c>
      <c r="M14" s="109">
        <v>3</v>
      </c>
      <c r="N14" s="109">
        <v>4</v>
      </c>
      <c r="O14" s="109" t="s">
        <v>75</v>
      </c>
      <c r="P14" s="109" t="s">
        <v>76</v>
      </c>
      <c r="Q14" s="346"/>
      <c r="R14" s="345"/>
      <c r="S14" s="812"/>
      <c r="T14" s="794"/>
      <c r="U14" s="794"/>
      <c r="V14" s="794"/>
      <c r="W14" s="794"/>
      <c r="X14" s="794"/>
      <c r="Y14" s="794"/>
      <c r="Z14" s="794"/>
      <c r="AA14" s="794"/>
      <c r="AB14" s="794"/>
      <c r="AC14" s="794"/>
      <c r="AD14" s="794"/>
      <c r="AE14" s="794"/>
      <c r="AF14" s="794"/>
      <c r="AG14" s="794"/>
      <c r="AH14" s="794"/>
      <c r="AI14" s="794"/>
      <c r="AJ14" s="77"/>
      <c r="AK14" s="794"/>
      <c r="AL14" s="794"/>
      <c r="AM14" s="794"/>
      <c r="AN14" s="794"/>
    </row>
    <row r="15" spans="1:40" ht="47.55" customHeight="1">
      <c r="A15" s="106">
        <v>1</v>
      </c>
      <c r="B15" s="105">
        <v>3</v>
      </c>
      <c r="C15" s="105" t="s">
        <v>156</v>
      </c>
      <c r="D15" s="105">
        <v>1</v>
      </c>
      <c r="E15" s="105">
        <v>2.0299999999999998</v>
      </c>
      <c r="F15" s="424" t="s">
        <v>475</v>
      </c>
      <c r="G15" s="485" t="s">
        <v>476</v>
      </c>
      <c r="H15" s="486" t="s">
        <v>378</v>
      </c>
      <c r="I15" s="485"/>
      <c r="J15" s="114">
        <v>3</v>
      </c>
      <c r="K15" s="141">
        <v>3</v>
      </c>
      <c r="L15" s="115">
        <f>J15+K15</f>
        <v>6</v>
      </c>
      <c r="M15" s="114">
        <v>3</v>
      </c>
      <c r="N15" s="114">
        <v>3</v>
      </c>
      <c r="O15" s="115">
        <f>M15+N15</f>
        <v>6</v>
      </c>
      <c r="P15" s="115">
        <f>L15+O15</f>
        <v>12</v>
      </c>
      <c r="Q15" s="178">
        <f>622707.83/5</f>
        <v>124541.56599999999</v>
      </c>
      <c r="R15" s="99" t="s">
        <v>477</v>
      </c>
      <c r="S15" s="179" t="s">
        <v>478</v>
      </c>
      <c r="T15" s="24">
        <v>3</v>
      </c>
      <c r="U15" s="145">
        <f>IF(T15="","No hay ejecución",IF(AND(J15=0),"No hay Programación", T15/J15))</f>
        <v>1</v>
      </c>
      <c r="V15" s="99" t="str">
        <f>IF(U15="No hay ejecución","NA",IF(U15&gt;=90%,"De acuerdo con lo programado",IF(U15&gt;=51%,"Atraso Leve",IF(U15&lt;50%,"En riesgo cumplimiento"))))</f>
        <v>De acuerdo con lo programado</v>
      </c>
      <c r="W15" s="85"/>
      <c r="X15" s="499">
        <v>3</v>
      </c>
      <c r="Y15" s="145">
        <f>IF(X15="","No hay ejecución",IF(AND(K15=0),"No hay Programación", X15/K15))</f>
        <v>1</v>
      </c>
      <c r="Z15" s="99" t="str">
        <f>IF(Y15="No hay ejecución","NA",IF(Y15&gt;=90%,"De acuerdo con lo programado",IF(Y15&gt;=51%,"Atraso Leve",IF(Y15&lt;50%,"En riesgo en cumplimiento"))))</f>
        <v>De acuerdo con lo programado</v>
      </c>
      <c r="AA15" s="498" t="s">
        <v>1218</v>
      </c>
      <c r="AB15" s="86">
        <v>4</v>
      </c>
      <c r="AC15" s="145">
        <f>IF(AB15="","No hay ejecución",IF(AND(M15=0),"No hay Programación", AB15/M15))</f>
        <v>1.3333333333333333</v>
      </c>
      <c r="AD15" s="99" t="str">
        <f>IF(AC15="No hay ejecución","NA",IF(AC15&gt;=90%,"De acuerdo con lo programado",IF(AC15&gt;=51%,"Atraso Leve",IF(AC15&lt;50%,"En riesgo en cumplimiento"))))</f>
        <v>De acuerdo con lo programado</v>
      </c>
      <c r="AE15" s="85" t="s">
        <v>1468</v>
      </c>
      <c r="AF15" s="85">
        <v>3</v>
      </c>
      <c r="AG15" s="667">
        <f>IF(AF15="","No hay ejecución",IF(AND(N15=0),"No hay Programación", AF15/N15))</f>
        <v>1</v>
      </c>
      <c r="AH15" s="85" t="str">
        <f>IF(AG15="No hay ejecución","NA",IF(AG15&gt;=90%,"De acuerdo con lo programado",IF(AG15&gt;=51%,"Atraso Leve",IF(AG15&lt;50%,"En riesgo en cumplimiento"))))</f>
        <v>De acuerdo con lo programado</v>
      </c>
      <c r="AI15" s="85"/>
      <c r="AJ15" s="85"/>
      <c r="AK15" s="24">
        <f>T15+X15+AB15+AF15</f>
        <v>13</v>
      </c>
      <c r="AL15" s="26">
        <f>IF(AK15="","No hay ejecución",IF(AND(P15=0),"No hay Programación", AK15/P15))</f>
        <v>1.0833333333333333</v>
      </c>
      <c r="AM15" s="519" t="str">
        <f>IF(H20="No hay ejecución","NA",IF(H20&gt;=90%,"De acuerdo a lo programado",IF(H20&lt;89.99%,"En riesgo de Incumplimiento")))</f>
        <v>En riesgo de Incumplimiento</v>
      </c>
      <c r="AN15" s="146"/>
    </row>
    <row r="16" spans="1:40" ht="49.05" customHeight="1">
      <c r="A16" s="106">
        <v>2</v>
      </c>
      <c r="B16" s="105">
        <v>3</v>
      </c>
      <c r="C16" s="105" t="s">
        <v>156</v>
      </c>
      <c r="D16" s="105">
        <v>1</v>
      </c>
      <c r="E16" s="105">
        <v>1.01</v>
      </c>
      <c r="F16" s="424" t="s">
        <v>479</v>
      </c>
      <c r="G16" s="485" t="s">
        <v>480</v>
      </c>
      <c r="H16" s="487"/>
      <c r="I16" s="485" t="s">
        <v>481</v>
      </c>
      <c r="J16" s="114">
        <v>3</v>
      </c>
      <c r="K16" s="141">
        <v>2</v>
      </c>
      <c r="L16" s="115">
        <f>J16+K16</f>
        <v>5</v>
      </c>
      <c r="M16" s="114">
        <v>1</v>
      </c>
      <c r="N16" s="114">
        <v>1</v>
      </c>
      <c r="O16" s="115">
        <f>M16+N16</f>
        <v>2</v>
      </c>
      <c r="P16" s="115">
        <f>L16+O16</f>
        <v>7</v>
      </c>
      <c r="Q16" s="178">
        <f>622707.83/5</f>
        <v>124541.56599999999</v>
      </c>
      <c r="R16" s="99" t="s">
        <v>482</v>
      </c>
      <c r="S16" s="179" t="s">
        <v>483</v>
      </c>
      <c r="T16" s="24">
        <v>5</v>
      </c>
      <c r="U16" s="145">
        <f t="shared" ref="U16:U19" si="0">IF(T16="","No hay ejecución",IF(AND(J16=0),"No hay Programación", T16/J16))</f>
        <v>1.6666666666666667</v>
      </c>
      <c r="V16" s="99" t="str">
        <f t="shared" ref="V16:V22" si="1">IF(U16="No hay ejecución","NA",IF(U16&gt;=90%,"De acuerdo con lo programado",IF(U16&gt;=51%,"Atraso Leve",IF(U16&lt;50%,"En riesgo cumplimiento"))))</f>
        <v>De acuerdo con lo programado</v>
      </c>
      <c r="W16" s="85"/>
      <c r="X16" s="499">
        <v>5</v>
      </c>
      <c r="Y16" s="145">
        <f t="shared" ref="Y16:Y19" si="2">IF(X16="","No hay ejecución",IF(AND(K16=0),"No hay Programación", X16/K16))</f>
        <v>2.5</v>
      </c>
      <c r="Z16" s="99" t="str">
        <f t="shared" ref="Z16:Z22" si="3">IF(Y16="No hay ejecución","NA",IF(Y16&gt;=90%,"De acuerdo con lo programado",IF(Y16&gt;=51%,"Atraso Leve",IF(Y16&lt;50%,"En riesgo en cumplimiento"))))</f>
        <v>De acuerdo con lo programado</v>
      </c>
      <c r="AA16" s="498" t="s">
        <v>1219</v>
      </c>
      <c r="AB16" s="86">
        <v>3</v>
      </c>
      <c r="AC16" s="145">
        <f t="shared" ref="AC16:AC19" si="4">IF(AB16="","No hay ejecución",IF(AND(M16=0),"No hay Programación", AB16/M16))</f>
        <v>3</v>
      </c>
      <c r="AD16" s="99" t="str">
        <f t="shared" ref="AD16:AD22" si="5">IF(AC16="No hay ejecución","NA",IF(AC16&gt;=90%,"De acuerdo con lo programado",IF(AC16&gt;=51%,"Atraso Leve",IF(AC16&lt;50%,"En riesgo en cumplimiento"))))</f>
        <v>De acuerdo con lo programado</v>
      </c>
      <c r="AE16" s="85" t="s">
        <v>1469</v>
      </c>
      <c r="AF16" s="85">
        <v>2</v>
      </c>
      <c r="AG16" s="667">
        <f t="shared" ref="AG16:AG22" si="6">IF(AF16="","No hay ejecución",IF(AND(N16=0),"No hay Programación", AF16/N16))</f>
        <v>2</v>
      </c>
      <c r="AH16" s="85" t="str">
        <f t="shared" ref="AH16:AH22" si="7">IF(AG16="No hay ejecución","NA",IF(AG16&gt;=90%,"De acuerdo con lo programado",IF(AG16&gt;=51%,"Atraso Leve",IF(AG16&lt;50%,"En riesgo en cumplimiento"))))</f>
        <v>De acuerdo con lo programado</v>
      </c>
      <c r="AI16" s="85"/>
      <c r="AJ16" s="85"/>
      <c r="AK16" s="24">
        <f t="shared" ref="AK16:AK22" si="8">T16+X16+AB16+AF16</f>
        <v>15</v>
      </c>
      <c r="AL16" s="26">
        <f t="shared" ref="AL16:AL19" si="9">IF(AK16="","No hay ejecución",IF(AND(P16=0),"No hay Programación", AK16/P16))</f>
        <v>2.1428571428571428</v>
      </c>
      <c r="AM16" s="519" t="str">
        <f t="shared" ref="AM16:AM22" si="10">IF(H21="No hay ejecución","NA",IF(H21&gt;=90%,"De acuerdo a lo programado",IF(H21&lt;89.99%,"En riesgo de Incumplimiento")))</f>
        <v>De acuerdo a lo programado</v>
      </c>
      <c r="AN16" s="146"/>
    </row>
    <row r="17" spans="1:40" ht="56.55" customHeight="1">
      <c r="A17" s="106">
        <v>3</v>
      </c>
      <c r="B17" s="105">
        <v>3</v>
      </c>
      <c r="C17" s="105" t="s">
        <v>156</v>
      </c>
      <c r="D17" s="105">
        <v>1</v>
      </c>
      <c r="E17" s="105">
        <v>1.01</v>
      </c>
      <c r="F17" s="424" t="s">
        <v>484</v>
      </c>
      <c r="G17" s="485" t="s">
        <v>485</v>
      </c>
      <c r="H17" s="487"/>
      <c r="I17" s="485" t="s">
        <v>79</v>
      </c>
      <c r="J17" s="114">
        <v>0</v>
      </c>
      <c r="K17" s="141">
        <v>0</v>
      </c>
      <c r="L17" s="115">
        <f>J17+K17</f>
        <v>0</v>
      </c>
      <c r="M17" s="114">
        <v>0</v>
      </c>
      <c r="N17" s="114">
        <v>1</v>
      </c>
      <c r="O17" s="115">
        <f>M17+N17</f>
        <v>1</v>
      </c>
      <c r="P17" s="115">
        <f>L17+O17</f>
        <v>1</v>
      </c>
      <c r="Q17" s="178">
        <f>622707.83/5</f>
        <v>124541.56599999999</v>
      </c>
      <c r="R17" s="99" t="s">
        <v>486</v>
      </c>
      <c r="S17" s="180" t="s">
        <v>487</v>
      </c>
      <c r="T17" s="24">
        <v>0</v>
      </c>
      <c r="U17" s="145" t="str">
        <f t="shared" si="0"/>
        <v>No hay Programación</v>
      </c>
      <c r="V17" s="99" t="str">
        <f t="shared" si="1"/>
        <v>De acuerdo con lo programado</v>
      </c>
      <c r="W17" s="85"/>
      <c r="X17" s="499">
        <v>0</v>
      </c>
      <c r="Y17" s="145" t="str">
        <f t="shared" si="2"/>
        <v>No hay Programación</v>
      </c>
      <c r="Z17" s="99" t="str">
        <f t="shared" si="3"/>
        <v>De acuerdo con lo programado</v>
      </c>
      <c r="AA17" s="498" t="s">
        <v>1220</v>
      </c>
      <c r="AB17" s="86">
        <v>0</v>
      </c>
      <c r="AC17" s="145" t="str">
        <f>IF(AB17="","No hay ejecución",IF(AND(M17=0),"No hay Programación", AB17/M17))</f>
        <v>No hay Programación</v>
      </c>
      <c r="AD17" s="99" t="str">
        <f t="shared" si="5"/>
        <v>De acuerdo con lo programado</v>
      </c>
      <c r="AE17" s="85" t="s">
        <v>1470</v>
      </c>
      <c r="AF17" s="85">
        <v>1</v>
      </c>
      <c r="AG17" s="667">
        <f t="shared" si="6"/>
        <v>1</v>
      </c>
      <c r="AH17" s="85" t="str">
        <f t="shared" si="7"/>
        <v>De acuerdo con lo programado</v>
      </c>
      <c r="AI17" s="85"/>
      <c r="AJ17" s="85"/>
      <c r="AK17" s="24">
        <f>T17+X17+AB17+AF17</f>
        <v>1</v>
      </c>
      <c r="AL17" s="26">
        <f>IF(AK17="","No hay ejecución",IF(AND(P17=0),"No hay Programación", AK17/P17))</f>
        <v>1</v>
      </c>
      <c r="AM17" s="519" t="str">
        <f t="shared" si="10"/>
        <v>De acuerdo a lo programado</v>
      </c>
      <c r="AN17" s="146"/>
    </row>
    <row r="18" spans="1:40" ht="124.8">
      <c r="A18" s="106">
        <v>4</v>
      </c>
      <c r="B18" s="105">
        <v>3</v>
      </c>
      <c r="C18" s="105" t="s">
        <v>156</v>
      </c>
      <c r="D18" s="105">
        <v>1</v>
      </c>
      <c r="E18" s="105">
        <v>1.01</v>
      </c>
      <c r="F18" s="424" t="s">
        <v>488</v>
      </c>
      <c r="G18" s="485" t="s">
        <v>489</v>
      </c>
      <c r="H18" s="487"/>
      <c r="I18" s="485" t="s">
        <v>490</v>
      </c>
      <c r="J18" s="114">
        <v>3</v>
      </c>
      <c r="K18" s="141">
        <v>3</v>
      </c>
      <c r="L18" s="115">
        <f>J18+K18</f>
        <v>6</v>
      </c>
      <c r="M18" s="114">
        <v>3</v>
      </c>
      <c r="N18" s="114">
        <v>3</v>
      </c>
      <c r="O18" s="115">
        <f>M18+N18</f>
        <v>6</v>
      </c>
      <c r="P18" s="115">
        <f>L18+O18</f>
        <v>12</v>
      </c>
      <c r="Q18" s="178">
        <f>622707.83/5</f>
        <v>124541.56599999999</v>
      </c>
      <c r="R18" s="99" t="s">
        <v>477</v>
      </c>
      <c r="S18" s="181" t="s">
        <v>491</v>
      </c>
      <c r="T18" s="24">
        <v>3</v>
      </c>
      <c r="U18" s="145">
        <f t="shared" si="0"/>
        <v>1</v>
      </c>
      <c r="V18" s="99" t="str">
        <f t="shared" si="1"/>
        <v>De acuerdo con lo programado</v>
      </c>
      <c r="W18" s="85"/>
      <c r="X18" s="499">
        <v>3</v>
      </c>
      <c r="Y18" s="145">
        <f t="shared" si="2"/>
        <v>1</v>
      </c>
      <c r="Z18" s="99" t="str">
        <f t="shared" si="3"/>
        <v>De acuerdo con lo programado</v>
      </c>
      <c r="AA18" s="498" t="s">
        <v>1221</v>
      </c>
      <c r="AB18" s="86">
        <v>3</v>
      </c>
      <c r="AC18" s="145">
        <f t="shared" si="4"/>
        <v>1</v>
      </c>
      <c r="AD18" s="99" t="str">
        <f t="shared" si="5"/>
        <v>De acuerdo con lo programado</v>
      </c>
      <c r="AE18" s="85" t="s">
        <v>1221</v>
      </c>
      <c r="AF18" s="85">
        <v>3</v>
      </c>
      <c r="AG18" s="667">
        <f t="shared" si="6"/>
        <v>1</v>
      </c>
      <c r="AH18" s="85" t="str">
        <f t="shared" si="7"/>
        <v>De acuerdo con lo programado</v>
      </c>
      <c r="AI18" s="85"/>
      <c r="AJ18" s="85"/>
      <c r="AK18" s="24">
        <f t="shared" si="8"/>
        <v>12</v>
      </c>
      <c r="AL18" s="26">
        <f t="shared" si="9"/>
        <v>1</v>
      </c>
      <c r="AM18" s="519" t="str">
        <f t="shared" si="10"/>
        <v>En riesgo de Incumplimiento</v>
      </c>
      <c r="AN18" s="146"/>
    </row>
    <row r="19" spans="1:40" ht="54" customHeight="1">
      <c r="A19" s="106">
        <v>5</v>
      </c>
      <c r="B19" s="105">
        <v>3</v>
      </c>
      <c r="C19" s="105">
        <v>0</v>
      </c>
      <c r="D19" s="105">
        <v>1</v>
      </c>
      <c r="E19" s="105">
        <v>2.0099999999999998</v>
      </c>
      <c r="F19" s="424" t="s">
        <v>492</v>
      </c>
      <c r="G19" s="485" t="s">
        <v>314</v>
      </c>
      <c r="H19" s="487"/>
      <c r="I19" s="485" t="s">
        <v>117</v>
      </c>
      <c r="J19" s="114">
        <v>0</v>
      </c>
      <c r="K19" s="141">
        <v>1</v>
      </c>
      <c r="L19" s="115">
        <f>J19+K19</f>
        <v>1</v>
      </c>
      <c r="M19" s="114">
        <v>1</v>
      </c>
      <c r="N19" s="114">
        <v>1</v>
      </c>
      <c r="O19" s="115">
        <f>M19+N19</f>
        <v>2</v>
      </c>
      <c r="P19" s="115">
        <f>L19+O19</f>
        <v>3</v>
      </c>
      <c r="Q19" s="178">
        <f>622707.83/5</f>
        <v>124541.56599999999</v>
      </c>
      <c r="R19" s="99" t="s">
        <v>493</v>
      </c>
      <c r="S19" s="181" t="s">
        <v>494</v>
      </c>
      <c r="T19" s="24"/>
      <c r="U19" s="145" t="str">
        <f t="shared" si="0"/>
        <v>No hay ejecución</v>
      </c>
      <c r="V19" s="99" t="str">
        <f t="shared" si="1"/>
        <v>NA</v>
      </c>
      <c r="W19" s="85"/>
      <c r="X19" s="499">
        <v>0.5</v>
      </c>
      <c r="Y19" s="145">
        <f t="shared" si="2"/>
        <v>0.5</v>
      </c>
      <c r="Z19" s="99" t="str">
        <f>IF(Y19="No hay ejecución","NA",IF(Y19&gt;=90%,"De acuerdo con lo programado",IF(Y19&gt;=51%,"Atraso Leve",IF(Y19&lt;=50%,"En riesgo en cumplimiento"))))</f>
        <v>En riesgo en cumplimiento</v>
      </c>
      <c r="AA19" s="498" t="s">
        <v>1222</v>
      </c>
      <c r="AB19" s="86">
        <v>2</v>
      </c>
      <c r="AC19" s="145">
        <f t="shared" si="4"/>
        <v>2</v>
      </c>
      <c r="AD19" s="99" t="str">
        <f t="shared" si="5"/>
        <v>De acuerdo con lo programado</v>
      </c>
      <c r="AE19" s="85" t="s">
        <v>1471</v>
      </c>
      <c r="AF19" s="85">
        <v>1.5</v>
      </c>
      <c r="AG19" s="667">
        <f t="shared" si="6"/>
        <v>1.5</v>
      </c>
      <c r="AH19" s="85" t="str">
        <f t="shared" si="7"/>
        <v>De acuerdo con lo programado</v>
      </c>
      <c r="AI19" s="85"/>
      <c r="AJ19" s="85"/>
      <c r="AK19" s="24">
        <f t="shared" si="8"/>
        <v>4</v>
      </c>
      <c r="AL19" s="26">
        <f t="shared" si="9"/>
        <v>1.3333333333333333</v>
      </c>
      <c r="AM19" s="519" t="str">
        <f t="shared" si="10"/>
        <v>En riesgo de Incumplimiento</v>
      </c>
      <c r="AN19" s="146"/>
    </row>
    <row r="20" spans="1:40" s="186" customFormat="1" ht="21.6">
      <c r="A20" s="182" t="s">
        <v>495</v>
      </c>
      <c r="B20" s="182"/>
      <c r="C20" s="182"/>
      <c r="D20" s="182"/>
      <c r="E20" s="182"/>
      <c r="F20" s="425"/>
      <c r="G20" s="182"/>
      <c r="H20" s="422"/>
      <c r="I20" s="422"/>
      <c r="J20" s="422"/>
      <c r="K20" s="426"/>
      <c r="L20" s="422"/>
      <c r="M20" s="422"/>
      <c r="N20" s="422"/>
      <c r="O20" s="422"/>
      <c r="P20" s="422"/>
      <c r="Q20" s="422"/>
      <c r="R20" s="422"/>
      <c r="S20" s="182"/>
      <c r="T20" s="183"/>
      <c r="U20" s="183"/>
      <c r="V20" s="183"/>
      <c r="W20" s="183"/>
      <c r="X20" s="507"/>
      <c r="Y20" s="183"/>
      <c r="Z20" s="183"/>
      <c r="AA20" s="183"/>
      <c r="AB20" s="183"/>
      <c r="AC20" s="183"/>
      <c r="AD20" s="183"/>
      <c r="AE20" s="183"/>
      <c r="AF20" s="184"/>
      <c r="AG20" s="184"/>
      <c r="AH20" s="184"/>
      <c r="AI20" s="184"/>
      <c r="AJ20" s="184"/>
      <c r="AK20" s="24">
        <f t="shared" si="8"/>
        <v>0</v>
      </c>
      <c r="AL20" s="185"/>
      <c r="AM20" s="519" t="str">
        <f t="shared" si="10"/>
        <v>En riesgo de Incumplimiento</v>
      </c>
      <c r="AN20" s="185"/>
    </row>
    <row r="21" spans="1:40" ht="54.6" customHeight="1">
      <c r="A21" s="106">
        <v>6</v>
      </c>
      <c r="B21" s="105">
        <v>8</v>
      </c>
      <c r="C21" s="105" t="s">
        <v>156</v>
      </c>
      <c r="D21" s="105">
        <v>1</v>
      </c>
      <c r="E21" s="105">
        <v>1.01</v>
      </c>
      <c r="F21" s="427" t="s">
        <v>496</v>
      </c>
      <c r="G21" s="485" t="s">
        <v>489</v>
      </c>
      <c r="H21" s="488" t="s">
        <v>378</v>
      </c>
      <c r="I21" s="485" t="s">
        <v>490</v>
      </c>
      <c r="J21" s="114">
        <v>1</v>
      </c>
      <c r="K21" s="141">
        <v>1</v>
      </c>
      <c r="L21" s="115">
        <f>K21+J21</f>
        <v>2</v>
      </c>
      <c r="M21" s="114">
        <v>1</v>
      </c>
      <c r="N21" s="114">
        <v>1</v>
      </c>
      <c r="O21" s="115">
        <f>N21+M21</f>
        <v>2</v>
      </c>
      <c r="P21" s="115">
        <f>O21+L21</f>
        <v>4</v>
      </c>
      <c r="Q21" s="100"/>
      <c r="R21" s="99" t="s">
        <v>497</v>
      </c>
      <c r="S21" s="98" t="s">
        <v>498</v>
      </c>
      <c r="T21" s="24">
        <v>1</v>
      </c>
      <c r="U21" s="145">
        <f t="shared" ref="U21:U22" si="11">IF(T21="","No hay ejecución",IF(AND(J21=0),"No hay Programación", T21/J21))</f>
        <v>1</v>
      </c>
      <c r="V21" s="99" t="str">
        <f t="shared" si="1"/>
        <v>De acuerdo con lo programado</v>
      </c>
      <c r="W21" s="85"/>
      <c r="X21" s="499">
        <v>0</v>
      </c>
      <c r="Y21" s="145">
        <f t="shared" ref="Y21:Y22" si="12">IF(X21="","No hay ejecución",IF(AND(K21=0),"No hay Programación", X21/K21))</f>
        <v>0</v>
      </c>
      <c r="Z21" s="99" t="str">
        <f t="shared" si="3"/>
        <v>En riesgo en cumplimiento</v>
      </c>
      <c r="AA21" s="498" t="s">
        <v>1223</v>
      </c>
      <c r="AB21" s="86"/>
      <c r="AC21" s="145" t="str">
        <f t="shared" ref="AC21:AC22" si="13">IF(AB21="","No hay ejecución",IF(AND(M21=0),"No hay Programación", AB21/M21))</f>
        <v>No hay ejecución</v>
      </c>
      <c r="AD21" s="99" t="str">
        <f t="shared" si="5"/>
        <v>NA</v>
      </c>
      <c r="AE21" s="85"/>
      <c r="AF21" s="85"/>
      <c r="AG21" s="667" t="str">
        <f t="shared" si="6"/>
        <v>No hay ejecución</v>
      </c>
      <c r="AH21" s="85" t="str">
        <f t="shared" si="7"/>
        <v>NA</v>
      </c>
      <c r="AI21" s="85"/>
      <c r="AJ21" s="85"/>
      <c r="AK21" s="24">
        <f t="shared" si="8"/>
        <v>1</v>
      </c>
      <c r="AL21" s="26">
        <f t="shared" ref="AL21" si="14">IF(AK21="","No hay ejecución",IF(AND(P21=0),"No hay Programación", AK21/P21))</f>
        <v>0.25</v>
      </c>
      <c r="AM21" s="519" t="str">
        <f t="shared" si="10"/>
        <v>En riesgo de Incumplimiento</v>
      </c>
      <c r="AN21" s="146"/>
    </row>
    <row r="22" spans="1:40" ht="45" customHeight="1">
      <c r="A22" s="106">
        <v>7</v>
      </c>
      <c r="B22" s="105">
        <v>8</v>
      </c>
      <c r="C22" s="105" t="s">
        <v>156</v>
      </c>
      <c r="D22" s="105">
        <v>1</v>
      </c>
      <c r="E22" s="105">
        <v>1.01</v>
      </c>
      <c r="F22" s="427" t="s">
        <v>499</v>
      </c>
      <c r="G22" s="485" t="s">
        <v>322</v>
      </c>
      <c r="H22" s="488" t="s">
        <v>378</v>
      </c>
      <c r="I22" s="485" t="s">
        <v>500</v>
      </c>
      <c r="J22" s="114">
        <v>1</v>
      </c>
      <c r="K22" s="141">
        <v>1</v>
      </c>
      <c r="L22" s="115">
        <f>K22+J22</f>
        <v>2</v>
      </c>
      <c r="M22" s="114">
        <v>1</v>
      </c>
      <c r="N22" s="114">
        <v>1</v>
      </c>
      <c r="O22" s="115">
        <f>N22+M22</f>
        <v>2</v>
      </c>
      <c r="P22" s="115">
        <f>O22+L22</f>
        <v>4</v>
      </c>
      <c r="Q22" s="100"/>
      <c r="R22" s="99" t="s">
        <v>477</v>
      </c>
      <c r="S22" s="98" t="s">
        <v>501</v>
      </c>
      <c r="T22" s="24">
        <v>1</v>
      </c>
      <c r="U22" s="145">
        <f t="shared" si="11"/>
        <v>1</v>
      </c>
      <c r="V22" s="99" t="str">
        <f t="shared" si="1"/>
        <v>De acuerdo con lo programado</v>
      </c>
      <c r="W22" s="85"/>
      <c r="X22" s="499">
        <v>1</v>
      </c>
      <c r="Y22" s="145">
        <f t="shared" si="12"/>
        <v>1</v>
      </c>
      <c r="Z22" s="99" t="str">
        <f t="shared" si="3"/>
        <v>De acuerdo con lo programado</v>
      </c>
      <c r="AA22" s="498" t="s">
        <v>1224</v>
      </c>
      <c r="AB22" s="86"/>
      <c r="AC22" s="145" t="str">
        <f t="shared" si="13"/>
        <v>No hay ejecución</v>
      </c>
      <c r="AD22" s="99" t="str">
        <f t="shared" si="5"/>
        <v>NA</v>
      </c>
      <c r="AE22" s="85"/>
      <c r="AF22" s="85">
        <v>1</v>
      </c>
      <c r="AG22" s="667">
        <f t="shared" si="6"/>
        <v>1</v>
      </c>
      <c r="AH22" s="85" t="str">
        <f t="shared" si="7"/>
        <v>De acuerdo con lo programado</v>
      </c>
      <c r="AI22" s="85"/>
      <c r="AJ22" s="85"/>
      <c r="AK22" s="24">
        <f t="shared" si="8"/>
        <v>3</v>
      </c>
      <c r="AL22" s="26">
        <f t="shared" ref="AL22" si="15">IF(AK22="","No hay ejecución",IF(AND(P22=0),"No hay Programación", AK22/P22))</f>
        <v>0.75</v>
      </c>
      <c r="AM22" s="519" t="str">
        <f t="shared" si="10"/>
        <v>En riesgo de Incumplimiento</v>
      </c>
      <c r="AN22" s="146"/>
    </row>
    <row r="23" spans="1:40" ht="33.75" customHeight="1" thickBot="1">
      <c r="A23" s="810" t="s">
        <v>223</v>
      </c>
      <c r="B23" s="811"/>
      <c r="C23" s="811"/>
      <c r="D23" s="811"/>
      <c r="E23" s="811"/>
      <c r="F23" s="153" t="s">
        <v>502</v>
      </c>
      <c r="G23" s="14"/>
      <c r="H23" s="10"/>
      <c r="I23" s="10"/>
      <c r="J23" s="9"/>
      <c r="K23" s="307"/>
      <c r="L23" s="9"/>
      <c r="M23" s="9"/>
      <c r="N23" s="9"/>
      <c r="O23" s="9"/>
      <c r="P23" s="9"/>
      <c r="Q23" s="9"/>
      <c r="R23" s="9"/>
      <c r="S23" s="9"/>
    </row>
    <row r="24" spans="1:40" ht="10.8" thickTop="1" thickBot="1">
      <c r="A24" s="11"/>
      <c r="B24" s="11"/>
      <c r="C24" s="11"/>
      <c r="D24" s="11"/>
      <c r="E24" s="11"/>
      <c r="F24" s="362"/>
      <c r="G24" s="7"/>
      <c r="H24" s="10"/>
      <c r="I24" s="10"/>
      <c r="J24" s="9"/>
      <c r="K24" s="307"/>
      <c r="L24" s="9"/>
      <c r="M24" s="9"/>
      <c r="N24" s="9"/>
      <c r="O24" s="9"/>
      <c r="P24" s="9"/>
      <c r="Q24" s="9"/>
      <c r="R24" s="9"/>
      <c r="S24" s="9"/>
    </row>
    <row r="25" spans="1:40" ht="13.05" customHeight="1" thickTop="1" thickBot="1">
      <c r="A25" s="808" t="s">
        <v>224</v>
      </c>
      <c r="B25" s="809"/>
      <c r="C25" s="809"/>
      <c r="D25" s="809"/>
      <c r="E25" s="809"/>
      <c r="F25" s="153" t="s">
        <v>324</v>
      </c>
      <c r="G25" s="7"/>
      <c r="H25" s="10"/>
      <c r="I25" s="10"/>
      <c r="J25" s="9"/>
      <c r="K25" s="307"/>
      <c r="L25" s="9"/>
      <c r="M25" s="9"/>
      <c r="N25" s="9"/>
      <c r="O25" s="9"/>
      <c r="P25" s="9"/>
      <c r="Q25" s="9"/>
      <c r="R25" s="9"/>
      <c r="S25" s="9"/>
    </row>
    <row r="26" spans="1:40" ht="29.25" customHeight="1" thickTop="1" thickBot="1">
      <c r="A26" s="17">
        <v>1</v>
      </c>
      <c r="B26" s="6" t="s">
        <v>228</v>
      </c>
      <c r="C26" s="16"/>
      <c r="D26" s="6"/>
      <c r="E26" s="6"/>
      <c r="F26" s="363"/>
      <c r="G26" s="7"/>
      <c r="H26" s="10"/>
      <c r="I26" s="10"/>
      <c r="J26" s="9"/>
      <c r="K26" s="307"/>
      <c r="L26" s="9"/>
      <c r="M26" s="9"/>
      <c r="N26" s="9"/>
      <c r="O26" s="9"/>
      <c r="P26" s="9"/>
      <c r="Q26" s="9"/>
      <c r="R26" s="9"/>
      <c r="S26" s="9"/>
    </row>
    <row r="27" spans="1:40" ht="13.05" customHeight="1" thickTop="1" thickBot="1">
      <c r="A27" s="17">
        <v>2</v>
      </c>
      <c r="B27" s="6" t="s">
        <v>229</v>
      </c>
      <c r="C27" s="18"/>
      <c r="D27" s="6"/>
      <c r="E27" s="6"/>
      <c r="F27" s="363"/>
      <c r="G27" s="7"/>
      <c r="H27" s="19"/>
      <c r="I27" s="19"/>
      <c r="J27" s="9"/>
      <c r="K27" s="307"/>
      <c r="L27" s="9"/>
      <c r="M27" s="9"/>
      <c r="N27" s="9"/>
      <c r="O27" s="9"/>
      <c r="P27" s="9"/>
      <c r="Q27" s="9"/>
      <c r="R27" s="9"/>
      <c r="S27" s="9"/>
    </row>
    <row r="28" spans="1:40" ht="13.05" customHeight="1" thickTop="1" thickBot="1">
      <c r="A28" s="17">
        <v>3</v>
      </c>
      <c r="B28" s="6" t="s">
        <v>294</v>
      </c>
      <c r="C28" s="18"/>
      <c r="D28" s="6"/>
      <c r="E28" s="6"/>
      <c r="F28" s="363"/>
      <c r="G28" s="7"/>
      <c r="H28" s="8"/>
      <c r="I28" s="8"/>
      <c r="J28" s="9"/>
      <c r="K28" s="307"/>
      <c r="L28" s="9"/>
      <c r="M28" s="9"/>
      <c r="N28" s="9"/>
      <c r="O28" s="9"/>
      <c r="P28" s="9"/>
      <c r="Q28" s="9"/>
      <c r="R28" s="9"/>
      <c r="S28" s="9"/>
    </row>
    <row r="29" spans="1:40" ht="13.05" customHeight="1" thickTop="1" thickBot="1">
      <c r="A29" s="17">
        <v>4</v>
      </c>
      <c r="B29" s="6" t="s">
        <v>231</v>
      </c>
      <c r="C29" s="18"/>
      <c r="D29" s="6"/>
      <c r="E29" s="6"/>
      <c r="F29" s="363"/>
      <c r="G29" s="7"/>
      <c r="H29" s="8"/>
      <c r="I29" s="8"/>
      <c r="J29" s="9"/>
      <c r="K29" s="307"/>
      <c r="L29" s="9"/>
      <c r="M29" s="9"/>
      <c r="N29" s="9"/>
      <c r="O29" s="9"/>
      <c r="P29" s="9"/>
      <c r="Q29" s="9"/>
      <c r="R29" s="9"/>
      <c r="S29" s="9"/>
    </row>
    <row r="30" spans="1:40" ht="13.05" customHeight="1" thickTop="1">
      <c r="A30" s="17">
        <v>5</v>
      </c>
      <c r="B30" s="19" t="s">
        <v>232</v>
      </c>
      <c r="C30" s="18"/>
      <c r="D30" s="6"/>
      <c r="E30" s="6"/>
      <c r="F30" s="363"/>
      <c r="G30" s="7"/>
      <c r="H30" s="10"/>
      <c r="I30" s="10"/>
      <c r="J30" s="14"/>
      <c r="K30" s="154"/>
      <c r="L30" s="14"/>
      <c r="M30" s="14"/>
      <c r="N30" s="14"/>
      <c r="O30" s="14"/>
      <c r="P30" s="14"/>
      <c r="Q30" s="14"/>
      <c r="R30" s="14"/>
      <c r="S30" s="14"/>
    </row>
    <row r="31" spans="1:40" ht="13.05" customHeight="1">
      <c r="A31" s="17">
        <v>6</v>
      </c>
      <c r="B31" s="6" t="s">
        <v>233</v>
      </c>
      <c r="D31" s="6"/>
      <c r="E31" s="6"/>
      <c r="F31" s="363"/>
      <c r="G31" s="7"/>
      <c r="H31" s="10"/>
      <c r="I31" s="10"/>
      <c r="J31" s="14"/>
      <c r="K31" s="154"/>
      <c r="L31" s="14"/>
      <c r="M31" s="14"/>
      <c r="N31" s="14"/>
      <c r="O31" s="14"/>
      <c r="P31" s="14"/>
      <c r="Q31" s="14"/>
      <c r="R31" s="14"/>
      <c r="S31" s="14"/>
    </row>
    <row r="32" spans="1:40" s="19" customFormat="1" ht="13.05" customHeight="1">
      <c r="A32" s="17">
        <v>7</v>
      </c>
      <c r="B32" s="20" t="s">
        <v>234</v>
      </c>
      <c r="C32" s="6"/>
      <c r="F32" s="363"/>
      <c r="G32" s="7"/>
      <c r="H32" s="10"/>
      <c r="I32" s="10"/>
      <c r="J32" s="14"/>
      <c r="K32" s="154"/>
      <c r="L32" s="14"/>
      <c r="M32" s="14"/>
      <c r="N32" s="14"/>
      <c r="O32" s="14"/>
      <c r="P32" s="14"/>
      <c r="Q32" s="14"/>
      <c r="R32" s="14"/>
      <c r="S32" s="14"/>
    </row>
    <row r="33" spans="1:19" ht="13.05" customHeight="1">
      <c r="A33" s="17">
        <v>8</v>
      </c>
      <c r="B33" s="20" t="s">
        <v>235</v>
      </c>
      <c r="C33" s="6"/>
      <c r="D33" s="6"/>
      <c r="E33" s="6"/>
      <c r="F33" s="363"/>
      <c r="G33" s="7"/>
      <c r="H33" s="10"/>
      <c r="I33" s="10"/>
      <c r="J33" s="14"/>
      <c r="K33" s="154"/>
      <c r="L33" s="14"/>
      <c r="M33" s="14"/>
      <c r="N33" s="14"/>
      <c r="O33" s="14"/>
      <c r="P33" s="14"/>
      <c r="Q33" s="14"/>
      <c r="R33" s="14"/>
      <c r="S33" s="14"/>
    </row>
    <row r="34" spans="1:19" ht="13.05" hidden="1" customHeight="1">
      <c r="A34" s="17">
        <v>9</v>
      </c>
      <c r="B34" s="20" t="s">
        <v>236</v>
      </c>
      <c r="C34" s="6"/>
      <c r="D34" s="6"/>
      <c r="E34" s="6"/>
      <c r="F34" s="363"/>
      <c r="G34" s="7"/>
      <c r="H34" s="10"/>
      <c r="I34" s="10"/>
      <c r="J34" s="14"/>
      <c r="K34" s="154"/>
      <c r="L34" s="14"/>
      <c r="M34" s="14"/>
      <c r="N34" s="14"/>
      <c r="O34" s="14"/>
      <c r="P34" s="14"/>
      <c r="Q34" s="14"/>
      <c r="R34" s="14"/>
      <c r="S34" s="14"/>
    </row>
    <row r="35" spans="1:19" ht="13.05" customHeight="1">
      <c r="A35" s="17">
        <v>10</v>
      </c>
      <c r="B35" s="20" t="s">
        <v>237</v>
      </c>
      <c r="C35" s="6"/>
      <c r="D35" s="6"/>
      <c r="E35" s="6"/>
      <c r="F35" s="363"/>
      <c r="G35" s="7"/>
      <c r="H35" s="10"/>
      <c r="I35" s="10"/>
      <c r="J35" s="14"/>
      <c r="K35" s="154"/>
      <c r="L35" s="14"/>
      <c r="M35" s="14"/>
      <c r="N35" s="14"/>
      <c r="O35" s="14"/>
      <c r="P35" s="14"/>
      <c r="Q35" s="14"/>
      <c r="R35" s="14"/>
      <c r="S35" s="14"/>
    </row>
    <row r="36" spans="1:19" ht="13.05" customHeight="1">
      <c r="A36" s="17">
        <v>10</v>
      </c>
      <c r="B36" s="6" t="s">
        <v>238</v>
      </c>
      <c r="C36" s="6"/>
      <c r="D36" s="6"/>
      <c r="E36" s="6"/>
      <c r="F36" s="363"/>
      <c r="G36" s="7"/>
      <c r="H36" s="10"/>
      <c r="I36" s="10"/>
      <c r="J36" s="14"/>
      <c r="K36" s="154"/>
      <c r="L36" s="14"/>
      <c r="M36" s="14"/>
      <c r="N36" s="14"/>
      <c r="O36" s="14"/>
      <c r="P36" s="14"/>
      <c r="Q36" s="14"/>
      <c r="R36" s="14"/>
      <c r="S36" s="14"/>
    </row>
    <row r="37" spans="1:19" ht="13.05" customHeight="1">
      <c r="A37" s="17">
        <v>11</v>
      </c>
      <c r="B37" s="20" t="s">
        <v>239</v>
      </c>
      <c r="C37" s="6"/>
      <c r="D37" s="6"/>
      <c r="E37" s="6"/>
      <c r="F37" s="363"/>
      <c r="G37" s="7"/>
      <c r="H37" s="10"/>
      <c r="I37" s="10"/>
      <c r="J37" s="14"/>
      <c r="K37" s="154"/>
      <c r="L37" s="14"/>
      <c r="M37" s="14"/>
      <c r="N37" s="14"/>
      <c r="O37" s="14"/>
      <c r="P37" s="14"/>
      <c r="Q37" s="14"/>
      <c r="R37" s="14"/>
      <c r="S37" s="14"/>
    </row>
    <row r="38" spans="1:19" ht="10.199999999999999" thickBot="1">
      <c r="A38" s="17">
        <v>12</v>
      </c>
      <c r="C38" s="19"/>
      <c r="D38" s="19"/>
      <c r="E38" s="19"/>
      <c r="F38" s="364"/>
      <c r="G38" s="21"/>
      <c r="H38" s="22"/>
      <c r="I38" s="22"/>
      <c r="J38" s="22"/>
      <c r="K38" s="308"/>
      <c r="L38" s="22"/>
      <c r="M38" s="22"/>
      <c r="N38" s="22"/>
      <c r="O38" s="22"/>
      <c r="P38" s="22"/>
      <c r="Q38" s="22"/>
      <c r="R38" s="22"/>
      <c r="S38" s="22"/>
    </row>
    <row r="39" spans="1:19" ht="10.199999999999999" thickTop="1">
      <c r="A39" s="19"/>
      <c r="C39" s="19"/>
      <c r="D39" s="19"/>
      <c r="E39" s="19"/>
      <c r="F39" s="364"/>
      <c r="G39" s="21"/>
      <c r="H39" s="19"/>
      <c r="I39" s="19"/>
      <c r="J39" s="19"/>
      <c r="K39" s="28"/>
      <c r="L39" s="19"/>
      <c r="M39" s="19"/>
      <c r="N39" s="19"/>
      <c r="O39" s="19"/>
      <c r="P39" s="19"/>
      <c r="Q39" s="19"/>
      <c r="R39" s="19"/>
      <c r="S39" s="19"/>
    </row>
    <row r="40" spans="1:19" s="19" customFormat="1">
      <c r="F40" s="364"/>
      <c r="G40" s="21"/>
      <c r="K40" s="28"/>
    </row>
    <row r="41" spans="1:19" s="19" customFormat="1" ht="9.75" customHeight="1">
      <c r="F41" s="364"/>
      <c r="G41" s="21"/>
      <c r="K41" s="28"/>
    </row>
    <row r="42" spans="1:19" s="19" customFormat="1">
      <c r="F42" s="364"/>
      <c r="G42" s="21"/>
      <c r="K42" s="28"/>
    </row>
    <row r="43" spans="1:19" s="19" customFormat="1" ht="9" customHeight="1">
      <c r="B43" s="1"/>
      <c r="C43" s="1"/>
      <c r="D43" s="1"/>
      <c r="E43" s="1"/>
      <c r="F43" s="351"/>
      <c r="G43" s="3"/>
      <c r="H43" s="1"/>
      <c r="I43" s="1"/>
      <c r="J43" s="1"/>
      <c r="K43" s="27"/>
      <c r="L43" s="1"/>
      <c r="M43" s="1"/>
      <c r="N43" s="1"/>
      <c r="O43" s="1"/>
      <c r="P43" s="1"/>
      <c r="Q43" s="1"/>
      <c r="R43" s="1"/>
      <c r="S43" s="1"/>
    </row>
    <row r="44" spans="1:19" s="19" customFormat="1">
      <c r="A44" s="1"/>
      <c r="B44" s="1"/>
      <c r="C44" s="1"/>
      <c r="D44" s="1"/>
      <c r="E44" s="1"/>
      <c r="F44" s="351"/>
      <c r="G44" s="3"/>
      <c r="H44" s="1"/>
      <c r="I44" s="1"/>
      <c r="J44" s="1"/>
      <c r="K44" s="27"/>
      <c r="L44" s="1"/>
      <c r="M44" s="1"/>
      <c r="N44" s="1"/>
      <c r="O44" s="1"/>
      <c r="P44" s="1"/>
      <c r="Q44" s="1"/>
      <c r="R44" s="1"/>
      <c r="S44" s="1"/>
    </row>
    <row r="45" spans="1:19" s="19" customFormat="1">
      <c r="A45" s="1"/>
      <c r="B45" s="1"/>
      <c r="C45" s="1"/>
      <c r="D45" s="1"/>
      <c r="E45" s="1"/>
      <c r="F45" s="351"/>
      <c r="G45" s="3"/>
      <c r="H45" s="1"/>
      <c r="I45" s="1"/>
      <c r="J45" s="1"/>
      <c r="K45" s="27"/>
      <c r="L45" s="1"/>
      <c r="M45" s="1"/>
      <c r="N45" s="1"/>
      <c r="O45" s="1"/>
      <c r="P45" s="1"/>
      <c r="Q45" s="1"/>
      <c r="R45" s="1"/>
      <c r="S45" s="1"/>
    </row>
    <row r="46" spans="1:19" s="19" customFormat="1">
      <c r="A46" s="1"/>
      <c r="B46" s="1"/>
      <c r="C46" s="1"/>
      <c r="D46" s="1"/>
      <c r="E46" s="1"/>
      <c r="F46" s="351"/>
      <c r="G46" s="3"/>
      <c r="H46" s="1"/>
      <c r="I46" s="1"/>
      <c r="J46" s="1"/>
      <c r="K46" s="27"/>
      <c r="L46" s="1"/>
      <c r="M46" s="1"/>
      <c r="N46" s="1"/>
      <c r="O46" s="1"/>
      <c r="P46" s="1"/>
      <c r="Q46" s="1"/>
      <c r="R46" s="1"/>
      <c r="S46" s="1"/>
    </row>
    <row r="47" spans="1:19" s="19" customFormat="1">
      <c r="A47" s="1"/>
      <c r="B47" s="1"/>
      <c r="C47" s="1"/>
      <c r="D47" s="1"/>
      <c r="E47" s="1"/>
      <c r="F47" s="351"/>
      <c r="G47" s="3"/>
      <c r="H47" s="1"/>
      <c r="I47" s="1"/>
      <c r="J47" s="1"/>
      <c r="K47" s="27"/>
      <c r="L47" s="1"/>
      <c r="M47" s="1"/>
      <c r="N47" s="1"/>
      <c r="O47" s="1"/>
      <c r="P47" s="1"/>
      <c r="Q47" s="1"/>
      <c r="R47" s="1"/>
      <c r="S47" s="1"/>
    </row>
    <row r="48" spans="1:19" s="19" customFormat="1">
      <c r="A48" s="1"/>
      <c r="B48" s="1"/>
      <c r="C48" s="1"/>
      <c r="D48" s="1"/>
      <c r="E48" s="1"/>
      <c r="F48" s="351"/>
      <c r="G48" s="3"/>
      <c r="H48" s="1"/>
      <c r="I48" s="1"/>
      <c r="J48" s="1"/>
      <c r="K48" s="27"/>
      <c r="L48" s="1"/>
      <c r="M48" s="1"/>
      <c r="N48" s="1"/>
      <c r="O48" s="1"/>
      <c r="P48" s="1"/>
      <c r="Q48" s="1"/>
      <c r="R48" s="1"/>
      <c r="S48" s="1"/>
    </row>
    <row r="49" spans="1:19" s="19" customFormat="1">
      <c r="A49" s="1"/>
      <c r="B49" s="1"/>
      <c r="C49" s="1"/>
      <c r="D49" s="1"/>
      <c r="E49" s="1"/>
      <c r="F49" s="351"/>
      <c r="G49" s="3"/>
      <c r="H49" s="1"/>
      <c r="I49" s="1"/>
      <c r="J49" s="1"/>
      <c r="K49" s="27"/>
      <c r="L49" s="1"/>
      <c r="M49" s="1"/>
      <c r="N49" s="1"/>
      <c r="O49" s="1"/>
      <c r="P49" s="1"/>
      <c r="Q49" s="1"/>
      <c r="R49" s="1"/>
      <c r="S49" s="1"/>
    </row>
    <row r="50" spans="1:19" s="19" customFormat="1">
      <c r="A50" s="1"/>
      <c r="B50" s="1"/>
      <c r="C50" s="1"/>
      <c r="D50" s="1"/>
      <c r="E50" s="1"/>
      <c r="F50" s="351"/>
      <c r="G50" s="3"/>
      <c r="H50" s="1"/>
      <c r="I50" s="1"/>
      <c r="J50" s="1"/>
      <c r="K50" s="27"/>
      <c r="L50" s="1"/>
      <c r="M50" s="1"/>
      <c r="N50" s="1"/>
      <c r="O50" s="1"/>
      <c r="P50" s="1"/>
      <c r="Q50" s="1"/>
      <c r="R50" s="1"/>
      <c r="S50" s="1"/>
    </row>
    <row r="51" spans="1:19" s="19" customFormat="1">
      <c r="A51" s="1"/>
      <c r="B51" s="1"/>
      <c r="C51" s="1"/>
      <c r="D51" s="1"/>
      <c r="E51" s="1"/>
      <c r="F51" s="351"/>
      <c r="G51" s="3"/>
      <c r="H51" s="1"/>
      <c r="I51" s="1"/>
      <c r="J51" s="1"/>
      <c r="K51" s="27"/>
      <c r="L51" s="1"/>
      <c r="M51" s="1"/>
      <c r="N51" s="1"/>
      <c r="O51" s="1"/>
      <c r="P51" s="1"/>
      <c r="Q51" s="1"/>
      <c r="R51" s="1"/>
      <c r="S51" s="1"/>
    </row>
    <row r="52" spans="1:19" s="19" customFormat="1">
      <c r="A52" s="1"/>
      <c r="B52" s="1"/>
      <c r="C52" s="1"/>
      <c r="D52" s="1"/>
      <c r="E52" s="1"/>
      <c r="F52" s="351"/>
      <c r="G52" s="3"/>
      <c r="H52" s="1"/>
      <c r="I52" s="1"/>
      <c r="J52" s="1"/>
      <c r="K52" s="27"/>
      <c r="L52" s="1"/>
      <c r="M52" s="1"/>
      <c r="N52" s="1"/>
      <c r="O52" s="1"/>
      <c r="P52" s="1"/>
      <c r="Q52" s="1"/>
      <c r="R52" s="1"/>
      <c r="S52" s="1"/>
    </row>
  </sheetData>
  <autoFilter ref="AF13:AH14" xr:uid="{CFCC5B22-6857-479F-A568-F13A58E5DE03}"/>
  <mergeCells count="39">
    <mergeCell ref="AK11:AN12"/>
    <mergeCell ref="B12:B14"/>
    <mergeCell ref="C12:C14"/>
    <mergeCell ref="D12:D14"/>
    <mergeCell ref="E12:E14"/>
    <mergeCell ref="T13:T14"/>
    <mergeCell ref="U13:U14"/>
    <mergeCell ref="AL13:AL14"/>
    <mergeCell ref="AM13:AM14"/>
    <mergeCell ref="AN13:AN14"/>
    <mergeCell ref="AB13:AB14"/>
    <mergeCell ref="AC13:AC14"/>
    <mergeCell ref="AD13:AD14"/>
    <mergeCell ref="AE13:AE14"/>
    <mergeCell ref="AF13:AF14"/>
    <mergeCell ref="AG13:AG14"/>
    <mergeCell ref="AA13:AA14"/>
    <mergeCell ref="Y13:Y14"/>
    <mergeCell ref="A9:E9"/>
    <mergeCell ref="A2:E2"/>
    <mergeCell ref="A6:E6"/>
    <mergeCell ref="A7:E7"/>
    <mergeCell ref="A8:E8"/>
    <mergeCell ref="AK13:AK14"/>
    <mergeCell ref="A23:E23"/>
    <mergeCell ref="A25:E25"/>
    <mergeCell ref="AH13:AH14"/>
    <mergeCell ref="S12:S14"/>
    <mergeCell ref="T12:W12"/>
    <mergeCell ref="X12:AA12"/>
    <mergeCell ref="AB12:AE12"/>
    <mergeCell ref="AF12:AI12"/>
    <mergeCell ref="A11:A14"/>
    <mergeCell ref="B11:E11"/>
    <mergeCell ref="AI13:AI14"/>
    <mergeCell ref="V13:V14"/>
    <mergeCell ref="W13:W14"/>
    <mergeCell ref="X13:X14"/>
    <mergeCell ref="Z13:Z14"/>
  </mergeCells>
  <conditionalFormatting sqref="AM15:AM22">
    <cfRule type="containsText" dxfId="47" priority="4" operator="containsText" text="De Acuerdo a lo Programado">
      <formula>NOT(ISERROR(SEARCH("De Acuerdo a lo Programado",AM15)))</formula>
    </cfRule>
    <cfRule type="containsText" dxfId="46" priority="5" operator="containsText" text="Atraso Leve">
      <formula>NOT(ISERROR(SEARCH("Atraso Leve",AM15)))</formula>
    </cfRule>
    <cfRule type="containsText" dxfId="45" priority="6" operator="containsText" text="En Riesgo de Incumplimiento">
      <formula>NOT(ISERROR(SEARCH("En Riesgo de Incumplimiento",AM15)))</formula>
    </cfRule>
  </conditionalFormatting>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82D54-B126-43E4-98EE-077499D77742}">
  <sheetPr>
    <tabColor theme="0"/>
  </sheetPr>
  <dimension ref="A1:AL54"/>
  <sheetViews>
    <sheetView topLeftCell="V12" workbookViewId="0">
      <selection activeCell="AE21" sqref="AE21"/>
    </sheetView>
  </sheetViews>
  <sheetFormatPr baseColWidth="10" defaultColWidth="11.21875" defaultRowHeight="14.4"/>
  <cols>
    <col min="1" max="1" width="5.21875" style="1" customWidth="1"/>
    <col min="2" max="5" width="6.21875" style="1" customWidth="1"/>
    <col min="6" max="6" width="18.77734375" style="351" customWidth="1"/>
    <col min="7" max="7" width="21.21875" style="327" customWidth="1"/>
    <col min="8" max="8" width="15" style="1" customWidth="1"/>
    <col min="9" max="9" width="4.21875" style="1" customWidth="1"/>
    <col min="10" max="10" width="4.21875" style="27" customWidth="1"/>
    <col min="11" max="11" width="4.21875" style="1" bestFit="1" customWidth="1"/>
    <col min="12" max="13" width="4.21875" style="1" customWidth="1"/>
    <col min="14" max="14" width="7.21875" style="1" bestFit="1" customWidth="1"/>
    <col min="15" max="15" width="7" style="46" bestFit="1" customWidth="1"/>
    <col min="16" max="16" width="12" style="1" customWidth="1"/>
    <col min="17" max="17" width="18.21875" style="1" customWidth="1"/>
    <col min="18" max="18" width="19.21875" style="1" customWidth="1"/>
    <col min="19" max="20" width="11.21875" style="27" customWidth="1"/>
    <col min="21" max="21" width="13.21875" style="27" customWidth="1"/>
    <col min="22" max="22" width="26.77734375" style="27" customWidth="1"/>
    <col min="23" max="23" width="20" style="27" customWidth="1"/>
    <col min="24" max="24" width="20.21875" style="27" customWidth="1"/>
    <col min="25" max="25" width="18.21875" style="27" customWidth="1"/>
    <col min="26" max="26" width="14.21875" style="27" customWidth="1"/>
    <col min="27" max="29" width="11.21875" style="27" customWidth="1"/>
    <col min="30" max="30" width="13.77734375" style="27" customWidth="1"/>
    <col min="31" max="31" width="23.21875" style="27" customWidth="1"/>
    <col min="32" max="34" width="11.21875" style="27" customWidth="1"/>
    <col min="35" max="35" width="11.21875" style="27" hidden="1" customWidth="1"/>
    <col min="36" max="38" width="10.77734375" style="27" hidden="1" customWidth="1"/>
    <col min="39" max="39" width="10.77734375" customWidth="1"/>
  </cols>
  <sheetData>
    <row r="1" spans="1:38" ht="15.6">
      <c r="A1" s="790" t="s">
        <v>38</v>
      </c>
      <c r="B1" s="790"/>
      <c r="C1" s="790"/>
      <c r="D1" s="790"/>
      <c r="E1" s="790"/>
      <c r="F1" s="349"/>
      <c r="G1" s="326"/>
      <c r="H1" s="326"/>
      <c r="I1" s="326"/>
      <c r="J1" s="320"/>
      <c r="K1" s="326"/>
      <c r="L1" s="326"/>
      <c r="M1" s="326"/>
      <c r="N1" s="326"/>
      <c r="O1" s="326"/>
      <c r="P1" s="326"/>
      <c r="Q1" s="326"/>
    </row>
    <row r="2" spans="1:38" ht="14.55" customHeight="1">
      <c r="A2" s="791" t="s">
        <v>39</v>
      </c>
      <c r="B2" s="791"/>
      <c r="C2" s="791"/>
      <c r="D2" s="791"/>
      <c r="E2" s="791"/>
      <c r="F2" s="350"/>
      <c r="G2" s="326"/>
      <c r="H2" s="326"/>
      <c r="I2" s="326"/>
      <c r="J2" s="320"/>
      <c r="K2" s="326"/>
      <c r="L2" s="326"/>
      <c r="M2" s="326"/>
      <c r="N2" s="326"/>
      <c r="O2" s="326"/>
      <c r="P2" s="326"/>
      <c r="Q2" s="326"/>
    </row>
    <row r="3" spans="1:38" ht="14.55" customHeight="1">
      <c r="G3" s="326"/>
      <c r="H3" s="326"/>
      <c r="I3" s="326"/>
      <c r="J3" s="320"/>
      <c r="K3" s="326"/>
      <c r="L3" s="326"/>
      <c r="M3" s="326"/>
      <c r="N3" s="326"/>
      <c r="O3" s="326"/>
      <c r="P3" s="326"/>
      <c r="Q3" s="326"/>
    </row>
    <row r="6" spans="1:38">
      <c r="A6" s="792" t="s">
        <v>40</v>
      </c>
      <c r="B6" s="792"/>
      <c r="C6" s="792"/>
      <c r="D6" s="792"/>
      <c r="E6" s="792"/>
      <c r="F6" s="192">
        <v>2024</v>
      </c>
    </row>
    <row r="7" spans="1:38">
      <c r="A7" s="792" t="s">
        <v>41</v>
      </c>
      <c r="B7" s="792"/>
      <c r="C7" s="792"/>
      <c r="D7" s="792"/>
      <c r="E7" s="792"/>
      <c r="F7" s="193" t="s">
        <v>620</v>
      </c>
    </row>
    <row r="8" spans="1:38">
      <c r="A8" s="792" t="s">
        <v>42</v>
      </c>
      <c r="B8" s="792"/>
      <c r="C8" s="792"/>
      <c r="D8" s="792"/>
      <c r="E8" s="792"/>
      <c r="F8" s="193" t="s">
        <v>400</v>
      </c>
    </row>
    <row r="9" spans="1:38">
      <c r="A9" s="792" t="s">
        <v>43</v>
      </c>
      <c r="B9" s="792"/>
      <c r="C9" s="792"/>
      <c r="D9" s="792"/>
      <c r="E9" s="792"/>
      <c r="F9" s="193" t="s">
        <v>24</v>
      </c>
    </row>
    <row r="11" spans="1:38" ht="14.55" customHeight="1">
      <c r="A11" s="796" t="s">
        <v>45</v>
      </c>
      <c r="B11" s="799" t="s">
        <v>46</v>
      </c>
      <c r="C11" s="800"/>
      <c r="D11" s="800"/>
      <c r="E11" s="801"/>
      <c r="F11" s="367" t="s">
        <v>47</v>
      </c>
      <c r="G11" s="79"/>
      <c r="H11" s="79"/>
      <c r="I11" s="79"/>
      <c r="J11" s="282"/>
      <c r="K11" s="79"/>
      <c r="L11" s="79"/>
      <c r="M11" s="79"/>
      <c r="N11" s="79"/>
      <c r="O11" s="79"/>
      <c r="P11" s="314"/>
      <c r="Q11" s="314"/>
      <c r="R11" s="80"/>
      <c r="S11" s="29"/>
      <c r="T11" s="29"/>
      <c r="U11" s="29"/>
      <c r="V11" s="29"/>
      <c r="W11" s="29"/>
      <c r="X11" s="29"/>
      <c r="Y11" s="29"/>
      <c r="Z11" s="29"/>
      <c r="AA11" s="29"/>
      <c r="AB11" s="29"/>
      <c r="AC11" s="29"/>
      <c r="AD11" s="29"/>
      <c r="AE11" s="29"/>
      <c r="AF11" s="29"/>
      <c r="AG11" s="29"/>
      <c r="AH11" s="29"/>
      <c r="AI11" s="793" t="s">
        <v>49</v>
      </c>
      <c r="AJ11" s="793"/>
      <c r="AK11" s="793"/>
      <c r="AL11" s="793"/>
    </row>
    <row r="12" spans="1:38">
      <c r="A12" s="797"/>
      <c r="B12" s="802" t="s">
        <v>50</v>
      </c>
      <c r="C12" s="802" t="s">
        <v>51</v>
      </c>
      <c r="D12" s="802" t="s">
        <v>52</v>
      </c>
      <c r="E12" s="802" t="s">
        <v>53</v>
      </c>
      <c r="F12" s="322" t="s">
        <v>54</v>
      </c>
      <c r="G12" s="318" t="s">
        <v>55</v>
      </c>
      <c r="H12" s="315"/>
      <c r="I12" s="315"/>
      <c r="J12" s="434"/>
      <c r="K12" s="315"/>
      <c r="L12" s="315"/>
      <c r="M12" s="315"/>
      <c r="N12" s="315"/>
      <c r="O12" s="316"/>
      <c r="P12" s="336" t="s">
        <v>56</v>
      </c>
      <c r="Q12" s="280" t="s">
        <v>57</v>
      </c>
      <c r="R12" s="803" t="s">
        <v>58</v>
      </c>
      <c r="S12" s="793" t="s">
        <v>59</v>
      </c>
      <c r="T12" s="793"/>
      <c r="U12" s="793"/>
      <c r="V12" s="793"/>
      <c r="W12" s="815" t="s">
        <v>60</v>
      </c>
      <c r="X12" s="816"/>
      <c r="Y12" s="816"/>
      <c r="Z12" s="817"/>
      <c r="AA12" s="793" t="s">
        <v>61</v>
      </c>
      <c r="AB12" s="793"/>
      <c r="AC12" s="793"/>
      <c r="AD12" s="793"/>
      <c r="AE12" s="793" t="s">
        <v>62</v>
      </c>
      <c r="AF12" s="793"/>
      <c r="AG12" s="793"/>
      <c r="AH12" s="793"/>
      <c r="AI12" s="793"/>
      <c r="AJ12" s="793"/>
      <c r="AK12" s="793"/>
      <c r="AL12" s="793"/>
    </row>
    <row r="13" spans="1:38" ht="14.55" customHeight="1">
      <c r="A13" s="797"/>
      <c r="B13" s="802"/>
      <c r="C13" s="802"/>
      <c r="D13" s="802"/>
      <c r="E13" s="802"/>
      <c r="F13" s="322"/>
      <c r="G13" s="342" t="s">
        <v>63</v>
      </c>
      <c r="H13" s="342" t="s">
        <v>64</v>
      </c>
      <c r="I13" s="389" t="s">
        <v>65</v>
      </c>
      <c r="J13" s="432"/>
      <c r="K13" s="338"/>
      <c r="L13" s="338"/>
      <c r="M13" s="338"/>
      <c r="N13" s="339"/>
      <c r="O13" s="30" t="s">
        <v>66</v>
      </c>
      <c r="P13" s="336"/>
      <c r="Q13" s="280"/>
      <c r="R13" s="803"/>
      <c r="S13" s="793" t="s">
        <v>67</v>
      </c>
      <c r="T13" s="793" t="s">
        <v>68</v>
      </c>
      <c r="U13" s="793" t="s">
        <v>69</v>
      </c>
      <c r="V13" s="793" t="s">
        <v>70</v>
      </c>
      <c r="W13" s="793" t="s">
        <v>67</v>
      </c>
      <c r="X13" s="793" t="s">
        <v>68</v>
      </c>
      <c r="Y13" s="793" t="s">
        <v>69</v>
      </c>
      <c r="Z13" s="793" t="s">
        <v>70</v>
      </c>
      <c r="AA13" s="793" t="s">
        <v>67</v>
      </c>
      <c r="AB13" s="793" t="s">
        <v>68</v>
      </c>
      <c r="AC13" s="793" t="s">
        <v>69</v>
      </c>
      <c r="AD13" s="793" t="s">
        <v>70</v>
      </c>
      <c r="AE13" s="793" t="s">
        <v>67</v>
      </c>
      <c r="AF13" s="793" t="s">
        <v>68</v>
      </c>
      <c r="AG13" s="793" t="s">
        <v>69</v>
      </c>
      <c r="AH13" s="793" t="s">
        <v>70</v>
      </c>
      <c r="AI13" s="793" t="s">
        <v>71</v>
      </c>
      <c r="AJ13" s="793" t="s">
        <v>72</v>
      </c>
      <c r="AK13" s="793" t="s">
        <v>73</v>
      </c>
      <c r="AL13" s="793" t="s">
        <v>70</v>
      </c>
    </row>
    <row r="14" spans="1:38">
      <c r="A14" s="798"/>
      <c r="B14" s="802"/>
      <c r="C14" s="802"/>
      <c r="D14" s="802"/>
      <c r="E14" s="802"/>
      <c r="F14" s="323"/>
      <c r="G14" s="279"/>
      <c r="H14" s="279"/>
      <c r="I14" s="31">
        <v>1</v>
      </c>
      <c r="J14" s="290">
        <v>2</v>
      </c>
      <c r="K14" s="31" t="s">
        <v>74</v>
      </c>
      <c r="L14" s="31">
        <v>3</v>
      </c>
      <c r="M14" s="31">
        <v>4</v>
      </c>
      <c r="N14" s="31" t="s">
        <v>75</v>
      </c>
      <c r="O14" s="31" t="s">
        <v>76</v>
      </c>
      <c r="P14" s="337"/>
      <c r="Q14" s="279"/>
      <c r="R14" s="804"/>
      <c r="S14" s="794"/>
      <c r="T14" s="794"/>
      <c r="U14" s="794"/>
      <c r="V14" s="794"/>
      <c r="W14" s="794"/>
      <c r="X14" s="794"/>
      <c r="Y14" s="794"/>
      <c r="Z14" s="794"/>
      <c r="AA14" s="794"/>
      <c r="AB14" s="794"/>
      <c r="AC14" s="794"/>
      <c r="AD14" s="794"/>
      <c r="AE14" s="794"/>
      <c r="AF14" s="794"/>
      <c r="AG14" s="794"/>
      <c r="AH14" s="794"/>
      <c r="AI14" s="794"/>
      <c r="AJ14" s="794"/>
      <c r="AK14" s="794"/>
      <c r="AL14" s="794"/>
    </row>
    <row r="15" spans="1:38" ht="24.6" thickBot="1">
      <c r="A15" s="194">
        <v>1</v>
      </c>
      <c r="B15" s="195">
        <v>0</v>
      </c>
      <c r="C15" s="195" t="s">
        <v>621</v>
      </c>
      <c r="D15" s="195">
        <v>0</v>
      </c>
      <c r="E15" s="195">
        <v>0</v>
      </c>
      <c r="F15" s="196" t="s">
        <v>622</v>
      </c>
      <c r="G15" s="47" t="s">
        <v>78</v>
      </c>
      <c r="H15" s="39" t="s">
        <v>79</v>
      </c>
      <c r="I15" s="34">
        <v>1</v>
      </c>
      <c r="J15" s="293">
        <v>1</v>
      </c>
      <c r="K15" s="35">
        <f>+I15+J15</f>
        <v>2</v>
      </c>
      <c r="L15" s="34">
        <v>1</v>
      </c>
      <c r="M15" s="34">
        <v>1</v>
      </c>
      <c r="N15" s="35">
        <f>L15+M15</f>
        <v>2</v>
      </c>
      <c r="O15" s="41">
        <f>K15+N15</f>
        <v>4</v>
      </c>
      <c r="P15" s="36" t="s">
        <v>80</v>
      </c>
      <c r="Q15" s="190" t="s">
        <v>623</v>
      </c>
      <c r="R15" s="720"/>
      <c r="S15" s="24">
        <v>1</v>
      </c>
      <c r="T15" s="26">
        <f t="shared" ref="T15:T17" si="0">IF(S15="","No hay ejecución",IF(AND(I15=0),"No hay Programación", S15/I15))</f>
        <v>1</v>
      </c>
      <c r="U15" s="23" t="str">
        <f t="shared" ref="U15:U20" si="1">IF(T15="No hay ejecución","NA",IF(T15&gt;=90%,"De acuerdo con lo programado",IF(T15&gt;=51%,"Atraso Leve",IF(T15&lt;50%,"En riesgo cumplimiento"))))</f>
        <v>De acuerdo con lo programado</v>
      </c>
      <c r="V15" s="85"/>
      <c r="W15" s="24">
        <v>2</v>
      </c>
      <c r="X15" s="26">
        <f t="shared" ref="X15:X20" si="2">IF(W15="","No hay ejecución",IF(AND(J15=0),"No hay Programación", W15/J15))</f>
        <v>2</v>
      </c>
      <c r="Y15" s="23" t="str">
        <f t="shared" ref="Y15:Y17" si="3">IF(X15="No hay ejecución","NA",IF(X15&gt;=90%,"De acuerdo con lo programado",IF(X15&gt;=51%,"Atraso Leve",IF(X15&lt;50%,"En riesgo en cumplimiento"))))</f>
        <v>De acuerdo con lo programado</v>
      </c>
      <c r="Z15" s="85"/>
      <c r="AA15" s="24">
        <v>2</v>
      </c>
      <c r="AB15" s="26">
        <f t="shared" ref="AB15:AB17" si="4">IF(AA15="","No hay ejecución",IF(AND(J15=0),"No hay Programación", AA15/J15))</f>
        <v>2</v>
      </c>
      <c r="AC15" s="23" t="str">
        <f t="shared" ref="AC15:AC20" si="5">IF(AB15="No hay ejecución","NA",IF(AB15&gt;=90%,"De acuerdo con lo programado",IF(AB15&gt;=51%,"Atraso Leve",IF(AB15&lt;50%,"En riesgo en cumplimiento"))))</f>
        <v>De acuerdo con lo programado</v>
      </c>
      <c r="AD15" s="85"/>
      <c r="AE15" s="86">
        <v>1</v>
      </c>
      <c r="AF15" s="26">
        <f>IF(AE15="","No hay ejecución",IF(AND(M15=0),"No hay Programación", AE15/M15))</f>
        <v>1</v>
      </c>
      <c r="AG15" s="23" t="str">
        <f>IF(AF15="No hay ejecución","NA",IF(AF15&gt;=90%,"De acuerdo con lo programado",IF(AF15&gt;=51%,"Atraso Leve",IF(AF15&lt;50%,"En riesgo en cumplimiento"))))</f>
        <v>De acuerdo con lo programado</v>
      </c>
      <c r="AH15" s="85"/>
      <c r="AI15" s="24">
        <f t="shared" ref="AI15:AI20" si="6">S15+W15+AA15+AE15</f>
        <v>6</v>
      </c>
      <c r="AJ15" s="26">
        <f>IF(AI15="","No hay ejecución",IF(AND(O15=0),"No hay Programación", AI15/O15))</f>
        <v>1.5</v>
      </c>
      <c r="AK15" s="518" t="str">
        <f>IF(AJ15="No hay ejecución","NA",IF(AJ15&gt;=45%,"De Acuerdo a lo Programado",IF(AJ15&gt;=25%,"Atraso Leve",IF(AJ15&lt;=24%,"En Riesgo de Incumplimiento"))))</f>
        <v>De Acuerdo a lo Programado</v>
      </c>
      <c r="AL15" s="118"/>
    </row>
    <row r="16" spans="1:38" ht="25.2" thickTop="1" thickBot="1">
      <c r="A16" s="194">
        <v>2</v>
      </c>
      <c r="B16" s="195">
        <v>0</v>
      </c>
      <c r="C16" s="195" t="s">
        <v>621</v>
      </c>
      <c r="D16" s="195" t="s">
        <v>624</v>
      </c>
      <c r="E16" s="195">
        <v>0</v>
      </c>
      <c r="F16" s="196" t="s">
        <v>625</v>
      </c>
      <c r="G16" s="47" t="s">
        <v>626</v>
      </c>
      <c r="H16" s="39" t="s">
        <v>627</v>
      </c>
      <c r="I16" s="34">
        <v>0</v>
      </c>
      <c r="J16" s="293">
        <v>0</v>
      </c>
      <c r="K16" s="35">
        <f>+I16+J16</f>
        <v>0</v>
      </c>
      <c r="L16" s="197">
        <v>0</v>
      </c>
      <c r="M16" s="34">
        <v>1</v>
      </c>
      <c r="N16" s="35">
        <f>L16+M16</f>
        <v>1</v>
      </c>
      <c r="O16" s="41">
        <f>K16+N16</f>
        <v>1</v>
      </c>
      <c r="P16" s="36" t="s">
        <v>80</v>
      </c>
      <c r="Q16" s="190" t="s">
        <v>623</v>
      </c>
      <c r="R16" s="720"/>
      <c r="S16" s="24">
        <v>0</v>
      </c>
      <c r="T16" s="26" t="str">
        <f t="shared" si="0"/>
        <v>No hay Programación</v>
      </c>
      <c r="U16" s="23" t="str">
        <f t="shared" si="1"/>
        <v>De acuerdo con lo programado</v>
      </c>
      <c r="V16" s="85"/>
      <c r="W16" s="24"/>
      <c r="X16" s="26" t="str">
        <f t="shared" si="2"/>
        <v>No hay ejecución</v>
      </c>
      <c r="Y16" s="23" t="str">
        <f t="shared" si="3"/>
        <v>NA</v>
      </c>
      <c r="Z16" s="85"/>
      <c r="AA16" s="24"/>
      <c r="AB16" s="26" t="str">
        <f t="shared" si="4"/>
        <v>No hay ejecución</v>
      </c>
      <c r="AC16" s="23" t="str">
        <f t="shared" si="5"/>
        <v>NA</v>
      </c>
      <c r="AD16" s="85"/>
      <c r="AE16" s="86">
        <v>1</v>
      </c>
      <c r="AF16" s="26">
        <f>IF(AE16="","No hay ejecución",IF(AND(M16=0),"No hay Programación", AE16/M16))</f>
        <v>1</v>
      </c>
      <c r="AG16" s="23" t="str">
        <f t="shared" ref="AG16:AG20" si="7">IF(AF16="No hay ejecución","NA",IF(AF16&gt;=90%,"De acuerdo con lo programado",IF(AF16&gt;=51%,"Atraso Leve",IF(AF16&lt;50%,"En riesgo en cumplimiento"))))</f>
        <v>De acuerdo con lo programado</v>
      </c>
      <c r="AH16" s="85"/>
      <c r="AI16" s="24">
        <f t="shared" si="6"/>
        <v>1</v>
      </c>
      <c r="AJ16" s="26">
        <f>IF(AI16="","No hay ejecución",IF(AND(O16=0),"No hay Programación", AI16/O16))</f>
        <v>1</v>
      </c>
      <c r="AK16" s="518" t="str">
        <f>IF(AJ16="No hay ejecución","NA",IF(AJ16&gt;=45%,"De Acuerdo a lo Programado",IF(AJ16&gt;=25%,"Atraso Leve",IF(AJ16&lt;=24%,"En Riesgo de Incumplimiento"))))</f>
        <v>De Acuerdo a lo Programado</v>
      </c>
      <c r="AL16" s="118"/>
    </row>
    <row r="17" spans="1:38" ht="25.2" thickTop="1" thickBot="1">
      <c r="A17" s="194">
        <v>3</v>
      </c>
      <c r="B17" s="195">
        <v>0</v>
      </c>
      <c r="C17" s="195" t="s">
        <v>621</v>
      </c>
      <c r="D17" s="195" t="s">
        <v>624</v>
      </c>
      <c r="E17" s="195">
        <v>0</v>
      </c>
      <c r="F17" s="196" t="s">
        <v>628</v>
      </c>
      <c r="G17" s="47" t="s">
        <v>629</v>
      </c>
      <c r="H17" s="39" t="s">
        <v>79</v>
      </c>
      <c r="I17" s="34">
        <v>0</v>
      </c>
      <c r="J17" s="293">
        <v>0</v>
      </c>
      <c r="K17" s="35">
        <f>+I17+J17</f>
        <v>0</v>
      </c>
      <c r="L17" s="34">
        <v>1</v>
      </c>
      <c r="M17" s="34">
        <v>0</v>
      </c>
      <c r="N17" s="35">
        <f>L17+M17</f>
        <v>1</v>
      </c>
      <c r="O17" s="41">
        <f>K17+N17</f>
        <v>1</v>
      </c>
      <c r="P17" s="36" t="s">
        <v>80</v>
      </c>
      <c r="Q17" s="190" t="s">
        <v>623</v>
      </c>
      <c r="R17" s="720"/>
      <c r="S17" s="24">
        <v>0</v>
      </c>
      <c r="T17" s="26" t="str">
        <f t="shared" si="0"/>
        <v>No hay Programación</v>
      </c>
      <c r="U17" s="23" t="str">
        <f t="shared" si="1"/>
        <v>De acuerdo con lo programado</v>
      </c>
      <c r="V17" s="85"/>
      <c r="W17" s="24"/>
      <c r="X17" s="26" t="str">
        <f t="shared" si="2"/>
        <v>No hay ejecución</v>
      </c>
      <c r="Y17" s="23" t="str">
        <f t="shared" si="3"/>
        <v>NA</v>
      </c>
      <c r="Z17" s="85"/>
      <c r="AA17" s="24"/>
      <c r="AB17" s="26" t="str">
        <f t="shared" si="4"/>
        <v>No hay ejecución</v>
      </c>
      <c r="AC17" s="23" t="str">
        <f t="shared" si="5"/>
        <v>NA</v>
      </c>
      <c r="AD17" s="85"/>
      <c r="AE17" s="86">
        <v>1</v>
      </c>
      <c r="AF17" s="26">
        <f t="shared" ref="AF17" si="8">IF(AE17="","No hay ejecución",IF(AND(L17=0),"No hay Programación", AE17/L17))</f>
        <v>1</v>
      </c>
      <c r="AG17" s="23" t="str">
        <f t="shared" si="7"/>
        <v>De acuerdo con lo programado</v>
      </c>
      <c r="AH17" s="85"/>
      <c r="AI17" s="24">
        <f t="shared" si="6"/>
        <v>1</v>
      </c>
      <c r="AJ17" s="26">
        <f>IF(AI17="","No hay ejecución",IF(AND(O17=0),"No hay Programación", AI17/O17))</f>
        <v>1</v>
      </c>
      <c r="AK17" s="518" t="str">
        <f>IF(AJ17="No hay ejecución","NA",IF(AJ17&gt;=45%,"De Acuerdo a lo Programado",IF(AJ17&gt;=25%,"Atraso Leve",IF(AJ17&lt;=24%,"En Riesgo de Incumplimiento"))))</f>
        <v>De Acuerdo a lo Programado</v>
      </c>
      <c r="AL17" s="118"/>
    </row>
    <row r="18" spans="1:38" ht="15" thickTop="1">
      <c r="A18" s="198"/>
      <c r="B18" s="198"/>
      <c r="C18" s="198"/>
      <c r="D18" s="198"/>
      <c r="E18" s="198"/>
      <c r="F18" s="435"/>
      <c r="G18" s="198"/>
      <c r="H18" s="198"/>
      <c r="I18" s="198"/>
      <c r="J18" s="435"/>
      <c r="K18" s="198"/>
      <c r="L18" s="198"/>
      <c r="M18" s="198"/>
      <c r="N18" s="198"/>
      <c r="O18" s="198"/>
      <c r="P18" s="198"/>
      <c r="Q18" s="198"/>
      <c r="R18" s="198"/>
      <c r="S18" s="199"/>
      <c r="T18" s="199"/>
      <c r="U18" s="199"/>
      <c r="V18" s="199"/>
      <c r="W18" s="199"/>
      <c r="X18" s="199"/>
      <c r="Y18" s="199"/>
      <c r="Z18" s="199"/>
      <c r="AA18" s="199"/>
      <c r="AB18" s="199"/>
      <c r="AC18" s="199"/>
      <c r="AD18" s="199"/>
      <c r="AE18" s="199"/>
      <c r="AF18" s="199"/>
      <c r="AG18" s="199"/>
      <c r="AH18" s="199"/>
      <c r="AI18" s="24">
        <f t="shared" si="6"/>
        <v>0</v>
      </c>
      <c r="AJ18" s="200"/>
      <c r="AK18" s="200"/>
      <c r="AL18" s="200"/>
    </row>
    <row r="19" spans="1:38" ht="29.4" thickBot="1">
      <c r="A19" s="32">
        <v>4</v>
      </c>
      <c r="B19" s="33"/>
      <c r="C19" s="33"/>
      <c r="D19" s="33"/>
      <c r="E19" s="33"/>
      <c r="F19" s="299" t="s">
        <v>630</v>
      </c>
      <c r="G19" s="84" t="s">
        <v>631</v>
      </c>
      <c r="H19" s="44" t="s">
        <v>632</v>
      </c>
      <c r="I19" s="34">
        <v>0</v>
      </c>
      <c r="J19" s="293">
        <v>0</v>
      </c>
      <c r="K19" s="35">
        <v>0</v>
      </c>
      <c r="L19" s="34">
        <v>0</v>
      </c>
      <c r="M19" s="34">
        <v>0</v>
      </c>
      <c r="N19" s="35">
        <v>0</v>
      </c>
      <c r="O19" s="41">
        <v>0</v>
      </c>
      <c r="P19" s="36" t="s">
        <v>80</v>
      </c>
      <c r="Q19" s="190" t="s">
        <v>623</v>
      </c>
      <c r="R19" s="38"/>
      <c r="S19" s="189">
        <v>2</v>
      </c>
      <c r="T19" s="97" t="str">
        <f t="shared" ref="T19:T20" si="9">IF(S19="","No hay ejecución",IF(AND(I19=0),"No hay Programación", S19/I19))</f>
        <v>No hay Programación</v>
      </c>
      <c r="U19" s="190" t="str">
        <f t="shared" si="1"/>
        <v>De acuerdo con lo programado</v>
      </c>
      <c r="V19" s="5" t="s">
        <v>633</v>
      </c>
      <c r="W19" s="189">
        <v>3</v>
      </c>
      <c r="X19" s="97" t="str">
        <f t="shared" si="2"/>
        <v>No hay Programación</v>
      </c>
      <c r="Y19" s="190" t="str">
        <f t="shared" ref="Y19:Y20" si="10">IF(X19="No hay ejecución","NA",IF(X19&gt;=90%,"De acuerdo con lo programado",IF(X19&gt;=51%,"Atraso Leve",IF(X19&lt;50%,"En riesgo en cumplimiento"))))</f>
        <v>De acuerdo con lo programado</v>
      </c>
      <c r="Z19" s="5"/>
      <c r="AA19" s="189">
        <v>3</v>
      </c>
      <c r="AB19" s="97" t="str">
        <f t="shared" ref="AB19:AB20" si="11">IF(AA19="","No hay ejecución",IF(AND(J19=0),"No hay Programación", AA19/J19))</f>
        <v>No hay Programación</v>
      </c>
      <c r="AC19" s="190" t="str">
        <f t="shared" si="5"/>
        <v>De acuerdo con lo programado</v>
      </c>
      <c r="AD19" s="5"/>
      <c r="AE19" s="191"/>
      <c r="AF19" s="97" t="str">
        <f t="shared" ref="AF19:AF20" si="12">IF(AE19="","No hay ejecución",IF(AND(L19=0),"No hay Programación", AE19/L19))</f>
        <v>No hay ejecución</v>
      </c>
      <c r="AG19" s="190" t="str">
        <f t="shared" si="7"/>
        <v>NA</v>
      </c>
      <c r="AH19" s="202"/>
      <c r="AI19" s="24">
        <f t="shared" si="6"/>
        <v>8</v>
      </c>
      <c r="AJ19" s="26" t="str">
        <f>IF(AI19="","No hay ejecución",IF(AND(O19=0),"No hay Programación", AI19/O19))</f>
        <v>No hay Programación</v>
      </c>
      <c r="AK19" s="518" t="str">
        <f>IF(AJ19="No hay ejecución","NA",IF(AJ19&gt;=45%,"De Acuerdo a lo Programado",IF(AJ19&gt;=25%,"Atraso Leve",IF(AJ19&lt;=24%,"En Riesgo de Incumplimiento"))))</f>
        <v>De Acuerdo a lo Programado</v>
      </c>
      <c r="AL19" s="116"/>
    </row>
    <row r="20" spans="1:38" ht="39.6" thickTop="1" thickBot="1">
      <c r="A20" s="89">
        <v>5</v>
      </c>
      <c r="B20" s="203"/>
      <c r="C20" s="203"/>
      <c r="D20" s="203"/>
      <c r="E20" s="203"/>
      <c r="F20" s="436" t="s">
        <v>634</v>
      </c>
      <c r="G20" s="84" t="s">
        <v>635</v>
      </c>
      <c r="H20" s="44" t="s">
        <v>636</v>
      </c>
      <c r="I20" s="34">
        <v>0</v>
      </c>
      <c r="J20" s="293">
        <v>0</v>
      </c>
      <c r="K20" s="35">
        <v>0</v>
      </c>
      <c r="L20" s="34">
        <v>0</v>
      </c>
      <c r="M20" s="34">
        <v>0</v>
      </c>
      <c r="N20" s="35">
        <v>0</v>
      </c>
      <c r="O20" s="41">
        <v>0</v>
      </c>
      <c r="P20" s="36" t="s">
        <v>80</v>
      </c>
      <c r="Q20" s="190" t="s">
        <v>623</v>
      </c>
      <c r="R20" s="86">
        <v>2</v>
      </c>
      <c r="S20" s="204">
        <v>1</v>
      </c>
      <c r="T20" s="97" t="str">
        <f t="shared" si="9"/>
        <v>No hay Programación</v>
      </c>
      <c r="U20" s="190" t="str">
        <f t="shared" si="1"/>
        <v>De acuerdo con lo programado</v>
      </c>
      <c r="V20" s="5" t="s">
        <v>637</v>
      </c>
      <c r="W20" s="189">
        <v>1</v>
      </c>
      <c r="X20" s="97" t="str">
        <f t="shared" si="2"/>
        <v>No hay Programación</v>
      </c>
      <c r="Y20" s="190" t="str">
        <f t="shared" si="10"/>
        <v>De acuerdo con lo programado</v>
      </c>
      <c r="Z20" s="5"/>
      <c r="AA20" s="189">
        <v>1</v>
      </c>
      <c r="AB20" s="97" t="str">
        <f t="shared" si="11"/>
        <v>No hay Programación</v>
      </c>
      <c r="AC20" s="190" t="str">
        <f t="shared" si="5"/>
        <v>De acuerdo con lo programado</v>
      </c>
      <c r="AD20" s="5"/>
      <c r="AE20" s="191">
        <v>2</v>
      </c>
      <c r="AF20" s="97" t="str">
        <f t="shared" si="12"/>
        <v>No hay Programación</v>
      </c>
      <c r="AG20" s="190" t="str">
        <f t="shared" si="7"/>
        <v>De acuerdo con lo programado</v>
      </c>
      <c r="AH20" s="202"/>
      <c r="AI20" s="24">
        <f t="shared" si="6"/>
        <v>5</v>
      </c>
      <c r="AJ20" s="26" t="str">
        <f>IF(AI20="","No hay ejecución",IF(AND(O20=0),"No hay Programación", AI20/O20))</f>
        <v>No hay Programación</v>
      </c>
      <c r="AK20" s="518" t="str">
        <f>IF(AJ20="No hay ejecución","NA",IF(AJ20&gt;=45%,"De Acuerdo a lo Programado",IF(AJ20&gt;=25%,"Atraso Leve",IF(AJ20&lt;=24%,"En Riesgo de Incumplimiento"))))</f>
        <v>De Acuerdo a lo Programado</v>
      </c>
      <c r="AL20" s="116"/>
    </row>
    <row r="21" spans="1:38" ht="15.6" thickTop="1" thickBot="1">
      <c r="A21" s="6"/>
      <c r="B21" s="6"/>
      <c r="C21" s="6"/>
      <c r="D21" s="6"/>
      <c r="E21" s="6"/>
      <c r="F21" s="363"/>
      <c r="G21" s="332"/>
      <c r="H21" s="8"/>
      <c r="I21" s="9"/>
      <c r="J21" s="307"/>
      <c r="K21" s="9"/>
      <c r="L21" s="9"/>
      <c r="M21" s="9"/>
      <c r="N21" s="9"/>
      <c r="O21" s="9"/>
      <c r="P21" s="9"/>
      <c r="Q21" s="9"/>
      <c r="R21" s="9"/>
      <c r="AH21" s="5"/>
    </row>
    <row r="22" spans="1:38" ht="15.6" thickTop="1" thickBot="1">
      <c r="A22" s="806" t="s">
        <v>223</v>
      </c>
      <c r="B22" s="807"/>
      <c r="C22" s="807"/>
      <c r="D22" s="807"/>
      <c r="E22" s="807"/>
      <c r="F22" s="153" t="s">
        <v>638</v>
      </c>
      <c r="G22" s="333"/>
      <c r="H22" s="10"/>
      <c r="I22" s="9"/>
      <c r="J22" s="307"/>
      <c r="K22" s="9"/>
      <c r="L22" s="9"/>
      <c r="M22" s="9"/>
      <c r="N22" s="9"/>
      <c r="O22" s="9"/>
      <c r="P22" s="9"/>
      <c r="Q22" s="9"/>
      <c r="R22" s="9"/>
    </row>
    <row r="23" spans="1:38" ht="15.6" thickTop="1" thickBot="1">
      <c r="A23" s="11"/>
      <c r="B23" s="11"/>
      <c r="C23" s="11"/>
      <c r="D23" s="11"/>
      <c r="E23" s="11"/>
      <c r="F23" s="362"/>
      <c r="G23" s="333"/>
      <c r="H23" s="10"/>
      <c r="I23" s="9"/>
      <c r="J23" s="307"/>
      <c r="K23" s="9"/>
      <c r="L23" s="9"/>
      <c r="M23" s="9"/>
      <c r="N23" s="9"/>
      <c r="O23" s="9"/>
      <c r="P23" s="9"/>
      <c r="Q23" s="9"/>
      <c r="R23" s="9"/>
    </row>
    <row r="24" spans="1:38" ht="15.6" thickTop="1" thickBot="1">
      <c r="A24" s="808" t="s">
        <v>224</v>
      </c>
      <c r="B24" s="809"/>
      <c r="C24" s="809"/>
      <c r="D24" s="809"/>
      <c r="E24" s="809"/>
      <c r="F24" s="153"/>
      <c r="G24" s="333"/>
      <c r="H24" s="10"/>
      <c r="I24" s="9"/>
      <c r="J24" s="307"/>
      <c r="K24" s="9"/>
      <c r="L24" s="9"/>
      <c r="M24" s="9"/>
      <c r="N24" s="9"/>
      <c r="O24" s="9"/>
      <c r="P24" s="9"/>
      <c r="Q24" s="9"/>
      <c r="R24" s="9"/>
    </row>
    <row r="25" spans="1:38" ht="15.6" thickTop="1" thickBot="1">
      <c r="A25" s="13"/>
      <c r="B25" s="13"/>
      <c r="C25" s="13"/>
      <c r="D25" s="13"/>
      <c r="E25" s="13"/>
      <c r="F25" s="154"/>
      <c r="G25" s="333"/>
      <c r="H25" s="10"/>
      <c r="I25" s="9"/>
      <c r="J25" s="307"/>
      <c r="K25" s="9"/>
      <c r="L25" s="9"/>
      <c r="M25" s="9"/>
      <c r="N25" s="9"/>
      <c r="O25" s="9"/>
      <c r="P25" s="9"/>
      <c r="Q25" s="9"/>
      <c r="R25" s="9"/>
    </row>
    <row r="26" spans="1:38" ht="15.6" thickTop="1" thickBot="1">
      <c r="A26" s="15" t="s">
        <v>226</v>
      </c>
      <c r="B26" s="6"/>
      <c r="C26" s="16"/>
      <c r="D26" s="6"/>
      <c r="E26" s="6"/>
      <c r="F26" s="363"/>
      <c r="G26" s="333"/>
      <c r="H26" s="10"/>
      <c r="I26" s="9"/>
      <c r="J26" s="307"/>
      <c r="K26" s="9"/>
      <c r="L26" s="9"/>
      <c r="M26" s="9"/>
      <c r="N26" s="9"/>
      <c r="O26" s="9"/>
      <c r="P26" s="9"/>
      <c r="Q26" s="9"/>
      <c r="R26" s="9"/>
    </row>
    <row r="27" spans="1:38" ht="15.6" thickTop="1" thickBot="1">
      <c r="A27" s="17">
        <v>1</v>
      </c>
      <c r="B27" s="6" t="s">
        <v>227</v>
      </c>
      <c r="C27" s="16"/>
      <c r="D27" s="6"/>
      <c r="E27" s="6"/>
      <c r="F27" s="363"/>
      <c r="G27" s="333"/>
      <c r="H27" s="10"/>
      <c r="I27" s="9"/>
      <c r="J27" s="307"/>
      <c r="K27" s="9"/>
      <c r="L27" s="9"/>
      <c r="M27" s="9"/>
      <c r="N27" s="9"/>
      <c r="O27" s="9"/>
      <c r="P27" s="9"/>
      <c r="Q27" s="9"/>
      <c r="R27" s="9"/>
    </row>
    <row r="28" spans="1:38" ht="15.6" thickTop="1" thickBot="1">
      <c r="A28" s="17">
        <v>2</v>
      </c>
      <c r="B28" s="6" t="s">
        <v>228</v>
      </c>
      <c r="C28" s="16"/>
      <c r="D28" s="6"/>
      <c r="E28" s="6"/>
      <c r="F28" s="363"/>
      <c r="G28" s="333"/>
      <c r="H28" s="10"/>
      <c r="I28" s="9"/>
      <c r="J28" s="307"/>
      <c r="K28" s="9"/>
      <c r="L28" s="9"/>
      <c r="M28" s="9"/>
      <c r="N28" s="9"/>
      <c r="O28" s="9"/>
      <c r="P28" s="9"/>
      <c r="Q28" s="9"/>
      <c r="R28" s="9"/>
    </row>
    <row r="29" spans="1:38" ht="15.6" thickTop="1" thickBot="1">
      <c r="A29" s="17">
        <v>3</v>
      </c>
      <c r="B29" s="6" t="s">
        <v>229</v>
      </c>
      <c r="C29" s="18"/>
      <c r="D29" s="6"/>
      <c r="E29" s="6"/>
      <c r="F29" s="363"/>
      <c r="G29" s="334"/>
      <c r="H29" s="19"/>
      <c r="I29" s="9"/>
      <c r="J29" s="307"/>
      <c r="K29" s="9"/>
      <c r="L29" s="9"/>
      <c r="M29" s="9"/>
      <c r="N29" s="9"/>
      <c r="O29" s="9"/>
      <c r="P29" s="9"/>
      <c r="Q29" s="9"/>
      <c r="R29" s="9"/>
    </row>
    <row r="30" spans="1:38" ht="15.6" thickTop="1" thickBot="1">
      <c r="A30" s="17">
        <v>4</v>
      </c>
      <c r="B30" s="6" t="s">
        <v>230</v>
      </c>
      <c r="C30" s="18"/>
      <c r="D30" s="6"/>
      <c r="E30" s="6"/>
      <c r="F30" s="363"/>
      <c r="G30" s="332"/>
      <c r="H30" s="8"/>
      <c r="I30" s="9"/>
      <c r="J30" s="307"/>
      <c r="K30" s="9"/>
      <c r="L30" s="9"/>
      <c r="M30" s="9"/>
      <c r="N30" s="9"/>
      <c r="O30" s="9"/>
      <c r="P30" s="9"/>
      <c r="Q30" s="9"/>
      <c r="R30" s="9"/>
    </row>
    <row r="31" spans="1:38" ht="15.6" thickTop="1" thickBot="1">
      <c r="A31" s="17">
        <v>5</v>
      </c>
      <c r="B31" s="6" t="s">
        <v>231</v>
      </c>
      <c r="C31" s="18"/>
      <c r="D31" s="6"/>
      <c r="E31" s="6"/>
      <c r="F31" s="363"/>
      <c r="G31" s="332"/>
      <c r="H31" s="8"/>
      <c r="I31" s="9"/>
      <c r="J31" s="307"/>
      <c r="K31" s="9"/>
      <c r="L31" s="9"/>
      <c r="M31" s="9"/>
      <c r="N31" s="9"/>
      <c r="O31" s="9"/>
      <c r="P31" s="9"/>
      <c r="Q31" s="9"/>
      <c r="R31" s="9"/>
    </row>
    <row r="32" spans="1:38" ht="15" thickTop="1">
      <c r="A32" s="17">
        <v>6</v>
      </c>
      <c r="B32" s="19" t="s">
        <v>232</v>
      </c>
      <c r="C32" s="18"/>
      <c r="D32" s="6"/>
      <c r="E32" s="6"/>
      <c r="F32" s="363"/>
      <c r="G32" s="333"/>
      <c r="H32" s="10"/>
      <c r="I32" s="14"/>
      <c r="J32" s="154"/>
      <c r="K32" s="14"/>
      <c r="L32" s="14"/>
      <c r="M32" s="14"/>
      <c r="N32" s="14"/>
      <c r="O32" s="14"/>
      <c r="P32" s="14"/>
      <c r="Q32" s="14"/>
      <c r="R32" s="14"/>
    </row>
    <row r="33" spans="1:38">
      <c r="A33" s="17">
        <v>7</v>
      </c>
      <c r="B33" s="6" t="s">
        <v>233</v>
      </c>
      <c r="D33" s="6"/>
      <c r="E33" s="6"/>
      <c r="F33" s="363"/>
      <c r="G33" s="333"/>
      <c r="H33" s="10"/>
      <c r="I33" s="14"/>
      <c r="J33" s="154"/>
      <c r="K33" s="14"/>
      <c r="L33" s="14"/>
      <c r="M33" s="14"/>
      <c r="N33" s="14"/>
      <c r="O33" s="14"/>
      <c r="P33" s="14"/>
      <c r="Q33" s="14"/>
      <c r="R33" s="14"/>
    </row>
    <row r="34" spans="1:38">
      <c r="A34" s="17">
        <v>8</v>
      </c>
      <c r="B34" s="20" t="s">
        <v>234</v>
      </c>
      <c r="C34" s="6"/>
      <c r="D34" s="19"/>
      <c r="E34" s="19"/>
      <c r="F34" s="363"/>
      <c r="G34" s="333"/>
      <c r="H34" s="10"/>
      <c r="I34" s="14"/>
      <c r="J34" s="154"/>
      <c r="K34" s="14"/>
      <c r="L34" s="14"/>
      <c r="M34" s="14"/>
      <c r="N34" s="14"/>
      <c r="O34" s="14"/>
      <c r="P34" s="14"/>
      <c r="Q34" s="14"/>
      <c r="R34" s="14"/>
      <c r="S34" s="28"/>
      <c r="T34" s="28"/>
      <c r="U34" s="28"/>
      <c r="V34" s="28"/>
      <c r="W34" s="28"/>
      <c r="X34" s="28"/>
      <c r="Y34" s="28"/>
      <c r="Z34" s="28"/>
      <c r="AA34" s="28"/>
      <c r="AB34" s="28"/>
      <c r="AC34" s="28"/>
      <c r="AD34" s="28"/>
      <c r="AE34" s="28"/>
      <c r="AF34" s="28"/>
      <c r="AG34" s="28"/>
      <c r="AH34" s="28"/>
      <c r="AI34" s="28"/>
      <c r="AJ34" s="28"/>
      <c r="AK34" s="28"/>
      <c r="AL34" s="28"/>
    </row>
    <row r="35" spans="1:38">
      <c r="A35" s="17">
        <v>9</v>
      </c>
      <c r="B35" s="20" t="s">
        <v>235</v>
      </c>
      <c r="C35" s="6"/>
      <c r="D35" s="6"/>
      <c r="E35" s="6"/>
      <c r="F35" s="363"/>
      <c r="G35" s="333"/>
      <c r="H35" s="10"/>
      <c r="I35" s="14"/>
      <c r="J35" s="154"/>
      <c r="K35" s="14"/>
      <c r="L35" s="14"/>
      <c r="M35" s="14"/>
      <c r="N35" s="14"/>
      <c r="O35" s="14"/>
      <c r="P35" s="14"/>
      <c r="Q35" s="14"/>
      <c r="R35" s="14"/>
    </row>
    <row r="36" spans="1:38">
      <c r="A36" s="17">
        <v>10</v>
      </c>
      <c r="B36" s="20" t="s">
        <v>236</v>
      </c>
      <c r="C36" s="6"/>
      <c r="D36" s="6"/>
      <c r="E36" s="6"/>
      <c r="F36" s="363"/>
      <c r="G36" s="333"/>
      <c r="H36" s="10"/>
      <c r="I36" s="14"/>
      <c r="J36" s="154"/>
      <c r="K36" s="14"/>
      <c r="L36" s="14"/>
      <c r="M36" s="14"/>
      <c r="N36" s="14"/>
      <c r="O36" s="14"/>
      <c r="P36" s="14"/>
      <c r="Q36" s="14"/>
      <c r="R36" s="14"/>
    </row>
    <row r="37" spans="1:38">
      <c r="A37" s="17">
        <v>10</v>
      </c>
      <c r="B37" s="20" t="s">
        <v>237</v>
      </c>
      <c r="C37" s="6"/>
      <c r="D37" s="6"/>
      <c r="E37" s="6"/>
      <c r="F37" s="363"/>
      <c r="G37" s="333"/>
      <c r="H37" s="10"/>
      <c r="I37" s="14"/>
      <c r="J37" s="154"/>
      <c r="K37" s="14"/>
      <c r="L37" s="14"/>
      <c r="M37" s="14"/>
      <c r="N37" s="14"/>
      <c r="O37" s="14"/>
      <c r="P37" s="14"/>
      <c r="Q37" s="14"/>
      <c r="R37" s="14"/>
    </row>
    <row r="38" spans="1:38">
      <c r="A38" s="17">
        <v>11</v>
      </c>
      <c r="B38" s="6" t="s">
        <v>238</v>
      </c>
      <c r="C38" s="6"/>
      <c r="D38" s="6"/>
      <c r="E38" s="6"/>
      <c r="F38" s="363"/>
      <c r="G38" s="333"/>
      <c r="H38" s="10"/>
      <c r="I38" s="14"/>
      <c r="J38" s="154"/>
      <c r="K38" s="14"/>
      <c r="L38" s="14"/>
      <c r="M38" s="14"/>
      <c r="N38" s="14"/>
      <c r="O38" s="14"/>
      <c r="P38" s="14"/>
      <c r="Q38" s="14"/>
      <c r="R38" s="14"/>
    </row>
    <row r="39" spans="1:38">
      <c r="A39" s="17">
        <v>12</v>
      </c>
      <c r="B39" s="20" t="s">
        <v>239</v>
      </c>
      <c r="C39" s="6"/>
      <c r="D39" s="6"/>
      <c r="E39" s="6"/>
      <c r="F39" s="363"/>
      <c r="G39" s="333"/>
      <c r="H39" s="10"/>
      <c r="I39" s="14"/>
      <c r="J39" s="154"/>
      <c r="K39" s="14"/>
      <c r="L39" s="14"/>
      <c r="M39" s="14"/>
      <c r="N39" s="14"/>
      <c r="O39" s="14"/>
      <c r="P39" s="14"/>
      <c r="Q39" s="14"/>
      <c r="R39" s="14"/>
    </row>
    <row r="40" spans="1:38" ht="15" thickBot="1">
      <c r="A40" s="19"/>
      <c r="C40" s="19"/>
      <c r="D40" s="19"/>
      <c r="E40" s="19"/>
      <c r="F40" s="364"/>
      <c r="G40" s="335"/>
      <c r="H40" s="22"/>
      <c r="I40" s="22"/>
      <c r="J40" s="308"/>
      <c r="K40" s="22"/>
      <c r="L40" s="22"/>
      <c r="M40" s="22"/>
      <c r="N40" s="22"/>
      <c r="O40" s="52"/>
      <c r="P40" s="22"/>
      <c r="Q40" s="22"/>
      <c r="R40" s="22"/>
    </row>
    <row r="41" spans="1:38" ht="15" thickTop="1">
      <c r="A41" s="19"/>
      <c r="C41" s="19"/>
      <c r="D41" s="19"/>
      <c r="E41" s="19"/>
      <c r="F41" s="364"/>
      <c r="G41" s="334"/>
      <c r="H41" s="19"/>
      <c r="I41" s="19"/>
      <c r="J41" s="28"/>
      <c r="K41" s="19"/>
      <c r="L41" s="19"/>
      <c r="M41" s="19"/>
      <c r="N41" s="19"/>
      <c r="O41" s="53"/>
      <c r="P41" s="19"/>
      <c r="Q41" s="19"/>
      <c r="R41" s="19"/>
    </row>
    <row r="42" spans="1:38">
      <c r="A42" s="19"/>
      <c r="B42" s="19"/>
      <c r="C42" s="19"/>
      <c r="D42" s="19"/>
      <c r="E42" s="19"/>
      <c r="F42" s="364"/>
      <c r="G42" s="334"/>
      <c r="H42" s="19"/>
      <c r="I42" s="19"/>
      <c r="J42" s="28"/>
      <c r="K42" s="19"/>
      <c r="L42" s="19"/>
      <c r="M42" s="19"/>
      <c r="N42" s="19"/>
      <c r="O42" s="53"/>
      <c r="P42" s="19"/>
      <c r="Q42" s="19"/>
      <c r="R42" s="19"/>
      <c r="S42" s="28"/>
      <c r="T42" s="28"/>
      <c r="U42" s="28"/>
      <c r="V42" s="28"/>
      <c r="W42" s="28"/>
      <c r="X42" s="28"/>
      <c r="Y42" s="28"/>
      <c r="Z42" s="28"/>
      <c r="AA42" s="28"/>
      <c r="AB42" s="28"/>
      <c r="AC42" s="28"/>
      <c r="AD42" s="28"/>
      <c r="AE42" s="28"/>
      <c r="AF42" s="28"/>
      <c r="AG42" s="28"/>
      <c r="AH42" s="28"/>
      <c r="AI42" s="28"/>
      <c r="AJ42" s="28"/>
      <c r="AK42" s="28"/>
      <c r="AL42" s="28"/>
    </row>
    <row r="43" spans="1:38">
      <c r="A43" s="19"/>
      <c r="B43" s="19"/>
      <c r="C43" s="19"/>
      <c r="D43" s="19"/>
      <c r="E43" s="19"/>
      <c r="F43" s="364"/>
      <c r="G43" s="334"/>
      <c r="H43" s="19"/>
      <c r="I43" s="19"/>
      <c r="J43" s="28"/>
      <c r="K43" s="19"/>
      <c r="L43" s="19"/>
      <c r="M43" s="19"/>
      <c r="N43" s="19"/>
      <c r="O43" s="53"/>
      <c r="P43" s="19"/>
      <c r="Q43" s="19"/>
      <c r="R43" s="19"/>
      <c r="S43" s="28"/>
      <c r="T43" s="28"/>
      <c r="U43" s="28"/>
      <c r="V43" s="28"/>
      <c r="W43" s="28"/>
      <c r="X43" s="28"/>
      <c r="Y43" s="28"/>
      <c r="Z43" s="28"/>
      <c r="AA43" s="28"/>
      <c r="AB43" s="28"/>
      <c r="AC43" s="28"/>
      <c r="AD43" s="28"/>
      <c r="AE43" s="28"/>
      <c r="AF43" s="28"/>
      <c r="AG43" s="28"/>
      <c r="AH43" s="28"/>
      <c r="AI43" s="28"/>
      <c r="AJ43" s="28"/>
      <c r="AK43" s="28"/>
      <c r="AL43" s="28"/>
    </row>
    <row r="44" spans="1:38">
      <c r="A44" s="19"/>
      <c r="B44" s="19"/>
      <c r="C44" s="19"/>
      <c r="D44" s="19"/>
      <c r="E44" s="19"/>
      <c r="F44" s="364"/>
      <c r="G44" s="334"/>
      <c r="H44" s="19"/>
      <c r="I44" s="19"/>
      <c r="J44" s="28"/>
      <c r="K44" s="19"/>
      <c r="L44" s="19"/>
      <c r="M44" s="19"/>
      <c r="N44" s="19"/>
      <c r="O44" s="53"/>
      <c r="P44" s="19"/>
      <c r="Q44" s="19"/>
      <c r="R44" s="19"/>
      <c r="S44" s="28"/>
      <c r="T44" s="28"/>
      <c r="U44" s="28"/>
      <c r="V44" s="28"/>
      <c r="W44" s="28"/>
      <c r="X44" s="28"/>
      <c r="Y44" s="28"/>
      <c r="Z44" s="28"/>
      <c r="AA44" s="28"/>
      <c r="AB44" s="28"/>
      <c r="AC44" s="28"/>
      <c r="AD44" s="28"/>
      <c r="AE44" s="28"/>
      <c r="AF44" s="28"/>
      <c r="AG44" s="28"/>
      <c r="AH44" s="28"/>
      <c r="AI44" s="28"/>
      <c r="AJ44" s="28"/>
      <c r="AK44" s="28"/>
      <c r="AL44" s="28"/>
    </row>
    <row r="45" spans="1:38">
      <c r="S45" s="28"/>
      <c r="T45" s="28"/>
      <c r="U45" s="28"/>
      <c r="V45" s="28"/>
      <c r="W45" s="28"/>
      <c r="X45" s="28"/>
      <c r="Y45" s="28"/>
      <c r="Z45" s="28"/>
      <c r="AA45" s="28"/>
      <c r="AB45" s="28"/>
      <c r="AC45" s="28"/>
      <c r="AD45" s="28"/>
      <c r="AE45" s="28"/>
      <c r="AF45" s="28"/>
      <c r="AG45" s="28"/>
      <c r="AH45" s="28"/>
      <c r="AI45" s="28"/>
      <c r="AJ45" s="28"/>
      <c r="AK45" s="28"/>
      <c r="AL45" s="28"/>
    </row>
    <row r="46" spans="1:38">
      <c r="S46" s="28"/>
      <c r="T46" s="28"/>
      <c r="U46" s="28"/>
      <c r="V46" s="28"/>
      <c r="W46" s="28"/>
      <c r="X46" s="28"/>
      <c r="Y46" s="28"/>
      <c r="Z46" s="28"/>
      <c r="AA46" s="28"/>
      <c r="AB46" s="28"/>
      <c r="AC46" s="28"/>
      <c r="AD46" s="28"/>
      <c r="AE46" s="28"/>
      <c r="AF46" s="28"/>
      <c r="AG46" s="28"/>
      <c r="AH46" s="28"/>
      <c r="AI46" s="28"/>
      <c r="AJ46" s="28"/>
      <c r="AK46" s="28"/>
      <c r="AL46" s="28"/>
    </row>
    <row r="47" spans="1:38">
      <c r="S47" s="28"/>
      <c r="T47" s="28"/>
      <c r="U47" s="28"/>
      <c r="V47" s="28"/>
      <c r="W47" s="28"/>
      <c r="X47" s="28"/>
      <c r="Y47" s="28"/>
      <c r="Z47" s="28"/>
      <c r="AA47" s="28"/>
      <c r="AB47" s="28"/>
      <c r="AC47" s="28"/>
      <c r="AD47" s="28"/>
      <c r="AE47" s="28"/>
      <c r="AF47" s="28"/>
      <c r="AG47" s="28"/>
      <c r="AH47" s="28"/>
      <c r="AI47" s="28"/>
      <c r="AJ47" s="28"/>
      <c r="AK47" s="28"/>
      <c r="AL47" s="28"/>
    </row>
    <row r="48" spans="1:38">
      <c r="S48" s="28"/>
      <c r="T48" s="28"/>
      <c r="U48" s="28"/>
      <c r="V48" s="28"/>
      <c r="W48" s="28"/>
      <c r="X48" s="28"/>
      <c r="Y48" s="28"/>
      <c r="Z48" s="28"/>
      <c r="AA48" s="28"/>
      <c r="AB48" s="28"/>
      <c r="AC48" s="28"/>
      <c r="AD48" s="28"/>
      <c r="AE48" s="28"/>
      <c r="AF48" s="28"/>
      <c r="AG48" s="28"/>
      <c r="AH48" s="28"/>
      <c r="AI48" s="28"/>
      <c r="AJ48" s="28"/>
      <c r="AK48" s="28"/>
      <c r="AL48" s="28"/>
    </row>
    <row r="49" spans="19:38">
      <c r="S49" s="28"/>
      <c r="T49" s="28"/>
      <c r="U49" s="28"/>
      <c r="V49" s="28"/>
      <c r="W49" s="28"/>
      <c r="X49" s="28"/>
      <c r="Y49" s="28"/>
      <c r="Z49" s="28"/>
      <c r="AA49" s="28"/>
      <c r="AB49" s="28"/>
      <c r="AC49" s="28"/>
      <c r="AD49" s="28"/>
      <c r="AE49" s="28"/>
      <c r="AF49" s="28"/>
      <c r="AG49" s="28"/>
      <c r="AH49" s="28"/>
      <c r="AI49" s="28"/>
      <c r="AJ49" s="28"/>
      <c r="AK49" s="28"/>
      <c r="AL49" s="28"/>
    </row>
    <row r="50" spans="19:38">
      <c r="S50" s="28"/>
      <c r="T50" s="28"/>
      <c r="U50" s="28"/>
      <c r="V50" s="28"/>
      <c r="W50" s="28"/>
      <c r="X50" s="28"/>
      <c r="Y50" s="28"/>
      <c r="Z50" s="28"/>
      <c r="AA50" s="28"/>
      <c r="AB50" s="28"/>
      <c r="AC50" s="28"/>
      <c r="AD50" s="28"/>
      <c r="AE50" s="28"/>
      <c r="AF50" s="28"/>
      <c r="AG50" s="28"/>
      <c r="AH50" s="28"/>
      <c r="AI50" s="28"/>
      <c r="AJ50" s="28"/>
      <c r="AK50" s="28"/>
      <c r="AL50" s="28"/>
    </row>
    <row r="51" spans="19:38">
      <c r="S51" s="28"/>
      <c r="T51" s="28"/>
      <c r="U51" s="28"/>
      <c r="V51" s="28"/>
      <c r="W51" s="28"/>
      <c r="X51" s="28"/>
      <c r="Y51" s="28"/>
      <c r="Z51" s="28"/>
      <c r="AA51" s="28"/>
      <c r="AB51" s="28"/>
      <c r="AC51" s="28"/>
      <c r="AD51" s="28"/>
      <c r="AE51" s="28"/>
      <c r="AF51" s="28"/>
      <c r="AG51" s="28"/>
      <c r="AH51" s="28"/>
      <c r="AI51" s="28"/>
      <c r="AJ51" s="28"/>
      <c r="AK51" s="28"/>
      <c r="AL51" s="28"/>
    </row>
    <row r="52" spans="19:38">
      <c r="S52" s="28"/>
      <c r="T52" s="28"/>
      <c r="U52" s="28"/>
      <c r="V52" s="28"/>
      <c r="W52" s="28"/>
      <c r="X52" s="28"/>
      <c r="Y52" s="28"/>
      <c r="Z52" s="28"/>
      <c r="AA52" s="28"/>
      <c r="AB52" s="28"/>
      <c r="AC52" s="28"/>
      <c r="AD52" s="28"/>
      <c r="AE52" s="28"/>
      <c r="AF52" s="28"/>
      <c r="AG52" s="28"/>
      <c r="AH52" s="28"/>
      <c r="AI52" s="28"/>
      <c r="AJ52" s="28"/>
      <c r="AK52" s="28"/>
      <c r="AL52" s="28"/>
    </row>
    <row r="53" spans="19:38">
      <c r="S53" s="28"/>
      <c r="T53" s="28"/>
      <c r="U53" s="28"/>
      <c r="V53" s="28"/>
      <c r="W53" s="28"/>
      <c r="X53" s="28"/>
      <c r="Y53" s="28"/>
      <c r="Z53" s="28"/>
      <c r="AA53" s="28"/>
      <c r="AB53" s="28"/>
      <c r="AC53" s="28"/>
      <c r="AD53" s="28"/>
      <c r="AE53" s="28"/>
      <c r="AF53" s="28"/>
      <c r="AG53" s="28"/>
      <c r="AH53" s="28"/>
      <c r="AI53" s="28"/>
      <c r="AJ53" s="28"/>
      <c r="AK53" s="28"/>
      <c r="AL53" s="28"/>
    </row>
    <row r="54" spans="19:38">
      <c r="S54" s="28"/>
      <c r="T54" s="28"/>
      <c r="U54" s="28"/>
      <c r="V54" s="28"/>
      <c r="W54" s="28"/>
      <c r="X54" s="28"/>
      <c r="Y54" s="28"/>
      <c r="Z54" s="28"/>
      <c r="AA54" s="28"/>
      <c r="AB54" s="28"/>
      <c r="AC54" s="28"/>
      <c r="AD54" s="28"/>
      <c r="AE54" s="28"/>
      <c r="AF54" s="28"/>
      <c r="AG54" s="28"/>
      <c r="AH54" s="28"/>
      <c r="AI54" s="28"/>
      <c r="AJ54" s="28"/>
      <c r="AK54" s="28"/>
      <c r="AL54" s="28"/>
    </row>
  </sheetData>
  <autoFilter ref="AI13:AK20" xr:uid="{3AA82D54-B126-43E4-98EE-077499D77742}"/>
  <mergeCells count="40">
    <mergeCell ref="A22:E22"/>
    <mergeCell ref="A24:E24"/>
    <mergeCell ref="AE13:AE14"/>
    <mergeCell ref="AF13:AF14"/>
    <mergeCell ref="AG13:AG14"/>
    <mergeCell ref="R12:R14"/>
    <mergeCell ref="AA12:AD12"/>
    <mergeCell ref="AE12:AH12"/>
    <mergeCell ref="T13:T14"/>
    <mergeCell ref="AH13:AH14"/>
    <mergeCell ref="U13:U14"/>
    <mergeCell ref="V13:V14"/>
    <mergeCell ref="AA13:AA14"/>
    <mergeCell ref="AB13:AB14"/>
    <mergeCell ref="AC13:AC14"/>
    <mergeCell ref="AD13:AD14"/>
    <mergeCell ref="AK13:AK14"/>
    <mergeCell ref="A9:E9"/>
    <mergeCell ref="A11:A14"/>
    <mergeCell ref="B11:E11"/>
    <mergeCell ref="AI11:AL12"/>
    <mergeCell ref="B12:B14"/>
    <mergeCell ref="C12:C14"/>
    <mergeCell ref="D12:D14"/>
    <mergeCell ref="E12:E14"/>
    <mergeCell ref="AL13:AL14"/>
    <mergeCell ref="S13:S14"/>
    <mergeCell ref="AI13:AI14"/>
    <mergeCell ref="AJ13:AJ14"/>
    <mergeCell ref="W13:W14"/>
    <mergeCell ref="X13:X14"/>
    <mergeCell ref="Y13:Y14"/>
    <mergeCell ref="Z13:Z14"/>
    <mergeCell ref="W12:Z12"/>
    <mergeCell ref="A8:E8"/>
    <mergeCell ref="S12:V12"/>
    <mergeCell ref="A1:E1"/>
    <mergeCell ref="A2:E2"/>
    <mergeCell ref="A6:E6"/>
    <mergeCell ref="A7:E7"/>
  </mergeCells>
  <conditionalFormatting sqref="AK15:AK17">
    <cfRule type="containsText" dxfId="44" priority="4" operator="containsText" text="De Acuerdo a lo Programado">
      <formula>NOT(ISERROR(SEARCH("De Acuerdo a lo Programado",AK15)))</formula>
    </cfRule>
    <cfRule type="containsText" dxfId="43" priority="5" operator="containsText" text="Atraso Leve">
      <formula>NOT(ISERROR(SEARCH("Atraso Leve",AK15)))</formula>
    </cfRule>
    <cfRule type="containsText" dxfId="42" priority="6" operator="containsText" text="En Riesgo de Incumplimiento">
      <formula>NOT(ISERROR(SEARCH("En Riesgo de Incumplimiento",AK15)))</formula>
    </cfRule>
  </conditionalFormatting>
  <conditionalFormatting sqref="AK19:AK20">
    <cfRule type="containsText" dxfId="41" priority="1" operator="containsText" text="De Acuerdo a lo Programado">
      <formula>NOT(ISERROR(SEARCH("De Acuerdo a lo Programado",AK19)))</formula>
    </cfRule>
    <cfRule type="containsText" dxfId="40" priority="2" operator="containsText" text="Atraso Leve">
      <formula>NOT(ISERROR(SEARCH("Atraso Leve",AK19)))</formula>
    </cfRule>
    <cfRule type="containsText" dxfId="39" priority="3" operator="containsText" text="En Riesgo de Incumplimiento">
      <formula>NOT(ISERROR(SEARCH("En Riesgo de Incumplimiento",AK19)))</formula>
    </cfRule>
  </conditionalFormatting>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F1212-1219-4C41-9C47-C37A24D21C05}">
  <sheetPr>
    <tabColor theme="0"/>
  </sheetPr>
  <dimension ref="A1:AL72"/>
  <sheetViews>
    <sheetView showGridLines="0" zoomScaleNormal="100" workbookViewId="0">
      <pane xSplit="8" ySplit="14" topLeftCell="AC15" activePane="bottomRight" state="frozen"/>
      <selection pane="topRight" activeCell="I1" sqref="I1"/>
      <selection pane="bottomLeft" activeCell="A15" sqref="A15"/>
      <selection pane="bottomRight" activeCell="AK13" sqref="AK13:AK14"/>
    </sheetView>
  </sheetViews>
  <sheetFormatPr baseColWidth="10" defaultColWidth="11.44140625" defaultRowHeight="9.6"/>
  <cols>
    <col min="1" max="1" width="6.21875" style="1" customWidth="1"/>
    <col min="2" max="5" width="6.44140625" style="1" customWidth="1"/>
    <col min="6" max="6" width="16.44140625" style="351" customWidth="1"/>
    <col min="7" max="7" width="18.77734375" style="3" customWidth="1"/>
    <col min="8" max="8" width="15.21875" style="1" customWidth="1"/>
    <col min="9" max="15" width="8.21875" style="1" customWidth="1"/>
    <col min="16" max="16" width="13.21875" style="1" customWidth="1"/>
    <col min="17" max="17" width="12.21875" style="1" customWidth="1"/>
    <col min="18" max="18" width="16.44140625" style="1" customWidth="1"/>
    <col min="19" max="19" width="11.44140625" style="27" customWidth="1"/>
    <col min="20" max="20" width="10.21875" style="27" customWidth="1"/>
    <col min="21" max="21" width="13.21875" style="27" customWidth="1"/>
    <col min="22" max="22" width="36.44140625" style="27" customWidth="1"/>
    <col min="23" max="26" width="11.44140625" style="27" customWidth="1"/>
    <col min="27" max="27" width="23.44140625" style="27" customWidth="1"/>
    <col min="28" max="29" width="11.44140625" style="27" customWidth="1"/>
    <col min="30" max="30" width="32.77734375" style="27" customWidth="1"/>
    <col min="31" max="36" width="11.44140625" style="27" customWidth="1"/>
    <col min="37" max="37" width="13.44140625" style="27" customWidth="1"/>
    <col min="38" max="38" width="11.44140625" style="27" customWidth="1"/>
    <col min="39" max="16384" width="11.44140625" style="27"/>
  </cols>
  <sheetData>
    <row r="1" spans="1:38" ht="15.6">
      <c r="A1" s="790" t="s">
        <v>38</v>
      </c>
      <c r="B1" s="790"/>
      <c r="C1" s="790"/>
      <c r="D1" s="790"/>
      <c r="E1" s="790"/>
      <c r="F1" s="349"/>
      <c r="G1"/>
      <c r="H1" s="326"/>
      <c r="I1" s="326"/>
      <c r="J1" s="326"/>
      <c r="K1" s="326"/>
      <c r="L1" s="326"/>
      <c r="M1" s="326"/>
      <c r="N1" s="326"/>
      <c r="O1" s="326"/>
      <c r="P1" s="326"/>
      <c r="Q1" s="326"/>
    </row>
    <row r="2" spans="1:38" ht="12" customHeight="1">
      <c r="A2" s="791" t="s">
        <v>39</v>
      </c>
      <c r="B2" s="791"/>
      <c r="C2" s="791"/>
      <c r="D2" s="791"/>
      <c r="E2" s="791"/>
      <c r="F2" s="350"/>
      <c r="G2" s="2"/>
      <c r="H2" s="326"/>
      <c r="I2" s="326"/>
      <c r="J2" s="326"/>
      <c r="K2" s="326"/>
      <c r="L2" s="326"/>
      <c r="M2" s="326"/>
      <c r="N2" s="326"/>
      <c r="O2" s="326"/>
      <c r="P2" s="326"/>
      <c r="Q2" s="326"/>
    </row>
    <row r="3" spans="1:38" ht="10.050000000000001" customHeight="1">
      <c r="H3" s="326"/>
      <c r="I3" s="326"/>
      <c r="J3" s="326"/>
      <c r="K3" s="326"/>
      <c r="L3" s="326"/>
      <c r="M3" s="326"/>
      <c r="N3" s="326"/>
      <c r="O3" s="326"/>
      <c r="P3" s="326"/>
      <c r="Q3" s="326"/>
    </row>
    <row r="6" spans="1:38" ht="10.8">
      <c r="A6" s="792" t="s">
        <v>40</v>
      </c>
      <c r="B6" s="792"/>
      <c r="C6" s="792"/>
      <c r="D6" s="792"/>
      <c r="E6" s="792"/>
      <c r="F6" s="192">
        <v>2024</v>
      </c>
      <c r="G6" s="111"/>
    </row>
    <row r="7" spans="1:38" ht="10.8">
      <c r="A7" s="792" t="s">
        <v>41</v>
      </c>
      <c r="B7" s="792"/>
      <c r="C7" s="792"/>
      <c r="D7" s="792"/>
      <c r="E7" s="792"/>
      <c r="F7" s="193" t="s">
        <v>240</v>
      </c>
      <c r="G7" s="111"/>
    </row>
    <row r="8" spans="1:38" ht="10.8">
      <c r="A8" s="792" t="s">
        <v>42</v>
      </c>
      <c r="B8" s="792"/>
      <c r="C8" s="792"/>
      <c r="D8" s="792"/>
      <c r="E8" s="792"/>
      <c r="F8" s="193" t="s">
        <v>639</v>
      </c>
      <c r="G8" s="111"/>
    </row>
    <row r="9" spans="1:38" ht="10.8">
      <c r="A9" s="792" t="s">
        <v>43</v>
      </c>
      <c r="B9" s="792"/>
      <c r="C9" s="792"/>
      <c r="D9" s="792"/>
      <c r="E9" s="792"/>
      <c r="F9" s="193"/>
      <c r="G9" s="111"/>
    </row>
    <row r="10" spans="1:38" ht="19.5" customHeight="1"/>
    <row r="11" spans="1:38" ht="27" customHeight="1">
      <c r="A11" s="796" t="s">
        <v>45</v>
      </c>
      <c r="B11" s="799" t="s">
        <v>46</v>
      </c>
      <c r="C11" s="800"/>
      <c r="D11" s="800"/>
      <c r="E11" s="801"/>
      <c r="F11" s="367" t="s">
        <v>47</v>
      </c>
      <c r="G11" s="446"/>
      <c r="H11" s="79"/>
      <c r="I11" s="79"/>
      <c r="J11" s="79"/>
      <c r="K11" s="79"/>
      <c r="L11" s="79"/>
      <c r="M11" s="79"/>
      <c r="N11" s="79"/>
      <c r="O11" s="79"/>
      <c r="P11" s="314"/>
      <c r="Q11" s="314"/>
      <c r="R11" s="80"/>
      <c r="S11" s="29"/>
      <c r="T11" s="29"/>
      <c r="U11" s="29"/>
      <c r="V11" s="29"/>
      <c r="W11" s="29"/>
      <c r="X11" s="29"/>
      <c r="Y11" s="29"/>
      <c r="Z11" s="29"/>
      <c r="AA11" s="29"/>
      <c r="AB11" s="29"/>
      <c r="AC11" s="29"/>
      <c r="AD11" s="29"/>
      <c r="AE11" s="29"/>
      <c r="AF11" s="29"/>
      <c r="AG11" s="29"/>
      <c r="AH11" s="29"/>
      <c r="AI11" s="793" t="s">
        <v>49</v>
      </c>
      <c r="AJ11" s="793"/>
      <c r="AK11" s="793"/>
      <c r="AL11" s="793"/>
    </row>
    <row r="12" spans="1:38" ht="19.5" customHeight="1">
      <c r="A12" s="797"/>
      <c r="B12" s="802" t="s">
        <v>50</v>
      </c>
      <c r="C12" s="802" t="s">
        <v>51</v>
      </c>
      <c r="D12" s="802" t="s">
        <v>52</v>
      </c>
      <c r="E12" s="802" t="s">
        <v>53</v>
      </c>
      <c r="F12" s="322" t="s">
        <v>54</v>
      </c>
      <c r="G12" s="447"/>
      <c r="H12" s="315"/>
      <c r="I12" s="315"/>
      <c r="J12" s="315"/>
      <c r="K12" s="315"/>
      <c r="L12" s="315"/>
      <c r="M12" s="315"/>
      <c r="N12" s="315"/>
      <c r="O12" s="316"/>
      <c r="P12" s="336" t="s">
        <v>56</v>
      </c>
      <c r="Q12" s="280" t="s">
        <v>57</v>
      </c>
      <c r="R12" s="803" t="s">
        <v>58</v>
      </c>
      <c r="S12" s="793" t="s">
        <v>59</v>
      </c>
      <c r="T12" s="793"/>
      <c r="U12" s="793"/>
      <c r="V12" s="793"/>
      <c r="W12" s="793" t="s">
        <v>60</v>
      </c>
      <c r="X12" s="793"/>
      <c r="Y12" s="793"/>
      <c r="Z12" s="793"/>
      <c r="AA12" s="793" t="s">
        <v>640</v>
      </c>
      <c r="AB12" s="793"/>
      <c r="AC12" s="793"/>
      <c r="AD12" s="793"/>
      <c r="AE12" s="793" t="s">
        <v>62</v>
      </c>
      <c r="AF12" s="793"/>
      <c r="AG12" s="793"/>
      <c r="AH12" s="793"/>
      <c r="AI12" s="793"/>
      <c r="AJ12" s="793"/>
      <c r="AK12" s="793"/>
      <c r="AL12" s="793"/>
    </row>
    <row r="13" spans="1:38" ht="26.55" customHeight="1">
      <c r="A13" s="797"/>
      <c r="B13" s="802"/>
      <c r="C13" s="802"/>
      <c r="D13" s="802"/>
      <c r="E13" s="802"/>
      <c r="F13" s="322"/>
      <c r="G13" s="342" t="s">
        <v>63</v>
      </c>
      <c r="H13" s="342" t="s">
        <v>64</v>
      </c>
      <c r="I13" s="330" t="s">
        <v>65</v>
      </c>
      <c r="J13" s="340"/>
      <c r="K13" s="340"/>
      <c r="L13" s="340"/>
      <c r="M13" s="340"/>
      <c r="N13" s="341"/>
      <c r="O13" s="30" t="s">
        <v>66</v>
      </c>
      <c r="P13" s="336"/>
      <c r="Q13" s="280"/>
      <c r="R13" s="803"/>
      <c r="S13" s="793" t="s">
        <v>67</v>
      </c>
      <c r="T13" s="793" t="s">
        <v>68</v>
      </c>
      <c r="U13" s="793" t="s">
        <v>69</v>
      </c>
      <c r="V13" s="793" t="s">
        <v>70</v>
      </c>
      <c r="W13" s="793" t="s">
        <v>67</v>
      </c>
      <c r="X13" s="793" t="s">
        <v>68</v>
      </c>
      <c r="Y13" s="793" t="s">
        <v>69</v>
      </c>
      <c r="Z13" s="793" t="s">
        <v>70</v>
      </c>
      <c r="AA13" s="793" t="s">
        <v>67</v>
      </c>
      <c r="AB13" s="793" t="s">
        <v>68</v>
      </c>
      <c r="AC13" s="793" t="s">
        <v>69</v>
      </c>
      <c r="AD13" s="793" t="s">
        <v>70</v>
      </c>
      <c r="AE13" s="793" t="s">
        <v>67</v>
      </c>
      <c r="AF13" s="793" t="s">
        <v>68</v>
      </c>
      <c r="AG13" s="793" t="s">
        <v>69</v>
      </c>
      <c r="AH13" s="793" t="s">
        <v>70</v>
      </c>
      <c r="AI13" s="793" t="s">
        <v>71</v>
      </c>
      <c r="AJ13" s="793" t="s">
        <v>72</v>
      </c>
      <c r="AK13" s="793" t="s">
        <v>73</v>
      </c>
      <c r="AL13" s="793" t="s">
        <v>70</v>
      </c>
    </row>
    <row r="14" spans="1:38" ht="19.5" customHeight="1">
      <c r="A14" s="798"/>
      <c r="B14" s="802"/>
      <c r="C14" s="802"/>
      <c r="D14" s="802"/>
      <c r="E14" s="802"/>
      <c r="F14" s="323"/>
      <c r="G14" s="279"/>
      <c r="H14" s="279"/>
      <c r="I14" s="31">
        <v>1</v>
      </c>
      <c r="J14" s="31">
        <v>2</v>
      </c>
      <c r="K14" s="31" t="s">
        <v>74</v>
      </c>
      <c r="L14" s="31">
        <v>3</v>
      </c>
      <c r="M14" s="31">
        <v>4</v>
      </c>
      <c r="N14" s="31" t="s">
        <v>75</v>
      </c>
      <c r="O14" s="31" t="s">
        <v>76</v>
      </c>
      <c r="P14" s="337"/>
      <c r="Q14" s="279"/>
      <c r="R14" s="804"/>
      <c r="S14" s="794"/>
      <c r="T14" s="794"/>
      <c r="U14" s="794"/>
      <c r="V14" s="794"/>
      <c r="W14" s="794"/>
      <c r="X14" s="794"/>
      <c r="Y14" s="794"/>
      <c r="Z14" s="794"/>
      <c r="AA14" s="794"/>
      <c r="AB14" s="794"/>
      <c r="AC14" s="794"/>
      <c r="AD14" s="794"/>
      <c r="AE14" s="794"/>
      <c r="AF14" s="794"/>
      <c r="AG14" s="794"/>
      <c r="AH14" s="794"/>
      <c r="AI14" s="794"/>
      <c r="AJ14" s="794"/>
      <c r="AK14" s="794"/>
      <c r="AL14" s="794"/>
    </row>
    <row r="15" spans="1:38" ht="39" customHeight="1" thickBot="1">
      <c r="A15" s="32"/>
      <c r="B15" s="33">
        <v>3</v>
      </c>
      <c r="C15" s="33">
        <v>0</v>
      </c>
      <c r="D15" s="33">
        <v>1</v>
      </c>
      <c r="E15" s="33">
        <v>0</v>
      </c>
      <c r="F15" s="441" t="s">
        <v>641</v>
      </c>
      <c r="G15" s="44" t="s">
        <v>642</v>
      </c>
      <c r="H15" s="448" t="s">
        <v>643</v>
      </c>
      <c r="I15" s="205">
        <v>15</v>
      </c>
      <c r="J15" s="205">
        <v>15</v>
      </c>
      <c r="K15" s="49">
        <f>I15+J15</f>
        <v>30</v>
      </c>
      <c r="L15" s="205">
        <v>15</v>
      </c>
      <c r="M15" s="205">
        <v>15</v>
      </c>
      <c r="N15" s="49">
        <f>L15+M15</f>
        <v>30</v>
      </c>
      <c r="O15" s="508">
        <f>K15+N15</f>
        <v>60</v>
      </c>
      <c r="P15" s="429">
        <f>190000000+10000000</f>
        <v>200000000</v>
      </c>
      <c r="Q15" s="437" t="s">
        <v>644</v>
      </c>
      <c r="R15" s="831" t="s">
        <v>645</v>
      </c>
      <c r="S15" s="24">
        <v>206</v>
      </c>
      <c r="T15" s="26">
        <f t="shared" ref="T15:T48" si="0">IF(S15="","No hay ejecución",IF(AND(I15=0),"No hay Programación", S15/I15))</f>
        <v>13.733333333333333</v>
      </c>
      <c r="U15" s="23" t="str">
        <f>IF(T15="No hay ejecución","NA",IF(T15&gt;=90%,"De acuerdo con lo programado",IF(T15&gt;=51%,"Atraso Leve",IF(T15&lt;=50%,"En riesgo cumplimiento"))))</f>
        <v>De acuerdo con lo programado</v>
      </c>
      <c r="V15" s="85" t="s">
        <v>646</v>
      </c>
      <c r="W15" s="497">
        <v>452</v>
      </c>
      <c r="X15" s="26">
        <f t="shared" ref="X15:X48" si="1">IF(W15="","No hay ejecución",IF(AND(J15=0),"No hay Programación", W15/J15))</f>
        <v>30.133333333333333</v>
      </c>
      <c r="Y15" s="23" t="str">
        <f t="shared" ref="Y15:Y48" si="2">IF(X15="No hay ejecución","NA",IF(X15&gt;=90%,"De acuerdo con lo programado",IF(X15&gt;=51%,"Atraso Leve",IF(X15&lt;50%,"En riesgo en cumplimiento"))))</f>
        <v>De acuerdo con lo programado</v>
      </c>
      <c r="Z15" s="85"/>
      <c r="AA15" s="635">
        <v>1139</v>
      </c>
      <c r="AB15" s="26">
        <f>IF(AA15="","No hay ejecución",IF(AND(L15=0),"No hay Programación", AA15/L15))</f>
        <v>75.933333333333337</v>
      </c>
      <c r="AC15" s="23" t="str">
        <f t="shared" ref="AC15:AC48" si="3">IF(AB15="No hay ejecución","NA",IF(AB15&gt;=90%,"De acuerdo con lo programado",IF(AB15&gt;=51%,"Atraso Leve",IF(AB15&lt;50%,"En riesgo en cumplimiento"))))</f>
        <v>De acuerdo con lo programado</v>
      </c>
      <c r="AD15" s="498" t="s">
        <v>1505</v>
      </c>
      <c r="AE15" s="85">
        <v>101</v>
      </c>
      <c r="AF15" s="667">
        <f>IF(AE15="","No hay ejecución",IF(AND(M15=0),"No hay Programación", AE15/M15))</f>
        <v>6.7333333333333334</v>
      </c>
      <c r="AG15" s="85" t="str">
        <f t="shared" ref="AG15:AG43" si="4">IF(AF15="No hay ejecución","NA",IF(AF15&gt;=90%,"De acuerdo con lo programado",IF(AF15&gt;=51%,"Atraso Leve",IF(AF15&lt;50%,"En riesgo en cumplimiento"))))</f>
        <v>De acuerdo con lo programado</v>
      </c>
      <c r="AH15" s="85"/>
      <c r="AI15" s="24">
        <f>W15+S15</f>
        <v>658</v>
      </c>
      <c r="AJ15" s="26">
        <f>IF(AI15="","No hay ejecución",IF(AND(O15=0),"No hay Programación", AI15/O15))</f>
        <v>10.966666666666667</v>
      </c>
      <c r="AK15" s="519" t="str">
        <f>IF(AJ15="No hay ejecución","NA",IF(AJ15&gt;=90%,"De acuerdo a lo programado",IF(AJ15&lt;89.99%,"En riesgo de Incumplimiento")))</f>
        <v>De acuerdo a lo programado</v>
      </c>
      <c r="AL15" s="116"/>
    </row>
    <row r="16" spans="1:38" ht="64.05" customHeight="1" thickTop="1" thickBot="1">
      <c r="A16" s="32"/>
      <c r="B16" s="33">
        <v>3</v>
      </c>
      <c r="C16" s="33">
        <v>0</v>
      </c>
      <c r="D16" s="33">
        <v>1</v>
      </c>
      <c r="E16" s="33">
        <v>0</v>
      </c>
      <c r="F16" s="442"/>
      <c r="G16" s="159" t="s">
        <v>647</v>
      </c>
      <c r="H16" s="449"/>
      <c r="I16" s="205">
        <v>100</v>
      </c>
      <c r="J16" s="205">
        <v>100</v>
      </c>
      <c r="K16" s="49">
        <f t="shared" ref="K16:K25" si="5">I16+J16</f>
        <v>200</v>
      </c>
      <c r="L16" s="205">
        <v>100</v>
      </c>
      <c r="M16" s="205">
        <v>100</v>
      </c>
      <c r="N16" s="49">
        <f t="shared" ref="N16:N25" si="6">L16+M16</f>
        <v>200</v>
      </c>
      <c r="O16" s="508">
        <f t="shared" ref="O16:O25" si="7">K16+N16</f>
        <v>400</v>
      </c>
      <c r="P16" s="430"/>
      <c r="Q16" s="438"/>
      <c r="R16" s="832"/>
      <c r="S16" s="24">
        <v>587</v>
      </c>
      <c r="T16" s="26">
        <f t="shared" si="0"/>
        <v>5.87</v>
      </c>
      <c r="U16" s="23" t="str">
        <f t="shared" ref="U16:U48" si="8">IF(T16="No hay ejecución","NA",IF(T16&gt;=90%,"De acuerdo con lo programado",IF(T16&gt;=51%,"Atraso Leve",IF(T16&lt;=50%,"En riesgo cumplimiento"))))</f>
        <v>De acuerdo con lo programado</v>
      </c>
      <c r="V16" s="85" t="s">
        <v>646</v>
      </c>
      <c r="W16" s="497">
        <v>442</v>
      </c>
      <c r="X16" s="26">
        <f t="shared" si="1"/>
        <v>4.42</v>
      </c>
      <c r="Y16" s="23" t="str">
        <f t="shared" si="2"/>
        <v>De acuerdo con lo programado</v>
      </c>
      <c r="Z16" s="85"/>
      <c r="AA16" s="618">
        <v>516</v>
      </c>
      <c r="AB16" s="26">
        <f>IF(AA16="","No hay ejecución",IF(AND(L16=0),"No hay Programación", AA16/L16))</f>
        <v>5.16</v>
      </c>
      <c r="AC16" s="23" t="str">
        <f t="shared" si="3"/>
        <v>De acuerdo con lo programado</v>
      </c>
      <c r="AD16" s="498" t="s">
        <v>1506</v>
      </c>
      <c r="AE16" s="85">
        <v>432</v>
      </c>
      <c r="AF16" s="667">
        <f t="shared" ref="AF16:AF43" si="9">IF(AE16="","No hay ejecución",IF(AND(M16=0),"No hay Programación", AE16/M16))</f>
        <v>4.32</v>
      </c>
      <c r="AG16" s="85" t="str">
        <f t="shared" si="4"/>
        <v>De acuerdo con lo programado</v>
      </c>
      <c r="AH16" s="85"/>
      <c r="AI16" s="24">
        <f t="shared" ref="AI16:AI37" si="10">W16+S16</f>
        <v>1029</v>
      </c>
      <c r="AJ16" s="26">
        <f t="shared" ref="AJ16:AJ43" si="11">IF(AI16="","No hay ejecución",IF(AND(O16=0),"No hay Programación", AI16/O16))</f>
        <v>2.5724999999999998</v>
      </c>
      <c r="AK16" s="519" t="str">
        <f t="shared" ref="AK16:AK43" si="12">IF(AJ16="No hay ejecución","NA",IF(AJ16&gt;=90%,"De acuerdo a lo programado",IF(AJ16&lt;89.99%,"En riesgo de Incumplimiento")))</f>
        <v>De acuerdo a lo programado</v>
      </c>
      <c r="AL16" s="116"/>
    </row>
    <row r="17" spans="1:38" ht="23.25" customHeight="1" thickTop="1" thickBot="1">
      <c r="A17" s="32"/>
      <c r="B17" s="33">
        <v>3</v>
      </c>
      <c r="C17" s="33">
        <v>0</v>
      </c>
      <c r="D17" s="33">
        <v>1</v>
      </c>
      <c r="E17" s="33">
        <v>0</v>
      </c>
      <c r="F17" s="443"/>
      <c r="G17" s="44" t="s">
        <v>648</v>
      </c>
      <c r="H17" s="450"/>
      <c r="I17" s="205">
        <v>963</v>
      </c>
      <c r="J17" s="205">
        <v>963</v>
      </c>
      <c r="K17" s="49">
        <f t="shared" si="5"/>
        <v>1926</v>
      </c>
      <c r="L17" s="205">
        <v>963</v>
      </c>
      <c r="M17" s="205">
        <v>963</v>
      </c>
      <c r="N17" s="49">
        <f t="shared" si="6"/>
        <v>1926</v>
      </c>
      <c r="O17" s="508">
        <f t="shared" si="7"/>
        <v>3852</v>
      </c>
      <c r="P17" s="430"/>
      <c r="Q17" s="439"/>
      <c r="R17" s="832"/>
      <c r="S17" s="24">
        <v>1560</v>
      </c>
      <c r="T17" s="26">
        <f t="shared" si="0"/>
        <v>1.6199376947040498</v>
      </c>
      <c r="U17" s="23" t="str">
        <f t="shared" si="8"/>
        <v>De acuerdo con lo programado</v>
      </c>
      <c r="V17" s="85" t="s">
        <v>646</v>
      </c>
      <c r="W17" s="497">
        <v>2620</v>
      </c>
      <c r="X17" s="26">
        <f t="shared" si="1"/>
        <v>2.7206645898234685</v>
      </c>
      <c r="Y17" s="23" t="str">
        <f t="shared" si="2"/>
        <v>De acuerdo con lo programado</v>
      </c>
      <c r="Z17" s="85"/>
      <c r="AA17" s="635">
        <v>2234</v>
      </c>
      <c r="AB17" s="26">
        <f t="shared" ref="AB17:AB48" si="13">IF(AA17="","No hay ejecución",IF(AND(L17=0),"No hay Programación", AA17/L17))</f>
        <v>2.3198338525441331</v>
      </c>
      <c r="AC17" s="23" t="str">
        <f t="shared" si="3"/>
        <v>De acuerdo con lo programado</v>
      </c>
      <c r="AD17" s="498" t="s">
        <v>1507</v>
      </c>
      <c r="AE17" s="85">
        <v>2094</v>
      </c>
      <c r="AF17" s="667">
        <f t="shared" si="9"/>
        <v>2.1744548286604362</v>
      </c>
      <c r="AG17" s="85" t="str">
        <f t="shared" si="4"/>
        <v>De acuerdo con lo programado</v>
      </c>
      <c r="AH17" s="85"/>
      <c r="AI17" s="24">
        <f t="shared" si="10"/>
        <v>4180</v>
      </c>
      <c r="AJ17" s="26">
        <f t="shared" si="11"/>
        <v>1.0851505711318796</v>
      </c>
      <c r="AK17" s="519" t="str">
        <f t="shared" si="12"/>
        <v>De acuerdo a lo programado</v>
      </c>
      <c r="AL17" s="116"/>
    </row>
    <row r="18" spans="1:38" ht="22.5" customHeight="1" thickTop="1" thickBot="1">
      <c r="A18" s="32"/>
      <c r="B18" s="33">
        <v>3</v>
      </c>
      <c r="C18" s="33">
        <v>0</v>
      </c>
      <c r="D18" s="33">
        <v>2</v>
      </c>
      <c r="E18" s="33">
        <v>0</v>
      </c>
      <c r="F18" s="371" t="s">
        <v>649</v>
      </c>
      <c r="G18" s="159" t="s">
        <v>650</v>
      </c>
      <c r="H18" s="451" t="s">
        <v>651</v>
      </c>
      <c r="I18" s="205">
        <v>668</v>
      </c>
      <c r="J18" s="205">
        <v>668</v>
      </c>
      <c r="K18" s="49">
        <f t="shared" si="5"/>
        <v>1336</v>
      </c>
      <c r="L18" s="205">
        <v>668</v>
      </c>
      <c r="M18" s="205">
        <v>668</v>
      </c>
      <c r="N18" s="49">
        <f t="shared" si="6"/>
        <v>1336</v>
      </c>
      <c r="O18" s="508">
        <f t="shared" si="7"/>
        <v>2672</v>
      </c>
      <c r="P18" s="430"/>
      <c r="Q18" s="440" t="s">
        <v>652</v>
      </c>
      <c r="R18" s="832"/>
      <c r="S18" s="24">
        <v>4124</v>
      </c>
      <c r="T18" s="26">
        <f t="shared" si="0"/>
        <v>6.1736526946107784</v>
      </c>
      <c r="U18" s="23" t="str">
        <f t="shared" si="8"/>
        <v>De acuerdo con lo programado</v>
      </c>
      <c r="V18" s="85" t="s">
        <v>646</v>
      </c>
      <c r="W18" s="497">
        <v>4585</v>
      </c>
      <c r="X18" s="26">
        <f t="shared" si="1"/>
        <v>6.86377245508982</v>
      </c>
      <c r="Y18" s="23" t="str">
        <f t="shared" si="2"/>
        <v>De acuerdo con lo programado</v>
      </c>
      <c r="Z18" s="85"/>
      <c r="AA18" s="635">
        <v>5606</v>
      </c>
      <c r="AB18" s="26">
        <f t="shared" si="13"/>
        <v>8.3922155688622748</v>
      </c>
      <c r="AC18" s="23" t="str">
        <f t="shared" si="3"/>
        <v>De acuerdo con lo programado</v>
      </c>
      <c r="AD18" s="498" t="s">
        <v>1508</v>
      </c>
      <c r="AE18" s="85">
        <v>5983</v>
      </c>
      <c r="AF18" s="667">
        <f t="shared" si="9"/>
        <v>8.956586826347305</v>
      </c>
      <c r="AG18" s="85" t="str">
        <f t="shared" si="4"/>
        <v>De acuerdo con lo programado</v>
      </c>
      <c r="AH18" s="85"/>
      <c r="AI18" s="24">
        <f t="shared" si="10"/>
        <v>8709</v>
      </c>
      <c r="AJ18" s="26">
        <f t="shared" si="11"/>
        <v>3.2593562874251498</v>
      </c>
      <c r="AK18" s="519" t="str">
        <f t="shared" si="12"/>
        <v>De acuerdo a lo programado</v>
      </c>
      <c r="AL18" s="116"/>
    </row>
    <row r="19" spans="1:38" ht="19.5" customHeight="1" thickTop="1" thickBot="1">
      <c r="A19" s="32"/>
      <c r="B19" s="33">
        <v>3</v>
      </c>
      <c r="C19" s="33">
        <v>0</v>
      </c>
      <c r="D19" s="33">
        <v>2</v>
      </c>
      <c r="E19" s="33">
        <v>1.01</v>
      </c>
      <c r="F19" s="442"/>
      <c r="G19" s="159" t="s">
        <v>653</v>
      </c>
      <c r="H19" s="449"/>
      <c r="I19" s="205">
        <v>8463</v>
      </c>
      <c r="J19" s="205">
        <v>8463</v>
      </c>
      <c r="K19" s="49">
        <f t="shared" si="5"/>
        <v>16926</v>
      </c>
      <c r="L19" s="205">
        <v>8463</v>
      </c>
      <c r="M19" s="205">
        <v>8463</v>
      </c>
      <c r="N19" s="49">
        <f t="shared" si="6"/>
        <v>16926</v>
      </c>
      <c r="O19" s="508">
        <f t="shared" si="7"/>
        <v>33852</v>
      </c>
      <c r="P19" s="430"/>
      <c r="Q19" s="438"/>
      <c r="R19" s="832"/>
      <c r="S19" s="24">
        <v>14171</v>
      </c>
      <c r="T19" s="26">
        <f t="shared" si="0"/>
        <v>1.6744653196266099</v>
      </c>
      <c r="U19" s="23" t="str">
        <f t="shared" si="8"/>
        <v>De acuerdo con lo programado</v>
      </c>
      <c r="V19" s="85" t="s">
        <v>646</v>
      </c>
      <c r="W19" s="497">
        <v>16965</v>
      </c>
      <c r="X19" s="26">
        <f t="shared" si="1"/>
        <v>2.0046082949308754</v>
      </c>
      <c r="Y19" s="23" t="str">
        <f t="shared" si="2"/>
        <v>De acuerdo con lo programado</v>
      </c>
      <c r="Z19" s="85"/>
      <c r="AA19" s="635">
        <v>15172</v>
      </c>
      <c r="AB19" s="26">
        <f t="shared" si="13"/>
        <v>1.7927448895190832</v>
      </c>
      <c r="AC19" s="23" t="str">
        <f t="shared" si="3"/>
        <v>De acuerdo con lo programado</v>
      </c>
      <c r="AD19" s="498" t="s">
        <v>1509</v>
      </c>
      <c r="AE19" s="85">
        <v>11730</v>
      </c>
      <c r="AF19" s="667">
        <f t="shared" si="9"/>
        <v>1.3860333215171925</v>
      </c>
      <c r="AG19" s="85" t="str">
        <f t="shared" si="4"/>
        <v>De acuerdo con lo programado</v>
      </c>
      <c r="AH19" s="85"/>
      <c r="AI19" s="24">
        <f t="shared" si="10"/>
        <v>31136</v>
      </c>
      <c r="AJ19" s="26">
        <f t="shared" si="11"/>
        <v>0.9197684036393714</v>
      </c>
      <c r="AK19" s="519" t="str">
        <f t="shared" si="12"/>
        <v>De acuerdo a lo programado</v>
      </c>
      <c r="AL19" s="116"/>
    </row>
    <row r="20" spans="1:38" ht="24" customHeight="1" thickTop="1" thickBot="1">
      <c r="A20" s="32"/>
      <c r="B20" s="33">
        <v>3</v>
      </c>
      <c r="C20" s="33">
        <v>0</v>
      </c>
      <c r="D20" s="33">
        <v>2</v>
      </c>
      <c r="E20" s="33">
        <v>0</v>
      </c>
      <c r="F20" s="442"/>
      <c r="G20" s="159" t="s">
        <v>654</v>
      </c>
      <c r="H20" s="449"/>
      <c r="I20" s="34">
        <v>61</v>
      </c>
      <c r="J20" s="34">
        <v>61</v>
      </c>
      <c r="K20" s="35">
        <f t="shared" si="5"/>
        <v>122</v>
      </c>
      <c r="L20" s="34">
        <v>61</v>
      </c>
      <c r="M20" s="34">
        <v>61</v>
      </c>
      <c r="N20" s="35">
        <f t="shared" si="6"/>
        <v>122</v>
      </c>
      <c r="O20" s="509">
        <f t="shared" si="7"/>
        <v>244</v>
      </c>
      <c r="P20" s="430"/>
      <c r="Q20" s="438"/>
      <c r="R20" s="832"/>
      <c r="S20" s="24">
        <v>540</v>
      </c>
      <c r="T20" s="26">
        <f t="shared" si="0"/>
        <v>8.8524590163934427</v>
      </c>
      <c r="U20" s="23" t="str">
        <f t="shared" si="8"/>
        <v>De acuerdo con lo programado</v>
      </c>
      <c r="V20" s="85" t="s">
        <v>646</v>
      </c>
      <c r="W20" s="497">
        <v>1832</v>
      </c>
      <c r="X20" s="26">
        <f t="shared" si="1"/>
        <v>30.032786885245901</v>
      </c>
      <c r="Y20" s="23" t="str">
        <f t="shared" si="2"/>
        <v>De acuerdo con lo programado</v>
      </c>
      <c r="Z20" s="85"/>
      <c r="AA20" s="635">
        <v>2844</v>
      </c>
      <c r="AB20" s="26">
        <f t="shared" si="13"/>
        <v>46.622950819672134</v>
      </c>
      <c r="AC20" s="23" t="str">
        <f t="shared" si="3"/>
        <v>De acuerdo con lo programado</v>
      </c>
      <c r="AD20" s="499" t="s">
        <v>1510</v>
      </c>
      <c r="AE20" s="85">
        <v>1744</v>
      </c>
      <c r="AF20" s="667">
        <f t="shared" si="9"/>
        <v>28.590163934426229</v>
      </c>
      <c r="AG20" s="85" t="str">
        <f t="shared" si="4"/>
        <v>De acuerdo con lo programado</v>
      </c>
      <c r="AH20" s="85"/>
      <c r="AI20" s="24">
        <f t="shared" si="10"/>
        <v>2372</v>
      </c>
      <c r="AJ20" s="26">
        <f t="shared" si="11"/>
        <v>9.721311475409836</v>
      </c>
      <c r="AK20" s="519" t="str">
        <f t="shared" si="12"/>
        <v>De acuerdo a lo programado</v>
      </c>
      <c r="AL20" s="116"/>
    </row>
    <row r="21" spans="1:38" ht="29.25" customHeight="1" thickTop="1" thickBot="1">
      <c r="A21" s="32"/>
      <c r="B21" s="33">
        <v>3</v>
      </c>
      <c r="C21" s="33">
        <v>0</v>
      </c>
      <c r="D21" s="33">
        <v>2</v>
      </c>
      <c r="E21" s="33">
        <v>1.01</v>
      </c>
      <c r="F21" s="442"/>
      <c r="G21" s="159" t="s">
        <v>655</v>
      </c>
      <c r="H21" s="449"/>
      <c r="I21" s="40">
        <v>9164</v>
      </c>
      <c r="J21" s="40">
        <v>9164</v>
      </c>
      <c r="K21" s="41">
        <f t="shared" si="5"/>
        <v>18328</v>
      </c>
      <c r="L21" s="40">
        <v>9164</v>
      </c>
      <c r="M21" s="40">
        <v>9164</v>
      </c>
      <c r="N21" s="41">
        <f t="shared" si="6"/>
        <v>18328</v>
      </c>
      <c r="O21" s="510">
        <f t="shared" si="7"/>
        <v>36656</v>
      </c>
      <c r="P21" s="430"/>
      <c r="Q21" s="438"/>
      <c r="R21" s="832"/>
      <c r="S21" s="24">
        <v>8530</v>
      </c>
      <c r="T21" s="26">
        <f t="shared" si="0"/>
        <v>0.93081623745089481</v>
      </c>
      <c r="U21" s="23" t="str">
        <f t="shared" si="8"/>
        <v>De acuerdo con lo programado</v>
      </c>
      <c r="V21" s="85"/>
      <c r="W21" s="497">
        <v>9012</v>
      </c>
      <c r="X21" s="26">
        <f t="shared" si="1"/>
        <v>0.9834133566128328</v>
      </c>
      <c r="Y21" s="23" t="str">
        <f t="shared" si="2"/>
        <v>De acuerdo con lo programado</v>
      </c>
      <c r="Z21" s="85"/>
      <c r="AA21" s="635">
        <v>12297</v>
      </c>
      <c r="AB21" s="26">
        <f t="shared" si="13"/>
        <v>1.3418812745525972</v>
      </c>
      <c r="AC21" s="23" t="str">
        <f t="shared" si="3"/>
        <v>De acuerdo con lo programado</v>
      </c>
      <c r="AD21" s="499" t="s">
        <v>1510</v>
      </c>
      <c r="AE21" s="85">
        <v>7181</v>
      </c>
      <c r="AF21" s="667">
        <f t="shared" si="9"/>
        <v>0.7836097773897861</v>
      </c>
      <c r="AG21" s="85" t="str">
        <f t="shared" si="4"/>
        <v>Atraso Leve</v>
      </c>
      <c r="AH21" s="85"/>
      <c r="AI21" s="24">
        <f>S21+W21+AA21+AE21</f>
        <v>37020</v>
      </c>
      <c r="AJ21" s="26">
        <f>IF(AI21="","No hay ejecución",IF(AND(O21=0),"No hay Programación", AI21/O21))</f>
        <v>1.0099301615015277</v>
      </c>
      <c r="AK21" s="519" t="str">
        <f t="shared" si="12"/>
        <v>De acuerdo a lo programado</v>
      </c>
      <c r="AL21" s="116"/>
    </row>
    <row r="22" spans="1:38" ht="34.5" customHeight="1" thickTop="1" thickBot="1">
      <c r="A22" s="32"/>
      <c r="B22" s="33">
        <v>3</v>
      </c>
      <c r="C22" s="33">
        <v>0</v>
      </c>
      <c r="D22" s="33">
        <v>2</v>
      </c>
      <c r="E22" s="33">
        <v>1.01</v>
      </c>
      <c r="F22" s="442"/>
      <c r="G22" s="159" t="s">
        <v>656</v>
      </c>
      <c r="H22" s="449"/>
      <c r="I22" s="34">
        <v>286</v>
      </c>
      <c r="J22" s="34">
        <v>286</v>
      </c>
      <c r="K22" s="35">
        <f t="shared" si="5"/>
        <v>572</v>
      </c>
      <c r="L22" s="34">
        <v>286</v>
      </c>
      <c r="M22" s="34">
        <v>286</v>
      </c>
      <c r="N22" s="35">
        <f t="shared" si="6"/>
        <v>572</v>
      </c>
      <c r="O22" s="510">
        <f t="shared" si="7"/>
        <v>1144</v>
      </c>
      <c r="P22" s="430"/>
      <c r="Q22" s="438"/>
      <c r="R22" s="832"/>
      <c r="S22" s="24">
        <v>2467</v>
      </c>
      <c r="T22" s="26">
        <f t="shared" si="0"/>
        <v>8.6258741258741267</v>
      </c>
      <c r="U22" s="23" t="str">
        <f t="shared" si="8"/>
        <v>De acuerdo con lo programado</v>
      </c>
      <c r="V22" s="85" t="s">
        <v>646</v>
      </c>
      <c r="W22" s="497">
        <v>3743</v>
      </c>
      <c r="X22" s="26">
        <f t="shared" si="1"/>
        <v>13.087412587412587</v>
      </c>
      <c r="Y22" s="23" t="str">
        <f t="shared" si="2"/>
        <v>De acuerdo con lo programado</v>
      </c>
      <c r="Z22" s="85"/>
      <c r="AA22" s="635">
        <v>3963</v>
      </c>
      <c r="AB22" s="26">
        <f t="shared" si="13"/>
        <v>13.856643356643357</v>
      </c>
      <c r="AC22" s="23" t="str">
        <f t="shared" si="3"/>
        <v>De acuerdo con lo programado</v>
      </c>
      <c r="AD22" s="498" t="s">
        <v>1510</v>
      </c>
      <c r="AE22" s="85">
        <v>3520</v>
      </c>
      <c r="AF22" s="667">
        <f t="shared" si="9"/>
        <v>12.307692307692308</v>
      </c>
      <c r="AG22" s="85" t="str">
        <f t="shared" si="4"/>
        <v>De acuerdo con lo programado</v>
      </c>
      <c r="AH22" s="85"/>
      <c r="AI22" s="24">
        <f t="shared" si="10"/>
        <v>6210</v>
      </c>
      <c r="AJ22" s="26">
        <f t="shared" si="11"/>
        <v>5.4283216783216783</v>
      </c>
      <c r="AK22" s="519" t="str">
        <f t="shared" si="12"/>
        <v>De acuerdo a lo programado</v>
      </c>
      <c r="AL22" s="116"/>
    </row>
    <row r="23" spans="1:38" ht="24" customHeight="1" thickTop="1" thickBot="1">
      <c r="A23" s="32"/>
      <c r="B23" s="33">
        <v>3</v>
      </c>
      <c r="C23" s="33">
        <v>0</v>
      </c>
      <c r="D23" s="33">
        <v>2</v>
      </c>
      <c r="E23" s="33">
        <v>1.01</v>
      </c>
      <c r="F23" s="443"/>
      <c r="G23" s="159" t="s">
        <v>657</v>
      </c>
      <c r="H23" s="450"/>
      <c r="I23" s="34">
        <v>20080</v>
      </c>
      <c r="J23" s="34">
        <v>20080</v>
      </c>
      <c r="K23" s="35">
        <f t="shared" si="5"/>
        <v>40160</v>
      </c>
      <c r="L23" s="34">
        <v>20080</v>
      </c>
      <c r="M23" s="34">
        <v>20080</v>
      </c>
      <c r="N23" s="35">
        <f t="shared" si="6"/>
        <v>40160</v>
      </c>
      <c r="O23" s="510">
        <f t="shared" si="7"/>
        <v>80320</v>
      </c>
      <c r="P23" s="430"/>
      <c r="Q23" s="439"/>
      <c r="R23" s="832"/>
      <c r="S23" s="24">
        <v>19609</v>
      </c>
      <c r="T23" s="26">
        <f t="shared" si="0"/>
        <v>0.97654382470119527</v>
      </c>
      <c r="U23" s="23" t="str">
        <f t="shared" si="8"/>
        <v>De acuerdo con lo programado</v>
      </c>
      <c r="V23" s="85"/>
      <c r="W23" s="497">
        <v>21774</v>
      </c>
      <c r="X23" s="26">
        <f t="shared" si="1"/>
        <v>1.0843625498007967</v>
      </c>
      <c r="Y23" s="23" t="str">
        <f t="shared" si="2"/>
        <v>De acuerdo con lo programado</v>
      </c>
      <c r="Z23" s="85"/>
      <c r="AA23" s="635">
        <v>22038</v>
      </c>
      <c r="AB23" s="26">
        <f t="shared" si="13"/>
        <v>1.0975099601593625</v>
      </c>
      <c r="AC23" s="23" t="str">
        <f t="shared" si="3"/>
        <v>De acuerdo con lo programado</v>
      </c>
      <c r="AD23" s="498" t="s">
        <v>1511</v>
      </c>
      <c r="AE23" s="85">
        <v>15843</v>
      </c>
      <c r="AF23" s="667">
        <f t="shared" si="9"/>
        <v>0.78899402390438245</v>
      </c>
      <c r="AG23" s="85" t="str">
        <f t="shared" si="4"/>
        <v>Atraso Leve</v>
      </c>
      <c r="AH23" s="85"/>
      <c r="AI23" s="24">
        <f t="shared" ref="AI23:AI24" si="14">S23+W23+AA23+AE23</f>
        <v>79264</v>
      </c>
      <c r="AJ23" s="26">
        <f t="shared" si="11"/>
        <v>0.9868525896414343</v>
      </c>
      <c r="AK23" s="519" t="str">
        <f t="shared" si="12"/>
        <v>De acuerdo a lo programado</v>
      </c>
      <c r="AL23" s="116"/>
    </row>
    <row r="24" spans="1:38" ht="32.25" customHeight="1" thickTop="1" thickBot="1">
      <c r="A24" s="32"/>
      <c r="B24" s="33">
        <v>3</v>
      </c>
      <c r="C24" s="33">
        <v>0</v>
      </c>
      <c r="D24" s="33">
        <v>2</v>
      </c>
      <c r="E24" s="33">
        <v>0</v>
      </c>
      <c r="F24" s="371" t="s">
        <v>658</v>
      </c>
      <c r="G24" s="159" t="s">
        <v>659</v>
      </c>
      <c r="H24" s="451" t="s">
        <v>660</v>
      </c>
      <c r="I24" s="34">
        <v>85</v>
      </c>
      <c r="J24" s="34">
        <v>85</v>
      </c>
      <c r="K24" s="35">
        <f t="shared" si="5"/>
        <v>170</v>
      </c>
      <c r="L24" s="34">
        <v>85</v>
      </c>
      <c r="M24" s="34">
        <v>85</v>
      </c>
      <c r="N24" s="35">
        <f t="shared" si="6"/>
        <v>170</v>
      </c>
      <c r="O24" s="510">
        <f t="shared" si="7"/>
        <v>340</v>
      </c>
      <c r="P24" s="430"/>
      <c r="Q24" s="440" t="s">
        <v>661</v>
      </c>
      <c r="R24" s="832"/>
      <c r="S24" s="24">
        <v>101</v>
      </c>
      <c r="T24" s="26">
        <f t="shared" si="0"/>
        <v>1.1882352941176471</v>
      </c>
      <c r="U24" s="23" t="str">
        <f t="shared" si="8"/>
        <v>De acuerdo con lo programado</v>
      </c>
      <c r="V24" s="85" t="s">
        <v>646</v>
      </c>
      <c r="W24" s="497">
        <v>179</v>
      </c>
      <c r="X24" s="26">
        <f t="shared" si="1"/>
        <v>2.1058823529411765</v>
      </c>
      <c r="Y24" s="23" t="str">
        <f t="shared" si="2"/>
        <v>De acuerdo con lo programado</v>
      </c>
      <c r="Z24" s="85"/>
      <c r="AA24" s="618">
        <v>28</v>
      </c>
      <c r="AB24" s="26">
        <f t="shared" si="13"/>
        <v>0.32941176470588235</v>
      </c>
      <c r="AC24" s="23" t="str">
        <f t="shared" si="3"/>
        <v>En riesgo en cumplimiento</v>
      </c>
      <c r="AD24" s="498" t="s">
        <v>1512</v>
      </c>
      <c r="AE24" s="85">
        <v>35</v>
      </c>
      <c r="AF24" s="667">
        <f>IF(AE24="","No hay ejecución",IF(AND(M24=0),"No hay Programación", AE24/M24))</f>
        <v>0.41176470588235292</v>
      </c>
      <c r="AG24" s="85" t="str">
        <f t="shared" si="4"/>
        <v>En riesgo en cumplimiento</v>
      </c>
      <c r="AH24" s="85"/>
      <c r="AI24" s="24">
        <f t="shared" si="14"/>
        <v>343</v>
      </c>
      <c r="AJ24" s="26">
        <f t="shared" si="11"/>
        <v>1.0088235294117647</v>
      </c>
      <c r="AK24" s="519" t="str">
        <f t="shared" si="12"/>
        <v>De acuerdo a lo programado</v>
      </c>
      <c r="AL24" s="116"/>
    </row>
    <row r="25" spans="1:38" ht="30" customHeight="1" thickTop="1" thickBot="1">
      <c r="A25" s="32"/>
      <c r="B25" s="33">
        <v>3</v>
      </c>
      <c r="C25" s="33">
        <v>0</v>
      </c>
      <c r="D25" s="33">
        <v>2</v>
      </c>
      <c r="E25" s="33">
        <v>0</v>
      </c>
      <c r="F25" s="443"/>
      <c r="G25" s="159" t="s">
        <v>662</v>
      </c>
      <c r="H25" s="450"/>
      <c r="I25" s="34">
        <v>173</v>
      </c>
      <c r="J25" s="34">
        <v>173</v>
      </c>
      <c r="K25" s="35">
        <f t="shared" si="5"/>
        <v>346</v>
      </c>
      <c r="L25" s="34">
        <v>173</v>
      </c>
      <c r="M25" s="34">
        <v>173</v>
      </c>
      <c r="N25" s="35">
        <f t="shared" si="6"/>
        <v>346</v>
      </c>
      <c r="O25" s="510">
        <f t="shared" si="7"/>
        <v>692</v>
      </c>
      <c r="P25" s="431"/>
      <c r="Q25" s="439"/>
      <c r="R25" s="833"/>
      <c r="S25" s="24">
        <v>603</v>
      </c>
      <c r="T25" s="26">
        <f t="shared" si="0"/>
        <v>3.4855491329479769</v>
      </c>
      <c r="U25" s="23" t="str">
        <f t="shared" si="8"/>
        <v>De acuerdo con lo programado</v>
      </c>
      <c r="V25" s="85"/>
      <c r="W25" s="497">
        <v>1383</v>
      </c>
      <c r="X25" s="26">
        <f t="shared" si="1"/>
        <v>7.9942196531791909</v>
      </c>
      <c r="Y25" s="23" t="str">
        <f t="shared" si="2"/>
        <v>De acuerdo con lo programado</v>
      </c>
      <c r="Z25" s="85"/>
      <c r="AA25" s="618">
        <v>28</v>
      </c>
      <c r="AB25" s="26">
        <f t="shared" si="13"/>
        <v>0.16184971098265896</v>
      </c>
      <c r="AC25" s="23" t="str">
        <f t="shared" si="3"/>
        <v>En riesgo en cumplimiento</v>
      </c>
      <c r="AD25" s="498" t="s">
        <v>1513</v>
      </c>
      <c r="AE25" s="85">
        <v>1717</v>
      </c>
      <c r="AF25" s="667">
        <f>IF(AE25="","No hay ejecución",IF(AND(M25=0),"No hay Programación", AE25/M25))</f>
        <v>9.9248554913294793</v>
      </c>
      <c r="AG25" s="85" t="str">
        <f t="shared" si="4"/>
        <v>De acuerdo con lo programado</v>
      </c>
      <c r="AH25" s="85"/>
      <c r="AI25" s="24">
        <f t="shared" si="10"/>
        <v>1986</v>
      </c>
      <c r="AJ25" s="26">
        <f t="shared" si="11"/>
        <v>2.8699421965317917</v>
      </c>
      <c r="AK25" s="519" t="str">
        <f t="shared" si="12"/>
        <v>De acuerdo a lo programado</v>
      </c>
      <c r="AL25" s="85"/>
    </row>
    <row r="26" spans="1:38" ht="60" customHeight="1" thickTop="1" thickBot="1">
      <c r="A26" s="32"/>
      <c r="B26" s="33">
        <v>3</v>
      </c>
      <c r="C26" s="33">
        <v>0</v>
      </c>
      <c r="D26" s="33">
        <v>1</v>
      </c>
      <c r="E26" s="33">
        <v>0</v>
      </c>
      <c r="F26" s="196" t="s">
        <v>663</v>
      </c>
      <c r="G26" s="44" t="s">
        <v>664</v>
      </c>
      <c r="H26" s="44" t="s">
        <v>665</v>
      </c>
      <c r="I26" s="50">
        <v>1</v>
      </c>
      <c r="J26" s="50">
        <v>1</v>
      </c>
      <c r="K26" s="51">
        <f>+(I26+J26)/2</f>
        <v>1</v>
      </c>
      <c r="L26" s="50">
        <v>1</v>
      </c>
      <c r="M26" s="50">
        <v>1</v>
      </c>
      <c r="N26" s="51">
        <f>(L26+M26)/2</f>
        <v>1</v>
      </c>
      <c r="O26" s="511">
        <v>1</v>
      </c>
      <c r="P26" s="206">
        <v>0</v>
      </c>
      <c r="Q26" s="440" t="s">
        <v>666</v>
      </c>
      <c r="R26" s="832"/>
      <c r="S26" s="54">
        <v>1</v>
      </c>
      <c r="T26" s="26">
        <f t="shared" si="0"/>
        <v>1</v>
      </c>
      <c r="U26" s="23" t="str">
        <f t="shared" si="8"/>
        <v>De acuerdo con lo programado</v>
      </c>
      <c r="V26" s="85"/>
      <c r="W26" s="497">
        <v>1</v>
      </c>
      <c r="X26" s="26">
        <f t="shared" si="1"/>
        <v>1</v>
      </c>
      <c r="Y26" s="23" t="str">
        <f t="shared" si="2"/>
        <v>De acuerdo con lo programado</v>
      </c>
      <c r="Z26" s="85"/>
      <c r="AA26" s="636">
        <v>1</v>
      </c>
      <c r="AB26" s="26">
        <f t="shared" si="13"/>
        <v>1</v>
      </c>
      <c r="AC26" s="23" t="str">
        <f t="shared" si="3"/>
        <v>De acuerdo con lo programado</v>
      </c>
      <c r="AD26" s="498"/>
      <c r="AE26" s="669">
        <v>0.83</v>
      </c>
      <c r="AF26" s="667">
        <f>IF(AE26="","No hay ejecución",IF(AND(M26=0),"No hay Programación", AE26/M26))</f>
        <v>0.83</v>
      </c>
      <c r="AG26" s="85" t="str">
        <f t="shared" si="4"/>
        <v>Atraso Leve</v>
      </c>
      <c r="AH26" s="85"/>
      <c r="AI26" s="24">
        <f t="shared" si="10"/>
        <v>2</v>
      </c>
      <c r="AJ26" s="26">
        <f t="shared" si="11"/>
        <v>2</v>
      </c>
      <c r="AK26" s="519" t="str">
        <f t="shared" si="12"/>
        <v>De acuerdo a lo programado</v>
      </c>
      <c r="AL26" s="24"/>
    </row>
    <row r="27" spans="1:38" ht="75.75" customHeight="1" thickTop="1" thickBot="1">
      <c r="A27" s="32"/>
      <c r="B27" s="33">
        <v>3</v>
      </c>
      <c r="C27" s="33">
        <v>0</v>
      </c>
      <c r="D27" s="33">
        <v>1</v>
      </c>
      <c r="E27" s="33">
        <v>1.01</v>
      </c>
      <c r="F27" s="371" t="s">
        <v>667</v>
      </c>
      <c r="G27" s="44" t="s">
        <v>668</v>
      </c>
      <c r="H27" s="44" t="s">
        <v>669</v>
      </c>
      <c r="I27" s="50">
        <v>1</v>
      </c>
      <c r="J27" s="50">
        <v>1</v>
      </c>
      <c r="K27" s="51">
        <f>(I27+J27)/2</f>
        <v>1</v>
      </c>
      <c r="L27" s="50">
        <v>1</v>
      </c>
      <c r="M27" s="50">
        <v>1</v>
      </c>
      <c r="N27" s="51">
        <f>(L27+M27)/2</f>
        <v>1</v>
      </c>
      <c r="O27" s="511">
        <v>1</v>
      </c>
      <c r="P27" s="206">
        <v>0</v>
      </c>
      <c r="Q27" s="438"/>
      <c r="R27" s="833"/>
      <c r="S27" s="54">
        <v>1</v>
      </c>
      <c r="T27" s="26">
        <f t="shared" si="0"/>
        <v>1</v>
      </c>
      <c r="U27" s="23" t="str">
        <f t="shared" si="8"/>
        <v>De acuerdo con lo programado</v>
      </c>
      <c r="V27" s="85"/>
      <c r="W27" s="497">
        <v>1</v>
      </c>
      <c r="X27" s="26">
        <f t="shared" si="1"/>
        <v>1</v>
      </c>
      <c r="Y27" s="23" t="str">
        <f t="shared" si="2"/>
        <v>De acuerdo con lo programado</v>
      </c>
      <c r="Z27" s="85"/>
      <c r="AA27" s="636">
        <v>1</v>
      </c>
      <c r="AB27" s="26">
        <f t="shared" si="13"/>
        <v>1</v>
      </c>
      <c r="AC27" s="23" t="str">
        <f t="shared" si="3"/>
        <v>De acuerdo con lo programado</v>
      </c>
      <c r="AD27" s="498"/>
      <c r="AE27" s="669">
        <v>1</v>
      </c>
      <c r="AF27" s="667">
        <f>IF(AE27="","No hay ejecución",IF(AND(M27=0),"No hay Programación", AE27/M27))</f>
        <v>1</v>
      </c>
      <c r="AG27" s="85" t="str">
        <f t="shared" si="4"/>
        <v>De acuerdo con lo programado</v>
      </c>
      <c r="AH27" s="85"/>
      <c r="AI27" s="24">
        <f t="shared" si="10"/>
        <v>2</v>
      </c>
      <c r="AJ27" s="26">
        <f t="shared" si="11"/>
        <v>2</v>
      </c>
      <c r="AK27" s="519" t="str">
        <f t="shared" si="12"/>
        <v>De acuerdo a lo programado</v>
      </c>
      <c r="AL27" s="24"/>
    </row>
    <row r="28" spans="1:38" ht="30.75" customHeight="1" thickTop="1" thickBot="1">
      <c r="A28" s="32"/>
      <c r="B28" s="33">
        <v>3</v>
      </c>
      <c r="C28" s="33">
        <v>0</v>
      </c>
      <c r="D28" s="33">
        <v>1</v>
      </c>
      <c r="E28" s="33">
        <v>1.01</v>
      </c>
      <c r="F28" s="443"/>
      <c r="G28" s="44" t="s">
        <v>670</v>
      </c>
      <c r="H28" s="44" t="s">
        <v>671</v>
      </c>
      <c r="I28" s="34">
        <v>125</v>
      </c>
      <c r="J28" s="34">
        <v>125</v>
      </c>
      <c r="K28" s="35">
        <f>+I28+J28</f>
        <v>250</v>
      </c>
      <c r="L28" s="34">
        <v>125</v>
      </c>
      <c r="M28" s="34">
        <v>125</v>
      </c>
      <c r="N28" s="35">
        <f>+L28+M28</f>
        <v>250</v>
      </c>
      <c r="O28" s="509">
        <f>+K28+N28</f>
        <v>500</v>
      </c>
      <c r="P28" s="206">
        <v>0</v>
      </c>
      <c r="Q28" s="439"/>
      <c r="R28" s="833"/>
      <c r="S28" s="150">
        <v>300</v>
      </c>
      <c r="T28" s="26">
        <f t="shared" si="0"/>
        <v>2.4</v>
      </c>
      <c r="U28" s="23" t="str">
        <f t="shared" si="8"/>
        <v>De acuerdo con lo programado</v>
      </c>
      <c r="V28" s="85" t="s">
        <v>672</v>
      </c>
      <c r="W28" s="652">
        <v>125</v>
      </c>
      <c r="X28" s="26">
        <f t="shared" si="1"/>
        <v>1</v>
      </c>
      <c r="Y28" s="23" t="str">
        <f t="shared" si="2"/>
        <v>De acuerdo con lo programado</v>
      </c>
      <c r="Z28" s="85"/>
      <c r="AA28" s="618">
        <v>0</v>
      </c>
      <c r="AB28" s="26">
        <f t="shared" si="13"/>
        <v>0</v>
      </c>
      <c r="AC28" s="23" t="str">
        <f t="shared" si="3"/>
        <v>En riesgo en cumplimiento</v>
      </c>
      <c r="AD28" s="498" t="s">
        <v>1514</v>
      </c>
      <c r="AE28" s="85">
        <v>125</v>
      </c>
      <c r="AF28" s="667">
        <f t="shared" si="9"/>
        <v>1</v>
      </c>
      <c r="AG28" s="85" t="str">
        <f t="shared" si="4"/>
        <v>De acuerdo con lo programado</v>
      </c>
      <c r="AH28" s="85"/>
      <c r="AI28" s="24">
        <f>S28+W28+AA28+AE28</f>
        <v>550</v>
      </c>
      <c r="AJ28" s="26">
        <f t="shared" si="11"/>
        <v>1.1000000000000001</v>
      </c>
      <c r="AK28" s="519" t="str">
        <f t="shared" si="12"/>
        <v>De acuerdo a lo programado</v>
      </c>
      <c r="AL28" s="24"/>
    </row>
    <row r="29" spans="1:38" ht="47.25" customHeight="1" thickTop="1" thickBot="1">
      <c r="A29" s="32"/>
      <c r="B29" s="33">
        <v>3</v>
      </c>
      <c r="C29" s="33">
        <v>0</v>
      </c>
      <c r="D29" s="33">
        <v>1</v>
      </c>
      <c r="E29" s="33">
        <v>1.01</v>
      </c>
      <c r="F29" s="201" t="s">
        <v>673</v>
      </c>
      <c r="G29" s="44" t="s">
        <v>674</v>
      </c>
      <c r="H29" s="44" t="s">
        <v>675</v>
      </c>
      <c r="I29" s="34">
        <v>0</v>
      </c>
      <c r="J29" s="34">
        <v>1</v>
      </c>
      <c r="K29" s="35">
        <f t="shared" ref="K29:K32" si="15">I29+J29</f>
        <v>1</v>
      </c>
      <c r="L29" s="34">
        <v>0</v>
      </c>
      <c r="M29" s="34">
        <v>0</v>
      </c>
      <c r="N29" s="35">
        <v>0</v>
      </c>
      <c r="O29" s="509">
        <f>+K29+N29</f>
        <v>1</v>
      </c>
      <c r="P29" s="36">
        <v>0</v>
      </c>
      <c r="Q29" s="440" t="s">
        <v>676</v>
      </c>
      <c r="R29" s="833"/>
      <c r="S29" s="24">
        <v>0</v>
      </c>
      <c r="T29" s="26" t="str">
        <f t="shared" si="0"/>
        <v>No hay Programación</v>
      </c>
      <c r="U29" s="23" t="str">
        <f t="shared" si="8"/>
        <v>De acuerdo con lo programado</v>
      </c>
      <c r="V29" s="85"/>
      <c r="W29" s="497">
        <v>1</v>
      </c>
      <c r="X29" s="26">
        <f t="shared" si="1"/>
        <v>1</v>
      </c>
      <c r="Y29" s="23" t="str">
        <f t="shared" si="2"/>
        <v>De acuerdo con lo programado</v>
      </c>
      <c r="Z29" s="85"/>
      <c r="AA29" s="618"/>
      <c r="AB29" s="26" t="str">
        <f t="shared" si="13"/>
        <v>No hay ejecución</v>
      </c>
      <c r="AC29" s="23" t="str">
        <f t="shared" si="3"/>
        <v>NA</v>
      </c>
      <c r="AD29" s="498"/>
      <c r="AE29" s="85" t="s">
        <v>1024</v>
      </c>
      <c r="AF29" s="667" t="str">
        <f t="shared" si="9"/>
        <v>No hay Programación</v>
      </c>
      <c r="AG29" s="85" t="str">
        <f t="shared" si="4"/>
        <v>De acuerdo con lo programado</v>
      </c>
      <c r="AH29" s="85"/>
      <c r="AI29" s="24">
        <f t="shared" si="10"/>
        <v>1</v>
      </c>
      <c r="AJ29" s="26">
        <f t="shared" si="11"/>
        <v>1</v>
      </c>
      <c r="AK29" s="519" t="str">
        <f t="shared" si="12"/>
        <v>De acuerdo a lo programado</v>
      </c>
      <c r="AL29" s="24"/>
    </row>
    <row r="30" spans="1:38" ht="57.75" customHeight="1" thickTop="1" thickBot="1">
      <c r="A30" s="32"/>
      <c r="B30" s="33">
        <v>3</v>
      </c>
      <c r="C30" s="33">
        <v>0</v>
      </c>
      <c r="D30" s="33">
        <v>1</v>
      </c>
      <c r="E30" s="33">
        <v>1.01</v>
      </c>
      <c r="F30" s="201" t="s">
        <v>677</v>
      </c>
      <c r="G30" s="44" t="s">
        <v>678</v>
      </c>
      <c r="H30" s="44" t="s">
        <v>679</v>
      </c>
      <c r="I30" s="34">
        <v>0</v>
      </c>
      <c r="J30" s="34">
        <v>1</v>
      </c>
      <c r="K30" s="35">
        <f t="shared" si="15"/>
        <v>1</v>
      </c>
      <c r="L30" s="34">
        <v>1</v>
      </c>
      <c r="M30" s="34">
        <v>0</v>
      </c>
      <c r="N30" s="35">
        <f t="shared" ref="N30:N32" si="16">L30+M30</f>
        <v>1</v>
      </c>
      <c r="O30" s="509">
        <f>+K30+N30</f>
        <v>2</v>
      </c>
      <c r="P30" s="36">
        <v>0</v>
      </c>
      <c r="Q30" s="438"/>
      <c r="R30" s="833"/>
      <c r="S30" s="24">
        <v>1</v>
      </c>
      <c r="T30" s="26" t="str">
        <f t="shared" si="0"/>
        <v>No hay Programación</v>
      </c>
      <c r="U30" s="23" t="str">
        <f t="shared" si="8"/>
        <v>De acuerdo con lo programado</v>
      </c>
      <c r="V30" s="85"/>
      <c r="W30" s="497">
        <v>1</v>
      </c>
      <c r="X30" s="26">
        <f t="shared" si="1"/>
        <v>1</v>
      </c>
      <c r="Y30" s="23" t="str">
        <f t="shared" si="2"/>
        <v>De acuerdo con lo programado</v>
      </c>
      <c r="Z30" s="85"/>
      <c r="AA30" s="618">
        <v>1</v>
      </c>
      <c r="AB30" s="26">
        <f t="shared" si="13"/>
        <v>1</v>
      </c>
      <c r="AC30" s="23" t="str">
        <f t="shared" si="3"/>
        <v>De acuerdo con lo programado</v>
      </c>
      <c r="AD30" s="498"/>
      <c r="AE30" s="85" t="s">
        <v>1024</v>
      </c>
      <c r="AF30" s="667" t="str">
        <f t="shared" si="9"/>
        <v>No hay Programación</v>
      </c>
      <c r="AG30" s="85" t="str">
        <f t="shared" si="4"/>
        <v>De acuerdo con lo programado</v>
      </c>
      <c r="AH30" s="85"/>
      <c r="AI30" s="24">
        <f t="shared" si="10"/>
        <v>2</v>
      </c>
      <c r="AJ30" s="26">
        <f t="shared" si="11"/>
        <v>1</v>
      </c>
      <c r="AK30" s="519" t="str">
        <f t="shared" si="12"/>
        <v>De acuerdo a lo programado</v>
      </c>
      <c r="AL30" s="24"/>
    </row>
    <row r="31" spans="1:38" ht="30" thickTop="1" thickBot="1">
      <c r="A31" s="32"/>
      <c r="B31" s="33">
        <v>3</v>
      </c>
      <c r="C31" s="33">
        <v>0</v>
      </c>
      <c r="D31" s="33">
        <v>1</v>
      </c>
      <c r="E31" s="33">
        <v>1.01</v>
      </c>
      <c r="F31" s="201" t="s">
        <v>680</v>
      </c>
      <c r="G31" s="44" t="s">
        <v>681</v>
      </c>
      <c r="H31" s="44" t="s">
        <v>682</v>
      </c>
      <c r="I31" s="34">
        <v>1</v>
      </c>
      <c r="J31" s="34">
        <v>0</v>
      </c>
      <c r="K31" s="35">
        <f t="shared" si="15"/>
        <v>1</v>
      </c>
      <c r="L31" s="34">
        <v>0</v>
      </c>
      <c r="M31" s="34">
        <v>0</v>
      </c>
      <c r="N31" s="35">
        <f t="shared" si="16"/>
        <v>0</v>
      </c>
      <c r="O31" s="509">
        <f>+K31+N31</f>
        <v>1</v>
      </c>
      <c r="P31" s="36">
        <v>0</v>
      </c>
      <c r="Q31" s="438"/>
      <c r="R31" s="833"/>
      <c r="S31" s="24">
        <v>1</v>
      </c>
      <c r="T31" s="26">
        <f t="shared" si="0"/>
        <v>1</v>
      </c>
      <c r="U31" s="23" t="str">
        <f t="shared" si="8"/>
        <v>De acuerdo con lo programado</v>
      </c>
      <c r="V31" s="85"/>
      <c r="W31" s="497">
        <v>0</v>
      </c>
      <c r="X31" s="26">
        <v>0</v>
      </c>
      <c r="Y31" s="23" t="str">
        <f t="shared" si="2"/>
        <v>En riesgo en cumplimiento</v>
      </c>
      <c r="Z31" s="85"/>
      <c r="AA31" s="618"/>
      <c r="AB31" s="26">
        <v>0</v>
      </c>
      <c r="AC31" s="23" t="str">
        <f t="shared" si="3"/>
        <v>En riesgo en cumplimiento</v>
      </c>
      <c r="AD31" s="498"/>
      <c r="AE31" s="85" t="s">
        <v>1024</v>
      </c>
      <c r="AF31" s="667">
        <v>0</v>
      </c>
      <c r="AG31" s="85" t="str">
        <f t="shared" si="4"/>
        <v>En riesgo en cumplimiento</v>
      </c>
      <c r="AH31" s="85"/>
      <c r="AI31" s="520">
        <f>W31+S31</f>
        <v>1</v>
      </c>
      <c r="AJ31" s="26">
        <f t="shared" si="11"/>
        <v>1</v>
      </c>
      <c r="AK31" s="519" t="str">
        <f t="shared" si="12"/>
        <v>De acuerdo a lo programado</v>
      </c>
      <c r="AL31" s="24"/>
    </row>
    <row r="32" spans="1:38" ht="72" customHeight="1" thickTop="1" thickBot="1">
      <c r="A32" s="32"/>
      <c r="B32" s="33">
        <v>3</v>
      </c>
      <c r="C32" s="33">
        <v>0</v>
      </c>
      <c r="D32" s="33">
        <v>1</v>
      </c>
      <c r="E32" s="33">
        <v>1.01</v>
      </c>
      <c r="F32" s="196" t="s">
        <v>683</v>
      </c>
      <c r="G32" s="44" t="s">
        <v>684</v>
      </c>
      <c r="H32" s="44" t="s">
        <v>682</v>
      </c>
      <c r="I32" s="34">
        <v>1</v>
      </c>
      <c r="J32" s="34">
        <v>2</v>
      </c>
      <c r="K32" s="35">
        <f t="shared" si="15"/>
        <v>3</v>
      </c>
      <c r="L32" s="34">
        <v>2</v>
      </c>
      <c r="M32" s="34">
        <v>1</v>
      </c>
      <c r="N32" s="35">
        <f t="shared" si="16"/>
        <v>3</v>
      </c>
      <c r="O32" s="509">
        <f>+N32+K32</f>
        <v>6</v>
      </c>
      <c r="P32" s="36"/>
      <c r="Q32" s="438"/>
      <c r="R32" s="833"/>
      <c r="S32" s="24">
        <v>1</v>
      </c>
      <c r="T32" s="26">
        <f t="shared" si="0"/>
        <v>1</v>
      </c>
      <c r="U32" s="23" t="str">
        <f t="shared" si="8"/>
        <v>De acuerdo con lo programado</v>
      </c>
      <c r="V32" s="85"/>
      <c r="W32" s="497">
        <v>2</v>
      </c>
      <c r="X32" s="26">
        <f t="shared" si="1"/>
        <v>1</v>
      </c>
      <c r="Y32" s="23" t="str">
        <f t="shared" si="2"/>
        <v>De acuerdo con lo programado</v>
      </c>
      <c r="Z32" s="85"/>
      <c r="AA32" s="618">
        <v>2</v>
      </c>
      <c r="AB32" s="26">
        <f t="shared" si="13"/>
        <v>1</v>
      </c>
      <c r="AC32" s="23" t="str">
        <f t="shared" si="3"/>
        <v>De acuerdo con lo programado</v>
      </c>
      <c r="AD32" s="498"/>
      <c r="AE32" s="85">
        <v>1</v>
      </c>
      <c r="AF32" s="667">
        <f t="shared" si="9"/>
        <v>1</v>
      </c>
      <c r="AG32" s="85" t="str">
        <f t="shared" si="4"/>
        <v>De acuerdo con lo programado</v>
      </c>
      <c r="AH32" s="85"/>
      <c r="AI32" s="24">
        <f t="shared" ref="AI32" si="17">S32+W32+AA32+AE32</f>
        <v>6</v>
      </c>
      <c r="AJ32" s="26">
        <f t="shared" si="11"/>
        <v>1</v>
      </c>
      <c r="AK32" s="519" t="str">
        <f t="shared" si="12"/>
        <v>De acuerdo a lo programado</v>
      </c>
      <c r="AL32" s="24"/>
    </row>
    <row r="33" spans="1:38" ht="68.25" customHeight="1" thickTop="1" thickBot="1">
      <c r="A33" s="32"/>
      <c r="B33" s="33">
        <v>3</v>
      </c>
      <c r="C33" s="33">
        <v>0</v>
      </c>
      <c r="D33" s="33">
        <v>1</v>
      </c>
      <c r="E33" s="33">
        <v>1.01</v>
      </c>
      <c r="F33" s="201" t="s">
        <v>685</v>
      </c>
      <c r="G33" s="44" t="s">
        <v>686</v>
      </c>
      <c r="H33" s="44" t="s">
        <v>687</v>
      </c>
      <c r="I33" s="50">
        <v>1</v>
      </c>
      <c r="J33" s="50">
        <v>1</v>
      </c>
      <c r="K33" s="51">
        <f>(I33+J33)/2</f>
        <v>1</v>
      </c>
      <c r="L33" s="50">
        <v>1</v>
      </c>
      <c r="M33" s="50">
        <v>1</v>
      </c>
      <c r="N33" s="51">
        <f>(L33+M33)/2</f>
        <v>1</v>
      </c>
      <c r="O33" s="511">
        <v>1</v>
      </c>
      <c r="P33" s="36">
        <v>0</v>
      </c>
      <c r="Q33" s="439"/>
      <c r="R33" s="833"/>
      <c r="S33" s="24">
        <v>1</v>
      </c>
      <c r="T33" s="26">
        <f t="shared" si="0"/>
        <v>1</v>
      </c>
      <c r="U33" s="23" t="str">
        <f t="shared" si="8"/>
        <v>De acuerdo con lo programado</v>
      </c>
      <c r="V33" s="85"/>
      <c r="W33" s="497">
        <v>1</v>
      </c>
      <c r="X33" s="26">
        <f t="shared" si="1"/>
        <v>1</v>
      </c>
      <c r="Y33" s="23" t="str">
        <f t="shared" si="2"/>
        <v>De acuerdo con lo programado</v>
      </c>
      <c r="Z33" s="85"/>
      <c r="AA33" s="636">
        <v>1</v>
      </c>
      <c r="AB33" s="26">
        <f t="shared" si="13"/>
        <v>1</v>
      </c>
      <c r="AC33" s="23" t="str">
        <f t="shared" si="3"/>
        <v>De acuerdo con lo programado</v>
      </c>
      <c r="AD33" s="498"/>
      <c r="AE33" s="85">
        <v>100</v>
      </c>
      <c r="AF33" s="667">
        <f t="shared" si="9"/>
        <v>100</v>
      </c>
      <c r="AG33" s="85" t="str">
        <f t="shared" si="4"/>
        <v>De acuerdo con lo programado</v>
      </c>
      <c r="AH33" s="85"/>
      <c r="AI33" s="24">
        <f t="shared" si="10"/>
        <v>2</v>
      </c>
      <c r="AJ33" s="26">
        <f t="shared" si="11"/>
        <v>2</v>
      </c>
      <c r="AK33" s="519" t="str">
        <f t="shared" si="12"/>
        <v>De acuerdo a lo programado</v>
      </c>
      <c r="AL33" s="24"/>
    </row>
    <row r="34" spans="1:38" ht="29.25" customHeight="1" thickTop="1" thickBot="1">
      <c r="A34" s="32"/>
      <c r="B34" s="33">
        <v>3</v>
      </c>
      <c r="C34" s="33">
        <v>0</v>
      </c>
      <c r="D34" s="33">
        <v>1</v>
      </c>
      <c r="E34" s="33">
        <v>1.01</v>
      </c>
      <c r="F34" s="444" t="s">
        <v>688</v>
      </c>
      <c r="G34" s="207" t="s">
        <v>689</v>
      </c>
      <c r="H34" s="207" t="s">
        <v>690</v>
      </c>
      <c r="I34" s="50">
        <v>1</v>
      </c>
      <c r="J34" s="50">
        <v>1</v>
      </c>
      <c r="K34" s="51">
        <f>(I34+J34)/2</f>
        <v>1</v>
      </c>
      <c r="L34" s="50">
        <v>1</v>
      </c>
      <c r="M34" s="50">
        <v>1</v>
      </c>
      <c r="N34" s="51">
        <f>(L34+M34)/2</f>
        <v>1</v>
      </c>
      <c r="O34" s="511">
        <v>1</v>
      </c>
      <c r="P34" s="36">
        <v>0</v>
      </c>
      <c r="Q34" s="440" t="s">
        <v>691</v>
      </c>
      <c r="R34" s="833"/>
      <c r="S34" s="54">
        <v>0</v>
      </c>
      <c r="T34" s="26">
        <f t="shared" si="0"/>
        <v>0</v>
      </c>
      <c r="U34" s="23" t="str">
        <f t="shared" si="8"/>
        <v>En riesgo cumplimiento</v>
      </c>
      <c r="V34" s="85" t="s">
        <v>692</v>
      </c>
      <c r="W34" s="497">
        <v>1</v>
      </c>
      <c r="X34" s="26">
        <f t="shared" si="1"/>
        <v>1</v>
      </c>
      <c r="Y34" s="23" t="str">
        <f t="shared" si="2"/>
        <v>De acuerdo con lo programado</v>
      </c>
      <c r="Z34" s="85"/>
      <c r="AA34" s="636">
        <v>1</v>
      </c>
      <c r="AB34" s="26">
        <f t="shared" si="13"/>
        <v>1</v>
      </c>
      <c r="AC34" s="23" t="str">
        <f t="shared" si="3"/>
        <v>De acuerdo con lo programado</v>
      </c>
      <c r="AD34" s="498"/>
      <c r="AE34" s="85">
        <v>100</v>
      </c>
      <c r="AF34" s="667">
        <f t="shared" si="9"/>
        <v>100</v>
      </c>
      <c r="AG34" s="85" t="str">
        <f t="shared" si="4"/>
        <v>De acuerdo con lo programado</v>
      </c>
      <c r="AH34" s="85"/>
      <c r="AI34" s="24">
        <f t="shared" si="10"/>
        <v>1</v>
      </c>
      <c r="AJ34" s="26">
        <f t="shared" si="11"/>
        <v>1</v>
      </c>
      <c r="AK34" s="519" t="str">
        <f t="shared" si="12"/>
        <v>De acuerdo a lo programado</v>
      </c>
      <c r="AL34" s="24"/>
    </row>
    <row r="35" spans="1:38" ht="30" thickTop="1" thickBot="1">
      <c r="A35" s="32"/>
      <c r="B35" s="33">
        <v>3</v>
      </c>
      <c r="C35" s="33">
        <v>0</v>
      </c>
      <c r="D35" s="33">
        <v>1</v>
      </c>
      <c r="E35" s="33">
        <v>1.01</v>
      </c>
      <c r="F35" s="445" t="s">
        <v>693</v>
      </c>
      <c r="G35" s="452" t="s">
        <v>694</v>
      </c>
      <c r="H35" s="452" t="s">
        <v>695</v>
      </c>
      <c r="I35" s="40">
        <v>1</v>
      </c>
      <c r="J35" s="40">
        <v>1</v>
      </c>
      <c r="K35" s="41">
        <f t="shared" ref="K35" si="18">I35+J35</f>
        <v>2</v>
      </c>
      <c r="L35" s="40">
        <v>1</v>
      </c>
      <c r="M35" s="40">
        <v>0</v>
      </c>
      <c r="N35" s="41">
        <v>2</v>
      </c>
      <c r="O35" s="510">
        <f t="shared" ref="O35:O43" si="19">+K35+N35</f>
        <v>4</v>
      </c>
      <c r="P35" s="36">
        <v>0</v>
      </c>
      <c r="Q35" s="439"/>
      <c r="R35" s="833"/>
      <c r="S35" s="54">
        <v>0</v>
      </c>
      <c r="T35" s="26">
        <f t="shared" si="0"/>
        <v>0</v>
      </c>
      <c r="U35" s="23" t="str">
        <f t="shared" si="8"/>
        <v>En riesgo cumplimiento</v>
      </c>
      <c r="V35" s="85" t="s">
        <v>696</v>
      </c>
      <c r="W35" s="497">
        <v>1</v>
      </c>
      <c r="X35" s="26">
        <f t="shared" si="1"/>
        <v>1</v>
      </c>
      <c r="Y35" s="23" t="str">
        <f t="shared" si="2"/>
        <v>De acuerdo con lo programado</v>
      </c>
      <c r="Z35" s="85"/>
      <c r="AA35" s="618">
        <v>0</v>
      </c>
      <c r="AB35" s="26">
        <f t="shared" si="13"/>
        <v>0</v>
      </c>
      <c r="AC35" s="23" t="str">
        <f t="shared" si="3"/>
        <v>En riesgo en cumplimiento</v>
      </c>
      <c r="AD35" s="498" t="s">
        <v>1515</v>
      </c>
      <c r="AE35" s="85">
        <v>1</v>
      </c>
      <c r="AF35" s="667" t="str">
        <f t="shared" si="9"/>
        <v>No hay Programación</v>
      </c>
      <c r="AG35" s="85" t="str">
        <f t="shared" si="4"/>
        <v>De acuerdo con lo programado</v>
      </c>
      <c r="AH35" s="85"/>
      <c r="AI35" s="24">
        <f>S35+W35+AA35+AE35</f>
        <v>2</v>
      </c>
      <c r="AJ35" s="26">
        <f t="shared" si="11"/>
        <v>0.5</v>
      </c>
      <c r="AK35" s="519" t="str">
        <f t="shared" si="12"/>
        <v>En riesgo de Incumplimiento</v>
      </c>
      <c r="AL35" s="24"/>
    </row>
    <row r="36" spans="1:38" ht="32.25" customHeight="1" thickTop="1" thickBot="1">
      <c r="A36" s="32"/>
      <c r="B36" s="33">
        <v>3</v>
      </c>
      <c r="C36" s="33">
        <v>0</v>
      </c>
      <c r="D36" s="33">
        <v>1</v>
      </c>
      <c r="E36" s="33">
        <v>1.01</v>
      </c>
      <c r="F36" s="371" t="s">
        <v>697</v>
      </c>
      <c r="G36" s="207" t="s">
        <v>698</v>
      </c>
      <c r="H36" s="207" t="s">
        <v>699</v>
      </c>
      <c r="I36" s="34">
        <v>0</v>
      </c>
      <c r="J36" s="34">
        <v>0</v>
      </c>
      <c r="K36" s="208">
        <v>0</v>
      </c>
      <c r="L36" s="34">
        <v>0</v>
      </c>
      <c r="M36" s="34">
        <v>16</v>
      </c>
      <c r="N36" s="41">
        <f t="shared" ref="N36:N43" si="20">L36+M36</f>
        <v>16</v>
      </c>
      <c r="O36" s="509">
        <f t="shared" si="19"/>
        <v>16</v>
      </c>
      <c r="P36" s="209">
        <v>0</v>
      </c>
      <c r="Q36" s="440" t="s">
        <v>700</v>
      </c>
      <c r="R36" s="833"/>
      <c r="S36" s="24">
        <v>0</v>
      </c>
      <c r="T36" s="26">
        <v>1</v>
      </c>
      <c r="U36" s="23" t="str">
        <f t="shared" si="8"/>
        <v>De acuerdo con lo programado</v>
      </c>
      <c r="V36" s="85"/>
      <c r="W36" s="497" t="s">
        <v>1215</v>
      </c>
      <c r="X36" s="26"/>
      <c r="Y36" s="23" t="str">
        <f t="shared" si="2"/>
        <v>En riesgo en cumplimiento</v>
      </c>
      <c r="Z36" s="85"/>
      <c r="AA36" s="618"/>
      <c r="AB36" s="26">
        <v>0</v>
      </c>
      <c r="AC36" s="23" t="str">
        <f t="shared" si="3"/>
        <v>En riesgo en cumplimiento</v>
      </c>
      <c r="AD36" s="498"/>
      <c r="AE36" s="85">
        <v>16</v>
      </c>
      <c r="AF36" s="667">
        <f t="shared" si="9"/>
        <v>1</v>
      </c>
      <c r="AG36" s="85" t="str">
        <f t="shared" si="4"/>
        <v>De acuerdo con lo programado</v>
      </c>
      <c r="AH36" s="85"/>
      <c r="AI36" s="24">
        <f>16</f>
        <v>16</v>
      </c>
      <c r="AJ36" s="26">
        <f t="shared" si="11"/>
        <v>1</v>
      </c>
      <c r="AK36" s="519" t="str">
        <f t="shared" si="12"/>
        <v>De acuerdo a lo programado</v>
      </c>
      <c r="AL36" s="24"/>
    </row>
    <row r="37" spans="1:38" ht="45" customHeight="1" thickTop="1" thickBot="1">
      <c r="A37" s="32"/>
      <c r="B37" s="33">
        <v>3</v>
      </c>
      <c r="C37" s="33">
        <v>0</v>
      </c>
      <c r="D37" s="33">
        <v>1</v>
      </c>
      <c r="E37" s="33">
        <v>1.01</v>
      </c>
      <c r="F37" s="442"/>
      <c r="G37" s="44" t="s">
        <v>701</v>
      </c>
      <c r="H37" s="44" t="s">
        <v>702</v>
      </c>
      <c r="I37" s="40">
        <v>1</v>
      </c>
      <c r="J37" s="40">
        <v>2</v>
      </c>
      <c r="K37" s="41">
        <f t="shared" ref="K37:K43" si="21">I37+J37</f>
        <v>3</v>
      </c>
      <c r="L37" s="40">
        <v>1</v>
      </c>
      <c r="M37" s="40">
        <v>2</v>
      </c>
      <c r="N37" s="41">
        <f t="shared" si="20"/>
        <v>3</v>
      </c>
      <c r="O37" s="510">
        <f t="shared" si="19"/>
        <v>6</v>
      </c>
      <c r="P37" s="36">
        <v>0</v>
      </c>
      <c r="Q37" s="439"/>
      <c r="R37" s="833"/>
      <c r="S37" s="24">
        <v>4</v>
      </c>
      <c r="T37" s="26">
        <f t="shared" si="0"/>
        <v>4</v>
      </c>
      <c r="U37" s="23" t="str">
        <f t="shared" si="8"/>
        <v>De acuerdo con lo programado</v>
      </c>
      <c r="V37" s="85" t="s">
        <v>703</v>
      </c>
      <c r="W37" s="497">
        <v>3</v>
      </c>
      <c r="X37" s="26">
        <f t="shared" si="1"/>
        <v>1.5</v>
      </c>
      <c r="Y37" s="23" t="str">
        <f t="shared" si="2"/>
        <v>De acuerdo con lo programado</v>
      </c>
      <c r="Z37" s="85"/>
      <c r="AA37" s="618">
        <v>2</v>
      </c>
      <c r="AB37" s="26">
        <f t="shared" si="13"/>
        <v>2</v>
      </c>
      <c r="AC37" s="23" t="str">
        <f t="shared" si="3"/>
        <v>De acuerdo con lo programado</v>
      </c>
      <c r="AD37" s="498" t="s">
        <v>1516</v>
      </c>
      <c r="AE37" s="85">
        <v>4</v>
      </c>
      <c r="AF37" s="667">
        <f t="shared" si="9"/>
        <v>2</v>
      </c>
      <c r="AG37" s="85" t="str">
        <f t="shared" si="4"/>
        <v>De acuerdo con lo programado</v>
      </c>
      <c r="AH37" s="85"/>
      <c r="AI37" s="24">
        <f t="shared" si="10"/>
        <v>7</v>
      </c>
      <c r="AJ37" s="26">
        <f t="shared" si="11"/>
        <v>1.1666666666666667</v>
      </c>
      <c r="AK37" s="519" t="str">
        <f t="shared" si="12"/>
        <v>De acuerdo a lo programado</v>
      </c>
      <c r="AL37" s="24"/>
    </row>
    <row r="38" spans="1:38" ht="44.25" customHeight="1" thickTop="1" thickBot="1">
      <c r="A38" s="32"/>
      <c r="B38" s="33">
        <v>3</v>
      </c>
      <c r="C38" s="33">
        <v>0</v>
      </c>
      <c r="D38" s="33">
        <v>1</v>
      </c>
      <c r="E38" s="33">
        <v>1.01</v>
      </c>
      <c r="F38" s="442"/>
      <c r="G38" s="44" t="s">
        <v>704</v>
      </c>
      <c r="H38" s="44" t="s">
        <v>705</v>
      </c>
      <c r="I38" s="205">
        <v>1</v>
      </c>
      <c r="J38" s="205">
        <v>0</v>
      </c>
      <c r="K38" s="49">
        <f t="shared" si="21"/>
        <v>1</v>
      </c>
      <c r="L38" s="205">
        <v>1</v>
      </c>
      <c r="M38" s="205">
        <v>0</v>
      </c>
      <c r="N38" s="49">
        <f t="shared" si="20"/>
        <v>1</v>
      </c>
      <c r="O38" s="508">
        <f t="shared" si="19"/>
        <v>2</v>
      </c>
      <c r="P38" s="36"/>
      <c r="Q38" s="37" t="s">
        <v>706</v>
      </c>
      <c r="R38" s="833"/>
      <c r="S38" s="24">
        <v>0</v>
      </c>
      <c r="T38" s="26">
        <f t="shared" si="0"/>
        <v>0</v>
      </c>
      <c r="U38" s="23" t="str">
        <f t="shared" si="8"/>
        <v>En riesgo cumplimiento</v>
      </c>
      <c r="V38" s="85" t="s">
        <v>707</v>
      </c>
      <c r="W38" s="497" t="s">
        <v>1187</v>
      </c>
      <c r="X38" s="26" t="str">
        <f t="shared" si="1"/>
        <v>No hay Programación</v>
      </c>
      <c r="Y38" s="23" t="str">
        <f t="shared" si="2"/>
        <v>De acuerdo con lo programado</v>
      </c>
      <c r="Z38" s="85"/>
      <c r="AA38" s="618">
        <v>1</v>
      </c>
      <c r="AB38" s="26">
        <f t="shared" si="13"/>
        <v>1</v>
      </c>
      <c r="AC38" s="23" t="str">
        <f t="shared" si="3"/>
        <v>De acuerdo con lo programado</v>
      </c>
      <c r="AD38" s="498"/>
      <c r="AE38" s="85">
        <v>3</v>
      </c>
      <c r="AF38" s="667" t="str">
        <f t="shared" si="9"/>
        <v>No hay Programación</v>
      </c>
      <c r="AG38" s="85" t="str">
        <f t="shared" si="4"/>
        <v>De acuerdo con lo programado</v>
      </c>
      <c r="AH38" s="85"/>
      <c r="AI38" s="24">
        <v>4</v>
      </c>
      <c r="AJ38" s="26">
        <f t="shared" si="11"/>
        <v>2</v>
      </c>
      <c r="AK38" s="519" t="str">
        <f t="shared" si="12"/>
        <v>De acuerdo a lo programado</v>
      </c>
      <c r="AL38" s="24"/>
    </row>
    <row r="39" spans="1:38" ht="48.75" customHeight="1" thickTop="1" thickBot="1">
      <c r="A39" s="32"/>
      <c r="B39" s="33">
        <v>3</v>
      </c>
      <c r="C39" s="33">
        <v>0</v>
      </c>
      <c r="D39" s="33">
        <v>1</v>
      </c>
      <c r="E39" s="33">
        <v>1.01</v>
      </c>
      <c r="F39" s="442"/>
      <c r="G39" s="44" t="s">
        <v>708</v>
      </c>
      <c r="H39" s="44" t="s">
        <v>709</v>
      </c>
      <c r="I39" s="205">
        <v>2</v>
      </c>
      <c r="J39" s="205">
        <v>2</v>
      </c>
      <c r="K39" s="49">
        <f t="shared" si="21"/>
        <v>4</v>
      </c>
      <c r="L39" s="205">
        <v>2</v>
      </c>
      <c r="M39" s="205">
        <v>2</v>
      </c>
      <c r="N39" s="49">
        <f t="shared" si="20"/>
        <v>4</v>
      </c>
      <c r="O39" s="508">
        <f t="shared" si="19"/>
        <v>8</v>
      </c>
      <c r="P39" s="36"/>
      <c r="Q39" s="37" t="s">
        <v>710</v>
      </c>
      <c r="R39" s="833"/>
      <c r="S39" s="24">
        <v>1</v>
      </c>
      <c r="T39" s="26">
        <f t="shared" si="0"/>
        <v>0.5</v>
      </c>
      <c r="U39" s="23" t="str">
        <f t="shared" si="8"/>
        <v>En riesgo cumplimiento</v>
      </c>
      <c r="V39" s="85" t="s">
        <v>711</v>
      </c>
      <c r="W39" s="497">
        <v>3</v>
      </c>
      <c r="X39" s="26">
        <f t="shared" si="1"/>
        <v>1.5</v>
      </c>
      <c r="Y39" s="23" t="str">
        <f t="shared" si="2"/>
        <v>De acuerdo con lo programado</v>
      </c>
      <c r="Z39" s="85"/>
      <c r="AA39" s="618">
        <v>2</v>
      </c>
      <c r="AB39" s="26">
        <f t="shared" si="13"/>
        <v>1</v>
      </c>
      <c r="AC39" s="23" t="str">
        <f t="shared" si="3"/>
        <v>De acuerdo con lo programado</v>
      </c>
      <c r="AD39" s="498"/>
      <c r="AE39" s="85">
        <v>2</v>
      </c>
      <c r="AF39" s="667">
        <f t="shared" si="9"/>
        <v>1</v>
      </c>
      <c r="AG39" s="85" t="str">
        <f t="shared" si="4"/>
        <v>De acuerdo con lo programado</v>
      </c>
      <c r="AH39" s="85"/>
      <c r="AI39" s="24">
        <f t="shared" ref="AI39" si="22">S39+W39+AA39+AE39</f>
        <v>8</v>
      </c>
      <c r="AJ39" s="26">
        <f t="shared" si="11"/>
        <v>1</v>
      </c>
      <c r="AK39" s="519" t="str">
        <f t="shared" si="12"/>
        <v>De acuerdo a lo programado</v>
      </c>
      <c r="AL39" s="24"/>
    </row>
    <row r="40" spans="1:38" ht="66" customHeight="1" thickTop="1" thickBot="1">
      <c r="A40" s="32"/>
      <c r="B40" s="33">
        <v>3</v>
      </c>
      <c r="C40" s="33">
        <v>0</v>
      </c>
      <c r="D40" s="33">
        <v>1</v>
      </c>
      <c r="E40" s="33">
        <v>1.01</v>
      </c>
      <c r="F40" s="442"/>
      <c r="G40" s="44" t="s">
        <v>712</v>
      </c>
      <c r="H40" s="44" t="s">
        <v>713</v>
      </c>
      <c r="I40" s="205">
        <v>15</v>
      </c>
      <c r="J40" s="205">
        <v>15</v>
      </c>
      <c r="K40" s="210">
        <f t="shared" si="21"/>
        <v>30</v>
      </c>
      <c r="L40" s="205">
        <v>35</v>
      </c>
      <c r="M40" s="205">
        <v>35</v>
      </c>
      <c r="N40" s="210">
        <f t="shared" si="20"/>
        <v>70</v>
      </c>
      <c r="O40" s="512">
        <f t="shared" si="19"/>
        <v>100</v>
      </c>
      <c r="P40" s="36">
        <v>0</v>
      </c>
      <c r="Q40" s="37" t="s">
        <v>714</v>
      </c>
      <c r="R40" s="833"/>
      <c r="S40" s="54">
        <v>0.74</v>
      </c>
      <c r="T40" s="26">
        <f t="shared" si="0"/>
        <v>4.9333333333333333E-2</v>
      </c>
      <c r="U40" s="23" t="str">
        <f t="shared" si="8"/>
        <v>En riesgo cumplimiento</v>
      </c>
      <c r="V40" s="85" t="s">
        <v>715</v>
      </c>
      <c r="W40" s="497" t="s">
        <v>1187</v>
      </c>
      <c r="X40" s="26">
        <v>0</v>
      </c>
      <c r="Y40" s="23" t="str">
        <f t="shared" si="2"/>
        <v>En riesgo en cumplimiento</v>
      </c>
      <c r="Z40" s="85"/>
      <c r="AA40" s="618">
        <v>30</v>
      </c>
      <c r="AB40" s="26">
        <f t="shared" si="13"/>
        <v>0.8571428571428571</v>
      </c>
      <c r="AC40" s="23" t="str">
        <f t="shared" si="3"/>
        <v>Atraso Leve</v>
      </c>
      <c r="AD40" s="498" t="s">
        <v>1517</v>
      </c>
      <c r="AE40" s="85">
        <v>35</v>
      </c>
      <c r="AF40" s="667">
        <f t="shared" si="9"/>
        <v>1</v>
      </c>
      <c r="AG40" s="85" t="str">
        <f t="shared" si="4"/>
        <v>De acuerdo con lo programado</v>
      </c>
      <c r="AH40" s="85"/>
      <c r="AI40" s="24">
        <v>100</v>
      </c>
      <c r="AJ40" s="26">
        <f t="shared" si="11"/>
        <v>1</v>
      </c>
      <c r="AK40" s="519" t="str">
        <f t="shared" si="12"/>
        <v>De acuerdo a lo programado</v>
      </c>
      <c r="AL40" s="24"/>
    </row>
    <row r="41" spans="1:38" ht="74.25" customHeight="1" thickTop="1" thickBot="1">
      <c r="A41" s="32"/>
      <c r="B41" s="33">
        <v>3</v>
      </c>
      <c r="C41" s="33">
        <v>0</v>
      </c>
      <c r="D41" s="33">
        <v>1</v>
      </c>
      <c r="E41" s="33">
        <v>1.01</v>
      </c>
      <c r="F41" s="442"/>
      <c r="G41" s="44" t="s">
        <v>716</v>
      </c>
      <c r="H41" s="44" t="s">
        <v>717</v>
      </c>
      <c r="I41" s="34">
        <v>10</v>
      </c>
      <c r="J41" s="34">
        <v>10</v>
      </c>
      <c r="K41" s="211">
        <f t="shared" si="21"/>
        <v>20</v>
      </c>
      <c r="L41" s="34">
        <v>30</v>
      </c>
      <c r="M41" s="34">
        <v>30</v>
      </c>
      <c r="N41" s="211">
        <f t="shared" si="20"/>
        <v>60</v>
      </c>
      <c r="O41" s="513">
        <f t="shared" si="19"/>
        <v>80</v>
      </c>
      <c r="P41" s="36">
        <v>10000000</v>
      </c>
      <c r="Q41" s="37" t="s">
        <v>718</v>
      </c>
      <c r="R41" s="833"/>
      <c r="S41" s="24">
        <v>18</v>
      </c>
      <c r="T41" s="26">
        <f t="shared" si="0"/>
        <v>1.8</v>
      </c>
      <c r="U41" s="23" t="str">
        <f t="shared" si="8"/>
        <v>De acuerdo con lo programado</v>
      </c>
      <c r="V41" s="85" t="s">
        <v>719</v>
      </c>
      <c r="W41" s="497" t="s">
        <v>1187</v>
      </c>
      <c r="X41" s="26">
        <v>0</v>
      </c>
      <c r="Y41" s="23" t="str">
        <f t="shared" si="2"/>
        <v>En riesgo en cumplimiento</v>
      </c>
      <c r="Z41" s="85"/>
      <c r="AA41" s="618">
        <v>52.3</v>
      </c>
      <c r="AB41" s="26">
        <f t="shared" si="13"/>
        <v>1.7433333333333332</v>
      </c>
      <c r="AC41" s="23" t="str">
        <f t="shared" si="3"/>
        <v>De acuerdo con lo programado</v>
      </c>
      <c r="AD41" s="498" t="s">
        <v>1518</v>
      </c>
      <c r="AE41" s="85">
        <v>0</v>
      </c>
      <c r="AF41" s="667">
        <f t="shared" si="9"/>
        <v>0</v>
      </c>
      <c r="AG41" s="85" t="str">
        <f t="shared" si="4"/>
        <v>En riesgo en cumplimiento</v>
      </c>
      <c r="AH41" s="85"/>
      <c r="AI41" s="24">
        <v>74</v>
      </c>
      <c r="AJ41" s="26">
        <f t="shared" si="11"/>
        <v>0.92500000000000004</v>
      </c>
      <c r="AK41" s="519" t="str">
        <f t="shared" si="12"/>
        <v>De acuerdo a lo programado</v>
      </c>
      <c r="AL41" s="24"/>
    </row>
    <row r="42" spans="1:38" ht="74.25" customHeight="1" thickTop="1" thickBot="1">
      <c r="A42" s="32"/>
      <c r="B42" s="33">
        <v>3</v>
      </c>
      <c r="C42" s="33">
        <v>0</v>
      </c>
      <c r="D42" s="33">
        <v>1</v>
      </c>
      <c r="E42" s="33">
        <v>1.01</v>
      </c>
      <c r="F42" s="442"/>
      <c r="G42" s="44" t="s">
        <v>720</v>
      </c>
      <c r="H42" s="44" t="s">
        <v>721</v>
      </c>
      <c r="I42" s="34">
        <v>0</v>
      </c>
      <c r="J42" s="34">
        <v>0</v>
      </c>
      <c r="K42" s="35">
        <f t="shared" si="21"/>
        <v>0</v>
      </c>
      <c r="L42" s="34">
        <v>1</v>
      </c>
      <c r="M42" s="34">
        <v>0</v>
      </c>
      <c r="N42" s="35">
        <f t="shared" si="20"/>
        <v>1</v>
      </c>
      <c r="O42" s="509">
        <f t="shared" si="19"/>
        <v>1</v>
      </c>
      <c r="P42" s="36">
        <f>636363.64+2337428.57</f>
        <v>2973792.21</v>
      </c>
      <c r="Q42" s="37" t="s">
        <v>718</v>
      </c>
      <c r="R42" s="833"/>
      <c r="S42" s="24">
        <v>1</v>
      </c>
      <c r="T42" s="26">
        <v>1</v>
      </c>
      <c r="U42" s="23" t="str">
        <f t="shared" si="8"/>
        <v>De acuerdo con lo programado</v>
      </c>
      <c r="V42" s="85"/>
      <c r="W42" s="497" t="s">
        <v>1187</v>
      </c>
      <c r="X42" s="26">
        <v>0</v>
      </c>
      <c r="Y42" s="23" t="str">
        <f t="shared" si="2"/>
        <v>En riesgo en cumplimiento</v>
      </c>
      <c r="Z42" s="85"/>
      <c r="AA42" s="618">
        <v>1</v>
      </c>
      <c r="AB42" s="26">
        <f t="shared" si="13"/>
        <v>1</v>
      </c>
      <c r="AC42" s="23" t="str">
        <f t="shared" si="3"/>
        <v>De acuerdo con lo programado</v>
      </c>
      <c r="AD42" s="498"/>
      <c r="AE42" s="85">
        <v>0</v>
      </c>
      <c r="AF42" s="667" t="str">
        <f>IF(AE42="","No hay ejecución",IF(AND(M42=0),"No hay Programación", AE42/M42))</f>
        <v>No hay Programación</v>
      </c>
      <c r="AG42" s="85" t="str">
        <f t="shared" si="4"/>
        <v>De acuerdo con lo programado</v>
      </c>
      <c r="AH42" s="85"/>
      <c r="AI42" s="24">
        <v>2</v>
      </c>
      <c r="AJ42" s="26">
        <f t="shared" si="11"/>
        <v>2</v>
      </c>
      <c r="AK42" s="519" t="str">
        <f t="shared" si="12"/>
        <v>De acuerdo a lo programado</v>
      </c>
      <c r="AL42" s="24"/>
    </row>
    <row r="43" spans="1:38" ht="70.5" customHeight="1" thickTop="1" thickBot="1">
      <c r="A43" s="32"/>
      <c r="B43" s="33">
        <v>3</v>
      </c>
      <c r="C43" s="33">
        <v>0</v>
      </c>
      <c r="D43" s="33">
        <v>1</v>
      </c>
      <c r="E43" s="33">
        <v>1.01</v>
      </c>
      <c r="F43" s="443"/>
      <c r="G43" s="44" t="s">
        <v>722</v>
      </c>
      <c r="H43" s="44" t="s">
        <v>723</v>
      </c>
      <c r="I43" s="34">
        <v>0</v>
      </c>
      <c r="J43" s="34">
        <v>1</v>
      </c>
      <c r="K43" s="35">
        <f t="shared" si="21"/>
        <v>1</v>
      </c>
      <c r="L43" s="34">
        <v>1</v>
      </c>
      <c r="M43" s="34">
        <v>0</v>
      </c>
      <c r="N43" s="35">
        <f t="shared" si="20"/>
        <v>1</v>
      </c>
      <c r="O43" s="509">
        <f t="shared" si="19"/>
        <v>2</v>
      </c>
      <c r="P43" s="36">
        <v>7500000</v>
      </c>
      <c r="Q43" s="37" t="s">
        <v>718</v>
      </c>
      <c r="R43" s="834"/>
      <c r="S43" s="24"/>
      <c r="T43" s="26" t="str">
        <f t="shared" si="0"/>
        <v>No hay ejecución</v>
      </c>
      <c r="U43" s="23" t="str">
        <f t="shared" si="8"/>
        <v>NA</v>
      </c>
      <c r="V43" s="85"/>
      <c r="W43" s="497" t="s">
        <v>1187</v>
      </c>
      <c r="X43" s="26" t="e">
        <f t="shared" si="1"/>
        <v>#VALUE!</v>
      </c>
      <c r="Y43" s="23" t="e">
        <f t="shared" si="2"/>
        <v>#VALUE!</v>
      </c>
      <c r="Z43" s="85"/>
      <c r="AA43" s="618">
        <v>1</v>
      </c>
      <c r="AB43" s="26">
        <f t="shared" si="13"/>
        <v>1</v>
      </c>
      <c r="AC43" s="23" t="str">
        <f t="shared" si="3"/>
        <v>De acuerdo con lo programado</v>
      </c>
      <c r="AD43" s="498"/>
      <c r="AE43" s="85">
        <v>1</v>
      </c>
      <c r="AF43" s="667" t="str">
        <f t="shared" si="9"/>
        <v>No hay Programación</v>
      </c>
      <c r="AG43" s="85" t="str">
        <f t="shared" si="4"/>
        <v>De acuerdo con lo programado</v>
      </c>
      <c r="AH43" s="85"/>
      <c r="AI43" s="24">
        <v>2</v>
      </c>
      <c r="AJ43" s="26">
        <f t="shared" si="11"/>
        <v>1</v>
      </c>
      <c r="AK43" s="519" t="str">
        <f t="shared" si="12"/>
        <v>De acuerdo a lo programado</v>
      </c>
      <c r="AL43" s="24"/>
    </row>
    <row r="44" spans="1:38" s="216" customFormat="1" ht="15" customHeight="1" thickTop="1">
      <c r="A44" s="212" t="s">
        <v>274</v>
      </c>
      <c r="B44" s="212"/>
      <c r="C44" s="212"/>
      <c r="D44" s="212"/>
      <c r="E44" s="212"/>
      <c r="F44" s="214" t="str">
        <f>IF(S44="","No hay ejecución",IF(AND(I44=0),"No hay Programación", S44/I44))</f>
        <v>No hay ejecución</v>
      </c>
      <c r="G44" s="213"/>
      <c r="H44" s="213"/>
      <c r="I44" s="213"/>
      <c r="J44" s="213"/>
      <c r="K44" s="213"/>
      <c r="L44" s="213"/>
      <c r="M44" s="213"/>
      <c r="N44" s="213"/>
      <c r="O44" s="213"/>
      <c r="P44" s="213"/>
      <c r="Q44" s="213"/>
      <c r="R44" s="213"/>
      <c r="S44" s="214"/>
      <c r="T44" s="214"/>
      <c r="U44" s="214"/>
      <c r="V44" s="214"/>
      <c r="W44" s="214"/>
      <c r="X44" s="214"/>
      <c r="Y44" s="214"/>
      <c r="Z44" s="214"/>
      <c r="AA44" s="214"/>
      <c r="AB44" s="214"/>
      <c r="AC44" s="214"/>
      <c r="AD44" s="214"/>
      <c r="AE44" s="214"/>
      <c r="AF44" s="214"/>
      <c r="AG44" s="214"/>
      <c r="AH44" s="214"/>
      <c r="AI44" s="214"/>
      <c r="AJ44" s="214"/>
      <c r="AK44" s="214"/>
      <c r="AL44" s="215"/>
    </row>
    <row r="45" spans="1:38" s="28" customFormat="1" ht="10.199999999999999" thickBot="1">
      <c r="A45" s="32"/>
      <c r="B45" s="33"/>
      <c r="C45" s="33"/>
      <c r="D45" s="33"/>
      <c r="E45" s="33"/>
      <c r="F45" s="196"/>
      <c r="G45" s="159"/>
      <c r="H45" s="44"/>
      <c r="I45" s="40"/>
      <c r="J45" s="40"/>
      <c r="K45" s="41">
        <f>I45+J45</f>
        <v>0</v>
      </c>
      <c r="L45" s="40"/>
      <c r="M45" s="40"/>
      <c r="N45" s="41">
        <f>L45+M45</f>
        <v>0</v>
      </c>
      <c r="O45" s="41">
        <f>K45+N45</f>
        <v>0</v>
      </c>
      <c r="P45" s="36"/>
      <c r="Q45" s="37"/>
      <c r="R45" s="38"/>
      <c r="S45" s="24"/>
      <c r="T45" s="26" t="str">
        <f t="shared" si="0"/>
        <v>No hay ejecución</v>
      </c>
      <c r="U45" s="23" t="str">
        <f t="shared" si="8"/>
        <v>NA</v>
      </c>
      <c r="V45" s="85"/>
      <c r="W45" s="24"/>
      <c r="X45" s="26" t="str">
        <f t="shared" si="1"/>
        <v>No hay ejecución</v>
      </c>
      <c r="Y45" s="23" t="str">
        <f t="shared" si="2"/>
        <v>NA</v>
      </c>
      <c r="Z45" s="85"/>
      <c r="AA45" s="86"/>
      <c r="AB45" s="26" t="str">
        <f t="shared" si="13"/>
        <v>No hay ejecución</v>
      </c>
      <c r="AC45" s="23" t="str">
        <f t="shared" si="3"/>
        <v>NA</v>
      </c>
      <c r="AD45" s="85"/>
      <c r="AE45" s="86"/>
      <c r="AF45" s="26" t="str">
        <f t="shared" ref="AF45" si="23">IF(AE45="","No hay ejecución",IF(AND(P45=0),"No hay Programación", AE45/P45))</f>
        <v>No hay ejecución</v>
      </c>
      <c r="AG45" s="23" t="str">
        <f t="shared" ref="AG45" si="24">IF(AF45="No hay ejecución","NA",IF(AF45&gt;=90%,"De acuerdo con lo programado",IF(AF45&gt;=51%,"Atraso Leve",IF(AF45&lt;50%,"En riesgo en cumplimiento"))))</f>
        <v>NA</v>
      </c>
      <c r="AH45" s="85"/>
      <c r="AI45" s="116"/>
      <c r="AJ45" s="116" t="str">
        <f t="shared" ref="AJ45:AJ48" si="25">IF(AI45="","No hay ejecución",IF(AND(M45=0),"No hay Programación", AI45/M45))</f>
        <v>No hay ejecución</v>
      </c>
      <c r="AK45" s="116" t="str">
        <f t="shared" ref="AK45:AK48" si="26">IF(AJ45="No hay ejecución","NA",IF(AJ45&gt;=90%,"De acuerdo con lo programado",IF(AJ45&gt;=51%,"Atraso Leve",IF(AJ45&lt;50%,"En riesgo en cumplimiento"))))</f>
        <v>NA</v>
      </c>
      <c r="AL45" s="24"/>
    </row>
    <row r="46" spans="1:38" s="28" customFormat="1" ht="10.8" thickTop="1" thickBot="1">
      <c r="A46" s="32"/>
      <c r="B46" s="33"/>
      <c r="C46" s="33"/>
      <c r="D46" s="33"/>
      <c r="E46" s="33"/>
      <c r="F46" s="196"/>
      <c r="G46" s="159"/>
      <c r="H46" s="44"/>
      <c r="I46" s="40"/>
      <c r="J46" s="40"/>
      <c r="K46" s="41">
        <f t="shared" ref="K46:K48" si="27">I46+J46</f>
        <v>0</v>
      </c>
      <c r="L46" s="40"/>
      <c r="M46" s="40"/>
      <c r="N46" s="41">
        <f t="shared" ref="N46:N48" si="28">L46+M46</f>
        <v>0</v>
      </c>
      <c r="O46" s="41">
        <f t="shared" ref="O46:O48" si="29">K46+N46</f>
        <v>0</v>
      </c>
      <c r="P46" s="36"/>
      <c r="Q46" s="37"/>
      <c r="R46" s="38"/>
      <c r="S46" s="24"/>
      <c r="T46" s="26" t="str">
        <f t="shared" si="0"/>
        <v>No hay ejecución</v>
      </c>
      <c r="U46" s="23" t="str">
        <f t="shared" si="8"/>
        <v>NA</v>
      </c>
      <c r="V46" s="85"/>
      <c r="W46" s="24"/>
      <c r="X46" s="26" t="str">
        <f t="shared" si="1"/>
        <v>No hay ejecución</v>
      </c>
      <c r="Y46" s="23" t="str">
        <f t="shared" si="2"/>
        <v>NA</v>
      </c>
      <c r="Z46" s="85"/>
      <c r="AA46" s="86"/>
      <c r="AB46" s="26" t="str">
        <f t="shared" si="13"/>
        <v>No hay ejecución</v>
      </c>
      <c r="AC46" s="23" t="str">
        <f t="shared" si="3"/>
        <v>NA</v>
      </c>
      <c r="AD46" s="85"/>
      <c r="AE46" s="85"/>
      <c r="AF46" s="85"/>
      <c r="AG46" s="85"/>
      <c r="AH46" s="85"/>
      <c r="AI46" s="116"/>
      <c r="AJ46" s="116" t="str">
        <f t="shared" si="25"/>
        <v>No hay ejecución</v>
      </c>
      <c r="AK46" s="116" t="str">
        <f t="shared" si="26"/>
        <v>NA</v>
      </c>
      <c r="AL46" s="24"/>
    </row>
    <row r="47" spans="1:38" s="28" customFormat="1" ht="10.8" thickTop="1" thickBot="1">
      <c r="A47" s="32"/>
      <c r="B47" s="33"/>
      <c r="C47" s="33"/>
      <c r="D47" s="33"/>
      <c r="E47" s="33"/>
      <c r="F47" s="196"/>
      <c r="G47" s="159"/>
      <c r="H47" s="44"/>
      <c r="I47" s="40"/>
      <c r="J47" s="40"/>
      <c r="K47" s="41">
        <f t="shared" si="27"/>
        <v>0</v>
      </c>
      <c r="L47" s="40"/>
      <c r="M47" s="40"/>
      <c r="N47" s="41">
        <f t="shared" si="28"/>
        <v>0</v>
      </c>
      <c r="O47" s="41">
        <f t="shared" si="29"/>
        <v>0</v>
      </c>
      <c r="P47" s="36"/>
      <c r="Q47" s="37"/>
      <c r="R47" s="38"/>
      <c r="S47" s="24"/>
      <c r="T47" s="26" t="str">
        <f t="shared" si="0"/>
        <v>No hay ejecución</v>
      </c>
      <c r="U47" s="23" t="str">
        <f t="shared" si="8"/>
        <v>NA</v>
      </c>
      <c r="V47" s="85"/>
      <c r="W47" s="24"/>
      <c r="X47" s="26" t="str">
        <f t="shared" si="1"/>
        <v>No hay ejecución</v>
      </c>
      <c r="Y47" s="23" t="str">
        <f t="shared" si="2"/>
        <v>NA</v>
      </c>
      <c r="Z47" s="85"/>
      <c r="AA47" s="86"/>
      <c r="AB47" s="26" t="str">
        <f t="shared" si="13"/>
        <v>No hay ejecución</v>
      </c>
      <c r="AC47" s="23" t="str">
        <f t="shared" si="3"/>
        <v>NA</v>
      </c>
      <c r="AD47" s="85"/>
      <c r="AE47" s="85"/>
      <c r="AF47" s="85"/>
      <c r="AG47" s="85"/>
      <c r="AH47" s="85"/>
      <c r="AI47" s="116"/>
      <c r="AJ47" s="116" t="str">
        <f t="shared" si="25"/>
        <v>No hay ejecución</v>
      </c>
      <c r="AK47" s="116" t="str">
        <f t="shared" si="26"/>
        <v>NA</v>
      </c>
      <c r="AL47" s="24"/>
    </row>
    <row r="48" spans="1:38" s="28" customFormat="1" ht="10.8" thickTop="1" thickBot="1">
      <c r="A48" s="32"/>
      <c r="B48" s="33"/>
      <c r="C48" s="33"/>
      <c r="D48" s="33"/>
      <c r="E48" s="33"/>
      <c r="F48" s="196"/>
      <c r="G48" s="159"/>
      <c r="H48" s="44"/>
      <c r="I48" s="40"/>
      <c r="J48" s="40"/>
      <c r="K48" s="41">
        <f t="shared" si="27"/>
        <v>0</v>
      </c>
      <c r="L48" s="40"/>
      <c r="M48" s="40"/>
      <c r="N48" s="41">
        <f t="shared" si="28"/>
        <v>0</v>
      </c>
      <c r="O48" s="41">
        <f t="shared" si="29"/>
        <v>0</v>
      </c>
      <c r="P48" s="36">
        <v>0</v>
      </c>
      <c r="Q48" s="37"/>
      <c r="R48" s="38"/>
      <c r="S48" s="24"/>
      <c r="T48" s="26" t="str">
        <f t="shared" si="0"/>
        <v>No hay ejecución</v>
      </c>
      <c r="U48" s="23" t="str">
        <f t="shared" si="8"/>
        <v>NA</v>
      </c>
      <c r="V48" s="85"/>
      <c r="W48" s="24"/>
      <c r="X48" s="26" t="str">
        <f t="shared" si="1"/>
        <v>No hay ejecución</v>
      </c>
      <c r="Y48" s="23" t="str">
        <f t="shared" si="2"/>
        <v>NA</v>
      </c>
      <c r="Z48" s="85"/>
      <c r="AA48" s="86"/>
      <c r="AB48" s="26" t="str">
        <f t="shared" si="13"/>
        <v>No hay ejecución</v>
      </c>
      <c r="AC48" s="23" t="str">
        <f t="shared" si="3"/>
        <v>NA</v>
      </c>
      <c r="AD48" s="85"/>
      <c r="AE48" s="85"/>
      <c r="AF48" s="85"/>
      <c r="AG48" s="85"/>
      <c r="AH48" s="85"/>
      <c r="AI48" s="116"/>
      <c r="AJ48" s="116" t="str">
        <f t="shared" si="25"/>
        <v>No hay ejecución</v>
      </c>
      <c r="AK48" s="116" t="str">
        <f t="shared" si="26"/>
        <v>NA</v>
      </c>
      <c r="AL48" s="24"/>
    </row>
    <row r="49" spans="1:18" s="28" customFormat="1" ht="10.8" thickTop="1" thickBot="1">
      <c r="A49" s="6"/>
      <c r="B49" s="6"/>
      <c r="C49" s="6"/>
      <c r="D49" s="6"/>
      <c r="E49" s="6"/>
      <c r="F49" s="363"/>
      <c r="G49" s="7"/>
      <c r="H49" s="8"/>
      <c r="I49" s="9"/>
      <c r="J49" s="9"/>
      <c r="K49" s="9"/>
      <c r="L49" s="9"/>
      <c r="M49" s="9"/>
      <c r="N49" s="9"/>
      <c r="O49" s="9"/>
      <c r="P49" s="9"/>
      <c r="Q49" s="9"/>
      <c r="R49" s="9"/>
    </row>
    <row r="50" spans="1:18" ht="10.8" thickTop="1" thickBot="1">
      <c r="A50" s="806" t="s">
        <v>223</v>
      </c>
      <c r="B50" s="807"/>
      <c r="C50" s="807"/>
      <c r="D50" s="807"/>
      <c r="E50" s="807"/>
      <c r="F50" s="153"/>
      <c r="G50" s="14"/>
      <c r="H50" s="10"/>
      <c r="I50" s="9"/>
      <c r="J50" s="9"/>
      <c r="K50" s="9"/>
      <c r="L50" s="9"/>
      <c r="M50" s="9"/>
      <c r="N50" s="9"/>
      <c r="O50" s="9"/>
      <c r="P50" s="9"/>
      <c r="Q50" s="9"/>
      <c r="R50" s="9"/>
    </row>
    <row r="51" spans="1:18" ht="10.8" thickTop="1" thickBot="1">
      <c r="A51" s="11"/>
      <c r="B51" s="11"/>
      <c r="C51" s="11"/>
      <c r="D51" s="11"/>
      <c r="E51" s="11"/>
      <c r="F51" s="362"/>
      <c r="G51" s="12"/>
      <c r="H51" s="10"/>
      <c r="I51" s="9"/>
      <c r="J51" s="9"/>
      <c r="K51" s="9"/>
      <c r="L51" s="9"/>
      <c r="M51" s="9"/>
      <c r="N51" s="9"/>
      <c r="O51" s="9"/>
      <c r="P51" s="9"/>
      <c r="Q51" s="9"/>
      <c r="R51" s="9"/>
    </row>
    <row r="52" spans="1:18" ht="10.8" thickTop="1" thickBot="1">
      <c r="A52" s="808" t="s">
        <v>224</v>
      </c>
      <c r="B52" s="809"/>
      <c r="C52" s="809"/>
      <c r="D52" s="809"/>
      <c r="E52" s="809"/>
      <c r="F52" s="153"/>
      <c r="G52" s="14"/>
      <c r="H52" s="10"/>
      <c r="I52" s="9"/>
      <c r="J52" s="9"/>
      <c r="K52" s="9"/>
      <c r="L52" s="9"/>
      <c r="M52" s="9"/>
      <c r="N52" s="9"/>
      <c r="O52" s="9"/>
      <c r="P52" s="9"/>
      <c r="Q52" s="9"/>
      <c r="R52" s="9"/>
    </row>
    <row r="53" spans="1:18" ht="10.8" thickTop="1" thickBot="1">
      <c r="A53" s="13"/>
      <c r="B53" s="13"/>
      <c r="C53" s="13"/>
      <c r="D53" s="13"/>
      <c r="E53" s="13"/>
      <c r="F53" s="154"/>
      <c r="G53" s="14"/>
      <c r="H53" s="10"/>
      <c r="I53" s="9"/>
      <c r="J53" s="9"/>
      <c r="K53" s="9"/>
      <c r="L53" s="9"/>
      <c r="M53" s="9"/>
      <c r="N53" s="9"/>
      <c r="O53" s="9"/>
      <c r="P53" s="9"/>
      <c r="Q53" s="9"/>
      <c r="R53" s="9"/>
    </row>
    <row r="54" spans="1:18" ht="10.8" thickTop="1" thickBot="1">
      <c r="A54" s="15" t="s">
        <v>226</v>
      </c>
      <c r="B54" s="6"/>
      <c r="C54" s="16"/>
      <c r="D54" s="6"/>
      <c r="E54" s="6"/>
      <c r="F54" s="363"/>
      <c r="G54" s="7"/>
      <c r="H54" s="10"/>
      <c r="I54" s="9"/>
      <c r="J54" s="9"/>
      <c r="K54" s="9"/>
      <c r="L54" s="9"/>
      <c r="M54" s="9"/>
      <c r="N54" s="9"/>
      <c r="O54" s="9"/>
      <c r="P54" s="9"/>
      <c r="Q54" s="9"/>
      <c r="R54" s="9"/>
    </row>
    <row r="55" spans="1:18" ht="10.8" thickTop="1" thickBot="1">
      <c r="A55" s="17">
        <v>1</v>
      </c>
      <c r="B55" s="6" t="s">
        <v>227</v>
      </c>
      <c r="C55" s="16"/>
      <c r="D55" s="6"/>
      <c r="E55" s="6"/>
      <c r="F55" s="363"/>
      <c r="G55" s="7"/>
      <c r="H55" s="10"/>
      <c r="I55" s="9"/>
      <c r="J55" s="9"/>
      <c r="K55" s="9"/>
      <c r="L55" s="9"/>
      <c r="M55" s="9"/>
      <c r="N55" s="9"/>
      <c r="O55" s="9"/>
      <c r="P55" s="9"/>
      <c r="Q55" s="9"/>
      <c r="R55" s="9"/>
    </row>
    <row r="56" spans="1:18" ht="10.8" thickTop="1" thickBot="1">
      <c r="A56" s="17">
        <v>2</v>
      </c>
      <c r="B56" s="6" t="s">
        <v>228</v>
      </c>
      <c r="C56" s="16"/>
      <c r="D56" s="6"/>
      <c r="E56" s="6"/>
      <c r="F56" s="363"/>
      <c r="G56" s="7"/>
      <c r="H56" s="10"/>
      <c r="I56" s="9"/>
      <c r="J56" s="9"/>
      <c r="K56" s="9"/>
      <c r="L56" s="9"/>
      <c r="M56" s="9"/>
      <c r="N56" s="9"/>
      <c r="O56" s="9"/>
      <c r="P56" s="9"/>
      <c r="Q56" s="9"/>
      <c r="R56" s="9"/>
    </row>
    <row r="57" spans="1:18" ht="10.8" thickTop="1" thickBot="1">
      <c r="A57" s="17">
        <v>3</v>
      </c>
      <c r="B57" s="6" t="s">
        <v>229</v>
      </c>
      <c r="C57" s="18"/>
      <c r="D57" s="6"/>
      <c r="E57" s="6"/>
      <c r="F57" s="363"/>
      <c r="G57" s="7"/>
      <c r="H57" s="19"/>
      <c r="I57" s="9"/>
      <c r="J57" s="9"/>
      <c r="K57" s="9"/>
      <c r="L57" s="9"/>
      <c r="M57" s="9"/>
      <c r="N57" s="9"/>
      <c r="O57" s="9"/>
      <c r="P57" s="9"/>
      <c r="Q57" s="9"/>
      <c r="R57" s="9"/>
    </row>
    <row r="58" spans="1:18" ht="10.8" thickTop="1" thickBot="1">
      <c r="A58" s="17">
        <v>4</v>
      </c>
      <c r="B58" s="6" t="s">
        <v>294</v>
      </c>
      <c r="C58" s="18"/>
      <c r="D58" s="6"/>
      <c r="E58" s="6"/>
      <c r="F58" s="363"/>
      <c r="G58" s="7"/>
      <c r="H58" s="8"/>
      <c r="I58" s="9"/>
      <c r="J58" s="9"/>
      <c r="K58" s="9"/>
      <c r="L58" s="9"/>
      <c r="M58" s="9"/>
      <c r="N58" s="9"/>
      <c r="O58" s="9"/>
      <c r="P58" s="9"/>
      <c r="Q58" s="9"/>
      <c r="R58" s="9"/>
    </row>
    <row r="59" spans="1:18" ht="10.8" thickTop="1" thickBot="1">
      <c r="A59" s="17">
        <v>5</v>
      </c>
      <c r="B59" s="6" t="s">
        <v>231</v>
      </c>
      <c r="C59" s="18"/>
      <c r="D59" s="6"/>
      <c r="E59" s="6"/>
      <c r="F59" s="363"/>
      <c r="G59" s="7"/>
      <c r="H59" s="8"/>
      <c r="I59" s="9"/>
      <c r="J59" s="9"/>
      <c r="K59" s="9"/>
      <c r="L59" s="9"/>
      <c r="M59" s="9"/>
      <c r="N59" s="9"/>
      <c r="O59" s="9"/>
      <c r="P59" s="9"/>
      <c r="Q59" s="9"/>
      <c r="R59" s="9"/>
    </row>
    <row r="60" spans="1:18" ht="10.199999999999999" thickTop="1">
      <c r="A60" s="17">
        <v>6</v>
      </c>
      <c r="B60" s="19" t="s">
        <v>232</v>
      </c>
      <c r="C60" s="18"/>
      <c r="D60" s="6"/>
      <c r="E60" s="6"/>
      <c r="F60" s="363"/>
      <c r="G60" s="7"/>
      <c r="H60" s="10"/>
      <c r="I60" s="14"/>
      <c r="J60" s="14"/>
      <c r="K60" s="14"/>
      <c r="L60" s="14"/>
      <c r="M60" s="14"/>
      <c r="N60" s="14"/>
      <c r="O60" s="14"/>
      <c r="P60" s="14"/>
      <c r="Q60" s="14"/>
      <c r="R60" s="14"/>
    </row>
    <row r="61" spans="1:18">
      <c r="A61" s="17">
        <v>7</v>
      </c>
      <c r="B61" s="6" t="s">
        <v>233</v>
      </c>
      <c r="D61" s="6"/>
      <c r="E61" s="6"/>
      <c r="F61" s="363"/>
      <c r="G61" s="7"/>
      <c r="H61" s="10"/>
      <c r="I61" s="14"/>
      <c r="J61" s="14"/>
      <c r="K61" s="14"/>
      <c r="L61" s="14"/>
      <c r="M61" s="14"/>
      <c r="N61" s="14"/>
      <c r="O61" s="14"/>
      <c r="P61" s="14"/>
      <c r="Q61" s="14"/>
      <c r="R61" s="14"/>
    </row>
    <row r="62" spans="1:18">
      <c r="A62" s="17">
        <v>8</v>
      </c>
      <c r="B62" s="20" t="s">
        <v>234</v>
      </c>
      <c r="C62" s="6"/>
      <c r="D62" s="19"/>
      <c r="E62" s="19"/>
      <c r="F62" s="363"/>
      <c r="G62" s="7"/>
      <c r="H62" s="10"/>
      <c r="I62" s="14"/>
      <c r="J62" s="14"/>
      <c r="K62" s="14"/>
      <c r="L62" s="14"/>
      <c r="M62" s="14"/>
      <c r="N62" s="14"/>
      <c r="O62" s="14"/>
      <c r="P62" s="14"/>
      <c r="Q62" s="14"/>
      <c r="R62" s="14"/>
    </row>
    <row r="63" spans="1:18">
      <c r="A63" s="17">
        <v>9</v>
      </c>
      <c r="B63" s="20" t="s">
        <v>235</v>
      </c>
      <c r="C63" s="6"/>
      <c r="D63" s="6"/>
      <c r="E63" s="6"/>
      <c r="F63" s="363"/>
      <c r="G63" s="7"/>
      <c r="H63" s="10"/>
      <c r="I63" s="14"/>
      <c r="J63" s="14"/>
      <c r="K63" s="14"/>
      <c r="L63" s="14"/>
      <c r="M63" s="14"/>
      <c r="N63" s="14"/>
      <c r="O63" s="14"/>
      <c r="P63" s="14"/>
      <c r="Q63" s="14"/>
      <c r="R63" s="14"/>
    </row>
    <row r="64" spans="1:18">
      <c r="A64" s="17">
        <v>10</v>
      </c>
      <c r="B64" s="20" t="s">
        <v>236</v>
      </c>
      <c r="C64" s="6"/>
      <c r="D64" s="6"/>
      <c r="E64" s="6"/>
      <c r="F64" s="363"/>
      <c r="G64" s="7"/>
      <c r="H64" s="10"/>
      <c r="I64" s="14"/>
      <c r="J64" s="14"/>
      <c r="K64" s="14"/>
      <c r="L64" s="14"/>
      <c r="M64" s="14"/>
      <c r="N64" s="14"/>
      <c r="O64" s="14"/>
      <c r="P64" s="14"/>
      <c r="Q64" s="14"/>
      <c r="R64" s="14"/>
    </row>
    <row r="65" spans="1:18">
      <c r="A65" s="17">
        <v>10</v>
      </c>
      <c r="B65" s="20" t="s">
        <v>237</v>
      </c>
      <c r="C65" s="6"/>
      <c r="D65" s="6"/>
      <c r="E65" s="6"/>
      <c r="F65" s="363"/>
      <c r="G65" s="7"/>
      <c r="H65" s="10"/>
      <c r="I65" s="14"/>
      <c r="J65" s="14"/>
      <c r="K65" s="14"/>
      <c r="L65" s="14"/>
      <c r="M65" s="14"/>
      <c r="N65" s="14"/>
      <c r="O65" s="14"/>
      <c r="P65" s="14"/>
      <c r="Q65" s="14"/>
      <c r="R65" s="14"/>
    </row>
    <row r="66" spans="1:18">
      <c r="A66" s="17">
        <v>11</v>
      </c>
      <c r="B66" s="6" t="s">
        <v>238</v>
      </c>
      <c r="C66" s="6"/>
      <c r="D66" s="6"/>
      <c r="E66" s="6"/>
      <c r="F66" s="363"/>
      <c r="G66" s="7"/>
      <c r="H66" s="10"/>
      <c r="I66" s="14"/>
      <c r="J66" s="14"/>
      <c r="K66" s="14"/>
      <c r="L66" s="14"/>
      <c r="M66" s="14"/>
      <c r="N66" s="14"/>
      <c r="O66" s="14"/>
      <c r="P66" s="14"/>
      <c r="Q66" s="14"/>
      <c r="R66" s="14"/>
    </row>
    <row r="67" spans="1:18">
      <c r="A67" s="17">
        <v>12</v>
      </c>
      <c r="B67" s="20" t="s">
        <v>239</v>
      </c>
      <c r="C67" s="6"/>
      <c r="D67" s="6"/>
      <c r="E67" s="6"/>
      <c r="F67" s="363"/>
      <c r="G67" s="7"/>
      <c r="H67" s="10"/>
      <c r="I67" s="14"/>
      <c r="J67" s="14"/>
      <c r="K67" s="14"/>
      <c r="L67" s="14"/>
      <c r="M67" s="14"/>
      <c r="N67" s="14"/>
      <c r="O67" s="14"/>
      <c r="P67" s="14"/>
      <c r="Q67" s="14"/>
      <c r="R67" s="14"/>
    </row>
    <row r="68" spans="1:18" ht="10.199999999999999" thickBot="1">
      <c r="A68" s="19"/>
      <c r="C68" s="19"/>
      <c r="D68" s="19"/>
      <c r="E68" s="19"/>
      <c r="F68" s="364"/>
      <c r="G68" s="21"/>
      <c r="H68" s="22"/>
      <c r="I68" s="22"/>
      <c r="J68" s="22"/>
      <c r="K68" s="22"/>
      <c r="L68" s="22"/>
      <c r="M68" s="22"/>
      <c r="N68" s="22"/>
      <c r="O68" s="22"/>
      <c r="P68" s="22"/>
      <c r="Q68" s="22"/>
      <c r="R68" s="22"/>
    </row>
    <row r="69" spans="1:18" ht="10.199999999999999" thickTop="1">
      <c r="A69" s="19"/>
      <c r="C69" s="19"/>
      <c r="D69" s="19"/>
      <c r="E69" s="19"/>
      <c r="F69" s="364"/>
      <c r="G69" s="21"/>
      <c r="H69" s="19"/>
      <c r="I69" s="19"/>
      <c r="J69" s="19"/>
      <c r="K69" s="19"/>
      <c r="L69" s="19"/>
      <c r="M69" s="19"/>
      <c r="N69" s="19"/>
      <c r="O69" s="19"/>
      <c r="P69" s="19"/>
      <c r="Q69" s="19"/>
      <c r="R69" s="19"/>
    </row>
    <row r="70" spans="1:18">
      <c r="A70" s="19"/>
      <c r="B70" s="19"/>
      <c r="C70" s="19"/>
      <c r="D70" s="19"/>
      <c r="E70" s="19"/>
      <c r="F70" s="364"/>
      <c r="G70" s="21"/>
      <c r="H70" s="19"/>
      <c r="I70" s="19"/>
      <c r="J70" s="19"/>
      <c r="K70" s="19"/>
      <c r="L70" s="19"/>
      <c r="M70" s="19"/>
      <c r="N70" s="19"/>
      <c r="O70" s="19"/>
      <c r="P70" s="19"/>
      <c r="Q70" s="19"/>
      <c r="R70" s="19"/>
    </row>
    <row r="71" spans="1:18">
      <c r="A71" s="19"/>
      <c r="B71" s="19"/>
      <c r="C71" s="19"/>
      <c r="D71" s="19"/>
      <c r="E71" s="19"/>
      <c r="F71" s="364"/>
      <c r="G71" s="21"/>
      <c r="H71" s="19"/>
      <c r="I71" s="19"/>
      <c r="J71" s="19"/>
      <c r="K71" s="19"/>
      <c r="L71" s="19"/>
      <c r="M71" s="19"/>
      <c r="N71" s="19"/>
      <c r="O71" s="19"/>
      <c r="P71" s="19"/>
      <c r="Q71" s="19"/>
      <c r="R71" s="19"/>
    </row>
    <row r="72" spans="1:18">
      <c r="A72" s="19"/>
      <c r="B72" s="19"/>
      <c r="C72" s="19"/>
      <c r="D72" s="19"/>
      <c r="E72" s="19"/>
      <c r="F72" s="364"/>
      <c r="G72" s="21"/>
      <c r="H72" s="19"/>
      <c r="I72" s="19"/>
      <c r="J72" s="19"/>
      <c r="K72" s="19"/>
      <c r="L72" s="19"/>
      <c r="M72" s="19"/>
      <c r="N72" s="19"/>
      <c r="O72" s="19"/>
      <c r="P72" s="19"/>
      <c r="Q72" s="19"/>
      <c r="R72" s="19"/>
    </row>
  </sheetData>
  <autoFilter ref="AK1:AK72" xr:uid="{F0CF1212-1219-4C41-9C47-C37A24D21C05}"/>
  <mergeCells count="41">
    <mergeCell ref="A52:E52"/>
    <mergeCell ref="A50:E50"/>
    <mergeCell ref="AL13:AL14"/>
    <mergeCell ref="R15:R43"/>
    <mergeCell ref="AA13:AA14"/>
    <mergeCell ref="AB13:AB14"/>
    <mergeCell ref="AC13:AC14"/>
    <mergeCell ref="AD13:AD14"/>
    <mergeCell ref="AI13:AI14"/>
    <mergeCell ref="AJ13:AJ14"/>
    <mergeCell ref="V13:V14"/>
    <mergeCell ref="W13:W14"/>
    <mergeCell ref="X13:X14"/>
    <mergeCell ref="Y13:Y14"/>
    <mergeCell ref="AK13:AK14"/>
    <mergeCell ref="A9:E9"/>
    <mergeCell ref="A11:A14"/>
    <mergeCell ref="B11:E11"/>
    <mergeCell ref="AI11:AL12"/>
    <mergeCell ref="B12:B14"/>
    <mergeCell ref="C12:C14"/>
    <mergeCell ref="D12:D14"/>
    <mergeCell ref="E12:E14"/>
    <mergeCell ref="AA12:AD12"/>
    <mergeCell ref="S13:S14"/>
    <mergeCell ref="T13:T14"/>
    <mergeCell ref="Z13:Z14"/>
    <mergeCell ref="R12:R14"/>
    <mergeCell ref="S12:V12"/>
    <mergeCell ref="W12:Z12"/>
    <mergeCell ref="U13:U14"/>
    <mergeCell ref="A8:E8"/>
    <mergeCell ref="A1:E1"/>
    <mergeCell ref="A2:E2"/>
    <mergeCell ref="A6:E6"/>
    <mergeCell ref="A7:E7"/>
    <mergeCell ref="AE12:AH12"/>
    <mergeCell ref="AE13:AE14"/>
    <mergeCell ref="AF13:AF14"/>
    <mergeCell ref="AG13:AG14"/>
    <mergeCell ref="AH13:AH14"/>
  </mergeCells>
  <conditionalFormatting sqref="AK15:AK43">
    <cfRule type="containsText" dxfId="38" priority="1" operator="containsText" text="De Acuerdo a lo Programado">
      <formula>NOT(ISERROR(SEARCH("De Acuerdo a lo Programado",AK15)))</formula>
    </cfRule>
    <cfRule type="containsText" dxfId="37" priority="2" operator="containsText" text="Atraso Leve">
      <formula>NOT(ISERROR(SEARCH("Atraso Leve",AK15)))</formula>
    </cfRule>
    <cfRule type="containsText" dxfId="36" priority="3" operator="containsText" text="En Riesgo de Incumplimiento">
      <formula>NOT(ISERROR(SEARCH("En Riesgo de Incumplimiento",AK15)))</formula>
    </cfRule>
  </conditionalFormatting>
  <pageMargins left="0.25" right="0.25" top="0.75" bottom="0.75" header="0.3" footer="0.3"/>
  <pageSetup paperSize="9" scale="7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17C14-BD43-494E-9626-26F8634B3253}">
  <sheetPr>
    <tabColor rgb="FFFF0000"/>
    <pageSetUpPr fitToPage="1"/>
  </sheetPr>
  <dimension ref="A1:AL81"/>
  <sheetViews>
    <sheetView showGridLines="0" topLeftCell="T35" zoomScale="110" zoomScaleNormal="110" zoomScaleSheetLayoutView="50" workbookViewId="0">
      <selection activeCell="Q4" sqref="Q1:AH1048576"/>
    </sheetView>
  </sheetViews>
  <sheetFormatPr baseColWidth="10" defaultColWidth="11.21875" defaultRowHeight="9.6"/>
  <cols>
    <col min="1" max="1" width="6.21875" style="1" customWidth="1"/>
    <col min="2" max="3" width="6.77734375" style="1" customWidth="1"/>
    <col min="4" max="4" width="7.77734375" style="1" customWidth="1"/>
    <col min="5" max="5" width="6.77734375" style="1" customWidth="1"/>
    <col min="6" max="6" width="27.77734375" style="231" customWidth="1"/>
    <col min="7" max="7" width="17" style="1" customWidth="1"/>
    <col min="8" max="8" width="23.21875" style="233" customWidth="1"/>
    <col min="9" max="9" width="4.21875" style="1" customWidth="1"/>
    <col min="10" max="10" width="4.77734375" style="1" customWidth="1"/>
    <col min="11" max="11" width="4.21875" style="1" bestFit="1" customWidth="1"/>
    <col min="12" max="13" width="4.21875" style="1" customWidth="1"/>
    <col min="14" max="14" width="4.77734375" style="1" bestFit="1" customWidth="1"/>
    <col min="15" max="15" width="7" style="1" bestFit="1" customWidth="1"/>
    <col min="16" max="16" width="12" style="1" customWidth="1"/>
    <col min="17" max="17" width="18.21875" style="1" customWidth="1"/>
    <col min="18" max="18" width="14.21875" style="1" customWidth="1"/>
    <col min="19" max="22" width="13.21875" style="27" customWidth="1"/>
    <col min="23" max="23" width="7.77734375" style="27" customWidth="1"/>
    <col min="24" max="24" width="9.5546875" style="27" customWidth="1"/>
    <col min="25" max="25" width="11.21875" style="27" customWidth="1"/>
    <col min="26" max="26" width="13.21875" style="27" customWidth="1"/>
    <col min="27" max="27" width="8" style="27" customWidth="1"/>
    <col min="28" max="28" width="9.21875" style="27" customWidth="1"/>
    <col min="29" max="29" width="8.77734375" style="27" customWidth="1"/>
    <col min="30" max="30" width="9.77734375" style="27" customWidth="1"/>
    <col min="31" max="31" width="7.77734375" style="27" customWidth="1"/>
    <col min="32" max="32" width="10.21875" style="27" customWidth="1"/>
    <col min="33" max="33" width="8.77734375" style="27" customWidth="1"/>
    <col min="34" max="34" width="9" style="27" customWidth="1"/>
    <col min="35" max="37" width="11.21875" style="27" hidden="1" customWidth="1"/>
    <col min="38" max="38" width="8.21875" style="27" hidden="1" customWidth="1"/>
    <col min="39" max="16384" width="11.21875" style="27"/>
  </cols>
  <sheetData>
    <row r="1" spans="1:38" ht="15.6">
      <c r="A1" s="790" t="s">
        <v>38</v>
      </c>
      <c r="B1" s="790"/>
      <c r="C1" s="790"/>
      <c r="D1" s="790"/>
      <c r="E1" s="790"/>
      <c r="F1" s="229"/>
      <c r="G1" s="835"/>
      <c r="H1" s="835"/>
      <c r="I1" s="835"/>
      <c r="J1" s="835"/>
      <c r="K1" s="835"/>
      <c r="L1" s="835"/>
      <c r="M1" s="835"/>
      <c r="N1" s="835"/>
      <c r="O1" s="835"/>
      <c r="P1" s="835"/>
      <c r="Q1" s="835"/>
    </row>
    <row r="2" spans="1:38" ht="12" customHeight="1">
      <c r="A2" s="791" t="s">
        <v>39</v>
      </c>
      <c r="B2" s="791"/>
      <c r="C2" s="791"/>
      <c r="D2" s="791"/>
      <c r="E2" s="791"/>
      <c r="F2" s="230"/>
      <c r="G2" s="835"/>
      <c r="H2" s="835"/>
      <c r="I2" s="835"/>
      <c r="J2" s="835"/>
      <c r="K2" s="835"/>
      <c r="L2" s="835"/>
      <c r="M2" s="835"/>
      <c r="N2" s="835"/>
      <c r="O2" s="835"/>
      <c r="P2" s="835"/>
      <c r="Q2" s="835"/>
    </row>
    <row r="3" spans="1:38" ht="10.050000000000001" customHeight="1">
      <c r="G3" s="835"/>
      <c r="H3" s="835"/>
      <c r="I3" s="835"/>
      <c r="J3" s="835"/>
      <c r="K3" s="835"/>
      <c r="L3" s="835"/>
      <c r="M3" s="835"/>
      <c r="N3" s="835"/>
      <c r="O3" s="835"/>
      <c r="P3" s="835"/>
      <c r="Q3" s="835"/>
    </row>
    <row r="4" spans="1:38" hidden="1"/>
    <row r="5" spans="1:38" hidden="1"/>
    <row r="6" spans="1:38" ht="10.8" hidden="1">
      <c r="A6" s="792" t="s">
        <v>40</v>
      </c>
      <c r="B6" s="792"/>
      <c r="C6" s="792"/>
      <c r="D6" s="792"/>
      <c r="E6" s="792"/>
      <c r="F6" s="232">
        <v>2024</v>
      </c>
    </row>
    <row r="7" spans="1:38" ht="10.8" hidden="1">
      <c r="A7" s="792" t="s">
        <v>41</v>
      </c>
      <c r="B7" s="792"/>
      <c r="C7" s="792"/>
      <c r="D7" s="792"/>
      <c r="E7" s="792"/>
      <c r="F7" s="234" t="s">
        <v>240</v>
      </c>
    </row>
    <row r="8" spans="1:38" ht="10.8" hidden="1">
      <c r="A8" s="792" t="s">
        <v>42</v>
      </c>
      <c r="B8" s="792"/>
      <c r="C8" s="792"/>
      <c r="D8" s="792"/>
      <c r="E8" s="792"/>
      <c r="F8" s="234" t="s">
        <v>15</v>
      </c>
    </row>
    <row r="9" spans="1:38" ht="10.8" hidden="1">
      <c r="A9" s="792" t="s">
        <v>43</v>
      </c>
      <c r="B9" s="792"/>
      <c r="C9" s="792"/>
      <c r="D9" s="792"/>
      <c r="E9" s="792"/>
      <c r="F9" s="234"/>
    </row>
    <row r="10" spans="1:38" ht="19.5" hidden="1" customHeight="1">
      <c r="Q10" s="235"/>
    </row>
    <row r="11" spans="1:38" ht="27" customHeight="1">
      <c r="A11" s="796" t="s">
        <v>45</v>
      </c>
      <c r="B11" s="799" t="s">
        <v>46</v>
      </c>
      <c r="C11" s="800"/>
      <c r="D11" s="800"/>
      <c r="E11" s="801"/>
      <c r="F11" s="838" t="s">
        <v>47</v>
      </c>
      <c r="G11" s="839"/>
      <c r="H11" s="839"/>
      <c r="I11" s="839"/>
      <c r="J11" s="839"/>
      <c r="K11" s="839"/>
      <c r="L11" s="839"/>
      <c r="M11" s="839"/>
      <c r="N11" s="839"/>
      <c r="O11" s="839"/>
      <c r="P11" s="839"/>
      <c r="Q11" s="839"/>
      <c r="R11" s="840"/>
      <c r="S11" s="29" t="s">
        <v>48</v>
      </c>
      <c r="T11" s="29"/>
      <c r="U11" s="29"/>
      <c r="V11" s="29"/>
      <c r="W11" s="29"/>
      <c r="X11" s="29"/>
      <c r="Y11" s="29"/>
      <c r="Z11" s="29"/>
      <c r="AA11" s="29"/>
      <c r="AB11" s="29"/>
      <c r="AC11" s="29"/>
      <c r="AD11" s="29"/>
      <c r="AE11" s="29"/>
      <c r="AF11" s="29"/>
      <c r="AG11" s="29"/>
      <c r="AH11" s="29"/>
      <c r="AI11" s="793" t="s">
        <v>49</v>
      </c>
      <c r="AJ11" s="793"/>
      <c r="AK11" s="793"/>
      <c r="AL11" s="793"/>
    </row>
    <row r="12" spans="1:38" ht="19.5" customHeight="1">
      <c r="A12" s="797"/>
      <c r="B12" s="802" t="s">
        <v>50</v>
      </c>
      <c r="C12" s="802" t="s">
        <v>51</v>
      </c>
      <c r="D12" s="802" t="s">
        <v>52</v>
      </c>
      <c r="E12" s="802" t="s">
        <v>53</v>
      </c>
      <c r="F12" s="836" t="s">
        <v>54</v>
      </c>
      <c r="G12" s="841" t="s">
        <v>55</v>
      </c>
      <c r="H12" s="842"/>
      <c r="I12" s="842"/>
      <c r="J12" s="842"/>
      <c r="K12" s="842"/>
      <c r="L12" s="842"/>
      <c r="M12" s="842"/>
      <c r="N12" s="842"/>
      <c r="O12" s="843"/>
      <c r="P12" s="844" t="s">
        <v>56</v>
      </c>
      <c r="Q12" s="803" t="s">
        <v>57</v>
      </c>
      <c r="R12" s="803" t="s">
        <v>58</v>
      </c>
      <c r="S12" s="793" t="s">
        <v>59</v>
      </c>
      <c r="T12" s="793"/>
      <c r="U12" s="793"/>
      <c r="V12" s="793"/>
      <c r="W12" s="793" t="s">
        <v>60</v>
      </c>
      <c r="X12" s="793"/>
      <c r="Y12" s="793"/>
      <c r="Z12" s="793"/>
      <c r="AA12" s="793" t="s">
        <v>61</v>
      </c>
      <c r="AB12" s="793"/>
      <c r="AC12" s="793"/>
      <c r="AD12" s="793"/>
      <c r="AE12" s="793" t="s">
        <v>62</v>
      </c>
      <c r="AF12" s="793"/>
      <c r="AG12" s="793"/>
      <c r="AH12" s="793"/>
      <c r="AI12" s="793"/>
      <c r="AJ12" s="793"/>
      <c r="AK12" s="793"/>
      <c r="AL12" s="793"/>
    </row>
    <row r="13" spans="1:38" s="236" customFormat="1" ht="36.75" customHeight="1">
      <c r="A13" s="797"/>
      <c r="B13" s="802"/>
      <c r="C13" s="802"/>
      <c r="D13" s="802"/>
      <c r="E13" s="802"/>
      <c r="F13" s="836"/>
      <c r="G13" s="826" t="s">
        <v>63</v>
      </c>
      <c r="H13" s="826" t="s">
        <v>64</v>
      </c>
      <c r="I13" s="799" t="s">
        <v>65</v>
      </c>
      <c r="J13" s="800"/>
      <c r="K13" s="800"/>
      <c r="L13" s="800"/>
      <c r="M13" s="800"/>
      <c r="N13" s="801"/>
      <c r="O13" s="30" t="s">
        <v>66</v>
      </c>
      <c r="P13" s="844"/>
      <c r="Q13" s="803"/>
      <c r="R13" s="803"/>
      <c r="S13" s="793" t="s">
        <v>67</v>
      </c>
      <c r="T13" s="793" t="s">
        <v>68</v>
      </c>
      <c r="U13" s="793" t="s">
        <v>69</v>
      </c>
      <c r="V13" s="793" t="s">
        <v>70</v>
      </c>
      <c r="W13" s="793" t="s">
        <v>67</v>
      </c>
      <c r="X13" s="793" t="s">
        <v>68</v>
      </c>
      <c r="Y13" s="793" t="s">
        <v>69</v>
      </c>
      <c r="Z13" s="793" t="s">
        <v>70</v>
      </c>
      <c r="AA13" s="793" t="s">
        <v>67</v>
      </c>
      <c r="AB13" s="793" t="s">
        <v>68</v>
      </c>
      <c r="AC13" s="793" t="s">
        <v>69</v>
      </c>
      <c r="AD13" s="793" t="s">
        <v>70</v>
      </c>
      <c r="AE13" s="793" t="s">
        <v>67</v>
      </c>
      <c r="AF13" s="793" t="s">
        <v>68</v>
      </c>
      <c r="AG13" s="793" t="s">
        <v>69</v>
      </c>
      <c r="AH13" s="793" t="s">
        <v>70</v>
      </c>
      <c r="AI13" s="793" t="s">
        <v>71</v>
      </c>
      <c r="AJ13" s="793" t="s">
        <v>72</v>
      </c>
      <c r="AK13" s="793" t="s">
        <v>73</v>
      </c>
      <c r="AL13" s="793" t="s">
        <v>70</v>
      </c>
    </row>
    <row r="14" spans="1:38" ht="19.5" customHeight="1">
      <c r="A14" s="798"/>
      <c r="B14" s="802"/>
      <c r="C14" s="802"/>
      <c r="D14" s="802"/>
      <c r="E14" s="802"/>
      <c r="F14" s="837"/>
      <c r="G14" s="804"/>
      <c r="H14" s="804"/>
      <c r="I14" s="31">
        <v>1</v>
      </c>
      <c r="J14" s="31">
        <v>2</v>
      </c>
      <c r="K14" s="31" t="s">
        <v>74</v>
      </c>
      <c r="L14" s="31">
        <v>3</v>
      </c>
      <c r="M14" s="31">
        <v>4</v>
      </c>
      <c r="N14" s="31" t="s">
        <v>75</v>
      </c>
      <c r="O14" s="31" t="s">
        <v>76</v>
      </c>
      <c r="P14" s="845"/>
      <c r="Q14" s="804"/>
      <c r="R14" s="804"/>
      <c r="S14" s="794"/>
      <c r="T14" s="794"/>
      <c r="U14" s="794"/>
      <c r="V14" s="794"/>
      <c r="W14" s="794"/>
      <c r="X14" s="794"/>
      <c r="Y14" s="794"/>
      <c r="Z14" s="794"/>
      <c r="AA14" s="794"/>
      <c r="AB14" s="794"/>
      <c r="AC14" s="794"/>
      <c r="AD14" s="794"/>
      <c r="AE14" s="794"/>
      <c r="AF14" s="794"/>
      <c r="AG14" s="794"/>
      <c r="AH14" s="794"/>
      <c r="AI14" s="794"/>
      <c r="AJ14" s="794"/>
      <c r="AK14" s="794"/>
      <c r="AL14" s="794"/>
    </row>
    <row r="15" spans="1:38" ht="57" customHeight="1" thickBot="1">
      <c r="A15" s="32">
        <v>1</v>
      </c>
      <c r="B15" s="33">
        <v>3</v>
      </c>
      <c r="C15" s="33" t="s">
        <v>156</v>
      </c>
      <c r="D15" s="33">
        <v>1</v>
      </c>
      <c r="E15" s="33">
        <v>0</v>
      </c>
      <c r="F15" s="237" t="s">
        <v>974</v>
      </c>
      <c r="G15" s="84" t="s">
        <v>399</v>
      </c>
      <c r="H15" s="237" t="s">
        <v>975</v>
      </c>
      <c r="I15" s="34"/>
      <c r="J15" s="34">
        <v>11</v>
      </c>
      <c r="K15" s="35">
        <f t="shared" ref="K15:K21" si="0">I15+J15</f>
        <v>11</v>
      </c>
      <c r="L15" s="34"/>
      <c r="M15" s="34">
        <v>11</v>
      </c>
      <c r="N15" s="35">
        <f t="shared" ref="N15:N42" si="1">L15+M15</f>
        <v>11</v>
      </c>
      <c r="O15" s="35">
        <f t="shared" ref="O15:O23" si="2">K15+N15</f>
        <v>22</v>
      </c>
      <c r="P15" s="36">
        <v>35403019.800208203</v>
      </c>
      <c r="Q15" s="37" t="s">
        <v>1527</v>
      </c>
      <c r="R15" s="38"/>
      <c r="S15" s="24">
        <v>1</v>
      </c>
      <c r="T15" s="25" t="str">
        <f>IF(S15="","No hay ejecución",IF(AND(I15=0),"No hay Programación", S15/I15))</f>
        <v>No hay Programación</v>
      </c>
      <c r="U15" s="23" t="str">
        <f>IF(T15="No hay ejecución","NA",IF(T15&gt;=90%,"De acuerdo con lo programado",IF(T15&gt;=51%,"Atraso Leve",IF(T15&lt;50%,"En riesgo cumplimiento"))))</f>
        <v>De acuerdo con lo programado</v>
      </c>
      <c r="V15" s="23" t="s">
        <v>976</v>
      </c>
      <c r="W15" s="24">
        <v>11</v>
      </c>
      <c r="X15" s="25">
        <f>IF(W15="","No hay ejecución",IF(AND(J15=0),"No hay Programación", W15/J15))</f>
        <v>1</v>
      </c>
      <c r="Y15" s="23" t="str">
        <f>IF(X15="No hay ejecución","NA",IF(X15&gt;=90%,"De acuerdo con lo programado",IF(X15&gt;=51%,"Atraso Leve",IF(X15&lt;50%,"En riesgo en cumplimiento"))))</f>
        <v>De acuerdo con lo programado</v>
      </c>
      <c r="Z15" s="23"/>
      <c r="AA15" s="24">
        <v>7</v>
      </c>
      <c r="AB15" s="25" t="str">
        <f>IF(AA15="","No hay ejecución",IF(AND(L15=0),"No hay Programación", AA15/L15))</f>
        <v>No hay Programación</v>
      </c>
      <c r="AC15" s="23" t="str">
        <f>IF(AB15="No hay ejecución","NA",IF(AB15&gt;=90%,"De acuerdo con lo programado",IF(AB15&gt;=51%,"Atraso Leve",IF(AB15&lt;50%,"En riesgo en cumplimiento"))))</f>
        <v>De acuerdo con lo programado</v>
      </c>
      <c r="AD15" s="23"/>
      <c r="AE15" s="24">
        <v>8</v>
      </c>
      <c r="AF15" s="25">
        <f>IF(AE15="","No hay ejecución",IF(AND(M15=0),"No hay Programación", AE15/M15))</f>
        <v>0.72727272727272729</v>
      </c>
      <c r="AG15" s="23" t="str">
        <f>IF(AF15="No hay ejecución","NA",IF(AF15&gt;=90%,"De acuerdo con lo programado",IF(AF15&gt;=51%,"Atraso Leve",IF(AF15&lt;50%,"En riesgo en cumplimiento"))))</f>
        <v>Atraso Leve</v>
      </c>
      <c r="AH15" s="23"/>
      <c r="AI15" s="24">
        <f>S15+W15+AA15+AE15</f>
        <v>27</v>
      </c>
      <c r="AJ15" s="26">
        <f>IF(AI15="","No hay ejecución",IF(AND(O15=0),"No hay Programación", AI15/O15))</f>
        <v>1.2272727272727273</v>
      </c>
      <c r="AK15" s="518" t="str">
        <f t="shared" ref="AK15:AK42" si="3">IF(AJ15="No hay ejecución","NA",IF(AJ15&gt;=90%,"De acuerdo a lo programado",IF(AJ15&lt;89.99%,"En riesgo de Incumplimiento")))</f>
        <v>De acuerdo a lo programado</v>
      </c>
      <c r="AL15" s="23"/>
    </row>
    <row r="16" spans="1:38" ht="38.700000000000003" customHeight="1" thickTop="1" thickBot="1">
      <c r="A16" s="32">
        <v>2</v>
      </c>
      <c r="B16" s="33">
        <v>3</v>
      </c>
      <c r="C16" s="33" t="s">
        <v>156</v>
      </c>
      <c r="D16" s="33">
        <v>1</v>
      </c>
      <c r="E16" s="33">
        <v>0</v>
      </c>
      <c r="F16" s="237" t="s">
        <v>977</v>
      </c>
      <c r="G16" s="84" t="s">
        <v>438</v>
      </c>
      <c r="H16" s="237" t="s">
        <v>978</v>
      </c>
      <c r="I16" s="34"/>
      <c r="J16" s="34">
        <v>1</v>
      </c>
      <c r="K16" s="35">
        <f t="shared" si="0"/>
        <v>1</v>
      </c>
      <c r="L16" s="34"/>
      <c r="M16" s="34">
        <v>1</v>
      </c>
      <c r="N16" s="35">
        <f t="shared" si="1"/>
        <v>1</v>
      </c>
      <c r="O16" s="35">
        <f t="shared" si="2"/>
        <v>2</v>
      </c>
      <c r="P16" s="36">
        <v>35403019.800208203</v>
      </c>
      <c r="Q16" s="37" t="s">
        <v>1527</v>
      </c>
      <c r="R16" s="38"/>
      <c r="S16" s="24">
        <v>0</v>
      </c>
      <c r="T16" s="25" t="str">
        <f t="shared" ref="T16:T42" si="4">IF(S16="","No hay ejecución",IF(AND(I16=0),"No hay Programación", S16/I16))</f>
        <v>No hay Programación</v>
      </c>
      <c r="U16" s="23" t="str">
        <f t="shared" ref="U16:U42" si="5">IF(T16="No hay ejecución","NA",IF(T16&gt;=90%,"De acuerdo con lo programado",IF(T16&gt;=51%,"Atraso Leve",IF(T16&lt;50%,"En riesgo cumplimiento"))))</f>
        <v>De acuerdo con lo programado</v>
      </c>
      <c r="V16" s="23" t="s">
        <v>979</v>
      </c>
      <c r="W16" s="24">
        <v>1</v>
      </c>
      <c r="X16" s="25">
        <f t="shared" ref="X16:X42" si="6">IF(W16="","No hay ejecución",IF(AND(J16=0),"No hay Programación", W16/J16))</f>
        <v>1</v>
      </c>
      <c r="Y16" s="23" t="str">
        <f t="shared" ref="Y16:Y42" si="7">IF(X16="No hay ejecución","NA",IF(X16&gt;=90%,"De acuerdo con lo programado",IF(X16&gt;=51%,"Atraso Leve",IF(X16&lt;50%,"En riesgo en cumplimiento"))))</f>
        <v>De acuerdo con lo programado</v>
      </c>
      <c r="Z16" s="23"/>
      <c r="AA16" s="24">
        <v>1</v>
      </c>
      <c r="AB16" s="25" t="str">
        <f t="shared" ref="AB16:AB42" si="8">IF(AA16="","No hay ejecución",IF(AND(L16=0),"No hay Programación", AA16/L16))</f>
        <v>No hay Programación</v>
      </c>
      <c r="AC16" s="23" t="str">
        <f t="shared" ref="AC16:AC42" si="9">IF(AB16="No hay ejecución","NA",IF(AB16&gt;=90%,"De acuerdo con lo programado",IF(AB16&gt;=51%,"Atraso Leve",IF(AB16&lt;50%,"En riesgo en cumplimiento"))))</f>
        <v>De acuerdo con lo programado</v>
      </c>
      <c r="AD16" s="23"/>
      <c r="AE16" s="24"/>
      <c r="AF16" s="25" t="str">
        <f t="shared" ref="AF16:AF42" si="10">IF(AE16="","No hay ejecución",IF(AND(M16=0),"No hay Programación", AE16/M16))</f>
        <v>No hay ejecución</v>
      </c>
      <c r="AG16" s="23" t="str">
        <f t="shared" ref="AG16:AG42" si="11">IF(AF16="No hay ejecución","NA",IF(AF16&gt;=90%,"De acuerdo con lo programado",IF(AF16&gt;=51%,"Atraso Leve",IF(AF16&lt;50%,"En riesgo en cumplimiento"))))</f>
        <v>NA</v>
      </c>
      <c r="AH16" s="23"/>
      <c r="AI16" s="24">
        <f t="shared" ref="AI16:AI42" si="12">S16+W16+AA16+AE16</f>
        <v>2</v>
      </c>
      <c r="AJ16" s="26">
        <f t="shared" ref="AJ16:AJ42" si="13">IF(AI16="","No hay ejecución",IF(AND(O16=0),"No hay Programación", AI16/O16))</f>
        <v>1</v>
      </c>
      <c r="AK16" s="518" t="str">
        <f t="shared" si="3"/>
        <v>De acuerdo a lo programado</v>
      </c>
      <c r="AL16" s="23"/>
    </row>
    <row r="17" spans="1:38" ht="27.75" customHeight="1" thickTop="1" thickBot="1">
      <c r="A17" s="32">
        <v>3</v>
      </c>
      <c r="B17" s="33">
        <v>3</v>
      </c>
      <c r="C17" s="33" t="s">
        <v>156</v>
      </c>
      <c r="D17" s="33">
        <v>1</v>
      </c>
      <c r="E17" s="33">
        <v>0</v>
      </c>
      <c r="F17" s="237" t="s">
        <v>980</v>
      </c>
      <c r="G17" s="84" t="s">
        <v>438</v>
      </c>
      <c r="H17" s="237" t="s">
        <v>981</v>
      </c>
      <c r="I17" s="34">
        <v>1</v>
      </c>
      <c r="J17" s="34">
        <v>3</v>
      </c>
      <c r="K17" s="35">
        <f t="shared" si="0"/>
        <v>4</v>
      </c>
      <c r="L17" s="34"/>
      <c r="M17" s="34">
        <v>3</v>
      </c>
      <c r="N17" s="35">
        <f t="shared" si="1"/>
        <v>3</v>
      </c>
      <c r="O17" s="35">
        <f t="shared" si="2"/>
        <v>7</v>
      </c>
      <c r="P17" s="36">
        <v>35403019.800208203</v>
      </c>
      <c r="Q17" s="37" t="s">
        <v>1527</v>
      </c>
      <c r="R17" s="38"/>
      <c r="S17" s="24">
        <v>1</v>
      </c>
      <c r="T17" s="25">
        <f t="shared" si="4"/>
        <v>1</v>
      </c>
      <c r="U17" s="23" t="str">
        <f t="shared" si="5"/>
        <v>De acuerdo con lo programado</v>
      </c>
      <c r="V17" s="23" t="s">
        <v>982</v>
      </c>
      <c r="W17" s="24">
        <v>4</v>
      </c>
      <c r="X17" s="25">
        <f t="shared" si="6"/>
        <v>1.3333333333333333</v>
      </c>
      <c r="Y17" s="23" t="str">
        <f t="shared" si="7"/>
        <v>De acuerdo con lo programado</v>
      </c>
      <c r="Z17" s="23"/>
      <c r="AA17" s="24">
        <v>1</v>
      </c>
      <c r="AB17" s="25" t="str">
        <f t="shared" si="8"/>
        <v>No hay Programación</v>
      </c>
      <c r="AC17" s="23" t="str">
        <f t="shared" si="9"/>
        <v>De acuerdo con lo programado</v>
      </c>
      <c r="AD17" s="23"/>
      <c r="AE17" s="24"/>
      <c r="AF17" s="25" t="str">
        <f t="shared" si="10"/>
        <v>No hay ejecución</v>
      </c>
      <c r="AG17" s="23" t="str">
        <f t="shared" si="11"/>
        <v>NA</v>
      </c>
      <c r="AH17" s="23"/>
      <c r="AI17" s="24">
        <f t="shared" si="12"/>
        <v>6</v>
      </c>
      <c r="AJ17" s="26">
        <f t="shared" si="13"/>
        <v>0.8571428571428571</v>
      </c>
      <c r="AK17" s="518" t="str">
        <f t="shared" si="3"/>
        <v>En riesgo de Incumplimiento</v>
      </c>
      <c r="AL17" s="23"/>
    </row>
    <row r="18" spans="1:38" ht="30.45" customHeight="1" thickTop="1" thickBot="1">
      <c r="A18" s="32">
        <f>+A17+1</f>
        <v>4</v>
      </c>
      <c r="B18" s="33">
        <v>3</v>
      </c>
      <c r="C18" s="33" t="s">
        <v>156</v>
      </c>
      <c r="D18" s="33">
        <v>1</v>
      </c>
      <c r="E18" s="33">
        <v>0</v>
      </c>
      <c r="F18" s="237" t="s">
        <v>983</v>
      </c>
      <c r="G18" s="84" t="s">
        <v>438</v>
      </c>
      <c r="H18" s="237" t="s">
        <v>981</v>
      </c>
      <c r="I18" s="34">
        <v>1</v>
      </c>
      <c r="J18" s="34"/>
      <c r="K18" s="35">
        <f t="shared" si="0"/>
        <v>1</v>
      </c>
      <c r="L18" s="34"/>
      <c r="M18" s="34"/>
      <c r="N18" s="35">
        <f t="shared" si="1"/>
        <v>0</v>
      </c>
      <c r="O18" s="35">
        <f t="shared" si="2"/>
        <v>1</v>
      </c>
      <c r="P18" s="36">
        <v>35403019.800208203</v>
      </c>
      <c r="Q18" s="37" t="s">
        <v>1527</v>
      </c>
      <c r="R18" s="38"/>
      <c r="S18" s="24">
        <v>1</v>
      </c>
      <c r="T18" s="25">
        <f t="shared" si="4"/>
        <v>1</v>
      </c>
      <c r="U18" s="23" t="str">
        <f t="shared" si="5"/>
        <v>De acuerdo con lo programado</v>
      </c>
      <c r="V18" s="23" t="s">
        <v>984</v>
      </c>
      <c r="W18" s="24">
        <v>1</v>
      </c>
      <c r="X18" s="25" t="str">
        <f t="shared" si="6"/>
        <v>No hay Programación</v>
      </c>
      <c r="Y18" s="23" t="str">
        <f t="shared" si="7"/>
        <v>De acuerdo con lo programado</v>
      </c>
      <c r="Z18" s="23"/>
      <c r="AA18" s="24">
        <v>0</v>
      </c>
      <c r="AB18" s="25" t="str">
        <f t="shared" si="8"/>
        <v>No hay Programación</v>
      </c>
      <c r="AC18" s="23" t="str">
        <f t="shared" si="9"/>
        <v>De acuerdo con lo programado</v>
      </c>
      <c r="AD18" s="23"/>
      <c r="AE18" s="24"/>
      <c r="AF18" s="25" t="str">
        <f t="shared" si="10"/>
        <v>No hay ejecución</v>
      </c>
      <c r="AG18" s="23" t="str">
        <f t="shared" si="11"/>
        <v>NA</v>
      </c>
      <c r="AH18" s="23"/>
      <c r="AI18" s="24">
        <f t="shared" si="12"/>
        <v>2</v>
      </c>
      <c r="AJ18" s="26">
        <f t="shared" si="13"/>
        <v>2</v>
      </c>
      <c r="AK18" s="518" t="str">
        <f t="shared" si="3"/>
        <v>De acuerdo a lo programado</v>
      </c>
      <c r="AL18" s="23"/>
    </row>
    <row r="19" spans="1:38" ht="39.6" thickTop="1" thickBot="1">
      <c r="A19" s="32">
        <f t="shared" ref="A19:A39" si="14">+A18+1</f>
        <v>5</v>
      </c>
      <c r="B19" s="33">
        <v>3</v>
      </c>
      <c r="C19" s="33" t="s">
        <v>156</v>
      </c>
      <c r="D19" s="33">
        <v>1</v>
      </c>
      <c r="E19" s="33">
        <v>0</v>
      </c>
      <c r="F19" s="237" t="s">
        <v>985</v>
      </c>
      <c r="G19" s="84" t="s">
        <v>399</v>
      </c>
      <c r="H19" s="237" t="s">
        <v>986</v>
      </c>
      <c r="I19" s="34">
        <v>1</v>
      </c>
      <c r="J19" s="34">
        <v>1</v>
      </c>
      <c r="K19" s="35">
        <f t="shared" si="0"/>
        <v>2</v>
      </c>
      <c r="L19" s="34">
        <v>1</v>
      </c>
      <c r="M19" s="34">
        <v>1</v>
      </c>
      <c r="N19" s="35">
        <f t="shared" si="1"/>
        <v>2</v>
      </c>
      <c r="O19" s="35">
        <f t="shared" si="2"/>
        <v>4</v>
      </c>
      <c r="P19" s="36">
        <v>35403019.800208203</v>
      </c>
      <c r="Q19" s="37" t="s">
        <v>987</v>
      </c>
      <c r="R19" s="38"/>
      <c r="S19" s="24">
        <v>1</v>
      </c>
      <c r="T19" s="25">
        <v>0.5</v>
      </c>
      <c r="U19" s="23" t="str">
        <f>IF(T20="No hay ejecución","NA",IF(T20&gt;=90%,"De acuerdo con lo programado",IF(T20&gt;=51%,"Atraso Leve",IF(T20&lt;50%,"En riesgo cumplimiento"))))</f>
        <v>De acuerdo con lo programado</v>
      </c>
      <c r="V19" s="23" t="s">
        <v>988</v>
      </c>
      <c r="W19" s="24">
        <v>1</v>
      </c>
      <c r="X19" s="25">
        <f t="shared" si="6"/>
        <v>1</v>
      </c>
      <c r="Y19" s="23" t="str">
        <f t="shared" si="7"/>
        <v>De acuerdo con lo programado</v>
      </c>
      <c r="Z19" s="23" t="s">
        <v>1203</v>
      </c>
      <c r="AA19" s="24"/>
      <c r="AB19" s="25" t="str">
        <f t="shared" si="8"/>
        <v>No hay ejecución</v>
      </c>
      <c r="AC19" s="23" t="str">
        <f t="shared" si="9"/>
        <v>NA</v>
      </c>
      <c r="AD19" s="23"/>
      <c r="AE19" s="24"/>
      <c r="AF19" s="25" t="str">
        <f t="shared" si="10"/>
        <v>No hay ejecución</v>
      </c>
      <c r="AG19" s="23" t="str">
        <f t="shared" si="11"/>
        <v>NA</v>
      </c>
      <c r="AH19" s="23"/>
      <c r="AI19" s="24">
        <f t="shared" si="12"/>
        <v>2</v>
      </c>
      <c r="AJ19" s="26">
        <f t="shared" si="13"/>
        <v>0.5</v>
      </c>
      <c r="AK19" s="518" t="str">
        <f t="shared" si="3"/>
        <v>En riesgo de Incumplimiento</v>
      </c>
      <c r="AL19" s="23"/>
    </row>
    <row r="20" spans="1:38" ht="78" thickTop="1" thickBot="1">
      <c r="A20" s="32">
        <f t="shared" si="14"/>
        <v>6</v>
      </c>
      <c r="B20" s="33">
        <v>3</v>
      </c>
      <c r="C20" s="33" t="s">
        <v>156</v>
      </c>
      <c r="D20" s="33">
        <v>1</v>
      </c>
      <c r="E20" s="33">
        <v>0</v>
      </c>
      <c r="F20" s="237" t="s">
        <v>989</v>
      </c>
      <c r="G20" s="84" t="s">
        <v>438</v>
      </c>
      <c r="H20" s="39" t="s">
        <v>990</v>
      </c>
      <c r="I20" s="34">
        <v>4</v>
      </c>
      <c r="J20" s="34">
        <v>4</v>
      </c>
      <c r="K20" s="35">
        <f t="shared" si="0"/>
        <v>8</v>
      </c>
      <c r="L20" s="34">
        <v>4</v>
      </c>
      <c r="M20" s="34">
        <v>4</v>
      </c>
      <c r="N20" s="35">
        <f t="shared" si="1"/>
        <v>8</v>
      </c>
      <c r="O20" s="35">
        <f t="shared" si="2"/>
        <v>16</v>
      </c>
      <c r="P20" s="36">
        <v>35403019.800208203</v>
      </c>
      <c r="Q20" s="37" t="s">
        <v>987</v>
      </c>
      <c r="R20" s="38"/>
      <c r="S20" s="24">
        <v>4</v>
      </c>
      <c r="T20" s="25">
        <f t="shared" si="4"/>
        <v>1</v>
      </c>
      <c r="U20" s="23" t="str">
        <f>IF(T20="No hay ejecución","NA",IF(T20&gt;=90%,"De acuerdo con lo programado",IF(T20&gt;=51%,"Atraso Leve",IF(T20&lt;50%,"En riesgo cumplimiento"))))</f>
        <v>De acuerdo con lo programado</v>
      </c>
      <c r="V20" s="23" t="s">
        <v>991</v>
      </c>
      <c r="W20" s="24">
        <v>4</v>
      </c>
      <c r="X20" s="25">
        <f t="shared" si="6"/>
        <v>1</v>
      </c>
      <c r="Y20" s="23" t="str">
        <f t="shared" si="7"/>
        <v>De acuerdo con lo programado</v>
      </c>
      <c r="Z20" s="23" t="s">
        <v>1204</v>
      </c>
      <c r="AA20" s="24">
        <v>4</v>
      </c>
      <c r="AB20" s="25">
        <f t="shared" si="8"/>
        <v>1</v>
      </c>
      <c r="AC20" s="23" t="str">
        <f t="shared" si="9"/>
        <v>De acuerdo con lo programado</v>
      </c>
      <c r="AD20" s="23" t="s">
        <v>1528</v>
      </c>
      <c r="AE20" s="24"/>
      <c r="AF20" s="25" t="str">
        <f t="shared" si="10"/>
        <v>No hay ejecución</v>
      </c>
      <c r="AG20" s="23" t="str">
        <f t="shared" si="11"/>
        <v>NA</v>
      </c>
      <c r="AH20" s="23"/>
      <c r="AI20" s="24">
        <f t="shared" si="12"/>
        <v>12</v>
      </c>
      <c r="AJ20" s="26">
        <f t="shared" si="13"/>
        <v>0.75</v>
      </c>
      <c r="AK20" s="518" t="str">
        <f t="shared" si="3"/>
        <v>En riesgo de Incumplimiento</v>
      </c>
      <c r="AL20" s="23"/>
    </row>
    <row r="21" spans="1:38" ht="27.75" customHeight="1" thickTop="1" thickBot="1">
      <c r="A21" s="32">
        <f t="shared" si="14"/>
        <v>7</v>
      </c>
      <c r="B21" s="33">
        <v>3</v>
      </c>
      <c r="C21" s="33" t="s">
        <v>156</v>
      </c>
      <c r="D21" s="33">
        <v>1</v>
      </c>
      <c r="E21" s="33">
        <v>0</v>
      </c>
      <c r="F21" s="237" t="s">
        <v>992</v>
      </c>
      <c r="G21" s="84" t="s">
        <v>438</v>
      </c>
      <c r="H21" s="39" t="s">
        <v>981</v>
      </c>
      <c r="I21" s="34">
        <v>1</v>
      </c>
      <c r="J21" s="34">
        <v>0</v>
      </c>
      <c r="K21" s="35">
        <f t="shared" si="0"/>
        <v>1</v>
      </c>
      <c r="L21" s="34">
        <v>0</v>
      </c>
      <c r="M21" s="34">
        <v>0</v>
      </c>
      <c r="N21" s="35">
        <f t="shared" si="1"/>
        <v>0</v>
      </c>
      <c r="O21" s="35">
        <f t="shared" si="2"/>
        <v>1</v>
      </c>
      <c r="P21" s="36">
        <v>35403019.800208203</v>
      </c>
      <c r="Q21" s="37" t="s">
        <v>987</v>
      </c>
      <c r="R21" s="38"/>
      <c r="S21" s="24">
        <v>1</v>
      </c>
      <c r="T21" s="25">
        <f t="shared" si="4"/>
        <v>1</v>
      </c>
      <c r="U21" s="23" t="str">
        <f t="shared" si="5"/>
        <v>De acuerdo con lo programado</v>
      </c>
      <c r="V21" s="23" t="s">
        <v>993</v>
      </c>
      <c r="W21" s="24">
        <v>0</v>
      </c>
      <c r="X21" s="25" t="str">
        <f t="shared" si="6"/>
        <v>No hay Programación</v>
      </c>
      <c r="Y21" s="23" t="str">
        <f t="shared" si="7"/>
        <v>De acuerdo con lo programado</v>
      </c>
      <c r="Z21" s="23" t="s">
        <v>1205</v>
      </c>
      <c r="AA21" s="24">
        <v>0</v>
      </c>
      <c r="AB21" s="23" t="str">
        <f t="shared" ref="AB21" si="15">IF(AA21="No hay ejecución","NA",IF(AA21&gt;=90%,"De acuerdo con lo programado",IF(AA21&gt;=51%,"Atraso Leve",IF(AA21&lt;50%,"En riesgo en cumplimiento"))))</f>
        <v>En riesgo en cumplimiento</v>
      </c>
      <c r="AC21" s="23" t="s">
        <v>1205</v>
      </c>
      <c r="AD21" s="23"/>
      <c r="AE21" s="24"/>
      <c r="AF21" s="25" t="str">
        <f t="shared" si="10"/>
        <v>No hay ejecución</v>
      </c>
      <c r="AG21" s="23" t="str">
        <f t="shared" si="11"/>
        <v>NA</v>
      </c>
      <c r="AH21" s="23"/>
      <c r="AI21" s="24">
        <f t="shared" si="12"/>
        <v>1</v>
      </c>
      <c r="AJ21" s="26">
        <f t="shared" si="13"/>
        <v>1</v>
      </c>
      <c r="AK21" s="518" t="str">
        <f t="shared" si="3"/>
        <v>De acuerdo a lo programado</v>
      </c>
      <c r="AL21" s="23"/>
    </row>
    <row r="22" spans="1:38" ht="29.25" customHeight="1" thickTop="1" thickBot="1">
      <c r="A22" s="32">
        <f t="shared" si="14"/>
        <v>8</v>
      </c>
      <c r="B22" s="33">
        <v>3</v>
      </c>
      <c r="C22" s="33" t="s">
        <v>156</v>
      </c>
      <c r="D22" s="33">
        <v>1</v>
      </c>
      <c r="E22" s="33">
        <v>0</v>
      </c>
      <c r="F22" s="237" t="s">
        <v>994</v>
      </c>
      <c r="G22" s="84" t="s">
        <v>438</v>
      </c>
      <c r="H22" s="39" t="s">
        <v>995</v>
      </c>
      <c r="I22" s="34">
        <v>2</v>
      </c>
      <c r="J22" s="34">
        <v>2</v>
      </c>
      <c r="K22" s="35">
        <f>SUM(I22:J22)</f>
        <v>4</v>
      </c>
      <c r="L22" s="34">
        <v>2</v>
      </c>
      <c r="M22" s="34">
        <v>2</v>
      </c>
      <c r="N22" s="35">
        <f>SUM(L22:M22)</f>
        <v>4</v>
      </c>
      <c r="O22" s="35">
        <f t="shared" si="2"/>
        <v>8</v>
      </c>
      <c r="P22" s="36">
        <v>35403019.800208203</v>
      </c>
      <c r="Q22" s="37" t="s">
        <v>987</v>
      </c>
      <c r="R22" s="38"/>
      <c r="S22" s="24">
        <v>2</v>
      </c>
      <c r="T22" s="25">
        <v>1</v>
      </c>
      <c r="U22" s="23" t="str">
        <f t="shared" si="5"/>
        <v>De acuerdo con lo programado</v>
      </c>
      <c r="V22" s="23" t="s">
        <v>996</v>
      </c>
      <c r="W22" s="24">
        <v>1</v>
      </c>
      <c r="X22" s="25">
        <f t="shared" si="6"/>
        <v>0.5</v>
      </c>
      <c r="Y22" s="23" t="str">
        <f>IF(X22="No hay ejecución","NA",IF(X22&gt;=90%,"De acuerdo con lo programado",IF(X22&gt;=51%,"Atraso Leve",IF(X22&lt;=50%,"En riesgo en cumplimiento"))))</f>
        <v>En riesgo en cumplimiento</v>
      </c>
      <c r="Z22" s="23" t="s">
        <v>1206</v>
      </c>
      <c r="AA22" s="24">
        <v>2</v>
      </c>
      <c r="AB22" s="25">
        <f t="shared" si="8"/>
        <v>1</v>
      </c>
      <c r="AC22" s="23" t="str">
        <f t="shared" si="9"/>
        <v>De acuerdo con lo programado</v>
      </c>
      <c r="AD22" s="23" t="s">
        <v>1529</v>
      </c>
      <c r="AE22" s="24"/>
      <c r="AF22" s="25" t="str">
        <f t="shared" si="10"/>
        <v>No hay ejecución</v>
      </c>
      <c r="AG22" s="23" t="str">
        <f t="shared" si="11"/>
        <v>NA</v>
      </c>
      <c r="AH22" s="23"/>
      <c r="AI22" s="24">
        <f t="shared" si="12"/>
        <v>5</v>
      </c>
      <c r="AJ22" s="26">
        <f t="shared" si="13"/>
        <v>0.625</v>
      </c>
      <c r="AK22" s="518" t="str">
        <f t="shared" si="3"/>
        <v>En riesgo de Incumplimiento</v>
      </c>
      <c r="AL22" s="23"/>
    </row>
    <row r="23" spans="1:38" ht="24.75" customHeight="1" thickTop="1" thickBot="1">
      <c r="A23" s="32">
        <f t="shared" si="14"/>
        <v>9</v>
      </c>
      <c r="B23" s="33">
        <v>3</v>
      </c>
      <c r="C23" s="33" t="s">
        <v>156</v>
      </c>
      <c r="D23" s="33">
        <v>1</v>
      </c>
      <c r="E23" s="33">
        <v>0</v>
      </c>
      <c r="F23" s="237" t="s">
        <v>997</v>
      </c>
      <c r="G23" s="84" t="s">
        <v>998</v>
      </c>
      <c r="H23" s="39" t="s">
        <v>999</v>
      </c>
      <c r="I23" s="34">
        <v>0.5</v>
      </c>
      <c r="J23" s="34">
        <v>1</v>
      </c>
      <c r="K23" s="35">
        <f>SUM(I23:J23)</f>
        <v>1.5</v>
      </c>
      <c r="L23" s="34">
        <v>1</v>
      </c>
      <c r="M23" s="34">
        <v>1</v>
      </c>
      <c r="N23" s="35">
        <f>SUM(L23:M23)</f>
        <v>2</v>
      </c>
      <c r="O23" s="35">
        <f t="shared" si="2"/>
        <v>3.5</v>
      </c>
      <c r="P23" s="36">
        <v>35403019.800208203</v>
      </c>
      <c r="Q23" s="37" t="s">
        <v>987</v>
      </c>
      <c r="R23" s="38"/>
      <c r="S23" s="24">
        <v>1</v>
      </c>
      <c r="T23" s="25">
        <v>1</v>
      </c>
      <c r="U23" s="23" t="str">
        <f t="shared" si="5"/>
        <v>De acuerdo con lo programado</v>
      </c>
      <c r="V23" s="23" t="s">
        <v>1000</v>
      </c>
      <c r="W23" s="24">
        <v>1</v>
      </c>
      <c r="X23" s="25">
        <f t="shared" si="6"/>
        <v>1</v>
      </c>
      <c r="Y23" s="23" t="str">
        <f t="shared" si="7"/>
        <v>De acuerdo con lo programado</v>
      </c>
      <c r="Z23" s="23" t="s">
        <v>1207</v>
      </c>
      <c r="AA23" s="24">
        <v>0</v>
      </c>
      <c r="AB23" s="25">
        <f t="shared" si="8"/>
        <v>0</v>
      </c>
      <c r="AC23" s="23" t="str">
        <f t="shared" si="9"/>
        <v>En riesgo en cumplimiento</v>
      </c>
      <c r="AD23" s="23" t="s">
        <v>1530</v>
      </c>
      <c r="AE23" s="24"/>
      <c r="AF23" s="25" t="str">
        <f t="shared" si="10"/>
        <v>No hay ejecución</v>
      </c>
      <c r="AG23" s="23" t="str">
        <f t="shared" si="11"/>
        <v>NA</v>
      </c>
      <c r="AH23" s="23"/>
      <c r="AI23" s="24">
        <f t="shared" si="12"/>
        <v>2</v>
      </c>
      <c r="AJ23" s="26">
        <f t="shared" si="13"/>
        <v>0.5714285714285714</v>
      </c>
      <c r="AK23" s="518" t="str">
        <f t="shared" si="3"/>
        <v>En riesgo de Incumplimiento</v>
      </c>
      <c r="AL23" s="23"/>
    </row>
    <row r="24" spans="1:38" ht="73.5" customHeight="1" thickTop="1" thickBot="1">
      <c r="A24" s="32">
        <f t="shared" si="14"/>
        <v>10</v>
      </c>
      <c r="B24" s="33">
        <v>3</v>
      </c>
      <c r="C24" s="33" t="s">
        <v>156</v>
      </c>
      <c r="D24" s="33">
        <v>1</v>
      </c>
      <c r="E24" s="33">
        <v>0</v>
      </c>
      <c r="F24" s="237" t="s">
        <v>1001</v>
      </c>
      <c r="G24" s="84" t="s">
        <v>438</v>
      </c>
      <c r="H24" s="39" t="s">
        <v>981</v>
      </c>
      <c r="I24" s="34">
        <v>3</v>
      </c>
      <c r="J24" s="34">
        <v>4</v>
      </c>
      <c r="K24" s="35">
        <v>7</v>
      </c>
      <c r="L24" s="34">
        <v>3</v>
      </c>
      <c r="M24" s="34">
        <v>4</v>
      </c>
      <c r="N24" s="35">
        <v>7</v>
      </c>
      <c r="O24" s="35">
        <v>14</v>
      </c>
      <c r="P24" s="36">
        <v>35403019.800208203</v>
      </c>
      <c r="Q24" s="37" t="s">
        <v>1002</v>
      </c>
      <c r="R24" s="38"/>
      <c r="S24" s="24">
        <v>3</v>
      </c>
      <c r="T24" s="25">
        <v>1</v>
      </c>
      <c r="U24" s="23" t="str">
        <f t="shared" si="5"/>
        <v>De acuerdo con lo programado</v>
      </c>
      <c r="V24" s="23" t="s">
        <v>1003</v>
      </c>
      <c r="W24" s="24"/>
      <c r="X24" s="25">
        <v>0</v>
      </c>
      <c r="Y24" s="23" t="str">
        <f t="shared" si="7"/>
        <v>En riesgo en cumplimiento</v>
      </c>
      <c r="Z24" s="23"/>
      <c r="AA24" s="24"/>
      <c r="AB24" s="25" t="str">
        <f t="shared" si="8"/>
        <v>No hay ejecución</v>
      </c>
      <c r="AC24" s="23" t="str">
        <f t="shared" si="9"/>
        <v>NA</v>
      </c>
      <c r="AD24" s="23"/>
      <c r="AE24" s="24"/>
      <c r="AF24" s="25" t="str">
        <f t="shared" si="10"/>
        <v>No hay ejecución</v>
      </c>
      <c r="AG24" s="23" t="str">
        <f t="shared" si="11"/>
        <v>NA</v>
      </c>
      <c r="AH24" s="23"/>
      <c r="AI24" s="24">
        <f t="shared" si="12"/>
        <v>3</v>
      </c>
      <c r="AJ24" s="26">
        <f t="shared" si="13"/>
        <v>0.21428571428571427</v>
      </c>
      <c r="AK24" s="518" t="str">
        <f t="shared" si="3"/>
        <v>En riesgo de Incumplimiento</v>
      </c>
      <c r="AL24" s="23"/>
    </row>
    <row r="25" spans="1:38" ht="24" customHeight="1" thickTop="1" thickBot="1">
      <c r="A25" s="32">
        <f t="shared" si="14"/>
        <v>11</v>
      </c>
      <c r="B25" s="33">
        <v>3</v>
      </c>
      <c r="C25" s="33" t="s">
        <v>156</v>
      </c>
      <c r="D25" s="33">
        <v>1</v>
      </c>
      <c r="E25" s="33">
        <v>0</v>
      </c>
      <c r="F25" s="237" t="s">
        <v>1004</v>
      </c>
      <c r="G25" s="84" t="s">
        <v>438</v>
      </c>
      <c r="H25" s="39" t="s">
        <v>1005</v>
      </c>
      <c r="I25" s="34">
        <v>1</v>
      </c>
      <c r="J25" s="34">
        <v>1</v>
      </c>
      <c r="K25" s="35">
        <v>2</v>
      </c>
      <c r="L25" s="34">
        <v>1</v>
      </c>
      <c r="M25" s="34">
        <v>1</v>
      </c>
      <c r="N25" s="35">
        <v>2</v>
      </c>
      <c r="O25" s="35">
        <v>4</v>
      </c>
      <c r="P25" s="36">
        <v>35403019.800208203</v>
      </c>
      <c r="Q25" s="37" t="s">
        <v>1002</v>
      </c>
      <c r="R25" s="38"/>
      <c r="S25" s="24">
        <v>1</v>
      </c>
      <c r="T25" s="25">
        <f t="shared" si="4"/>
        <v>1</v>
      </c>
      <c r="U25" s="23" t="str">
        <f t="shared" si="5"/>
        <v>De acuerdo con lo programado</v>
      </c>
      <c r="V25" s="23" t="s">
        <v>1006</v>
      </c>
      <c r="W25" s="24"/>
      <c r="X25" s="25">
        <v>0</v>
      </c>
      <c r="Y25" s="23" t="str">
        <f t="shared" si="7"/>
        <v>En riesgo en cumplimiento</v>
      </c>
      <c r="Z25" s="23"/>
      <c r="AA25" s="24"/>
      <c r="AB25" s="25" t="str">
        <f t="shared" si="8"/>
        <v>No hay ejecución</v>
      </c>
      <c r="AC25" s="23" t="str">
        <f t="shared" si="9"/>
        <v>NA</v>
      </c>
      <c r="AD25" s="23"/>
      <c r="AE25" s="24"/>
      <c r="AF25" s="25" t="str">
        <f t="shared" si="10"/>
        <v>No hay ejecución</v>
      </c>
      <c r="AG25" s="23" t="str">
        <f t="shared" si="11"/>
        <v>NA</v>
      </c>
      <c r="AH25" s="23"/>
      <c r="AI25" s="24">
        <f t="shared" si="12"/>
        <v>1</v>
      </c>
      <c r="AJ25" s="26">
        <f t="shared" si="13"/>
        <v>0.25</v>
      </c>
      <c r="AK25" s="518" t="str">
        <f t="shared" si="3"/>
        <v>En riesgo de Incumplimiento</v>
      </c>
      <c r="AL25" s="23"/>
    </row>
    <row r="26" spans="1:38" ht="115.35" customHeight="1" thickTop="1" thickBot="1">
      <c r="A26" s="32">
        <f t="shared" si="14"/>
        <v>12</v>
      </c>
      <c r="B26" s="33">
        <v>3</v>
      </c>
      <c r="C26" s="33" t="s">
        <v>156</v>
      </c>
      <c r="D26" s="33">
        <v>1</v>
      </c>
      <c r="E26" s="33">
        <v>0</v>
      </c>
      <c r="F26" s="237" t="s">
        <v>1007</v>
      </c>
      <c r="G26" s="84" t="s">
        <v>399</v>
      </c>
      <c r="H26" s="39" t="s">
        <v>1008</v>
      </c>
      <c r="I26" s="34"/>
      <c r="J26" s="34">
        <v>8</v>
      </c>
      <c r="K26" s="35">
        <v>8</v>
      </c>
      <c r="L26" s="34"/>
      <c r="M26" s="34">
        <v>8</v>
      </c>
      <c r="N26" s="35">
        <v>8</v>
      </c>
      <c r="O26" s="35">
        <v>16</v>
      </c>
      <c r="P26" s="36">
        <v>35403019.800208203</v>
      </c>
      <c r="Q26" s="37" t="s">
        <v>1002</v>
      </c>
      <c r="R26" s="238"/>
      <c r="S26" s="24">
        <v>1</v>
      </c>
      <c r="T26" s="25">
        <v>1</v>
      </c>
      <c r="U26" s="23" t="str">
        <f t="shared" si="5"/>
        <v>De acuerdo con lo programado</v>
      </c>
      <c r="V26" s="23" t="s">
        <v>1009</v>
      </c>
      <c r="W26" s="24"/>
      <c r="X26" s="25">
        <v>0</v>
      </c>
      <c r="Y26" s="23" t="str">
        <f t="shared" si="7"/>
        <v>En riesgo en cumplimiento</v>
      </c>
      <c r="Z26" s="23"/>
      <c r="AA26" s="24"/>
      <c r="AB26" s="25" t="str">
        <f t="shared" si="8"/>
        <v>No hay ejecución</v>
      </c>
      <c r="AC26" s="23" t="str">
        <f t="shared" si="9"/>
        <v>NA</v>
      </c>
      <c r="AD26" s="23"/>
      <c r="AE26" s="24"/>
      <c r="AF26" s="25" t="str">
        <f t="shared" si="10"/>
        <v>No hay ejecución</v>
      </c>
      <c r="AG26" s="23" t="str">
        <f t="shared" si="11"/>
        <v>NA</v>
      </c>
      <c r="AH26" s="23"/>
      <c r="AI26" s="24">
        <f t="shared" si="12"/>
        <v>1</v>
      </c>
      <c r="AJ26" s="26">
        <f t="shared" si="13"/>
        <v>6.25E-2</v>
      </c>
      <c r="AK26" s="518" t="str">
        <f t="shared" si="3"/>
        <v>En riesgo de Incumplimiento</v>
      </c>
      <c r="AL26" s="23"/>
    </row>
    <row r="27" spans="1:38" ht="69.599999999999994" customHeight="1" thickTop="1" thickBot="1">
      <c r="A27" s="32">
        <f t="shared" si="14"/>
        <v>13</v>
      </c>
      <c r="B27" s="33">
        <v>3</v>
      </c>
      <c r="C27" s="33" t="s">
        <v>156</v>
      </c>
      <c r="D27" s="33">
        <v>1</v>
      </c>
      <c r="E27" s="33">
        <v>0</v>
      </c>
      <c r="F27" s="237" t="s">
        <v>1010</v>
      </c>
      <c r="G27" s="84" t="s">
        <v>1011</v>
      </c>
      <c r="H27" s="39" t="s">
        <v>1012</v>
      </c>
      <c r="I27" s="34"/>
      <c r="J27" s="34">
        <v>1</v>
      </c>
      <c r="K27" s="35"/>
      <c r="L27" s="34"/>
      <c r="M27" s="34"/>
      <c r="N27" s="35"/>
      <c r="O27" s="35">
        <v>1</v>
      </c>
      <c r="P27" s="36">
        <v>35403019.800208203</v>
      </c>
      <c r="Q27" s="37" t="s">
        <v>1002</v>
      </c>
      <c r="R27" s="38"/>
      <c r="S27" s="24">
        <v>1</v>
      </c>
      <c r="T27" s="25">
        <v>1</v>
      </c>
      <c r="U27" s="23" t="str">
        <f t="shared" si="5"/>
        <v>De acuerdo con lo programado</v>
      </c>
      <c r="V27" s="23" t="s">
        <v>1013</v>
      </c>
      <c r="W27" s="24"/>
      <c r="X27" s="25">
        <v>0</v>
      </c>
      <c r="Y27" s="23" t="str">
        <f t="shared" si="7"/>
        <v>En riesgo en cumplimiento</v>
      </c>
      <c r="Z27" s="23"/>
      <c r="AA27" s="24"/>
      <c r="AB27" s="25" t="str">
        <f t="shared" si="8"/>
        <v>No hay ejecución</v>
      </c>
      <c r="AC27" s="23" t="str">
        <f t="shared" si="9"/>
        <v>NA</v>
      </c>
      <c r="AD27" s="23"/>
      <c r="AE27" s="24"/>
      <c r="AF27" s="25" t="str">
        <f t="shared" si="10"/>
        <v>No hay ejecución</v>
      </c>
      <c r="AG27" s="23" t="str">
        <f t="shared" si="11"/>
        <v>NA</v>
      </c>
      <c r="AH27" s="23"/>
      <c r="AI27" s="24">
        <f t="shared" si="12"/>
        <v>1</v>
      </c>
      <c r="AJ27" s="26">
        <f t="shared" si="13"/>
        <v>1</v>
      </c>
      <c r="AK27" s="518" t="str">
        <f t="shared" si="3"/>
        <v>De acuerdo a lo programado</v>
      </c>
      <c r="AL27" s="23"/>
    </row>
    <row r="28" spans="1:38" ht="48" customHeight="1" thickTop="1" thickBot="1">
      <c r="A28" s="32">
        <f t="shared" si="14"/>
        <v>14</v>
      </c>
      <c r="B28" s="33">
        <v>3</v>
      </c>
      <c r="C28" s="33" t="s">
        <v>156</v>
      </c>
      <c r="D28" s="33">
        <v>1</v>
      </c>
      <c r="E28" s="33">
        <v>0</v>
      </c>
      <c r="F28" s="237" t="s">
        <v>1014</v>
      </c>
      <c r="G28" s="84" t="s">
        <v>438</v>
      </c>
      <c r="H28" s="39" t="s">
        <v>1015</v>
      </c>
      <c r="I28" s="34"/>
      <c r="J28" s="34">
        <v>1</v>
      </c>
      <c r="K28" s="35"/>
      <c r="L28" s="34"/>
      <c r="M28" s="34"/>
      <c r="N28" s="35"/>
      <c r="O28" s="35">
        <v>1</v>
      </c>
      <c r="P28" s="36">
        <v>35403019.800208203</v>
      </c>
      <c r="Q28" s="37" t="s">
        <v>1002</v>
      </c>
      <c r="R28" s="38"/>
      <c r="S28" s="24"/>
      <c r="T28" s="25" t="str">
        <f t="shared" si="4"/>
        <v>No hay ejecución</v>
      </c>
      <c r="U28" s="23" t="str">
        <f t="shared" si="5"/>
        <v>NA</v>
      </c>
      <c r="V28" s="23" t="s">
        <v>1016</v>
      </c>
      <c r="W28" s="24"/>
      <c r="X28" s="25">
        <v>0</v>
      </c>
      <c r="Y28" s="23" t="str">
        <f t="shared" si="7"/>
        <v>En riesgo en cumplimiento</v>
      </c>
      <c r="Z28" s="23"/>
      <c r="AA28" s="24"/>
      <c r="AB28" s="25" t="str">
        <f t="shared" si="8"/>
        <v>No hay ejecución</v>
      </c>
      <c r="AC28" s="23" t="str">
        <f t="shared" si="9"/>
        <v>NA</v>
      </c>
      <c r="AD28" s="23"/>
      <c r="AE28" s="24"/>
      <c r="AF28" s="25" t="str">
        <f t="shared" si="10"/>
        <v>No hay ejecución</v>
      </c>
      <c r="AG28" s="23" t="str">
        <f t="shared" si="11"/>
        <v>NA</v>
      </c>
      <c r="AH28" s="23"/>
      <c r="AI28" s="24">
        <f t="shared" si="12"/>
        <v>0</v>
      </c>
      <c r="AJ28" s="26">
        <f t="shared" si="13"/>
        <v>0</v>
      </c>
      <c r="AK28" s="518" t="str">
        <f t="shared" si="3"/>
        <v>En riesgo de Incumplimiento</v>
      </c>
      <c r="AL28" s="23"/>
    </row>
    <row r="29" spans="1:38" ht="50.1" customHeight="1" thickTop="1" thickBot="1">
      <c r="A29" s="32">
        <f t="shared" si="14"/>
        <v>15</v>
      </c>
      <c r="B29" s="33">
        <v>3</v>
      </c>
      <c r="C29" s="33" t="s">
        <v>156</v>
      </c>
      <c r="D29" s="33">
        <v>1</v>
      </c>
      <c r="E29" s="33"/>
      <c r="F29" s="237" t="s">
        <v>1017</v>
      </c>
      <c r="G29" s="84" t="s">
        <v>1018</v>
      </c>
      <c r="H29" s="39" t="s">
        <v>1019</v>
      </c>
      <c r="I29" s="34">
        <v>8</v>
      </c>
      <c r="J29" s="34">
        <v>9</v>
      </c>
      <c r="K29" s="35">
        <v>17</v>
      </c>
      <c r="L29" s="34">
        <v>9</v>
      </c>
      <c r="M29" s="34">
        <v>9</v>
      </c>
      <c r="N29" s="35">
        <v>18</v>
      </c>
      <c r="O29" s="35">
        <v>35</v>
      </c>
      <c r="P29" s="36">
        <v>35403019.800208203</v>
      </c>
      <c r="Q29" s="37" t="s">
        <v>1020</v>
      </c>
      <c r="R29" s="38"/>
      <c r="S29" s="24">
        <v>0</v>
      </c>
      <c r="T29" s="25">
        <f t="shared" si="4"/>
        <v>0</v>
      </c>
      <c r="U29" s="23" t="str">
        <f t="shared" si="5"/>
        <v>En riesgo cumplimiento</v>
      </c>
      <c r="V29" s="23"/>
      <c r="W29" s="24"/>
      <c r="X29" s="25">
        <v>0</v>
      </c>
      <c r="Y29" s="23" t="str">
        <f t="shared" si="7"/>
        <v>En riesgo en cumplimiento</v>
      </c>
      <c r="Z29" s="23"/>
      <c r="AA29" s="24"/>
      <c r="AB29" s="25" t="str">
        <f t="shared" si="8"/>
        <v>No hay ejecución</v>
      </c>
      <c r="AC29" s="23" t="str">
        <f t="shared" si="9"/>
        <v>NA</v>
      </c>
      <c r="AD29" s="23"/>
      <c r="AE29" s="24"/>
      <c r="AF29" s="25" t="str">
        <f t="shared" si="10"/>
        <v>No hay ejecución</v>
      </c>
      <c r="AG29" s="23" t="str">
        <f t="shared" si="11"/>
        <v>NA</v>
      </c>
      <c r="AH29" s="23"/>
      <c r="AI29" s="24">
        <f t="shared" si="12"/>
        <v>0</v>
      </c>
      <c r="AJ29" s="26">
        <f t="shared" si="13"/>
        <v>0</v>
      </c>
      <c r="AK29" s="518" t="str">
        <f t="shared" si="3"/>
        <v>En riesgo de Incumplimiento</v>
      </c>
      <c r="AL29" s="23"/>
    </row>
    <row r="30" spans="1:38" ht="64.349999999999994" customHeight="1" thickTop="1" thickBot="1">
      <c r="A30" s="32">
        <f t="shared" si="14"/>
        <v>16</v>
      </c>
      <c r="B30" s="33">
        <v>3</v>
      </c>
      <c r="C30" s="33" t="s">
        <v>156</v>
      </c>
      <c r="D30" s="33">
        <v>1</v>
      </c>
      <c r="E30" s="33"/>
      <c r="F30" s="237" t="s">
        <v>1021</v>
      </c>
      <c r="G30" s="84" t="s">
        <v>1022</v>
      </c>
      <c r="H30" s="39" t="s">
        <v>1023</v>
      </c>
      <c r="I30" s="34" t="s">
        <v>1024</v>
      </c>
      <c r="J30" s="34">
        <v>1</v>
      </c>
      <c r="K30" s="35">
        <v>1</v>
      </c>
      <c r="L30" s="34">
        <v>1</v>
      </c>
      <c r="M30" s="34" t="s">
        <v>1024</v>
      </c>
      <c r="N30" s="35">
        <v>1</v>
      </c>
      <c r="O30" s="35">
        <v>2</v>
      </c>
      <c r="P30" s="36">
        <v>35403019.800208203</v>
      </c>
      <c r="Q30" s="37" t="s">
        <v>1020</v>
      </c>
      <c r="R30" s="38"/>
      <c r="S30" s="24">
        <v>1</v>
      </c>
      <c r="T30" s="25" t="e">
        <f t="shared" si="4"/>
        <v>#VALUE!</v>
      </c>
      <c r="U30" s="23" t="e">
        <f t="shared" si="5"/>
        <v>#VALUE!</v>
      </c>
      <c r="V30" s="23"/>
      <c r="W30" s="24"/>
      <c r="X30" s="25">
        <v>0</v>
      </c>
      <c r="Y30" s="23" t="str">
        <f t="shared" si="7"/>
        <v>En riesgo en cumplimiento</v>
      </c>
      <c r="Z30" s="23"/>
      <c r="AA30" s="24"/>
      <c r="AB30" s="25" t="str">
        <f t="shared" si="8"/>
        <v>No hay ejecución</v>
      </c>
      <c r="AC30" s="23" t="str">
        <f t="shared" si="9"/>
        <v>NA</v>
      </c>
      <c r="AD30" s="23"/>
      <c r="AE30" s="24"/>
      <c r="AF30" s="25" t="str">
        <f t="shared" si="10"/>
        <v>No hay ejecución</v>
      </c>
      <c r="AG30" s="23" t="str">
        <f t="shared" si="11"/>
        <v>NA</v>
      </c>
      <c r="AH30" s="23"/>
      <c r="AI30" s="24">
        <f t="shared" si="12"/>
        <v>1</v>
      </c>
      <c r="AJ30" s="26">
        <f t="shared" si="13"/>
        <v>0.5</v>
      </c>
      <c r="AK30" s="518" t="str">
        <f t="shared" si="3"/>
        <v>En riesgo de Incumplimiento</v>
      </c>
      <c r="AL30" s="23"/>
    </row>
    <row r="31" spans="1:38" ht="117" customHeight="1" thickTop="1" thickBot="1">
      <c r="A31" s="32">
        <f t="shared" si="14"/>
        <v>17</v>
      </c>
      <c r="B31" s="33">
        <v>3</v>
      </c>
      <c r="C31" s="33" t="s">
        <v>156</v>
      </c>
      <c r="D31" s="33">
        <v>1</v>
      </c>
      <c r="E31" s="33"/>
      <c r="F31" s="237" t="s">
        <v>1025</v>
      </c>
      <c r="G31" s="84" t="s">
        <v>438</v>
      </c>
      <c r="H31" s="39" t="s">
        <v>1026</v>
      </c>
      <c r="I31" s="34" t="s">
        <v>1024</v>
      </c>
      <c r="J31" s="34">
        <v>1</v>
      </c>
      <c r="K31" s="35">
        <v>1</v>
      </c>
      <c r="L31" s="34" t="s">
        <v>1024</v>
      </c>
      <c r="M31" s="34">
        <v>1</v>
      </c>
      <c r="N31" s="35">
        <v>1</v>
      </c>
      <c r="O31" s="35">
        <v>2</v>
      </c>
      <c r="P31" s="36">
        <v>35403019.800208203</v>
      </c>
      <c r="Q31" s="37" t="s">
        <v>1027</v>
      </c>
      <c r="R31" s="38"/>
      <c r="S31" s="24"/>
      <c r="T31" s="25" t="str">
        <f t="shared" si="4"/>
        <v>No hay ejecución</v>
      </c>
      <c r="U31" s="23" t="str">
        <f t="shared" si="5"/>
        <v>NA</v>
      </c>
      <c r="V31" s="23" t="s">
        <v>1028</v>
      </c>
      <c r="W31" s="24">
        <v>1</v>
      </c>
      <c r="X31" s="25">
        <f t="shared" si="6"/>
        <v>1</v>
      </c>
      <c r="Y31" s="23" t="str">
        <f t="shared" si="7"/>
        <v>De acuerdo con lo programado</v>
      </c>
      <c r="Z31" s="23" t="s">
        <v>1208</v>
      </c>
      <c r="AA31" s="24">
        <v>2</v>
      </c>
      <c r="AB31" s="25">
        <f>IF(AA32="","No hay ejecución",IF(AND(L32=0),"No hay Programación", AA32/L32))</f>
        <v>4.5</v>
      </c>
      <c r="AC31" s="23" t="str">
        <f>IF(AB31="No hay ejecución","NA",IF(AB31&gt;=90%,"De acuerdo con lo programado",IF(AB31&gt;=51%,"Atraso Leve",IF(AB31&lt;50%,"En riesgo en cumplimiento"))))</f>
        <v>De acuerdo con lo programado</v>
      </c>
      <c r="AD31" s="23"/>
      <c r="AE31" s="24"/>
      <c r="AF31" s="25" t="str">
        <f t="shared" si="10"/>
        <v>No hay ejecución</v>
      </c>
      <c r="AG31" s="23" t="str">
        <f t="shared" si="11"/>
        <v>NA</v>
      </c>
      <c r="AH31" s="23"/>
      <c r="AI31" s="24">
        <f t="shared" si="12"/>
        <v>3</v>
      </c>
      <c r="AJ31" s="26">
        <f t="shared" si="13"/>
        <v>1.5</v>
      </c>
      <c r="AK31" s="518" t="str">
        <f t="shared" si="3"/>
        <v>De acuerdo a lo programado</v>
      </c>
      <c r="AL31" s="23"/>
    </row>
    <row r="32" spans="1:38" ht="107.55" customHeight="1" thickTop="1" thickBot="1">
      <c r="A32" s="32">
        <f t="shared" si="14"/>
        <v>18</v>
      </c>
      <c r="B32" s="33">
        <v>3</v>
      </c>
      <c r="C32" s="33" t="s">
        <v>156</v>
      </c>
      <c r="D32" s="33">
        <v>1</v>
      </c>
      <c r="E32" s="33"/>
      <c r="F32" s="237" t="s">
        <v>1029</v>
      </c>
      <c r="G32" s="84" t="s">
        <v>1030</v>
      </c>
      <c r="H32" s="39" t="s">
        <v>981</v>
      </c>
      <c r="I32" s="34">
        <v>2</v>
      </c>
      <c r="J32" s="34">
        <v>2</v>
      </c>
      <c r="K32" s="35">
        <v>4</v>
      </c>
      <c r="L32" s="34">
        <v>2</v>
      </c>
      <c r="M32" s="34">
        <v>2</v>
      </c>
      <c r="N32" s="35">
        <v>4</v>
      </c>
      <c r="O32" s="35">
        <v>8</v>
      </c>
      <c r="P32" s="36">
        <v>35403019.800208203</v>
      </c>
      <c r="Q32" s="37" t="s">
        <v>1027</v>
      </c>
      <c r="R32" s="38"/>
      <c r="S32" s="24">
        <v>2</v>
      </c>
      <c r="T32" s="25">
        <f t="shared" si="4"/>
        <v>1</v>
      </c>
      <c r="U32" s="23" t="str">
        <f t="shared" si="5"/>
        <v>De acuerdo con lo programado</v>
      </c>
      <c r="V32" s="23" t="s">
        <v>1031</v>
      </c>
      <c r="W32" s="24">
        <v>2</v>
      </c>
      <c r="X32" s="25">
        <f t="shared" si="6"/>
        <v>1</v>
      </c>
      <c r="Y32" s="23" t="str">
        <f t="shared" si="7"/>
        <v>De acuerdo con lo programado</v>
      </c>
      <c r="Z32" s="23" t="s">
        <v>1209</v>
      </c>
      <c r="AA32" s="24">
        <v>9</v>
      </c>
      <c r="AB32" s="25">
        <f>IF(AA33="","No hay ejecución",IF(AND(L33=0),"No hay Programación", AA33/L33))</f>
        <v>1</v>
      </c>
      <c r="AC32" s="23" t="str">
        <f>IF(AB32="No hay ejecución","NA",IF(AB32&gt;=90%,"De acuerdo con lo programado",IF(AB32&gt;=51%,"Atraso Leve",IF(AB32&lt;50%,"En riesgo en cumplimiento"))))</f>
        <v>De acuerdo con lo programado</v>
      </c>
      <c r="AD32" s="23"/>
      <c r="AE32" s="24"/>
      <c r="AF32" s="25" t="str">
        <f t="shared" si="10"/>
        <v>No hay ejecución</v>
      </c>
      <c r="AG32" s="23" t="str">
        <f t="shared" si="11"/>
        <v>NA</v>
      </c>
      <c r="AH32" s="23"/>
      <c r="AI32" s="24">
        <f t="shared" si="12"/>
        <v>13</v>
      </c>
      <c r="AJ32" s="26">
        <f t="shared" si="13"/>
        <v>1.625</v>
      </c>
      <c r="AK32" s="518" t="str">
        <f t="shared" si="3"/>
        <v>De acuerdo a lo programado</v>
      </c>
      <c r="AL32" s="23"/>
    </row>
    <row r="33" spans="1:38" ht="110.1" customHeight="1" thickTop="1" thickBot="1">
      <c r="A33" s="32">
        <f t="shared" si="14"/>
        <v>19</v>
      </c>
      <c r="B33" s="33">
        <v>3</v>
      </c>
      <c r="C33" s="33" t="s">
        <v>156</v>
      </c>
      <c r="D33" s="33">
        <v>1</v>
      </c>
      <c r="E33" s="33"/>
      <c r="F33" s="237" t="s">
        <v>1032</v>
      </c>
      <c r="G33" s="84" t="s">
        <v>1033</v>
      </c>
      <c r="H33" s="39" t="s">
        <v>1030</v>
      </c>
      <c r="I33" s="34">
        <f>3+1+3+1+1</f>
        <v>9</v>
      </c>
      <c r="J33" s="34">
        <v>10</v>
      </c>
      <c r="K33" s="35">
        <v>19</v>
      </c>
      <c r="L33" s="34">
        <v>9</v>
      </c>
      <c r="M33" s="34">
        <v>10</v>
      </c>
      <c r="N33" s="35">
        <v>19</v>
      </c>
      <c r="O33" s="35">
        <v>38</v>
      </c>
      <c r="P33" s="36">
        <v>35403019.800208203</v>
      </c>
      <c r="Q33" s="37" t="s">
        <v>1027</v>
      </c>
      <c r="R33" s="38"/>
      <c r="S33" s="24">
        <v>9</v>
      </c>
      <c r="T33" s="25">
        <f t="shared" si="4"/>
        <v>1</v>
      </c>
      <c r="U33" s="23" t="str">
        <f t="shared" si="5"/>
        <v>De acuerdo con lo programado</v>
      </c>
      <c r="V33" s="23" t="s">
        <v>1034</v>
      </c>
      <c r="W33" s="24">
        <v>10</v>
      </c>
      <c r="X33" s="25">
        <f t="shared" si="6"/>
        <v>1</v>
      </c>
      <c r="Y33" s="23" t="str">
        <f t="shared" si="7"/>
        <v>De acuerdo con lo programado</v>
      </c>
      <c r="Z33" s="23" t="s">
        <v>1209</v>
      </c>
      <c r="AA33" s="24">
        <v>9</v>
      </c>
      <c r="AB33" s="25">
        <f t="shared" si="8"/>
        <v>1</v>
      </c>
      <c r="AC33" s="23" t="str">
        <f t="shared" si="9"/>
        <v>De acuerdo con lo programado</v>
      </c>
      <c r="AD33" s="23"/>
      <c r="AE33" s="24"/>
      <c r="AF33" s="25" t="str">
        <f t="shared" si="10"/>
        <v>No hay ejecución</v>
      </c>
      <c r="AG33" s="23" t="str">
        <f t="shared" si="11"/>
        <v>NA</v>
      </c>
      <c r="AH33" s="23"/>
      <c r="AI33" s="24">
        <f t="shared" si="12"/>
        <v>28</v>
      </c>
      <c r="AJ33" s="26">
        <f t="shared" si="13"/>
        <v>0.73684210526315785</v>
      </c>
      <c r="AK33" s="518" t="str">
        <f t="shared" si="3"/>
        <v>En riesgo de Incumplimiento</v>
      </c>
      <c r="AL33" s="23"/>
    </row>
    <row r="34" spans="1:38" ht="106.8" thickTop="1" thickBot="1">
      <c r="A34" s="32">
        <f t="shared" si="14"/>
        <v>20</v>
      </c>
      <c r="B34" s="33">
        <v>3</v>
      </c>
      <c r="C34" s="33" t="s">
        <v>156</v>
      </c>
      <c r="D34" s="33">
        <v>1</v>
      </c>
      <c r="E34" s="33">
        <v>0</v>
      </c>
      <c r="F34" s="237" t="s">
        <v>1035</v>
      </c>
      <c r="G34" s="84" t="s">
        <v>1036</v>
      </c>
      <c r="H34" s="39" t="s">
        <v>1037</v>
      </c>
      <c r="I34" s="34">
        <v>1</v>
      </c>
      <c r="J34" s="34">
        <v>1</v>
      </c>
      <c r="K34" s="35">
        <f t="shared" ref="K34:K39" si="16">I34+J34</f>
        <v>2</v>
      </c>
      <c r="L34" s="34">
        <v>1</v>
      </c>
      <c r="M34" s="34">
        <v>1</v>
      </c>
      <c r="N34" s="35">
        <f t="shared" si="1"/>
        <v>2</v>
      </c>
      <c r="O34" s="35">
        <f t="shared" ref="O34:O39" si="17">+K34+N34</f>
        <v>4</v>
      </c>
      <c r="P34" s="36">
        <v>35403019.800208203</v>
      </c>
      <c r="Q34" s="37" t="s">
        <v>1020</v>
      </c>
      <c r="R34" s="38"/>
      <c r="S34" s="239">
        <v>1</v>
      </c>
      <c r="T34" s="25">
        <f t="shared" si="4"/>
        <v>1</v>
      </c>
      <c r="U34" s="23" t="str">
        <f t="shared" si="5"/>
        <v>De acuerdo con lo programado</v>
      </c>
      <c r="V34" s="240" t="s">
        <v>1039</v>
      </c>
      <c r="W34" s="24"/>
      <c r="X34" s="25">
        <v>0</v>
      </c>
      <c r="Y34" s="23" t="str">
        <f t="shared" si="7"/>
        <v>En riesgo en cumplimiento</v>
      </c>
      <c r="Z34" s="23"/>
      <c r="AA34" s="24">
        <v>1</v>
      </c>
      <c r="AB34" s="25">
        <f t="shared" si="8"/>
        <v>1</v>
      </c>
      <c r="AC34" s="23" t="str">
        <f t="shared" si="9"/>
        <v>De acuerdo con lo programado</v>
      </c>
      <c r="AD34" s="23" t="s">
        <v>1531</v>
      </c>
      <c r="AE34" s="24"/>
      <c r="AF34" s="25" t="str">
        <f t="shared" si="10"/>
        <v>No hay ejecución</v>
      </c>
      <c r="AG34" s="23" t="str">
        <f t="shared" si="11"/>
        <v>NA</v>
      </c>
      <c r="AH34" s="23"/>
      <c r="AI34" s="24">
        <f t="shared" si="12"/>
        <v>2</v>
      </c>
      <c r="AJ34" s="26">
        <f t="shared" si="13"/>
        <v>0.5</v>
      </c>
      <c r="AK34" s="518" t="str">
        <f t="shared" si="3"/>
        <v>En riesgo de Incumplimiento</v>
      </c>
      <c r="AL34" s="23"/>
    </row>
    <row r="35" spans="1:38" ht="99.75" customHeight="1" thickTop="1" thickBot="1">
      <c r="A35" s="32">
        <f t="shared" si="14"/>
        <v>21</v>
      </c>
      <c r="B35" s="33">
        <v>3</v>
      </c>
      <c r="C35" s="33" t="s">
        <v>156</v>
      </c>
      <c r="D35" s="33">
        <v>1</v>
      </c>
      <c r="E35" s="33">
        <v>0</v>
      </c>
      <c r="F35" s="237" t="s">
        <v>1040</v>
      </c>
      <c r="G35" s="84" t="s">
        <v>1036</v>
      </c>
      <c r="H35" s="39" t="s">
        <v>117</v>
      </c>
      <c r="I35" s="34">
        <v>1</v>
      </c>
      <c r="J35" s="34">
        <v>1</v>
      </c>
      <c r="K35" s="35">
        <f t="shared" si="16"/>
        <v>2</v>
      </c>
      <c r="L35" s="34">
        <v>1</v>
      </c>
      <c r="M35" s="34">
        <v>1</v>
      </c>
      <c r="N35" s="35">
        <f t="shared" si="1"/>
        <v>2</v>
      </c>
      <c r="O35" s="35">
        <f t="shared" si="17"/>
        <v>4</v>
      </c>
      <c r="P35" s="36">
        <v>35403019.800208203</v>
      </c>
      <c r="Q35" s="37" t="s">
        <v>1020</v>
      </c>
      <c r="R35" s="38" t="s">
        <v>1041</v>
      </c>
      <c r="S35" s="241">
        <v>1</v>
      </c>
      <c r="T35" s="25">
        <f t="shared" si="4"/>
        <v>1</v>
      </c>
      <c r="U35" s="23" t="str">
        <f t="shared" si="5"/>
        <v>De acuerdo con lo programado</v>
      </c>
      <c r="V35" s="242" t="s">
        <v>1042</v>
      </c>
      <c r="W35" s="24"/>
      <c r="X35" s="25">
        <v>0</v>
      </c>
      <c r="Y35" s="23" t="str">
        <f t="shared" si="7"/>
        <v>En riesgo en cumplimiento</v>
      </c>
      <c r="Z35" s="23"/>
      <c r="AA35" s="24">
        <v>1</v>
      </c>
      <c r="AB35" s="25">
        <f t="shared" si="8"/>
        <v>1</v>
      </c>
      <c r="AC35" s="23" t="str">
        <f t="shared" si="9"/>
        <v>De acuerdo con lo programado</v>
      </c>
      <c r="AD35" s="23" t="s">
        <v>1532</v>
      </c>
      <c r="AE35" s="24"/>
      <c r="AF35" s="25" t="str">
        <f t="shared" si="10"/>
        <v>No hay ejecución</v>
      </c>
      <c r="AG35" s="23" t="str">
        <f t="shared" si="11"/>
        <v>NA</v>
      </c>
      <c r="AH35" s="23"/>
      <c r="AI35" s="24">
        <f t="shared" si="12"/>
        <v>2</v>
      </c>
      <c r="AJ35" s="26">
        <f t="shared" si="13"/>
        <v>0.5</v>
      </c>
      <c r="AK35" s="518" t="str">
        <f t="shared" si="3"/>
        <v>En riesgo de Incumplimiento</v>
      </c>
      <c r="AL35" s="23"/>
    </row>
    <row r="36" spans="1:38" ht="116.4" thickTop="1" thickBot="1">
      <c r="A36" s="32">
        <f t="shared" si="14"/>
        <v>22</v>
      </c>
      <c r="B36" s="33">
        <v>3</v>
      </c>
      <c r="C36" s="33" t="s">
        <v>156</v>
      </c>
      <c r="D36" s="33">
        <v>1</v>
      </c>
      <c r="E36" s="33">
        <v>0</v>
      </c>
      <c r="F36" s="237" t="s">
        <v>1043</v>
      </c>
      <c r="G36" s="84" t="s">
        <v>435</v>
      </c>
      <c r="H36" s="237" t="s">
        <v>1044</v>
      </c>
      <c r="I36" s="34">
        <v>50</v>
      </c>
      <c r="J36" s="34">
        <v>50</v>
      </c>
      <c r="K36" s="35">
        <f t="shared" si="16"/>
        <v>100</v>
      </c>
      <c r="L36" s="34">
        <v>30</v>
      </c>
      <c r="M36" s="34">
        <v>20</v>
      </c>
      <c r="N36" s="35">
        <f t="shared" si="1"/>
        <v>50</v>
      </c>
      <c r="O36" s="35">
        <f t="shared" si="17"/>
        <v>150</v>
      </c>
      <c r="P36" s="36">
        <v>35403019.800208203</v>
      </c>
      <c r="Q36" s="37" t="s">
        <v>1038</v>
      </c>
      <c r="R36" s="38" t="s">
        <v>1045</v>
      </c>
      <c r="S36" s="241">
        <v>61</v>
      </c>
      <c r="T36" s="25">
        <f t="shared" si="4"/>
        <v>1.22</v>
      </c>
      <c r="U36" s="23" t="str">
        <f t="shared" si="5"/>
        <v>De acuerdo con lo programado</v>
      </c>
      <c r="V36" s="242" t="s">
        <v>1046</v>
      </c>
      <c r="W36" s="24"/>
      <c r="X36" s="25">
        <v>0</v>
      </c>
      <c r="Y36" s="23" t="str">
        <f t="shared" si="7"/>
        <v>En riesgo en cumplimiento</v>
      </c>
      <c r="Z36" s="23"/>
      <c r="AA36" s="24">
        <v>37</v>
      </c>
      <c r="AB36" s="25">
        <f t="shared" si="8"/>
        <v>1.2333333333333334</v>
      </c>
      <c r="AC36" s="23" t="str">
        <f t="shared" si="9"/>
        <v>De acuerdo con lo programado</v>
      </c>
      <c r="AD36" s="242" t="s">
        <v>1046</v>
      </c>
      <c r="AE36" s="24"/>
      <c r="AF36" s="25" t="str">
        <f t="shared" si="10"/>
        <v>No hay ejecución</v>
      </c>
      <c r="AG36" s="23" t="str">
        <f t="shared" si="11"/>
        <v>NA</v>
      </c>
      <c r="AH36" s="23"/>
      <c r="AI36" s="24">
        <f t="shared" si="12"/>
        <v>98</v>
      </c>
      <c r="AJ36" s="26">
        <f t="shared" si="13"/>
        <v>0.65333333333333332</v>
      </c>
      <c r="AK36" s="518" t="str">
        <f t="shared" si="3"/>
        <v>En riesgo de Incumplimiento</v>
      </c>
      <c r="AL36" s="23"/>
    </row>
    <row r="37" spans="1:38" ht="78" thickTop="1" thickBot="1">
      <c r="A37" s="32">
        <f t="shared" si="14"/>
        <v>23</v>
      </c>
      <c r="B37" s="33">
        <v>3</v>
      </c>
      <c r="C37" s="33" t="s">
        <v>156</v>
      </c>
      <c r="D37" s="33">
        <v>1</v>
      </c>
      <c r="E37" s="33">
        <v>0</v>
      </c>
      <c r="F37" s="237" t="s">
        <v>1533</v>
      </c>
      <c r="G37" s="84" t="s">
        <v>1036</v>
      </c>
      <c r="H37" s="237" t="s">
        <v>1047</v>
      </c>
      <c r="I37" s="34">
        <v>4</v>
      </c>
      <c r="J37" s="34">
        <v>3</v>
      </c>
      <c r="K37" s="35">
        <f t="shared" si="16"/>
        <v>7</v>
      </c>
      <c r="L37" s="34">
        <v>0</v>
      </c>
      <c r="M37" s="34">
        <v>8</v>
      </c>
      <c r="N37" s="35">
        <f t="shared" si="1"/>
        <v>8</v>
      </c>
      <c r="O37" s="35">
        <f t="shared" si="17"/>
        <v>15</v>
      </c>
      <c r="P37" s="36">
        <v>35403019.800208203</v>
      </c>
      <c r="Q37" s="37" t="s">
        <v>1038</v>
      </c>
      <c r="R37" s="38" t="s">
        <v>1048</v>
      </c>
      <c r="S37" s="241">
        <v>4</v>
      </c>
      <c r="T37" s="25">
        <f t="shared" si="4"/>
        <v>1</v>
      </c>
      <c r="U37" s="23" t="str">
        <f t="shared" si="5"/>
        <v>De acuerdo con lo programado</v>
      </c>
      <c r="V37" s="242" t="s">
        <v>1049</v>
      </c>
      <c r="W37" s="24"/>
      <c r="X37" s="25">
        <v>0</v>
      </c>
      <c r="Y37" s="23" t="str">
        <f t="shared" si="7"/>
        <v>En riesgo en cumplimiento</v>
      </c>
      <c r="Z37" s="23"/>
      <c r="AA37" s="24">
        <v>0</v>
      </c>
      <c r="AB37" s="25" t="str">
        <f t="shared" si="8"/>
        <v>No hay Programación</v>
      </c>
      <c r="AC37" s="23" t="str">
        <f t="shared" si="9"/>
        <v>De acuerdo con lo programado</v>
      </c>
      <c r="AD37" s="23"/>
      <c r="AE37" s="24"/>
      <c r="AF37" s="25" t="str">
        <f t="shared" si="10"/>
        <v>No hay ejecución</v>
      </c>
      <c r="AG37" s="23" t="str">
        <f t="shared" si="11"/>
        <v>NA</v>
      </c>
      <c r="AH37" s="23"/>
      <c r="AI37" s="24">
        <f t="shared" si="12"/>
        <v>4</v>
      </c>
      <c r="AJ37" s="26">
        <f t="shared" si="13"/>
        <v>0.26666666666666666</v>
      </c>
      <c r="AK37" s="518" t="str">
        <f t="shared" si="3"/>
        <v>En riesgo de Incumplimiento</v>
      </c>
      <c r="AL37" s="23"/>
    </row>
    <row r="38" spans="1:38" ht="135.6" thickTop="1" thickBot="1">
      <c r="A38" s="32">
        <f t="shared" si="14"/>
        <v>24</v>
      </c>
      <c r="B38" s="33">
        <v>3</v>
      </c>
      <c r="C38" s="33" t="s">
        <v>156</v>
      </c>
      <c r="D38" s="33">
        <v>1</v>
      </c>
      <c r="E38" s="33">
        <v>0</v>
      </c>
      <c r="F38" s="237" t="s">
        <v>1534</v>
      </c>
      <c r="G38" s="84" t="s">
        <v>314</v>
      </c>
      <c r="H38" s="237" t="s">
        <v>1047</v>
      </c>
      <c r="I38" s="34">
        <f>61+11+16+2+19+28+23+10+15</f>
        <v>185</v>
      </c>
      <c r="J38" s="34">
        <v>74</v>
      </c>
      <c r="K38" s="35">
        <f t="shared" si="16"/>
        <v>259</v>
      </c>
      <c r="L38" s="34">
        <v>185</v>
      </c>
      <c r="M38" s="34">
        <v>74</v>
      </c>
      <c r="N38" s="35">
        <f t="shared" si="1"/>
        <v>259</v>
      </c>
      <c r="O38" s="35">
        <f t="shared" si="17"/>
        <v>518</v>
      </c>
      <c r="P38" s="36">
        <v>35403019.800208203</v>
      </c>
      <c r="Q38" s="37" t="s">
        <v>1038</v>
      </c>
      <c r="R38" s="38" t="s">
        <v>1050</v>
      </c>
      <c r="S38" s="241">
        <v>74</v>
      </c>
      <c r="T38" s="25">
        <f t="shared" si="4"/>
        <v>0.4</v>
      </c>
      <c r="U38" s="23" t="str">
        <f t="shared" si="5"/>
        <v>En riesgo cumplimiento</v>
      </c>
      <c r="V38" s="242" t="s">
        <v>1051</v>
      </c>
      <c r="W38" s="24"/>
      <c r="X38" s="25">
        <v>0</v>
      </c>
      <c r="Y38" s="23" t="str">
        <f t="shared" si="7"/>
        <v>En riesgo en cumplimiento</v>
      </c>
      <c r="Z38" s="242" t="s">
        <v>1051</v>
      </c>
      <c r="AA38" s="24">
        <v>0</v>
      </c>
      <c r="AB38" s="25">
        <f t="shared" si="8"/>
        <v>0</v>
      </c>
      <c r="AC38" s="23" t="str">
        <f t="shared" si="9"/>
        <v>En riesgo en cumplimiento</v>
      </c>
      <c r="AD38" s="23" t="s">
        <v>1535</v>
      </c>
      <c r="AE38" s="24"/>
      <c r="AF38" s="25" t="str">
        <f t="shared" si="10"/>
        <v>No hay ejecución</v>
      </c>
      <c r="AG38" s="23" t="str">
        <f t="shared" si="11"/>
        <v>NA</v>
      </c>
      <c r="AH38" s="23"/>
      <c r="AI38" s="24">
        <f t="shared" si="12"/>
        <v>74</v>
      </c>
      <c r="AJ38" s="26">
        <f t="shared" si="13"/>
        <v>0.14285714285714285</v>
      </c>
      <c r="AK38" s="518" t="str">
        <f t="shared" si="3"/>
        <v>En riesgo de Incumplimiento</v>
      </c>
      <c r="AL38" s="23"/>
    </row>
    <row r="39" spans="1:38" ht="164.4" thickTop="1" thickBot="1">
      <c r="A39" s="32">
        <f t="shared" si="14"/>
        <v>25</v>
      </c>
      <c r="B39" s="33">
        <v>3</v>
      </c>
      <c r="C39" s="33" t="s">
        <v>156</v>
      </c>
      <c r="D39" s="33">
        <v>1</v>
      </c>
      <c r="E39" s="33">
        <v>0</v>
      </c>
      <c r="F39" s="237" t="s">
        <v>1052</v>
      </c>
      <c r="G39" s="84" t="s">
        <v>1036</v>
      </c>
      <c r="H39" s="237" t="s">
        <v>1053</v>
      </c>
      <c r="I39" s="34">
        <v>80</v>
      </c>
      <c r="J39" s="34">
        <v>85</v>
      </c>
      <c r="K39" s="35">
        <f t="shared" si="16"/>
        <v>165</v>
      </c>
      <c r="L39" s="34">
        <v>80</v>
      </c>
      <c r="M39" s="34">
        <v>60</v>
      </c>
      <c r="N39" s="35">
        <f t="shared" si="1"/>
        <v>140</v>
      </c>
      <c r="O39" s="35">
        <f t="shared" si="17"/>
        <v>305</v>
      </c>
      <c r="P39" s="36">
        <v>35403019.800208203</v>
      </c>
      <c r="Q39" s="37" t="s">
        <v>1038</v>
      </c>
      <c r="R39" s="38" t="s">
        <v>1054</v>
      </c>
      <c r="S39" s="241">
        <v>77</v>
      </c>
      <c r="T39" s="25">
        <f t="shared" si="4"/>
        <v>0.96250000000000002</v>
      </c>
      <c r="U39" s="23" t="str">
        <f t="shared" si="5"/>
        <v>De acuerdo con lo programado</v>
      </c>
      <c r="V39" s="242" t="s">
        <v>1055</v>
      </c>
      <c r="W39" s="24">
        <v>80</v>
      </c>
      <c r="X39" s="25">
        <v>0.96</v>
      </c>
      <c r="Y39" s="23" t="str">
        <f t="shared" si="7"/>
        <v>De acuerdo con lo programado</v>
      </c>
      <c r="Z39" s="242" t="s">
        <v>1055</v>
      </c>
      <c r="AA39" s="24">
        <v>80</v>
      </c>
      <c r="AB39" s="25">
        <f t="shared" si="8"/>
        <v>1</v>
      </c>
      <c r="AC39" s="23" t="str">
        <f t="shared" si="9"/>
        <v>De acuerdo con lo programado</v>
      </c>
      <c r="AD39" s="242" t="s">
        <v>1055</v>
      </c>
      <c r="AE39" s="24"/>
      <c r="AF39" s="25" t="str">
        <f t="shared" si="10"/>
        <v>No hay ejecución</v>
      </c>
      <c r="AG39" s="23" t="str">
        <f t="shared" si="11"/>
        <v>NA</v>
      </c>
      <c r="AH39" s="23"/>
      <c r="AI39" s="24">
        <f t="shared" si="12"/>
        <v>237</v>
      </c>
      <c r="AJ39" s="26">
        <f t="shared" si="13"/>
        <v>0.77704918032786885</v>
      </c>
      <c r="AK39" s="518" t="str">
        <f t="shared" si="3"/>
        <v>En riesgo de Incumplimiento</v>
      </c>
      <c r="AL39" s="23"/>
    </row>
    <row r="40" spans="1:38" ht="25.2" thickTop="1" thickBot="1">
      <c r="A40" s="32"/>
      <c r="B40" s="33"/>
      <c r="C40" s="33"/>
      <c r="D40" s="33"/>
      <c r="E40" s="33"/>
      <c r="F40" s="237"/>
      <c r="G40" s="84"/>
      <c r="H40" s="237"/>
      <c r="I40" s="34"/>
      <c r="J40" s="34"/>
      <c r="K40" s="35"/>
      <c r="L40" s="34"/>
      <c r="M40" s="34"/>
      <c r="N40" s="35"/>
      <c r="O40" s="35"/>
      <c r="P40" s="36"/>
      <c r="Q40" s="37"/>
      <c r="R40" s="38"/>
      <c r="S40" s="24"/>
      <c r="T40" s="25" t="str">
        <f t="shared" si="4"/>
        <v>No hay ejecución</v>
      </c>
      <c r="U40" s="23" t="str">
        <f t="shared" si="5"/>
        <v>NA</v>
      </c>
      <c r="V40" s="23"/>
      <c r="W40" s="24"/>
      <c r="X40" s="25" t="str">
        <f t="shared" si="6"/>
        <v>No hay ejecución</v>
      </c>
      <c r="Y40" s="23" t="str">
        <f t="shared" si="7"/>
        <v>NA</v>
      </c>
      <c r="Z40" s="23"/>
      <c r="AA40" s="24"/>
      <c r="AB40" s="25" t="str">
        <f t="shared" si="8"/>
        <v>No hay ejecución</v>
      </c>
      <c r="AC40" s="23" t="str">
        <f t="shared" si="9"/>
        <v>NA</v>
      </c>
      <c r="AD40" s="23"/>
      <c r="AE40" s="24"/>
      <c r="AF40" s="25" t="str">
        <f t="shared" si="10"/>
        <v>No hay ejecución</v>
      </c>
      <c r="AG40" s="23" t="str">
        <f t="shared" si="11"/>
        <v>NA</v>
      </c>
      <c r="AH40" s="23"/>
      <c r="AI40" s="24">
        <f t="shared" si="12"/>
        <v>0</v>
      </c>
      <c r="AJ40" s="26" t="str">
        <f t="shared" si="13"/>
        <v>No hay Programación</v>
      </c>
      <c r="AK40" s="518" t="str">
        <f t="shared" si="3"/>
        <v>De acuerdo a lo programado</v>
      </c>
      <c r="AL40" s="23"/>
    </row>
    <row r="41" spans="1:38" ht="25.2" thickTop="1" thickBot="1">
      <c r="A41" s="32"/>
      <c r="B41" s="33"/>
      <c r="C41" s="33"/>
      <c r="D41" s="33"/>
      <c r="E41" s="33"/>
      <c r="F41" s="237"/>
      <c r="G41" s="84"/>
      <c r="H41" s="39"/>
      <c r="I41" s="34"/>
      <c r="J41" s="34"/>
      <c r="K41" s="35"/>
      <c r="L41" s="34"/>
      <c r="M41" s="34"/>
      <c r="N41" s="35"/>
      <c r="O41" s="35"/>
      <c r="P41" s="36"/>
      <c r="Q41" s="37"/>
      <c r="R41" s="38"/>
      <c r="S41" s="24"/>
      <c r="T41" s="25" t="str">
        <f t="shared" si="4"/>
        <v>No hay ejecución</v>
      </c>
      <c r="U41" s="23" t="str">
        <f t="shared" si="5"/>
        <v>NA</v>
      </c>
      <c r="V41" s="23"/>
      <c r="W41" s="24"/>
      <c r="X41" s="25" t="str">
        <f t="shared" si="6"/>
        <v>No hay ejecución</v>
      </c>
      <c r="Y41" s="23" t="str">
        <f t="shared" si="7"/>
        <v>NA</v>
      </c>
      <c r="Z41" s="23"/>
      <c r="AA41" s="24"/>
      <c r="AB41" s="25" t="str">
        <f t="shared" si="8"/>
        <v>No hay ejecución</v>
      </c>
      <c r="AC41" s="23" t="str">
        <f t="shared" si="9"/>
        <v>NA</v>
      </c>
      <c r="AD41" s="23"/>
      <c r="AE41" s="24"/>
      <c r="AF41" s="25" t="str">
        <f t="shared" si="10"/>
        <v>No hay ejecución</v>
      </c>
      <c r="AG41" s="23" t="str">
        <f t="shared" si="11"/>
        <v>NA</v>
      </c>
      <c r="AH41" s="23"/>
      <c r="AI41" s="24">
        <f t="shared" si="12"/>
        <v>0</v>
      </c>
      <c r="AJ41" s="26" t="str">
        <f t="shared" si="13"/>
        <v>No hay Programación</v>
      </c>
      <c r="AK41" s="518" t="str">
        <f t="shared" si="3"/>
        <v>De acuerdo a lo programado</v>
      </c>
      <c r="AL41" s="23"/>
    </row>
    <row r="42" spans="1:38" ht="25.2" thickTop="1" thickBot="1">
      <c r="A42" s="32"/>
      <c r="B42" s="33"/>
      <c r="C42" s="33"/>
      <c r="D42" s="33"/>
      <c r="E42" s="33"/>
      <c r="F42" s="39"/>
      <c r="G42" s="84" t="s">
        <v>378</v>
      </c>
      <c r="H42" s="39"/>
      <c r="I42" s="34"/>
      <c r="J42" s="34"/>
      <c r="K42" s="35">
        <f>I42+J42</f>
        <v>0</v>
      </c>
      <c r="L42" s="34"/>
      <c r="M42" s="34"/>
      <c r="N42" s="35">
        <f t="shared" si="1"/>
        <v>0</v>
      </c>
      <c r="O42" s="35"/>
      <c r="P42" s="36"/>
      <c r="Q42" s="37"/>
      <c r="R42" s="38"/>
      <c r="S42" s="24"/>
      <c r="T42" s="25" t="str">
        <f t="shared" si="4"/>
        <v>No hay ejecución</v>
      </c>
      <c r="U42" s="23" t="str">
        <f t="shared" si="5"/>
        <v>NA</v>
      </c>
      <c r="V42" s="23"/>
      <c r="W42" s="24"/>
      <c r="X42" s="25" t="str">
        <f t="shared" si="6"/>
        <v>No hay ejecución</v>
      </c>
      <c r="Y42" s="23" t="str">
        <f t="shared" si="7"/>
        <v>NA</v>
      </c>
      <c r="Z42" s="23"/>
      <c r="AA42" s="24"/>
      <c r="AB42" s="25" t="str">
        <f t="shared" si="8"/>
        <v>No hay ejecución</v>
      </c>
      <c r="AC42" s="23" t="str">
        <f t="shared" si="9"/>
        <v>NA</v>
      </c>
      <c r="AD42" s="23"/>
      <c r="AE42" s="24"/>
      <c r="AF42" s="25" t="str">
        <f t="shared" si="10"/>
        <v>No hay ejecución</v>
      </c>
      <c r="AG42" s="23" t="str">
        <f t="shared" si="11"/>
        <v>NA</v>
      </c>
      <c r="AH42" s="23"/>
      <c r="AI42" s="24">
        <f t="shared" si="12"/>
        <v>0</v>
      </c>
      <c r="AJ42" s="26" t="str">
        <f t="shared" si="13"/>
        <v>No hay Programación</v>
      </c>
      <c r="AK42" s="518" t="str">
        <f t="shared" si="3"/>
        <v>De acuerdo a lo programado</v>
      </c>
      <c r="AL42" s="23"/>
    </row>
    <row r="43" spans="1:38" ht="12.6" thickTop="1">
      <c r="A43" s="243" t="s">
        <v>274</v>
      </c>
      <c r="B43" s="243"/>
      <c r="C43" s="243"/>
      <c r="D43" s="243"/>
      <c r="E43" s="243"/>
      <c r="F43" s="243"/>
      <c r="G43" s="243"/>
      <c r="H43" s="243"/>
      <c r="I43" s="243"/>
      <c r="J43" s="243"/>
      <c r="K43" s="243"/>
      <c r="L43" s="243"/>
      <c r="M43" s="243"/>
      <c r="N43" s="243"/>
      <c r="O43" s="243"/>
      <c r="P43" s="243"/>
      <c r="Q43" s="243"/>
      <c r="R43" s="243"/>
      <c r="S43" s="244"/>
      <c r="T43" s="244"/>
      <c r="U43" s="244"/>
      <c r="V43" s="244"/>
      <c r="W43" s="244"/>
      <c r="X43" s="244"/>
      <c r="Y43" s="244"/>
      <c r="Z43" s="244"/>
      <c r="AA43" s="244"/>
      <c r="AB43" s="244"/>
      <c r="AC43" s="244"/>
      <c r="AD43" s="846"/>
      <c r="AE43" s="846"/>
      <c r="AF43" s="846"/>
      <c r="AG43" s="846"/>
      <c r="AH43" s="846"/>
      <c r="AI43" s="846"/>
      <c r="AJ43" s="846"/>
      <c r="AK43" s="846"/>
      <c r="AL43" s="846"/>
    </row>
    <row r="44" spans="1:38" ht="10.199999999999999" thickBot="1">
      <c r="A44" s="32"/>
      <c r="B44" s="33"/>
      <c r="C44" s="33"/>
      <c r="D44" s="33"/>
      <c r="E44" s="33"/>
      <c r="F44" s="39"/>
      <c r="G44" s="84"/>
      <c r="H44" s="39"/>
      <c r="I44" s="40"/>
      <c r="J44" s="40"/>
      <c r="K44" s="41">
        <f>I44+J44</f>
        <v>0</v>
      </c>
      <c r="L44" s="40"/>
      <c r="M44" s="40"/>
      <c r="N44" s="41">
        <f>L44+M44</f>
        <v>0</v>
      </c>
      <c r="O44" s="41">
        <f>K44+N44</f>
        <v>0</v>
      </c>
      <c r="P44" s="36"/>
      <c r="Q44" s="37"/>
      <c r="R44" s="38"/>
      <c r="S44" s="189"/>
      <c r="T44" s="97"/>
      <c r="U44" s="190"/>
      <c r="V44" s="5"/>
      <c r="W44" s="189"/>
      <c r="X44" s="97"/>
      <c r="Y44" s="190"/>
      <c r="Z44" s="5"/>
      <c r="AA44" s="191"/>
      <c r="AB44" s="97"/>
      <c r="AC44" s="190"/>
      <c r="AD44" s="5"/>
      <c r="AE44" s="5"/>
      <c r="AF44" s="5"/>
      <c r="AG44" s="5"/>
      <c r="AH44" s="5"/>
      <c r="AI44" s="5"/>
      <c r="AJ44" s="5"/>
      <c r="AK44" s="5"/>
      <c r="AL44" s="5"/>
    </row>
    <row r="45" spans="1:38" ht="10.8" thickTop="1" thickBot="1">
      <c r="A45" s="32"/>
      <c r="B45" s="33"/>
      <c r="C45" s="33"/>
      <c r="D45" s="33"/>
      <c r="E45" s="33"/>
      <c r="F45" s="39"/>
      <c r="G45" s="84"/>
      <c r="H45" s="39"/>
      <c r="I45" s="40"/>
      <c r="J45" s="40"/>
      <c r="K45" s="41">
        <f>I45+J45</f>
        <v>0</v>
      </c>
      <c r="L45" s="40"/>
      <c r="M45" s="40"/>
      <c r="N45" s="41">
        <f>L45+M45</f>
        <v>0</v>
      </c>
      <c r="O45" s="41">
        <f>K45+N45</f>
        <v>0</v>
      </c>
      <c r="P45" s="36"/>
      <c r="Q45" s="37"/>
      <c r="R45" s="38"/>
      <c r="S45" s="189"/>
      <c r="T45" s="97"/>
      <c r="U45" s="190"/>
      <c r="V45" s="5"/>
      <c r="W45" s="189"/>
      <c r="X45" s="97"/>
      <c r="Y45" s="190"/>
      <c r="Z45" s="5"/>
      <c r="AA45" s="191"/>
      <c r="AB45" s="97"/>
      <c r="AC45" s="190"/>
      <c r="AD45" s="5"/>
      <c r="AE45" s="5"/>
      <c r="AF45" s="5"/>
      <c r="AG45" s="5"/>
      <c r="AH45" s="5"/>
      <c r="AI45" s="5"/>
      <c r="AJ45" s="5"/>
      <c r="AK45" s="5"/>
      <c r="AL45" s="5"/>
    </row>
    <row r="46" spans="1:38" ht="10.8" thickTop="1" thickBot="1">
      <c r="A46" s="32"/>
      <c r="B46" s="33"/>
      <c r="C46" s="33"/>
      <c r="D46" s="33"/>
      <c r="E46" s="33"/>
      <c r="F46" s="39"/>
      <c r="G46" s="84"/>
      <c r="H46" s="39"/>
      <c r="I46" s="40"/>
      <c r="J46" s="40"/>
      <c r="K46" s="41">
        <f>I46+J46</f>
        <v>0</v>
      </c>
      <c r="L46" s="40"/>
      <c r="M46" s="40"/>
      <c r="N46" s="41">
        <f>L46+M46</f>
        <v>0</v>
      </c>
      <c r="O46" s="41">
        <f>K46+N46</f>
        <v>0</v>
      </c>
      <c r="P46" s="36"/>
      <c r="Q46" s="37"/>
      <c r="R46" s="38"/>
      <c r="S46" s="189"/>
      <c r="T46" s="97"/>
      <c r="U46" s="190"/>
      <c r="V46" s="5"/>
      <c r="W46" s="189"/>
      <c r="X46" s="97"/>
      <c r="Y46" s="190"/>
      <c r="Z46" s="5"/>
      <c r="AA46" s="191"/>
      <c r="AB46" s="97"/>
      <c r="AC46" s="190"/>
      <c r="AD46" s="5"/>
      <c r="AE46" s="5"/>
      <c r="AF46" s="5"/>
      <c r="AG46" s="5"/>
      <c r="AH46" s="5"/>
      <c r="AI46" s="5"/>
      <c r="AJ46" s="5"/>
      <c r="AK46" s="5"/>
      <c r="AL46" s="5"/>
    </row>
    <row r="47" spans="1:38" ht="10.8" thickTop="1" thickBot="1">
      <c r="A47" s="32"/>
      <c r="B47" s="33"/>
      <c r="C47" s="33"/>
      <c r="D47" s="33"/>
      <c r="E47" s="33"/>
      <c r="F47" s="39"/>
      <c r="G47" s="84"/>
      <c r="H47" s="39"/>
      <c r="I47" s="40"/>
      <c r="J47" s="40"/>
      <c r="K47" s="41">
        <f>I47+J47</f>
        <v>0</v>
      </c>
      <c r="L47" s="40"/>
      <c r="M47" s="40"/>
      <c r="N47" s="41">
        <f>L47+M47</f>
        <v>0</v>
      </c>
      <c r="O47" s="41">
        <f>K47+N47</f>
        <v>0</v>
      </c>
      <c r="P47" s="36"/>
      <c r="Q47" s="37"/>
      <c r="R47" s="38"/>
      <c r="S47" s="189"/>
      <c r="T47" s="97"/>
      <c r="U47" s="190"/>
      <c r="V47" s="5"/>
      <c r="W47" s="189"/>
      <c r="X47" s="97"/>
      <c r="Y47" s="190"/>
      <c r="Z47" s="5"/>
      <c r="AA47" s="191"/>
      <c r="AB47" s="97"/>
      <c r="AC47" s="190"/>
      <c r="AD47" s="5"/>
      <c r="AE47" s="5"/>
      <c r="AF47" s="5"/>
      <c r="AG47" s="5"/>
      <c r="AH47" s="5"/>
      <c r="AI47" s="5"/>
      <c r="AJ47" s="5"/>
      <c r="AK47" s="5"/>
      <c r="AL47" s="5"/>
    </row>
    <row r="48" spans="1:38" ht="10.8" thickTop="1" thickBot="1">
      <c r="A48" s="6"/>
      <c r="B48" s="6"/>
      <c r="C48" s="6"/>
      <c r="D48" s="6"/>
      <c r="E48" s="6"/>
      <c r="F48" s="245"/>
      <c r="G48" s="8"/>
      <c r="H48" s="246"/>
      <c r="I48" s="9"/>
      <c r="J48" s="9"/>
      <c r="K48" s="9"/>
      <c r="L48" s="9"/>
      <c r="M48" s="9"/>
      <c r="N48" s="9"/>
      <c r="O48" s="9"/>
      <c r="P48" s="9"/>
      <c r="Q48" s="9"/>
      <c r="R48" s="9"/>
    </row>
    <row r="49" spans="1:18" ht="10.5" customHeight="1" thickTop="1" thickBot="1">
      <c r="A49" s="806" t="s">
        <v>223</v>
      </c>
      <c r="B49" s="807"/>
      <c r="C49" s="807"/>
      <c r="D49" s="807"/>
      <c r="E49" s="807"/>
      <c r="F49" s="247"/>
      <c r="G49" s="10"/>
      <c r="H49" s="248"/>
      <c r="I49" s="9"/>
      <c r="J49" s="9"/>
      <c r="K49" s="9"/>
      <c r="L49" s="9"/>
      <c r="M49" s="9"/>
      <c r="N49" s="9"/>
      <c r="O49" s="9"/>
      <c r="P49" s="9"/>
      <c r="Q49" s="9"/>
      <c r="R49" s="9"/>
    </row>
    <row r="50" spans="1:18" ht="10.8" thickTop="1" thickBot="1">
      <c r="A50" s="11"/>
      <c r="B50" s="11"/>
      <c r="C50" s="11"/>
      <c r="D50" s="11"/>
      <c r="E50" s="11"/>
      <c r="F50" s="249"/>
      <c r="G50" s="10"/>
      <c r="H50" s="248"/>
      <c r="I50" s="9"/>
      <c r="J50" s="9"/>
      <c r="K50" s="9"/>
      <c r="L50" s="9"/>
      <c r="M50" s="9"/>
      <c r="N50" s="9"/>
      <c r="O50" s="9"/>
      <c r="P50" s="9"/>
      <c r="Q50" s="9"/>
      <c r="R50" s="9"/>
    </row>
    <row r="51" spans="1:18" ht="12" customHeight="1" thickTop="1" thickBot="1">
      <c r="A51" s="808" t="s">
        <v>224</v>
      </c>
      <c r="B51" s="809"/>
      <c r="C51" s="809"/>
      <c r="D51" s="809"/>
      <c r="E51" s="809"/>
      <c r="F51" s="247"/>
      <c r="G51" s="10"/>
      <c r="H51" s="248"/>
      <c r="I51" s="9"/>
      <c r="J51" s="9"/>
      <c r="K51" s="9"/>
      <c r="L51" s="9"/>
      <c r="M51" s="9"/>
      <c r="N51" s="9"/>
      <c r="O51" s="9"/>
      <c r="P51" s="9"/>
      <c r="Q51" s="9"/>
      <c r="R51" s="9"/>
    </row>
    <row r="52" spans="1:18" ht="10.8" thickTop="1" thickBot="1">
      <c r="A52" s="13"/>
      <c r="B52" s="13"/>
      <c r="C52" s="13"/>
      <c r="D52" s="13"/>
      <c r="E52" s="13"/>
      <c r="F52" s="250"/>
      <c r="G52" s="10"/>
      <c r="H52" s="248"/>
      <c r="I52" s="9"/>
      <c r="J52" s="9"/>
      <c r="K52" s="9"/>
      <c r="L52" s="9"/>
      <c r="M52" s="9"/>
      <c r="N52" s="9"/>
      <c r="O52" s="9"/>
      <c r="P52" s="9"/>
      <c r="Q52" s="9"/>
      <c r="R52" s="9"/>
    </row>
    <row r="53" spans="1:18" ht="10.8" thickTop="1" thickBot="1">
      <c r="A53" s="15" t="s">
        <v>226</v>
      </c>
      <c r="B53" s="6"/>
      <c r="C53" s="16"/>
      <c r="D53" s="6"/>
      <c r="E53" s="6"/>
      <c r="F53" s="245"/>
      <c r="G53" s="10"/>
      <c r="H53" s="248"/>
      <c r="I53" s="9"/>
      <c r="J53" s="9"/>
      <c r="K53" s="9"/>
      <c r="L53" s="9"/>
      <c r="M53" s="9"/>
      <c r="N53" s="9"/>
      <c r="O53" s="9"/>
      <c r="P53" s="9"/>
      <c r="Q53" s="9"/>
      <c r="R53" s="9"/>
    </row>
    <row r="54" spans="1:18" ht="13.05" customHeight="1" thickTop="1" thickBot="1">
      <c r="A54" s="17">
        <v>1</v>
      </c>
      <c r="B54" s="6" t="s">
        <v>227</v>
      </c>
      <c r="C54" s="16"/>
      <c r="D54" s="6"/>
      <c r="E54" s="6"/>
      <c r="F54" s="245"/>
      <c r="G54" s="10"/>
      <c r="H54" s="248"/>
      <c r="I54" s="9"/>
      <c r="J54" s="9"/>
      <c r="K54" s="9"/>
      <c r="L54" s="9"/>
      <c r="M54" s="9"/>
      <c r="N54" s="9"/>
      <c r="O54" s="9"/>
      <c r="P54" s="9"/>
      <c r="Q54" s="9"/>
      <c r="R54" s="9"/>
    </row>
    <row r="55" spans="1:18" ht="13.05" customHeight="1" thickTop="1" thickBot="1">
      <c r="A55" s="17">
        <v>2</v>
      </c>
      <c r="B55" s="6" t="s">
        <v>228</v>
      </c>
      <c r="C55" s="16"/>
      <c r="D55" s="6"/>
      <c r="E55" s="6"/>
      <c r="F55" s="245"/>
      <c r="G55" s="10"/>
      <c r="H55" s="248"/>
      <c r="I55" s="9"/>
      <c r="J55" s="9"/>
      <c r="K55" s="9"/>
      <c r="L55" s="9"/>
      <c r="M55" s="9"/>
      <c r="N55" s="9"/>
      <c r="O55" s="9"/>
      <c r="P55" s="9"/>
      <c r="Q55" s="9"/>
      <c r="R55" s="9"/>
    </row>
    <row r="56" spans="1:18" ht="13.05" customHeight="1" thickTop="1" thickBot="1">
      <c r="A56" s="17">
        <v>3</v>
      </c>
      <c r="B56" s="6" t="s">
        <v>229</v>
      </c>
      <c r="C56" s="18"/>
      <c r="D56" s="6"/>
      <c r="E56" s="6"/>
      <c r="F56" s="245"/>
      <c r="G56" s="19"/>
      <c r="H56" s="251"/>
      <c r="I56" s="9"/>
      <c r="J56" s="9"/>
      <c r="K56" s="9"/>
      <c r="L56" s="9"/>
      <c r="M56" s="9"/>
      <c r="N56" s="9"/>
      <c r="O56" s="9"/>
      <c r="P56" s="9"/>
      <c r="Q56" s="9"/>
      <c r="R56" s="9"/>
    </row>
    <row r="57" spans="1:18" ht="13.05" customHeight="1" thickTop="1" thickBot="1">
      <c r="A57" s="17">
        <v>4</v>
      </c>
      <c r="B57" s="6" t="s">
        <v>294</v>
      </c>
      <c r="C57" s="18"/>
      <c r="D57" s="6"/>
      <c r="E57" s="6"/>
      <c r="F57" s="245"/>
      <c r="G57" s="8"/>
      <c r="H57" s="246"/>
      <c r="I57" s="9"/>
      <c r="J57" s="9"/>
      <c r="K57" s="9"/>
      <c r="L57" s="9"/>
      <c r="M57" s="9"/>
      <c r="N57" s="9"/>
      <c r="O57" s="9"/>
      <c r="P57" s="9"/>
      <c r="Q57" s="9"/>
      <c r="R57" s="9"/>
    </row>
    <row r="58" spans="1:18" ht="13.05" customHeight="1" thickTop="1" thickBot="1">
      <c r="A58" s="17">
        <v>5</v>
      </c>
      <c r="B58" s="6" t="s">
        <v>231</v>
      </c>
      <c r="C58" s="18"/>
      <c r="D58" s="6"/>
      <c r="E58" s="6"/>
      <c r="F58" s="245"/>
      <c r="G58" s="8"/>
      <c r="H58" s="246"/>
      <c r="I58" s="9"/>
      <c r="J58" s="9"/>
      <c r="K58" s="9"/>
      <c r="L58" s="9"/>
      <c r="M58" s="9"/>
      <c r="N58" s="9"/>
      <c r="O58" s="9"/>
      <c r="P58" s="9"/>
      <c r="Q58" s="9"/>
      <c r="R58" s="9"/>
    </row>
    <row r="59" spans="1:18" ht="13.05" customHeight="1" thickTop="1">
      <c r="A59" s="17">
        <v>6</v>
      </c>
      <c r="B59" s="19" t="s">
        <v>232</v>
      </c>
      <c r="C59" s="18"/>
      <c r="D59" s="6"/>
      <c r="E59" s="6"/>
      <c r="F59" s="245"/>
      <c r="G59" s="10"/>
      <c r="H59" s="248"/>
      <c r="I59" s="14"/>
      <c r="J59" s="14"/>
      <c r="K59" s="14"/>
      <c r="L59" s="14"/>
      <c r="M59" s="14"/>
      <c r="N59" s="14"/>
      <c r="O59" s="14"/>
      <c r="P59" s="14"/>
      <c r="Q59" s="14"/>
      <c r="R59" s="14"/>
    </row>
    <row r="60" spans="1:18" ht="13.05" customHeight="1">
      <c r="A60" s="17">
        <v>7</v>
      </c>
      <c r="B60" s="6" t="s">
        <v>233</v>
      </c>
      <c r="D60" s="6"/>
      <c r="E60" s="6"/>
      <c r="F60" s="245"/>
      <c r="G60" s="10"/>
      <c r="H60" s="248"/>
      <c r="I60" s="14"/>
      <c r="J60" s="14"/>
      <c r="K60" s="14"/>
      <c r="L60" s="14"/>
      <c r="M60" s="14"/>
      <c r="N60" s="14"/>
      <c r="O60" s="14"/>
      <c r="P60" s="14"/>
      <c r="Q60" s="14"/>
      <c r="R60" s="14"/>
    </row>
    <row r="61" spans="1:18" s="28" customFormat="1" ht="13.05" customHeight="1">
      <c r="A61" s="17">
        <v>8</v>
      </c>
      <c r="B61" s="20" t="s">
        <v>234</v>
      </c>
      <c r="C61" s="6"/>
      <c r="D61" s="19"/>
      <c r="E61" s="19"/>
      <c r="F61" s="245"/>
      <c r="G61" s="10"/>
      <c r="H61" s="248"/>
      <c r="I61" s="14"/>
      <c r="J61" s="14"/>
      <c r="K61" s="14"/>
      <c r="L61" s="14"/>
      <c r="M61" s="14"/>
      <c r="N61" s="14"/>
      <c r="O61" s="14"/>
      <c r="P61" s="14"/>
      <c r="Q61" s="14"/>
      <c r="R61" s="14"/>
    </row>
    <row r="62" spans="1:18" ht="13.05" customHeight="1">
      <c r="A62" s="17">
        <v>9</v>
      </c>
      <c r="B62" s="20" t="s">
        <v>235</v>
      </c>
      <c r="C62" s="6"/>
      <c r="D62" s="6"/>
      <c r="E62" s="6"/>
      <c r="F62" s="245"/>
      <c r="G62" s="10"/>
      <c r="H62" s="248"/>
      <c r="I62" s="14"/>
      <c r="J62" s="14"/>
      <c r="K62" s="14"/>
      <c r="L62" s="14"/>
      <c r="M62" s="14"/>
      <c r="N62" s="14"/>
      <c r="O62" s="14"/>
      <c r="P62" s="14"/>
      <c r="Q62" s="14"/>
      <c r="R62" s="14"/>
    </row>
    <row r="63" spans="1:18" ht="13.05" hidden="1" customHeight="1">
      <c r="A63" s="17">
        <v>10</v>
      </c>
      <c r="B63" s="20" t="s">
        <v>236</v>
      </c>
      <c r="C63" s="6"/>
      <c r="D63" s="6"/>
      <c r="E63" s="6"/>
      <c r="F63" s="245"/>
      <c r="G63" s="10"/>
      <c r="H63" s="248"/>
      <c r="I63" s="14"/>
      <c r="J63" s="14"/>
      <c r="K63" s="14"/>
      <c r="L63" s="14"/>
      <c r="M63" s="14"/>
      <c r="N63" s="14"/>
      <c r="O63" s="14"/>
      <c r="P63" s="14"/>
      <c r="Q63" s="14"/>
      <c r="R63" s="14"/>
    </row>
    <row r="64" spans="1:18" ht="13.05" customHeight="1">
      <c r="A64" s="17">
        <v>10</v>
      </c>
      <c r="B64" s="20" t="s">
        <v>237</v>
      </c>
      <c r="C64" s="6"/>
      <c r="D64" s="6"/>
      <c r="E64" s="6"/>
      <c r="F64" s="245"/>
      <c r="G64" s="10"/>
      <c r="H64" s="248"/>
      <c r="I64" s="14"/>
      <c r="J64" s="14"/>
      <c r="K64" s="14"/>
      <c r="L64" s="14"/>
      <c r="M64" s="14"/>
      <c r="N64" s="14"/>
      <c r="O64" s="14"/>
      <c r="P64" s="14"/>
      <c r="Q64" s="14"/>
      <c r="R64" s="14"/>
    </row>
    <row r="65" spans="1:18" ht="13.05" customHeight="1">
      <c r="A65" s="17">
        <v>11</v>
      </c>
      <c r="B65" s="6" t="s">
        <v>238</v>
      </c>
      <c r="C65" s="6"/>
      <c r="D65" s="6"/>
      <c r="E65" s="6"/>
      <c r="F65" s="245"/>
      <c r="G65" s="10"/>
      <c r="H65" s="248"/>
      <c r="I65" s="14"/>
      <c r="J65" s="14"/>
      <c r="K65" s="14"/>
      <c r="L65" s="14"/>
      <c r="M65" s="14"/>
      <c r="N65" s="14"/>
      <c r="O65" s="14"/>
      <c r="P65" s="14"/>
      <c r="Q65" s="14"/>
      <c r="R65" s="14"/>
    </row>
    <row r="66" spans="1:18" ht="13.05" customHeight="1">
      <c r="A66" s="17">
        <v>12</v>
      </c>
      <c r="B66" s="20" t="s">
        <v>239</v>
      </c>
      <c r="C66" s="6"/>
      <c r="D66" s="6"/>
      <c r="E66" s="6"/>
      <c r="F66" s="245"/>
      <c r="G66" s="10"/>
      <c r="H66" s="248"/>
      <c r="I66" s="14"/>
      <c r="J66" s="14"/>
      <c r="K66" s="14"/>
      <c r="L66" s="14"/>
      <c r="M66" s="14"/>
      <c r="N66" s="14"/>
      <c r="O66" s="14"/>
      <c r="P66" s="14"/>
      <c r="Q66" s="14"/>
      <c r="R66" s="14"/>
    </row>
    <row r="67" spans="1:18" ht="10.199999999999999" thickBot="1">
      <c r="A67" s="19"/>
      <c r="C67" s="19"/>
      <c r="D67" s="19"/>
      <c r="E67" s="19"/>
      <c r="F67" s="249"/>
      <c r="G67" s="22"/>
      <c r="H67" s="252"/>
      <c r="I67" s="22"/>
      <c r="J67" s="22"/>
      <c r="K67" s="22"/>
      <c r="L67" s="22"/>
      <c r="M67" s="22"/>
      <c r="N67" s="22"/>
      <c r="O67" s="22"/>
      <c r="P67" s="22"/>
      <c r="Q67" s="22"/>
      <c r="R67" s="22"/>
    </row>
    <row r="68" spans="1:18" ht="10.199999999999999" thickTop="1">
      <c r="A68" s="19"/>
      <c r="C68" s="19"/>
      <c r="D68" s="19"/>
      <c r="E68" s="19"/>
      <c r="F68" s="249"/>
      <c r="G68" s="19"/>
      <c r="H68" s="251"/>
      <c r="I68" s="19"/>
      <c r="J68" s="19"/>
      <c r="K68" s="19"/>
      <c r="L68" s="19"/>
      <c r="M68" s="19"/>
      <c r="N68" s="19"/>
      <c r="O68" s="19"/>
      <c r="P68" s="19"/>
      <c r="Q68" s="19"/>
      <c r="R68" s="19"/>
    </row>
    <row r="69" spans="1:18" s="28" customFormat="1">
      <c r="A69" s="19"/>
      <c r="B69" s="19"/>
      <c r="C69" s="19"/>
      <c r="D69" s="19"/>
      <c r="E69" s="19"/>
      <c r="F69" s="249"/>
      <c r="G69" s="19"/>
      <c r="H69" s="251"/>
      <c r="I69" s="19"/>
      <c r="J69" s="19"/>
      <c r="K69" s="19"/>
      <c r="L69" s="19"/>
      <c r="M69" s="19"/>
      <c r="N69" s="19"/>
      <c r="O69" s="19"/>
      <c r="P69" s="19"/>
      <c r="Q69" s="19"/>
      <c r="R69" s="19"/>
    </row>
    <row r="70" spans="1:18" s="28" customFormat="1" ht="9.75" customHeight="1">
      <c r="A70" s="19"/>
      <c r="B70" s="19"/>
      <c r="C70" s="19"/>
      <c r="D70" s="19"/>
      <c r="E70" s="19"/>
      <c r="F70" s="249"/>
      <c r="G70" s="19"/>
      <c r="H70" s="251"/>
      <c r="I70" s="19"/>
      <c r="J70" s="19"/>
      <c r="K70" s="19"/>
      <c r="L70" s="19"/>
      <c r="M70" s="19"/>
      <c r="N70" s="19"/>
      <c r="O70" s="19"/>
      <c r="P70" s="19"/>
      <c r="Q70" s="19"/>
      <c r="R70" s="19"/>
    </row>
    <row r="71" spans="1:18" s="28" customFormat="1">
      <c r="A71" s="19"/>
      <c r="B71" s="19"/>
      <c r="C71" s="19"/>
      <c r="D71" s="19"/>
      <c r="E71" s="19"/>
      <c r="F71" s="249"/>
      <c r="G71" s="19"/>
      <c r="H71" s="251"/>
      <c r="I71" s="19"/>
      <c r="J71" s="19"/>
      <c r="K71" s="19"/>
      <c r="L71" s="19"/>
      <c r="M71" s="19"/>
      <c r="N71" s="19"/>
      <c r="O71" s="19"/>
      <c r="P71" s="19"/>
      <c r="Q71" s="19"/>
      <c r="R71" s="19"/>
    </row>
    <row r="72" spans="1:18" s="28" customFormat="1" ht="9" customHeight="1">
      <c r="A72" s="1"/>
      <c r="B72" s="1"/>
      <c r="C72" s="1"/>
      <c r="D72" s="1"/>
      <c r="E72" s="1"/>
      <c r="F72" s="231"/>
      <c r="G72" s="1"/>
      <c r="H72" s="233"/>
      <c r="I72" s="1"/>
      <c r="J72" s="1"/>
      <c r="K72" s="1"/>
      <c r="L72" s="1"/>
      <c r="M72" s="1"/>
      <c r="N72" s="1"/>
      <c r="O72" s="1"/>
      <c r="P72" s="1"/>
      <c r="Q72" s="1"/>
      <c r="R72" s="1"/>
    </row>
    <row r="73" spans="1:18" s="28" customFormat="1">
      <c r="A73" s="1"/>
      <c r="B73" s="1"/>
      <c r="C73" s="1"/>
      <c r="D73" s="1"/>
      <c r="E73" s="1"/>
      <c r="F73" s="231"/>
      <c r="G73" s="1"/>
      <c r="H73" s="233"/>
      <c r="I73" s="1"/>
      <c r="J73" s="1"/>
      <c r="K73" s="1"/>
      <c r="L73" s="1"/>
      <c r="M73" s="1"/>
      <c r="N73" s="1"/>
      <c r="O73" s="1"/>
      <c r="P73" s="1"/>
      <c r="Q73" s="1"/>
      <c r="R73" s="1"/>
    </row>
    <row r="74" spans="1:18" s="28" customFormat="1">
      <c r="A74" s="1"/>
      <c r="B74" s="1"/>
      <c r="C74" s="1"/>
      <c r="D74" s="1"/>
      <c r="E74" s="1"/>
      <c r="F74" s="231"/>
      <c r="G74" s="1"/>
      <c r="H74" s="233"/>
      <c r="I74" s="1"/>
      <c r="J74" s="1"/>
      <c r="K74" s="1"/>
      <c r="L74" s="1"/>
      <c r="M74" s="1"/>
      <c r="N74" s="1"/>
      <c r="O74" s="1"/>
      <c r="P74" s="1"/>
      <c r="Q74" s="1"/>
      <c r="R74" s="1"/>
    </row>
    <row r="75" spans="1:18" s="28" customFormat="1">
      <c r="A75" s="1"/>
      <c r="B75" s="1"/>
      <c r="C75" s="1"/>
      <c r="D75" s="1"/>
      <c r="E75" s="1"/>
      <c r="F75" s="231"/>
      <c r="G75" s="1"/>
      <c r="H75" s="233"/>
      <c r="I75" s="1"/>
      <c r="J75" s="1"/>
      <c r="K75" s="1"/>
      <c r="L75" s="1"/>
      <c r="M75" s="1"/>
      <c r="N75" s="1"/>
      <c r="O75" s="1"/>
      <c r="P75" s="1"/>
      <c r="Q75" s="1"/>
      <c r="R75" s="1"/>
    </row>
    <row r="76" spans="1:18" s="28" customFormat="1">
      <c r="A76" s="1"/>
      <c r="B76" s="1"/>
      <c r="C76" s="1"/>
      <c r="D76" s="1"/>
      <c r="E76" s="1"/>
      <c r="F76" s="231"/>
      <c r="G76" s="1"/>
      <c r="H76" s="233"/>
      <c r="I76" s="1"/>
      <c r="J76" s="1"/>
      <c r="K76" s="1"/>
      <c r="L76" s="1"/>
      <c r="M76" s="1"/>
      <c r="N76" s="1"/>
      <c r="O76" s="1"/>
      <c r="P76" s="1"/>
      <c r="Q76" s="1"/>
      <c r="R76" s="1"/>
    </row>
    <row r="77" spans="1:18" s="28" customFormat="1">
      <c r="A77" s="1"/>
      <c r="B77" s="1"/>
      <c r="C77" s="1"/>
      <c r="D77" s="1"/>
      <c r="E77" s="1"/>
      <c r="F77" s="231"/>
      <c r="G77" s="1"/>
      <c r="H77" s="233"/>
      <c r="I77" s="1"/>
      <c r="J77" s="1"/>
      <c r="K77" s="1"/>
      <c r="L77" s="1"/>
      <c r="M77" s="1"/>
      <c r="N77" s="1"/>
      <c r="O77" s="1"/>
      <c r="P77" s="1"/>
      <c r="Q77" s="1"/>
      <c r="R77" s="1"/>
    </row>
    <row r="78" spans="1:18" s="28" customFormat="1">
      <c r="A78" s="1"/>
      <c r="B78" s="1"/>
      <c r="C78" s="1"/>
      <c r="D78" s="1"/>
      <c r="E78" s="1"/>
      <c r="F78" s="231"/>
      <c r="G78" s="1"/>
      <c r="H78" s="233"/>
      <c r="I78" s="1"/>
      <c r="J78" s="1"/>
      <c r="K78" s="1"/>
      <c r="L78" s="1"/>
      <c r="M78" s="1"/>
      <c r="N78" s="1"/>
      <c r="O78" s="1"/>
      <c r="P78" s="1"/>
      <c r="Q78" s="1"/>
      <c r="R78" s="1"/>
    </row>
    <row r="79" spans="1:18" s="28" customFormat="1">
      <c r="A79" s="1"/>
      <c r="B79" s="1"/>
      <c r="C79" s="1"/>
      <c r="D79" s="1"/>
      <c r="E79" s="1"/>
      <c r="F79" s="231"/>
      <c r="G79" s="1"/>
      <c r="H79" s="233"/>
      <c r="I79" s="1"/>
      <c r="J79" s="1"/>
      <c r="K79" s="1"/>
      <c r="L79" s="1"/>
      <c r="M79" s="1"/>
      <c r="N79" s="1"/>
      <c r="O79" s="1"/>
      <c r="P79" s="1"/>
      <c r="Q79" s="1"/>
      <c r="R79" s="1"/>
    </row>
    <row r="80" spans="1:18" s="28" customFormat="1">
      <c r="A80" s="1"/>
      <c r="B80" s="1"/>
      <c r="C80" s="1"/>
      <c r="D80" s="1"/>
      <c r="E80" s="1"/>
      <c r="F80" s="231"/>
      <c r="G80" s="1"/>
      <c r="H80" s="233"/>
      <c r="I80" s="1"/>
      <c r="J80" s="1"/>
      <c r="K80" s="1"/>
      <c r="L80" s="1"/>
      <c r="M80" s="1"/>
      <c r="N80" s="1"/>
      <c r="O80" s="1"/>
      <c r="P80" s="1"/>
      <c r="Q80" s="1"/>
      <c r="R80" s="1"/>
    </row>
    <row r="81" spans="1:18" s="28" customFormat="1">
      <c r="A81" s="1"/>
      <c r="B81" s="1"/>
      <c r="C81" s="1"/>
      <c r="D81" s="1"/>
      <c r="E81" s="1"/>
      <c r="F81" s="231"/>
      <c r="G81" s="1"/>
      <c r="H81" s="233"/>
      <c r="I81" s="1"/>
      <c r="J81" s="1"/>
      <c r="K81" s="1"/>
      <c r="L81" s="1"/>
      <c r="M81" s="1"/>
      <c r="N81" s="1"/>
      <c r="O81" s="1"/>
      <c r="P81" s="1"/>
      <c r="Q81" s="1"/>
      <c r="R81" s="1"/>
    </row>
  </sheetData>
  <autoFilter ref="AI13:AK47" xr:uid="{52D17C14-BD43-494E-9626-26F8634B3253}"/>
  <mergeCells count="50">
    <mergeCell ref="AD43:AL43"/>
    <mergeCell ref="A49:E49"/>
    <mergeCell ref="A51:E51"/>
    <mergeCell ref="AG13:AG14"/>
    <mergeCell ref="AH13:AH14"/>
    <mergeCell ref="AI13:AI14"/>
    <mergeCell ref="AJ13:AJ14"/>
    <mergeCell ref="AK13:AK14"/>
    <mergeCell ref="AL13:AL14"/>
    <mergeCell ref="AA13:AA14"/>
    <mergeCell ref="AB13:AB14"/>
    <mergeCell ref="AC13:AC14"/>
    <mergeCell ref="AD13:AD14"/>
    <mergeCell ref="AE13:AE14"/>
    <mergeCell ref="AF13:AF14"/>
    <mergeCell ref="X13:X14"/>
    <mergeCell ref="A9:E9"/>
    <mergeCell ref="A11:A14"/>
    <mergeCell ref="B11:E11"/>
    <mergeCell ref="F11:R11"/>
    <mergeCell ref="AA12:AD12"/>
    <mergeCell ref="G13:G14"/>
    <mergeCell ref="H13:H14"/>
    <mergeCell ref="I13:N13"/>
    <mergeCell ref="S13:S14"/>
    <mergeCell ref="T13:T14"/>
    <mergeCell ref="U13:U14"/>
    <mergeCell ref="V13:V14"/>
    <mergeCell ref="W13:W14"/>
    <mergeCell ref="G12:O12"/>
    <mergeCell ref="P12:P14"/>
    <mergeCell ref="Q12:Q14"/>
    <mergeCell ref="AI11:AL12"/>
    <mergeCell ref="B12:B14"/>
    <mergeCell ref="C12:C14"/>
    <mergeCell ref="D12:D14"/>
    <mergeCell ref="E12:E14"/>
    <mergeCell ref="F12:F14"/>
    <mergeCell ref="Y13:Y14"/>
    <mergeCell ref="Z13:Z14"/>
    <mergeCell ref="AE12:AH12"/>
    <mergeCell ref="R12:R14"/>
    <mergeCell ref="S12:V12"/>
    <mergeCell ref="W12:Z12"/>
    <mergeCell ref="A8:E8"/>
    <mergeCell ref="A1:E1"/>
    <mergeCell ref="G1:Q3"/>
    <mergeCell ref="A2:E2"/>
    <mergeCell ref="A6:E6"/>
    <mergeCell ref="A7:E7"/>
  </mergeCells>
  <conditionalFormatting sqref="AK15:AK42">
    <cfRule type="containsText" dxfId="35" priority="1" operator="containsText" text="De Acuerdo a lo Programado">
      <formula>NOT(ISERROR(SEARCH("De Acuerdo a lo Programado",AK15)))</formula>
    </cfRule>
    <cfRule type="containsText" dxfId="34" priority="2" operator="containsText" text="Atraso Leve">
      <formula>NOT(ISERROR(SEARCH("Atraso Leve",AK15)))</formula>
    </cfRule>
    <cfRule type="containsText" dxfId="33" priority="3" operator="containsText" text="En Riesgo de Incumplimiento">
      <formula>NOT(ISERROR(SEARCH("En Riesgo de Incumplimiento",AK15)))</formula>
    </cfRule>
  </conditionalFormatting>
  <pageMargins left="0.70866141732283472" right="0.70866141732283472" top="0.74803149606299213" bottom="0.74803149606299213" header="0.31496062992125984" footer="0.31496062992125984"/>
  <pageSetup scale="68" fitToHeight="2"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8E11C-A2A7-4F01-9F81-4130A78785D2}">
  <sheetPr filterMode="1">
    <tabColor theme="0"/>
  </sheetPr>
  <dimension ref="A1:AL63"/>
  <sheetViews>
    <sheetView topLeftCell="U19" zoomScale="90" zoomScaleNormal="90" workbookViewId="0">
      <selection activeCell="AG15" sqref="AG15:AG30"/>
    </sheetView>
  </sheetViews>
  <sheetFormatPr baseColWidth="10" defaultColWidth="11.21875" defaultRowHeight="9.6"/>
  <cols>
    <col min="1" max="5" width="6.21875" style="1" customWidth="1"/>
    <col min="6" max="6" width="18.21875" style="351" customWidth="1"/>
    <col min="7" max="7" width="18.77734375" style="3" customWidth="1"/>
    <col min="8" max="8" width="15" style="1" customWidth="1"/>
    <col min="9" max="9" width="4.21875" style="1" customWidth="1"/>
    <col min="10" max="10" width="4.21875" style="27" customWidth="1"/>
    <col min="11" max="11" width="8.21875" style="27" bestFit="1" customWidth="1"/>
    <col min="12" max="13" width="4.21875" style="27" customWidth="1"/>
    <col min="14" max="14" width="4.21875" style="1" bestFit="1" customWidth="1"/>
    <col min="15" max="15" width="7" style="1" bestFit="1" customWidth="1"/>
    <col min="16" max="16" width="12" style="1" customWidth="1"/>
    <col min="17" max="17" width="18.21875" style="1" customWidth="1"/>
    <col min="18" max="18" width="19.21875" style="1" customWidth="1"/>
    <col min="19" max="20" width="11.21875" style="1" customWidth="1"/>
    <col min="21" max="21" width="20.21875" style="1" customWidth="1"/>
    <col min="22" max="22" width="19.21875" style="1" customWidth="1"/>
    <col min="23" max="26" width="11.21875" style="27" customWidth="1"/>
    <col min="27" max="27" width="23.21875" style="27" customWidth="1"/>
    <col min="28" max="28" width="11.21875" style="27" customWidth="1"/>
    <col min="29" max="29" width="17.21875" style="27" customWidth="1"/>
    <col min="30" max="34" width="11.21875" style="27" customWidth="1"/>
    <col min="35" max="38" width="11.21875" style="27" hidden="1" customWidth="1"/>
    <col min="39" max="16384" width="11.21875" style="27"/>
  </cols>
  <sheetData>
    <row r="1" spans="1:38" ht="15.6">
      <c r="A1" s="155" t="s">
        <v>38</v>
      </c>
      <c r="B1" s="155"/>
      <c r="C1" s="155"/>
      <c r="D1" s="155"/>
      <c r="E1" s="155"/>
      <c r="F1" s="349"/>
      <c r="G1"/>
      <c r="H1" s="326"/>
      <c r="I1" s="326"/>
      <c r="J1" s="320"/>
      <c r="K1" s="320"/>
      <c r="L1" s="320"/>
      <c r="M1" s="320"/>
      <c r="N1" s="326"/>
      <c r="O1" s="326"/>
      <c r="P1" s="326"/>
      <c r="Q1" s="326"/>
    </row>
    <row r="2" spans="1:38" ht="12" customHeight="1">
      <c r="A2" s="791" t="s">
        <v>39</v>
      </c>
      <c r="B2" s="791"/>
      <c r="C2" s="791"/>
      <c r="D2" s="791"/>
      <c r="E2" s="791"/>
      <c r="F2" s="350"/>
      <c r="G2" s="2"/>
      <c r="H2" s="326"/>
      <c r="I2" s="326"/>
      <c r="J2" s="320"/>
      <c r="K2" s="320"/>
      <c r="L2" s="320"/>
      <c r="M2" s="320"/>
      <c r="N2" s="326"/>
      <c r="O2" s="326"/>
      <c r="P2" s="326"/>
      <c r="Q2" s="326"/>
    </row>
    <row r="3" spans="1:38" ht="10.199999999999999" customHeight="1">
      <c r="H3" s="326"/>
      <c r="I3" s="326"/>
      <c r="J3" s="320"/>
      <c r="K3" s="320"/>
      <c r="L3" s="320"/>
      <c r="M3" s="320"/>
      <c r="N3" s="326"/>
      <c r="O3" s="326"/>
      <c r="P3" s="326"/>
      <c r="Q3" s="326"/>
    </row>
    <row r="6" spans="1:38" ht="10.8">
      <c r="A6" s="792" t="s">
        <v>40</v>
      </c>
      <c r="B6" s="792"/>
      <c r="C6" s="792"/>
      <c r="D6" s="792"/>
      <c r="E6" s="792"/>
      <c r="F6" s="137">
        <v>2024</v>
      </c>
      <c r="G6" s="111"/>
    </row>
    <row r="7" spans="1:38" ht="10.8">
      <c r="A7" s="792" t="s">
        <v>41</v>
      </c>
      <c r="B7" s="792"/>
      <c r="C7" s="792"/>
      <c r="D7" s="792"/>
      <c r="E7" s="792"/>
      <c r="F7" s="137" t="s">
        <v>240</v>
      </c>
      <c r="G7" s="111"/>
    </row>
    <row r="8" spans="1:38" ht="10.8">
      <c r="A8" s="792" t="s">
        <v>42</v>
      </c>
      <c r="B8" s="792"/>
      <c r="C8" s="792"/>
      <c r="D8" s="792"/>
      <c r="E8" s="792"/>
      <c r="F8" s="137" t="s">
        <v>400</v>
      </c>
      <c r="G8" s="111"/>
    </row>
    <row r="9" spans="1:38" ht="28.8">
      <c r="A9" s="792" t="s">
        <v>43</v>
      </c>
      <c r="B9" s="792"/>
      <c r="C9" s="792"/>
      <c r="D9" s="792"/>
      <c r="E9" s="792"/>
      <c r="F9" s="137" t="s">
        <v>401</v>
      </c>
      <c r="G9" s="111"/>
    </row>
    <row r="10" spans="1:38" ht="19.5" customHeight="1"/>
    <row r="11" spans="1:38" ht="27" customHeight="1">
      <c r="A11" s="812" t="s">
        <v>45</v>
      </c>
      <c r="B11" s="812" t="s">
        <v>46</v>
      </c>
      <c r="C11" s="812"/>
      <c r="D11" s="812"/>
      <c r="E11" s="812"/>
      <c r="F11" s="347" t="s">
        <v>47</v>
      </c>
      <c r="G11" s="112"/>
      <c r="H11" s="112"/>
      <c r="I11" s="112"/>
      <c r="J11" s="347"/>
      <c r="K11" s="347"/>
      <c r="L11" s="347"/>
      <c r="M11" s="347"/>
      <c r="N11" s="112"/>
      <c r="O11" s="112"/>
      <c r="P11" s="313"/>
      <c r="Q11" s="313"/>
      <c r="R11" s="112"/>
      <c r="S11" s="259" t="s">
        <v>48</v>
      </c>
      <c r="T11" s="259"/>
      <c r="U11" s="259"/>
      <c r="V11" s="259"/>
      <c r="W11" s="29"/>
      <c r="X11" s="29"/>
      <c r="Y11" s="29"/>
      <c r="Z11" s="29"/>
      <c r="AA11" s="29"/>
      <c r="AB11" s="29"/>
      <c r="AC11" s="29"/>
      <c r="AD11" s="29"/>
      <c r="AE11" s="29"/>
      <c r="AF11" s="29"/>
      <c r="AG11" s="29"/>
      <c r="AH11" s="29"/>
      <c r="AI11" s="793" t="s">
        <v>49</v>
      </c>
      <c r="AJ11" s="793"/>
      <c r="AK11" s="793"/>
      <c r="AL11" s="793"/>
    </row>
    <row r="12" spans="1:38" ht="19.5" customHeight="1">
      <c r="A12" s="812"/>
      <c r="B12" s="813" t="s">
        <v>50</v>
      </c>
      <c r="C12" s="813" t="s">
        <v>51</v>
      </c>
      <c r="D12" s="813" t="s">
        <v>52</v>
      </c>
      <c r="E12" s="813" t="s">
        <v>53</v>
      </c>
      <c r="F12" s="352" t="s">
        <v>54</v>
      </c>
      <c r="G12" s="109"/>
      <c r="H12" s="346"/>
      <c r="I12" s="346"/>
      <c r="J12" s="418"/>
      <c r="K12" s="418"/>
      <c r="L12" s="418"/>
      <c r="M12" s="418"/>
      <c r="N12" s="346"/>
      <c r="O12" s="346"/>
      <c r="P12" s="346" t="s">
        <v>56</v>
      </c>
      <c r="Q12" s="345" t="s">
        <v>57</v>
      </c>
      <c r="R12" s="812" t="s">
        <v>58</v>
      </c>
      <c r="S12" s="795" t="s">
        <v>59</v>
      </c>
      <c r="T12" s="795"/>
      <c r="U12" s="795"/>
      <c r="V12" s="795"/>
      <c r="W12" s="793" t="s">
        <v>60</v>
      </c>
      <c r="X12" s="793"/>
      <c r="Y12" s="793"/>
      <c r="Z12" s="793"/>
      <c r="AA12" s="793" t="s">
        <v>61</v>
      </c>
      <c r="AB12" s="793"/>
      <c r="AC12" s="793"/>
      <c r="AD12" s="793"/>
      <c r="AE12" s="793" t="s">
        <v>62</v>
      </c>
      <c r="AF12" s="793"/>
      <c r="AG12" s="793"/>
      <c r="AH12" s="793"/>
      <c r="AI12" s="793"/>
      <c r="AJ12" s="793"/>
      <c r="AK12" s="793"/>
      <c r="AL12" s="793"/>
    </row>
    <row r="13" spans="1:38" ht="26.7" customHeight="1">
      <c r="A13" s="812"/>
      <c r="B13" s="813"/>
      <c r="C13" s="813"/>
      <c r="D13" s="813"/>
      <c r="E13" s="813"/>
      <c r="F13" s="354"/>
      <c r="G13" s="109" t="s">
        <v>297</v>
      </c>
      <c r="H13" s="345" t="s">
        <v>64</v>
      </c>
      <c r="I13" s="348" t="s">
        <v>65</v>
      </c>
      <c r="J13" s="355"/>
      <c r="K13" s="355"/>
      <c r="L13" s="355"/>
      <c r="M13" s="355"/>
      <c r="N13" s="348"/>
      <c r="O13" s="109" t="s">
        <v>66</v>
      </c>
      <c r="P13" s="346"/>
      <c r="Q13" s="345"/>
      <c r="R13" s="812"/>
      <c r="S13" s="795" t="s">
        <v>67</v>
      </c>
      <c r="T13" s="795" t="s">
        <v>68</v>
      </c>
      <c r="U13" s="795" t="s">
        <v>69</v>
      </c>
      <c r="V13" s="795" t="s">
        <v>70</v>
      </c>
      <c r="W13" s="793" t="s">
        <v>67</v>
      </c>
      <c r="X13" s="793" t="s">
        <v>68</v>
      </c>
      <c r="Y13" s="793" t="s">
        <v>69</v>
      </c>
      <c r="Z13" s="793" t="s">
        <v>70</v>
      </c>
      <c r="AA13" s="793" t="s">
        <v>67</v>
      </c>
      <c r="AB13" s="793" t="s">
        <v>68</v>
      </c>
      <c r="AC13" s="793" t="s">
        <v>69</v>
      </c>
      <c r="AD13" s="793" t="s">
        <v>70</v>
      </c>
      <c r="AE13" s="793" t="s">
        <v>67</v>
      </c>
      <c r="AF13" s="793" t="s">
        <v>68</v>
      </c>
      <c r="AG13" s="793" t="s">
        <v>69</v>
      </c>
      <c r="AH13" s="793" t="s">
        <v>70</v>
      </c>
      <c r="AI13" s="793" t="s">
        <v>71</v>
      </c>
      <c r="AJ13" s="793" t="s">
        <v>72</v>
      </c>
      <c r="AK13" s="793" t="s">
        <v>73</v>
      </c>
      <c r="AL13" s="793" t="s">
        <v>70</v>
      </c>
    </row>
    <row r="14" spans="1:38" ht="19.5" hidden="1" customHeight="1">
      <c r="A14" s="812"/>
      <c r="B14" s="813"/>
      <c r="C14" s="813"/>
      <c r="D14" s="813"/>
      <c r="E14" s="813"/>
      <c r="F14" s="354"/>
      <c r="G14" s="109"/>
      <c r="H14" s="345"/>
      <c r="I14" s="109">
        <v>1</v>
      </c>
      <c r="J14" s="352">
        <v>2</v>
      </c>
      <c r="K14" s="352" t="s">
        <v>74</v>
      </c>
      <c r="L14" s="352">
        <v>3</v>
      </c>
      <c r="M14" s="352">
        <v>4</v>
      </c>
      <c r="N14" s="109" t="s">
        <v>75</v>
      </c>
      <c r="O14" s="109" t="s">
        <v>76</v>
      </c>
      <c r="P14" s="346"/>
      <c r="Q14" s="345"/>
      <c r="R14" s="812"/>
      <c r="S14" s="805"/>
      <c r="T14" s="805"/>
      <c r="U14" s="805"/>
      <c r="V14" s="805"/>
      <c r="W14" s="794"/>
      <c r="X14" s="794"/>
      <c r="Y14" s="794"/>
      <c r="Z14" s="794"/>
      <c r="AA14" s="794"/>
      <c r="AB14" s="794"/>
      <c r="AC14" s="794"/>
      <c r="AD14" s="794"/>
      <c r="AE14" s="794"/>
      <c r="AF14" s="794"/>
      <c r="AG14" s="794"/>
      <c r="AH14" s="794"/>
      <c r="AI14" s="794"/>
      <c r="AJ14" s="794"/>
      <c r="AK14" s="794"/>
      <c r="AL14" s="794"/>
    </row>
    <row r="15" spans="1:38" ht="21.6">
      <c r="A15" s="106">
        <v>1</v>
      </c>
      <c r="B15" s="105">
        <v>3</v>
      </c>
      <c r="C15" s="105" t="s">
        <v>156</v>
      </c>
      <c r="D15" s="105">
        <v>1</v>
      </c>
      <c r="E15" s="105">
        <v>2.0299999999999998</v>
      </c>
      <c r="F15" s="140" t="s">
        <v>402</v>
      </c>
      <c r="G15" s="103" t="s">
        <v>314</v>
      </c>
      <c r="H15" s="103" t="s">
        <v>334</v>
      </c>
      <c r="I15" s="114"/>
      <c r="J15" s="141">
        <v>1</v>
      </c>
      <c r="K15" s="357">
        <f>I15+J15</f>
        <v>1</v>
      </c>
      <c r="L15" s="141"/>
      <c r="M15" s="141"/>
      <c r="N15" s="115">
        <f>L15+M15</f>
        <v>0</v>
      </c>
      <c r="O15" s="115">
        <f>K15+N15</f>
        <v>1</v>
      </c>
      <c r="P15" s="100">
        <v>47900</v>
      </c>
      <c r="Q15" s="99" t="s">
        <v>403</v>
      </c>
      <c r="R15" s="98"/>
      <c r="S15" s="269">
        <v>1</v>
      </c>
      <c r="T15" s="271">
        <v>1</v>
      </c>
      <c r="U15" s="269" t="str">
        <f>IF(T15="No hay ejecución","NA",IF(T15&gt;=90%,"De acuerdo con lo programado",IF(T15&gt;=51%,"Atraso Leve",IF(T15&lt;=50%,"En riesgo cumplimiento"))))</f>
        <v>De acuerdo con lo programado</v>
      </c>
      <c r="V15" s="269"/>
      <c r="W15" s="118">
        <v>0</v>
      </c>
      <c r="X15" s="118">
        <f>IF(W15="","No hay ejecución",IF(AND(J15=0),"No hay Programación", W15/J15))</f>
        <v>0</v>
      </c>
      <c r="Y15" s="118" t="str">
        <f>IF(X15="No hay ejecución","NA",IF(X15&gt;=90%,"De acuerdo con lo programado",IF(X15&gt;=51%,"Atraso Leve",IF(X15&lt;50%,"En riesgo en cumplimiento"))))</f>
        <v>En riesgo en cumplimiento</v>
      </c>
      <c r="Z15" s="118"/>
      <c r="AA15" s="118">
        <v>1</v>
      </c>
      <c r="AB15" s="118" t="str">
        <f t="shared" ref="AB15:AB23" si="0">IF(AA15="","No hay ejecución",IF(AND(L15=0),"No hay Programación", AA15/L15))</f>
        <v>No hay Programación</v>
      </c>
      <c r="AC15" s="118" t="str">
        <f>IF(AB15="No hay ejecución","NA",IF(AB15&gt;=90%,"De acuerdo con lo programado",IF(AB15&gt;=51%,"Atraso Leve",IF(AB15&lt;50%,"En riesgo en cumplimiento"))))</f>
        <v>De acuerdo con lo programado</v>
      </c>
      <c r="AD15" s="118"/>
      <c r="AE15" s="118">
        <v>1</v>
      </c>
      <c r="AF15" s="118" t="str">
        <f>IF(AE15="","No hay ejecución",IF(AND(M15=0),"No hay Programación", AE15/M15))</f>
        <v>No hay Programación</v>
      </c>
      <c r="AG15" s="118" t="str">
        <f>IF(AF15="No hay ejecución","NA",IF(AF15&gt;=90%,"De acuerdo con lo programado",IF(AF15&gt;=51%,"Atraso Leve",IF(AF15&lt;50%,"En riesgo en cumplimiento"))))</f>
        <v>De acuerdo con lo programado</v>
      </c>
      <c r="AH15" s="118"/>
      <c r="AI15" s="24">
        <f>S15+W15+AA15+AE15</f>
        <v>3</v>
      </c>
      <c r="AJ15" s="26">
        <f t="shared" ref="AJ15:AJ23" si="1">IF(AI15="","No hay ejecución",IF(AND(O15=0),"No hay Programación", AI15/O15))</f>
        <v>3</v>
      </c>
      <c r="AK15" s="519" t="str">
        <f>IF(H21="No hay ejecución","NA",IF(H21&gt;=90%,"De acuerdo a lo programado",IF(H21&lt;89.99%,"En riesgo de Incumplimiento")))</f>
        <v>De acuerdo a lo programado</v>
      </c>
      <c r="AL15" s="118"/>
    </row>
    <row r="16" spans="1:38" ht="21.6">
      <c r="A16" s="106">
        <v>2</v>
      </c>
      <c r="B16" s="105">
        <v>3</v>
      </c>
      <c r="C16" s="105" t="s">
        <v>156</v>
      </c>
      <c r="D16" s="105">
        <v>1</v>
      </c>
      <c r="E16" s="105">
        <v>2.0299999999999998</v>
      </c>
      <c r="F16" s="140" t="s">
        <v>402</v>
      </c>
      <c r="G16" s="103" t="s">
        <v>314</v>
      </c>
      <c r="H16" s="103" t="s">
        <v>334</v>
      </c>
      <c r="I16" s="114"/>
      <c r="J16" s="141">
        <v>1</v>
      </c>
      <c r="K16" s="357">
        <v>1</v>
      </c>
      <c r="L16" s="141"/>
      <c r="M16" s="141"/>
      <c r="N16" s="115"/>
      <c r="O16" s="115">
        <v>1</v>
      </c>
      <c r="P16" s="100">
        <v>47900</v>
      </c>
      <c r="Q16" s="99" t="s">
        <v>403</v>
      </c>
      <c r="R16" s="98"/>
      <c r="S16" s="269"/>
      <c r="T16" s="271">
        <v>1</v>
      </c>
      <c r="U16" s="269" t="str">
        <f t="shared" ref="U16:U29" si="2">IF(T16="No hay ejecución","NA",IF(T16&gt;=90%,"De acuerdo con lo programado",IF(T16&gt;=51%,"Atraso Leve",IF(T16&lt;=50%,"En riesgo cumplimiento"))))</f>
        <v>De acuerdo con lo programado</v>
      </c>
      <c r="V16" s="269"/>
      <c r="W16" s="118">
        <v>0</v>
      </c>
      <c r="X16" s="118">
        <f>IF(W16="","No hay ejecución",IF(AND(J16=0),"No hay Programación", W16/J16))</f>
        <v>0</v>
      </c>
      <c r="Y16" s="118" t="str">
        <f t="shared" ref="Y16:Y23" si="3">IF(X16="No hay ejecución","NA",IF(X16&gt;=90%,"De acuerdo con lo programado",IF(X16&gt;=51%,"Atraso Leve",IF(X16&lt;50%,"En riesgo en cumplimiento"))))</f>
        <v>En riesgo en cumplimiento</v>
      </c>
      <c r="Z16" s="118"/>
      <c r="AA16" s="118">
        <v>1</v>
      </c>
      <c r="AB16" s="118" t="str">
        <f t="shared" si="0"/>
        <v>No hay Programación</v>
      </c>
      <c r="AC16" s="118" t="str">
        <f t="shared" ref="AC16:AC23" si="4">IF(AB16="No hay ejecución","NA",IF(AB16&gt;=90%,"De acuerdo con lo programado",IF(AB16&gt;=51%,"Atraso Leve",IF(AB16&lt;50%,"En riesgo en cumplimiento"))))</f>
        <v>De acuerdo con lo programado</v>
      </c>
      <c r="AD16" s="118"/>
      <c r="AE16" s="118">
        <v>1</v>
      </c>
      <c r="AF16" s="118" t="str">
        <f t="shared" ref="AF16:AF23" si="5">IF(AE16="","No hay ejecución",IF(AND(M16=0),"No hay Programación", AE16/M16))</f>
        <v>No hay Programación</v>
      </c>
      <c r="AG16" s="118" t="str">
        <f t="shared" ref="AG16:AG23" si="6">IF(AF16="No hay ejecución","NA",IF(AF16&gt;=90%,"De acuerdo con lo programado",IF(AF16&gt;=51%,"Atraso Leve",IF(AF16&lt;50%,"En riesgo en cumplimiento"))))</f>
        <v>De acuerdo con lo programado</v>
      </c>
      <c r="AH16" s="118"/>
      <c r="AI16" s="24">
        <f t="shared" ref="AI16:AI28" si="7">S16+W16+AA16+AE16</f>
        <v>2</v>
      </c>
      <c r="AJ16" s="26">
        <f t="shared" si="1"/>
        <v>2</v>
      </c>
      <c r="AK16" s="519" t="str">
        <f t="shared" ref="AK16:AK23" si="8">IF(H22="No hay ejecución","NA",IF(H22&gt;=90%,"De acuerdo a lo programado",IF(H22&lt;89.99%,"En riesgo de Incumplimiento")))</f>
        <v>De acuerdo a lo programado</v>
      </c>
      <c r="AL16" s="118"/>
    </row>
    <row r="17" spans="1:38" ht="41.1" customHeight="1">
      <c r="A17" s="106">
        <v>3</v>
      </c>
      <c r="B17" s="105">
        <v>3</v>
      </c>
      <c r="C17" s="105" t="s">
        <v>156</v>
      </c>
      <c r="D17" s="105">
        <v>1</v>
      </c>
      <c r="E17" s="105">
        <v>2.0299999999999998</v>
      </c>
      <c r="F17" s="140" t="s">
        <v>404</v>
      </c>
      <c r="G17" s="103" t="s">
        <v>389</v>
      </c>
      <c r="H17" s="103" t="s">
        <v>79</v>
      </c>
      <c r="I17" s="114">
        <v>15</v>
      </c>
      <c r="J17" s="141">
        <v>15</v>
      </c>
      <c r="K17" s="357">
        <v>30</v>
      </c>
      <c r="L17" s="141">
        <v>10</v>
      </c>
      <c r="M17" s="141">
        <v>10</v>
      </c>
      <c r="N17" s="115">
        <v>20</v>
      </c>
      <c r="O17" s="115">
        <v>50</v>
      </c>
      <c r="P17" s="100">
        <v>47900</v>
      </c>
      <c r="Q17" s="99" t="s">
        <v>403</v>
      </c>
      <c r="R17" s="98" t="s">
        <v>405</v>
      </c>
      <c r="S17" s="269">
        <v>10</v>
      </c>
      <c r="T17" s="272">
        <f t="shared" ref="T17:T28" si="9">IF(S17="","No hay ejecución",IF(AND(I17=0),"No hay Programación", S17/I17))</f>
        <v>0.66666666666666663</v>
      </c>
      <c r="U17" s="269" t="str">
        <f t="shared" si="2"/>
        <v>Atraso Leve</v>
      </c>
      <c r="V17" s="269"/>
      <c r="W17" s="118">
        <v>13</v>
      </c>
      <c r="X17" s="502">
        <f t="shared" ref="X17:X23" si="10">IF(W17="","No hay ejecución",IF(AND(J17=0),"No hay Programación", W17/J17))</f>
        <v>0.8666666666666667</v>
      </c>
      <c r="Y17" s="118" t="str">
        <f t="shared" si="3"/>
        <v>Atraso Leve</v>
      </c>
      <c r="Z17" s="503" t="s">
        <v>1201</v>
      </c>
      <c r="AA17" s="118">
        <v>22</v>
      </c>
      <c r="AB17" s="118">
        <f>IF(AA17="","No hay ejecución",IF(AND(L17=0),"No hay Programación", AA17/L17))</f>
        <v>2.2000000000000002</v>
      </c>
      <c r="AC17" s="118" t="str">
        <f t="shared" si="4"/>
        <v>De acuerdo con lo programado</v>
      </c>
      <c r="AD17" s="118"/>
      <c r="AE17" s="118">
        <v>50</v>
      </c>
      <c r="AF17" s="118">
        <f t="shared" si="5"/>
        <v>5</v>
      </c>
      <c r="AG17" s="118" t="str">
        <f t="shared" si="6"/>
        <v>De acuerdo con lo programado</v>
      </c>
      <c r="AH17" s="118"/>
      <c r="AI17" s="24">
        <f t="shared" si="7"/>
        <v>95</v>
      </c>
      <c r="AJ17" s="26">
        <f t="shared" si="1"/>
        <v>1.9</v>
      </c>
      <c r="AK17" s="519" t="str">
        <f t="shared" si="8"/>
        <v>De acuerdo a lo programado</v>
      </c>
      <c r="AL17" s="118"/>
    </row>
    <row r="18" spans="1:38" ht="28.8">
      <c r="A18" s="106">
        <v>4</v>
      </c>
      <c r="B18" s="105">
        <v>3</v>
      </c>
      <c r="C18" s="105" t="s">
        <v>156</v>
      </c>
      <c r="D18" s="105">
        <v>1</v>
      </c>
      <c r="E18" s="105">
        <v>2.0299999999999998</v>
      </c>
      <c r="F18" s="140" t="s">
        <v>406</v>
      </c>
      <c r="G18" s="103" t="s">
        <v>381</v>
      </c>
      <c r="H18" s="103" t="s">
        <v>384</v>
      </c>
      <c r="I18" s="114">
        <v>1</v>
      </c>
      <c r="J18" s="141">
        <v>1</v>
      </c>
      <c r="K18" s="357">
        <v>2</v>
      </c>
      <c r="L18" s="141">
        <v>1</v>
      </c>
      <c r="M18" s="141">
        <v>1</v>
      </c>
      <c r="N18" s="115">
        <v>2</v>
      </c>
      <c r="O18" s="115">
        <v>4</v>
      </c>
      <c r="P18" s="100">
        <v>47900</v>
      </c>
      <c r="Q18" s="99" t="s">
        <v>403</v>
      </c>
      <c r="R18" s="98"/>
      <c r="S18" s="269">
        <v>2</v>
      </c>
      <c r="T18" s="269">
        <f t="shared" si="9"/>
        <v>2</v>
      </c>
      <c r="U18" s="269" t="str">
        <f t="shared" si="2"/>
        <v>De acuerdo con lo programado</v>
      </c>
      <c r="V18" s="269"/>
      <c r="W18" s="118">
        <v>2</v>
      </c>
      <c r="X18" s="502">
        <f t="shared" si="10"/>
        <v>2</v>
      </c>
      <c r="Y18" s="503" t="str">
        <f t="shared" si="3"/>
        <v>De acuerdo con lo programado</v>
      </c>
      <c r="Z18" s="118"/>
      <c r="AA18" s="118">
        <v>2</v>
      </c>
      <c r="AB18" s="118">
        <f t="shared" si="0"/>
        <v>2</v>
      </c>
      <c r="AC18" s="118" t="str">
        <f t="shared" si="4"/>
        <v>De acuerdo con lo programado</v>
      </c>
      <c r="AD18" s="118"/>
      <c r="AE18" s="118">
        <v>4</v>
      </c>
      <c r="AF18" s="118">
        <f t="shared" si="5"/>
        <v>4</v>
      </c>
      <c r="AG18" s="118" t="str">
        <f t="shared" si="6"/>
        <v>De acuerdo con lo programado</v>
      </c>
      <c r="AH18" s="118"/>
      <c r="AI18" s="24">
        <f t="shared" si="7"/>
        <v>10</v>
      </c>
      <c r="AJ18" s="26">
        <f t="shared" si="1"/>
        <v>2.5</v>
      </c>
      <c r="AK18" s="519" t="str">
        <f t="shared" si="8"/>
        <v>En riesgo de Incumplimiento</v>
      </c>
      <c r="AL18" s="118"/>
    </row>
    <row r="19" spans="1:38" ht="28.8">
      <c r="A19" s="106">
        <v>5</v>
      </c>
      <c r="B19" s="105">
        <v>3</v>
      </c>
      <c r="C19" s="105" t="s">
        <v>156</v>
      </c>
      <c r="D19" s="105">
        <v>1</v>
      </c>
      <c r="E19" s="105">
        <v>2.0299999999999998</v>
      </c>
      <c r="F19" s="140" t="s">
        <v>407</v>
      </c>
      <c r="G19" s="103" t="s">
        <v>381</v>
      </c>
      <c r="H19" s="103" t="s">
        <v>384</v>
      </c>
      <c r="I19" s="114">
        <v>1</v>
      </c>
      <c r="J19" s="141">
        <v>1</v>
      </c>
      <c r="K19" s="357">
        <v>2</v>
      </c>
      <c r="L19" s="141"/>
      <c r="M19" s="141">
        <v>1</v>
      </c>
      <c r="N19" s="115">
        <v>1</v>
      </c>
      <c r="O19" s="115">
        <v>4</v>
      </c>
      <c r="P19" s="100">
        <v>47900</v>
      </c>
      <c r="Q19" s="99" t="s">
        <v>403</v>
      </c>
      <c r="R19" s="98"/>
      <c r="S19" s="269">
        <v>1</v>
      </c>
      <c r="T19" s="269">
        <f t="shared" si="9"/>
        <v>1</v>
      </c>
      <c r="U19" s="269" t="str">
        <f t="shared" si="2"/>
        <v>De acuerdo con lo programado</v>
      </c>
      <c r="V19" s="269"/>
      <c r="W19" s="118">
        <v>1</v>
      </c>
      <c r="X19" s="502">
        <f t="shared" si="10"/>
        <v>1</v>
      </c>
      <c r="Y19" s="503" t="str">
        <f t="shared" si="3"/>
        <v>De acuerdo con lo programado</v>
      </c>
      <c r="Z19" s="118"/>
      <c r="AA19" s="118">
        <v>2</v>
      </c>
      <c r="AB19" s="118" t="str">
        <f t="shared" si="0"/>
        <v>No hay Programación</v>
      </c>
      <c r="AC19" s="118" t="str">
        <f t="shared" si="4"/>
        <v>De acuerdo con lo programado</v>
      </c>
      <c r="AD19" s="118"/>
      <c r="AE19" s="118">
        <v>6</v>
      </c>
      <c r="AF19" s="118">
        <f t="shared" si="5"/>
        <v>6</v>
      </c>
      <c r="AG19" s="118" t="str">
        <f t="shared" si="6"/>
        <v>De acuerdo con lo programado</v>
      </c>
      <c r="AH19" s="118"/>
      <c r="AI19" s="24">
        <f t="shared" si="7"/>
        <v>10</v>
      </c>
      <c r="AJ19" s="26">
        <f t="shared" si="1"/>
        <v>2.5</v>
      </c>
      <c r="AK19" s="519" t="str">
        <f t="shared" si="8"/>
        <v>De acuerdo a lo programado</v>
      </c>
      <c r="AL19" s="118"/>
    </row>
    <row r="20" spans="1:38" ht="28.8">
      <c r="A20" s="106">
        <v>6</v>
      </c>
      <c r="B20" s="105">
        <v>3</v>
      </c>
      <c r="C20" s="105" t="s">
        <v>156</v>
      </c>
      <c r="D20" s="105">
        <v>1</v>
      </c>
      <c r="E20" s="105">
        <v>2.0299999999999998</v>
      </c>
      <c r="F20" s="140" t="s">
        <v>408</v>
      </c>
      <c r="G20" s="103" t="s">
        <v>409</v>
      </c>
      <c r="H20" s="103" t="s">
        <v>100</v>
      </c>
      <c r="I20" s="114"/>
      <c r="J20" s="141">
        <v>1</v>
      </c>
      <c r="K20" s="357">
        <v>1</v>
      </c>
      <c r="L20" s="141"/>
      <c r="M20" s="141">
        <v>1</v>
      </c>
      <c r="N20" s="115">
        <v>1</v>
      </c>
      <c r="O20" s="115">
        <v>2</v>
      </c>
      <c r="P20" s="100">
        <v>47900</v>
      </c>
      <c r="Q20" s="99" t="s">
        <v>403</v>
      </c>
      <c r="R20" s="98"/>
      <c r="S20" s="269">
        <v>1</v>
      </c>
      <c r="T20" s="269" t="str">
        <f t="shared" si="9"/>
        <v>No hay Programación</v>
      </c>
      <c r="U20" s="269" t="str">
        <f t="shared" si="2"/>
        <v>De acuerdo con lo programado</v>
      </c>
      <c r="V20" s="269"/>
      <c r="W20" s="118">
        <v>1</v>
      </c>
      <c r="X20" s="502">
        <f t="shared" si="10"/>
        <v>1</v>
      </c>
      <c r="Y20" s="503" t="str">
        <f t="shared" si="3"/>
        <v>De acuerdo con lo programado</v>
      </c>
      <c r="Z20" s="118"/>
      <c r="AA20" s="118">
        <v>1</v>
      </c>
      <c r="AB20" s="118" t="str">
        <f t="shared" si="0"/>
        <v>No hay Programación</v>
      </c>
      <c r="AC20" s="118" t="str">
        <f t="shared" si="4"/>
        <v>De acuerdo con lo programado</v>
      </c>
      <c r="AD20" s="118"/>
      <c r="AE20" s="118">
        <v>4</v>
      </c>
      <c r="AF20" s="118">
        <f t="shared" si="5"/>
        <v>4</v>
      </c>
      <c r="AG20" s="118" t="str">
        <f t="shared" si="6"/>
        <v>De acuerdo con lo programado</v>
      </c>
      <c r="AH20" s="118"/>
      <c r="AI20" s="24">
        <f t="shared" si="7"/>
        <v>7</v>
      </c>
      <c r="AJ20" s="26">
        <f t="shared" si="1"/>
        <v>3.5</v>
      </c>
      <c r="AK20" s="519" t="str">
        <f t="shared" si="8"/>
        <v>De acuerdo a lo programado</v>
      </c>
      <c r="AL20" s="118"/>
    </row>
    <row r="21" spans="1:38" ht="36" customHeight="1">
      <c r="A21" s="106">
        <v>7</v>
      </c>
      <c r="B21" s="105">
        <v>3</v>
      </c>
      <c r="C21" s="105" t="s">
        <v>156</v>
      </c>
      <c r="D21" s="105">
        <v>1</v>
      </c>
      <c r="E21" s="105">
        <v>2.0299999999999998</v>
      </c>
      <c r="F21" s="140" t="s">
        <v>410</v>
      </c>
      <c r="G21" s="103" t="s">
        <v>411</v>
      </c>
      <c r="H21" s="103" t="s">
        <v>387</v>
      </c>
      <c r="I21" s="114">
        <v>5</v>
      </c>
      <c r="J21" s="141">
        <v>5</v>
      </c>
      <c r="K21" s="357">
        <v>10</v>
      </c>
      <c r="L21" s="141">
        <v>5</v>
      </c>
      <c r="M21" s="141">
        <v>5</v>
      </c>
      <c r="N21" s="115">
        <v>10</v>
      </c>
      <c r="O21" s="115">
        <v>20</v>
      </c>
      <c r="P21" s="100">
        <v>47900</v>
      </c>
      <c r="Q21" s="99" t="s">
        <v>403</v>
      </c>
      <c r="R21" s="98"/>
      <c r="S21" s="269">
        <v>5</v>
      </c>
      <c r="T21" s="269">
        <f t="shared" si="9"/>
        <v>1</v>
      </c>
      <c r="U21" s="269" t="str">
        <f t="shared" si="2"/>
        <v>De acuerdo con lo programado</v>
      </c>
      <c r="V21" s="269"/>
      <c r="W21" s="118">
        <v>5</v>
      </c>
      <c r="X21" s="502">
        <f t="shared" si="10"/>
        <v>1</v>
      </c>
      <c r="Y21" s="503" t="str">
        <f t="shared" si="3"/>
        <v>De acuerdo con lo programado</v>
      </c>
      <c r="Z21" s="118"/>
      <c r="AA21" s="118">
        <v>8</v>
      </c>
      <c r="AB21" s="118">
        <f t="shared" si="0"/>
        <v>1.6</v>
      </c>
      <c r="AC21" s="118" t="str">
        <f t="shared" si="4"/>
        <v>De acuerdo con lo programado</v>
      </c>
      <c r="AD21" s="118"/>
      <c r="AE21" s="118">
        <v>40</v>
      </c>
      <c r="AF21" s="118">
        <f t="shared" si="5"/>
        <v>8</v>
      </c>
      <c r="AG21" s="118" t="str">
        <f t="shared" si="6"/>
        <v>De acuerdo con lo programado</v>
      </c>
      <c r="AH21" s="118"/>
      <c r="AI21" s="24">
        <f t="shared" si="7"/>
        <v>58</v>
      </c>
      <c r="AJ21" s="26">
        <f t="shared" si="1"/>
        <v>2.9</v>
      </c>
      <c r="AK21" s="519" t="str">
        <f t="shared" si="8"/>
        <v>De acuerdo a lo programado</v>
      </c>
      <c r="AL21" s="118"/>
    </row>
    <row r="22" spans="1:38" ht="38.4">
      <c r="A22" s="106">
        <v>8</v>
      </c>
      <c r="B22" s="105">
        <v>3</v>
      </c>
      <c r="C22" s="105" t="s">
        <v>156</v>
      </c>
      <c r="D22" s="105">
        <v>1</v>
      </c>
      <c r="E22" s="105">
        <v>2.0299999999999998</v>
      </c>
      <c r="F22" s="140" t="s">
        <v>412</v>
      </c>
      <c r="G22" s="103" t="s">
        <v>397</v>
      </c>
      <c r="H22" s="103" t="s">
        <v>79</v>
      </c>
      <c r="I22" s="114">
        <v>3</v>
      </c>
      <c r="J22" s="141">
        <v>3</v>
      </c>
      <c r="K22" s="357">
        <v>6</v>
      </c>
      <c r="L22" s="141">
        <v>3</v>
      </c>
      <c r="M22" s="141">
        <v>3</v>
      </c>
      <c r="N22" s="115">
        <v>6</v>
      </c>
      <c r="O22" s="115">
        <v>12</v>
      </c>
      <c r="P22" s="100">
        <v>47900</v>
      </c>
      <c r="Q22" s="99" t="s">
        <v>403</v>
      </c>
      <c r="R22" s="98"/>
      <c r="S22" s="269">
        <v>4</v>
      </c>
      <c r="T22" s="269">
        <f t="shared" si="9"/>
        <v>1.3333333333333333</v>
      </c>
      <c r="U22" s="269" t="str">
        <f t="shared" si="2"/>
        <v>De acuerdo con lo programado</v>
      </c>
      <c r="V22" s="269"/>
      <c r="W22" s="118">
        <v>3</v>
      </c>
      <c r="X22" s="502">
        <f t="shared" si="10"/>
        <v>1</v>
      </c>
      <c r="Y22" s="503" t="str">
        <f t="shared" si="3"/>
        <v>De acuerdo con lo programado</v>
      </c>
      <c r="Z22" s="118"/>
      <c r="AA22" s="118">
        <v>3</v>
      </c>
      <c r="AB22" s="118">
        <f t="shared" si="0"/>
        <v>1</v>
      </c>
      <c r="AC22" s="118" t="str">
        <f t="shared" si="4"/>
        <v>De acuerdo con lo programado</v>
      </c>
      <c r="AD22" s="118"/>
      <c r="AE22" s="118">
        <v>24</v>
      </c>
      <c r="AF22" s="118">
        <f t="shared" si="5"/>
        <v>8</v>
      </c>
      <c r="AG22" s="118" t="str">
        <f t="shared" si="6"/>
        <v>De acuerdo con lo programado</v>
      </c>
      <c r="AH22" s="118"/>
      <c r="AI22" s="24">
        <f t="shared" si="7"/>
        <v>34</v>
      </c>
      <c r="AJ22" s="26">
        <f t="shared" si="1"/>
        <v>2.8333333333333335</v>
      </c>
      <c r="AK22" s="519" t="str">
        <f t="shared" si="8"/>
        <v>De acuerdo a lo programado</v>
      </c>
      <c r="AL22" s="118"/>
    </row>
    <row r="23" spans="1:38" ht="28.8">
      <c r="A23" s="106">
        <v>9</v>
      </c>
      <c r="B23" s="105">
        <v>3</v>
      </c>
      <c r="C23" s="105" t="s">
        <v>156</v>
      </c>
      <c r="D23" s="105">
        <v>1</v>
      </c>
      <c r="E23" s="105">
        <v>2.0299999999999998</v>
      </c>
      <c r="F23" s="140" t="s">
        <v>413</v>
      </c>
      <c r="G23" s="103" t="s">
        <v>381</v>
      </c>
      <c r="H23" s="103" t="s">
        <v>384</v>
      </c>
      <c r="I23" s="114">
        <v>4</v>
      </c>
      <c r="J23" s="141">
        <v>4</v>
      </c>
      <c r="K23" s="357">
        <f>I23+J23</f>
        <v>8</v>
      </c>
      <c r="L23" s="141"/>
      <c r="M23" s="141">
        <v>4</v>
      </c>
      <c r="N23" s="115">
        <v>4</v>
      </c>
      <c r="O23" s="115">
        <v>8</v>
      </c>
      <c r="P23" s="100">
        <v>47900</v>
      </c>
      <c r="Q23" s="99" t="s">
        <v>403</v>
      </c>
      <c r="R23" s="98"/>
      <c r="S23" s="269">
        <v>4</v>
      </c>
      <c r="T23" s="269">
        <f t="shared" si="9"/>
        <v>1</v>
      </c>
      <c r="U23" s="269" t="str">
        <f t="shared" si="2"/>
        <v>De acuerdo con lo programado</v>
      </c>
      <c r="V23" s="269"/>
      <c r="W23" s="118">
        <v>4</v>
      </c>
      <c r="X23" s="502">
        <f t="shared" si="10"/>
        <v>1</v>
      </c>
      <c r="Y23" s="503" t="str">
        <f t="shared" si="3"/>
        <v>De acuerdo con lo programado</v>
      </c>
      <c r="Z23" s="118"/>
      <c r="AA23" s="118">
        <v>4</v>
      </c>
      <c r="AB23" s="118" t="str">
        <f t="shared" si="0"/>
        <v>No hay Programación</v>
      </c>
      <c r="AC23" s="118" t="str">
        <f t="shared" si="4"/>
        <v>De acuerdo con lo programado</v>
      </c>
      <c r="AD23" s="118"/>
      <c r="AE23" s="118">
        <v>24</v>
      </c>
      <c r="AF23" s="118">
        <f t="shared" si="5"/>
        <v>6</v>
      </c>
      <c r="AG23" s="118" t="str">
        <f t="shared" si="6"/>
        <v>De acuerdo con lo programado</v>
      </c>
      <c r="AH23" s="118"/>
      <c r="AI23" s="24">
        <f t="shared" si="7"/>
        <v>36</v>
      </c>
      <c r="AJ23" s="26">
        <f t="shared" si="1"/>
        <v>4.5</v>
      </c>
      <c r="AK23" s="519" t="str">
        <f t="shared" si="8"/>
        <v>En riesgo de Incumplimiento</v>
      </c>
      <c r="AL23" s="118"/>
    </row>
    <row r="24" spans="1:38" ht="12" hidden="1">
      <c r="A24" s="147" t="s">
        <v>274</v>
      </c>
      <c r="B24" s="147"/>
      <c r="C24" s="147"/>
      <c r="D24" s="147"/>
      <c r="E24" s="147"/>
      <c r="F24" s="410"/>
      <c r="G24" s="147"/>
      <c r="H24" s="277"/>
      <c r="I24" s="277"/>
      <c r="J24" s="410"/>
      <c r="K24" s="410"/>
      <c r="L24" s="410"/>
      <c r="M24" s="410"/>
      <c r="N24" s="277"/>
      <c r="O24" s="277"/>
      <c r="P24" s="277"/>
      <c r="Q24" s="277"/>
      <c r="R24" s="147"/>
      <c r="S24" s="148"/>
      <c r="T24" s="148"/>
      <c r="U24" s="148"/>
      <c r="V24" s="148"/>
      <c r="W24" s="156"/>
      <c r="X24" s="156"/>
      <c r="Y24" s="156"/>
      <c r="Z24" s="156"/>
      <c r="AA24" s="156"/>
      <c r="AB24" s="156"/>
      <c r="AC24" s="156"/>
      <c r="AD24" s="156"/>
      <c r="AE24" s="157"/>
      <c r="AF24" s="157"/>
      <c r="AG24" s="157"/>
      <c r="AH24" s="157"/>
      <c r="AI24" s="24">
        <f t="shared" si="7"/>
        <v>0</v>
      </c>
    </row>
    <row r="25" spans="1:38" ht="28.8">
      <c r="A25" s="106">
        <v>10</v>
      </c>
      <c r="B25" s="105">
        <v>3</v>
      </c>
      <c r="C25" s="105" t="s">
        <v>156</v>
      </c>
      <c r="D25" s="105">
        <v>1</v>
      </c>
      <c r="E25" s="105">
        <v>2.0299999999999998</v>
      </c>
      <c r="F25" s="140" t="s">
        <v>414</v>
      </c>
      <c r="G25" s="103" t="s">
        <v>394</v>
      </c>
      <c r="H25" s="103" t="s">
        <v>387</v>
      </c>
      <c r="I25" s="102"/>
      <c r="J25" s="150">
        <v>2</v>
      </c>
      <c r="K25" s="361">
        <f>I25+J25</f>
        <v>2</v>
      </c>
      <c r="L25" s="150"/>
      <c r="M25" s="150">
        <v>2</v>
      </c>
      <c r="N25" s="101">
        <f>L25+M25</f>
        <v>2</v>
      </c>
      <c r="O25" s="101">
        <f>K25+N25</f>
        <v>4</v>
      </c>
      <c r="P25" s="100">
        <v>622707</v>
      </c>
      <c r="Q25" s="99" t="s">
        <v>403</v>
      </c>
      <c r="R25" s="158"/>
      <c r="S25" s="261">
        <v>2</v>
      </c>
      <c r="T25" s="145" t="str">
        <f t="shared" si="9"/>
        <v>No hay Programación</v>
      </c>
      <c r="U25" s="99" t="str">
        <f t="shared" si="2"/>
        <v>De acuerdo con lo programado</v>
      </c>
      <c r="V25" s="266"/>
      <c r="W25" s="24">
        <v>3</v>
      </c>
      <c r="X25" s="26">
        <f t="shared" ref="X25:X28" si="11">IF(W25="","No hay ejecución",IF(AND(J25=0),"No hay Programación", W25/J25))</f>
        <v>1.5</v>
      </c>
      <c r="Y25" s="23" t="str">
        <f t="shared" ref="Y25:Y29" si="12">IF(X25="No hay ejecución","NA",IF(X25&gt;=90%,"De acuerdo con lo programado",IF(X25&gt;=51%,"Atraso Leve",IF(X25&lt;50%,"En riesgo en cumplimiento"))))</f>
        <v>De acuerdo con lo programado</v>
      </c>
      <c r="Z25" s="85"/>
      <c r="AA25" s="86">
        <v>2</v>
      </c>
      <c r="AB25" s="26" t="str">
        <f t="shared" ref="AB25:AB29" si="13">IF(AA25="","No hay ejecución",IF(AND(I25=0),"No hay Programación", AA25/I25))</f>
        <v>No hay Programación</v>
      </c>
      <c r="AC25" s="23" t="str">
        <f t="shared" ref="AC25:AC29" si="14">IF(AB25="No hay ejecución","NA",IF(AB25&gt;=90%,"De acuerdo con lo programado",IF(AB25&gt;=51%,"Atraso Leve",IF(AB25&lt;50%,"En riesgo en cumplimiento"))))</f>
        <v>De acuerdo con lo programado</v>
      </c>
      <c r="AD25" s="85"/>
      <c r="AE25" s="116">
        <v>8</v>
      </c>
      <c r="AF25" s="116">
        <f t="shared" ref="AF25:AF29" si="15">IF(AE25="","No hay ejecución",IF(AND(K25=0),"No hay Programación", AE25/K25))</f>
        <v>4</v>
      </c>
      <c r="AG25" s="116" t="str">
        <f t="shared" ref="AG25:AG29" si="16">IF(AF25="No hay ejecución","NA",IF(AF25&gt;=90%,"De acuerdo con lo programado",IF(AF25&gt;=51%,"Atraso Leve",IF(AF25&lt;50%,"En riesgo en cumplimiento"))))</f>
        <v>De acuerdo con lo programado</v>
      </c>
      <c r="AH25" s="116"/>
      <c r="AI25" s="24">
        <f t="shared" si="7"/>
        <v>15</v>
      </c>
      <c r="AJ25" s="26">
        <f t="shared" ref="AJ25:AJ28" si="17">IF(AI25="","No hay ejecución",IF(AND(O25=0),"No hay Programación", AI25/O25))</f>
        <v>3.75</v>
      </c>
      <c r="AK25" s="519" t="str">
        <f t="shared" ref="AK25:AK28" si="18">IF(H31="No hay ejecución","NA",IF(H31&gt;=90%,"De acuerdo a lo programado",IF(H31&lt;89.99%,"En riesgo de Incumplimiento")))</f>
        <v>En riesgo de Incumplimiento</v>
      </c>
    </row>
    <row r="26" spans="1:38" ht="28.8">
      <c r="A26" s="106">
        <v>11</v>
      </c>
      <c r="B26" s="105">
        <v>3</v>
      </c>
      <c r="C26" s="105" t="s">
        <v>156</v>
      </c>
      <c r="D26" s="105">
        <v>1</v>
      </c>
      <c r="E26" s="105">
        <v>2.0299999999999998</v>
      </c>
      <c r="F26" s="140" t="s">
        <v>415</v>
      </c>
      <c r="G26" s="103" t="s">
        <v>416</v>
      </c>
      <c r="H26" s="103" t="s">
        <v>132</v>
      </c>
      <c r="I26" s="102"/>
      <c r="J26" s="150">
        <v>5</v>
      </c>
      <c r="K26" s="361">
        <v>5</v>
      </c>
      <c r="L26" s="150"/>
      <c r="M26" s="150"/>
      <c r="N26" s="101">
        <v>5</v>
      </c>
      <c r="O26" s="101">
        <v>10</v>
      </c>
      <c r="P26" s="100">
        <v>47900</v>
      </c>
      <c r="Q26" s="99" t="s">
        <v>403</v>
      </c>
      <c r="R26" s="158"/>
      <c r="S26" s="261">
        <v>2</v>
      </c>
      <c r="T26" s="145" t="str">
        <f t="shared" si="9"/>
        <v>No hay Programación</v>
      </c>
      <c r="U26" s="99" t="str">
        <f t="shared" si="2"/>
        <v>De acuerdo con lo programado</v>
      </c>
      <c r="V26" s="266"/>
      <c r="W26" s="24">
        <v>2</v>
      </c>
      <c r="X26" s="26">
        <f t="shared" si="11"/>
        <v>0.4</v>
      </c>
      <c r="Y26" s="23" t="str">
        <f t="shared" si="12"/>
        <v>En riesgo en cumplimiento</v>
      </c>
      <c r="Z26" s="85"/>
      <c r="AA26" s="86">
        <v>5</v>
      </c>
      <c r="AB26" s="26" t="str">
        <f t="shared" si="13"/>
        <v>No hay Programación</v>
      </c>
      <c r="AC26" s="23" t="str">
        <f t="shared" si="14"/>
        <v>De acuerdo con lo programado</v>
      </c>
      <c r="AD26" s="85"/>
      <c r="AE26" s="116">
        <v>15</v>
      </c>
      <c r="AF26" s="116">
        <f t="shared" si="15"/>
        <v>3</v>
      </c>
      <c r="AG26" s="116" t="str">
        <f t="shared" si="16"/>
        <v>De acuerdo con lo programado</v>
      </c>
      <c r="AH26" s="116"/>
      <c r="AI26" s="24">
        <f t="shared" si="7"/>
        <v>24</v>
      </c>
      <c r="AJ26" s="26">
        <f t="shared" si="17"/>
        <v>2.4</v>
      </c>
      <c r="AK26" s="519" t="str">
        <f t="shared" si="18"/>
        <v>En riesgo de Incumplimiento</v>
      </c>
    </row>
    <row r="27" spans="1:38" ht="28.8">
      <c r="A27" s="106">
        <v>12</v>
      </c>
      <c r="B27" s="105">
        <v>3</v>
      </c>
      <c r="C27" s="105" t="s">
        <v>156</v>
      </c>
      <c r="D27" s="105">
        <v>1</v>
      </c>
      <c r="E27" s="105">
        <v>2.0299999999999998</v>
      </c>
      <c r="F27" s="140" t="s">
        <v>417</v>
      </c>
      <c r="G27" s="103" t="s">
        <v>394</v>
      </c>
      <c r="H27" s="103" t="s">
        <v>387</v>
      </c>
      <c r="I27" s="102">
        <v>5</v>
      </c>
      <c r="J27" s="150">
        <v>5</v>
      </c>
      <c r="K27" s="361">
        <f>I27+J27</f>
        <v>10</v>
      </c>
      <c r="L27" s="150">
        <v>5</v>
      </c>
      <c r="M27" s="150">
        <v>5</v>
      </c>
      <c r="N27" s="101">
        <v>10</v>
      </c>
      <c r="O27" s="101">
        <v>20</v>
      </c>
      <c r="P27" s="100">
        <v>47900</v>
      </c>
      <c r="Q27" s="99" t="s">
        <v>403</v>
      </c>
      <c r="R27" s="158"/>
      <c r="S27" s="261">
        <v>5</v>
      </c>
      <c r="T27" s="145">
        <f t="shared" si="9"/>
        <v>1</v>
      </c>
      <c r="U27" s="99" t="str">
        <f t="shared" si="2"/>
        <v>De acuerdo con lo programado</v>
      </c>
      <c r="V27" s="266"/>
      <c r="W27" s="24">
        <v>5</v>
      </c>
      <c r="X27" s="26">
        <f t="shared" si="11"/>
        <v>1</v>
      </c>
      <c r="Y27" s="23" t="str">
        <f t="shared" si="12"/>
        <v>De acuerdo con lo programado</v>
      </c>
      <c r="Z27" s="85"/>
      <c r="AA27" s="86">
        <v>5</v>
      </c>
      <c r="AB27" s="26">
        <f t="shared" si="13"/>
        <v>1</v>
      </c>
      <c r="AC27" s="23" t="str">
        <f t="shared" si="14"/>
        <v>De acuerdo con lo programado</v>
      </c>
      <c r="AD27" s="85"/>
      <c r="AE27" s="116">
        <v>40</v>
      </c>
      <c r="AF27" s="116">
        <f t="shared" si="15"/>
        <v>4</v>
      </c>
      <c r="AG27" s="116" t="str">
        <f t="shared" si="16"/>
        <v>De acuerdo con lo programado</v>
      </c>
      <c r="AH27" s="116"/>
      <c r="AI27" s="24">
        <f t="shared" si="7"/>
        <v>55</v>
      </c>
      <c r="AJ27" s="26">
        <f t="shared" si="17"/>
        <v>2.75</v>
      </c>
      <c r="AK27" s="519" t="str">
        <f t="shared" si="18"/>
        <v>En riesgo de Incumplimiento</v>
      </c>
    </row>
    <row r="28" spans="1:38" ht="42.75" customHeight="1">
      <c r="A28" s="106">
        <v>13</v>
      </c>
      <c r="B28" s="105">
        <v>3</v>
      </c>
      <c r="C28" s="105" t="s">
        <v>156</v>
      </c>
      <c r="D28" s="105">
        <v>1</v>
      </c>
      <c r="E28" s="105">
        <v>2.0299999999999998</v>
      </c>
      <c r="F28" s="140" t="s">
        <v>418</v>
      </c>
      <c r="G28" s="103" t="s">
        <v>399</v>
      </c>
      <c r="H28" s="103" t="s">
        <v>117</v>
      </c>
      <c r="I28" s="102">
        <v>1</v>
      </c>
      <c r="J28" s="150">
        <v>1</v>
      </c>
      <c r="K28" s="361">
        <f>I28+J28</f>
        <v>2</v>
      </c>
      <c r="L28" s="150">
        <v>1</v>
      </c>
      <c r="M28" s="150">
        <v>1</v>
      </c>
      <c r="N28" s="101">
        <f>L28+M28</f>
        <v>2</v>
      </c>
      <c r="O28" s="101">
        <v>4</v>
      </c>
      <c r="P28" s="100">
        <v>47900</v>
      </c>
      <c r="Q28" s="99" t="s">
        <v>403</v>
      </c>
      <c r="R28" s="158" t="s">
        <v>419</v>
      </c>
      <c r="S28" s="261">
        <v>1</v>
      </c>
      <c r="T28" s="145">
        <f t="shared" si="9"/>
        <v>1</v>
      </c>
      <c r="U28" s="99" t="str">
        <f t="shared" si="2"/>
        <v>De acuerdo con lo programado</v>
      </c>
      <c r="V28" s="266"/>
      <c r="W28" s="24">
        <v>1</v>
      </c>
      <c r="X28" s="26">
        <f t="shared" si="11"/>
        <v>1</v>
      </c>
      <c r="Y28" s="23" t="str">
        <f t="shared" si="12"/>
        <v>De acuerdo con lo programado</v>
      </c>
      <c r="Z28" s="85"/>
      <c r="AA28" s="86">
        <v>1</v>
      </c>
      <c r="AB28" s="26">
        <f t="shared" si="13"/>
        <v>1</v>
      </c>
      <c r="AC28" s="23" t="str">
        <f t="shared" si="14"/>
        <v>De acuerdo con lo programado</v>
      </c>
      <c r="AD28" s="85"/>
      <c r="AE28" s="116">
        <v>8</v>
      </c>
      <c r="AF28" s="116">
        <f t="shared" si="15"/>
        <v>4</v>
      </c>
      <c r="AG28" s="116" t="str">
        <f t="shared" si="16"/>
        <v>De acuerdo con lo programado</v>
      </c>
      <c r="AH28" s="116"/>
      <c r="AI28" s="24">
        <f t="shared" si="7"/>
        <v>11</v>
      </c>
      <c r="AJ28" s="26">
        <f t="shared" si="17"/>
        <v>2.75</v>
      </c>
      <c r="AK28" s="519" t="str">
        <f t="shared" si="18"/>
        <v>En riesgo de Incumplimiento</v>
      </c>
    </row>
    <row r="29" spans="1:38" ht="10.199999999999999" hidden="1" thickBot="1">
      <c r="A29" s="32"/>
      <c r="B29" s="33"/>
      <c r="C29" s="33"/>
      <c r="D29" s="33"/>
      <c r="E29" s="33"/>
      <c r="F29" s="196"/>
      <c r="G29" s="159"/>
      <c r="H29" s="44"/>
      <c r="I29" s="40"/>
      <c r="J29" s="298"/>
      <c r="K29" s="481">
        <f>I29+J29</f>
        <v>0</v>
      </c>
      <c r="L29" s="298"/>
      <c r="M29" s="298"/>
      <c r="N29" s="160">
        <f>L29+M29</f>
        <v>0</v>
      </c>
      <c r="O29" s="160">
        <f>K29+N29</f>
        <v>0</v>
      </c>
      <c r="P29" s="161"/>
      <c r="Q29" s="37"/>
      <c r="R29" s="88"/>
      <c r="S29" s="261"/>
      <c r="T29" s="145" t="str">
        <f>IF(S29="","No hay ejecución",IF(AND(G29=0),"No hay Programación", S29/G29))</f>
        <v>No hay ejecución</v>
      </c>
      <c r="U29" s="99" t="str">
        <f t="shared" si="2"/>
        <v>NA</v>
      </c>
      <c r="V29" s="266"/>
      <c r="W29" s="24"/>
      <c r="X29" s="26" t="str">
        <f t="shared" ref="X29" si="19">IF(W29="","No hay ejecución",IF(AND(H29=0),"No hay Programación", W29/H29))</f>
        <v>No hay ejecución</v>
      </c>
      <c r="Y29" s="23" t="str">
        <f t="shared" si="12"/>
        <v>NA</v>
      </c>
      <c r="Z29" s="85"/>
      <c r="AA29" s="86"/>
      <c r="AB29" s="26" t="str">
        <f t="shared" si="13"/>
        <v>No hay ejecución</v>
      </c>
      <c r="AC29" s="23" t="str">
        <f t="shared" si="14"/>
        <v>NA</v>
      </c>
      <c r="AD29" s="85"/>
      <c r="AE29" s="116"/>
      <c r="AF29" s="116" t="str">
        <f t="shared" si="15"/>
        <v>No hay ejecución</v>
      </c>
      <c r="AG29" s="116" t="str">
        <f t="shared" si="16"/>
        <v>NA</v>
      </c>
      <c r="AH29" s="116"/>
    </row>
    <row r="30" spans="1:38" ht="10.199999999999999" thickBot="1">
      <c r="A30" s="6"/>
      <c r="B30" s="6"/>
      <c r="C30" s="6"/>
      <c r="D30" s="6"/>
      <c r="E30" s="6"/>
      <c r="F30" s="363"/>
      <c r="G30" s="7"/>
      <c r="H30" s="8"/>
      <c r="I30" s="9"/>
      <c r="J30" s="307"/>
      <c r="K30" s="307"/>
      <c r="L30" s="307"/>
      <c r="M30" s="307"/>
      <c r="N30" s="9"/>
      <c r="O30" s="9"/>
      <c r="P30" s="9"/>
      <c r="Q30" s="9"/>
      <c r="R30" s="9"/>
      <c r="AD30" s="5"/>
    </row>
    <row r="31" spans="1:38" ht="10.5" customHeight="1" thickTop="1" thickBot="1">
      <c r="A31" s="806" t="s">
        <v>223</v>
      </c>
      <c r="B31" s="807"/>
      <c r="C31" s="807"/>
      <c r="D31" s="807"/>
      <c r="E31" s="807"/>
      <c r="F31" s="153" t="s">
        <v>420</v>
      </c>
      <c r="G31" s="14"/>
      <c r="H31" s="10"/>
      <c r="I31" s="9"/>
      <c r="J31" s="307"/>
      <c r="K31" s="307"/>
      <c r="L31" s="307"/>
      <c r="M31" s="307"/>
      <c r="N31" s="9"/>
      <c r="O31" s="9"/>
      <c r="P31" s="9"/>
      <c r="Q31" s="9"/>
      <c r="R31" s="9"/>
    </row>
    <row r="32" spans="1:38" ht="10.8" thickTop="1" thickBot="1">
      <c r="A32" s="11"/>
      <c r="B32" s="11"/>
      <c r="C32" s="11"/>
      <c r="D32" s="11"/>
      <c r="E32" s="11"/>
      <c r="F32" s="362"/>
      <c r="G32" s="12"/>
      <c r="H32" s="10"/>
      <c r="I32" s="9"/>
      <c r="J32" s="307"/>
      <c r="K32" s="307"/>
      <c r="L32" s="307"/>
      <c r="M32" s="307"/>
      <c r="N32" s="9"/>
      <c r="O32" s="9"/>
      <c r="P32" s="9"/>
      <c r="Q32" s="9"/>
      <c r="R32" s="9"/>
    </row>
    <row r="33" spans="1:22" ht="12" customHeight="1" thickTop="1" thickBot="1">
      <c r="A33" s="808" t="s">
        <v>224</v>
      </c>
      <c r="B33" s="809"/>
      <c r="C33" s="809"/>
      <c r="D33" s="809"/>
      <c r="E33" s="809"/>
      <c r="F33" s="153" t="s">
        <v>421</v>
      </c>
      <c r="G33" s="14"/>
      <c r="H33" s="10"/>
      <c r="I33" s="9"/>
      <c r="J33" s="307"/>
      <c r="K33" s="307"/>
      <c r="L33" s="307"/>
      <c r="M33" s="307"/>
      <c r="N33" s="9"/>
      <c r="O33" s="9"/>
      <c r="P33" s="9"/>
      <c r="Q33" s="9"/>
      <c r="R33" s="9"/>
    </row>
    <row r="34" spans="1:22" ht="10.8" thickTop="1" thickBot="1">
      <c r="A34" s="13"/>
      <c r="B34" s="13"/>
      <c r="C34" s="13"/>
      <c r="D34" s="13"/>
      <c r="E34" s="13"/>
      <c r="F34" s="154"/>
      <c r="G34" s="14"/>
      <c r="H34" s="10"/>
      <c r="I34" s="9"/>
      <c r="J34" s="307"/>
      <c r="K34" s="307"/>
      <c r="L34" s="307"/>
      <c r="M34" s="307"/>
      <c r="N34" s="9"/>
      <c r="O34" s="9"/>
      <c r="P34" s="9"/>
      <c r="Q34" s="9"/>
      <c r="R34" s="9"/>
    </row>
    <row r="35" spans="1:22" ht="10.8" thickTop="1" thickBot="1">
      <c r="A35" s="15" t="s">
        <v>226</v>
      </c>
      <c r="B35" s="6"/>
      <c r="C35" s="16"/>
      <c r="D35" s="6"/>
      <c r="E35" s="6"/>
      <c r="F35" s="363"/>
      <c r="G35" s="7"/>
      <c r="H35" s="10"/>
      <c r="I35" s="9"/>
      <c r="J35" s="307"/>
      <c r="K35" s="307"/>
      <c r="L35" s="307"/>
      <c r="M35" s="307"/>
      <c r="N35" s="9"/>
      <c r="O35" s="9"/>
      <c r="P35" s="9"/>
      <c r="Q35" s="9"/>
      <c r="R35" s="9"/>
    </row>
    <row r="36" spans="1:22" ht="13.2" customHeight="1" thickTop="1" thickBot="1">
      <c r="A36" s="17">
        <v>1</v>
      </c>
      <c r="B36" s="6" t="s">
        <v>227</v>
      </c>
      <c r="C36" s="16"/>
      <c r="D36" s="6"/>
      <c r="E36" s="6"/>
      <c r="F36" s="363"/>
      <c r="G36" s="7"/>
      <c r="H36" s="10"/>
      <c r="I36" s="9"/>
      <c r="J36" s="307"/>
      <c r="K36" s="307"/>
      <c r="L36" s="307"/>
      <c r="M36" s="307"/>
      <c r="N36" s="9"/>
      <c r="O36" s="9"/>
      <c r="P36" s="9"/>
      <c r="Q36" s="9"/>
      <c r="R36" s="9"/>
    </row>
    <row r="37" spans="1:22" ht="13.2" customHeight="1" thickTop="1" thickBot="1">
      <c r="A37" s="17">
        <v>2</v>
      </c>
      <c r="B37" s="6" t="s">
        <v>228</v>
      </c>
      <c r="C37" s="16"/>
      <c r="D37" s="6"/>
      <c r="E37" s="6"/>
      <c r="F37" s="363"/>
      <c r="G37" s="7"/>
      <c r="H37" s="10"/>
      <c r="I37" s="9"/>
      <c r="J37" s="307"/>
      <c r="K37" s="307"/>
      <c r="L37" s="307"/>
      <c r="M37" s="307"/>
      <c r="N37" s="9"/>
      <c r="O37" s="9"/>
      <c r="P37" s="9"/>
      <c r="Q37" s="9"/>
      <c r="R37" s="9"/>
    </row>
    <row r="38" spans="1:22" ht="13.2" customHeight="1" thickTop="1" thickBot="1">
      <c r="A38" s="17">
        <v>3</v>
      </c>
      <c r="B38" s="6" t="s">
        <v>229</v>
      </c>
      <c r="C38" s="18"/>
      <c r="D38" s="6"/>
      <c r="E38" s="6"/>
      <c r="F38" s="363"/>
      <c r="G38" s="7"/>
      <c r="H38" s="19"/>
      <c r="I38" s="9"/>
      <c r="J38" s="307"/>
      <c r="K38" s="307"/>
      <c r="L38" s="307"/>
      <c r="M38" s="307"/>
      <c r="N38" s="9"/>
      <c r="O38" s="9"/>
      <c r="P38" s="9"/>
      <c r="Q38" s="9"/>
      <c r="R38" s="9"/>
    </row>
    <row r="39" spans="1:22" ht="13.2" customHeight="1" thickTop="1" thickBot="1">
      <c r="A39" s="17">
        <v>4</v>
      </c>
      <c r="B39" s="6" t="s">
        <v>294</v>
      </c>
      <c r="C39" s="18"/>
      <c r="D39" s="6"/>
      <c r="E39" s="6"/>
      <c r="F39" s="363"/>
      <c r="G39" s="7"/>
      <c r="H39" s="8"/>
      <c r="I39" s="9"/>
      <c r="J39" s="307"/>
      <c r="K39" s="307"/>
      <c r="L39" s="307"/>
      <c r="M39" s="307"/>
      <c r="N39" s="9"/>
      <c r="O39" s="9"/>
      <c r="P39" s="9"/>
      <c r="Q39" s="9"/>
      <c r="R39" s="9"/>
    </row>
    <row r="40" spans="1:22" ht="13.2" customHeight="1" thickTop="1" thickBot="1">
      <c r="A40" s="17">
        <v>5</v>
      </c>
      <c r="B40" s="6" t="s">
        <v>231</v>
      </c>
      <c r="C40" s="18"/>
      <c r="D40" s="6"/>
      <c r="E40" s="6"/>
      <c r="F40" s="363"/>
      <c r="G40" s="7"/>
      <c r="H40" s="8"/>
      <c r="I40" s="9"/>
      <c r="J40" s="307"/>
      <c r="K40" s="307"/>
      <c r="L40" s="307"/>
      <c r="M40" s="307"/>
      <c r="N40" s="9"/>
      <c r="O40" s="9"/>
      <c r="P40" s="9"/>
      <c r="Q40" s="9"/>
      <c r="R40" s="9"/>
    </row>
    <row r="41" spans="1:22" ht="13.2" customHeight="1" thickTop="1">
      <c r="A41" s="17">
        <v>6</v>
      </c>
      <c r="B41" s="19" t="s">
        <v>232</v>
      </c>
      <c r="C41" s="18"/>
      <c r="D41" s="6"/>
      <c r="E41" s="6"/>
      <c r="F41" s="363"/>
      <c r="G41" s="7"/>
      <c r="H41" s="10"/>
      <c r="I41" s="14"/>
      <c r="J41" s="154"/>
      <c r="K41" s="154"/>
      <c r="L41" s="154"/>
      <c r="M41" s="154"/>
      <c r="N41" s="14"/>
      <c r="O41" s="14"/>
      <c r="P41" s="14"/>
      <c r="Q41" s="14"/>
      <c r="R41" s="14"/>
    </row>
    <row r="42" spans="1:22" ht="13.2" customHeight="1">
      <c r="A42" s="17">
        <v>7</v>
      </c>
      <c r="B42" s="6" t="s">
        <v>233</v>
      </c>
      <c r="D42" s="6"/>
      <c r="E42" s="6"/>
      <c r="F42" s="363"/>
      <c r="G42" s="7"/>
      <c r="H42" s="10"/>
      <c r="I42" s="14"/>
      <c r="J42" s="154"/>
      <c r="K42" s="154"/>
      <c r="L42" s="154"/>
      <c r="M42" s="154"/>
      <c r="N42" s="14"/>
      <c r="O42" s="14"/>
      <c r="P42" s="14"/>
      <c r="Q42" s="14"/>
      <c r="R42" s="14"/>
    </row>
    <row r="43" spans="1:22" s="28" customFormat="1" ht="13.2" customHeight="1">
      <c r="A43" s="17">
        <v>8</v>
      </c>
      <c r="B43" s="20" t="s">
        <v>234</v>
      </c>
      <c r="C43" s="6"/>
      <c r="D43" s="19"/>
      <c r="E43" s="19"/>
      <c r="F43" s="363"/>
      <c r="G43" s="7"/>
      <c r="H43" s="10"/>
      <c r="I43" s="14"/>
      <c r="J43" s="154"/>
      <c r="K43" s="154"/>
      <c r="L43" s="154"/>
      <c r="M43" s="154"/>
      <c r="N43" s="14"/>
      <c r="O43" s="14"/>
      <c r="P43" s="14"/>
      <c r="Q43" s="14"/>
      <c r="R43" s="14"/>
      <c r="S43" s="19"/>
      <c r="T43" s="19"/>
      <c r="U43" s="19"/>
      <c r="V43" s="19"/>
    </row>
    <row r="44" spans="1:22" ht="13.2" customHeight="1">
      <c r="A44" s="17">
        <v>9</v>
      </c>
      <c r="B44" s="20" t="s">
        <v>235</v>
      </c>
      <c r="C44" s="6"/>
      <c r="D44" s="6"/>
      <c r="E44" s="6"/>
      <c r="F44" s="363"/>
      <c r="G44" s="7"/>
      <c r="H44" s="10"/>
      <c r="I44" s="14"/>
      <c r="J44" s="154"/>
      <c r="K44" s="154"/>
      <c r="L44" s="154"/>
      <c r="M44" s="154"/>
      <c r="N44" s="14"/>
      <c r="O44" s="14"/>
      <c r="P44" s="14"/>
      <c r="Q44" s="14"/>
      <c r="R44" s="14"/>
    </row>
    <row r="45" spans="1:22" ht="13.2" hidden="1" customHeight="1">
      <c r="A45" s="17">
        <v>10</v>
      </c>
      <c r="B45" s="20" t="s">
        <v>236</v>
      </c>
      <c r="C45" s="6"/>
      <c r="D45" s="6"/>
      <c r="E45" s="6"/>
      <c r="F45" s="363"/>
      <c r="G45" s="7"/>
      <c r="H45" s="10"/>
      <c r="I45" s="14"/>
      <c r="J45" s="154"/>
      <c r="K45" s="154"/>
      <c r="L45" s="154"/>
      <c r="M45" s="154"/>
      <c r="N45" s="14"/>
      <c r="O45" s="14"/>
      <c r="P45" s="14"/>
      <c r="Q45" s="14"/>
      <c r="R45" s="14"/>
    </row>
    <row r="46" spans="1:22" ht="13.2" customHeight="1">
      <c r="A46" s="17">
        <v>10</v>
      </c>
      <c r="B46" s="20" t="s">
        <v>237</v>
      </c>
      <c r="C46" s="6"/>
      <c r="D46" s="6"/>
      <c r="E46" s="6"/>
      <c r="F46" s="363"/>
      <c r="G46" s="7"/>
      <c r="H46" s="10"/>
      <c r="I46" s="14"/>
      <c r="J46" s="154"/>
      <c r="K46" s="154"/>
      <c r="L46" s="154"/>
      <c r="M46" s="154"/>
      <c r="N46" s="14"/>
      <c r="O46" s="14"/>
      <c r="P46" s="14"/>
      <c r="Q46" s="14"/>
      <c r="R46" s="14"/>
    </row>
    <row r="47" spans="1:22" ht="13.2" customHeight="1">
      <c r="A47" s="17">
        <v>11</v>
      </c>
      <c r="B47" s="6" t="s">
        <v>238</v>
      </c>
      <c r="C47" s="6"/>
      <c r="D47" s="6"/>
      <c r="E47" s="6"/>
      <c r="F47" s="363"/>
      <c r="G47" s="7"/>
      <c r="H47" s="10"/>
      <c r="I47" s="14"/>
      <c r="J47" s="154"/>
      <c r="K47" s="154"/>
      <c r="L47" s="154"/>
      <c r="M47" s="154"/>
      <c r="N47" s="14"/>
      <c r="O47" s="14"/>
      <c r="P47" s="14"/>
      <c r="Q47" s="14"/>
      <c r="R47" s="14"/>
    </row>
    <row r="48" spans="1:22" ht="13.2" customHeight="1">
      <c r="A48" s="17">
        <v>12</v>
      </c>
      <c r="B48" s="20" t="s">
        <v>239</v>
      </c>
      <c r="C48" s="6"/>
      <c r="D48" s="6"/>
      <c r="E48" s="6"/>
      <c r="F48" s="363"/>
      <c r="G48" s="7"/>
      <c r="H48" s="10"/>
      <c r="I48" s="14"/>
      <c r="J48" s="154"/>
      <c r="K48" s="154"/>
      <c r="L48" s="154"/>
      <c r="M48" s="154"/>
      <c r="N48" s="14"/>
      <c r="O48" s="14"/>
      <c r="P48" s="14"/>
      <c r="Q48" s="14"/>
      <c r="R48" s="14"/>
    </row>
    <row r="49" spans="1:22" ht="10.199999999999999" thickBot="1">
      <c r="A49" s="19"/>
      <c r="C49" s="19"/>
      <c r="D49" s="19"/>
      <c r="E49" s="19"/>
      <c r="F49" s="364"/>
      <c r="G49" s="21"/>
      <c r="H49" s="22"/>
      <c r="I49" s="22"/>
      <c r="J49" s="308"/>
      <c r="K49" s="308"/>
      <c r="L49" s="308"/>
      <c r="M49" s="308"/>
      <c r="N49" s="22"/>
      <c r="O49" s="22"/>
      <c r="P49" s="22"/>
      <c r="Q49" s="22"/>
      <c r="R49" s="22"/>
    </row>
    <row r="50" spans="1:22" ht="10.199999999999999" thickTop="1">
      <c r="A50" s="19"/>
      <c r="C50" s="19"/>
      <c r="D50" s="19"/>
      <c r="E50" s="19"/>
      <c r="F50" s="364"/>
      <c r="G50" s="21"/>
      <c r="H50" s="19"/>
      <c r="I50" s="19"/>
      <c r="J50" s="28"/>
      <c r="K50" s="28"/>
      <c r="L50" s="28"/>
      <c r="M50" s="28"/>
      <c r="N50" s="19"/>
      <c r="O50" s="19"/>
      <c r="P50" s="19"/>
      <c r="Q50" s="19"/>
      <c r="R50" s="19"/>
    </row>
    <row r="51" spans="1:22" s="28" customFormat="1">
      <c r="A51" s="19"/>
      <c r="B51" s="19"/>
      <c r="C51" s="19"/>
      <c r="D51" s="19"/>
      <c r="E51" s="19"/>
      <c r="F51" s="364"/>
      <c r="G51" s="21"/>
      <c r="H51" s="19"/>
      <c r="I51" s="19"/>
      <c r="N51" s="19"/>
      <c r="O51" s="19"/>
      <c r="P51" s="19"/>
      <c r="Q51" s="19"/>
      <c r="R51" s="19"/>
      <c r="S51" s="19"/>
      <c r="T51" s="19"/>
      <c r="U51" s="19"/>
      <c r="V51" s="19"/>
    </row>
    <row r="52" spans="1:22" s="28" customFormat="1" ht="9.75" customHeight="1">
      <c r="A52" s="19"/>
      <c r="B52" s="19"/>
      <c r="C52" s="19"/>
      <c r="D52" s="19"/>
      <c r="E52" s="19"/>
      <c r="F52" s="364"/>
      <c r="G52" s="21"/>
      <c r="H52" s="19"/>
      <c r="I52" s="19"/>
      <c r="N52" s="19"/>
      <c r="O52" s="19"/>
      <c r="P52" s="19"/>
      <c r="Q52" s="19"/>
      <c r="R52" s="19"/>
      <c r="S52" s="19"/>
      <c r="T52" s="19"/>
      <c r="U52" s="19"/>
      <c r="V52" s="19"/>
    </row>
    <row r="53" spans="1:22" s="28" customFormat="1">
      <c r="A53" s="19"/>
      <c r="B53" s="19"/>
      <c r="C53" s="19"/>
      <c r="D53" s="19"/>
      <c r="E53" s="19"/>
      <c r="F53" s="364"/>
      <c r="G53" s="21"/>
      <c r="H53" s="19"/>
      <c r="I53" s="19"/>
      <c r="N53" s="19"/>
      <c r="O53" s="19"/>
      <c r="P53" s="19"/>
      <c r="Q53" s="19"/>
      <c r="R53" s="19"/>
      <c r="S53" s="19"/>
      <c r="T53" s="19"/>
      <c r="U53" s="19"/>
      <c r="V53" s="19"/>
    </row>
    <row r="54" spans="1:22" s="28" customFormat="1" ht="9" customHeight="1">
      <c r="A54" s="1"/>
      <c r="B54" s="1"/>
      <c r="C54" s="1"/>
      <c r="D54" s="1"/>
      <c r="E54" s="1"/>
      <c r="F54" s="351"/>
      <c r="G54" s="3"/>
      <c r="H54" s="1"/>
      <c r="I54" s="1"/>
      <c r="J54" s="27"/>
      <c r="K54" s="27"/>
      <c r="L54" s="27"/>
      <c r="M54" s="27"/>
      <c r="N54" s="1"/>
      <c r="O54" s="1"/>
      <c r="P54" s="1"/>
      <c r="Q54" s="1"/>
      <c r="R54" s="1"/>
      <c r="S54" s="19"/>
      <c r="T54" s="19"/>
      <c r="U54" s="19"/>
      <c r="V54" s="19"/>
    </row>
    <row r="55" spans="1:22" s="28" customFormat="1">
      <c r="A55" s="1"/>
      <c r="B55" s="1"/>
      <c r="C55" s="1"/>
      <c r="D55" s="1"/>
      <c r="E55" s="1"/>
      <c r="F55" s="351"/>
      <c r="G55" s="3"/>
      <c r="H55" s="1"/>
      <c r="I55" s="1"/>
      <c r="J55" s="27"/>
      <c r="K55" s="27"/>
      <c r="L55" s="27"/>
      <c r="M55" s="27"/>
      <c r="N55" s="1"/>
      <c r="O55" s="1"/>
      <c r="P55" s="1"/>
      <c r="Q55" s="1"/>
      <c r="R55" s="1"/>
      <c r="S55" s="19"/>
      <c r="T55" s="19"/>
      <c r="U55" s="19"/>
      <c r="V55" s="19"/>
    </row>
    <row r="56" spans="1:22" s="28" customFormat="1">
      <c r="A56" s="1"/>
      <c r="B56" s="1"/>
      <c r="C56" s="1"/>
      <c r="D56" s="1"/>
      <c r="E56" s="1"/>
      <c r="F56" s="351"/>
      <c r="G56" s="3"/>
      <c r="H56" s="1"/>
      <c r="I56" s="1"/>
      <c r="J56" s="27"/>
      <c r="K56" s="27"/>
      <c r="L56" s="27"/>
      <c r="M56" s="27"/>
      <c r="N56" s="1"/>
      <c r="O56" s="1"/>
      <c r="P56" s="1"/>
      <c r="Q56" s="1"/>
      <c r="R56" s="1"/>
      <c r="S56" s="19"/>
      <c r="T56" s="19"/>
      <c r="U56" s="19"/>
      <c r="V56" s="19"/>
    </row>
    <row r="57" spans="1:22" s="28" customFormat="1">
      <c r="A57" s="1"/>
      <c r="B57" s="1"/>
      <c r="C57" s="1"/>
      <c r="D57" s="1"/>
      <c r="E57" s="1"/>
      <c r="F57" s="351"/>
      <c r="G57" s="3"/>
      <c r="H57" s="1"/>
      <c r="I57" s="1"/>
      <c r="J57" s="27"/>
      <c r="K57" s="27"/>
      <c r="L57" s="27"/>
      <c r="M57" s="27"/>
      <c r="N57" s="1"/>
      <c r="O57" s="1"/>
      <c r="P57" s="1"/>
      <c r="Q57" s="1"/>
      <c r="R57" s="1"/>
      <c r="S57" s="19"/>
      <c r="T57" s="19"/>
      <c r="U57" s="19"/>
      <c r="V57" s="19"/>
    </row>
    <row r="58" spans="1:22" s="28" customFormat="1">
      <c r="A58" s="1"/>
      <c r="B58" s="1"/>
      <c r="C58" s="1"/>
      <c r="D58" s="1"/>
      <c r="E58" s="1"/>
      <c r="F58" s="351"/>
      <c r="G58" s="3"/>
      <c r="H58" s="1"/>
      <c r="I58" s="1"/>
      <c r="J58" s="27"/>
      <c r="K58" s="27"/>
      <c r="L58" s="27"/>
      <c r="M58" s="27"/>
      <c r="N58" s="1"/>
      <c r="O58" s="1"/>
      <c r="P58" s="1"/>
      <c r="Q58" s="1"/>
      <c r="R58" s="1"/>
      <c r="S58" s="19"/>
      <c r="T58" s="19"/>
      <c r="U58" s="19"/>
      <c r="V58" s="19"/>
    </row>
    <row r="59" spans="1:22" s="28" customFormat="1">
      <c r="A59" s="1"/>
      <c r="B59" s="1"/>
      <c r="C59" s="1"/>
      <c r="D59" s="1"/>
      <c r="E59" s="1"/>
      <c r="F59" s="351"/>
      <c r="G59" s="3"/>
      <c r="H59" s="1"/>
      <c r="I59" s="1"/>
      <c r="J59" s="27"/>
      <c r="K59" s="27"/>
      <c r="L59" s="27"/>
      <c r="M59" s="27"/>
      <c r="N59" s="1"/>
      <c r="O59" s="1"/>
      <c r="P59" s="1"/>
      <c r="Q59" s="1"/>
      <c r="R59" s="1"/>
      <c r="S59" s="19"/>
      <c r="T59" s="19"/>
      <c r="U59" s="19"/>
      <c r="V59" s="19"/>
    </row>
    <row r="60" spans="1:22" s="28" customFormat="1">
      <c r="A60" s="1"/>
      <c r="B60" s="1"/>
      <c r="C60" s="1"/>
      <c r="D60" s="1"/>
      <c r="E60" s="1"/>
      <c r="F60" s="351"/>
      <c r="G60" s="3"/>
      <c r="H60" s="1"/>
      <c r="I60" s="1"/>
      <c r="J60" s="27"/>
      <c r="K60" s="27"/>
      <c r="L60" s="27"/>
      <c r="M60" s="27"/>
      <c r="N60" s="1"/>
      <c r="O60" s="1"/>
      <c r="P60" s="1"/>
      <c r="Q60" s="1"/>
      <c r="R60" s="1"/>
      <c r="S60" s="19"/>
      <c r="T60" s="19"/>
      <c r="U60" s="19"/>
      <c r="V60" s="19"/>
    </row>
    <row r="61" spans="1:22" s="28" customFormat="1">
      <c r="A61" s="1"/>
      <c r="B61" s="1"/>
      <c r="C61" s="1"/>
      <c r="D61" s="1"/>
      <c r="E61" s="1"/>
      <c r="F61" s="351"/>
      <c r="G61" s="3"/>
      <c r="H61" s="1"/>
      <c r="I61" s="1"/>
      <c r="J61" s="27"/>
      <c r="K61" s="27"/>
      <c r="L61" s="27"/>
      <c r="M61" s="27"/>
      <c r="N61" s="1"/>
      <c r="O61" s="1"/>
      <c r="P61" s="1"/>
      <c r="Q61" s="1"/>
      <c r="R61" s="1"/>
      <c r="S61" s="19"/>
      <c r="T61" s="19"/>
      <c r="U61" s="19"/>
      <c r="V61" s="19"/>
    </row>
    <row r="62" spans="1:22" s="28" customFormat="1">
      <c r="A62" s="1"/>
      <c r="B62" s="1"/>
      <c r="C62" s="1"/>
      <c r="D62" s="1"/>
      <c r="E62" s="1"/>
      <c r="F62" s="351"/>
      <c r="G62" s="3"/>
      <c r="H62" s="1"/>
      <c r="I62" s="1"/>
      <c r="J62" s="27"/>
      <c r="K62" s="27"/>
      <c r="L62" s="27"/>
      <c r="M62" s="27"/>
      <c r="N62" s="1"/>
      <c r="O62" s="1"/>
      <c r="P62" s="1"/>
      <c r="Q62" s="1"/>
      <c r="R62" s="1"/>
      <c r="S62" s="19"/>
      <c r="T62" s="19"/>
      <c r="U62" s="19"/>
      <c r="V62" s="19"/>
    </row>
    <row r="63" spans="1:22" s="28" customFormat="1">
      <c r="A63" s="1"/>
      <c r="B63" s="1"/>
      <c r="C63" s="1"/>
      <c r="D63" s="1"/>
      <c r="E63" s="1"/>
      <c r="F63" s="351"/>
      <c r="G63" s="3"/>
      <c r="H63" s="1"/>
      <c r="I63" s="1"/>
      <c r="J63" s="27"/>
      <c r="K63" s="27"/>
      <c r="L63" s="27"/>
      <c r="M63" s="27"/>
      <c r="N63" s="1"/>
      <c r="O63" s="1"/>
      <c r="P63" s="1"/>
      <c r="Q63" s="1"/>
      <c r="R63" s="1"/>
      <c r="S63" s="19"/>
      <c r="T63" s="19"/>
      <c r="U63" s="19"/>
      <c r="V63" s="19"/>
    </row>
  </sheetData>
  <autoFilter ref="AF13:AG29" xr:uid="{D42AB106-0EE9-459B-89DA-7FA959B12C77}">
    <filterColumn colId="1">
      <filters>
        <filter val="De acuerdo con lo programado"/>
      </filters>
    </filterColumn>
  </autoFilter>
  <mergeCells count="39">
    <mergeCell ref="A11:A14"/>
    <mergeCell ref="B11:E11"/>
    <mergeCell ref="A2:E2"/>
    <mergeCell ref="A6:E6"/>
    <mergeCell ref="A7:E7"/>
    <mergeCell ref="A8:E8"/>
    <mergeCell ref="A9:E9"/>
    <mergeCell ref="X13:X14"/>
    <mergeCell ref="AI11:AL12"/>
    <mergeCell ref="B12:B14"/>
    <mergeCell ref="C12:C14"/>
    <mergeCell ref="D12:D14"/>
    <mergeCell ref="E12:E14"/>
    <mergeCell ref="R12:R14"/>
    <mergeCell ref="S12:V12"/>
    <mergeCell ref="W12:Z12"/>
    <mergeCell ref="AA12:AD12"/>
    <mergeCell ref="AE12:AH12"/>
    <mergeCell ref="S13:S14"/>
    <mergeCell ref="T13:T14"/>
    <mergeCell ref="U13:U14"/>
    <mergeCell ref="V13:V14"/>
    <mergeCell ref="W13:W14"/>
    <mergeCell ref="AK13:AK14"/>
    <mergeCell ref="AL13:AL14"/>
    <mergeCell ref="A31:E31"/>
    <mergeCell ref="A33:E33"/>
    <mergeCell ref="AE13:AE14"/>
    <mergeCell ref="AF13:AF14"/>
    <mergeCell ref="AG13:AG14"/>
    <mergeCell ref="AH13:AH14"/>
    <mergeCell ref="AI13:AI14"/>
    <mergeCell ref="AJ13:AJ14"/>
    <mergeCell ref="Y13:Y14"/>
    <mergeCell ref="Z13:Z14"/>
    <mergeCell ref="AA13:AA14"/>
    <mergeCell ref="AB13:AB14"/>
    <mergeCell ref="AC13:AC14"/>
    <mergeCell ref="AD13:AD14"/>
  </mergeCells>
  <conditionalFormatting sqref="AK15:AK23 AK25:AK28">
    <cfRule type="containsText" dxfId="32" priority="1" operator="containsText" text="De Acuerdo a lo Programado">
      <formula>NOT(ISERROR(SEARCH("De Acuerdo a lo Programado",AK15)))</formula>
    </cfRule>
    <cfRule type="containsText" dxfId="31" priority="2" operator="containsText" text="Atraso Leve">
      <formula>NOT(ISERROR(SEARCH("Atraso Leve",AK15)))</formula>
    </cfRule>
    <cfRule type="containsText" dxfId="30" priority="3" operator="containsText" text="En Riesgo de Incumplimiento">
      <formula>NOT(ISERROR(SEARCH("En Riesgo de Incumplimiento",AK15)))</formula>
    </cfRule>
  </conditionalFormatting>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0E9D9-E4B6-4F6D-9D73-22D31346ACF0}">
  <sheetPr>
    <tabColor theme="0"/>
  </sheetPr>
  <dimension ref="A1:AM64"/>
  <sheetViews>
    <sheetView showGridLines="0" topLeftCell="W13" zoomScaleNormal="100" workbookViewId="0">
      <selection activeCell="S5" sqref="S1:AH1048576"/>
    </sheetView>
  </sheetViews>
  <sheetFormatPr baseColWidth="10" defaultColWidth="11.21875" defaultRowHeight="9.6"/>
  <cols>
    <col min="1" max="5" width="6.21875" style="1" customWidth="1"/>
    <col min="6" max="6" width="29.21875" style="3" customWidth="1"/>
    <col min="7" max="7" width="29.21875" style="1" customWidth="1"/>
    <col min="8" max="8" width="16" style="1" customWidth="1"/>
    <col min="9" max="10" width="4.21875" style="1" customWidth="1"/>
    <col min="11" max="11" width="4.21875" style="1" bestFit="1" customWidth="1"/>
    <col min="12" max="13" width="4.21875" style="1" customWidth="1"/>
    <col min="14" max="14" width="4.21875" style="1" bestFit="1" customWidth="1"/>
    <col min="15" max="15" width="7" style="1" bestFit="1" customWidth="1"/>
    <col min="16" max="17" width="13" style="1" customWidth="1"/>
    <col min="18" max="18" width="18.21875" style="1" customWidth="1"/>
    <col min="19" max="19" width="19.21875" style="1" customWidth="1"/>
    <col min="20" max="21" width="11.21875" style="27" customWidth="1"/>
    <col min="22" max="22" width="13.21875" style="27" customWidth="1"/>
    <col min="23" max="23" width="15.77734375" style="27" customWidth="1"/>
    <col min="24" max="24" width="10" style="27" customWidth="1"/>
    <col min="25" max="26" width="11.21875" style="27" customWidth="1"/>
    <col min="27" max="27" width="20.77734375" style="27" customWidth="1"/>
    <col min="28" max="28" width="18.21875" style="27" customWidth="1"/>
    <col min="29" max="35" width="11.21875" style="27" customWidth="1"/>
    <col min="36" max="39" width="11.21875" style="27" hidden="1" customWidth="1"/>
    <col min="40" max="16384" width="11.21875" style="27"/>
  </cols>
  <sheetData>
    <row r="1" spans="1:39" ht="15.6">
      <c r="A1" s="790" t="s">
        <v>38</v>
      </c>
      <c r="B1" s="790"/>
      <c r="C1" s="790"/>
      <c r="D1" s="790"/>
      <c r="E1" s="790"/>
      <c r="F1"/>
      <c r="G1" s="835"/>
      <c r="H1" s="835"/>
      <c r="I1" s="835"/>
      <c r="J1" s="835"/>
      <c r="K1" s="835"/>
      <c r="L1" s="835"/>
      <c r="M1" s="835"/>
      <c r="N1" s="835"/>
      <c r="O1" s="835"/>
      <c r="P1" s="835"/>
      <c r="Q1" s="835"/>
      <c r="R1" s="835"/>
    </row>
    <row r="2" spans="1:39" ht="12" customHeight="1">
      <c r="A2" s="791"/>
      <c r="B2" s="791"/>
      <c r="C2" s="791"/>
      <c r="D2" s="791"/>
      <c r="E2" s="791"/>
      <c r="F2" s="2"/>
      <c r="G2" s="835"/>
      <c r="H2" s="835"/>
      <c r="I2" s="835"/>
      <c r="J2" s="835"/>
      <c r="K2" s="835"/>
      <c r="L2" s="835"/>
      <c r="M2" s="835"/>
      <c r="N2" s="835"/>
      <c r="O2" s="835"/>
      <c r="P2" s="835"/>
      <c r="Q2" s="835"/>
      <c r="R2" s="835"/>
    </row>
    <row r="3" spans="1:39" ht="10.050000000000001" customHeight="1">
      <c r="G3" s="835"/>
      <c r="H3" s="835"/>
      <c r="I3" s="835"/>
      <c r="J3" s="835"/>
      <c r="K3" s="835"/>
      <c r="L3" s="835"/>
      <c r="M3" s="835"/>
      <c r="N3" s="835"/>
      <c r="O3" s="835"/>
      <c r="P3" s="835"/>
      <c r="Q3" s="835"/>
      <c r="R3" s="835"/>
    </row>
    <row r="6" spans="1:39" ht="10.8">
      <c r="A6" s="792" t="s">
        <v>40</v>
      </c>
      <c r="B6" s="792"/>
      <c r="C6" s="792"/>
      <c r="D6" s="792"/>
      <c r="E6" s="792"/>
      <c r="F6" s="42">
        <v>2024</v>
      </c>
    </row>
    <row r="7" spans="1:39" ht="10.8">
      <c r="A7" s="792" t="s">
        <v>41</v>
      </c>
      <c r="B7" s="792"/>
      <c r="C7" s="792"/>
      <c r="D7" s="792"/>
      <c r="E7" s="792"/>
      <c r="F7" s="43" t="s">
        <v>1056</v>
      </c>
    </row>
    <row r="8" spans="1:39" ht="10.8">
      <c r="A8" s="792" t="s">
        <v>42</v>
      </c>
      <c r="B8" s="792"/>
      <c r="C8" s="792"/>
      <c r="D8" s="792"/>
      <c r="E8" s="792"/>
      <c r="F8" s="43" t="s">
        <v>1057</v>
      </c>
    </row>
    <row r="9" spans="1:39" ht="10.8">
      <c r="A9" s="792" t="s">
        <v>43</v>
      </c>
      <c r="B9" s="792"/>
      <c r="C9" s="792"/>
      <c r="D9" s="792"/>
      <c r="E9" s="792"/>
      <c r="F9" s="43"/>
    </row>
    <row r="10" spans="1:39" ht="19.5" customHeight="1"/>
    <row r="11" spans="1:39" ht="27" customHeight="1">
      <c r="A11" s="796" t="s">
        <v>45</v>
      </c>
      <c r="B11" s="799" t="s">
        <v>46</v>
      </c>
      <c r="C11" s="800"/>
      <c r="D11" s="800"/>
      <c r="E11" s="801"/>
      <c r="F11" s="78" t="s">
        <v>47</v>
      </c>
      <c r="G11" s="79"/>
      <c r="H11" s="79"/>
      <c r="I11" s="79"/>
      <c r="J11" s="79"/>
      <c r="K11" s="79"/>
      <c r="L11" s="79"/>
      <c r="M11" s="79"/>
      <c r="N11" s="79"/>
      <c r="O11" s="79"/>
      <c r="P11" s="79"/>
      <c r="Q11" s="79"/>
      <c r="R11" s="79"/>
      <c r="S11" s="80"/>
      <c r="T11" s="29"/>
      <c r="U11" s="29"/>
      <c r="V11" s="29"/>
      <c r="W11" s="29"/>
      <c r="X11" s="29"/>
      <c r="Y11" s="29"/>
      <c r="Z11" s="29"/>
      <c r="AA11" s="29"/>
      <c r="AB11" s="29"/>
      <c r="AC11" s="29"/>
      <c r="AD11" s="29"/>
      <c r="AE11" s="29"/>
      <c r="AF11" s="29"/>
      <c r="AG11" s="29"/>
      <c r="AH11" s="29"/>
      <c r="AI11" s="29"/>
      <c r="AJ11" s="847" t="s">
        <v>49</v>
      </c>
      <c r="AK11" s="848"/>
      <c r="AL11" s="848"/>
      <c r="AM11" s="849"/>
    </row>
    <row r="12" spans="1:39" ht="19.5" customHeight="1">
      <c r="A12" s="797"/>
      <c r="B12" s="802" t="s">
        <v>50</v>
      </c>
      <c r="C12" s="802" t="s">
        <v>51</v>
      </c>
      <c r="D12" s="802" t="s">
        <v>52</v>
      </c>
      <c r="E12" s="802" t="s">
        <v>53</v>
      </c>
      <c r="F12" s="803" t="s">
        <v>54</v>
      </c>
      <c r="G12" s="81" t="s">
        <v>55</v>
      </c>
      <c r="H12" s="82"/>
      <c r="I12" s="82"/>
      <c r="J12" s="82"/>
      <c r="K12" s="82"/>
      <c r="L12" s="82"/>
      <c r="M12" s="82"/>
      <c r="N12" s="82"/>
      <c r="O12" s="83"/>
      <c r="P12" s="844" t="s">
        <v>56</v>
      </c>
      <c r="Q12" s="228"/>
      <c r="R12" s="803" t="s">
        <v>57</v>
      </c>
      <c r="S12" s="803" t="s">
        <v>58</v>
      </c>
      <c r="T12" s="120" t="s">
        <v>59</v>
      </c>
      <c r="U12" s="120"/>
      <c r="V12" s="120"/>
      <c r="W12" s="120"/>
      <c r="X12" s="120" t="s">
        <v>60</v>
      </c>
      <c r="Y12" s="120"/>
      <c r="Z12" s="120"/>
      <c r="AA12" s="120"/>
      <c r="AB12" s="120" t="s">
        <v>61</v>
      </c>
      <c r="AC12" s="120"/>
      <c r="AD12" s="120"/>
      <c r="AE12" s="120"/>
      <c r="AF12" s="120" t="s">
        <v>62</v>
      </c>
      <c r="AG12" s="120"/>
      <c r="AH12" s="120"/>
      <c r="AI12" s="120"/>
      <c r="AJ12" s="850"/>
      <c r="AK12" s="851"/>
      <c r="AL12" s="851"/>
      <c r="AM12" s="852"/>
    </row>
    <row r="13" spans="1:39" ht="26.55" customHeight="1">
      <c r="A13" s="797"/>
      <c r="B13" s="802"/>
      <c r="C13" s="802"/>
      <c r="D13" s="802"/>
      <c r="E13" s="802"/>
      <c r="F13" s="803"/>
      <c r="G13" s="826" t="s">
        <v>63</v>
      </c>
      <c r="H13" s="826" t="s">
        <v>64</v>
      </c>
      <c r="I13" s="799" t="s">
        <v>65</v>
      </c>
      <c r="J13" s="800"/>
      <c r="K13" s="800"/>
      <c r="L13" s="800"/>
      <c r="M13" s="800"/>
      <c r="N13" s="801"/>
      <c r="O13" s="30" t="s">
        <v>66</v>
      </c>
      <c r="P13" s="844"/>
      <c r="Q13" s="844" t="s">
        <v>1058</v>
      </c>
      <c r="R13" s="803"/>
      <c r="S13" s="803"/>
      <c r="T13" s="793" t="s">
        <v>67</v>
      </c>
      <c r="U13" s="793" t="s">
        <v>68</v>
      </c>
      <c r="V13" s="793" t="s">
        <v>69</v>
      </c>
      <c r="W13" s="793" t="s">
        <v>70</v>
      </c>
      <c r="X13" s="793" t="s">
        <v>67</v>
      </c>
      <c r="Y13" s="793" t="s">
        <v>68</v>
      </c>
      <c r="Z13" s="793" t="s">
        <v>69</v>
      </c>
      <c r="AA13" s="793" t="s">
        <v>70</v>
      </c>
      <c r="AB13" s="793" t="s">
        <v>67</v>
      </c>
      <c r="AC13" s="793" t="s">
        <v>68</v>
      </c>
      <c r="AD13" s="793" t="s">
        <v>69</v>
      </c>
      <c r="AE13" s="793" t="s">
        <v>70</v>
      </c>
      <c r="AF13" s="793" t="s">
        <v>67</v>
      </c>
      <c r="AG13" s="793" t="s">
        <v>68</v>
      </c>
      <c r="AH13" s="793" t="s">
        <v>69</v>
      </c>
      <c r="AI13" s="793" t="s">
        <v>70</v>
      </c>
      <c r="AJ13" s="793" t="s">
        <v>71</v>
      </c>
      <c r="AK13" s="793" t="s">
        <v>72</v>
      </c>
      <c r="AL13" s="793" t="s">
        <v>73</v>
      </c>
      <c r="AM13" s="793" t="s">
        <v>70</v>
      </c>
    </row>
    <row r="14" spans="1:39" ht="19.5" customHeight="1">
      <c r="A14" s="798"/>
      <c r="B14" s="802"/>
      <c r="C14" s="802"/>
      <c r="D14" s="802"/>
      <c r="E14" s="802"/>
      <c r="F14" s="804"/>
      <c r="G14" s="804"/>
      <c r="H14" s="804"/>
      <c r="I14" s="31">
        <v>1</v>
      </c>
      <c r="J14" s="31">
        <v>2</v>
      </c>
      <c r="K14" s="31" t="s">
        <v>74</v>
      </c>
      <c r="L14" s="31">
        <v>3</v>
      </c>
      <c r="M14" s="31">
        <v>4</v>
      </c>
      <c r="N14" s="31" t="s">
        <v>75</v>
      </c>
      <c r="O14" s="31" t="s">
        <v>76</v>
      </c>
      <c r="P14" s="845"/>
      <c r="Q14" s="845"/>
      <c r="R14" s="804"/>
      <c r="S14" s="804"/>
      <c r="T14" s="794"/>
      <c r="U14" s="794"/>
      <c r="V14" s="794"/>
      <c r="W14" s="794"/>
      <c r="X14" s="794"/>
      <c r="Y14" s="794"/>
      <c r="Z14" s="794"/>
      <c r="AA14" s="794"/>
      <c r="AB14" s="794"/>
      <c r="AC14" s="794"/>
      <c r="AD14" s="794"/>
      <c r="AE14" s="794"/>
      <c r="AF14" s="794"/>
      <c r="AG14" s="794"/>
      <c r="AH14" s="794"/>
      <c r="AI14" s="794"/>
      <c r="AJ14" s="794"/>
      <c r="AK14" s="794"/>
      <c r="AL14" s="794"/>
      <c r="AM14" s="794"/>
    </row>
    <row r="15" spans="1:39" ht="62.25" customHeight="1" thickBot="1">
      <c r="A15" s="32"/>
      <c r="B15" s="33">
        <v>0</v>
      </c>
      <c r="C15" s="33">
        <v>0</v>
      </c>
      <c r="D15" s="33">
        <v>2</v>
      </c>
      <c r="E15" s="33">
        <v>0</v>
      </c>
      <c r="F15" s="48" t="s">
        <v>1059</v>
      </c>
      <c r="G15" s="47" t="s">
        <v>1060</v>
      </c>
      <c r="H15" s="44" t="s">
        <v>1061</v>
      </c>
      <c r="I15" s="34">
        <v>7</v>
      </c>
      <c r="J15" s="34">
        <v>7</v>
      </c>
      <c r="K15" s="35">
        <f>I15+J15</f>
        <v>14</v>
      </c>
      <c r="L15" s="34">
        <v>7</v>
      </c>
      <c r="M15" s="34">
        <v>7</v>
      </c>
      <c r="N15" s="35">
        <f>L15+M15</f>
        <v>14</v>
      </c>
      <c r="O15" s="35">
        <f>K15+N15</f>
        <v>28</v>
      </c>
      <c r="P15" s="36"/>
      <c r="Q15" s="253" t="s">
        <v>1062</v>
      </c>
      <c r="R15" s="37" t="s">
        <v>1063</v>
      </c>
      <c r="S15" s="88" t="s">
        <v>1064</v>
      </c>
      <c r="T15" s="24">
        <v>3</v>
      </c>
      <c r="U15" s="26">
        <f>IF(T15="","No hay ejecución",IF(AND(J15=0),"No hay Programación", T15/J15))</f>
        <v>0.42857142857142855</v>
      </c>
      <c r="V15" s="23" t="str">
        <f>IF(U15="No hay ejecución","NA",IF(U15&gt;=90%,"De acuerdo con lo programado",IF(U15&gt;=51%,"Atraso Leve",IF(U15&lt;=50%,"En riesgo cumplimiento"))))</f>
        <v>En riesgo cumplimiento</v>
      </c>
      <c r="W15" s="85" t="s">
        <v>1065</v>
      </c>
      <c r="X15" s="497">
        <v>7</v>
      </c>
      <c r="Y15" s="26">
        <f>IF(X15="","No hay ejecución",IF(AND(J15=0),"No hay Programación", X15/J15))</f>
        <v>1</v>
      </c>
      <c r="Z15" s="23" t="str">
        <f>IF(Y15="No hay ejecución","NA",IF(Y15&gt;=90%,"De acuerdo con lo programado",IF(Y15&gt;=51%,"Atraso Leve",IF(Y15&lt;=50%,"En riesgo en cumplimiento"))))</f>
        <v>De acuerdo con lo programado</v>
      </c>
      <c r="AA15" s="498" t="s">
        <v>1166</v>
      </c>
      <c r="AB15" s="618">
        <v>0</v>
      </c>
      <c r="AC15" s="26" t="str">
        <f t="shared" ref="AC15" si="0">IF(AB15="No hay ejecución","NA",IF(AB15&gt;=90%,"De acuerdo con lo programado",IF(AB15&gt;=51%,"Atraso Leve",IF(AB15&lt;50%,"En riesgo en cumplimiento"))))</f>
        <v>En riesgo en cumplimiento</v>
      </c>
      <c r="AD15" s="23" t="str">
        <f>IF(AC15="No hay ejecución","NA",IF(AC15&gt;=90%,"De acuerdo con lo programado",IF(AC15&gt;=51%,"Atraso Leve",IF(AC15&lt;50%,"En riesgo en cumplimiento"))))</f>
        <v>De acuerdo con lo programado</v>
      </c>
      <c r="AE15" s="498" t="s">
        <v>1456</v>
      </c>
      <c r="AF15" s="85">
        <v>8</v>
      </c>
      <c r="AG15" s="667">
        <f>IF(AF15="","No hay ejecución",IF(AND(M15=0),"No hay Programación", AF15/M15))</f>
        <v>1.1428571428571428</v>
      </c>
      <c r="AH15" s="85" t="str">
        <f>IF(AG15="No hay ejecución","NA",IF(AG15&gt;=90%,"De acuerdo con lo programado",IF(AG15&gt;=51%,"Atraso Leve",IF(AG15&lt;50%,"En riesgo en cumplimiento"))))</f>
        <v>De acuerdo con lo programado</v>
      </c>
      <c r="AI15" s="85"/>
      <c r="AJ15" s="651">
        <f>T15+X15+AB15+AF15</f>
        <v>18</v>
      </c>
      <c r="AK15" s="26">
        <f>IF(AJ15="","No hay ejecución",IF(AND(O15=0),"No hay Programación", AJ15/O15))</f>
        <v>0.6428571428571429</v>
      </c>
      <c r="AL15" s="518" t="str">
        <f t="shared" ref="AL15:AL26" si="1">IF(AK15="No hay ejecución","NA",IF(AK15&gt;=90%,"De acuerdo a lo programado",IF(AK15&lt;89.99%,"En riesgo de Incumplimiento")))</f>
        <v>En riesgo de Incumplimiento</v>
      </c>
      <c r="AM15" s="116"/>
    </row>
    <row r="16" spans="1:39" ht="37.200000000000003" thickTop="1" thickBot="1">
      <c r="A16" s="32"/>
      <c r="B16" s="33">
        <v>0</v>
      </c>
      <c r="C16" s="33">
        <v>0</v>
      </c>
      <c r="D16" s="33">
        <v>1</v>
      </c>
      <c r="E16" s="33">
        <v>0</v>
      </c>
      <c r="F16" s="48" t="s">
        <v>1066</v>
      </c>
      <c r="G16" s="47" t="s">
        <v>1067</v>
      </c>
      <c r="H16" s="44" t="s">
        <v>436</v>
      </c>
      <c r="I16" s="34">
        <v>1</v>
      </c>
      <c r="J16" s="34">
        <v>1</v>
      </c>
      <c r="K16" s="35">
        <f t="shared" ref="K16:K26" si="2">I16+J16</f>
        <v>2</v>
      </c>
      <c r="L16" s="34">
        <v>1</v>
      </c>
      <c r="M16" s="34">
        <v>1</v>
      </c>
      <c r="N16" s="35">
        <f t="shared" ref="N16:N26" si="3">L16+M16</f>
        <v>2</v>
      </c>
      <c r="O16" s="35">
        <f t="shared" ref="O16:O26" si="4">K16+N16</f>
        <v>4</v>
      </c>
      <c r="P16" s="36"/>
      <c r="Q16" s="253" t="s">
        <v>1068</v>
      </c>
      <c r="R16" s="37" t="s">
        <v>1063</v>
      </c>
      <c r="S16" s="88" t="s">
        <v>1069</v>
      </c>
      <c r="T16" s="24">
        <v>0</v>
      </c>
      <c r="U16" s="26">
        <f>IF(T16="","No hay ejecución",IF(AND(J16=0),"No hay Programación", T16/J16))</f>
        <v>0</v>
      </c>
      <c r="V16" s="23" t="str">
        <f t="shared" ref="V16:V31" si="5">IF(U16="No hay ejecución","NA",IF(U16&gt;=90%,"De acuerdo con lo programado",IF(U16&gt;=51%,"Atraso Leve",IF(U16&lt;=50%,"En riesgo cumplimiento"))))</f>
        <v>En riesgo cumplimiento</v>
      </c>
      <c r="W16" s="85" t="s">
        <v>1070</v>
      </c>
      <c r="X16" s="497">
        <v>0</v>
      </c>
      <c r="Y16" s="26">
        <f t="shared" ref="Y16:Y26" si="6">IF(X16="","No hay ejecución",IF(AND(J16=0),"No hay Programación", X16/J16))</f>
        <v>0</v>
      </c>
      <c r="Z16" s="23" t="str">
        <f t="shared" ref="Z16:Z26" si="7">IF(Y16="No hay ejecución","NA",IF(Y16&gt;=90%,"De acuerdo con lo programado",IF(Y16&gt;=51%,"Atraso Leve",IF(Y16&lt;=50%,"En riesgo en cumplimiento"))))</f>
        <v>En riesgo en cumplimiento</v>
      </c>
      <c r="AA16" s="498" t="s">
        <v>1167</v>
      </c>
      <c r="AB16" s="618" t="s">
        <v>1187</v>
      </c>
      <c r="AC16" s="26" t="str">
        <f>IF(AB16="","No hay ejecución",IF(AND('[1]Programa Nacional de tuberculos'!J16=0),"No hay Programación", AB16/'[1]Programa Nacional de tuberculos'!J16))</f>
        <v>No hay Programación</v>
      </c>
      <c r="AD16" s="23" t="str">
        <f t="shared" ref="AD16:AD31" si="8">IF(AC16="No hay ejecución","NA",IF(AC16&gt;=90%,"De acuerdo con lo programado",IF(AC16&gt;=51%,"Atraso Leve",IF(AC16&lt;50%,"En riesgo en cumplimiento"))))</f>
        <v>De acuerdo con lo programado</v>
      </c>
      <c r="AE16" s="498" t="s">
        <v>1457</v>
      </c>
      <c r="AF16" s="85">
        <v>0</v>
      </c>
      <c r="AG16" s="667">
        <f t="shared" ref="AG16:AG26" si="9">IF(AF16="","No hay ejecución",IF(AND(M16=0),"No hay Programación", AF16/M16))</f>
        <v>0</v>
      </c>
      <c r="AH16" s="85" t="str">
        <f t="shared" ref="AH16:AH31" si="10">IF(AG16="No hay ejecución","NA",IF(AG16&gt;=90%,"De acuerdo con lo programado",IF(AG16&gt;=51%,"Atraso Leve",IF(AG16&lt;50%,"En riesgo en cumplimiento"))))</f>
        <v>En riesgo en cumplimiento</v>
      </c>
      <c r="AI16" s="85"/>
      <c r="AJ16" s="24">
        <f t="shared" ref="AJ16:AJ26" si="11">X16+T16</f>
        <v>0</v>
      </c>
      <c r="AK16" s="26">
        <f t="shared" ref="AK16:AK26" si="12">IF(AJ16="","No hay ejecución",IF(AND(O16=0),"No hay Programación", AJ16/O16))</f>
        <v>0</v>
      </c>
      <c r="AL16" s="518" t="str">
        <f t="shared" si="1"/>
        <v>En riesgo de Incumplimiento</v>
      </c>
      <c r="AM16" s="116"/>
    </row>
    <row r="17" spans="1:39" ht="39.6" thickTop="1" thickBot="1">
      <c r="A17" s="32"/>
      <c r="B17" s="33">
        <v>0</v>
      </c>
      <c r="C17" s="33">
        <v>0</v>
      </c>
      <c r="D17" s="33">
        <v>1</v>
      </c>
      <c r="E17" s="33">
        <v>0</v>
      </c>
      <c r="F17" s="254" t="s">
        <v>1071</v>
      </c>
      <c r="G17" s="47" t="s">
        <v>1072</v>
      </c>
      <c r="H17" s="44" t="s">
        <v>500</v>
      </c>
      <c r="I17" s="34">
        <v>8</v>
      </c>
      <c r="J17" s="34">
        <v>8</v>
      </c>
      <c r="K17" s="35">
        <f t="shared" si="2"/>
        <v>16</v>
      </c>
      <c r="L17" s="34">
        <v>8</v>
      </c>
      <c r="M17" s="34">
        <v>8</v>
      </c>
      <c r="N17" s="35">
        <f t="shared" si="3"/>
        <v>16</v>
      </c>
      <c r="O17" s="35">
        <f t="shared" si="4"/>
        <v>32</v>
      </c>
      <c r="P17" s="36"/>
      <c r="Q17" s="253" t="s">
        <v>1073</v>
      </c>
      <c r="R17" s="37" t="s">
        <v>1063</v>
      </c>
      <c r="S17" s="88" t="s">
        <v>1074</v>
      </c>
      <c r="T17" s="24">
        <v>6</v>
      </c>
      <c r="U17" s="26">
        <f>IF(T17="","No hay ejecución",IF(AND(J17=0),"No hay Programación", T17/J17))</f>
        <v>0.75</v>
      </c>
      <c r="V17" s="23" t="str">
        <f t="shared" si="5"/>
        <v>Atraso Leve</v>
      </c>
      <c r="W17" s="85" t="s">
        <v>1075</v>
      </c>
      <c r="X17" s="497">
        <v>7</v>
      </c>
      <c r="Y17" s="26">
        <f t="shared" si="6"/>
        <v>0.875</v>
      </c>
      <c r="Z17" s="23" t="str">
        <f t="shared" si="7"/>
        <v>Atraso Leve</v>
      </c>
      <c r="AA17" s="498" t="s">
        <v>1168</v>
      </c>
      <c r="AB17" s="618">
        <v>9</v>
      </c>
      <c r="AC17" s="26">
        <f>IF(AB17="","No hay ejecución",IF(AND('[1]Programa Nacional de tuberculos'!J17=0),"No hay Programación", AB17/'[1]Programa Nacional de tuberculos'!J17))</f>
        <v>0.6</v>
      </c>
      <c r="AD17" s="23" t="str">
        <f t="shared" si="8"/>
        <v>Atraso Leve</v>
      </c>
      <c r="AE17" s="498" t="s">
        <v>1458</v>
      </c>
      <c r="AF17" s="85">
        <v>3</v>
      </c>
      <c r="AG17" s="667">
        <f t="shared" si="9"/>
        <v>0.375</v>
      </c>
      <c r="AH17" s="85" t="str">
        <f t="shared" si="10"/>
        <v>En riesgo en cumplimiento</v>
      </c>
      <c r="AI17" s="85"/>
      <c r="AJ17" s="24">
        <f t="shared" si="11"/>
        <v>13</v>
      </c>
      <c r="AK17" s="26">
        <f t="shared" si="12"/>
        <v>0.40625</v>
      </c>
      <c r="AL17" s="518" t="str">
        <f t="shared" si="1"/>
        <v>En riesgo de Incumplimiento</v>
      </c>
      <c r="AM17" s="116"/>
    </row>
    <row r="18" spans="1:39" ht="49.2" thickTop="1" thickBot="1">
      <c r="A18" s="32"/>
      <c r="B18" s="33">
        <v>0</v>
      </c>
      <c r="C18" s="33">
        <v>0</v>
      </c>
      <c r="D18" s="33">
        <v>1</v>
      </c>
      <c r="E18" s="33">
        <v>0</v>
      </c>
      <c r="F18" s="254" t="s">
        <v>1076</v>
      </c>
      <c r="G18" s="84" t="s">
        <v>1077</v>
      </c>
      <c r="H18" s="44" t="s">
        <v>500</v>
      </c>
      <c r="I18" s="34">
        <v>5</v>
      </c>
      <c r="J18" s="34">
        <v>5</v>
      </c>
      <c r="K18" s="35">
        <f t="shared" si="2"/>
        <v>10</v>
      </c>
      <c r="L18" s="34">
        <v>5</v>
      </c>
      <c r="M18" s="34">
        <v>5</v>
      </c>
      <c r="N18" s="35">
        <f t="shared" si="3"/>
        <v>10</v>
      </c>
      <c r="O18" s="35">
        <f t="shared" si="4"/>
        <v>20</v>
      </c>
      <c r="P18" s="36"/>
      <c r="Q18" s="253" t="s">
        <v>1078</v>
      </c>
      <c r="R18" s="37" t="s">
        <v>1079</v>
      </c>
      <c r="S18" s="88" t="s">
        <v>1080</v>
      </c>
      <c r="T18" s="24">
        <v>16</v>
      </c>
      <c r="U18" s="26">
        <f>IF(T18="","No hay ejecución",IF(AND(J18=0),"No hay Programación", T18/J18))</f>
        <v>3.2</v>
      </c>
      <c r="V18" s="23" t="str">
        <f t="shared" si="5"/>
        <v>De acuerdo con lo programado</v>
      </c>
      <c r="W18" s="85" t="s">
        <v>1081</v>
      </c>
      <c r="X18" s="497">
        <v>21</v>
      </c>
      <c r="Y18" s="26">
        <f t="shared" si="6"/>
        <v>4.2</v>
      </c>
      <c r="Z18" s="23" t="str">
        <f t="shared" si="7"/>
        <v>De acuerdo con lo programado</v>
      </c>
      <c r="AA18" s="498" t="s">
        <v>1169</v>
      </c>
      <c r="AB18" s="618">
        <v>5</v>
      </c>
      <c r="AC18" s="26">
        <f>IF(AB18="","No hay ejecución",IF(AND('[1]Programa Nacional de tuberculos'!J18=0),"No hay Programación", AB18/'[1]Programa Nacional de tuberculos'!J18))</f>
        <v>5</v>
      </c>
      <c r="AD18" s="23" t="str">
        <f t="shared" si="8"/>
        <v>De acuerdo con lo programado</v>
      </c>
      <c r="AE18" s="498"/>
      <c r="AF18" s="85">
        <v>6</v>
      </c>
      <c r="AG18" s="667">
        <f t="shared" si="9"/>
        <v>1.2</v>
      </c>
      <c r="AH18" s="85" t="str">
        <f t="shared" si="10"/>
        <v>De acuerdo con lo programado</v>
      </c>
      <c r="AI18" s="85"/>
      <c r="AJ18" s="24">
        <f t="shared" si="11"/>
        <v>37</v>
      </c>
      <c r="AK18" s="26">
        <f t="shared" si="12"/>
        <v>1.85</v>
      </c>
      <c r="AL18" s="518" t="str">
        <f t="shared" si="1"/>
        <v>De acuerdo a lo programado</v>
      </c>
      <c r="AM18" s="116"/>
    </row>
    <row r="19" spans="1:39" ht="37.200000000000003" thickTop="1" thickBot="1">
      <c r="A19" s="32"/>
      <c r="B19" s="33">
        <v>0</v>
      </c>
      <c r="C19" s="33">
        <v>0</v>
      </c>
      <c r="D19" s="33">
        <v>1</v>
      </c>
      <c r="E19" s="33">
        <v>0</v>
      </c>
      <c r="F19" s="254" t="s">
        <v>1082</v>
      </c>
      <c r="G19" s="84" t="s">
        <v>1083</v>
      </c>
      <c r="H19" s="44" t="s">
        <v>100</v>
      </c>
      <c r="I19" s="34">
        <v>3</v>
      </c>
      <c r="J19" s="34">
        <v>3</v>
      </c>
      <c r="K19" s="35">
        <f t="shared" si="2"/>
        <v>6</v>
      </c>
      <c r="L19" s="34">
        <v>3</v>
      </c>
      <c r="M19" s="34">
        <v>3</v>
      </c>
      <c r="N19" s="35">
        <f t="shared" si="3"/>
        <v>6</v>
      </c>
      <c r="O19" s="35">
        <f t="shared" si="4"/>
        <v>12</v>
      </c>
      <c r="P19" s="36"/>
      <c r="Q19" s="253" t="s">
        <v>1078</v>
      </c>
      <c r="R19" s="37" t="s">
        <v>1084</v>
      </c>
      <c r="S19" s="88" t="s">
        <v>1085</v>
      </c>
      <c r="T19" s="24">
        <v>3</v>
      </c>
      <c r="U19" s="26">
        <f t="shared" ref="U19:U23" si="13">IF(T19="","No hay ejecución",IF(AND(J19=0),"No hay Programación", T19/J19))</f>
        <v>1</v>
      </c>
      <c r="V19" s="23" t="str">
        <f t="shared" si="5"/>
        <v>De acuerdo con lo programado</v>
      </c>
      <c r="W19" s="85"/>
      <c r="X19" s="497">
        <v>3</v>
      </c>
      <c r="Y19" s="26">
        <f t="shared" si="6"/>
        <v>1</v>
      </c>
      <c r="Z19" s="23" t="str">
        <f t="shared" si="7"/>
        <v>De acuerdo con lo programado</v>
      </c>
      <c r="AA19" s="498" t="s">
        <v>1170</v>
      </c>
      <c r="AB19" s="618">
        <v>2</v>
      </c>
      <c r="AC19" s="26">
        <f>IF(AB19="","No hay ejecución",IF(AND('[1]Programa Nacional de tuberculos'!J19=0),"No hay Programación", AB19/'[1]Programa Nacional de tuberculos'!J19))</f>
        <v>2</v>
      </c>
      <c r="AD19" s="23" t="str">
        <f t="shared" si="8"/>
        <v>De acuerdo con lo programado</v>
      </c>
      <c r="AE19" s="498"/>
      <c r="AF19" s="85">
        <v>4</v>
      </c>
      <c r="AG19" s="667">
        <f t="shared" si="9"/>
        <v>1.3333333333333333</v>
      </c>
      <c r="AH19" s="85" t="str">
        <f t="shared" si="10"/>
        <v>De acuerdo con lo programado</v>
      </c>
      <c r="AI19" s="85"/>
      <c r="AJ19" s="24">
        <f t="shared" si="11"/>
        <v>6</v>
      </c>
      <c r="AK19" s="26">
        <f t="shared" si="12"/>
        <v>0.5</v>
      </c>
      <c r="AL19" s="518" t="str">
        <f t="shared" si="1"/>
        <v>En riesgo de Incumplimiento</v>
      </c>
      <c r="AM19" s="116"/>
    </row>
    <row r="20" spans="1:39" ht="49.2" thickTop="1" thickBot="1">
      <c r="A20" s="32"/>
      <c r="B20" s="33">
        <v>0</v>
      </c>
      <c r="C20" s="33">
        <v>0</v>
      </c>
      <c r="D20" s="33">
        <v>1</v>
      </c>
      <c r="E20" s="33">
        <v>0</v>
      </c>
      <c r="F20" s="254" t="s">
        <v>1086</v>
      </c>
      <c r="G20" s="84" t="s">
        <v>1087</v>
      </c>
      <c r="H20" s="44" t="s">
        <v>100</v>
      </c>
      <c r="I20" s="34">
        <v>4</v>
      </c>
      <c r="J20" s="34">
        <v>4</v>
      </c>
      <c r="K20" s="35">
        <f t="shared" si="2"/>
        <v>8</v>
      </c>
      <c r="L20" s="34">
        <v>4</v>
      </c>
      <c r="M20" s="34">
        <v>4</v>
      </c>
      <c r="N20" s="35">
        <f t="shared" si="3"/>
        <v>8</v>
      </c>
      <c r="O20" s="35">
        <f t="shared" si="4"/>
        <v>16</v>
      </c>
      <c r="P20" s="36"/>
      <c r="Q20" s="253" t="s">
        <v>1068</v>
      </c>
      <c r="R20" s="37" t="s">
        <v>1084</v>
      </c>
      <c r="S20" s="88" t="s">
        <v>1088</v>
      </c>
      <c r="T20" s="24">
        <v>5</v>
      </c>
      <c r="U20" s="26">
        <f t="shared" si="13"/>
        <v>1.25</v>
      </c>
      <c r="V20" s="23" t="str">
        <f t="shared" si="5"/>
        <v>De acuerdo con lo programado</v>
      </c>
      <c r="W20" s="85" t="s">
        <v>1089</v>
      </c>
      <c r="X20" s="497">
        <v>4</v>
      </c>
      <c r="Y20" s="26">
        <f t="shared" si="6"/>
        <v>1</v>
      </c>
      <c r="Z20" s="23" t="str">
        <f t="shared" si="7"/>
        <v>De acuerdo con lo programado</v>
      </c>
      <c r="AA20" s="498" t="s">
        <v>1171</v>
      </c>
      <c r="AB20" s="618">
        <v>7</v>
      </c>
      <c r="AC20" s="26" t="str">
        <f>IF(AB20="","No hay ejecución",IF(AND('[1]Programa Nacional de tuberculos'!J20=0),"No hay Programación", AB20/'[1]Programa Nacional de tuberculos'!J20))</f>
        <v>No hay Programación</v>
      </c>
      <c r="AD20" s="23" t="str">
        <f t="shared" si="8"/>
        <v>De acuerdo con lo programado</v>
      </c>
      <c r="AE20" s="498"/>
      <c r="AF20" s="85">
        <v>9</v>
      </c>
      <c r="AG20" s="667">
        <f t="shared" si="9"/>
        <v>2.25</v>
      </c>
      <c r="AH20" s="85" t="str">
        <f t="shared" si="10"/>
        <v>De acuerdo con lo programado</v>
      </c>
      <c r="AI20" s="85"/>
      <c r="AJ20" s="24">
        <f t="shared" si="11"/>
        <v>9</v>
      </c>
      <c r="AK20" s="26">
        <f t="shared" si="12"/>
        <v>0.5625</v>
      </c>
      <c r="AL20" s="518" t="str">
        <f t="shared" si="1"/>
        <v>En riesgo de Incumplimiento</v>
      </c>
      <c r="AM20" s="116"/>
    </row>
    <row r="21" spans="1:39" ht="39.6" thickTop="1" thickBot="1">
      <c r="A21" s="32"/>
      <c r="B21" s="33">
        <v>0</v>
      </c>
      <c r="C21" s="33" t="s">
        <v>104</v>
      </c>
      <c r="D21" s="33">
        <v>2</v>
      </c>
      <c r="E21" s="33">
        <v>0</v>
      </c>
      <c r="F21" s="254" t="s">
        <v>1090</v>
      </c>
      <c r="G21" s="84" t="s">
        <v>1091</v>
      </c>
      <c r="H21" s="44" t="s">
        <v>79</v>
      </c>
      <c r="I21" s="34">
        <v>0</v>
      </c>
      <c r="J21" s="34">
        <v>1</v>
      </c>
      <c r="K21" s="35">
        <f t="shared" si="2"/>
        <v>1</v>
      </c>
      <c r="L21" s="34">
        <v>0</v>
      </c>
      <c r="M21" s="34">
        <v>1</v>
      </c>
      <c r="N21" s="35">
        <f t="shared" si="3"/>
        <v>1</v>
      </c>
      <c r="O21" s="35">
        <f t="shared" si="4"/>
        <v>2</v>
      </c>
      <c r="P21" s="36"/>
      <c r="Q21" s="253">
        <v>0</v>
      </c>
      <c r="R21" s="37" t="s">
        <v>1063</v>
      </c>
      <c r="S21" s="88" t="s">
        <v>1064</v>
      </c>
      <c r="T21" s="24">
        <v>1</v>
      </c>
      <c r="U21" s="26">
        <f t="shared" si="13"/>
        <v>1</v>
      </c>
      <c r="V21" s="23" t="str">
        <f t="shared" si="5"/>
        <v>De acuerdo con lo programado</v>
      </c>
      <c r="W21" s="85" t="s">
        <v>1092</v>
      </c>
      <c r="X21" s="497">
        <v>1</v>
      </c>
      <c r="Y21" s="26">
        <f t="shared" si="6"/>
        <v>1</v>
      </c>
      <c r="Z21" s="23" t="str">
        <f t="shared" si="7"/>
        <v>De acuerdo con lo programado</v>
      </c>
      <c r="AA21" s="498" t="s">
        <v>1172</v>
      </c>
      <c r="AB21" s="618">
        <v>1</v>
      </c>
      <c r="AC21" s="26">
        <f>IF(AB21="","No hay ejecución",IF(AND('[1]Programa Nacional de tuberculos'!J21=0),"No hay Programación", AB21/'[1]Programa Nacional de tuberculos'!J21))</f>
        <v>0.2</v>
      </c>
      <c r="AD21" s="23" t="str">
        <f t="shared" si="8"/>
        <v>En riesgo en cumplimiento</v>
      </c>
      <c r="AE21" s="498"/>
      <c r="AF21" s="85">
        <v>1</v>
      </c>
      <c r="AG21" s="667">
        <f t="shared" si="9"/>
        <v>1</v>
      </c>
      <c r="AH21" s="85" t="str">
        <f t="shared" si="10"/>
        <v>De acuerdo con lo programado</v>
      </c>
      <c r="AI21" s="85"/>
      <c r="AJ21" s="24">
        <f t="shared" si="11"/>
        <v>2</v>
      </c>
      <c r="AK21" s="26">
        <f t="shared" si="12"/>
        <v>1</v>
      </c>
      <c r="AL21" s="518" t="str">
        <f t="shared" si="1"/>
        <v>De acuerdo a lo programado</v>
      </c>
      <c r="AM21" s="116"/>
    </row>
    <row r="22" spans="1:39" ht="37.200000000000003" thickTop="1" thickBot="1">
      <c r="A22" s="32"/>
      <c r="B22" s="33">
        <v>0</v>
      </c>
      <c r="C22" s="33" t="s">
        <v>104</v>
      </c>
      <c r="D22" s="33">
        <v>2</v>
      </c>
      <c r="E22" s="33">
        <v>0</v>
      </c>
      <c r="F22" s="254" t="s">
        <v>1093</v>
      </c>
      <c r="G22" s="84" t="s">
        <v>1094</v>
      </c>
      <c r="H22" s="44" t="s">
        <v>79</v>
      </c>
      <c r="I22" s="34">
        <v>2</v>
      </c>
      <c r="J22" s="34">
        <v>2</v>
      </c>
      <c r="K22" s="35">
        <f t="shared" si="2"/>
        <v>4</v>
      </c>
      <c r="L22" s="34">
        <v>2</v>
      </c>
      <c r="M22" s="34">
        <v>2</v>
      </c>
      <c r="N22" s="35">
        <f t="shared" si="3"/>
        <v>4</v>
      </c>
      <c r="O22" s="35">
        <f t="shared" si="4"/>
        <v>8</v>
      </c>
      <c r="P22" s="36"/>
      <c r="Q22" s="253">
        <v>0</v>
      </c>
      <c r="R22" s="37" t="s">
        <v>1063</v>
      </c>
      <c r="S22" s="88" t="s">
        <v>1064</v>
      </c>
      <c r="T22" s="24">
        <v>1</v>
      </c>
      <c r="U22" s="26">
        <f t="shared" si="13"/>
        <v>0.5</v>
      </c>
      <c r="V22" s="23" t="str">
        <f t="shared" si="5"/>
        <v>En riesgo cumplimiento</v>
      </c>
      <c r="W22" s="85" t="s">
        <v>1095</v>
      </c>
      <c r="X22" s="497">
        <v>2</v>
      </c>
      <c r="Y22" s="26">
        <f t="shared" si="6"/>
        <v>1</v>
      </c>
      <c r="Z22" s="23" t="str">
        <f t="shared" si="7"/>
        <v>De acuerdo con lo programado</v>
      </c>
      <c r="AA22" s="498" t="s">
        <v>1172</v>
      </c>
      <c r="AB22" s="618">
        <v>1</v>
      </c>
      <c r="AC22" s="26">
        <f>IF(AB22="","No hay ejecución",IF(AND('[1]Programa Nacional de tuberculos'!J22=0),"No hay Programación", AB22/'[1]Programa Nacional de tuberculos'!J22))</f>
        <v>0.33333333333333331</v>
      </c>
      <c r="AD22" s="23" t="str">
        <f t="shared" si="8"/>
        <v>En riesgo en cumplimiento</v>
      </c>
      <c r="AE22" s="498"/>
      <c r="AF22" s="85">
        <v>2</v>
      </c>
      <c r="AG22" s="667">
        <f t="shared" si="9"/>
        <v>1</v>
      </c>
      <c r="AH22" s="85" t="str">
        <f t="shared" si="10"/>
        <v>De acuerdo con lo programado</v>
      </c>
      <c r="AI22" s="85"/>
      <c r="AJ22" s="24">
        <f t="shared" si="11"/>
        <v>3</v>
      </c>
      <c r="AK22" s="26">
        <f t="shared" si="12"/>
        <v>0.375</v>
      </c>
      <c r="AL22" s="518" t="str">
        <f t="shared" si="1"/>
        <v>En riesgo de Incumplimiento</v>
      </c>
      <c r="AM22" s="116"/>
    </row>
    <row r="23" spans="1:39" ht="37.200000000000003" thickTop="1" thickBot="1">
      <c r="A23" s="32"/>
      <c r="B23" s="33">
        <v>0</v>
      </c>
      <c r="C23" s="33">
        <v>0</v>
      </c>
      <c r="D23" s="33">
        <v>1</v>
      </c>
      <c r="E23" s="33">
        <v>0</v>
      </c>
      <c r="F23" s="254" t="s">
        <v>1096</v>
      </c>
      <c r="G23" s="84" t="s">
        <v>1097</v>
      </c>
      <c r="H23" s="44" t="s">
        <v>132</v>
      </c>
      <c r="I23" s="34">
        <v>10</v>
      </c>
      <c r="J23" s="34">
        <v>10</v>
      </c>
      <c r="K23" s="35">
        <f t="shared" si="2"/>
        <v>20</v>
      </c>
      <c r="L23" s="34">
        <v>10</v>
      </c>
      <c r="M23" s="34">
        <v>10</v>
      </c>
      <c r="N23" s="35">
        <f t="shared" si="3"/>
        <v>20</v>
      </c>
      <c r="O23" s="35">
        <f t="shared" si="4"/>
        <v>40</v>
      </c>
      <c r="P23" s="36"/>
      <c r="Q23" s="253" t="s">
        <v>1098</v>
      </c>
      <c r="R23" s="37" t="s">
        <v>1084</v>
      </c>
      <c r="S23" s="88" t="s">
        <v>1099</v>
      </c>
      <c r="T23" s="24">
        <v>5</v>
      </c>
      <c r="U23" s="26">
        <f t="shared" si="13"/>
        <v>0.5</v>
      </c>
      <c r="V23" s="23" t="str">
        <f t="shared" si="5"/>
        <v>En riesgo cumplimiento</v>
      </c>
      <c r="W23" s="85" t="s">
        <v>1100</v>
      </c>
      <c r="X23" s="497">
        <v>9</v>
      </c>
      <c r="Y23" s="26">
        <f t="shared" si="6"/>
        <v>0.9</v>
      </c>
      <c r="Z23" s="23" t="str">
        <f t="shared" si="7"/>
        <v>De acuerdo con lo programado</v>
      </c>
      <c r="AA23" s="498" t="s">
        <v>1173</v>
      </c>
      <c r="AB23" s="618">
        <v>9</v>
      </c>
      <c r="AC23" s="26">
        <f>IF(AB23="","No hay ejecución",IF(AND('[1]Programa Nacional de tuberculos'!J23=0),"No hay Programación", AB23/'[1]Programa Nacional de tuberculos'!J23))</f>
        <v>2.25</v>
      </c>
      <c r="AD23" s="23" t="str">
        <f t="shared" si="8"/>
        <v>De acuerdo con lo programado</v>
      </c>
      <c r="AE23" s="498"/>
      <c r="AF23" s="85">
        <v>16</v>
      </c>
      <c r="AG23" s="667">
        <f t="shared" si="9"/>
        <v>1.6</v>
      </c>
      <c r="AH23" s="85" t="str">
        <f t="shared" si="10"/>
        <v>De acuerdo con lo programado</v>
      </c>
      <c r="AI23" s="85"/>
      <c r="AJ23" s="24">
        <f t="shared" si="11"/>
        <v>14</v>
      </c>
      <c r="AK23" s="26">
        <f t="shared" si="12"/>
        <v>0.35</v>
      </c>
      <c r="AL23" s="518" t="str">
        <f t="shared" si="1"/>
        <v>En riesgo de Incumplimiento</v>
      </c>
      <c r="AM23" s="116"/>
    </row>
    <row r="24" spans="1:39" ht="39.6" thickTop="1" thickBot="1">
      <c r="A24" s="32"/>
      <c r="B24" s="33">
        <v>0</v>
      </c>
      <c r="C24" s="33">
        <v>0</v>
      </c>
      <c r="D24" s="33">
        <v>1</v>
      </c>
      <c r="E24" s="33">
        <v>0</v>
      </c>
      <c r="F24" s="254" t="s">
        <v>1101</v>
      </c>
      <c r="G24" s="84" t="s">
        <v>1077</v>
      </c>
      <c r="H24" s="44" t="s">
        <v>500</v>
      </c>
      <c r="I24" s="34">
        <v>20</v>
      </c>
      <c r="J24" s="34">
        <v>20</v>
      </c>
      <c r="K24" s="35">
        <f t="shared" si="2"/>
        <v>40</v>
      </c>
      <c r="L24" s="34">
        <v>20</v>
      </c>
      <c r="M24" s="34">
        <v>20</v>
      </c>
      <c r="N24" s="35">
        <f t="shared" si="3"/>
        <v>40</v>
      </c>
      <c r="O24" s="35">
        <f t="shared" si="4"/>
        <v>80</v>
      </c>
      <c r="P24" s="36"/>
      <c r="Q24" s="253" t="s">
        <v>1102</v>
      </c>
      <c r="R24" s="37" t="s">
        <v>1079</v>
      </c>
      <c r="S24" s="88" t="s">
        <v>1103</v>
      </c>
      <c r="T24" s="24">
        <v>9</v>
      </c>
      <c r="U24" s="26">
        <f>IF(T24="","No hay ejecución",IF(AND(J24=0),"No hay Programación", T24/J24))</f>
        <v>0.45</v>
      </c>
      <c r="V24" s="23" t="str">
        <f t="shared" si="5"/>
        <v>En riesgo cumplimiento</v>
      </c>
      <c r="W24" s="85" t="s">
        <v>1104</v>
      </c>
      <c r="X24" s="497">
        <v>66</v>
      </c>
      <c r="Y24" s="26">
        <f t="shared" si="6"/>
        <v>3.3</v>
      </c>
      <c r="Z24" s="23" t="str">
        <f t="shared" si="7"/>
        <v>De acuerdo con lo programado</v>
      </c>
      <c r="AA24" s="498" t="s">
        <v>1174</v>
      </c>
      <c r="AB24" s="618">
        <v>28</v>
      </c>
      <c r="AC24" s="26" t="str">
        <f>IF(AB24="","No hay ejecución",IF(AND('[1]Programa Nacional de tuberculos'!J24=0),"No hay Programación", AB24/'[1]Programa Nacional de tuberculos'!J24))</f>
        <v>No hay Programación</v>
      </c>
      <c r="AD24" s="23" t="str">
        <f t="shared" si="8"/>
        <v>De acuerdo con lo programado</v>
      </c>
      <c r="AE24" s="498"/>
      <c r="AF24" s="85">
        <v>9</v>
      </c>
      <c r="AG24" s="667">
        <f t="shared" si="9"/>
        <v>0.45</v>
      </c>
      <c r="AH24" s="85" t="str">
        <f t="shared" si="10"/>
        <v>En riesgo en cumplimiento</v>
      </c>
      <c r="AI24" s="85"/>
      <c r="AJ24" s="24">
        <f t="shared" si="11"/>
        <v>75</v>
      </c>
      <c r="AK24" s="26">
        <f t="shared" si="12"/>
        <v>0.9375</v>
      </c>
      <c r="AL24" s="518" t="str">
        <f t="shared" si="1"/>
        <v>De acuerdo a lo programado</v>
      </c>
      <c r="AM24" s="116"/>
    </row>
    <row r="25" spans="1:39" ht="37.200000000000003" thickTop="1" thickBot="1">
      <c r="A25" s="32"/>
      <c r="B25" s="33">
        <v>0</v>
      </c>
      <c r="C25" s="33">
        <v>0</v>
      </c>
      <c r="D25" s="33">
        <v>1</v>
      </c>
      <c r="E25" s="33">
        <v>0</v>
      </c>
      <c r="F25" s="255" t="s">
        <v>1105</v>
      </c>
      <c r="G25" s="84" t="s">
        <v>1087</v>
      </c>
      <c r="H25" s="44" t="s">
        <v>100</v>
      </c>
      <c r="I25" s="34">
        <v>2</v>
      </c>
      <c r="J25" s="34">
        <v>2</v>
      </c>
      <c r="K25" s="256">
        <f t="shared" si="2"/>
        <v>4</v>
      </c>
      <c r="L25" s="34">
        <v>2</v>
      </c>
      <c r="M25" s="34">
        <v>2</v>
      </c>
      <c r="N25" s="35">
        <f t="shared" si="3"/>
        <v>4</v>
      </c>
      <c r="O25" s="35">
        <f t="shared" si="4"/>
        <v>8</v>
      </c>
      <c r="P25" s="253"/>
      <c r="Q25" s="253" t="s">
        <v>1106</v>
      </c>
      <c r="R25" s="37" t="s">
        <v>1084</v>
      </c>
      <c r="S25" s="88" t="s">
        <v>1088</v>
      </c>
      <c r="T25" s="24">
        <v>5</v>
      </c>
      <c r="U25" s="26">
        <f>IF(T25="","No hay ejecución",IF(AND(J25=0),"No hay Programación", T25/J25))</f>
        <v>2.5</v>
      </c>
      <c r="V25" s="23" t="str">
        <f t="shared" si="5"/>
        <v>De acuerdo con lo programado</v>
      </c>
      <c r="W25" s="85" t="s">
        <v>1107</v>
      </c>
      <c r="X25" s="497">
        <v>2</v>
      </c>
      <c r="Y25" s="26">
        <f t="shared" si="6"/>
        <v>1</v>
      </c>
      <c r="Z25" s="23" t="str">
        <f t="shared" si="7"/>
        <v>De acuerdo con lo programado</v>
      </c>
      <c r="AA25" s="498" t="s">
        <v>1175</v>
      </c>
      <c r="AB25" s="618">
        <v>3</v>
      </c>
      <c r="AC25" s="26" t="str">
        <f>IF(AB25="","No hay ejecución",IF(AND('[1]Programa Nacional de tuberculos'!J25=0),"No hay Programación", AB25/'[1]Programa Nacional de tuberculos'!J25))</f>
        <v>No hay Programación</v>
      </c>
      <c r="AD25" s="23" t="str">
        <f t="shared" si="8"/>
        <v>De acuerdo con lo programado</v>
      </c>
      <c r="AE25" s="498"/>
      <c r="AF25" s="85">
        <v>2</v>
      </c>
      <c r="AG25" s="667">
        <f t="shared" si="9"/>
        <v>1</v>
      </c>
      <c r="AH25" s="85" t="str">
        <f t="shared" si="10"/>
        <v>De acuerdo con lo programado</v>
      </c>
      <c r="AI25" s="85"/>
      <c r="AJ25" s="24">
        <f t="shared" si="11"/>
        <v>7</v>
      </c>
      <c r="AK25" s="26">
        <f t="shared" si="12"/>
        <v>0.875</v>
      </c>
      <c r="AL25" s="518" t="str">
        <f t="shared" si="1"/>
        <v>En riesgo de Incumplimiento</v>
      </c>
      <c r="AM25" s="116"/>
    </row>
    <row r="26" spans="1:39" ht="37.200000000000003" thickTop="1" thickBot="1">
      <c r="A26" s="32"/>
      <c r="B26" s="33">
        <v>0</v>
      </c>
      <c r="C26" s="33">
        <v>0</v>
      </c>
      <c r="D26" s="33">
        <v>1</v>
      </c>
      <c r="E26" s="33">
        <v>0</v>
      </c>
      <c r="F26" s="255" t="s">
        <v>1108</v>
      </c>
      <c r="G26" s="84" t="s">
        <v>1087</v>
      </c>
      <c r="H26" s="44" t="s">
        <v>100</v>
      </c>
      <c r="I26" s="34">
        <v>4</v>
      </c>
      <c r="J26" s="34">
        <v>4</v>
      </c>
      <c r="K26" s="256">
        <f t="shared" si="2"/>
        <v>8</v>
      </c>
      <c r="L26" s="34">
        <v>4</v>
      </c>
      <c r="M26" s="34">
        <v>4</v>
      </c>
      <c r="N26" s="35">
        <f t="shared" si="3"/>
        <v>8</v>
      </c>
      <c r="O26" s="35">
        <f t="shared" si="4"/>
        <v>16</v>
      </c>
      <c r="P26" s="253"/>
      <c r="Q26" s="253" t="s">
        <v>1068</v>
      </c>
      <c r="R26" s="37" t="s">
        <v>1084</v>
      </c>
      <c r="S26" s="88" t="s">
        <v>1088</v>
      </c>
      <c r="T26" s="24">
        <v>5</v>
      </c>
      <c r="U26" s="26">
        <f t="shared" ref="U26" si="14">IF(T26="","No hay ejecución",IF(AND(J26=0),"No hay Programación", T26/J26))</f>
        <v>1.25</v>
      </c>
      <c r="V26" s="23" t="str">
        <f t="shared" si="5"/>
        <v>De acuerdo con lo programado</v>
      </c>
      <c r="W26" s="85" t="s">
        <v>1107</v>
      </c>
      <c r="X26" s="497">
        <v>2</v>
      </c>
      <c r="Y26" s="26">
        <f t="shared" si="6"/>
        <v>0.5</v>
      </c>
      <c r="Z26" s="23" t="str">
        <f t="shared" si="7"/>
        <v>En riesgo en cumplimiento</v>
      </c>
      <c r="AA26" s="498" t="s">
        <v>1176</v>
      </c>
      <c r="AB26" s="618">
        <v>2</v>
      </c>
      <c r="AC26" s="26" t="str">
        <f>IF(AB26="","No hay ejecución",IF(AND('[1]Programa Nacional de tuberculos'!J26=0),"No hay Programación", AB26/'[1]Programa Nacional de tuberculos'!J26))</f>
        <v>No hay Programación</v>
      </c>
      <c r="AD26" s="23" t="str">
        <f t="shared" si="8"/>
        <v>De acuerdo con lo programado</v>
      </c>
      <c r="AE26" s="498"/>
      <c r="AF26" s="85">
        <v>4</v>
      </c>
      <c r="AG26" s="667">
        <f t="shared" si="9"/>
        <v>1</v>
      </c>
      <c r="AH26" s="85" t="str">
        <f t="shared" si="10"/>
        <v>De acuerdo con lo programado</v>
      </c>
      <c r="AI26" s="85"/>
      <c r="AJ26" s="24">
        <f t="shared" si="11"/>
        <v>7</v>
      </c>
      <c r="AK26" s="26">
        <f t="shared" si="12"/>
        <v>0.4375</v>
      </c>
      <c r="AL26" s="518" t="str">
        <f t="shared" si="1"/>
        <v>En riesgo de Incumplimiento</v>
      </c>
      <c r="AM26" s="116"/>
    </row>
    <row r="27" spans="1:39" s="93" customFormat="1" ht="12.6" thickTop="1">
      <c r="A27" s="90" t="s">
        <v>274</v>
      </c>
      <c r="B27" s="90"/>
      <c r="C27" s="90"/>
      <c r="D27" s="90"/>
      <c r="E27" s="90"/>
      <c r="F27" s="90"/>
      <c r="G27" s="90"/>
      <c r="H27" s="90"/>
      <c r="I27" s="90"/>
      <c r="J27" s="90"/>
      <c r="K27" s="90"/>
      <c r="L27" s="90"/>
      <c r="M27" s="90"/>
      <c r="N27" s="90"/>
      <c r="O27" s="90"/>
      <c r="P27" s="90"/>
      <c r="Q27" s="90"/>
      <c r="R27" s="90"/>
      <c r="S27" s="90"/>
      <c r="T27" s="91"/>
      <c r="U27" s="91"/>
      <c r="V27" s="91"/>
      <c r="W27" s="91"/>
      <c r="X27" s="91"/>
      <c r="Y27" s="91"/>
      <c r="Z27" s="91"/>
      <c r="AA27" s="91"/>
      <c r="AB27" s="91"/>
      <c r="AC27" s="91"/>
      <c r="AD27" s="91"/>
      <c r="AE27" s="91"/>
      <c r="AF27" s="91"/>
      <c r="AG27" s="91"/>
      <c r="AH27" s="91"/>
      <c r="AI27" s="91"/>
      <c r="AJ27" s="92"/>
      <c r="AK27" s="92"/>
      <c r="AL27" s="92"/>
      <c r="AM27" s="92"/>
    </row>
    <row r="28" spans="1:39" ht="39" thickBot="1">
      <c r="A28" s="32"/>
      <c r="B28" s="33"/>
      <c r="C28" s="33"/>
      <c r="D28" s="33"/>
      <c r="E28" s="33"/>
      <c r="F28" s="257" t="s">
        <v>1109</v>
      </c>
      <c r="G28" s="84" t="s">
        <v>1110</v>
      </c>
      <c r="H28" s="44" t="s">
        <v>79</v>
      </c>
      <c r="I28" s="40"/>
      <c r="J28" s="40"/>
      <c r="K28" s="41">
        <f>I28+J28</f>
        <v>0</v>
      </c>
      <c r="L28" s="40"/>
      <c r="M28" s="40"/>
      <c r="N28" s="41">
        <f>L28+M28</f>
        <v>0</v>
      </c>
      <c r="O28" s="41">
        <f>K28+N28</f>
        <v>0</v>
      </c>
      <c r="P28" s="36"/>
      <c r="Q28" s="253"/>
      <c r="R28" s="37"/>
      <c r="S28" s="38"/>
      <c r="T28" s="189"/>
      <c r="U28" s="97" t="str">
        <f>IF(T28="","No hay ejecución",IF(AND('[1]Programa Nacional de tuberculos'!G28=0),"No hay Programación", T28/'[1]Programa Nacional de tuberculos'!G28))</f>
        <v>No hay ejecución</v>
      </c>
      <c r="V28" s="190" t="str">
        <f t="shared" si="5"/>
        <v>NA</v>
      </c>
      <c r="W28" s="5"/>
      <c r="X28" s="189"/>
      <c r="Y28" s="97" t="str">
        <f>IF(X28="","No hay ejecución",IF(AND('[1]Programa Nacional de tuberculos'!I28=0),"No hay Programación", X28/'[1]Programa Nacional de tuberculos'!I28))</f>
        <v>No hay ejecución</v>
      </c>
      <c r="Z28" s="190" t="str">
        <f t="shared" ref="Z28:Z31" si="15">IF(Y28="No hay ejecución","NA",IF(Y28&gt;=90%,"De acuerdo con lo programado",IF(Y28&gt;=51%,"Atraso Leve",IF(Y28&lt;50%,"En riesgo en cumplimiento"))))</f>
        <v>NA</v>
      </c>
      <c r="AA28" s="5"/>
      <c r="AB28" s="191"/>
      <c r="AC28" s="97" t="str">
        <f>IF(AB28="","No hay ejecución",IF(AND('[1]Programa Nacional de tuberculos'!J28=0),"No hay Programación", AB28/'[1]Programa Nacional de tuberculos'!J28))</f>
        <v>No hay ejecución</v>
      </c>
      <c r="AD28" s="190" t="str">
        <f t="shared" si="8"/>
        <v>NA</v>
      </c>
      <c r="AE28" s="202"/>
      <c r="AF28" s="95"/>
      <c r="AG28" s="95" t="str">
        <f t="shared" ref="AG28:AG31" si="16">IF(AF28="","No hay ejecución",IF(AND(Q28=0),"No hay Programación", AF28/Q28))</f>
        <v>No hay ejecución</v>
      </c>
      <c r="AH28" s="95" t="str">
        <f t="shared" si="10"/>
        <v>NA</v>
      </c>
      <c r="AI28" s="95"/>
      <c r="AJ28" s="116"/>
      <c r="AK28" s="116" t="str">
        <f>IF(AJ28="","No hay ejecución",IF(AND('[1]Programa Nacional de tuberculos'!L28=0),"No hay Programación", AJ28/'[1]Programa Nacional de tuberculos'!L28))</f>
        <v>No hay ejecución</v>
      </c>
      <c r="AL28" s="116" t="str">
        <f t="shared" ref="AL28:AL31" si="17">IF(AK28="No hay ejecución","NA",IF(AK28&gt;=90%,"De acuerdo con lo programado",IF(AK28&gt;=51%,"Atraso Leve",IF(AK28&lt;50%,"En riesgo en cumplimiento"))))</f>
        <v>NA</v>
      </c>
      <c r="AM28" s="116"/>
    </row>
    <row r="29" spans="1:39" ht="10.8" thickTop="1" thickBot="1">
      <c r="A29" s="32"/>
      <c r="B29" s="33"/>
      <c r="C29" s="33"/>
      <c r="D29" s="33"/>
      <c r="E29" s="33"/>
      <c r="F29" s="257"/>
      <c r="G29" s="84" t="s">
        <v>1087</v>
      </c>
      <c r="H29" s="44" t="s">
        <v>100</v>
      </c>
      <c r="I29" s="40"/>
      <c r="J29" s="40"/>
      <c r="K29" s="41">
        <f>I29+J29</f>
        <v>0</v>
      </c>
      <c r="L29" s="40"/>
      <c r="M29" s="40"/>
      <c r="N29" s="41">
        <f>L29+M29</f>
        <v>0</v>
      </c>
      <c r="O29" s="41">
        <f>K29+N29</f>
        <v>0</v>
      </c>
      <c r="P29" s="36"/>
      <c r="Q29" s="253"/>
      <c r="R29" s="37"/>
      <c r="S29" s="38"/>
      <c r="T29" s="189"/>
      <c r="U29" s="97" t="str">
        <f>IF(T29="","No hay ejecución",IF(AND('[1]Programa Nacional de tuberculos'!G29=0),"No hay Programación", T29/'[1]Programa Nacional de tuberculos'!G29))</f>
        <v>No hay ejecución</v>
      </c>
      <c r="V29" s="190" t="str">
        <f t="shared" si="5"/>
        <v>NA</v>
      </c>
      <c r="W29" s="5"/>
      <c r="X29" s="189"/>
      <c r="Y29" s="97" t="str">
        <f>IF(X29="","No hay ejecución",IF(AND('[1]Programa Nacional de tuberculos'!I29=0),"No hay Programación", X29/'[1]Programa Nacional de tuberculos'!I29))</f>
        <v>No hay ejecución</v>
      </c>
      <c r="Z29" s="190" t="str">
        <f t="shared" si="15"/>
        <v>NA</v>
      </c>
      <c r="AA29" s="5"/>
      <c r="AB29" s="191"/>
      <c r="AC29" s="97" t="str">
        <f>IF(AB29="","No hay ejecución",IF(AND('[1]Programa Nacional de tuberculos'!J29=0),"No hay Programación", AB29/'[1]Programa Nacional de tuberculos'!J29))</f>
        <v>No hay ejecución</v>
      </c>
      <c r="AD29" s="190" t="str">
        <f t="shared" si="8"/>
        <v>NA</v>
      </c>
      <c r="AE29" s="202"/>
      <c r="AF29" s="95"/>
      <c r="AG29" s="95" t="str">
        <f t="shared" si="16"/>
        <v>No hay ejecución</v>
      </c>
      <c r="AH29" s="95" t="str">
        <f t="shared" si="10"/>
        <v>NA</v>
      </c>
      <c r="AI29" s="95"/>
      <c r="AJ29" s="116"/>
      <c r="AK29" s="116" t="str">
        <f>IF(AJ29="","No hay ejecución",IF(AND('[1]Programa Nacional de tuberculos'!L29=0),"No hay Programación", AJ29/'[1]Programa Nacional de tuberculos'!L29))</f>
        <v>No hay ejecución</v>
      </c>
      <c r="AL29" s="116" t="str">
        <f t="shared" si="17"/>
        <v>NA</v>
      </c>
      <c r="AM29" s="116"/>
    </row>
    <row r="30" spans="1:39" ht="10.8" thickTop="1" thickBot="1">
      <c r="A30" s="32"/>
      <c r="B30" s="33"/>
      <c r="C30" s="33"/>
      <c r="D30" s="33"/>
      <c r="E30" s="33"/>
      <c r="F30" s="257"/>
      <c r="G30" s="84" t="s">
        <v>1087</v>
      </c>
      <c r="H30" s="44" t="s">
        <v>100</v>
      </c>
      <c r="I30" s="40"/>
      <c r="J30" s="40"/>
      <c r="K30" s="41">
        <f>I30+J30</f>
        <v>0</v>
      </c>
      <c r="L30" s="40"/>
      <c r="M30" s="40"/>
      <c r="N30" s="41">
        <f>L30+M30</f>
        <v>0</v>
      </c>
      <c r="O30" s="41">
        <f>K30+N30</f>
        <v>0</v>
      </c>
      <c r="P30" s="36"/>
      <c r="Q30" s="253"/>
      <c r="R30" s="37"/>
      <c r="S30" s="38"/>
      <c r="T30" s="189"/>
      <c r="U30" s="97" t="str">
        <f>IF(T30="","No hay ejecución",IF(AND('[1]Programa Nacional de tuberculos'!G30=0),"No hay Programación", T30/'[1]Programa Nacional de tuberculos'!G30))</f>
        <v>No hay ejecución</v>
      </c>
      <c r="V30" s="190" t="str">
        <f t="shared" si="5"/>
        <v>NA</v>
      </c>
      <c r="W30" s="5"/>
      <c r="X30" s="189"/>
      <c r="Y30" s="97" t="str">
        <f>IF(X30="","No hay ejecución",IF(AND('[1]Programa Nacional de tuberculos'!I30=0),"No hay Programación", X30/'[1]Programa Nacional de tuberculos'!I30))</f>
        <v>No hay ejecución</v>
      </c>
      <c r="Z30" s="190" t="str">
        <f t="shared" si="15"/>
        <v>NA</v>
      </c>
      <c r="AA30" s="5"/>
      <c r="AB30" s="191"/>
      <c r="AC30" s="97" t="str">
        <f>IF(AB30="","No hay ejecución",IF(AND('[1]Programa Nacional de tuberculos'!J30=0),"No hay Programación", AB30/'[1]Programa Nacional de tuberculos'!J30))</f>
        <v>No hay ejecución</v>
      </c>
      <c r="AD30" s="190" t="str">
        <f t="shared" si="8"/>
        <v>NA</v>
      </c>
      <c r="AE30" s="202"/>
      <c r="AF30" s="95"/>
      <c r="AG30" s="95" t="str">
        <f t="shared" si="16"/>
        <v>No hay ejecución</v>
      </c>
      <c r="AH30" s="95" t="str">
        <f t="shared" si="10"/>
        <v>NA</v>
      </c>
      <c r="AI30" s="95"/>
      <c r="AJ30" s="116"/>
      <c r="AK30" s="116" t="str">
        <f>IF(AJ30="","No hay ejecución",IF(AND('[1]Programa Nacional de tuberculos'!L30=0),"No hay Programación", AJ30/'[1]Programa Nacional de tuberculos'!L30))</f>
        <v>No hay ejecución</v>
      </c>
      <c r="AL30" s="116" t="str">
        <f t="shared" si="17"/>
        <v>NA</v>
      </c>
      <c r="AM30" s="116"/>
    </row>
    <row r="31" spans="1:39" ht="10.8" thickTop="1" thickBot="1">
      <c r="A31" s="32"/>
      <c r="B31" s="33"/>
      <c r="C31" s="33"/>
      <c r="D31" s="33"/>
      <c r="E31" s="33"/>
      <c r="F31" s="257"/>
      <c r="G31" s="84" t="s">
        <v>1087</v>
      </c>
      <c r="H31" s="44" t="s">
        <v>100</v>
      </c>
      <c r="I31" s="40"/>
      <c r="J31" s="40"/>
      <c r="K31" s="41">
        <f>I31+J31</f>
        <v>0</v>
      </c>
      <c r="L31" s="40"/>
      <c r="M31" s="40"/>
      <c r="N31" s="41">
        <f>L31+M31</f>
        <v>0</v>
      </c>
      <c r="O31" s="41">
        <f>K31+N31</f>
        <v>0</v>
      </c>
      <c r="P31" s="36"/>
      <c r="Q31" s="253"/>
      <c r="R31" s="37"/>
      <c r="S31" s="38"/>
      <c r="T31" s="189"/>
      <c r="U31" s="97" t="str">
        <f>IF(T31="","No hay ejecución",IF(AND('[1]Programa Nacional de tuberculos'!G31=0),"No hay Programación", T31/'[1]Programa Nacional de tuberculos'!G31))</f>
        <v>No hay ejecución</v>
      </c>
      <c r="V31" s="190" t="str">
        <f t="shared" si="5"/>
        <v>NA</v>
      </c>
      <c r="W31" s="5"/>
      <c r="X31" s="189"/>
      <c r="Y31" s="97" t="str">
        <f>IF(X31="","No hay ejecución",IF(AND('[1]Programa Nacional de tuberculos'!I31=0),"No hay Programación", X31/'[1]Programa Nacional de tuberculos'!I31))</f>
        <v>No hay ejecución</v>
      </c>
      <c r="Z31" s="190" t="str">
        <f t="shared" si="15"/>
        <v>NA</v>
      </c>
      <c r="AA31" s="5"/>
      <c r="AB31" s="191"/>
      <c r="AC31" s="97" t="str">
        <f>IF(AB31="","No hay ejecución",IF(AND('[1]Programa Nacional de tuberculos'!J31=0),"No hay Programación", AB31/'[1]Programa Nacional de tuberculos'!J31))</f>
        <v>No hay ejecución</v>
      </c>
      <c r="AD31" s="190" t="str">
        <f t="shared" si="8"/>
        <v>NA</v>
      </c>
      <c r="AE31" s="202"/>
      <c r="AF31" s="95"/>
      <c r="AG31" s="95" t="str">
        <f t="shared" si="16"/>
        <v>No hay ejecución</v>
      </c>
      <c r="AH31" s="95" t="str">
        <f t="shared" si="10"/>
        <v>NA</v>
      </c>
      <c r="AI31" s="95"/>
      <c r="AJ31" s="116"/>
      <c r="AK31" s="116" t="str">
        <f>IF(AJ31="","No hay ejecución",IF(AND('[1]Programa Nacional de tuberculos'!L31=0),"No hay Programación", AJ31/'[1]Programa Nacional de tuberculos'!L31))</f>
        <v>No hay ejecución</v>
      </c>
      <c r="AL31" s="116" t="str">
        <f t="shared" si="17"/>
        <v>NA</v>
      </c>
      <c r="AM31" s="116"/>
    </row>
    <row r="32" spans="1:39" ht="10.5" customHeight="1" thickTop="1" thickBot="1">
      <c r="A32" s="806" t="s">
        <v>223</v>
      </c>
      <c r="B32" s="807"/>
      <c r="C32" s="807"/>
      <c r="D32" s="807"/>
      <c r="E32" s="807"/>
      <c r="F32" s="45" t="s">
        <v>1111</v>
      </c>
      <c r="G32" s="10"/>
      <c r="H32" s="10"/>
      <c r="I32" s="9"/>
      <c r="J32" s="9"/>
      <c r="K32" s="9"/>
      <c r="L32" s="9"/>
      <c r="M32" s="9"/>
      <c r="N32" s="9"/>
      <c r="O32" s="9"/>
      <c r="P32" s="9"/>
      <c r="Q32" s="9"/>
      <c r="R32" s="9"/>
      <c r="S32" s="9"/>
    </row>
    <row r="33" spans="1:19" ht="10.8" thickTop="1" thickBot="1">
      <c r="A33" s="11"/>
      <c r="B33" s="11"/>
      <c r="C33" s="11"/>
      <c r="D33" s="11"/>
      <c r="E33" s="11"/>
      <c r="F33" s="12"/>
      <c r="G33" s="10"/>
      <c r="H33" s="10"/>
      <c r="I33" s="9"/>
      <c r="J33" s="9"/>
      <c r="K33" s="9"/>
      <c r="L33" s="9"/>
      <c r="M33" s="9"/>
      <c r="N33" s="9"/>
      <c r="O33" s="9"/>
      <c r="P33" s="9"/>
      <c r="Q33" s="9"/>
      <c r="R33" s="9"/>
      <c r="S33" s="9"/>
    </row>
    <row r="34" spans="1:19" ht="12" customHeight="1" thickTop="1" thickBot="1">
      <c r="A34" s="808" t="s">
        <v>224</v>
      </c>
      <c r="B34" s="809"/>
      <c r="C34" s="809"/>
      <c r="D34" s="809"/>
      <c r="E34" s="809"/>
      <c r="F34" s="45"/>
      <c r="G34" s="10"/>
      <c r="H34" s="10"/>
      <c r="I34" s="9"/>
      <c r="J34" s="9"/>
      <c r="K34" s="9"/>
      <c r="L34" s="9"/>
      <c r="M34" s="9"/>
      <c r="N34" s="9"/>
      <c r="O34" s="9"/>
      <c r="P34" s="9"/>
      <c r="Q34" s="9"/>
      <c r="R34" s="9"/>
      <c r="S34" s="9"/>
    </row>
    <row r="35" spans="1:19" ht="10.8" thickTop="1" thickBot="1">
      <c r="A35" s="13"/>
      <c r="B35" s="13"/>
      <c r="C35" s="13"/>
      <c r="D35" s="13"/>
      <c r="E35" s="13"/>
      <c r="F35" s="14"/>
      <c r="G35" s="10"/>
      <c r="H35" s="10"/>
      <c r="I35" s="9"/>
      <c r="J35" s="9"/>
      <c r="K35" s="9"/>
      <c r="L35" s="9"/>
      <c r="M35" s="9"/>
      <c r="N35" s="9"/>
      <c r="O35" s="9"/>
      <c r="P35" s="9"/>
      <c r="Q35" s="9"/>
      <c r="R35" s="9"/>
      <c r="S35" s="9"/>
    </row>
    <row r="36" spans="1:19" ht="10.8" thickTop="1" thickBot="1">
      <c r="A36" s="15" t="s">
        <v>226</v>
      </c>
      <c r="B36" s="6"/>
      <c r="C36" s="16"/>
      <c r="D36" s="6"/>
      <c r="E36" s="6"/>
      <c r="F36" s="7"/>
      <c r="G36" s="10"/>
      <c r="H36" s="10"/>
      <c r="I36" s="9"/>
      <c r="J36" s="9"/>
      <c r="K36" s="9"/>
      <c r="L36" s="9"/>
      <c r="M36" s="9"/>
      <c r="N36" s="9"/>
      <c r="O36" s="9"/>
      <c r="P36" s="9"/>
      <c r="Q36" s="9"/>
      <c r="R36" s="9"/>
      <c r="S36" s="9"/>
    </row>
    <row r="37" spans="1:19" ht="13.05" customHeight="1" thickTop="1" thickBot="1">
      <c r="A37" s="17">
        <v>1</v>
      </c>
      <c r="B37" s="6" t="s">
        <v>227</v>
      </c>
      <c r="C37" s="16"/>
      <c r="D37" s="6"/>
      <c r="E37" s="6"/>
      <c r="F37" s="7"/>
      <c r="G37" s="10"/>
      <c r="H37" s="10"/>
      <c r="I37" s="9"/>
      <c r="J37" s="9"/>
      <c r="K37" s="9"/>
      <c r="L37" s="9"/>
      <c r="M37" s="9"/>
      <c r="N37" s="9"/>
      <c r="O37" s="9"/>
      <c r="P37" s="9"/>
      <c r="Q37" s="9"/>
      <c r="R37" s="9"/>
      <c r="S37" s="9"/>
    </row>
    <row r="38" spans="1:19" ht="13.05" customHeight="1" thickTop="1" thickBot="1">
      <c r="A38" s="17">
        <v>2</v>
      </c>
      <c r="B38" s="6" t="s">
        <v>228</v>
      </c>
      <c r="C38" s="16"/>
      <c r="D38" s="6"/>
      <c r="E38" s="6"/>
      <c r="F38" s="7"/>
      <c r="G38" s="10"/>
      <c r="H38" s="10"/>
      <c r="I38" s="9"/>
      <c r="J38" s="9"/>
      <c r="K38" s="9"/>
      <c r="L38" s="9"/>
      <c r="M38" s="9"/>
      <c r="N38" s="9"/>
      <c r="O38" s="9"/>
      <c r="P38" s="9"/>
      <c r="Q38" s="9"/>
      <c r="R38" s="9"/>
      <c r="S38" s="9"/>
    </row>
    <row r="39" spans="1:19" ht="13.05" customHeight="1" thickTop="1" thickBot="1">
      <c r="A39" s="17">
        <v>3</v>
      </c>
      <c r="B39" s="6" t="s">
        <v>229</v>
      </c>
      <c r="C39" s="18"/>
      <c r="D39" s="6"/>
      <c r="E39" s="6"/>
      <c r="F39" s="7"/>
      <c r="G39" s="19"/>
      <c r="H39" s="19"/>
      <c r="I39" s="9"/>
      <c r="J39" s="9"/>
      <c r="K39" s="9"/>
      <c r="L39" s="9"/>
      <c r="M39" s="9"/>
      <c r="N39" s="9"/>
      <c r="O39" s="9"/>
      <c r="P39" s="9"/>
      <c r="Q39" s="9"/>
      <c r="R39" s="9"/>
      <c r="S39" s="9"/>
    </row>
    <row r="40" spans="1:19" ht="13.05" customHeight="1" thickTop="1" thickBot="1">
      <c r="A40" s="17">
        <v>4</v>
      </c>
      <c r="B40" s="6" t="s">
        <v>294</v>
      </c>
      <c r="C40" s="18"/>
      <c r="D40" s="6"/>
      <c r="E40" s="6"/>
      <c r="F40" s="7"/>
      <c r="G40" s="8"/>
      <c r="H40" s="8"/>
      <c r="I40" s="9"/>
      <c r="J40" s="9"/>
      <c r="K40" s="9"/>
      <c r="L40" s="9"/>
      <c r="M40" s="9"/>
      <c r="N40" s="9"/>
      <c r="O40" s="9"/>
      <c r="P40" s="9"/>
      <c r="Q40" s="9"/>
      <c r="R40" s="9"/>
      <c r="S40" s="9"/>
    </row>
    <row r="41" spans="1:19" ht="13.05" customHeight="1" thickTop="1" thickBot="1">
      <c r="A41" s="17">
        <v>5</v>
      </c>
      <c r="B41" s="6" t="s">
        <v>231</v>
      </c>
      <c r="C41" s="18"/>
      <c r="D41" s="6"/>
      <c r="E41" s="6"/>
      <c r="F41" s="7"/>
      <c r="G41" s="8"/>
      <c r="H41" s="8"/>
      <c r="I41" s="9"/>
      <c r="J41" s="9"/>
      <c r="K41" s="9"/>
      <c r="L41" s="9"/>
      <c r="M41" s="9"/>
      <c r="N41" s="9"/>
      <c r="O41" s="9"/>
      <c r="P41" s="9"/>
      <c r="Q41" s="9"/>
      <c r="R41" s="9"/>
      <c r="S41" s="9"/>
    </row>
    <row r="42" spans="1:19" ht="13.05" customHeight="1" thickTop="1">
      <c r="A42" s="17">
        <v>6</v>
      </c>
      <c r="B42" s="19" t="s">
        <v>232</v>
      </c>
      <c r="C42" s="18"/>
      <c r="D42" s="6"/>
      <c r="E42" s="6"/>
      <c r="F42" s="7"/>
      <c r="G42" s="10"/>
      <c r="H42" s="10"/>
      <c r="I42" s="14"/>
      <c r="J42" s="14"/>
      <c r="K42" s="14"/>
      <c r="L42" s="14"/>
      <c r="M42" s="14"/>
      <c r="N42" s="14"/>
      <c r="O42" s="14"/>
      <c r="P42" s="14"/>
      <c r="Q42" s="14"/>
      <c r="R42" s="14"/>
      <c r="S42" s="14"/>
    </row>
    <row r="43" spans="1:19" ht="13.05" customHeight="1">
      <c r="A43" s="17">
        <v>7</v>
      </c>
      <c r="B43" s="6" t="s">
        <v>233</v>
      </c>
      <c r="D43" s="6"/>
      <c r="E43" s="6"/>
      <c r="F43" s="7"/>
      <c r="G43" s="10"/>
      <c r="H43" s="10"/>
      <c r="I43" s="14"/>
      <c r="J43" s="14"/>
      <c r="K43" s="14"/>
      <c r="L43" s="14"/>
      <c r="M43" s="14"/>
      <c r="N43" s="14"/>
      <c r="O43" s="14"/>
      <c r="P43" s="14"/>
      <c r="Q43" s="14"/>
      <c r="R43" s="14"/>
      <c r="S43" s="14"/>
    </row>
    <row r="44" spans="1:19" s="28" customFormat="1" ht="13.05" customHeight="1">
      <c r="A44" s="17">
        <v>8</v>
      </c>
      <c r="B44" s="20" t="s">
        <v>234</v>
      </c>
      <c r="C44" s="6"/>
      <c r="D44" s="19"/>
      <c r="E44" s="19"/>
      <c r="F44" s="7"/>
      <c r="G44" s="10"/>
      <c r="H44" s="10"/>
      <c r="I44" s="14"/>
      <c r="J44" s="14"/>
      <c r="K44" s="14"/>
      <c r="L44" s="14"/>
      <c r="M44" s="14"/>
      <c r="N44" s="14"/>
      <c r="O44" s="14"/>
      <c r="P44" s="14"/>
      <c r="Q44" s="14"/>
      <c r="R44" s="14"/>
      <c r="S44" s="14"/>
    </row>
    <row r="45" spans="1:19" ht="13.05" customHeight="1">
      <c r="A45" s="17">
        <v>9</v>
      </c>
      <c r="B45" s="20" t="s">
        <v>235</v>
      </c>
      <c r="C45" s="6"/>
      <c r="D45" s="6"/>
      <c r="E45" s="6"/>
      <c r="F45" s="7"/>
      <c r="G45" s="10"/>
      <c r="H45" s="10"/>
      <c r="I45" s="14"/>
      <c r="J45" s="14"/>
      <c r="K45" s="14"/>
      <c r="L45" s="14"/>
      <c r="M45" s="14"/>
      <c r="N45" s="14"/>
      <c r="O45" s="14"/>
      <c r="P45" s="14"/>
      <c r="Q45" s="14"/>
      <c r="R45" s="14"/>
      <c r="S45" s="14"/>
    </row>
    <row r="46" spans="1:19" ht="13.05" hidden="1" customHeight="1">
      <c r="A46" s="17">
        <v>10</v>
      </c>
      <c r="B46" s="20" t="s">
        <v>236</v>
      </c>
      <c r="C46" s="6"/>
      <c r="D46" s="6"/>
      <c r="E46" s="6"/>
      <c r="F46" s="7"/>
      <c r="G46" s="10"/>
      <c r="H46" s="10"/>
      <c r="I46" s="14"/>
      <c r="J46" s="14"/>
      <c r="K46" s="14"/>
      <c r="L46" s="14"/>
      <c r="M46" s="14"/>
      <c r="N46" s="14"/>
      <c r="O46" s="14"/>
      <c r="P46" s="14"/>
      <c r="Q46" s="14"/>
      <c r="R46" s="14"/>
      <c r="S46" s="14"/>
    </row>
    <row r="47" spans="1:19" ht="13.05" customHeight="1">
      <c r="A47" s="17">
        <v>10</v>
      </c>
      <c r="B47" s="20" t="s">
        <v>237</v>
      </c>
      <c r="C47" s="6"/>
      <c r="D47" s="6"/>
      <c r="E47" s="6"/>
      <c r="F47" s="7"/>
      <c r="G47" s="10"/>
      <c r="H47" s="10"/>
      <c r="I47" s="14"/>
      <c r="J47" s="14"/>
      <c r="K47" s="14"/>
      <c r="L47" s="14"/>
      <c r="M47" s="14"/>
      <c r="N47" s="14"/>
      <c r="O47" s="14"/>
      <c r="P47" s="14"/>
      <c r="Q47" s="14"/>
      <c r="R47" s="14"/>
      <c r="S47" s="14"/>
    </row>
    <row r="48" spans="1:19" ht="13.05" customHeight="1">
      <c r="A48" s="17">
        <v>11</v>
      </c>
      <c r="B48" s="6" t="s">
        <v>238</v>
      </c>
      <c r="C48" s="6"/>
      <c r="D48" s="6"/>
      <c r="E48" s="6"/>
      <c r="F48" s="7"/>
      <c r="G48" s="10"/>
      <c r="H48" s="10"/>
      <c r="I48" s="14"/>
      <c r="J48" s="14"/>
      <c r="K48" s="14"/>
      <c r="L48" s="14"/>
      <c r="M48" s="14"/>
      <c r="N48" s="14"/>
      <c r="O48" s="14"/>
      <c r="P48" s="14"/>
      <c r="Q48" s="14"/>
      <c r="R48" s="14"/>
      <c r="S48" s="14"/>
    </row>
    <row r="49" spans="1:19" ht="13.05" customHeight="1">
      <c r="A49" s="17">
        <v>12</v>
      </c>
      <c r="B49" s="20" t="s">
        <v>239</v>
      </c>
      <c r="C49" s="6"/>
      <c r="D49" s="6"/>
      <c r="E49" s="6"/>
      <c r="F49" s="7"/>
      <c r="G49" s="10"/>
      <c r="H49" s="10"/>
      <c r="I49" s="14"/>
      <c r="J49" s="14"/>
      <c r="K49" s="14"/>
      <c r="L49" s="14"/>
      <c r="M49" s="14"/>
      <c r="N49" s="14"/>
      <c r="O49" s="14"/>
      <c r="P49" s="14"/>
      <c r="Q49" s="14"/>
      <c r="R49" s="14"/>
      <c r="S49" s="14"/>
    </row>
    <row r="50" spans="1:19" ht="10.199999999999999" thickBot="1">
      <c r="A50" s="19"/>
      <c r="C50" s="19"/>
      <c r="D50" s="19"/>
      <c r="E50" s="19"/>
      <c r="F50" s="21"/>
      <c r="G50" s="22"/>
      <c r="H50" s="22"/>
      <c r="I50" s="22"/>
      <c r="J50" s="22"/>
      <c r="K50" s="22"/>
      <c r="L50" s="22"/>
      <c r="M50" s="22"/>
      <c r="N50" s="22"/>
      <c r="O50" s="22"/>
      <c r="P50" s="22"/>
      <c r="Q50" s="22"/>
      <c r="R50" s="22"/>
      <c r="S50" s="22"/>
    </row>
    <row r="51" spans="1:19" ht="10.199999999999999" thickTop="1">
      <c r="A51" s="19"/>
      <c r="C51" s="19"/>
      <c r="D51" s="19"/>
      <c r="E51" s="19"/>
      <c r="F51" s="21"/>
      <c r="G51" s="19"/>
      <c r="H51" s="19"/>
      <c r="I51" s="19"/>
      <c r="J51" s="19"/>
      <c r="K51" s="19"/>
      <c r="L51" s="19"/>
      <c r="M51" s="19"/>
      <c r="N51" s="19"/>
      <c r="O51" s="19"/>
      <c r="P51" s="19"/>
      <c r="Q51" s="19"/>
      <c r="R51" s="19"/>
      <c r="S51" s="19"/>
    </row>
    <row r="52" spans="1:19" s="28" customFormat="1">
      <c r="A52" s="19"/>
      <c r="B52" s="19"/>
      <c r="C52" s="19"/>
      <c r="D52" s="19"/>
      <c r="E52" s="19"/>
      <c r="F52" s="21"/>
      <c r="G52" s="19"/>
      <c r="H52" s="19"/>
      <c r="I52" s="19"/>
      <c r="J52" s="19"/>
      <c r="K52" s="19"/>
      <c r="L52" s="19"/>
      <c r="M52" s="19"/>
      <c r="N52" s="19"/>
      <c r="O52" s="19"/>
      <c r="P52" s="19"/>
      <c r="Q52" s="19"/>
      <c r="R52" s="19"/>
      <c r="S52" s="19"/>
    </row>
    <row r="53" spans="1:19" s="28" customFormat="1" ht="9.75" customHeight="1">
      <c r="A53" s="19"/>
      <c r="B53" s="19"/>
      <c r="C53" s="19"/>
      <c r="D53" s="19"/>
      <c r="E53" s="19"/>
      <c r="F53" s="21"/>
      <c r="G53" s="19"/>
      <c r="H53" s="19"/>
      <c r="I53" s="19"/>
      <c r="J53" s="19"/>
      <c r="K53" s="19"/>
      <c r="L53" s="19"/>
      <c r="M53" s="19"/>
      <c r="N53" s="19"/>
      <c r="O53" s="19"/>
      <c r="P53" s="19"/>
      <c r="Q53" s="19"/>
      <c r="R53" s="19"/>
      <c r="S53" s="19"/>
    </row>
    <row r="54" spans="1:19" s="28" customFormat="1">
      <c r="A54" s="19"/>
      <c r="B54" s="19"/>
      <c r="C54" s="19"/>
      <c r="D54" s="19"/>
      <c r="E54" s="19"/>
      <c r="F54" s="21"/>
      <c r="G54" s="19"/>
      <c r="H54" s="19"/>
      <c r="I54" s="19"/>
      <c r="J54" s="19"/>
      <c r="K54" s="19"/>
      <c r="L54" s="19"/>
      <c r="M54" s="19"/>
      <c r="N54" s="19"/>
      <c r="O54" s="19"/>
      <c r="P54" s="19"/>
      <c r="Q54" s="19"/>
      <c r="R54" s="19"/>
      <c r="S54" s="19"/>
    </row>
    <row r="55" spans="1:19" s="28" customFormat="1" ht="9" customHeight="1">
      <c r="A55" s="1"/>
      <c r="B55" s="1"/>
      <c r="C55" s="1"/>
      <c r="D55" s="1"/>
      <c r="E55" s="1"/>
      <c r="F55" s="3"/>
      <c r="G55" s="1"/>
      <c r="H55" s="1"/>
      <c r="I55" s="1"/>
      <c r="J55" s="1"/>
      <c r="K55" s="1"/>
      <c r="L55" s="1"/>
      <c r="M55" s="1"/>
      <c r="N55" s="1"/>
      <c r="O55" s="1"/>
      <c r="P55" s="1"/>
      <c r="Q55" s="1"/>
      <c r="R55" s="1"/>
      <c r="S55" s="1"/>
    </row>
    <row r="56" spans="1:19" s="28" customFormat="1">
      <c r="A56" s="1"/>
      <c r="B56" s="1"/>
      <c r="C56" s="1"/>
      <c r="D56" s="1"/>
      <c r="E56" s="1"/>
      <c r="F56" s="3"/>
      <c r="G56" s="1"/>
      <c r="H56" s="1"/>
      <c r="I56" s="1"/>
      <c r="J56" s="1"/>
      <c r="K56" s="1"/>
      <c r="L56" s="1"/>
      <c r="M56" s="1"/>
      <c r="N56" s="1"/>
      <c r="O56" s="1"/>
      <c r="P56" s="1"/>
      <c r="Q56" s="1"/>
      <c r="R56" s="1"/>
      <c r="S56" s="1"/>
    </row>
    <row r="57" spans="1:19" s="28" customFormat="1">
      <c r="A57" s="1"/>
      <c r="B57" s="1"/>
      <c r="C57" s="1"/>
      <c r="D57" s="1"/>
      <c r="E57" s="1"/>
      <c r="F57" s="3"/>
      <c r="G57" s="1"/>
      <c r="H57" s="1"/>
      <c r="I57" s="1"/>
      <c r="J57" s="1"/>
      <c r="K57" s="1"/>
      <c r="L57" s="1"/>
      <c r="M57" s="1"/>
      <c r="N57" s="1"/>
      <c r="O57" s="1"/>
      <c r="P57" s="1"/>
      <c r="Q57" s="1"/>
      <c r="R57" s="1"/>
      <c r="S57" s="1"/>
    </row>
    <row r="58" spans="1:19" s="28" customFormat="1">
      <c r="A58" s="1"/>
      <c r="B58" s="1"/>
      <c r="C58" s="1"/>
      <c r="D58" s="1"/>
      <c r="E58" s="1"/>
      <c r="F58" s="3"/>
      <c r="G58" s="1"/>
      <c r="H58" s="1"/>
      <c r="I58" s="1"/>
      <c r="J58" s="1"/>
      <c r="K58" s="1"/>
      <c r="L58" s="1"/>
      <c r="M58" s="1"/>
      <c r="N58" s="1"/>
      <c r="O58" s="1"/>
      <c r="P58" s="1"/>
      <c r="Q58" s="1"/>
      <c r="R58" s="1"/>
      <c r="S58" s="1"/>
    </row>
    <row r="59" spans="1:19" s="28" customFormat="1">
      <c r="A59" s="1"/>
      <c r="B59" s="1"/>
      <c r="C59" s="1"/>
      <c r="D59" s="1"/>
      <c r="E59" s="1"/>
      <c r="F59" s="3"/>
      <c r="G59" s="1"/>
      <c r="H59" s="1"/>
      <c r="I59" s="1"/>
      <c r="J59" s="1"/>
      <c r="K59" s="1"/>
      <c r="L59" s="1"/>
      <c r="M59" s="1"/>
      <c r="N59" s="1"/>
      <c r="O59" s="1"/>
      <c r="P59" s="1"/>
      <c r="Q59" s="1"/>
      <c r="R59" s="1"/>
      <c r="S59" s="1"/>
    </row>
    <row r="60" spans="1:19" s="28" customFormat="1">
      <c r="A60" s="1"/>
      <c r="B60" s="1"/>
      <c r="C60" s="1"/>
      <c r="D60" s="1"/>
      <c r="E60" s="1"/>
      <c r="F60" s="3"/>
      <c r="G60" s="1"/>
      <c r="H60" s="1"/>
      <c r="I60" s="1"/>
      <c r="J60" s="1"/>
      <c r="K60" s="1"/>
      <c r="L60" s="1"/>
      <c r="M60" s="1"/>
      <c r="N60" s="1"/>
      <c r="O60" s="1"/>
      <c r="P60" s="1"/>
      <c r="Q60" s="1"/>
      <c r="R60" s="1"/>
      <c r="S60" s="1"/>
    </row>
    <row r="61" spans="1:19" s="28" customFormat="1">
      <c r="A61" s="1"/>
      <c r="B61" s="1"/>
      <c r="C61" s="1"/>
      <c r="D61" s="1"/>
      <c r="E61" s="1"/>
      <c r="F61" s="3"/>
      <c r="G61" s="1"/>
      <c r="H61" s="1"/>
      <c r="I61" s="1"/>
      <c r="J61" s="1"/>
      <c r="K61" s="1"/>
      <c r="L61" s="1"/>
      <c r="M61" s="1"/>
      <c r="N61" s="1"/>
      <c r="O61" s="1"/>
      <c r="P61" s="1"/>
      <c r="Q61" s="1"/>
      <c r="R61" s="1"/>
      <c r="S61" s="1"/>
    </row>
    <row r="62" spans="1:19" s="28" customFormat="1">
      <c r="A62" s="1"/>
      <c r="B62" s="1"/>
      <c r="C62" s="1"/>
      <c r="D62" s="1"/>
      <c r="E62" s="1"/>
      <c r="F62" s="3"/>
      <c r="G62" s="1"/>
      <c r="H62" s="1"/>
      <c r="I62" s="1"/>
      <c r="J62" s="1"/>
      <c r="K62" s="1"/>
      <c r="L62" s="1"/>
      <c r="M62" s="1"/>
      <c r="N62" s="1"/>
      <c r="O62" s="1"/>
      <c r="P62" s="1"/>
      <c r="Q62" s="1"/>
      <c r="R62" s="1"/>
      <c r="S62" s="1"/>
    </row>
    <row r="63" spans="1:19" s="28" customFormat="1">
      <c r="A63" s="1"/>
      <c r="B63" s="1"/>
      <c r="C63" s="1"/>
      <c r="D63" s="1"/>
      <c r="E63" s="1"/>
      <c r="F63" s="3"/>
      <c r="G63" s="1"/>
      <c r="H63" s="1"/>
      <c r="I63" s="1"/>
      <c r="J63" s="1"/>
      <c r="K63" s="1"/>
      <c r="L63" s="1"/>
      <c r="M63" s="1"/>
      <c r="N63" s="1"/>
      <c r="O63" s="1"/>
      <c r="P63" s="1"/>
      <c r="Q63" s="1"/>
      <c r="R63" s="1"/>
      <c r="S63" s="1"/>
    </row>
    <row r="64" spans="1:19" s="28" customFormat="1">
      <c r="A64" s="1"/>
      <c r="B64" s="1"/>
      <c r="C64" s="1"/>
      <c r="D64" s="1"/>
      <c r="E64" s="1"/>
      <c r="F64" s="3"/>
      <c r="G64" s="1"/>
      <c r="H64" s="1"/>
      <c r="I64" s="1"/>
      <c r="J64" s="1"/>
      <c r="K64" s="1"/>
      <c r="L64" s="1"/>
      <c r="M64" s="1"/>
      <c r="N64" s="1"/>
      <c r="O64" s="1"/>
      <c r="P64" s="1"/>
      <c r="Q64" s="1"/>
      <c r="R64" s="1"/>
      <c r="S64" s="1"/>
    </row>
  </sheetData>
  <autoFilter ref="AF13:AH32" xr:uid="{D590E9D9-E4B6-4F6D-9D73-22D31346ACF0}"/>
  <mergeCells count="44">
    <mergeCell ref="X13:X14"/>
    <mergeCell ref="AL13:AL14"/>
    <mergeCell ref="AM13:AM14"/>
    <mergeCell ref="A32:E32"/>
    <mergeCell ref="AJ13:AJ14"/>
    <mergeCell ref="AK13:AK14"/>
    <mergeCell ref="A34:E34"/>
    <mergeCell ref="AF13:AF14"/>
    <mergeCell ref="AG13:AG14"/>
    <mergeCell ref="AH13:AH14"/>
    <mergeCell ref="AI13:AI14"/>
    <mergeCell ref="Z13:Z14"/>
    <mergeCell ref="AA13:AA14"/>
    <mergeCell ref="AB13:AB14"/>
    <mergeCell ref="AC13:AC14"/>
    <mergeCell ref="AD13:AD14"/>
    <mergeCell ref="Q13:Q14"/>
    <mergeCell ref="T13:T14"/>
    <mergeCell ref="U13:U14"/>
    <mergeCell ref="V13:V14"/>
    <mergeCell ref="W13:W14"/>
    <mergeCell ref="AE13:AE14"/>
    <mergeCell ref="A9:E9"/>
    <mergeCell ref="A11:A14"/>
    <mergeCell ref="B11:E11"/>
    <mergeCell ref="AJ11:AM12"/>
    <mergeCell ref="B12:B14"/>
    <mergeCell ref="C12:C14"/>
    <mergeCell ref="D12:D14"/>
    <mergeCell ref="E12:E14"/>
    <mergeCell ref="F12:F14"/>
    <mergeCell ref="P12:P14"/>
    <mergeCell ref="Y13:Y14"/>
    <mergeCell ref="R12:R14"/>
    <mergeCell ref="S12:S14"/>
    <mergeCell ref="G13:G14"/>
    <mergeCell ref="H13:H14"/>
    <mergeCell ref="I13:N13"/>
    <mergeCell ref="A8:E8"/>
    <mergeCell ref="A1:E1"/>
    <mergeCell ref="G1:R3"/>
    <mergeCell ref="A2:E2"/>
    <mergeCell ref="A6:E6"/>
    <mergeCell ref="A7:E7"/>
  </mergeCells>
  <conditionalFormatting sqref="AL15:AL26">
    <cfRule type="containsText" dxfId="29" priority="1" operator="containsText" text="De Acuerdo a lo Programado">
      <formula>NOT(ISERROR(SEARCH("De Acuerdo a lo Programado",AL15)))</formula>
    </cfRule>
    <cfRule type="containsText" dxfId="28" priority="2" operator="containsText" text="Atraso Leve">
      <formula>NOT(ISERROR(SEARCH("Atraso Leve",AL15)))</formula>
    </cfRule>
    <cfRule type="containsText" dxfId="27" priority="3" operator="containsText" text="En Riesgo de Incumplimiento">
      <formula>NOT(ISERROR(SEARCH("En Riesgo de Incumplimiento",AL15)))</formula>
    </cfRule>
  </conditionalFormatting>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79017-15D2-4685-9793-A6BF52B34098}">
  <sheetPr filterMode="1">
    <tabColor theme="0"/>
  </sheetPr>
  <dimension ref="A1:AD441"/>
  <sheetViews>
    <sheetView topLeftCell="A10" zoomScale="80" zoomScaleNormal="80" workbookViewId="0">
      <selection activeCell="X13" sqref="X13"/>
    </sheetView>
  </sheetViews>
  <sheetFormatPr baseColWidth="10" defaultColWidth="11.44140625" defaultRowHeight="35.25" customHeight="1"/>
  <cols>
    <col min="1" max="1" width="10.21875" style="524" customWidth="1"/>
    <col min="2" max="2" width="9.77734375" style="524" customWidth="1"/>
    <col min="3" max="3" width="6.77734375" style="524" customWidth="1"/>
    <col min="4" max="5" width="12.21875" style="524" customWidth="1"/>
    <col min="6" max="6" width="53.77734375" style="603" customWidth="1"/>
    <col min="7" max="7" width="25.21875" style="603" hidden="1" customWidth="1"/>
    <col min="8" max="9" width="27.21875" style="603" hidden="1" customWidth="1"/>
    <col min="10" max="10" width="23.77734375" style="603" hidden="1" customWidth="1"/>
    <col min="11" max="11" width="24.21875" style="603" hidden="1" customWidth="1"/>
    <col min="12" max="12" width="16.77734375" style="524" hidden="1" customWidth="1"/>
    <col min="13" max="13" width="18.77734375" style="524" hidden="1" customWidth="1"/>
    <col min="14" max="14" width="15.77734375" style="525" hidden="1" customWidth="1"/>
    <col min="15" max="15" width="17.44140625" style="525" hidden="1" customWidth="1"/>
    <col min="16" max="16" width="29.21875" style="524" hidden="1" customWidth="1"/>
    <col min="17" max="17" width="14.44140625" style="524" hidden="1" customWidth="1"/>
    <col min="18" max="18" width="12.77734375" style="524" hidden="1" customWidth="1"/>
    <col min="19" max="19" width="16.21875" style="525" hidden="1" customWidth="1"/>
    <col min="20" max="20" width="11.44140625" style="525" hidden="1" customWidth="1"/>
    <col min="21" max="21" width="41.77734375" style="524" hidden="1" customWidth="1"/>
    <col min="22" max="22" width="17.44140625" style="524" customWidth="1"/>
    <col min="23" max="23" width="11.44140625" style="524" customWidth="1"/>
    <col min="24" max="24" width="19.5546875" style="525" customWidth="1"/>
    <col min="25" max="25" width="15.44140625" style="525" customWidth="1"/>
    <col min="26" max="26" width="21.21875" style="524" hidden="1" customWidth="1"/>
    <col min="27" max="27" width="18.21875" style="524" hidden="1" customWidth="1"/>
    <col min="28" max="28" width="15.77734375" style="524" hidden="1" customWidth="1"/>
    <col min="29" max="29" width="14.77734375" style="524" hidden="1" customWidth="1"/>
    <col min="30" max="30" width="25.77734375" style="524" hidden="1" customWidth="1"/>
    <col min="31" max="37" width="11.44140625" style="524" customWidth="1"/>
    <col min="38" max="16384" width="11.44140625" style="524"/>
  </cols>
  <sheetData>
    <row r="1" spans="1:30" ht="35.25" customHeight="1">
      <c r="F1" s="524"/>
      <c r="G1" s="524"/>
      <c r="H1" s="524"/>
      <c r="I1" s="524"/>
      <c r="J1" s="524"/>
      <c r="K1" s="524"/>
    </row>
    <row r="2" spans="1:30" ht="35.25" customHeight="1">
      <c r="A2" s="526"/>
      <c r="B2" s="526"/>
      <c r="C2" s="526"/>
      <c r="D2" s="526"/>
      <c r="E2" s="526"/>
      <c r="F2" s="527"/>
      <c r="G2" s="527"/>
      <c r="H2" s="527"/>
      <c r="I2" s="527"/>
      <c r="J2" s="527"/>
      <c r="K2" s="527"/>
    </row>
    <row r="6" spans="1:30" ht="35.25" customHeight="1">
      <c r="A6" s="528" t="s">
        <v>40</v>
      </c>
      <c r="B6" s="528"/>
      <c r="C6" s="528"/>
      <c r="D6" s="528"/>
      <c r="E6" s="528"/>
      <c r="F6" s="529">
        <v>2024</v>
      </c>
      <c r="G6" s="530"/>
      <c r="H6" s="530"/>
      <c r="I6" s="530"/>
      <c r="J6" s="530"/>
      <c r="K6" s="530"/>
    </row>
    <row r="7" spans="1:30" ht="35.25" customHeight="1">
      <c r="A7" s="531" t="s">
        <v>41</v>
      </c>
      <c r="B7" s="531"/>
      <c r="C7" s="531"/>
      <c r="D7" s="531"/>
      <c r="E7" s="531"/>
      <c r="F7" s="532"/>
      <c r="G7" s="530"/>
      <c r="H7" s="530"/>
      <c r="I7" s="530"/>
      <c r="J7" s="530"/>
      <c r="K7" s="530"/>
    </row>
    <row r="8" spans="1:30" ht="35.25" customHeight="1">
      <c r="A8" s="528" t="s">
        <v>42</v>
      </c>
      <c r="B8" s="528"/>
      <c r="C8" s="528"/>
      <c r="D8" s="528"/>
      <c r="E8" s="528"/>
      <c r="F8" s="532" t="s">
        <v>1241</v>
      </c>
      <c r="G8" s="530"/>
      <c r="H8" s="530"/>
      <c r="I8" s="530"/>
      <c r="J8" s="530"/>
      <c r="K8" s="530"/>
    </row>
    <row r="9" spans="1:30" ht="35.25" customHeight="1">
      <c r="A9" s="531" t="s">
        <v>43</v>
      </c>
      <c r="B9" s="531"/>
      <c r="C9" s="531"/>
      <c r="D9" s="531"/>
      <c r="E9" s="531"/>
      <c r="F9" s="532" t="s">
        <v>1412</v>
      </c>
      <c r="G9" s="530"/>
      <c r="H9" s="530"/>
      <c r="I9" s="530"/>
      <c r="J9" s="530"/>
      <c r="K9" s="530"/>
    </row>
    <row r="10" spans="1:30" ht="35.25" customHeight="1">
      <c r="A10" s="533" t="s">
        <v>45</v>
      </c>
      <c r="B10" s="534" t="s">
        <v>1243</v>
      </c>
      <c r="C10" s="535"/>
      <c r="D10" s="535"/>
      <c r="E10" s="536"/>
      <c r="F10" s="537" t="s">
        <v>48</v>
      </c>
      <c r="G10" s="538"/>
      <c r="H10" s="538"/>
      <c r="I10" s="538"/>
      <c r="J10" s="538"/>
      <c r="K10" s="538"/>
      <c r="L10" s="538"/>
      <c r="M10" s="538"/>
      <c r="N10" s="539"/>
      <c r="O10" s="539"/>
      <c r="P10" s="538"/>
      <c r="Q10" s="538"/>
      <c r="R10" s="538"/>
      <c r="S10" s="539"/>
      <c r="T10" s="539"/>
      <c r="U10" s="538"/>
      <c r="V10" s="538"/>
      <c r="W10" s="538"/>
      <c r="X10" s="539"/>
      <c r="Y10" s="539"/>
      <c r="Z10" s="538"/>
      <c r="AA10" s="538"/>
      <c r="AB10" s="538"/>
      <c r="AC10" s="538"/>
      <c r="AD10" s="538"/>
    </row>
    <row r="11" spans="1:30" ht="35.25" customHeight="1">
      <c r="A11" s="540"/>
      <c r="B11" s="541" t="s">
        <v>1244</v>
      </c>
      <c r="C11" s="541" t="s">
        <v>1245</v>
      </c>
      <c r="D11" s="541" t="s">
        <v>1246</v>
      </c>
      <c r="E11" s="541" t="s">
        <v>1247</v>
      </c>
      <c r="F11" s="542"/>
      <c r="G11" s="543" t="s">
        <v>59</v>
      </c>
      <c r="H11" s="120"/>
      <c r="I11" s="120"/>
      <c r="J11" s="120"/>
      <c r="K11" s="120"/>
      <c r="L11" s="543" t="s">
        <v>60</v>
      </c>
      <c r="M11" s="120"/>
      <c r="N11" s="270"/>
      <c r="O11" s="270"/>
      <c r="P11" s="120"/>
      <c r="Q11" s="543" t="s">
        <v>61</v>
      </c>
      <c r="R11" s="120"/>
      <c r="S11" s="270"/>
      <c r="T11" s="270"/>
      <c r="U11" s="120"/>
      <c r="V11" s="543" t="s">
        <v>62</v>
      </c>
      <c r="W11" s="120"/>
      <c r="X11" s="270"/>
      <c r="Y11" s="270"/>
      <c r="Z11" s="120"/>
      <c r="AA11" s="543" t="s">
        <v>49</v>
      </c>
      <c r="AB11" s="120"/>
      <c r="AC11" s="120"/>
      <c r="AD11" s="120"/>
    </row>
    <row r="12" spans="1:30" ht="35.25" customHeight="1">
      <c r="A12" s="540"/>
      <c r="B12" s="541"/>
      <c r="C12" s="541"/>
      <c r="D12" s="541"/>
      <c r="E12" s="541"/>
      <c r="F12" s="552" t="s">
        <v>1250</v>
      </c>
      <c r="G12" s="553" t="s">
        <v>1251</v>
      </c>
      <c r="H12" s="554" t="s">
        <v>67</v>
      </c>
      <c r="I12" s="555" t="s">
        <v>68</v>
      </c>
      <c r="J12" s="555" t="s">
        <v>69</v>
      </c>
      <c r="K12" s="554" t="s">
        <v>70</v>
      </c>
      <c r="L12" s="560" t="s">
        <v>1251</v>
      </c>
      <c r="M12" s="561" t="s">
        <v>67</v>
      </c>
      <c r="N12" s="562" t="s">
        <v>68</v>
      </c>
      <c r="O12" s="562" t="s">
        <v>69</v>
      </c>
      <c r="P12" s="561" t="s">
        <v>70</v>
      </c>
      <c r="Q12" s="560" t="s">
        <v>1251</v>
      </c>
      <c r="R12" s="561" t="s">
        <v>67</v>
      </c>
      <c r="S12" s="562" t="s">
        <v>68</v>
      </c>
      <c r="T12" s="562" t="s">
        <v>69</v>
      </c>
      <c r="U12" s="561" t="s">
        <v>70</v>
      </c>
      <c r="V12" s="560" t="s">
        <v>1251</v>
      </c>
      <c r="W12" s="561" t="s">
        <v>67</v>
      </c>
      <c r="X12" s="562" t="s">
        <v>68</v>
      </c>
      <c r="Y12" s="562" t="s">
        <v>69</v>
      </c>
      <c r="Z12" s="561" t="s">
        <v>70</v>
      </c>
      <c r="AA12" s="553" t="s">
        <v>71</v>
      </c>
      <c r="AB12" s="561" t="s">
        <v>72</v>
      </c>
      <c r="AC12" s="561" t="s">
        <v>73</v>
      </c>
      <c r="AD12" s="561" t="s">
        <v>70</v>
      </c>
    </row>
    <row r="13" spans="1:30" ht="35.25" customHeight="1" thickBot="1">
      <c r="A13" s="563">
        <v>1</v>
      </c>
      <c r="B13" s="564">
        <v>0</v>
      </c>
      <c r="C13" s="564">
        <v>0</v>
      </c>
      <c r="D13" s="564">
        <v>0</v>
      </c>
      <c r="E13" s="564">
        <v>0</v>
      </c>
      <c r="F13" s="565" t="s">
        <v>1252</v>
      </c>
      <c r="G13" s="569"/>
      <c r="H13" s="569"/>
      <c r="I13" s="567" t="str">
        <f>IF(H13="","No hay ejecución",IF(AND(G13=0),"No hay Programación", H13/G13))</f>
        <v>No hay ejecución</v>
      </c>
      <c r="J13" s="568" t="str">
        <f>IF(I13="No hay ejecución","NA",IF(I13&gt;=90%,"De acuerdo con lo programado",IF(I13&gt;=51%,"Atraso Leve",IF(I13&lt;=50%,"En riesgo cumplimiento"))))</f>
        <v>NA</v>
      </c>
      <c r="K13" s="569"/>
      <c r="L13" s="566">
        <v>1</v>
      </c>
      <c r="M13" s="566">
        <v>1</v>
      </c>
      <c r="N13" s="567">
        <f>IF(M13="","No hay ejecución",IF(AND(L13=0),"No hay Programación", M13/L13))</f>
        <v>1</v>
      </c>
      <c r="O13" s="568" t="str">
        <f>IF(N13="No hay ejecución","NA",IF(N13&gt;=90%,"De acuerdo con lo programado",IF(N13&gt;=51%,"Atraso Leve",IF(N13&lt;=50%,"En riesgo cumplimiento"))))</f>
        <v>De acuerdo con lo programado</v>
      </c>
      <c r="P13" s="569"/>
      <c r="Q13" s="575"/>
      <c r="R13" s="575"/>
      <c r="S13" s="567" t="str">
        <f>IF(R13="","No hay ejecución",IF(AND(Q13=0),"No hay Programación", R13/Q13))</f>
        <v>No hay ejecución</v>
      </c>
      <c r="T13" s="568" t="str">
        <f>IF(S13="No hay ejecución","NA",IF(S13&gt;=90%,"De acuerdo con lo programado",IF(S13&gt;=51%,"Atraso Leve",IF(S13&lt;=50%,"En riesgo cumplimiento"))))</f>
        <v>NA</v>
      </c>
      <c r="U13" s="575"/>
      <c r="V13" s="575">
        <v>2</v>
      </c>
      <c r="W13" s="575">
        <v>2</v>
      </c>
      <c r="X13" s="567">
        <f>IF(W13="","No hay ejecución",IF(AND(V13=0),"No hay Programación", W13/V13))</f>
        <v>1</v>
      </c>
      <c r="Y13" s="568" t="str">
        <f>IF(X13="No hay ejecución","NA",IF(X13&gt;=90%,"De acuerdo con lo programado",IF(X13&gt;=51%,"Atraso Leve",IF(X13&lt;=50%,"En riesgo cumplimiento"))))</f>
        <v>De acuerdo con lo programado</v>
      </c>
      <c r="Z13" s="575"/>
      <c r="AA13" s="575"/>
      <c r="AB13" s="575"/>
      <c r="AC13" s="575"/>
      <c r="AD13" s="575"/>
    </row>
    <row r="14" spans="1:30" ht="35.25" customHeight="1" thickTop="1" thickBot="1">
      <c r="A14" s="563">
        <v>1.1000000000000001</v>
      </c>
      <c r="B14" s="564"/>
      <c r="C14" s="564"/>
      <c r="D14" s="564"/>
      <c r="E14" s="564"/>
      <c r="F14" s="577" t="s">
        <v>1253</v>
      </c>
      <c r="G14" s="578"/>
      <c r="H14" s="578"/>
      <c r="I14" s="567" t="str">
        <f t="shared" ref="I14:I77" si="0">IF(H14="","No hay ejecución",IF(AND(G14=0),"No hay Programación", H14/G14))</f>
        <v>No hay ejecución</v>
      </c>
      <c r="J14" s="568" t="str">
        <f t="shared" ref="J14:J77" si="1">IF(I14="No hay ejecución","NA",IF(I14&gt;=90%,"De acuerdo con lo programado",IF(I14&gt;=51%,"Atraso Leve",IF(I14&lt;=50%,"En riesgo cumplimiento"))))</f>
        <v>NA</v>
      </c>
      <c r="K14" s="578"/>
      <c r="L14" s="580">
        <v>1</v>
      </c>
      <c r="M14" s="580">
        <v>1</v>
      </c>
      <c r="N14" s="567">
        <f t="shared" ref="N14:N77" si="2">IF(M14="","No hay ejecución",IF(AND(L14=0),"No hay Programación", M14/L14))</f>
        <v>1</v>
      </c>
      <c r="O14" s="568" t="str">
        <f t="shared" ref="O14:O77" si="3">IF(N14="No hay ejecución","NA",IF(N14&gt;=90%,"De acuerdo con lo programado",IF(N14&gt;=51%,"Atraso Leve",IF(N14&lt;=50%,"En riesgo cumplimiento"))))</f>
        <v>De acuerdo con lo programado</v>
      </c>
      <c r="P14" s="575"/>
      <c r="Q14" s="575">
        <v>2</v>
      </c>
      <c r="R14" s="575">
        <v>2</v>
      </c>
      <c r="S14" s="567">
        <f t="shared" ref="S14:S20" si="4">IF(R14="","No hay ejecución",IF(AND(Q14=0),"No hay Programación", R14/Q14))</f>
        <v>1</v>
      </c>
      <c r="T14" s="568" t="str">
        <f t="shared" ref="T14:T20" si="5">IF(S14="No hay ejecución","NA",IF(S14&gt;=90%,"De acuerdo con lo programado",IF(S14&gt;=51%,"Atraso Leve",IF(S14&lt;=50%,"En riesgo cumplimiento"))))</f>
        <v>De acuerdo con lo programado</v>
      </c>
      <c r="U14" s="575"/>
      <c r="V14" s="575">
        <v>2</v>
      </c>
      <c r="W14" s="575">
        <v>2</v>
      </c>
      <c r="X14" s="567">
        <f t="shared" ref="X14:X77" si="6">IF(W14="","No hay ejecución",IF(AND(V14=0),"No hay Programación", W14/V14))</f>
        <v>1</v>
      </c>
      <c r="Y14" s="568" t="str">
        <f t="shared" ref="Y14:Y77" si="7">IF(X14="No hay ejecución","NA",IF(X14&gt;=90%,"De acuerdo con lo programado",IF(X14&gt;=51%,"Atraso Leve",IF(X14&lt;=50%,"En riesgo cumplimiento"))))</f>
        <v>De acuerdo con lo programado</v>
      </c>
      <c r="Z14" s="575"/>
      <c r="AA14" s="575"/>
      <c r="AB14" s="575"/>
      <c r="AC14" s="575"/>
      <c r="AD14" s="575"/>
    </row>
    <row r="15" spans="1:30" ht="35.25" customHeight="1" thickTop="1" thickBot="1">
      <c r="A15" s="563">
        <v>1.1000000000000001</v>
      </c>
      <c r="B15" s="564"/>
      <c r="C15" s="564"/>
      <c r="D15" s="564"/>
      <c r="E15" s="564"/>
      <c r="F15" s="577" t="s">
        <v>1253</v>
      </c>
      <c r="G15" s="578"/>
      <c r="H15" s="578"/>
      <c r="I15" s="567" t="str">
        <f t="shared" si="0"/>
        <v>No hay ejecución</v>
      </c>
      <c r="J15" s="568" t="str">
        <f t="shared" si="1"/>
        <v>NA</v>
      </c>
      <c r="K15" s="578"/>
      <c r="L15" s="580">
        <v>1</v>
      </c>
      <c r="M15" s="580">
        <v>1</v>
      </c>
      <c r="N15" s="567">
        <f t="shared" si="2"/>
        <v>1</v>
      </c>
      <c r="O15" s="568" t="str">
        <f t="shared" si="3"/>
        <v>De acuerdo con lo programado</v>
      </c>
      <c r="P15" s="575"/>
      <c r="Q15" s="575">
        <v>2</v>
      </c>
      <c r="R15" s="575">
        <v>2</v>
      </c>
      <c r="S15" s="567">
        <f t="shared" si="4"/>
        <v>1</v>
      </c>
      <c r="T15" s="568" t="str">
        <f t="shared" si="5"/>
        <v>De acuerdo con lo programado</v>
      </c>
      <c r="U15" s="575"/>
      <c r="V15" s="575">
        <v>1</v>
      </c>
      <c r="W15" s="575">
        <v>1</v>
      </c>
      <c r="X15" s="567">
        <f t="shared" si="6"/>
        <v>1</v>
      </c>
      <c r="Y15" s="568" t="str">
        <f t="shared" si="7"/>
        <v>De acuerdo con lo programado</v>
      </c>
      <c r="Z15" s="575"/>
      <c r="AA15" s="575"/>
      <c r="AB15" s="575"/>
      <c r="AC15" s="575"/>
      <c r="AD15" s="575"/>
    </row>
    <row r="16" spans="1:30" ht="35.25" customHeight="1" thickTop="1" thickBot="1">
      <c r="A16" s="563">
        <v>1.1000000000000001</v>
      </c>
      <c r="B16" s="564"/>
      <c r="C16" s="564"/>
      <c r="D16" s="564"/>
      <c r="E16" s="564"/>
      <c r="F16" s="577" t="s">
        <v>1253</v>
      </c>
      <c r="G16" s="578"/>
      <c r="H16" s="578"/>
      <c r="I16" s="567" t="str">
        <f t="shared" si="0"/>
        <v>No hay ejecución</v>
      </c>
      <c r="J16" s="568" t="str">
        <f t="shared" si="1"/>
        <v>NA</v>
      </c>
      <c r="K16" s="578"/>
      <c r="L16" s="580">
        <v>1</v>
      </c>
      <c r="M16" s="580">
        <v>1</v>
      </c>
      <c r="N16" s="567">
        <f t="shared" si="2"/>
        <v>1</v>
      </c>
      <c r="O16" s="568" t="str">
        <f t="shared" si="3"/>
        <v>De acuerdo con lo programado</v>
      </c>
      <c r="P16" s="575"/>
      <c r="Q16" s="575">
        <v>2</v>
      </c>
      <c r="R16" s="575">
        <v>2</v>
      </c>
      <c r="S16" s="567">
        <f t="shared" si="4"/>
        <v>1</v>
      </c>
      <c r="T16" s="568" t="str">
        <f t="shared" si="5"/>
        <v>De acuerdo con lo programado</v>
      </c>
      <c r="U16" s="575"/>
      <c r="V16" s="575">
        <v>1</v>
      </c>
      <c r="W16" s="575">
        <v>1</v>
      </c>
      <c r="X16" s="567">
        <f t="shared" si="6"/>
        <v>1</v>
      </c>
      <c r="Y16" s="568" t="str">
        <f t="shared" si="7"/>
        <v>De acuerdo con lo programado</v>
      </c>
      <c r="Z16" s="575"/>
      <c r="AA16" s="575"/>
      <c r="AB16" s="575"/>
      <c r="AC16" s="575"/>
      <c r="AD16" s="575"/>
    </row>
    <row r="17" spans="1:30" ht="35.25" customHeight="1" thickTop="1" thickBot="1">
      <c r="A17" s="563">
        <v>1.1000000000000001</v>
      </c>
      <c r="B17" s="564"/>
      <c r="C17" s="564"/>
      <c r="D17" s="564"/>
      <c r="E17" s="564"/>
      <c r="F17" s="577" t="s">
        <v>1253</v>
      </c>
      <c r="G17" s="578"/>
      <c r="H17" s="578"/>
      <c r="I17" s="567" t="str">
        <f t="shared" si="0"/>
        <v>No hay ejecución</v>
      </c>
      <c r="J17" s="568" t="str">
        <f t="shared" si="1"/>
        <v>NA</v>
      </c>
      <c r="K17" s="578"/>
      <c r="L17" s="580">
        <v>1</v>
      </c>
      <c r="M17" s="580">
        <v>1</v>
      </c>
      <c r="N17" s="567">
        <f t="shared" si="2"/>
        <v>1</v>
      </c>
      <c r="O17" s="568" t="str">
        <f t="shared" si="3"/>
        <v>De acuerdo con lo programado</v>
      </c>
      <c r="P17" s="575"/>
      <c r="Q17" s="575">
        <v>1</v>
      </c>
      <c r="R17" s="575">
        <v>1</v>
      </c>
      <c r="S17" s="567">
        <f t="shared" si="4"/>
        <v>1</v>
      </c>
      <c r="T17" s="568" t="str">
        <f t="shared" si="5"/>
        <v>De acuerdo con lo programado</v>
      </c>
      <c r="U17" s="575"/>
      <c r="V17" s="575">
        <v>1</v>
      </c>
      <c r="W17" s="575">
        <v>1</v>
      </c>
      <c r="X17" s="567">
        <f t="shared" si="6"/>
        <v>1</v>
      </c>
      <c r="Y17" s="568" t="str">
        <f t="shared" si="7"/>
        <v>De acuerdo con lo programado</v>
      </c>
      <c r="Z17" s="575"/>
      <c r="AA17" s="575"/>
      <c r="AB17" s="575"/>
      <c r="AC17" s="575"/>
      <c r="AD17" s="575"/>
    </row>
    <row r="18" spans="1:30" ht="35.25" customHeight="1" thickTop="1" thickBot="1">
      <c r="A18" s="563">
        <v>1.1000000000000001</v>
      </c>
      <c r="B18" s="564"/>
      <c r="C18" s="564"/>
      <c r="D18" s="564"/>
      <c r="E18" s="564"/>
      <c r="F18" s="577" t="s">
        <v>1253</v>
      </c>
      <c r="G18" s="578"/>
      <c r="H18" s="578"/>
      <c r="I18" s="567" t="str">
        <f t="shared" si="0"/>
        <v>No hay ejecución</v>
      </c>
      <c r="J18" s="568" t="str">
        <f t="shared" si="1"/>
        <v>NA</v>
      </c>
      <c r="K18" s="578"/>
      <c r="L18" s="580">
        <v>1</v>
      </c>
      <c r="M18" s="580">
        <v>1</v>
      </c>
      <c r="N18" s="567">
        <f t="shared" si="2"/>
        <v>1</v>
      </c>
      <c r="O18" s="568" t="str">
        <f t="shared" si="3"/>
        <v>De acuerdo con lo programado</v>
      </c>
      <c r="P18" s="575"/>
      <c r="Q18" s="575">
        <v>1</v>
      </c>
      <c r="R18" s="575">
        <v>1</v>
      </c>
      <c r="S18" s="567">
        <f t="shared" si="4"/>
        <v>1</v>
      </c>
      <c r="T18" s="568" t="str">
        <f t="shared" si="5"/>
        <v>De acuerdo con lo programado</v>
      </c>
      <c r="U18" s="575"/>
      <c r="V18" s="575">
        <v>1</v>
      </c>
      <c r="W18" s="575">
        <v>1</v>
      </c>
      <c r="X18" s="567">
        <f t="shared" si="6"/>
        <v>1</v>
      </c>
      <c r="Y18" s="568" t="str">
        <f t="shared" si="7"/>
        <v>De acuerdo con lo programado</v>
      </c>
      <c r="Z18" s="575"/>
      <c r="AA18" s="575"/>
      <c r="AB18" s="575"/>
      <c r="AC18" s="575"/>
      <c r="AD18" s="575"/>
    </row>
    <row r="19" spans="1:30" ht="35.25" customHeight="1" thickTop="1" thickBot="1">
      <c r="A19" s="563">
        <v>1.1000000000000001</v>
      </c>
      <c r="B19" s="564"/>
      <c r="C19" s="564"/>
      <c r="D19" s="564"/>
      <c r="E19" s="564"/>
      <c r="F19" s="577" t="s">
        <v>1253</v>
      </c>
      <c r="G19" s="578"/>
      <c r="H19" s="578"/>
      <c r="I19" s="567" t="str">
        <f t="shared" si="0"/>
        <v>No hay ejecución</v>
      </c>
      <c r="J19" s="568" t="str">
        <f t="shared" si="1"/>
        <v>NA</v>
      </c>
      <c r="K19" s="578"/>
      <c r="L19" s="580">
        <v>1</v>
      </c>
      <c r="M19" s="580">
        <v>1</v>
      </c>
      <c r="N19" s="567">
        <f t="shared" si="2"/>
        <v>1</v>
      </c>
      <c r="O19" s="568" t="str">
        <f t="shared" si="3"/>
        <v>De acuerdo con lo programado</v>
      </c>
      <c r="P19" s="575"/>
      <c r="Q19" s="575">
        <v>1</v>
      </c>
      <c r="R19" s="575">
        <v>1</v>
      </c>
      <c r="S19" s="567">
        <f t="shared" si="4"/>
        <v>1</v>
      </c>
      <c r="T19" s="568" t="str">
        <f t="shared" si="5"/>
        <v>De acuerdo con lo programado</v>
      </c>
      <c r="U19" s="575"/>
      <c r="V19" s="575">
        <v>1</v>
      </c>
      <c r="W19" s="575">
        <v>1</v>
      </c>
      <c r="X19" s="567">
        <f t="shared" si="6"/>
        <v>1</v>
      </c>
      <c r="Y19" s="568" t="str">
        <f t="shared" si="7"/>
        <v>De acuerdo con lo programado</v>
      </c>
      <c r="Z19" s="575"/>
      <c r="AA19" s="575"/>
      <c r="AB19" s="575"/>
      <c r="AC19" s="575"/>
      <c r="AD19" s="575"/>
    </row>
    <row r="20" spans="1:30" ht="39" hidden="1" customHeight="1" thickBot="1">
      <c r="A20" s="563">
        <v>1.1000000000000001</v>
      </c>
      <c r="B20" s="564"/>
      <c r="C20" s="564"/>
      <c r="D20" s="564"/>
      <c r="E20" s="564"/>
      <c r="F20" s="577" t="s">
        <v>1253</v>
      </c>
      <c r="G20" s="578"/>
      <c r="H20" s="578"/>
      <c r="I20" s="567" t="str">
        <f t="shared" si="0"/>
        <v>No hay ejecución</v>
      </c>
      <c r="J20" s="568" t="str">
        <f t="shared" si="1"/>
        <v>NA</v>
      </c>
      <c r="K20" s="578"/>
      <c r="L20" s="580">
        <v>1</v>
      </c>
      <c r="M20" s="580">
        <v>1</v>
      </c>
      <c r="N20" s="567">
        <f t="shared" si="2"/>
        <v>1</v>
      </c>
      <c r="O20" s="568" t="str">
        <f t="shared" si="3"/>
        <v>De acuerdo con lo programado</v>
      </c>
      <c r="P20" s="575"/>
      <c r="Q20" s="575">
        <v>2</v>
      </c>
      <c r="R20" s="575">
        <v>2</v>
      </c>
      <c r="S20" s="567">
        <f t="shared" si="4"/>
        <v>1</v>
      </c>
      <c r="T20" s="568" t="str">
        <f t="shared" si="5"/>
        <v>De acuerdo con lo programado</v>
      </c>
      <c r="U20" s="575"/>
      <c r="V20" s="575">
        <v>1</v>
      </c>
      <c r="W20" s="575">
        <v>0</v>
      </c>
      <c r="X20" s="567">
        <f t="shared" si="6"/>
        <v>0</v>
      </c>
      <c r="Y20" s="568" t="str">
        <f t="shared" si="7"/>
        <v>En riesgo cumplimiento</v>
      </c>
      <c r="Z20" s="575"/>
      <c r="AA20" s="575"/>
      <c r="AB20" s="575"/>
      <c r="AC20" s="575"/>
      <c r="AD20" s="575"/>
    </row>
    <row r="21" spans="1:30" ht="35.25" hidden="1" customHeight="1" thickTop="1" thickBot="1">
      <c r="A21" s="563">
        <v>1.2</v>
      </c>
      <c r="B21" s="564"/>
      <c r="C21" s="564"/>
      <c r="D21" s="564"/>
      <c r="E21" s="564"/>
      <c r="F21" s="577" t="s">
        <v>1254</v>
      </c>
      <c r="G21" s="578"/>
      <c r="H21" s="578"/>
      <c r="I21" s="567" t="str">
        <f t="shared" si="0"/>
        <v>No hay ejecución</v>
      </c>
      <c r="J21" s="568" t="str">
        <f t="shared" si="1"/>
        <v>NA</v>
      </c>
      <c r="K21" s="578"/>
      <c r="L21" s="580">
        <v>1</v>
      </c>
      <c r="M21" s="580"/>
      <c r="N21" s="567" t="str">
        <f t="shared" si="2"/>
        <v>No hay ejecución</v>
      </c>
      <c r="O21" s="568" t="str">
        <f t="shared" si="3"/>
        <v>NA</v>
      </c>
      <c r="P21" s="575"/>
      <c r="Q21" s="575"/>
      <c r="R21" s="575"/>
      <c r="S21" s="576"/>
      <c r="T21" s="576"/>
      <c r="U21" s="575"/>
      <c r="V21" s="575">
        <v>1</v>
      </c>
      <c r="W21" s="575">
        <v>0</v>
      </c>
      <c r="X21" s="567">
        <f t="shared" si="6"/>
        <v>0</v>
      </c>
      <c r="Y21" s="568" t="str">
        <f t="shared" si="7"/>
        <v>En riesgo cumplimiento</v>
      </c>
      <c r="Z21" s="575"/>
      <c r="AA21" s="575"/>
      <c r="AB21" s="575"/>
      <c r="AC21" s="575"/>
      <c r="AD21" s="575"/>
    </row>
    <row r="22" spans="1:30" ht="40.5" hidden="1" customHeight="1" thickTop="1" thickBot="1">
      <c r="A22" s="563">
        <v>1.2</v>
      </c>
      <c r="B22" s="564"/>
      <c r="C22" s="564"/>
      <c r="D22" s="564"/>
      <c r="E22" s="564"/>
      <c r="F22" s="577" t="s">
        <v>1254</v>
      </c>
      <c r="G22" s="578"/>
      <c r="H22" s="578"/>
      <c r="I22" s="567" t="str">
        <f t="shared" si="0"/>
        <v>No hay ejecución</v>
      </c>
      <c r="J22" s="568" t="str">
        <f t="shared" si="1"/>
        <v>NA</v>
      </c>
      <c r="K22" s="578"/>
      <c r="L22" s="580">
        <v>1</v>
      </c>
      <c r="M22" s="580"/>
      <c r="N22" s="567" t="str">
        <f t="shared" si="2"/>
        <v>No hay ejecución</v>
      </c>
      <c r="O22" s="568" t="str">
        <f t="shared" si="3"/>
        <v>NA</v>
      </c>
      <c r="P22" s="575"/>
      <c r="Q22" s="575"/>
      <c r="R22" s="575"/>
      <c r="S22" s="576"/>
      <c r="T22" s="576"/>
      <c r="U22" s="575"/>
      <c r="V22" s="575"/>
      <c r="W22" s="575"/>
      <c r="X22" s="567" t="str">
        <f t="shared" si="6"/>
        <v>No hay ejecución</v>
      </c>
      <c r="Y22" s="568" t="str">
        <f t="shared" si="7"/>
        <v>NA</v>
      </c>
      <c r="Z22" s="575"/>
      <c r="AA22" s="575"/>
      <c r="AB22" s="575"/>
      <c r="AC22" s="575"/>
      <c r="AD22" s="575"/>
    </row>
    <row r="23" spans="1:30" ht="35.25" customHeight="1" thickTop="1" thickBot="1">
      <c r="A23" s="563">
        <v>1.3</v>
      </c>
      <c r="B23" s="564"/>
      <c r="C23" s="564"/>
      <c r="D23" s="564"/>
      <c r="E23" s="564"/>
      <c r="F23" s="577" t="s">
        <v>1255</v>
      </c>
      <c r="G23" s="578"/>
      <c r="H23" s="578"/>
      <c r="I23" s="567" t="str">
        <f t="shared" si="0"/>
        <v>No hay ejecución</v>
      </c>
      <c r="J23" s="568" t="str">
        <f t="shared" si="1"/>
        <v>NA</v>
      </c>
      <c r="K23" s="578"/>
      <c r="L23" s="580">
        <v>1</v>
      </c>
      <c r="M23" s="580">
        <v>1</v>
      </c>
      <c r="N23" s="567">
        <f t="shared" si="2"/>
        <v>1</v>
      </c>
      <c r="O23" s="568" t="str">
        <f t="shared" si="3"/>
        <v>De acuerdo con lo programado</v>
      </c>
      <c r="P23" s="575"/>
      <c r="Q23" s="575">
        <v>1</v>
      </c>
      <c r="R23" s="575">
        <v>1</v>
      </c>
      <c r="S23" s="567">
        <f t="shared" ref="S23:S27" si="8">IF(R23="","No hay ejecución",IF(AND(Q23=0),"No hay Programación", R23/Q23))</f>
        <v>1</v>
      </c>
      <c r="T23" s="568" t="str">
        <f t="shared" ref="T23:T27" si="9">IF(S23="No hay ejecución","NA",IF(S23&gt;=90%,"De acuerdo con lo programado",IF(S23&gt;=51%,"Atraso Leve",IF(S23&lt;=50%,"En riesgo cumplimiento"))))</f>
        <v>De acuerdo con lo programado</v>
      </c>
      <c r="U23" s="575"/>
      <c r="V23" s="575">
        <v>1</v>
      </c>
      <c r="W23" s="575">
        <v>1</v>
      </c>
      <c r="X23" s="567">
        <f t="shared" si="6"/>
        <v>1</v>
      </c>
      <c r="Y23" s="568" t="str">
        <f t="shared" si="7"/>
        <v>De acuerdo con lo programado</v>
      </c>
      <c r="Z23" s="575"/>
      <c r="AA23" s="575"/>
      <c r="AB23" s="575"/>
      <c r="AC23" s="575"/>
      <c r="AD23" s="575"/>
    </row>
    <row r="24" spans="1:30" ht="35.25" customHeight="1" thickTop="1" thickBot="1">
      <c r="A24" s="563">
        <v>1.3</v>
      </c>
      <c r="B24" s="564"/>
      <c r="C24" s="564"/>
      <c r="D24" s="564"/>
      <c r="E24" s="564"/>
      <c r="F24" s="577" t="s">
        <v>1255</v>
      </c>
      <c r="G24" s="578"/>
      <c r="H24" s="578"/>
      <c r="I24" s="567" t="str">
        <f t="shared" si="0"/>
        <v>No hay ejecución</v>
      </c>
      <c r="J24" s="568" t="str">
        <f t="shared" si="1"/>
        <v>NA</v>
      </c>
      <c r="K24" s="578"/>
      <c r="L24" s="580">
        <v>1</v>
      </c>
      <c r="M24" s="580">
        <v>1</v>
      </c>
      <c r="N24" s="567">
        <f t="shared" si="2"/>
        <v>1</v>
      </c>
      <c r="O24" s="568" t="str">
        <f t="shared" si="3"/>
        <v>De acuerdo con lo programado</v>
      </c>
      <c r="P24" s="575"/>
      <c r="Q24" s="575">
        <v>1</v>
      </c>
      <c r="R24" s="575">
        <v>1</v>
      </c>
      <c r="S24" s="567">
        <f t="shared" si="8"/>
        <v>1</v>
      </c>
      <c r="T24" s="568" t="str">
        <f t="shared" si="9"/>
        <v>De acuerdo con lo programado</v>
      </c>
      <c r="U24" s="575"/>
      <c r="V24" s="575">
        <v>1</v>
      </c>
      <c r="W24" s="575">
        <v>1</v>
      </c>
      <c r="X24" s="567">
        <f t="shared" si="6"/>
        <v>1</v>
      </c>
      <c r="Y24" s="568" t="str">
        <f t="shared" si="7"/>
        <v>De acuerdo con lo programado</v>
      </c>
      <c r="Z24" s="575"/>
      <c r="AA24" s="575"/>
      <c r="AB24" s="575"/>
      <c r="AC24" s="575"/>
      <c r="AD24" s="575"/>
    </row>
    <row r="25" spans="1:30" ht="35.25" customHeight="1" thickTop="1" thickBot="1">
      <c r="A25" s="563">
        <v>1.3</v>
      </c>
      <c r="B25" s="564"/>
      <c r="C25" s="564"/>
      <c r="D25" s="564"/>
      <c r="E25" s="564"/>
      <c r="F25" s="577" t="s">
        <v>1255</v>
      </c>
      <c r="G25" s="578"/>
      <c r="H25" s="578"/>
      <c r="I25" s="567" t="str">
        <f t="shared" si="0"/>
        <v>No hay ejecución</v>
      </c>
      <c r="J25" s="568" t="str">
        <f t="shared" si="1"/>
        <v>NA</v>
      </c>
      <c r="K25" s="578"/>
      <c r="L25" s="580">
        <v>1</v>
      </c>
      <c r="M25" s="580">
        <v>1</v>
      </c>
      <c r="N25" s="567">
        <f t="shared" si="2"/>
        <v>1</v>
      </c>
      <c r="O25" s="568" t="str">
        <f t="shared" si="3"/>
        <v>De acuerdo con lo programado</v>
      </c>
      <c r="P25" s="575"/>
      <c r="Q25" s="575">
        <v>1</v>
      </c>
      <c r="R25" s="575">
        <v>1</v>
      </c>
      <c r="S25" s="567">
        <f t="shared" si="8"/>
        <v>1</v>
      </c>
      <c r="T25" s="568" t="str">
        <f t="shared" si="9"/>
        <v>De acuerdo con lo programado</v>
      </c>
      <c r="U25" s="575"/>
      <c r="V25" s="575">
        <v>1</v>
      </c>
      <c r="W25" s="575">
        <v>1</v>
      </c>
      <c r="X25" s="567">
        <f t="shared" si="6"/>
        <v>1</v>
      </c>
      <c r="Y25" s="568" t="str">
        <f t="shared" si="7"/>
        <v>De acuerdo con lo programado</v>
      </c>
      <c r="Z25" s="575"/>
      <c r="AA25" s="575"/>
      <c r="AB25" s="575"/>
      <c r="AC25" s="575"/>
      <c r="AD25" s="575"/>
    </row>
    <row r="26" spans="1:30" ht="35.25" customHeight="1" thickTop="1" thickBot="1">
      <c r="A26" s="563">
        <v>1.3</v>
      </c>
      <c r="B26" s="564"/>
      <c r="C26" s="564"/>
      <c r="D26" s="564"/>
      <c r="E26" s="564"/>
      <c r="F26" s="577" t="s">
        <v>1255</v>
      </c>
      <c r="G26" s="578"/>
      <c r="H26" s="578"/>
      <c r="I26" s="567" t="str">
        <f t="shared" si="0"/>
        <v>No hay ejecución</v>
      </c>
      <c r="J26" s="568" t="str">
        <f t="shared" si="1"/>
        <v>NA</v>
      </c>
      <c r="K26" s="578"/>
      <c r="L26" s="580">
        <v>1</v>
      </c>
      <c r="M26" s="580">
        <v>1</v>
      </c>
      <c r="N26" s="567">
        <f t="shared" si="2"/>
        <v>1</v>
      </c>
      <c r="O26" s="568" t="str">
        <f t="shared" si="3"/>
        <v>De acuerdo con lo programado</v>
      </c>
      <c r="P26" s="575"/>
      <c r="Q26" s="575">
        <v>1</v>
      </c>
      <c r="R26" s="575">
        <v>1</v>
      </c>
      <c r="S26" s="567">
        <f t="shared" si="8"/>
        <v>1</v>
      </c>
      <c r="T26" s="568" t="str">
        <f t="shared" si="9"/>
        <v>De acuerdo con lo programado</v>
      </c>
      <c r="U26" s="575"/>
      <c r="V26" s="575">
        <v>1</v>
      </c>
      <c r="W26" s="575">
        <v>1</v>
      </c>
      <c r="X26" s="567">
        <f t="shared" si="6"/>
        <v>1</v>
      </c>
      <c r="Y26" s="568" t="str">
        <f t="shared" si="7"/>
        <v>De acuerdo con lo programado</v>
      </c>
      <c r="Z26" s="575"/>
      <c r="AA26" s="575"/>
      <c r="AB26" s="575"/>
      <c r="AC26" s="575"/>
      <c r="AD26" s="575"/>
    </row>
    <row r="27" spans="1:30" ht="35.25" customHeight="1" thickTop="1" thickBot="1">
      <c r="A27" s="563">
        <v>1.3</v>
      </c>
      <c r="B27" s="564"/>
      <c r="C27" s="564"/>
      <c r="D27" s="564"/>
      <c r="E27" s="564"/>
      <c r="F27" s="577" t="s">
        <v>1255</v>
      </c>
      <c r="G27" s="578"/>
      <c r="H27" s="578"/>
      <c r="I27" s="567" t="str">
        <f t="shared" si="0"/>
        <v>No hay ejecución</v>
      </c>
      <c r="J27" s="568" t="str">
        <f t="shared" si="1"/>
        <v>NA</v>
      </c>
      <c r="K27" s="578"/>
      <c r="L27" s="580">
        <v>1</v>
      </c>
      <c r="M27" s="580">
        <v>1</v>
      </c>
      <c r="N27" s="567">
        <f t="shared" si="2"/>
        <v>1</v>
      </c>
      <c r="O27" s="568" t="str">
        <f t="shared" si="3"/>
        <v>De acuerdo con lo programado</v>
      </c>
      <c r="P27" s="575"/>
      <c r="Q27" s="575">
        <v>1</v>
      </c>
      <c r="R27" s="575">
        <v>1</v>
      </c>
      <c r="S27" s="567">
        <f t="shared" si="8"/>
        <v>1</v>
      </c>
      <c r="T27" s="568" t="str">
        <f t="shared" si="9"/>
        <v>De acuerdo con lo programado</v>
      </c>
      <c r="U27" s="575"/>
      <c r="V27" s="575">
        <v>1</v>
      </c>
      <c r="W27" s="575">
        <v>1</v>
      </c>
      <c r="X27" s="567">
        <f t="shared" si="6"/>
        <v>1</v>
      </c>
      <c r="Y27" s="568" t="str">
        <f t="shared" si="7"/>
        <v>De acuerdo con lo programado</v>
      </c>
      <c r="Z27" s="575"/>
      <c r="AA27" s="575"/>
      <c r="AB27" s="575"/>
      <c r="AC27" s="575"/>
      <c r="AD27" s="575"/>
    </row>
    <row r="28" spans="1:30" ht="16.5" hidden="1" customHeight="1" thickTop="1" thickBot="1">
      <c r="A28" s="563">
        <v>2</v>
      </c>
      <c r="B28" s="564">
        <v>0</v>
      </c>
      <c r="C28" s="564">
        <v>0</v>
      </c>
      <c r="D28" s="564">
        <v>0</v>
      </c>
      <c r="E28" s="564">
        <v>0</v>
      </c>
      <c r="F28" s="584" t="s">
        <v>1256</v>
      </c>
      <c r="G28" s="586"/>
      <c r="H28" s="586"/>
      <c r="I28" s="567" t="str">
        <f t="shared" si="0"/>
        <v>No hay ejecución</v>
      </c>
      <c r="J28" s="568" t="str">
        <f t="shared" si="1"/>
        <v>NA</v>
      </c>
      <c r="K28" s="586"/>
      <c r="L28" s="580"/>
      <c r="M28" s="580"/>
      <c r="N28" s="567" t="str">
        <f t="shared" si="2"/>
        <v>No hay ejecución</v>
      </c>
      <c r="O28" s="568" t="str">
        <f t="shared" si="3"/>
        <v>NA</v>
      </c>
      <c r="P28" s="575"/>
      <c r="Q28" s="575"/>
      <c r="R28" s="575"/>
      <c r="S28" s="576"/>
      <c r="T28" s="576"/>
      <c r="U28" s="575"/>
      <c r="X28" s="567" t="str">
        <f t="shared" si="6"/>
        <v>No hay ejecución</v>
      </c>
      <c r="Y28" s="568" t="str">
        <f t="shared" si="7"/>
        <v>NA</v>
      </c>
      <c r="Z28" s="575"/>
      <c r="AA28" s="575"/>
      <c r="AB28" s="575"/>
      <c r="AC28" s="575"/>
      <c r="AD28" s="575"/>
    </row>
    <row r="29" spans="1:30" ht="35.25" customHeight="1" thickTop="1" thickBot="1">
      <c r="A29" s="563">
        <v>2.1</v>
      </c>
      <c r="B29" s="564"/>
      <c r="C29" s="564"/>
      <c r="D29" s="564"/>
      <c r="E29" s="564"/>
      <c r="F29" s="577" t="s">
        <v>1257</v>
      </c>
      <c r="G29" s="578"/>
      <c r="H29" s="578"/>
      <c r="I29" s="567" t="str">
        <f t="shared" si="0"/>
        <v>No hay ejecución</v>
      </c>
      <c r="J29" s="568" t="str">
        <f t="shared" si="1"/>
        <v>NA</v>
      </c>
      <c r="K29" s="578"/>
      <c r="L29" s="580">
        <v>1</v>
      </c>
      <c r="M29" s="580">
        <v>1</v>
      </c>
      <c r="N29" s="567">
        <f t="shared" si="2"/>
        <v>1</v>
      </c>
      <c r="O29" s="568" t="str">
        <f t="shared" si="3"/>
        <v>De acuerdo con lo programado</v>
      </c>
      <c r="P29" s="575"/>
      <c r="Q29" s="575">
        <v>1</v>
      </c>
      <c r="R29" s="575">
        <v>1</v>
      </c>
      <c r="S29" s="567">
        <f t="shared" ref="S29:S31" si="10">IF(R29="","No hay ejecución",IF(AND(Q29=0),"No hay Programación", R29/Q29))</f>
        <v>1</v>
      </c>
      <c r="T29" s="568" t="str">
        <f t="shared" ref="T29:T31" si="11">IF(S29="No hay ejecución","NA",IF(S29&gt;=90%,"De acuerdo con lo programado",IF(S29&gt;=51%,"Atraso Leve",IF(S29&lt;=50%,"En riesgo cumplimiento"))))</f>
        <v>De acuerdo con lo programado</v>
      </c>
      <c r="U29" s="575"/>
      <c r="V29" s="575">
        <v>1</v>
      </c>
      <c r="W29" s="575">
        <v>1</v>
      </c>
      <c r="X29" s="567">
        <f t="shared" si="6"/>
        <v>1</v>
      </c>
      <c r="Y29" s="568" t="str">
        <f t="shared" si="7"/>
        <v>De acuerdo con lo programado</v>
      </c>
      <c r="Z29" s="575"/>
      <c r="AA29" s="575"/>
      <c r="AB29" s="575"/>
      <c r="AC29" s="575"/>
      <c r="AD29" s="575"/>
    </row>
    <row r="30" spans="1:30" ht="35.25" customHeight="1" thickTop="1" thickBot="1">
      <c r="A30" s="563">
        <v>2.1</v>
      </c>
      <c r="B30" s="564"/>
      <c r="C30" s="564"/>
      <c r="D30" s="564"/>
      <c r="E30" s="564"/>
      <c r="F30" s="577" t="s">
        <v>1257</v>
      </c>
      <c r="G30" s="578"/>
      <c r="H30" s="578"/>
      <c r="I30" s="567" t="str">
        <f t="shared" si="0"/>
        <v>No hay ejecución</v>
      </c>
      <c r="J30" s="568" t="str">
        <f t="shared" si="1"/>
        <v>NA</v>
      </c>
      <c r="K30" s="578"/>
      <c r="L30" s="580">
        <v>1</v>
      </c>
      <c r="M30" s="580">
        <v>1</v>
      </c>
      <c r="N30" s="567">
        <f t="shared" si="2"/>
        <v>1</v>
      </c>
      <c r="O30" s="568" t="str">
        <f t="shared" si="3"/>
        <v>De acuerdo con lo programado</v>
      </c>
      <c r="P30" s="575"/>
      <c r="Q30" s="575">
        <v>1</v>
      </c>
      <c r="R30" s="575">
        <v>1</v>
      </c>
      <c r="S30" s="567">
        <f t="shared" si="10"/>
        <v>1</v>
      </c>
      <c r="T30" s="568" t="str">
        <f t="shared" si="11"/>
        <v>De acuerdo con lo programado</v>
      </c>
      <c r="U30" s="575"/>
      <c r="V30" s="575">
        <v>1</v>
      </c>
      <c r="W30" s="575">
        <v>1</v>
      </c>
      <c r="X30" s="567">
        <f t="shared" si="6"/>
        <v>1</v>
      </c>
      <c r="Y30" s="568" t="str">
        <f t="shared" si="7"/>
        <v>De acuerdo con lo programado</v>
      </c>
      <c r="Z30" s="575"/>
      <c r="AA30" s="575"/>
      <c r="AB30" s="575"/>
      <c r="AC30" s="575"/>
      <c r="AD30" s="575"/>
    </row>
    <row r="31" spans="1:30" ht="35.25" customHeight="1" thickTop="1" thickBot="1">
      <c r="A31" s="563">
        <v>2.1</v>
      </c>
      <c r="B31" s="564"/>
      <c r="C31" s="564"/>
      <c r="D31" s="564"/>
      <c r="E31" s="564"/>
      <c r="F31" s="577" t="s">
        <v>1257</v>
      </c>
      <c r="G31" s="578"/>
      <c r="H31" s="578"/>
      <c r="I31" s="567" t="str">
        <f t="shared" si="0"/>
        <v>No hay ejecución</v>
      </c>
      <c r="J31" s="568" t="str">
        <f t="shared" si="1"/>
        <v>NA</v>
      </c>
      <c r="K31" s="578"/>
      <c r="L31" s="580">
        <v>1</v>
      </c>
      <c r="M31" s="580">
        <v>1</v>
      </c>
      <c r="N31" s="567">
        <f t="shared" si="2"/>
        <v>1</v>
      </c>
      <c r="O31" s="568" t="str">
        <f t="shared" si="3"/>
        <v>De acuerdo con lo programado</v>
      </c>
      <c r="P31" s="575"/>
      <c r="Q31" s="575">
        <v>1</v>
      </c>
      <c r="R31" s="575">
        <v>1</v>
      </c>
      <c r="S31" s="567">
        <f t="shared" si="10"/>
        <v>1</v>
      </c>
      <c r="T31" s="568" t="str">
        <f t="shared" si="11"/>
        <v>De acuerdo con lo programado</v>
      </c>
      <c r="U31" s="575"/>
      <c r="V31" s="575">
        <v>1</v>
      </c>
      <c r="W31" s="575">
        <v>1</v>
      </c>
      <c r="X31" s="567">
        <f t="shared" si="6"/>
        <v>1</v>
      </c>
      <c r="Y31" s="568" t="str">
        <f t="shared" si="7"/>
        <v>De acuerdo con lo programado</v>
      </c>
      <c r="Z31" s="575"/>
      <c r="AA31" s="575"/>
      <c r="AB31" s="575"/>
      <c r="AC31" s="575"/>
      <c r="AD31" s="575"/>
    </row>
    <row r="32" spans="1:30" ht="35.25" customHeight="1" thickTop="1" thickBot="1">
      <c r="A32" s="563">
        <v>2.1</v>
      </c>
      <c r="B32" s="564"/>
      <c r="C32" s="564"/>
      <c r="D32" s="564"/>
      <c r="E32" s="564"/>
      <c r="F32" s="577" t="s">
        <v>1257</v>
      </c>
      <c r="G32" s="578"/>
      <c r="H32" s="578"/>
      <c r="I32" s="567" t="str">
        <f t="shared" si="0"/>
        <v>No hay ejecución</v>
      </c>
      <c r="J32" s="568" t="str">
        <f t="shared" si="1"/>
        <v>NA</v>
      </c>
      <c r="K32" s="578"/>
      <c r="L32" s="580"/>
      <c r="M32" s="580"/>
      <c r="N32" s="567" t="str">
        <f t="shared" si="2"/>
        <v>No hay ejecución</v>
      </c>
      <c r="O32" s="568" t="str">
        <f t="shared" si="3"/>
        <v>NA</v>
      </c>
      <c r="P32" s="575"/>
      <c r="Q32" s="575"/>
      <c r="R32" s="575"/>
      <c r="S32" s="576"/>
      <c r="T32" s="576"/>
      <c r="U32" s="575"/>
      <c r="V32" s="575">
        <v>1</v>
      </c>
      <c r="W32" s="575">
        <v>1</v>
      </c>
      <c r="X32" s="567">
        <f t="shared" si="6"/>
        <v>1</v>
      </c>
      <c r="Y32" s="568" t="str">
        <f t="shared" si="7"/>
        <v>De acuerdo con lo programado</v>
      </c>
      <c r="Z32" s="575"/>
      <c r="AA32" s="575"/>
      <c r="AB32" s="575"/>
      <c r="AC32" s="575"/>
      <c r="AD32" s="575"/>
    </row>
    <row r="33" spans="1:30" ht="35.25" customHeight="1" thickTop="1" thickBot="1">
      <c r="A33" s="563">
        <v>2.1</v>
      </c>
      <c r="B33" s="564"/>
      <c r="C33" s="564"/>
      <c r="D33" s="564"/>
      <c r="E33" s="564"/>
      <c r="F33" s="577" t="s">
        <v>1257</v>
      </c>
      <c r="G33" s="578"/>
      <c r="H33" s="578"/>
      <c r="I33" s="567" t="str">
        <f t="shared" si="0"/>
        <v>No hay ejecución</v>
      </c>
      <c r="J33" s="568" t="str">
        <f t="shared" si="1"/>
        <v>NA</v>
      </c>
      <c r="K33" s="578"/>
      <c r="L33" s="580"/>
      <c r="M33" s="580"/>
      <c r="N33" s="567" t="str">
        <f t="shared" si="2"/>
        <v>No hay ejecución</v>
      </c>
      <c r="O33" s="568" t="str">
        <f t="shared" si="3"/>
        <v>NA</v>
      </c>
      <c r="P33" s="575"/>
      <c r="Q33" s="575"/>
      <c r="R33" s="575"/>
      <c r="S33" s="576"/>
      <c r="T33" s="576"/>
      <c r="U33" s="575"/>
      <c r="V33" s="575">
        <v>1</v>
      </c>
      <c r="W33" s="575">
        <v>1</v>
      </c>
      <c r="X33" s="567">
        <f t="shared" si="6"/>
        <v>1</v>
      </c>
      <c r="Y33" s="568" t="str">
        <f t="shared" si="7"/>
        <v>De acuerdo con lo programado</v>
      </c>
      <c r="Z33" s="575"/>
      <c r="AA33" s="575"/>
      <c r="AB33" s="575"/>
      <c r="AC33" s="575"/>
      <c r="AD33" s="575"/>
    </row>
    <row r="34" spans="1:30" ht="35.25" customHeight="1" thickTop="1" thickBot="1">
      <c r="A34" s="563">
        <v>2.1</v>
      </c>
      <c r="B34" s="564"/>
      <c r="C34" s="564"/>
      <c r="D34" s="564"/>
      <c r="E34" s="564"/>
      <c r="F34" s="577" t="s">
        <v>1257</v>
      </c>
      <c r="G34" s="578"/>
      <c r="H34" s="578"/>
      <c r="I34" s="567" t="str">
        <f t="shared" si="0"/>
        <v>No hay ejecución</v>
      </c>
      <c r="J34" s="568" t="str">
        <f t="shared" si="1"/>
        <v>NA</v>
      </c>
      <c r="K34" s="578"/>
      <c r="L34" s="580"/>
      <c r="M34" s="580"/>
      <c r="N34" s="567" t="str">
        <f t="shared" si="2"/>
        <v>No hay ejecución</v>
      </c>
      <c r="O34" s="568" t="str">
        <f t="shared" si="3"/>
        <v>NA</v>
      </c>
      <c r="P34" s="575"/>
      <c r="Q34" s="575"/>
      <c r="R34" s="575"/>
      <c r="S34" s="576"/>
      <c r="T34" s="576"/>
      <c r="U34" s="575"/>
      <c r="V34" s="575">
        <v>1</v>
      </c>
      <c r="W34" s="575">
        <v>1</v>
      </c>
      <c r="X34" s="567">
        <f t="shared" si="6"/>
        <v>1</v>
      </c>
      <c r="Y34" s="568" t="str">
        <f t="shared" si="7"/>
        <v>De acuerdo con lo programado</v>
      </c>
      <c r="Z34" s="575"/>
      <c r="AA34" s="575"/>
      <c r="AB34" s="575"/>
      <c r="AC34" s="575"/>
      <c r="AD34" s="575"/>
    </row>
    <row r="35" spans="1:30" ht="35.25" customHeight="1" thickTop="1" thickBot="1">
      <c r="A35" s="563">
        <v>2.2000000000000002</v>
      </c>
      <c r="B35" s="564"/>
      <c r="C35" s="564"/>
      <c r="D35" s="564"/>
      <c r="E35" s="564"/>
      <c r="F35" s="577" t="s">
        <v>1258</v>
      </c>
      <c r="G35" s="578"/>
      <c r="H35" s="578"/>
      <c r="I35" s="567" t="str">
        <f t="shared" si="0"/>
        <v>No hay ejecución</v>
      </c>
      <c r="J35" s="568" t="str">
        <f t="shared" si="1"/>
        <v>NA</v>
      </c>
      <c r="K35" s="578"/>
      <c r="L35" s="580"/>
      <c r="M35" s="580"/>
      <c r="N35" s="567" t="str">
        <f t="shared" si="2"/>
        <v>No hay ejecución</v>
      </c>
      <c r="O35" s="568" t="str">
        <f t="shared" si="3"/>
        <v>NA</v>
      </c>
      <c r="P35" s="575"/>
      <c r="Q35" s="575"/>
      <c r="R35" s="575"/>
      <c r="S35" s="576"/>
      <c r="T35" s="576"/>
      <c r="U35" s="575"/>
      <c r="V35" s="575">
        <v>1</v>
      </c>
      <c r="W35" s="575">
        <v>1</v>
      </c>
      <c r="X35" s="567">
        <f t="shared" si="6"/>
        <v>1</v>
      </c>
      <c r="Y35" s="568" t="str">
        <f t="shared" si="7"/>
        <v>De acuerdo con lo programado</v>
      </c>
      <c r="Z35" s="575"/>
      <c r="AA35" s="575"/>
      <c r="AB35" s="575"/>
      <c r="AC35" s="575"/>
      <c r="AD35" s="575"/>
    </row>
    <row r="36" spans="1:30" ht="35.25" hidden="1" customHeight="1" thickTop="1" thickBot="1">
      <c r="A36" s="563">
        <v>2.2000000000000002</v>
      </c>
      <c r="B36" s="564"/>
      <c r="C36" s="564"/>
      <c r="D36" s="564"/>
      <c r="E36" s="564"/>
      <c r="F36" s="577" t="s">
        <v>1258</v>
      </c>
      <c r="G36" s="578"/>
      <c r="H36" s="578"/>
      <c r="I36" s="567" t="str">
        <f t="shared" si="0"/>
        <v>No hay ejecución</v>
      </c>
      <c r="J36" s="568" t="str">
        <f t="shared" si="1"/>
        <v>NA</v>
      </c>
      <c r="K36" s="578"/>
      <c r="L36" s="580"/>
      <c r="M36" s="580"/>
      <c r="N36" s="567" t="str">
        <f t="shared" si="2"/>
        <v>No hay ejecución</v>
      </c>
      <c r="O36" s="568" t="str">
        <f t="shared" si="3"/>
        <v>NA</v>
      </c>
      <c r="P36" s="575"/>
      <c r="Q36" s="575"/>
      <c r="R36" s="575"/>
      <c r="S36" s="576"/>
      <c r="T36" s="576"/>
      <c r="U36" s="575"/>
      <c r="V36" s="575">
        <v>0</v>
      </c>
      <c r="W36" s="575">
        <v>0</v>
      </c>
      <c r="X36" s="567" t="str">
        <f t="shared" si="6"/>
        <v>No hay Programación</v>
      </c>
      <c r="Y36" s="568" t="str">
        <f t="shared" si="7"/>
        <v>De acuerdo con lo programado</v>
      </c>
      <c r="Z36" s="575"/>
      <c r="AA36" s="575"/>
      <c r="AB36" s="575"/>
      <c r="AC36" s="575"/>
      <c r="AD36" s="575"/>
    </row>
    <row r="37" spans="1:30" ht="35.25" hidden="1" customHeight="1" thickTop="1" thickBot="1">
      <c r="A37" s="563">
        <v>2.2999999999999998</v>
      </c>
      <c r="B37" s="564"/>
      <c r="C37" s="564"/>
      <c r="D37" s="564"/>
      <c r="E37" s="564"/>
      <c r="F37" s="577" t="s">
        <v>1259</v>
      </c>
      <c r="G37" s="578"/>
      <c r="H37" s="578"/>
      <c r="I37" s="567" t="str">
        <f t="shared" si="0"/>
        <v>No hay ejecución</v>
      </c>
      <c r="J37" s="568" t="str">
        <f t="shared" si="1"/>
        <v>NA</v>
      </c>
      <c r="K37" s="578"/>
      <c r="L37" s="580">
        <v>13</v>
      </c>
      <c r="M37" s="580">
        <v>13</v>
      </c>
      <c r="N37" s="567">
        <f t="shared" si="2"/>
        <v>1</v>
      </c>
      <c r="O37" s="568" t="str">
        <f t="shared" si="3"/>
        <v>De acuerdo con lo programado</v>
      </c>
      <c r="P37" s="575"/>
      <c r="Q37" s="575">
        <v>3</v>
      </c>
      <c r="R37" s="575">
        <v>3</v>
      </c>
      <c r="S37" s="567">
        <f t="shared" ref="S37:S38" si="12">IF(R37="","No hay ejecución",IF(AND(Q37=0),"No hay Programación", R37/Q37))</f>
        <v>1</v>
      </c>
      <c r="T37" s="568" t="str">
        <f t="shared" ref="T37:T38" si="13">IF(S37="No hay ejecución","NA",IF(S37&gt;=90%,"De acuerdo con lo programado",IF(S37&gt;=51%,"Atraso Leve",IF(S37&lt;=50%,"En riesgo cumplimiento"))))</f>
        <v>De acuerdo con lo programado</v>
      </c>
      <c r="U37" s="575"/>
      <c r="V37" s="575">
        <v>0</v>
      </c>
      <c r="W37" s="575">
        <v>0</v>
      </c>
      <c r="X37" s="567" t="str">
        <f t="shared" si="6"/>
        <v>No hay Programación</v>
      </c>
      <c r="Y37" s="568" t="str">
        <f t="shared" si="7"/>
        <v>De acuerdo con lo programado</v>
      </c>
      <c r="Z37" s="575"/>
      <c r="AA37" s="575"/>
      <c r="AB37" s="575"/>
      <c r="AC37" s="575"/>
      <c r="AD37" s="575"/>
    </row>
    <row r="38" spans="1:30" ht="35.25" hidden="1" customHeight="1" thickTop="1" thickBot="1">
      <c r="A38" s="563">
        <v>2.4</v>
      </c>
      <c r="B38" s="564"/>
      <c r="C38" s="564"/>
      <c r="D38" s="564"/>
      <c r="E38" s="564"/>
      <c r="F38" s="577" t="s">
        <v>1260</v>
      </c>
      <c r="G38" s="578"/>
      <c r="H38" s="578"/>
      <c r="I38" s="567" t="str">
        <f t="shared" si="0"/>
        <v>No hay ejecución</v>
      </c>
      <c r="J38" s="568" t="str">
        <f t="shared" si="1"/>
        <v>NA</v>
      </c>
      <c r="K38" s="578"/>
      <c r="L38" s="580">
        <v>1</v>
      </c>
      <c r="M38" s="580">
        <v>1</v>
      </c>
      <c r="N38" s="567">
        <f t="shared" si="2"/>
        <v>1</v>
      </c>
      <c r="O38" s="568" t="str">
        <f t="shared" si="3"/>
        <v>De acuerdo con lo programado</v>
      </c>
      <c r="P38" s="575"/>
      <c r="Q38" s="575">
        <v>3</v>
      </c>
      <c r="R38" s="575">
        <v>3</v>
      </c>
      <c r="S38" s="567">
        <f t="shared" si="12"/>
        <v>1</v>
      </c>
      <c r="T38" s="568" t="str">
        <f t="shared" si="13"/>
        <v>De acuerdo con lo programado</v>
      </c>
      <c r="U38" s="575"/>
      <c r="V38" s="575">
        <v>0</v>
      </c>
      <c r="W38" s="575">
        <v>0</v>
      </c>
      <c r="X38" s="567" t="str">
        <f t="shared" si="6"/>
        <v>No hay Programación</v>
      </c>
      <c r="Y38" s="568" t="str">
        <f t="shared" si="7"/>
        <v>De acuerdo con lo programado</v>
      </c>
      <c r="Z38" s="575"/>
      <c r="AA38" s="575"/>
      <c r="AB38" s="575"/>
      <c r="AC38" s="575"/>
      <c r="AD38" s="575"/>
    </row>
    <row r="39" spans="1:30" ht="35.25" customHeight="1" thickTop="1" thickBot="1">
      <c r="A39" s="563">
        <v>2.4</v>
      </c>
      <c r="B39" s="564"/>
      <c r="C39" s="564"/>
      <c r="D39" s="564"/>
      <c r="E39" s="564"/>
      <c r="F39" s="577" t="s">
        <v>1260</v>
      </c>
      <c r="G39" s="578"/>
      <c r="H39" s="578"/>
      <c r="I39" s="567" t="str">
        <f t="shared" si="0"/>
        <v>No hay ejecución</v>
      </c>
      <c r="J39" s="568" t="str">
        <f t="shared" si="1"/>
        <v>NA</v>
      </c>
      <c r="K39" s="578"/>
      <c r="L39" s="580"/>
      <c r="M39" s="580"/>
      <c r="N39" s="567" t="str">
        <f t="shared" si="2"/>
        <v>No hay ejecución</v>
      </c>
      <c r="O39" s="568" t="str">
        <f t="shared" si="3"/>
        <v>NA</v>
      </c>
      <c r="P39" s="575"/>
      <c r="Q39" s="575"/>
      <c r="R39" s="575"/>
      <c r="S39" s="576"/>
      <c r="T39" s="576"/>
      <c r="U39" s="575"/>
      <c r="V39" s="575">
        <v>1</v>
      </c>
      <c r="W39" s="575">
        <v>1</v>
      </c>
      <c r="X39" s="567">
        <f t="shared" si="6"/>
        <v>1</v>
      </c>
      <c r="Y39" s="568" t="str">
        <f t="shared" si="7"/>
        <v>De acuerdo con lo programado</v>
      </c>
      <c r="Z39" s="575"/>
      <c r="AA39" s="575"/>
      <c r="AB39" s="575"/>
      <c r="AC39" s="575"/>
      <c r="AD39" s="575"/>
    </row>
    <row r="40" spans="1:30" ht="35.25" customHeight="1" thickTop="1" thickBot="1">
      <c r="A40" s="563">
        <v>2.4</v>
      </c>
      <c r="B40" s="564"/>
      <c r="C40" s="564"/>
      <c r="D40" s="564"/>
      <c r="E40" s="564"/>
      <c r="F40" s="577" t="s">
        <v>1260</v>
      </c>
      <c r="G40" s="578"/>
      <c r="H40" s="578"/>
      <c r="I40" s="567" t="str">
        <f t="shared" si="0"/>
        <v>No hay ejecución</v>
      </c>
      <c r="J40" s="568" t="str">
        <f t="shared" si="1"/>
        <v>NA</v>
      </c>
      <c r="K40" s="578"/>
      <c r="L40" s="580"/>
      <c r="M40" s="580"/>
      <c r="N40" s="567" t="str">
        <f t="shared" si="2"/>
        <v>No hay ejecución</v>
      </c>
      <c r="O40" s="568" t="str">
        <f t="shared" si="3"/>
        <v>NA</v>
      </c>
      <c r="P40" s="575"/>
      <c r="Q40" s="575"/>
      <c r="R40" s="575"/>
      <c r="S40" s="576"/>
      <c r="T40" s="576"/>
      <c r="U40" s="575"/>
      <c r="V40" s="575">
        <v>1</v>
      </c>
      <c r="W40" s="575">
        <v>1</v>
      </c>
      <c r="X40" s="567">
        <f t="shared" si="6"/>
        <v>1</v>
      </c>
      <c r="Y40" s="568" t="str">
        <f t="shared" si="7"/>
        <v>De acuerdo con lo programado</v>
      </c>
      <c r="Z40" s="575"/>
      <c r="AA40" s="575"/>
      <c r="AB40" s="575"/>
      <c r="AC40" s="575"/>
      <c r="AD40" s="575"/>
    </row>
    <row r="41" spans="1:30" ht="35.25" customHeight="1" thickTop="1" thickBot="1">
      <c r="A41" s="563">
        <v>2.4</v>
      </c>
      <c r="B41" s="564"/>
      <c r="C41" s="564"/>
      <c r="D41" s="564"/>
      <c r="E41" s="564"/>
      <c r="F41" s="577" t="s">
        <v>1260</v>
      </c>
      <c r="G41" s="578"/>
      <c r="H41" s="578"/>
      <c r="I41" s="567" t="str">
        <f t="shared" si="0"/>
        <v>No hay ejecución</v>
      </c>
      <c r="J41" s="568" t="str">
        <f t="shared" si="1"/>
        <v>NA</v>
      </c>
      <c r="K41" s="578"/>
      <c r="L41" s="580"/>
      <c r="M41" s="580"/>
      <c r="N41" s="567" t="str">
        <f t="shared" si="2"/>
        <v>No hay ejecución</v>
      </c>
      <c r="O41" s="568" t="str">
        <f t="shared" si="3"/>
        <v>NA</v>
      </c>
      <c r="P41" s="575"/>
      <c r="Q41" s="575"/>
      <c r="R41" s="575"/>
      <c r="S41" s="576"/>
      <c r="T41" s="576"/>
      <c r="U41" s="575"/>
      <c r="V41" s="575">
        <v>1</v>
      </c>
      <c r="W41" s="575">
        <v>1</v>
      </c>
      <c r="X41" s="567">
        <f t="shared" si="6"/>
        <v>1</v>
      </c>
      <c r="Y41" s="568" t="str">
        <f t="shared" si="7"/>
        <v>De acuerdo con lo programado</v>
      </c>
      <c r="Z41" s="575"/>
      <c r="AA41" s="575"/>
      <c r="AB41" s="575"/>
      <c r="AC41" s="575"/>
      <c r="AD41" s="575"/>
    </row>
    <row r="42" spans="1:30" ht="35.25" customHeight="1" thickTop="1" thickBot="1">
      <c r="A42" s="563">
        <v>2.4</v>
      </c>
      <c r="B42" s="564"/>
      <c r="C42" s="564"/>
      <c r="D42" s="564"/>
      <c r="E42" s="564"/>
      <c r="F42" s="577" t="s">
        <v>1260</v>
      </c>
      <c r="G42" s="578"/>
      <c r="H42" s="578"/>
      <c r="I42" s="567" t="str">
        <f t="shared" si="0"/>
        <v>No hay ejecución</v>
      </c>
      <c r="J42" s="568" t="str">
        <f t="shared" si="1"/>
        <v>NA</v>
      </c>
      <c r="K42" s="578"/>
      <c r="L42" s="580"/>
      <c r="M42" s="580"/>
      <c r="N42" s="567" t="str">
        <f t="shared" si="2"/>
        <v>No hay ejecución</v>
      </c>
      <c r="O42" s="568" t="str">
        <f t="shared" si="3"/>
        <v>NA</v>
      </c>
      <c r="P42" s="575"/>
      <c r="Q42" s="575"/>
      <c r="R42" s="575"/>
      <c r="S42" s="576"/>
      <c r="T42" s="576"/>
      <c r="U42" s="575"/>
      <c r="V42" s="575">
        <v>1</v>
      </c>
      <c r="W42" s="575">
        <v>1</v>
      </c>
      <c r="X42" s="567">
        <f t="shared" si="6"/>
        <v>1</v>
      </c>
      <c r="Y42" s="568" t="str">
        <f t="shared" si="7"/>
        <v>De acuerdo con lo programado</v>
      </c>
      <c r="Z42" s="575"/>
      <c r="AA42" s="575"/>
      <c r="AB42" s="575"/>
      <c r="AC42" s="575"/>
      <c r="AD42" s="575"/>
    </row>
    <row r="43" spans="1:30" ht="35.25" customHeight="1" thickTop="1" thickBot="1">
      <c r="A43" s="563">
        <v>2.4</v>
      </c>
      <c r="B43" s="564"/>
      <c r="C43" s="564"/>
      <c r="D43" s="564"/>
      <c r="E43" s="564"/>
      <c r="F43" s="577" t="s">
        <v>1260</v>
      </c>
      <c r="G43" s="578"/>
      <c r="H43" s="578"/>
      <c r="I43" s="567" t="str">
        <f t="shared" si="0"/>
        <v>No hay ejecución</v>
      </c>
      <c r="J43" s="568" t="str">
        <f t="shared" si="1"/>
        <v>NA</v>
      </c>
      <c r="K43" s="578"/>
      <c r="L43" s="580"/>
      <c r="M43" s="580"/>
      <c r="N43" s="567" t="str">
        <f t="shared" si="2"/>
        <v>No hay ejecución</v>
      </c>
      <c r="O43" s="568" t="str">
        <f t="shared" si="3"/>
        <v>NA</v>
      </c>
      <c r="P43" s="575"/>
      <c r="Q43" s="575"/>
      <c r="R43" s="575"/>
      <c r="S43" s="576"/>
      <c r="T43" s="576"/>
      <c r="U43" s="575"/>
      <c r="V43" s="575">
        <v>1</v>
      </c>
      <c r="W43" s="575">
        <v>1</v>
      </c>
      <c r="X43" s="567">
        <f t="shared" si="6"/>
        <v>1</v>
      </c>
      <c r="Y43" s="568" t="str">
        <f t="shared" si="7"/>
        <v>De acuerdo con lo programado</v>
      </c>
      <c r="Z43" s="575"/>
      <c r="AA43" s="575"/>
      <c r="AB43" s="575"/>
      <c r="AC43" s="575"/>
      <c r="AD43" s="575"/>
    </row>
    <row r="44" spans="1:30" ht="28.2" customHeight="1" thickTop="1" thickBot="1">
      <c r="A44" s="563">
        <v>3</v>
      </c>
      <c r="B44" s="564">
        <v>0</v>
      </c>
      <c r="C44" s="564">
        <v>0</v>
      </c>
      <c r="D44" s="564">
        <v>0</v>
      </c>
      <c r="E44" s="564">
        <v>0</v>
      </c>
      <c r="F44" s="584" t="s">
        <v>1261</v>
      </c>
      <c r="G44" s="586"/>
      <c r="H44" s="586"/>
      <c r="I44" s="567" t="str">
        <f t="shared" si="0"/>
        <v>No hay ejecución</v>
      </c>
      <c r="J44" s="568" t="str">
        <f t="shared" si="1"/>
        <v>NA</v>
      </c>
      <c r="K44" s="586"/>
      <c r="L44" s="580"/>
      <c r="M44" s="580"/>
      <c r="N44" s="567" t="str">
        <f t="shared" si="2"/>
        <v>No hay ejecución</v>
      </c>
      <c r="O44" s="568" t="str">
        <f t="shared" si="3"/>
        <v>NA</v>
      </c>
      <c r="P44" s="575"/>
      <c r="Q44" s="575"/>
      <c r="R44" s="575"/>
      <c r="S44" s="576"/>
      <c r="T44" s="576"/>
      <c r="U44" s="575"/>
      <c r="V44" s="575">
        <v>1</v>
      </c>
      <c r="W44" s="575">
        <v>1</v>
      </c>
      <c r="X44" s="567">
        <f t="shared" si="6"/>
        <v>1</v>
      </c>
      <c r="Y44" s="568" t="str">
        <f t="shared" si="7"/>
        <v>De acuerdo con lo programado</v>
      </c>
      <c r="Z44" s="575"/>
      <c r="AA44" s="575"/>
      <c r="AB44" s="575"/>
      <c r="AC44" s="575"/>
      <c r="AD44" s="575"/>
    </row>
    <row r="45" spans="1:30" ht="35.25" customHeight="1" thickTop="1" thickBot="1">
      <c r="A45" s="563">
        <v>3.1</v>
      </c>
      <c r="B45" s="564"/>
      <c r="C45" s="564"/>
      <c r="D45" s="564"/>
      <c r="E45" s="564"/>
      <c r="F45" s="577" t="s">
        <v>1262</v>
      </c>
      <c r="G45" s="578"/>
      <c r="H45" s="578"/>
      <c r="I45" s="567" t="str">
        <f t="shared" si="0"/>
        <v>No hay ejecución</v>
      </c>
      <c r="J45" s="568" t="str">
        <f t="shared" si="1"/>
        <v>NA</v>
      </c>
      <c r="K45" s="578"/>
      <c r="L45" s="580">
        <v>2</v>
      </c>
      <c r="M45" s="580">
        <v>2</v>
      </c>
      <c r="N45" s="567">
        <f t="shared" si="2"/>
        <v>1</v>
      </c>
      <c r="O45" s="568" t="str">
        <f t="shared" si="3"/>
        <v>De acuerdo con lo programado</v>
      </c>
      <c r="P45" s="575"/>
      <c r="Q45" s="575">
        <v>2</v>
      </c>
      <c r="R45" s="575">
        <v>2</v>
      </c>
      <c r="S45" s="567">
        <f t="shared" ref="S45:S47" si="14">IF(R45="","No hay ejecución",IF(AND(Q45=0),"No hay Programación", R45/Q45))</f>
        <v>1</v>
      </c>
      <c r="T45" s="568" t="str">
        <f t="shared" ref="T45:T47" si="15">IF(S45="No hay ejecución","NA",IF(S45&gt;=90%,"De acuerdo con lo programado",IF(S45&gt;=51%,"Atraso Leve",IF(S45&lt;=50%,"En riesgo cumplimiento"))))</f>
        <v>De acuerdo con lo programado</v>
      </c>
      <c r="U45" s="575"/>
      <c r="V45" s="575">
        <v>2</v>
      </c>
      <c r="W45" s="575">
        <v>2</v>
      </c>
      <c r="X45" s="567">
        <f t="shared" si="6"/>
        <v>1</v>
      </c>
      <c r="Y45" s="568" t="str">
        <f t="shared" si="7"/>
        <v>De acuerdo con lo programado</v>
      </c>
      <c r="Z45" s="575"/>
      <c r="AA45" s="575"/>
      <c r="AB45" s="575"/>
      <c r="AC45" s="575"/>
      <c r="AD45" s="575"/>
    </row>
    <row r="46" spans="1:30" ht="35.25" customHeight="1" thickTop="1" thickBot="1">
      <c r="A46" s="563">
        <v>3.1</v>
      </c>
      <c r="B46" s="564"/>
      <c r="C46" s="564"/>
      <c r="D46" s="564"/>
      <c r="E46" s="564"/>
      <c r="F46" s="577" t="s">
        <v>1262</v>
      </c>
      <c r="G46" s="578"/>
      <c r="H46" s="578"/>
      <c r="I46" s="567" t="str">
        <f t="shared" si="0"/>
        <v>No hay ejecución</v>
      </c>
      <c r="J46" s="568" t="str">
        <f t="shared" si="1"/>
        <v>NA</v>
      </c>
      <c r="K46" s="578"/>
      <c r="L46" s="580">
        <v>2</v>
      </c>
      <c r="M46" s="580">
        <v>2</v>
      </c>
      <c r="N46" s="567">
        <f t="shared" si="2"/>
        <v>1</v>
      </c>
      <c r="O46" s="568" t="str">
        <f t="shared" si="3"/>
        <v>De acuerdo con lo programado</v>
      </c>
      <c r="P46" s="575"/>
      <c r="Q46" s="575">
        <v>2</v>
      </c>
      <c r="R46" s="575">
        <v>2</v>
      </c>
      <c r="S46" s="567">
        <f t="shared" si="14"/>
        <v>1</v>
      </c>
      <c r="T46" s="568" t="str">
        <f t="shared" si="15"/>
        <v>De acuerdo con lo programado</v>
      </c>
      <c r="U46" s="575"/>
      <c r="V46" s="575">
        <v>2</v>
      </c>
      <c r="W46" s="575">
        <v>2</v>
      </c>
      <c r="X46" s="567">
        <f t="shared" si="6"/>
        <v>1</v>
      </c>
      <c r="Y46" s="568" t="str">
        <f t="shared" si="7"/>
        <v>De acuerdo con lo programado</v>
      </c>
      <c r="Z46" s="575"/>
      <c r="AA46" s="575"/>
      <c r="AB46" s="575"/>
      <c r="AC46" s="575"/>
      <c r="AD46" s="575"/>
    </row>
    <row r="47" spans="1:30" ht="35.25" customHeight="1" thickTop="1" thickBot="1">
      <c r="A47" s="563">
        <v>3.1</v>
      </c>
      <c r="B47" s="564"/>
      <c r="C47" s="564"/>
      <c r="D47" s="564"/>
      <c r="E47" s="564"/>
      <c r="F47" s="577" t="s">
        <v>1262</v>
      </c>
      <c r="G47" s="578"/>
      <c r="H47" s="578"/>
      <c r="I47" s="567" t="str">
        <f t="shared" si="0"/>
        <v>No hay ejecución</v>
      </c>
      <c r="J47" s="568" t="str">
        <f t="shared" si="1"/>
        <v>NA</v>
      </c>
      <c r="K47" s="578"/>
      <c r="L47" s="580">
        <v>3</v>
      </c>
      <c r="M47" s="580">
        <v>3</v>
      </c>
      <c r="N47" s="567">
        <f t="shared" si="2"/>
        <v>1</v>
      </c>
      <c r="O47" s="568" t="str">
        <f t="shared" si="3"/>
        <v>De acuerdo con lo programado</v>
      </c>
      <c r="P47" s="575"/>
      <c r="Q47" s="575">
        <v>2</v>
      </c>
      <c r="R47" s="575">
        <v>2</v>
      </c>
      <c r="S47" s="567">
        <f t="shared" si="14"/>
        <v>1</v>
      </c>
      <c r="T47" s="568" t="str">
        <f t="shared" si="15"/>
        <v>De acuerdo con lo programado</v>
      </c>
      <c r="U47" s="575"/>
      <c r="V47" s="575">
        <v>2</v>
      </c>
      <c r="W47" s="575">
        <v>2</v>
      </c>
      <c r="X47" s="567">
        <f t="shared" si="6"/>
        <v>1</v>
      </c>
      <c r="Y47" s="568" t="str">
        <f t="shared" si="7"/>
        <v>De acuerdo con lo programado</v>
      </c>
      <c r="Z47" s="575"/>
      <c r="AA47" s="575"/>
      <c r="AB47" s="575"/>
      <c r="AC47" s="575"/>
      <c r="AD47" s="575"/>
    </row>
    <row r="48" spans="1:30" ht="35.25" hidden="1" customHeight="1" thickTop="1" thickBot="1">
      <c r="A48" s="563">
        <v>4</v>
      </c>
      <c r="B48" s="564"/>
      <c r="C48" s="564"/>
      <c r="D48" s="564"/>
      <c r="E48" s="564"/>
      <c r="F48" s="584" t="s">
        <v>1263</v>
      </c>
      <c r="G48" s="586"/>
      <c r="H48" s="586"/>
      <c r="I48" s="567" t="str">
        <f t="shared" si="0"/>
        <v>No hay ejecución</v>
      </c>
      <c r="J48" s="568" t="str">
        <f t="shared" si="1"/>
        <v>NA</v>
      </c>
      <c r="K48" s="586"/>
      <c r="L48" s="580"/>
      <c r="M48" s="580"/>
      <c r="N48" s="567" t="str">
        <f t="shared" si="2"/>
        <v>No hay ejecución</v>
      </c>
      <c r="O48" s="568" t="str">
        <f t="shared" si="3"/>
        <v>NA</v>
      </c>
      <c r="P48" s="575"/>
      <c r="Q48" s="575"/>
      <c r="R48" s="575"/>
      <c r="S48" s="576"/>
      <c r="T48" s="576"/>
      <c r="U48" s="575"/>
      <c r="V48" s="575"/>
      <c r="W48" s="575"/>
      <c r="X48" s="567" t="str">
        <f t="shared" si="6"/>
        <v>No hay ejecución</v>
      </c>
      <c r="Y48" s="568" t="str">
        <f t="shared" si="7"/>
        <v>NA</v>
      </c>
      <c r="Z48" s="575"/>
      <c r="AA48" s="575"/>
      <c r="AB48" s="575"/>
      <c r="AC48" s="575"/>
      <c r="AD48" s="575"/>
    </row>
    <row r="49" spans="1:30" ht="35.25" hidden="1" customHeight="1" thickTop="1" thickBot="1">
      <c r="A49" s="563">
        <v>4.0999999999999996</v>
      </c>
      <c r="B49" s="564"/>
      <c r="C49" s="564"/>
      <c r="D49" s="564"/>
      <c r="E49" s="564"/>
      <c r="F49" s="577" t="s">
        <v>1264</v>
      </c>
      <c r="G49" s="578"/>
      <c r="H49" s="578"/>
      <c r="I49" s="567" t="str">
        <f t="shared" si="0"/>
        <v>No hay ejecución</v>
      </c>
      <c r="J49" s="568" t="str">
        <f t="shared" si="1"/>
        <v>NA</v>
      </c>
      <c r="K49" s="578"/>
      <c r="L49" s="580">
        <v>1</v>
      </c>
      <c r="M49" s="580">
        <v>1</v>
      </c>
      <c r="N49" s="567">
        <f t="shared" si="2"/>
        <v>1</v>
      </c>
      <c r="O49" s="568" t="str">
        <f t="shared" si="3"/>
        <v>De acuerdo con lo programado</v>
      </c>
      <c r="P49" s="575"/>
      <c r="Q49" s="575"/>
      <c r="R49" s="575"/>
      <c r="S49" s="567" t="str">
        <f>IF(R49="","No hay ejecución",IF(AND(Q49=0),"No hay Programación", R49/Q49))</f>
        <v>No hay ejecución</v>
      </c>
      <c r="T49" s="568" t="str">
        <f>IF(S49="No hay ejecución","NA",IF(S49&gt;=90%,"De acuerdo con lo programado",IF(S49&gt;=51%,"Atraso Leve",IF(S49&lt;=50%,"En riesgo cumplimiento"))))</f>
        <v>NA</v>
      </c>
      <c r="U49" s="575"/>
      <c r="V49" s="575">
        <v>0</v>
      </c>
      <c r="W49" s="575">
        <v>0</v>
      </c>
      <c r="X49" s="567" t="str">
        <f t="shared" si="6"/>
        <v>No hay Programación</v>
      </c>
      <c r="Y49" s="568" t="str">
        <f t="shared" si="7"/>
        <v>De acuerdo con lo programado</v>
      </c>
      <c r="Z49" s="575"/>
      <c r="AA49" s="575"/>
      <c r="AB49" s="575"/>
      <c r="AC49" s="575"/>
      <c r="AD49" s="575"/>
    </row>
    <row r="50" spans="1:30" ht="35.25" hidden="1" customHeight="1" thickTop="1" thickBot="1">
      <c r="A50" s="563">
        <v>5</v>
      </c>
      <c r="B50" s="564">
        <v>0</v>
      </c>
      <c r="C50" s="564">
        <v>0</v>
      </c>
      <c r="D50" s="564">
        <v>0</v>
      </c>
      <c r="E50" s="564">
        <v>0</v>
      </c>
      <c r="F50" s="584" t="s">
        <v>1265</v>
      </c>
      <c r="G50" s="586"/>
      <c r="H50" s="586"/>
      <c r="I50" s="567" t="str">
        <f t="shared" si="0"/>
        <v>No hay ejecución</v>
      </c>
      <c r="J50" s="568" t="str">
        <f t="shared" si="1"/>
        <v>NA</v>
      </c>
      <c r="K50" s="586"/>
      <c r="L50" s="580"/>
      <c r="M50" s="580"/>
      <c r="N50" s="567" t="str">
        <f t="shared" si="2"/>
        <v>No hay ejecución</v>
      </c>
      <c r="O50" s="568" t="str">
        <f t="shared" si="3"/>
        <v>NA</v>
      </c>
      <c r="P50" s="575"/>
      <c r="Q50" s="575"/>
      <c r="R50" s="575"/>
      <c r="S50" s="576"/>
      <c r="T50" s="576"/>
      <c r="U50" s="575"/>
      <c r="V50" s="575"/>
      <c r="W50" s="575"/>
      <c r="X50" s="567" t="str">
        <f t="shared" si="6"/>
        <v>No hay ejecución</v>
      </c>
      <c r="Y50" s="568" t="str">
        <f t="shared" si="7"/>
        <v>NA</v>
      </c>
      <c r="Z50" s="575"/>
      <c r="AA50" s="575"/>
      <c r="AB50" s="575"/>
      <c r="AC50" s="575"/>
      <c r="AD50" s="575"/>
    </row>
    <row r="51" spans="1:30" ht="35.25" customHeight="1" thickTop="1" thickBot="1">
      <c r="A51" s="563">
        <v>5.0999999999999996</v>
      </c>
      <c r="B51" s="564"/>
      <c r="C51" s="564"/>
      <c r="D51" s="564"/>
      <c r="E51" s="564"/>
      <c r="F51" s="577" t="s">
        <v>1266</v>
      </c>
      <c r="G51" s="578"/>
      <c r="H51" s="578"/>
      <c r="I51" s="567" t="str">
        <f t="shared" si="0"/>
        <v>No hay ejecución</v>
      </c>
      <c r="J51" s="568" t="str">
        <f t="shared" si="1"/>
        <v>NA</v>
      </c>
      <c r="K51" s="578"/>
      <c r="L51" s="580">
        <v>1</v>
      </c>
      <c r="M51" s="580">
        <v>1</v>
      </c>
      <c r="N51" s="567">
        <f t="shared" si="2"/>
        <v>1</v>
      </c>
      <c r="O51" s="568" t="str">
        <f t="shared" si="3"/>
        <v>De acuerdo con lo programado</v>
      </c>
      <c r="P51" s="575"/>
      <c r="Q51" s="575">
        <v>2</v>
      </c>
      <c r="R51" s="575">
        <v>2</v>
      </c>
      <c r="S51" s="567">
        <f t="shared" ref="S51:S62" si="16">IF(R51="","No hay ejecución",IF(AND(Q51=0),"No hay Programación", R51/Q51))</f>
        <v>1</v>
      </c>
      <c r="T51" s="568" t="str">
        <f t="shared" ref="T51:T62" si="17">IF(S51="No hay ejecución","NA",IF(S51&gt;=90%,"De acuerdo con lo programado",IF(S51&gt;=51%,"Atraso Leve",IF(S51&lt;=50%,"En riesgo cumplimiento"))))</f>
        <v>De acuerdo con lo programado</v>
      </c>
      <c r="U51" s="575"/>
      <c r="V51" s="575">
        <v>2</v>
      </c>
      <c r="W51" s="575">
        <v>2</v>
      </c>
      <c r="X51" s="567">
        <f t="shared" si="6"/>
        <v>1</v>
      </c>
      <c r="Y51" s="568" t="str">
        <f t="shared" si="7"/>
        <v>De acuerdo con lo programado</v>
      </c>
      <c r="Z51" s="575"/>
      <c r="AA51" s="575"/>
      <c r="AB51" s="575"/>
      <c r="AC51" s="575"/>
      <c r="AD51" s="575"/>
    </row>
    <row r="52" spans="1:30" ht="35.25" customHeight="1" thickTop="1" thickBot="1">
      <c r="A52" s="563">
        <v>5.0999999999999996</v>
      </c>
      <c r="B52" s="564"/>
      <c r="C52" s="564"/>
      <c r="D52" s="564"/>
      <c r="E52" s="564"/>
      <c r="F52" s="577" t="s">
        <v>1266</v>
      </c>
      <c r="G52" s="578"/>
      <c r="H52" s="578"/>
      <c r="I52" s="567" t="str">
        <f t="shared" si="0"/>
        <v>No hay ejecución</v>
      </c>
      <c r="J52" s="568" t="str">
        <f t="shared" si="1"/>
        <v>NA</v>
      </c>
      <c r="K52" s="578"/>
      <c r="L52" s="580">
        <v>1</v>
      </c>
      <c r="M52" s="580">
        <v>1</v>
      </c>
      <c r="N52" s="567">
        <f t="shared" si="2"/>
        <v>1</v>
      </c>
      <c r="O52" s="568" t="str">
        <f t="shared" si="3"/>
        <v>De acuerdo con lo programado</v>
      </c>
      <c r="P52" s="575"/>
      <c r="Q52" s="575">
        <v>2</v>
      </c>
      <c r="R52" s="575">
        <v>2</v>
      </c>
      <c r="S52" s="567">
        <f t="shared" si="16"/>
        <v>1</v>
      </c>
      <c r="T52" s="568" t="str">
        <f t="shared" si="17"/>
        <v>De acuerdo con lo programado</v>
      </c>
      <c r="U52" s="575"/>
      <c r="V52" s="575">
        <v>2</v>
      </c>
      <c r="W52" s="575">
        <v>2</v>
      </c>
      <c r="X52" s="567">
        <f t="shared" si="6"/>
        <v>1</v>
      </c>
      <c r="Y52" s="568" t="str">
        <f t="shared" si="7"/>
        <v>De acuerdo con lo programado</v>
      </c>
      <c r="Z52" s="575"/>
      <c r="AA52" s="575"/>
      <c r="AB52" s="575"/>
      <c r="AC52" s="575"/>
      <c r="AD52" s="575"/>
    </row>
    <row r="53" spans="1:30" ht="35.25" customHeight="1" thickTop="1" thickBot="1">
      <c r="A53" s="563">
        <v>5.0999999999999996</v>
      </c>
      <c r="B53" s="564"/>
      <c r="C53" s="564"/>
      <c r="D53" s="564"/>
      <c r="E53" s="564"/>
      <c r="F53" s="577" t="s">
        <v>1266</v>
      </c>
      <c r="G53" s="578"/>
      <c r="H53" s="578"/>
      <c r="I53" s="567" t="str">
        <f t="shared" si="0"/>
        <v>No hay ejecución</v>
      </c>
      <c r="J53" s="568" t="str">
        <f t="shared" si="1"/>
        <v>NA</v>
      </c>
      <c r="K53" s="578"/>
      <c r="L53" s="580">
        <v>1</v>
      </c>
      <c r="M53" s="580">
        <v>1</v>
      </c>
      <c r="N53" s="567">
        <f t="shared" si="2"/>
        <v>1</v>
      </c>
      <c r="O53" s="568" t="str">
        <f t="shared" si="3"/>
        <v>De acuerdo con lo programado</v>
      </c>
      <c r="P53" s="575"/>
      <c r="Q53" s="575">
        <v>2</v>
      </c>
      <c r="R53" s="575">
        <v>2</v>
      </c>
      <c r="S53" s="567">
        <f t="shared" si="16"/>
        <v>1</v>
      </c>
      <c r="T53" s="568" t="str">
        <f t="shared" si="17"/>
        <v>De acuerdo con lo programado</v>
      </c>
      <c r="U53" s="575"/>
      <c r="V53" s="575">
        <v>1</v>
      </c>
      <c r="W53" s="575">
        <v>1</v>
      </c>
      <c r="X53" s="567">
        <f t="shared" si="6"/>
        <v>1</v>
      </c>
      <c r="Y53" s="568" t="str">
        <f t="shared" si="7"/>
        <v>De acuerdo con lo programado</v>
      </c>
      <c r="Z53" s="575"/>
      <c r="AA53" s="575"/>
      <c r="AB53" s="575"/>
      <c r="AC53" s="575"/>
      <c r="AD53" s="575"/>
    </row>
    <row r="54" spans="1:30" ht="35.25" customHeight="1" thickTop="1" thickBot="1">
      <c r="A54" s="563">
        <v>5.0999999999999996</v>
      </c>
      <c r="B54" s="564"/>
      <c r="C54" s="564"/>
      <c r="D54" s="564"/>
      <c r="E54" s="564"/>
      <c r="F54" s="577" t="s">
        <v>1266</v>
      </c>
      <c r="G54" s="578"/>
      <c r="H54" s="578"/>
      <c r="I54" s="567" t="str">
        <f t="shared" si="0"/>
        <v>No hay ejecución</v>
      </c>
      <c r="J54" s="568" t="str">
        <f t="shared" si="1"/>
        <v>NA</v>
      </c>
      <c r="K54" s="578"/>
      <c r="L54" s="580">
        <v>1</v>
      </c>
      <c r="M54" s="580">
        <v>1</v>
      </c>
      <c r="N54" s="567">
        <f t="shared" si="2"/>
        <v>1</v>
      </c>
      <c r="O54" s="568" t="str">
        <f t="shared" si="3"/>
        <v>De acuerdo con lo programado</v>
      </c>
      <c r="P54" s="575"/>
      <c r="Q54" s="575">
        <v>2</v>
      </c>
      <c r="R54" s="575">
        <v>2</v>
      </c>
      <c r="S54" s="567">
        <f t="shared" si="16"/>
        <v>1</v>
      </c>
      <c r="T54" s="568" t="str">
        <f t="shared" si="17"/>
        <v>De acuerdo con lo programado</v>
      </c>
      <c r="U54" s="575"/>
      <c r="V54" s="575">
        <v>1</v>
      </c>
      <c r="W54" s="575">
        <v>1</v>
      </c>
      <c r="X54" s="567">
        <f t="shared" si="6"/>
        <v>1</v>
      </c>
      <c r="Y54" s="568" t="str">
        <f t="shared" si="7"/>
        <v>De acuerdo con lo programado</v>
      </c>
      <c r="Z54" s="575"/>
      <c r="AA54" s="575"/>
      <c r="AB54" s="575"/>
      <c r="AC54" s="575"/>
      <c r="AD54" s="575"/>
    </row>
    <row r="55" spans="1:30" ht="35.25" customHeight="1" thickTop="1" thickBot="1">
      <c r="A55" s="563">
        <v>5.0999999999999996</v>
      </c>
      <c r="B55" s="564"/>
      <c r="C55" s="564"/>
      <c r="D55" s="564"/>
      <c r="E55" s="564"/>
      <c r="F55" s="577" t="s">
        <v>1266</v>
      </c>
      <c r="G55" s="578"/>
      <c r="H55" s="578"/>
      <c r="I55" s="567" t="str">
        <f t="shared" si="0"/>
        <v>No hay ejecución</v>
      </c>
      <c r="J55" s="568" t="str">
        <f t="shared" si="1"/>
        <v>NA</v>
      </c>
      <c r="K55" s="578"/>
      <c r="L55" s="580">
        <v>1</v>
      </c>
      <c r="M55" s="580">
        <v>1</v>
      </c>
      <c r="N55" s="567">
        <f t="shared" si="2"/>
        <v>1</v>
      </c>
      <c r="O55" s="568" t="str">
        <f t="shared" si="3"/>
        <v>De acuerdo con lo programado</v>
      </c>
      <c r="P55" s="575"/>
      <c r="Q55" s="575">
        <v>2</v>
      </c>
      <c r="R55" s="575">
        <v>2</v>
      </c>
      <c r="S55" s="567">
        <f t="shared" si="16"/>
        <v>1</v>
      </c>
      <c r="T55" s="568" t="str">
        <f t="shared" si="17"/>
        <v>De acuerdo con lo programado</v>
      </c>
      <c r="U55" s="575"/>
      <c r="V55" s="575">
        <v>1</v>
      </c>
      <c r="W55" s="575">
        <v>1</v>
      </c>
      <c r="X55" s="567">
        <f t="shared" si="6"/>
        <v>1</v>
      </c>
      <c r="Y55" s="568" t="str">
        <f t="shared" si="7"/>
        <v>De acuerdo con lo programado</v>
      </c>
      <c r="Z55" s="575"/>
      <c r="AA55" s="575"/>
      <c r="AB55" s="575"/>
      <c r="AC55" s="575"/>
      <c r="AD55" s="575"/>
    </row>
    <row r="56" spans="1:30" ht="35.25" customHeight="1" thickTop="1" thickBot="1">
      <c r="A56" s="563">
        <v>5.0999999999999996</v>
      </c>
      <c r="B56" s="564"/>
      <c r="C56" s="564"/>
      <c r="D56" s="564"/>
      <c r="E56" s="564"/>
      <c r="F56" s="577" t="s">
        <v>1266</v>
      </c>
      <c r="G56" s="578"/>
      <c r="H56" s="578"/>
      <c r="I56" s="567" t="str">
        <f t="shared" si="0"/>
        <v>No hay ejecución</v>
      </c>
      <c r="J56" s="568" t="str">
        <f t="shared" si="1"/>
        <v>NA</v>
      </c>
      <c r="K56" s="578"/>
      <c r="L56" s="580">
        <v>1</v>
      </c>
      <c r="M56" s="580">
        <v>1</v>
      </c>
      <c r="N56" s="567">
        <f t="shared" si="2"/>
        <v>1</v>
      </c>
      <c r="O56" s="568" t="str">
        <f t="shared" si="3"/>
        <v>De acuerdo con lo programado</v>
      </c>
      <c r="P56" s="575"/>
      <c r="Q56" s="575">
        <v>2</v>
      </c>
      <c r="R56" s="575">
        <v>2</v>
      </c>
      <c r="S56" s="567">
        <f t="shared" si="16"/>
        <v>1</v>
      </c>
      <c r="T56" s="568" t="str">
        <f t="shared" si="17"/>
        <v>De acuerdo con lo programado</v>
      </c>
      <c r="U56" s="575"/>
      <c r="V56" s="575">
        <v>1</v>
      </c>
      <c r="W56" s="575">
        <v>1</v>
      </c>
      <c r="X56" s="567">
        <f t="shared" si="6"/>
        <v>1</v>
      </c>
      <c r="Y56" s="568" t="str">
        <f t="shared" si="7"/>
        <v>De acuerdo con lo programado</v>
      </c>
      <c r="Z56" s="575"/>
      <c r="AA56" s="575"/>
      <c r="AB56" s="575"/>
      <c r="AC56" s="575"/>
      <c r="AD56" s="575"/>
    </row>
    <row r="57" spans="1:30" ht="35.25" customHeight="1" thickTop="1" thickBot="1">
      <c r="A57" s="563">
        <v>5.0999999999999996</v>
      </c>
      <c r="B57" s="564"/>
      <c r="C57" s="564"/>
      <c r="D57" s="564"/>
      <c r="E57" s="564"/>
      <c r="F57" s="577" t="s">
        <v>1266</v>
      </c>
      <c r="G57" s="578"/>
      <c r="H57" s="578"/>
      <c r="I57" s="567" t="str">
        <f t="shared" si="0"/>
        <v>No hay ejecución</v>
      </c>
      <c r="J57" s="568" t="str">
        <f t="shared" si="1"/>
        <v>NA</v>
      </c>
      <c r="K57" s="578"/>
      <c r="L57" s="580">
        <v>1</v>
      </c>
      <c r="M57" s="580">
        <v>1</v>
      </c>
      <c r="N57" s="567">
        <f t="shared" si="2"/>
        <v>1</v>
      </c>
      <c r="O57" s="568" t="str">
        <f t="shared" si="3"/>
        <v>De acuerdo con lo programado</v>
      </c>
      <c r="P57" s="575"/>
      <c r="Q57" s="575">
        <v>2</v>
      </c>
      <c r="R57" s="575">
        <v>2</v>
      </c>
      <c r="S57" s="567">
        <f t="shared" si="16"/>
        <v>1</v>
      </c>
      <c r="T57" s="568" t="str">
        <f t="shared" si="17"/>
        <v>De acuerdo con lo programado</v>
      </c>
      <c r="U57" s="575"/>
      <c r="V57" s="575">
        <v>1</v>
      </c>
      <c r="W57" s="575">
        <v>1</v>
      </c>
      <c r="X57" s="567">
        <f t="shared" si="6"/>
        <v>1</v>
      </c>
      <c r="Y57" s="568" t="str">
        <f t="shared" si="7"/>
        <v>De acuerdo con lo programado</v>
      </c>
      <c r="Z57" s="575"/>
      <c r="AA57" s="575"/>
      <c r="AB57" s="575"/>
      <c r="AC57" s="575"/>
      <c r="AD57" s="575"/>
    </row>
    <row r="58" spans="1:30" ht="35.25" customHeight="1" thickTop="1" thickBot="1">
      <c r="A58" s="563">
        <v>5.2</v>
      </c>
      <c r="B58" s="564"/>
      <c r="C58" s="564"/>
      <c r="D58" s="564"/>
      <c r="E58" s="564"/>
      <c r="F58" s="577" t="s">
        <v>1267</v>
      </c>
      <c r="G58" s="578"/>
      <c r="H58" s="578"/>
      <c r="I58" s="567" t="str">
        <f t="shared" si="0"/>
        <v>No hay ejecución</v>
      </c>
      <c r="J58" s="568" t="str">
        <f t="shared" si="1"/>
        <v>NA</v>
      </c>
      <c r="K58" s="578"/>
      <c r="L58" s="580">
        <v>1</v>
      </c>
      <c r="M58" s="580">
        <v>1</v>
      </c>
      <c r="N58" s="567">
        <f t="shared" si="2"/>
        <v>1</v>
      </c>
      <c r="O58" s="568" t="str">
        <f t="shared" si="3"/>
        <v>De acuerdo con lo programado</v>
      </c>
      <c r="P58" s="575"/>
      <c r="Q58" s="575">
        <v>1</v>
      </c>
      <c r="R58" s="575">
        <v>1</v>
      </c>
      <c r="S58" s="567">
        <f t="shared" si="16"/>
        <v>1</v>
      </c>
      <c r="T58" s="568" t="str">
        <f t="shared" si="17"/>
        <v>De acuerdo con lo programado</v>
      </c>
      <c r="U58" s="575"/>
      <c r="V58" s="575">
        <v>4</v>
      </c>
      <c r="W58" s="575">
        <v>4</v>
      </c>
      <c r="X58" s="567">
        <f t="shared" si="6"/>
        <v>1</v>
      </c>
      <c r="Y58" s="568" t="str">
        <f t="shared" si="7"/>
        <v>De acuerdo con lo programado</v>
      </c>
      <c r="Z58" s="575"/>
      <c r="AA58" s="575"/>
      <c r="AB58" s="575"/>
      <c r="AC58" s="575"/>
      <c r="AD58" s="575"/>
    </row>
    <row r="59" spans="1:30" ht="35.25" customHeight="1" thickTop="1" thickBot="1">
      <c r="A59" s="563">
        <v>5.2</v>
      </c>
      <c r="B59" s="564"/>
      <c r="C59" s="564"/>
      <c r="D59" s="564"/>
      <c r="E59" s="564"/>
      <c r="F59" s="577" t="s">
        <v>1267</v>
      </c>
      <c r="G59" s="578"/>
      <c r="H59" s="578"/>
      <c r="I59" s="567" t="str">
        <f t="shared" si="0"/>
        <v>No hay ejecución</v>
      </c>
      <c r="J59" s="568" t="str">
        <f t="shared" si="1"/>
        <v>NA</v>
      </c>
      <c r="K59" s="578"/>
      <c r="L59" s="580">
        <v>1</v>
      </c>
      <c r="M59" s="580">
        <v>1</v>
      </c>
      <c r="N59" s="567">
        <f t="shared" si="2"/>
        <v>1</v>
      </c>
      <c r="O59" s="568" t="str">
        <f t="shared" si="3"/>
        <v>De acuerdo con lo programado</v>
      </c>
      <c r="P59" s="575"/>
      <c r="Q59" s="575">
        <v>1</v>
      </c>
      <c r="R59" s="575">
        <v>1</v>
      </c>
      <c r="S59" s="567">
        <f t="shared" si="16"/>
        <v>1</v>
      </c>
      <c r="T59" s="568" t="str">
        <f t="shared" si="17"/>
        <v>De acuerdo con lo programado</v>
      </c>
      <c r="U59" s="575"/>
      <c r="V59" s="575">
        <v>4</v>
      </c>
      <c r="W59" s="575">
        <v>4</v>
      </c>
      <c r="X59" s="567">
        <f t="shared" si="6"/>
        <v>1</v>
      </c>
      <c r="Y59" s="568" t="str">
        <f t="shared" si="7"/>
        <v>De acuerdo con lo programado</v>
      </c>
      <c r="Z59" s="575"/>
      <c r="AA59" s="575"/>
      <c r="AB59" s="575"/>
      <c r="AC59" s="575"/>
      <c r="AD59" s="575"/>
    </row>
    <row r="60" spans="1:30" ht="35.25" customHeight="1" thickTop="1" thickBot="1">
      <c r="A60" s="563">
        <v>5.2</v>
      </c>
      <c r="B60" s="564"/>
      <c r="C60" s="564"/>
      <c r="D60" s="564"/>
      <c r="E60" s="564"/>
      <c r="F60" s="577" t="s">
        <v>1267</v>
      </c>
      <c r="G60" s="578"/>
      <c r="H60" s="578"/>
      <c r="I60" s="567" t="str">
        <f t="shared" si="0"/>
        <v>No hay ejecución</v>
      </c>
      <c r="J60" s="568" t="str">
        <f t="shared" si="1"/>
        <v>NA</v>
      </c>
      <c r="K60" s="578"/>
      <c r="L60" s="580">
        <v>3</v>
      </c>
      <c r="M60" s="580">
        <v>3</v>
      </c>
      <c r="N60" s="567">
        <f t="shared" si="2"/>
        <v>1</v>
      </c>
      <c r="O60" s="568" t="str">
        <f t="shared" si="3"/>
        <v>De acuerdo con lo programado</v>
      </c>
      <c r="P60" s="575"/>
      <c r="Q60" s="575">
        <v>2</v>
      </c>
      <c r="R60" s="575">
        <v>0</v>
      </c>
      <c r="S60" s="567">
        <f t="shared" si="16"/>
        <v>0</v>
      </c>
      <c r="T60" s="568" t="str">
        <f t="shared" si="17"/>
        <v>En riesgo cumplimiento</v>
      </c>
      <c r="U60" s="575" t="s">
        <v>1539</v>
      </c>
      <c r="V60" s="575">
        <v>4</v>
      </c>
      <c r="W60" s="575">
        <v>4</v>
      </c>
      <c r="X60" s="567">
        <f t="shared" si="6"/>
        <v>1</v>
      </c>
      <c r="Y60" s="568" t="str">
        <f t="shared" si="7"/>
        <v>De acuerdo con lo programado</v>
      </c>
      <c r="Z60" s="575"/>
      <c r="AA60" s="575"/>
      <c r="AB60" s="575"/>
      <c r="AC60" s="575"/>
      <c r="AD60" s="575"/>
    </row>
    <row r="61" spans="1:30" ht="35.25" customHeight="1" thickTop="1" thickBot="1">
      <c r="A61" s="563">
        <v>5.3</v>
      </c>
      <c r="B61" s="564">
        <v>0</v>
      </c>
      <c r="C61" s="564">
        <v>0</v>
      </c>
      <c r="D61" s="564">
        <v>0</v>
      </c>
      <c r="E61" s="564">
        <v>0</v>
      </c>
      <c r="F61" s="577" t="s">
        <v>1268</v>
      </c>
      <c r="G61" s="578"/>
      <c r="H61" s="578"/>
      <c r="I61" s="567" t="str">
        <f t="shared" si="0"/>
        <v>No hay ejecución</v>
      </c>
      <c r="J61" s="568" t="str">
        <f t="shared" si="1"/>
        <v>NA</v>
      </c>
      <c r="K61" s="578"/>
      <c r="L61" s="580">
        <v>2</v>
      </c>
      <c r="M61" s="580">
        <v>2</v>
      </c>
      <c r="N61" s="567">
        <f t="shared" si="2"/>
        <v>1</v>
      </c>
      <c r="O61" s="568" t="str">
        <f t="shared" si="3"/>
        <v>De acuerdo con lo programado</v>
      </c>
      <c r="P61" s="575"/>
      <c r="Q61" s="575">
        <v>1</v>
      </c>
      <c r="R61" s="575"/>
      <c r="S61" s="567" t="str">
        <f t="shared" si="16"/>
        <v>No hay ejecución</v>
      </c>
      <c r="T61" s="568" t="str">
        <f t="shared" si="17"/>
        <v>NA</v>
      </c>
      <c r="U61" s="575" t="s">
        <v>1540</v>
      </c>
      <c r="V61" s="575">
        <v>2</v>
      </c>
      <c r="W61" s="575">
        <v>2</v>
      </c>
      <c r="X61" s="567">
        <f t="shared" si="6"/>
        <v>1</v>
      </c>
      <c r="Y61" s="568" t="str">
        <f t="shared" si="7"/>
        <v>De acuerdo con lo programado</v>
      </c>
      <c r="Z61" s="575"/>
      <c r="AA61" s="575"/>
      <c r="AB61" s="575"/>
      <c r="AC61" s="575"/>
      <c r="AD61" s="575"/>
    </row>
    <row r="62" spans="1:30" ht="35.25" customHeight="1" thickTop="1" thickBot="1">
      <c r="A62" s="563">
        <v>5.3</v>
      </c>
      <c r="B62" s="564"/>
      <c r="C62" s="564"/>
      <c r="D62" s="564"/>
      <c r="E62" s="564"/>
      <c r="F62" s="577" t="s">
        <v>1268</v>
      </c>
      <c r="G62" s="578"/>
      <c r="H62" s="578"/>
      <c r="I62" s="567" t="str">
        <f t="shared" si="0"/>
        <v>No hay ejecución</v>
      </c>
      <c r="J62" s="568" t="str">
        <f t="shared" si="1"/>
        <v>NA</v>
      </c>
      <c r="K62" s="578"/>
      <c r="L62" s="580">
        <v>1</v>
      </c>
      <c r="M62" s="580">
        <v>1</v>
      </c>
      <c r="N62" s="567">
        <f t="shared" si="2"/>
        <v>1</v>
      </c>
      <c r="O62" s="568" t="str">
        <f t="shared" si="3"/>
        <v>De acuerdo con lo programado</v>
      </c>
      <c r="P62" s="575"/>
      <c r="Q62" s="575">
        <v>1</v>
      </c>
      <c r="R62" s="575"/>
      <c r="S62" s="567" t="str">
        <f t="shared" si="16"/>
        <v>No hay ejecución</v>
      </c>
      <c r="T62" s="568" t="str">
        <f t="shared" si="17"/>
        <v>NA</v>
      </c>
      <c r="U62" s="575" t="s">
        <v>1540</v>
      </c>
      <c r="V62" s="575">
        <v>2</v>
      </c>
      <c r="W62" s="575">
        <v>2</v>
      </c>
      <c r="X62" s="567">
        <f t="shared" si="6"/>
        <v>1</v>
      </c>
      <c r="Y62" s="568" t="str">
        <f t="shared" si="7"/>
        <v>De acuerdo con lo programado</v>
      </c>
      <c r="Z62" s="575"/>
      <c r="AA62" s="575"/>
      <c r="AB62" s="575"/>
      <c r="AC62" s="575"/>
      <c r="AD62" s="575"/>
    </row>
    <row r="63" spans="1:30" ht="35.25" hidden="1" customHeight="1" thickTop="1" thickBot="1">
      <c r="A63" s="563">
        <v>6</v>
      </c>
      <c r="B63" s="564">
        <v>0</v>
      </c>
      <c r="C63" s="564">
        <v>0</v>
      </c>
      <c r="D63" s="564">
        <v>0</v>
      </c>
      <c r="E63" s="564">
        <v>0</v>
      </c>
      <c r="F63" s="584" t="s">
        <v>1269</v>
      </c>
      <c r="G63" s="586"/>
      <c r="H63" s="586"/>
      <c r="I63" s="567" t="str">
        <f t="shared" si="0"/>
        <v>No hay ejecución</v>
      </c>
      <c r="J63" s="568" t="str">
        <f t="shared" si="1"/>
        <v>NA</v>
      </c>
      <c r="K63" s="586"/>
      <c r="L63" s="580"/>
      <c r="M63" s="580"/>
      <c r="N63" s="567" t="str">
        <f t="shared" si="2"/>
        <v>No hay ejecución</v>
      </c>
      <c r="O63" s="568" t="str">
        <f t="shared" si="3"/>
        <v>NA</v>
      </c>
      <c r="P63" s="575"/>
      <c r="Q63" s="575"/>
      <c r="R63" s="575"/>
      <c r="S63" s="576"/>
      <c r="T63" s="576"/>
      <c r="U63" s="575"/>
      <c r="V63" s="575"/>
      <c r="W63" s="575"/>
      <c r="X63" s="567" t="str">
        <f t="shared" si="6"/>
        <v>No hay ejecución</v>
      </c>
      <c r="Y63" s="568" t="str">
        <f t="shared" si="7"/>
        <v>NA</v>
      </c>
      <c r="Z63" s="575"/>
      <c r="AA63" s="575"/>
      <c r="AB63" s="575"/>
      <c r="AC63" s="575"/>
      <c r="AD63" s="575"/>
    </row>
    <row r="64" spans="1:30" ht="35.25" customHeight="1" thickTop="1" thickBot="1">
      <c r="A64" s="563">
        <v>6.1</v>
      </c>
      <c r="B64" s="564"/>
      <c r="C64" s="564"/>
      <c r="D64" s="564"/>
      <c r="E64" s="564"/>
      <c r="F64" s="577" t="s">
        <v>1270</v>
      </c>
      <c r="G64" s="578"/>
      <c r="H64" s="578"/>
      <c r="I64" s="567" t="str">
        <f t="shared" si="0"/>
        <v>No hay ejecución</v>
      </c>
      <c r="J64" s="568" t="str">
        <f t="shared" si="1"/>
        <v>NA</v>
      </c>
      <c r="K64" s="578"/>
      <c r="L64" s="580">
        <v>35</v>
      </c>
      <c r="M64" s="580">
        <v>35</v>
      </c>
      <c r="N64" s="567">
        <f t="shared" si="2"/>
        <v>1</v>
      </c>
      <c r="O64" s="568" t="str">
        <f t="shared" si="3"/>
        <v>De acuerdo con lo programado</v>
      </c>
      <c r="P64" s="575"/>
      <c r="Q64" s="575">
        <v>10</v>
      </c>
      <c r="R64" s="575">
        <v>10</v>
      </c>
      <c r="S64" s="567">
        <f t="shared" ref="S64:S65" si="18">IF(R64="","No hay ejecución",IF(AND(Q64=0),"No hay Programación", R64/Q64))</f>
        <v>1</v>
      </c>
      <c r="T64" s="568" t="str">
        <f t="shared" ref="T64:T65" si="19">IF(S64="No hay ejecución","NA",IF(S64&gt;=90%,"De acuerdo con lo programado",IF(S64&gt;=51%,"Atraso Leve",IF(S64&lt;=50%,"En riesgo cumplimiento"))))</f>
        <v>De acuerdo con lo programado</v>
      </c>
      <c r="U64" s="575" t="s">
        <v>1541</v>
      </c>
      <c r="V64" s="575">
        <v>5</v>
      </c>
      <c r="W64" s="575">
        <v>5</v>
      </c>
      <c r="X64" s="567">
        <f t="shared" si="6"/>
        <v>1</v>
      </c>
      <c r="Y64" s="568" t="str">
        <f t="shared" si="7"/>
        <v>De acuerdo con lo programado</v>
      </c>
      <c r="Z64" s="575"/>
      <c r="AA64" s="575"/>
      <c r="AB64" s="575"/>
      <c r="AC64" s="575"/>
      <c r="AD64" s="575"/>
    </row>
    <row r="65" spans="1:30" ht="35.25" customHeight="1" thickTop="1" thickBot="1">
      <c r="A65" s="563">
        <v>6.1</v>
      </c>
      <c r="B65" s="564"/>
      <c r="C65" s="564"/>
      <c r="D65" s="564"/>
      <c r="E65" s="564"/>
      <c r="F65" s="577" t="s">
        <v>1270</v>
      </c>
      <c r="G65" s="578"/>
      <c r="H65" s="578"/>
      <c r="I65" s="567" t="str">
        <f t="shared" si="0"/>
        <v>No hay ejecución</v>
      </c>
      <c r="J65" s="568" t="str">
        <f t="shared" si="1"/>
        <v>NA</v>
      </c>
      <c r="K65" s="578"/>
      <c r="L65" s="580">
        <v>35</v>
      </c>
      <c r="M65" s="580">
        <v>35</v>
      </c>
      <c r="N65" s="567">
        <f t="shared" si="2"/>
        <v>1</v>
      </c>
      <c r="O65" s="568" t="str">
        <f t="shared" si="3"/>
        <v>De acuerdo con lo programado</v>
      </c>
      <c r="P65" s="575"/>
      <c r="Q65" s="575">
        <v>10</v>
      </c>
      <c r="R65" s="575">
        <v>10</v>
      </c>
      <c r="S65" s="567">
        <f t="shared" si="18"/>
        <v>1</v>
      </c>
      <c r="T65" s="568" t="str">
        <f t="shared" si="19"/>
        <v>De acuerdo con lo programado</v>
      </c>
      <c r="U65" s="575" t="s">
        <v>1541</v>
      </c>
      <c r="V65" s="575">
        <v>5</v>
      </c>
      <c r="W65" s="575">
        <v>5</v>
      </c>
      <c r="X65" s="567">
        <f t="shared" si="6"/>
        <v>1</v>
      </c>
      <c r="Y65" s="568" t="str">
        <f t="shared" si="7"/>
        <v>De acuerdo con lo programado</v>
      </c>
      <c r="Z65" s="575"/>
      <c r="AA65" s="575"/>
      <c r="AB65" s="575"/>
      <c r="AC65" s="575"/>
      <c r="AD65" s="575"/>
    </row>
    <row r="66" spans="1:30" ht="35.25" customHeight="1" thickTop="1" thickBot="1">
      <c r="A66" s="563">
        <v>6.2</v>
      </c>
      <c r="B66" s="564"/>
      <c r="C66" s="564"/>
      <c r="D66" s="564"/>
      <c r="E66" s="564"/>
      <c r="F66" s="587" t="s">
        <v>1271</v>
      </c>
      <c r="G66" s="588"/>
      <c r="H66" s="588"/>
      <c r="I66" s="567" t="str">
        <f t="shared" si="0"/>
        <v>No hay ejecución</v>
      </c>
      <c r="J66" s="568" t="str">
        <f t="shared" si="1"/>
        <v>NA</v>
      </c>
      <c r="K66" s="588"/>
      <c r="L66" s="580"/>
      <c r="M66" s="580"/>
      <c r="N66" s="567" t="str">
        <f t="shared" si="2"/>
        <v>No hay ejecución</v>
      </c>
      <c r="O66" s="568" t="str">
        <f t="shared" si="3"/>
        <v>NA</v>
      </c>
      <c r="P66" s="575"/>
      <c r="Q66" s="575"/>
      <c r="R66" s="575"/>
      <c r="S66" s="576"/>
      <c r="T66" s="576"/>
      <c r="U66" s="575"/>
      <c r="V66" s="575">
        <v>1</v>
      </c>
      <c r="W66" s="575">
        <v>1</v>
      </c>
      <c r="X66" s="567">
        <f t="shared" si="6"/>
        <v>1</v>
      </c>
      <c r="Y66" s="568" t="str">
        <f t="shared" si="7"/>
        <v>De acuerdo con lo programado</v>
      </c>
      <c r="Z66" s="575"/>
      <c r="AA66" s="575"/>
      <c r="AB66" s="575"/>
      <c r="AC66" s="575"/>
      <c r="AD66" s="575"/>
    </row>
    <row r="67" spans="1:30" ht="35.25" customHeight="1" thickTop="1" thickBot="1">
      <c r="A67" s="563">
        <v>6.2</v>
      </c>
      <c r="B67" s="564"/>
      <c r="C67" s="564"/>
      <c r="D67" s="564"/>
      <c r="E67" s="564"/>
      <c r="F67" s="587" t="s">
        <v>1271</v>
      </c>
      <c r="G67" s="588"/>
      <c r="H67" s="588"/>
      <c r="I67" s="567" t="str">
        <f t="shared" si="0"/>
        <v>No hay ejecución</v>
      </c>
      <c r="J67" s="568" t="str">
        <f t="shared" si="1"/>
        <v>NA</v>
      </c>
      <c r="K67" s="588"/>
      <c r="L67" s="580"/>
      <c r="M67" s="580"/>
      <c r="N67" s="567" t="str">
        <f t="shared" si="2"/>
        <v>No hay ejecución</v>
      </c>
      <c r="O67" s="568" t="str">
        <f t="shared" si="3"/>
        <v>NA</v>
      </c>
      <c r="P67" s="575"/>
      <c r="Q67" s="575"/>
      <c r="R67" s="575"/>
      <c r="S67" s="576"/>
      <c r="T67" s="576"/>
      <c r="U67" s="575"/>
      <c r="V67" s="575">
        <v>1</v>
      </c>
      <c r="W67" s="575">
        <v>1</v>
      </c>
      <c r="X67" s="567">
        <f t="shared" si="6"/>
        <v>1</v>
      </c>
      <c r="Y67" s="568" t="str">
        <f t="shared" si="7"/>
        <v>De acuerdo con lo programado</v>
      </c>
      <c r="Z67" s="575"/>
      <c r="AA67" s="575"/>
      <c r="AB67" s="575"/>
      <c r="AC67" s="575"/>
      <c r="AD67" s="575"/>
    </row>
    <row r="68" spans="1:30" ht="35.25" customHeight="1" thickTop="1" thickBot="1">
      <c r="A68" s="563">
        <v>6.2</v>
      </c>
      <c r="B68" s="564"/>
      <c r="C68" s="564"/>
      <c r="D68" s="564"/>
      <c r="E68" s="564"/>
      <c r="F68" s="587" t="s">
        <v>1271</v>
      </c>
      <c r="G68" s="588"/>
      <c r="H68" s="588"/>
      <c r="I68" s="567" t="str">
        <f t="shared" si="0"/>
        <v>No hay ejecución</v>
      </c>
      <c r="J68" s="568" t="str">
        <f t="shared" si="1"/>
        <v>NA</v>
      </c>
      <c r="K68" s="588"/>
      <c r="L68" s="580"/>
      <c r="M68" s="580"/>
      <c r="N68" s="567" t="str">
        <f t="shared" si="2"/>
        <v>No hay ejecución</v>
      </c>
      <c r="O68" s="568" t="str">
        <f t="shared" si="3"/>
        <v>NA</v>
      </c>
      <c r="P68" s="575"/>
      <c r="Q68" s="575"/>
      <c r="R68" s="575"/>
      <c r="S68" s="576"/>
      <c r="T68" s="576"/>
      <c r="U68" s="575"/>
      <c r="V68" s="575">
        <v>1</v>
      </c>
      <c r="W68" s="575">
        <v>1</v>
      </c>
      <c r="X68" s="567">
        <f t="shared" si="6"/>
        <v>1</v>
      </c>
      <c r="Y68" s="568" t="str">
        <f t="shared" si="7"/>
        <v>De acuerdo con lo programado</v>
      </c>
      <c r="Z68" s="575"/>
      <c r="AA68" s="575"/>
      <c r="AB68" s="575"/>
      <c r="AC68" s="575"/>
      <c r="AD68" s="575"/>
    </row>
    <row r="69" spans="1:30" ht="35.25" hidden="1" customHeight="1" thickTop="1" thickBot="1">
      <c r="A69" s="563">
        <v>6.3</v>
      </c>
      <c r="B69" s="564"/>
      <c r="C69" s="564"/>
      <c r="D69" s="564"/>
      <c r="E69" s="564"/>
      <c r="F69" s="577" t="s">
        <v>1272</v>
      </c>
      <c r="G69" s="578"/>
      <c r="H69" s="578"/>
      <c r="I69" s="567" t="str">
        <f t="shared" si="0"/>
        <v>No hay ejecución</v>
      </c>
      <c r="J69" s="568" t="str">
        <f t="shared" si="1"/>
        <v>NA</v>
      </c>
      <c r="K69" s="578"/>
      <c r="L69" s="580">
        <v>4</v>
      </c>
      <c r="M69" s="580">
        <v>4</v>
      </c>
      <c r="N69" s="567">
        <f t="shared" si="2"/>
        <v>1</v>
      </c>
      <c r="O69" s="568" t="str">
        <f t="shared" si="3"/>
        <v>De acuerdo con lo programado</v>
      </c>
      <c r="P69" s="575"/>
      <c r="Q69" s="575">
        <v>3</v>
      </c>
      <c r="R69" s="575">
        <v>3</v>
      </c>
      <c r="S69" s="567">
        <f>IF(R69="","No hay ejecución",IF(AND(Q69=0),"No hay Programación", R69/Q69))</f>
        <v>1</v>
      </c>
      <c r="T69" s="568" t="str">
        <f>IF(S69="No hay ejecución","NA",IF(S69&gt;=90%,"De acuerdo con lo programado",IF(S69&gt;=51%,"Atraso Leve",IF(S69&lt;=50%,"En riesgo cumplimiento"))))</f>
        <v>De acuerdo con lo programado</v>
      </c>
      <c r="U69" s="575"/>
      <c r="V69" s="575">
        <v>0</v>
      </c>
      <c r="W69" s="575">
        <v>0</v>
      </c>
      <c r="X69" s="567" t="str">
        <f t="shared" si="6"/>
        <v>No hay Programación</v>
      </c>
      <c r="Y69" s="568" t="str">
        <f t="shared" si="7"/>
        <v>De acuerdo con lo programado</v>
      </c>
      <c r="Z69" s="575"/>
      <c r="AA69" s="575"/>
      <c r="AB69" s="575"/>
      <c r="AC69" s="575"/>
      <c r="AD69" s="575"/>
    </row>
    <row r="70" spans="1:30" ht="35.25" hidden="1" customHeight="1" thickTop="1" thickBot="1">
      <c r="A70" s="563">
        <v>6.4</v>
      </c>
      <c r="B70" s="564"/>
      <c r="C70" s="564"/>
      <c r="D70" s="564"/>
      <c r="E70" s="564"/>
      <c r="F70" s="587" t="s">
        <v>1273</v>
      </c>
      <c r="G70" s="588"/>
      <c r="H70" s="588"/>
      <c r="I70" s="567" t="str">
        <f t="shared" si="0"/>
        <v>No hay ejecución</v>
      </c>
      <c r="J70" s="568" t="str">
        <f t="shared" si="1"/>
        <v>NA</v>
      </c>
      <c r="K70" s="588"/>
      <c r="L70" s="580"/>
      <c r="M70" s="580"/>
      <c r="N70" s="567" t="str">
        <f t="shared" si="2"/>
        <v>No hay ejecución</v>
      </c>
      <c r="O70" s="568" t="str">
        <f t="shared" si="3"/>
        <v>NA</v>
      </c>
      <c r="P70" s="575"/>
      <c r="Q70" s="575"/>
      <c r="R70" s="575"/>
      <c r="S70" s="576"/>
      <c r="T70" s="576"/>
      <c r="U70" s="575"/>
      <c r="V70" s="575"/>
      <c r="W70" s="575"/>
      <c r="X70" s="567" t="str">
        <f t="shared" si="6"/>
        <v>No hay ejecución</v>
      </c>
      <c r="Y70" s="568" t="str">
        <f t="shared" si="7"/>
        <v>NA</v>
      </c>
      <c r="Z70" s="575"/>
      <c r="AA70" s="575"/>
      <c r="AB70" s="575"/>
      <c r="AC70" s="575"/>
      <c r="AD70" s="575"/>
    </row>
    <row r="71" spans="1:30" ht="35.25" hidden="1" customHeight="1" thickTop="1" thickBot="1">
      <c r="A71" s="563">
        <v>6.4</v>
      </c>
      <c r="B71" s="564"/>
      <c r="C71" s="564"/>
      <c r="D71" s="564"/>
      <c r="E71" s="564"/>
      <c r="F71" s="587" t="s">
        <v>1273</v>
      </c>
      <c r="G71" s="588"/>
      <c r="H71" s="588"/>
      <c r="I71" s="567" t="str">
        <f t="shared" si="0"/>
        <v>No hay ejecución</v>
      </c>
      <c r="J71" s="568" t="str">
        <f t="shared" si="1"/>
        <v>NA</v>
      </c>
      <c r="K71" s="588"/>
      <c r="L71" s="580"/>
      <c r="M71" s="580"/>
      <c r="N71" s="567" t="str">
        <f t="shared" si="2"/>
        <v>No hay ejecución</v>
      </c>
      <c r="O71" s="568" t="str">
        <f t="shared" si="3"/>
        <v>NA</v>
      </c>
      <c r="P71" s="575"/>
      <c r="Q71" s="575"/>
      <c r="R71" s="575"/>
      <c r="S71" s="576"/>
      <c r="T71" s="576"/>
      <c r="U71" s="575"/>
      <c r="V71" s="575"/>
      <c r="W71" s="575"/>
      <c r="X71" s="567" t="str">
        <f t="shared" si="6"/>
        <v>No hay ejecución</v>
      </c>
      <c r="Y71" s="568" t="str">
        <f t="shared" si="7"/>
        <v>NA</v>
      </c>
      <c r="Z71" s="575"/>
      <c r="AA71" s="575"/>
      <c r="AB71" s="575"/>
      <c r="AC71" s="575"/>
      <c r="AD71" s="575"/>
    </row>
    <row r="72" spans="1:30" ht="35.25" hidden="1" customHeight="1" thickTop="1" thickBot="1">
      <c r="A72" s="563">
        <v>7</v>
      </c>
      <c r="B72" s="564">
        <v>0</v>
      </c>
      <c r="C72" s="564">
        <v>0</v>
      </c>
      <c r="D72" s="564">
        <v>0</v>
      </c>
      <c r="E72" s="564">
        <v>0</v>
      </c>
      <c r="F72" s="584" t="s">
        <v>1274</v>
      </c>
      <c r="G72" s="586"/>
      <c r="H72" s="586"/>
      <c r="I72" s="567" t="str">
        <f t="shared" si="0"/>
        <v>No hay ejecución</v>
      </c>
      <c r="J72" s="568" t="str">
        <f t="shared" si="1"/>
        <v>NA</v>
      </c>
      <c r="K72" s="586"/>
      <c r="L72" s="580"/>
      <c r="M72" s="580"/>
      <c r="N72" s="567" t="str">
        <f t="shared" si="2"/>
        <v>No hay ejecución</v>
      </c>
      <c r="O72" s="568" t="str">
        <f t="shared" si="3"/>
        <v>NA</v>
      </c>
      <c r="P72" s="575"/>
      <c r="Q72" s="575"/>
      <c r="R72" s="575"/>
      <c r="S72" s="576"/>
      <c r="T72" s="576"/>
      <c r="U72" s="575"/>
      <c r="V72" s="575"/>
      <c r="W72" s="575"/>
      <c r="X72" s="567" t="str">
        <f t="shared" si="6"/>
        <v>No hay ejecución</v>
      </c>
      <c r="Y72" s="568" t="str">
        <f t="shared" si="7"/>
        <v>NA</v>
      </c>
      <c r="Z72" s="575"/>
      <c r="AA72" s="575"/>
      <c r="AB72" s="575"/>
      <c r="AC72" s="575"/>
      <c r="AD72" s="575"/>
    </row>
    <row r="73" spans="1:30" ht="35.25" customHeight="1" thickTop="1" thickBot="1">
      <c r="A73" s="563">
        <v>7.1</v>
      </c>
      <c r="B73" s="564"/>
      <c r="C73" s="564"/>
      <c r="D73" s="564"/>
      <c r="E73" s="564"/>
      <c r="F73" s="587" t="s">
        <v>1275</v>
      </c>
      <c r="G73" s="588"/>
      <c r="H73" s="588"/>
      <c r="I73" s="567" t="str">
        <f t="shared" si="0"/>
        <v>No hay ejecución</v>
      </c>
      <c r="J73" s="568" t="str">
        <f t="shared" si="1"/>
        <v>NA</v>
      </c>
      <c r="K73" s="588"/>
      <c r="L73" s="580">
        <v>35</v>
      </c>
      <c r="M73" s="580">
        <v>35</v>
      </c>
      <c r="N73" s="567">
        <f t="shared" si="2"/>
        <v>1</v>
      </c>
      <c r="O73" s="568" t="str">
        <f t="shared" si="3"/>
        <v>De acuerdo con lo programado</v>
      </c>
      <c r="P73" s="575"/>
      <c r="Q73" s="575">
        <v>10</v>
      </c>
      <c r="R73" s="575">
        <v>10</v>
      </c>
      <c r="S73" s="567">
        <f t="shared" ref="S73:S77" si="20">IF(R73="","No hay ejecución",IF(AND(Q73=0),"No hay Programación", R73/Q73))</f>
        <v>1</v>
      </c>
      <c r="T73" s="568" t="str">
        <f t="shared" ref="T73:T77" si="21">IF(S73="No hay ejecución","NA",IF(S73&gt;=90%,"De acuerdo con lo programado",IF(S73&gt;=51%,"Atraso Leve",IF(S73&lt;=50%,"En riesgo cumplimiento"))))</f>
        <v>De acuerdo con lo programado</v>
      </c>
      <c r="U73" s="575" t="s">
        <v>1541</v>
      </c>
      <c r="V73" s="575">
        <v>5</v>
      </c>
      <c r="W73" s="575">
        <v>5</v>
      </c>
      <c r="X73" s="567">
        <f t="shared" si="6"/>
        <v>1</v>
      </c>
      <c r="Y73" s="568" t="str">
        <f t="shared" si="7"/>
        <v>De acuerdo con lo programado</v>
      </c>
      <c r="Z73" s="575"/>
      <c r="AA73" s="575"/>
      <c r="AB73" s="575"/>
      <c r="AC73" s="575"/>
      <c r="AD73" s="575"/>
    </row>
    <row r="74" spans="1:30" ht="35.25" customHeight="1" thickTop="1" thickBot="1">
      <c r="A74" s="563">
        <v>7.1</v>
      </c>
      <c r="B74" s="564"/>
      <c r="C74" s="564"/>
      <c r="D74" s="564"/>
      <c r="E74" s="564"/>
      <c r="F74" s="587" t="s">
        <v>1275</v>
      </c>
      <c r="G74" s="588"/>
      <c r="H74" s="588"/>
      <c r="I74" s="567" t="str">
        <f t="shared" si="0"/>
        <v>No hay ejecución</v>
      </c>
      <c r="J74" s="568" t="str">
        <f t="shared" si="1"/>
        <v>NA</v>
      </c>
      <c r="K74" s="588"/>
      <c r="L74" s="580">
        <v>35</v>
      </c>
      <c r="M74" s="580">
        <v>35</v>
      </c>
      <c r="N74" s="567">
        <f t="shared" si="2"/>
        <v>1</v>
      </c>
      <c r="O74" s="568" t="str">
        <f t="shared" si="3"/>
        <v>De acuerdo con lo programado</v>
      </c>
      <c r="P74" s="575"/>
      <c r="Q74" s="575">
        <v>10</v>
      </c>
      <c r="R74" s="575">
        <v>10</v>
      </c>
      <c r="S74" s="567">
        <f t="shared" si="20"/>
        <v>1</v>
      </c>
      <c r="T74" s="568" t="str">
        <f t="shared" si="21"/>
        <v>De acuerdo con lo programado</v>
      </c>
      <c r="U74" s="575" t="s">
        <v>1541</v>
      </c>
      <c r="V74" s="575">
        <v>5</v>
      </c>
      <c r="W74" s="575">
        <v>5</v>
      </c>
      <c r="X74" s="567">
        <f t="shared" si="6"/>
        <v>1</v>
      </c>
      <c r="Y74" s="568" t="str">
        <f t="shared" si="7"/>
        <v>De acuerdo con lo programado</v>
      </c>
      <c r="Z74" s="575"/>
      <c r="AA74" s="575"/>
      <c r="AB74" s="575"/>
      <c r="AC74" s="575"/>
      <c r="AD74" s="575"/>
    </row>
    <row r="75" spans="1:30" ht="35.25" hidden="1" customHeight="1" thickTop="1" thickBot="1">
      <c r="A75" s="563">
        <v>7.2</v>
      </c>
      <c r="B75" s="564"/>
      <c r="C75" s="564"/>
      <c r="D75" s="564"/>
      <c r="E75" s="564"/>
      <c r="F75" s="577" t="s">
        <v>1276</v>
      </c>
      <c r="G75" s="578"/>
      <c r="H75" s="578"/>
      <c r="I75" s="567" t="str">
        <f t="shared" si="0"/>
        <v>No hay ejecución</v>
      </c>
      <c r="J75" s="568" t="str">
        <f t="shared" si="1"/>
        <v>NA</v>
      </c>
      <c r="K75" s="578"/>
      <c r="L75" s="580">
        <v>4</v>
      </c>
      <c r="M75" s="580">
        <v>4</v>
      </c>
      <c r="N75" s="567">
        <f t="shared" si="2"/>
        <v>1</v>
      </c>
      <c r="O75" s="568" t="str">
        <f t="shared" si="3"/>
        <v>De acuerdo con lo programado</v>
      </c>
      <c r="P75" s="575"/>
      <c r="Q75" s="575">
        <v>2</v>
      </c>
      <c r="R75" s="575">
        <v>2</v>
      </c>
      <c r="S75" s="567">
        <f t="shared" si="20"/>
        <v>1</v>
      </c>
      <c r="T75" s="568" t="str">
        <f t="shared" si="21"/>
        <v>De acuerdo con lo programado</v>
      </c>
      <c r="U75" s="575" t="s">
        <v>1542</v>
      </c>
      <c r="V75" s="575">
        <v>0</v>
      </c>
      <c r="W75" s="575">
        <v>0</v>
      </c>
      <c r="X75" s="567" t="str">
        <f t="shared" si="6"/>
        <v>No hay Programación</v>
      </c>
      <c r="Y75" s="568" t="str">
        <f t="shared" si="7"/>
        <v>De acuerdo con lo programado</v>
      </c>
      <c r="Z75" s="575"/>
      <c r="AA75" s="575"/>
      <c r="AB75" s="575"/>
      <c r="AC75" s="575"/>
      <c r="AD75" s="575"/>
    </row>
    <row r="76" spans="1:30" ht="35.25" customHeight="1" thickTop="1" thickBot="1">
      <c r="A76" s="563">
        <v>7.3</v>
      </c>
      <c r="B76" s="564"/>
      <c r="C76" s="564"/>
      <c r="D76" s="564"/>
      <c r="E76" s="564"/>
      <c r="F76" s="587" t="s">
        <v>1277</v>
      </c>
      <c r="G76" s="588"/>
      <c r="H76" s="588"/>
      <c r="I76" s="567" t="str">
        <f t="shared" si="0"/>
        <v>No hay ejecución</v>
      </c>
      <c r="J76" s="568" t="str">
        <f t="shared" si="1"/>
        <v>NA</v>
      </c>
      <c r="K76" s="588"/>
      <c r="L76" s="580">
        <v>4</v>
      </c>
      <c r="M76" s="580">
        <v>4</v>
      </c>
      <c r="N76" s="567">
        <f t="shared" si="2"/>
        <v>1</v>
      </c>
      <c r="O76" s="568" t="str">
        <f t="shared" si="3"/>
        <v>De acuerdo con lo programado</v>
      </c>
      <c r="P76" s="575"/>
      <c r="Q76" s="575">
        <v>2</v>
      </c>
      <c r="R76" s="575">
        <v>2</v>
      </c>
      <c r="S76" s="567">
        <f t="shared" si="20"/>
        <v>1</v>
      </c>
      <c r="T76" s="568" t="str">
        <f t="shared" si="21"/>
        <v>De acuerdo con lo programado</v>
      </c>
      <c r="U76" s="575" t="s">
        <v>1542</v>
      </c>
      <c r="V76" s="575">
        <v>2</v>
      </c>
      <c r="W76" s="575">
        <v>2</v>
      </c>
      <c r="X76" s="567">
        <f t="shared" si="6"/>
        <v>1</v>
      </c>
      <c r="Y76" s="568" t="str">
        <f t="shared" si="7"/>
        <v>De acuerdo con lo programado</v>
      </c>
      <c r="Z76" s="575"/>
      <c r="AA76" s="575"/>
      <c r="AB76" s="575"/>
      <c r="AC76" s="575"/>
      <c r="AD76" s="575"/>
    </row>
    <row r="77" spans="1:30" ht="35.25" customHeight="1" thickTop="1" thickBot="1">
      <c r="A77" s="563">
        <v>7.3</v>
      </c>
      <c r="B77" s="564"/>
      <c r="C77" s="564"/>
      <c r="D77" s="564"/>
      <c r="E77" s="564"/>
      <c r="F77" s="587" t="s">
        <v>1277</v>
      </c>
      <c r="G77" s="588"/>
      <c r="H77" s="588"/>
      <c r="I77" s="567" t="str">
        <f t="shared" si="0"/>
        <v>No hay ejecución</v>
      </c>
      <c r="J77" s="568" t="str">
        <f t="shared" si="1"/>
        <v>NA</v>
      </c>
      <c r="K77" s="588"/>
      <c r="L77" s="580">
        <v>4</v>
      </c>
      <c r="M77" s="580">
        <v>4</v>
      </c>
      <c r="N77" s="567">
        <f t="shared" si="2"/>
        <v>1</v>
      </c>
      <c r="O77" s="568" t="str">
        <f t="shared" si="3"/>
        <v>De acuerdo con lo programado</v>
      </c>
      <c r="P77" s="575"/>
      <c r="Q77" s="575">
        <v>2</v>
      </c>
      <c r="R77" s="575">
        <v>2</v>
      </c>
      <c r="S77" s="567">
        <f t="shared" si="20"/>
        <v>1</v>
      </c>
      <c r="T77" s="568" t="str">
        <f t="shared" si="21"/>
        <v>De acuerdo con lo programado</v>
      </c>
      <c r="U77" s="575" t="s">
        <v>1542</v>
      </c>
      <c r="V77" s="575">
        <v>2</v>
      </c>
      <c r="W77" s="575">
        <v>2</v>
      </c>
      <c r="X77" s="567">
        <f t="shared" si="6"/>
        <v>1</v>
      </c>
      <c r="Y77" s="568" t="str">
        <f t="shared" si="7"/>
        <v>De acuerdo con lo programado</v>
      </c>
      <c r="Z77" s="575"/>
      <c r="AA77" s="575"/>
      <c r="AB77" s="575"/>
      <c r="AC77" s="575"/>
      <c r="AD77" s="575"/>
    </row>
    <row r="78" spans="1:30" ht="35.25" hidden="1" customHeight="1" thickTop="1" thickBot="1">
      <c r="A78" s="563">
        <v>8</v>
      </c>
      <c r="B78" s="564"/>
      <c r="C78" s="564"/>
      <c r="D78" s="564"/>
      <c r="E78" s="564"/>
      <c r="F78" s="584" t="s">
        <v>1278</v>
      </c>
      <c r="G78" s="586"/>
      <c r="H78" s="586"/>
      <c r="I78" s="567" t="str">
        <f t="shared" ref="I78:I141" si="22">IF(H78="","No hay ejecución",IF(AND(G78=0),"No hay Programación", H78/G78))</f>
        <v>No hay ejecución</v>
      </c>
      <c r="J78" s="568" t="str">
        <f t="shared" ref="J78:J141" si="23">IF(I78="No hay ejecución","NA",IF(I78&gt;=90%,"De acuerdo con lo programado",IF(I78&gt;=51%,"Atraso Leve",IF(I78&lt;=50%,"En riesgo cumplimiento"))))</f>
        <v>NA</v>
      </c>
      <c r="K78" s="586"/>
      <c r="L78" s="580"/>
      <c r="M78" s="580"/>
      <c r="N78" s="567" t="str">
        <f t="shared" ref="N78:N141" si="24">IF(M78="","No hay ejecución",IF(AND(L78=0),"No hay Programación", M78/L78))</f>
        <v>No hay ejecución</v>
      </c>
      <c r="O78" s="568" t="str">
        <f t="shared" ref="O78:O141" si="25">IF(N78="No hay ejecución","NA",IF(N78&gt;=90%,"De acuerdo con lo programado",IF(N78&gt;=51%,"Atraso Leve",IF(N78&lt;=50%,"En riesgo cumplimiento"))))</f>
        <v>NA</v>
      </c>
      <c r="P78" s="575"/>
      <c r="Q78" s="575"/>
      <c r="R78" s="575"/>
      <c r="S78" s="576"/>
      <c r="T78" s="576"/>
      <c r="U78" s="575"/>
      <c r="V78" s="575"/>
      <c r="W78" s="575"/>
      <c r="X78" s="567" t="str">
        <f t="shared" ref="X78:X141" si="26">IF(W78="","No hay ejecución",IF(AND(V78=0),"No hay Programación", W78/V78))</f>
        <v>No hay ejecución</v>
      </c>
      <c r="Y78" s="568" t="str">
        <f t="shared" ref="Y78:Y141" si="27">IF(X78="No hay ejecución","NA",IF(X78&gt;=90%,"De acuerdo con lo programado",IF(X78&gt;=51%,"Atraso Leve",IF(X78&lt;=50%,"En riesgo cumplimiento"))))</f>
        <v>NA</v>
      </c>
      <c r="Z78" s="575"/>
      <c r="AA78" s="575"/>
      <c r="AB78" s="575"/>
      <c r="AC78" s="575"/>
      <c r="AD78" s="575"/>
    </row>
    <row r="79" spans="1:30" ht="35.25" hidden="1" customHeight="1" thickTop="1" thickBot="1">
      <c r="A79" s="563">
        <v>8.1</v>
      </c>
      <c r="B79" s="564">
        <v>0</v>
      </c>
      <c r="C79" s="564">
        <v>0</v>
      </c>
      <c r="D79" s="564">
        <v>0</v>
      </c>
      <c r="E79" s="564">
        <v>0</v>
      </c>
      <c r="F79" s="587" t="s">
        <v>1279</v>
      </c>
      <c r="G79" s="588"/>
      <c r="H79" s="588"/>
      <c r="I79" s="567" t="str">
        <f t="shared" si="22"/>
        <v>No hay ejecución</v>
      </c>
      <c r="J79" s="568" t="str">
        <f t="shared" si="23"/>
        <v>NA</v>
      </c>
      <c r="K79" s="588"/>
      <c r="L79" s="580"/>
      <c r="M79" s="580"/>
      <c r="N79" s="567" t="str">
        <f t="shared" si="24"/>
        <v>No hay ejecución</v>
      </c>
      <c r="O79" s="568" t="str">
        <f t="shared" si="25"/>
        <v>NA</v>
      </c>
      <c r="P79" s="575"/>
      <c r="Q79" s="575"/>
      <c r="R79" s="575"/>
      <c r="S79" s="576"/>
      <c r="T79" s="576"/>
      <c r="U79" s="575"/>
      <c r="V79" s="575"/>
      <c r="W79" s="575"/>
      <c r="X79" s="567" t="str">
        <f t="shared" si="26"/>
        <v>No hay ejecución</v>
      </c>
      <c r="Y79" s="568" t="str">
        <f t="shared" si="27"/>
        <v>NA</v>
      </c>
      <c r="Z79" s="575"/>
      <c r="AA79" s="575"/>
      <c r="AB79" s="575"/>
      <c r="AC79" s="575"/>
      <c r="AD79" s="575"/>
    </row>
    <row r="80" spans="1:30" ht="35.25" hidden="1" customHeight="1" thickTop="1" thickBot="1">
      <c r="A80" s="563">
        <v>8.1</v>
      </c>
      <c r="B80" s="564"/>
      <c r="C80" s="564"/>
      <c r="D80" s="564"/>
      <c r="E80" s="564"/>
      <c r="F80" s="587" t="s">
        <v>1279</v>
      </c>
      <c r="G80" s="588"/>
      <c r="H80" s="588"/>
      <c r="I80" s="567" t="str">
        <f t="shared" si="22"/>
        <v>No hay ejecución</v>
      </c>
      <c r="J80" s="568" t="str">
        <f t="shared" si="23"/>
        <v>NA</v>
      </c>
      <c r="K80" s="588"/>
      <c r="L80" s="580"/>
      <c r="M80" s="580"/>
      <c r="N80" s="567" t="str">
        <f t="shared" si="24"/>
        <v>No hay ejecución</v>
      </c>
      <c r="O80" s="568" t="str">
        <f t="shared" si="25"/>
        <v>NA</v>
      </c>
      <c r="P80" s="575"/>
      <c r="Q80" s="575"/>
      <c r="R80" s="575"/>
      <c r="S80" s="576"/>
      <c r="T80" s="576"/>
      <c r="U80" s="575"/>
      <c r="V80" s="575"/>
      <c r="W80" s="575"/>
      <c r="X80" s="567" t="str">
        <f t="shared" si="26"/>
        <v>No hay ejecución</v>
      </c>
      <c r="Y80" s="568" t="str">
        <f t="shared" si="27"/>
        <v>NA</v>
      </c>
      <c r="Z80" s="575"/>
      <c r="AA80" s="575"/>
      <c r="AB80" s="575"/>
      <c r="AC80" s="575"/>
      <c r="AD80" s="575"/>
    </row>
    <row r="81" spans="1:30" ht="35.25" customHeight="1" thickTop="1" thickBot="1">
      <c r="A81" s="563">
        <v>8.1999999999999993</v>
      </c>
      <c r="B81" s="564"/>
      <c r="C81" s="564"/>
      <c r="D81" s="564"/>
      <c r="E81" s="564"/>
      <c r="F81" s="577" t="s">
        <v>1280</v>
      </c>
      <c r="G81" s="578"/>
      <c r="H81" s="578"/>
      <c r="I81" s="567" t="str">
        <f t="shared" si="22"/>
        <v>No hay ejecución</v>
      </c>
      <c r="J81" s="568" t="str">
        <f t="shared" si="23"/>
        <v>NA</v>
      </c>
      <c r="K81" s="578"/>
      <c r="L81" s="580">
        <v>6</v>
      </c>
      <c r="M81" s="580">
        <v>6</v>
      </c>
      <c r="N81" s="567">
        <f t="shared" si="24"/>
        <v>1</v>
      </c>
      <c r="O81" s="568" t="str">
        <f t="shared" si="25"/>
        <v>De acuerdo con lo programado</v>
      </c>
      <c r="P81" s="575"/>
      <c r="Q81" s="575">
        <v>5</v>
      </c>
      <c r="R81" s="575">
        <v>5</v>
      </c>
      <c r="S81" s="567">
        <f t="shared" ref="S81:S88" si="28">IF(R81="","No hay ejecución",IF(AND(Q81=0),"No hay Programación", R81/Q81))</f>
        <v>1</v>
      </c>
      <c r="T81" s="568" t="str">
        <f t="shared" ref="T81:T88" si="29">IF(S81="No hay ejecución","NA",IF(S81&gt;=90%,"De acuerdo con lo programado",IF(S81&gt;=51%,"Atraso Leve",IF(S81&lt;=50%,"En riesgo cumplimiento"))))</f>
        <v>De acuerdo con lo programado</v>
      </c>
      <c r="U81" s="575" t="s">
        <v>1542</v>
      </c>
      <c r="V81" s="575">
        <v>4</v>
      </c>
      <c r="W81" s="575">
        <v>4</v>
      </c>
      <c r="X81" s="567">
        <f t="shared" si="26"/>
        <v>1</v>
      </c>
      <c r="Y81" s="568" t="str">
        <f t="shared" si="27"/>
        <v>De acuerdo con lo programado</v>
      </c>
      <c r="Z81" s="575"/>
      <c r="AA81" s="575"/>
      <c r="AB81" s="575"/>
      <c r="AC81" s="575"/>
      <c r="AD81" s="575"/>
    </row>
    <row r="82" spans="1:30" ht="35.25" customHeight="1" thickTop="1" thickBot="1">
      <c r="A82" s="563">
        <v>8.1999999999999993</v>
      </c>
      <c r="B82" s="564"/>
      <c r="C82" s="564"/>
      <c r="D82" s="564"/>
      <c r="E82" s="564"/>
      <c r="F82" s="577" t="s">
        <v>1280</v>
      </c>
      <c r="G82" s="578"/>
      <c r="H82" s="578"/>
      <c r="I82" s="567" t="str">
        <f t="shared" si="22"/>
        <v>No hay ejecución</v>
      </c>
      <c r="J82" s="568" t="str">
        <f t="shared" si="23"/>
        <v>NA</v>
      </c>
      <c r="K82" s="578"/>
      <c r="L82" s="580">
        <v>6</v>
      </c>
      <c r="M82" s="580">
        <v>6</v>
      </c>
      <c r="N82" s="567">
        <f t="shared" si="24"/>
        <v>1</v>
      </c>
      <c r="O82" s="568" t="str">
        <f t="shared" si="25"/>
        <v>De acuerdo con lo programado</v>
      </c>
      <c r="P82" s="575"/>
      <c r="Q82" s="575">
        <v>5</v>
      </c>
      <c r="R82" s="575">
        <v>5</v>
      </c>
      <c r="S82" s="567">
        <f t="shared" si="28"/>
        <v>1</v>
      </c>
      <c r="T82" s="568" t="str">
        <f t="shared" si="29"/>
        <v>De acuerdo con lo programado</v>
      </c>
      <c r="U82" s="575" t="s">
        <v>1542</v>
      </c>
      <c r="V82" s="575">
        <v>3</v>
      </c>
      <c r="W82" s="575">
        <v>3</v>
      </c>
      <c r="X82" s="567">
        <f t="shared" si="26"/>
        <v>1</v>
      </c>
      <c r="Y82" s="568" t="str">
        <f t="shared" si="27"/>
        <v>De acuerdo con lo programado</v>
      </c>
      <c r="Z82" s="575"/>
      <c r="AA82" s="575"/>
      <c r="AB82" s="575"/>
      <c r="AC82" s="575"/>
      <c r="AD82" s="575"/>
    </row>
    <row r="83" spans="1:30" ht="35.25" customHeight="1" thickTop="1" thickBot="1">
      <c r="A83" s="563">
        <v>8.3000000000000007</v>
      </c>
      <c r="B83" s="564"/>
      <c r="C83" s="564"/>
      <c r="D83" s="564"/>
      <c r="E83" s="564"/>
      <c r="F83" s="587" t="s">
        <v>1281</v>
      </c>
      <c r="G83" s="588"/>
      <c r="H83" s="588"/>
      <c r="I83" s="567" t="str">
        <f t="shared" si="22"/>
        <v>No hay ejecución</v>
      </c>
      <c r="J83" s="568" t="str">
        <f t="shared" si="23"/>
        <v>NA</v>
      </c>
      <c r="K83" s="588"/>
      <c r="L83" s="580">
        <v>50</v>
      </c>
      <c r="M83" s="580">
        <v>50</v>
      </c>
      <c r="N83" s="567">
        <f t="shared" si="24"/>
        <v>1</v>
      </c>
      <c r="O83" s="568" t="str">
        <f t="shared" si="25"/>
        <v>De acuerdo con lo programado</v>
      </c>
      <c r="P83" s="575"/>
      <c r="Q83" s="575">
        <v>300</v>
      </c>
      <c r="R83" s="575">
        <v>300</v>
      </c>
      <c r="S83" s="567">
        <f t="shared" si="28"/>
        <v>1</v>
      </c>
      <c r="T83" s="568" t="str">
        <f t="shared" si="29"/>
        <v>De acuerdo con lo programado</v>
      </c>
      <c r="U83" s="575" t="s">
        <v>1543</v>
      </c>
      <c r="V83" s="575">
        <v>300</v>
      </c>
      <c r="W83" s="575">
        <v>300</v>
      </c>
      <c r="X83" s="567">
        <f t="shared" si="26"/>
        <v>1</v>
      </c>
      <c r="Y83" s="568" t="str">
        <f t="shared" si="27"/>
        <v>De acuerdo con lo programado</v>
      </c>
      <c r="Z83" s="575"/>
      <c r="AA83" s="575"/>
      <c r="AB83" s="575"/>
      <c r="AC83" s="575"/>
      <c r="AD83" s="575"/>
    </row>
    <row r="84" spans="1:30" ht="35.25" customHeight="1" thickTop="1" thickBot="1">
      <c r="A84" s="563">
        <v>8.3000000000000007</v>
      </c>
      <c r="B84" s="564"/>
      <c r="C84" s="564"/>
      <c r="D84" s="564"/>
      <c r="E84" s="564"/>
      <c r="F84" s="587" t="s">
        <v>1281</v>
      </c>
      <c r="G84" s="588"/>
      <c r="H84" s="588"/>
      <c r="I84" s="567" t="str">
        <f t="shared" si="22"/>
        <v>No hay ejecución</v>
      </c>
      <c r="J84" s="568" t="str">
        <f t="shared" si="23"/>
        <v>NA</v>
      </c>
      <c r="K84" s="588"/>
      <c r="L84" s="580">
        <v>50</v>
      </c>
      <c r="M84" s="580">
        <v>50</v>
      </c>
      <c r="N84" s="567">
        <f t="shared" si="24"/>
        <v>1</v>
      </c>
      <c r="O84" s="568" t="str">
        <f t="shared" si="25"/>
        <v>De acuerdo con lo programado</v>
      </c>
      <c r="P84" s="575"/>
      <c r="Q84" s="575">
        <v>350</v>
      </c>
      <c r="R84" s="575">
        <v>350</v>
      </c>
      <c r="S84" s="567">
        <f t="shared" si="28"/>
        <v>1</v>
      </c>
      <c r="T84" s="568" t="str">
        <f t="shared" si="29"/>
        <v>De acuerdo con lo programado</v>
      </c>
      <c r="U84" s="575" t="s">
        <v>1543</v>
      </c>
      <c r="V84" s="575">
        <v>300</v>
      </c>
      <c r="W84" s="575">
        <v>300</v>
      </c>
      <c r="X84" s="567">
        <f t="shared" si="26"/>
        <v>1</v>
      </c>
      <c r="Y84" s="568" t="str">
        <f t="shared" si="27"/>
        <v>De acuerdo con lo programado</v>
      </c>
      <c r="Z84" s="575"/>
      <c r="AA84" s="575"/>
      <c r="AB84" s="575"/>
      <c r="AC84" s="575"/>
      <c r="AD84" s="575"/>
    </row>
    <row r="85" spans="1:30" ht="35.25" hidden="1" customHeight="1" thickTop="1" thickBot="1">
      <c r="A85" s="563">
        <v>8.4</v>
      </c>
      <c r="B85" s="564"/>
      <c r="C85" s="564"/>
      <c r="D85" s="564"/>
      <c r="E85" s="564"/>
      <c r="F85" s="577" t="s">
        <v>1282</v>
      </c>
      <c r="G85" s="578"/>
      <c r="H85" s="578"/>
      <c r="I85" s="567" t="str">
        <f t="shared" si="22"/>
        <v>No hay ejecución</v>
      </c>
      <c r="J85" s="568" t="str">
        <f t="shared" si="23"/>
        <v>NA</v>
      </c>
      <c r="K85" s="578"/>
      <c r="L85" s="580">
        <v>6</v>
      </c>
      <c r="M85" s="580">
        <v>6</v>
      </c>
      <c r="N85" s="567">
        <f t="shared" si="24"/>
        <v>1</v>
      </c>
      <c r="O85" s="568" t="str">
        <f t="shared" si="25"/>
        <v>De acuerdo con lo programado</v>
      </c>
      <c r="P85" s="575"/>
      <c r="Q85" s="575">
        <v>4</v>
      </c>
      <c r="R85" s="575">
        <v>4</v>
      </c>
      <c r="S85" s="567">
        <f t="shared" si="28"/>
        <v>1</v>
      </c>
      <c r="T85" s="568" t="str">
        <f t="shared" si="29"/>
        <v>De acuerdo con lo programado</v>
      </c>
      <c r="U85" s="575" t="s">
        <v>1542</v>
      </c>
      <c r="V85" s="575"/>
      <c r="W85" s="575"/>
      <c r="X85" s="567" t="str">
        <f t="shared" si="26"/>
        <v>No hay ejecución</v>
      </c>
      <c r="Y85" s="568" t="str">
        <f t="shared" si="27"/>
        <v>NA</v>
      </c>
      <c r="Z85" s="575"/>
      <c r="AA85" s="575"/>
      <c r="AB85" s="575"/>
      <c r="AC85" s="575"/>
      <c r="AD85" s="575"/>
    </row>
    <row r="86" spans="1:30" ht="35.25" hidden="1" customHeight="1" thickTop="1" thickBot="1">
      <c r="A86" s="563">
        <v>8.4</v>
      </c>
      <c r="B86" s="564"/>
      <c r="C86" s="564"/>
      <c r="D86" s="564"/>
      <c r="E86" s="564"/>
      <c r="F86" s="577" t="s">
        <v>1282</v>
      </c>
      <c r="G86" s="578"/>
      <c r="H86" s="578"/>
      <c r="I86" s="567" t="str">
        <f t="shared" si="22"/>
        <v>No hay ejecución</v>
      </c>
      <c r="J86" s="568" t="str">
        <f t="shared" si="23"/>
        <v>NA</v>
      </c>
      <c r="K86" s="578"/>
      <c r="L86" s="580">
        <v>6</v>
      </c>
      <c r="M86" s="580">
        <v>6</v>
      </c>
      <c r="N86" s="567">
        <f t="shared" si="24"/>
        <v>1</v>
      </c>
      <c r="O86" s="568" t="str">
        <f t="shared" si="25"/>
        <v>De acuerdo con lo programado</v>
      </c>
      <c r="P86" s="575"/>
      <c r="Q86" s="575">
        <v>2</v>
      </c>
      <c r="R86" s="575">
        <v>2</v>
      </c>
      <c r="S86" s="567">
        <f t="shared" si="28"/>
        <v>1</v>
      </c>
      <c r="T86" s="568" t="str">
        <f t="shared" si="29"/>
        <v>De acuerdo con lo programado</v>
      </c>
      <c r="U86" s="575" t="s">
        <v>1542</v>
      </c>
      <c r="V86" s="575"/>
      <c r="W86" s="575"/>
      <c r="X86" s="567" t="str">
        <f t="shared" si="26"/>
        <v>No hay ejecución</v>
      </c>
      <c r="Y86" s="568" t="str">
        <f t="shared" si="27"/>
        <v>NA</v>
      </c>
      <c r="Z86" s="575"/>
      <c r="AA86" s="575"/>
      <c r="AB86" s="575"/>
      <c r="AC86" s="575"/>
      <c r="AD86" s="575"/>
    </row>
    <row r="87" spans="1:30" ht="35.25" customHeight="1" thickTop="1" thickBot="1">
      <c r="A87" s="563">
        <v>8.5</v>
      </c>
      <c r="B87" s="564"/>
      <c r="C87" s="564"/>
      <c r="D87" s="564"/>
      <c r="E87" s="564"/>
      <c r="F87" s="577" t="s">
        <v>1283</v>
      </c>
      <c r="G87" s="578"/>
      <c r="H87" s="578"/>
      <c r="I87" s="567" t="str">
        <f t="shared" si="22"/>
        <v>No hay ejecución</v>
      </c>
      <c r="J87" s="568" t="str">
        <f t="shared" si="23"/>
        <v>NA</v>
      </c>
      <c r="K87" s="578"/>
      <c r="L87" s="580">
        <v>6</v>
      </c>
      <c r="M87" s="580">
        <v>6</v>
      </c>
      <c r="N87" s="567">
        <f t="shared" si="24"/>
        <v>1</v>
      </c>
      <c r="O87" s="568" t="str">
        <f t="shared" si="25"/>
        <v>De acuerdo con lo programado</v>
      </c>
      <c r="P87" s="575"/>
      <c r="Q87" s="575">
        <v>2</v>
      </c>
      <c r="R87" s="575">
        <v>2</v>
      </c>
      <c r="S87" s="567">
        <f t="shared" si="28"/>
        <v>1</v>
      </c>
      <c r="T87" s="568" t="str">
        <f t="shared" si="29"/>
        <v>De acuerdo con lo programado</v>
      </c>
      <c r="U87" s="575" t="s">
        <v>1542</v>
      </c>
      <c r="V87" s="575">
        <v>3</v>
      </c>
      <c r="W87" s="575">
        <v>3</v>
      </c>
      <c r="X87" s="567">
        <f t="shared" si="26"/>
        <v>1</v>
      </c>
      <c r="Y87" s="568" t="str">
        <f t="shared" si="27"/>
        <v>De acuerdo con lo programado</v>
      </c>
      <c r="Z87" s="575"/>
      <c r="AA87" s="575"/>
      <c r="AB87" s="575"/>
      <c r="AC87" s="575"/>
      <c r="AD87" s="575"/>
    </row>
    <row r="88" spans="1:30" ht="35.25" customHeight="1" thickTop="1" thickBot="1">
      <c r="A88" s="563">
        <v>8.5</v>
      </c>
      <c r="B88" s="564"/>
      <c r="C88" s="564"/>
      <c r="D88" s="564"/>
      <c r="E88" s="564"/>
      <c r="F88" s="577" t="s">
        <v>1283</v>
      </c>
      <c r="G88" s="578"/>
      <c r="H88" s="578"/>
      <c r="I88" s="567" t="str">
        <f t="shared" si="22"/>
        <v>No hay ejecución</v>
      </c>
      <c r="J88" s="568" t="str">
        <f t="shared" si="23"/>
        <v>NA</v>
      </c>
      <c r="K88" s="578"/>
      <c r="L88" s="580">
        <v>6</v>
      </c>
      <c r="M88" s="580">
        <v>6</v>
      </c>
      <c r="N88" s="567">
        <f t="shared" si="24"/>
        <v>1</v>
      </c>
      <c r="O88" s="568" t="str">
        <f t="shared" si="25"/>
        <v>De acuerdo con lo programado</v>
      </c>
      <c r="P88" s="575"/>
      <c r="Q88" s="575">
        <v>2</v>
      </c>
      <c r="R88" s="575">
        <v>2</v>
      </c>
      <c r="S88" s="567">
        <f t="shared" si="28"/>
        <v>1</v>
      </c>
      <c r="T88" s="568" t="str">
        <f t="shared" si="29"/>
        <v>De acuerdo con lo programado</v>
      </c>
      <c r="U88" s="575" t="s">
        <v>1542</v>
      </c>
      <c r="V88" s="575">
        <v>3</v>
      </c>
      <c r="W88" s="575">
        <v>3</v>
      </c>
      <c r="X88" s="567">
        <f t="shared" si="26"/>
        <v>1</v>
      </c>
      <c r="Y88" s="568" t="str">
        <f t="shared" si="27"/>
        <v>De acuerdo con lo programado</v>
      </c>
      <c r="Z88" s="575"/>
      <c r="AA88" s="575"/>
      <c r="AB88" s="575"/>
      <c r="AC88" s="575"/>
      <c r="AD88" s="575"/>
    </row>
    <row r="89" spans="1:30" ht="35.25" hidden="1" customHeight="1" thickTop="1" thickBot="1">
      <c r="A89" s="563">
        <v>9</v>
      </c>
      <c r="B89" s="564"/>
      <c r="C89" s="564"/>
      <c r="D89" s="564"/>
      <c r="E89" s="564"/>
      <c r="F89" s="584" t="s">
        <v>1284</v>
      </c>
      <c r="G89" s="586"/>
      <c r="H89" s="586"/>
      <c r="I89" s="567" t="str">
        <f t="shared" si="22"/>
        <v>No hay ejecución</v>
      </c>
      <c r="J89" s="568" t="str">
        <f t="shared" si="23"/>
        <v>NA</v>
      </c>
      <c r="K89" s="586"/>
      <c r="L89" s="580"/>
      <c r="M89" s="580"/>
      <c r="N89" s="567" t="str">
        <f t="shared" si="24"/>
        <v>No hay ejecución</v>
      </c>
      <c r="O89" s="568" t="str">
        <f t="shared" si="25"/>
        <v>NA</v>
      </c>
      <c r="P89" s="575"/>
      <c r="Q89" s="575"/>
      <c r="R89" s="575"/>
      <c r="S89" s="576"/>
      <c r="T89" s="576"/>
      <c r="U89" s="575"/>
      <c r="V89" s="575"/>
      <c r="W89" s="575"/>
      <c r="X89" s="567" t="str">
        <f t="shared" si="26"/>
        <v>No hay ejecución</v>
      </c>
      <c r="Y89" s="568" t="str">
        <f t="shared" si="27"/>
        <v>NA</v>
      </c>
      <c r="Z89" s="575"/>
      <c r="AA89" s="575"/>
      <c r="AB89" s="575"/>
      <c r="AC89" s="575"/>
      <c r="AD89" s="575"/>
    </row>
    <row r="90" spans="1:30" ht="35.25" hidden="1" customHeight="1" thickTop="1" thickBot="1">
      <c r="A90" s="563">
        <v>9.1</v>
      </c>
      <c r="B90" s="564">
        <v>0</v>
      </c>
      <c r="C90" s="564">
        <v>0</v>
      </c>
      <c r="D90" s="564">
        <v>0</v>
      </c>
      <c r="E90" s="564">
        <v>0</v>
      </c>
      <c r="F90" s="577" t="s">
        <v>1285</v>
      </c>
      <c r="G90" s="578"/>
      <c r="H90" s="578"/>
      <c r="I90" s="567" t="str">
        <f t="shared" si="22"/>
        <v>No hay ejecución</v>
      </c>
      <c r="J90" s="568" t="str">
        <f t="shared" si="23"/>
        <v>NA</v>
      </c>
      <c r="K90" s="578"/>
      <c r="L90" s="580"/>
      <c r="M90" s="580"/>
      <c r="N90" s="567" t="str">
        <f t="shared" si="24"/>
        <v>No hay ejecución</v>
      </c>
      <c r="O90" s="568" t="str">
        <f t="shared" si="25"/>
        <v>NA</v>
      </c>
      <c r="P90" s="575"/>
      <c r="Q90" s="575"/>
      <c r="R90" s="575"/>
      <c r="S90" s="576"/>
      <c r="T90" s="576"/>
      <c r="U90" s="575"/>
      <c r="V90" s="575">
        <v>1</v>
      </c>
      <c r="W90" s="575">
        <v>0</v>
      </c>
      <c r="X90" s="567">
        <f t="shared" si="26"/>
        <v>0</v>
      </c>
      <c r="Y90" s="568" t="str">
        <f t="shared" si="27"/>
        <v>En riesgo cumplimiento</v>
      </c>
      <c r="Z90" s="575"/>
      <c r="AA90" s="575"/>
      <c r="AB90" s="575"/>
      <c r="AC90" s="575"/>
      <c r="AD90" s="575"/>
    </row>
    <row r="91" spans="1:30" ht="35.25" hidden="1" customHeight="1" thickTop="1" thickBot="1">
      <c r="A91" s="563">
        <v>9.1</v>
      </c>
      <c r="B91" s="564"/>
      <c r="C91" s="564"/>
      <c r="D91" s="564"/>
      <c r="E91" s="564"/>
      <c r="F91" s="577" t="s">
        <v>1285</v>
      </c>
      <c r="G91" s="578"/>
      <c r="H91" s="578"/>
      <c r="I91" s="567" t="str">
        <f t="shared" si="22"/>
        <v>No hay ejecución</v>
      </c>
      <c r="J91" s="568" t="str">
        <f t="shared" si="23"/>
        <v>NA</v>
      </c>
      <c r="K91" s="578"/>
      <c r="L91" s="580"/>
      <c r="M91" s="580"/>
      <c r="N91" s="567" t="str">
        <f t="shared" si="24"/>
        <v>No hay ejecución</v>
      </c>
      <c r="O91" s="568" t="str">
        <f t="shared" si="25"/>
        <v>NA</v>
      </c>
      <c r="P91" s="575"/>
      <c r="Q91" s="575"/>
      <c r="R91" s="575"/>
      <c r="S91" s="576"/>
      <c r="T91" s="576"/>
      <c r="U91" s="575"/>
      <c r="V91" s="575">
        <v>1</v>
      </c>
      <c r="W91" s="575">
        <v>0</v>
      </c>
      <c r="X91" s="567">
        <f t="shared" si="26"/>
        <v>0</v>
      </c>
      <c r="Y91" s="568" t="str">
        <f t="shared" si="27"/>
        <v>En riesgo cumplimiento</v>
      </c>
      <c r="Z91" s="575"/>
      <c r="AA91" s="575"/>
      <c r="AB91" s="575"/>
      <c r="AC91" s="575"/>
      <c r="AD91" s="575"/>
    </row>
    <row r="92" spans="1:30" ht="35.25" hidden="1" customHeight="1" thickTop="1" thickBot="1">
      <c r="A92" s="563">
        <v>10</v>
      </c>
      <c r="B92" s="564">
        <v>0</v>
      </c>
      <c r="C92" s="564">
        <v>0</v>
      </c>
      <c r="D92" s="564">
        <v>0</v>
      </c>
      <c r="E92" s="564">
        <v>0</v>
      </c>
      <c r="F92" s="584" t="s">
        <v>1286</v>
      </c>
      <c r="G92" s="586"/>
      <c r="H92" s="586"/>
      <c r="I92" s="567" t="str">
        <f t="shared" si="22"/>
        <v>No hay ejecución</v>
      </c>
      <c r="J92" s="568" t="str">
        <f t="shared" si="23"/>
        <v>NA</v>
      </c>
      <c r="K92" s="586"/>
      <c r="L92" s="580"/>
      <c r="M92" s="580"/>
      <c r="N92" s="567" t="str">
        <f t="shared" si="24"/>
        <v>No hay ejecución</v>
      </c>
      <c r="O92" s="568" t="str">
        <f t="shared" si="25"/>
        <v>NA</v>
      </c>
      <c r="P92" s="575"/>
      <c r="Q92" s="575"/>
      <c r="R92" s="575"/>
      <c r="S92" s="576"/>
      <c r="T92" s="576"/>
      <c r="U92" s="575"/>
      <c r="V92" s="575"/>
      <c r="W92" s="575"/>
      <c r="X92" s="567" t="str">
        <f t="shared" si="26"/>
        <v>No hay ejecución</v>
      </c>
      <c r="Y92" s="568" t="str">
        <f t="shared" si="27"/>
        <v>NA</v>
      </c>
      <c r="Z92" s="575"/>
      <c r="AA92" s="575"/>
      <c r="AB92" s="575"/>
      <c r="AC92" s="575"/>
      <c r="AD92" s="575"/>
    </row>
    <row r="93" spans="1:30" ht="35.25" customHeight="1" thickTop="1" thickBot="1">
      <c r="A93" s="563">
        <v>10.1</v>
      </c>
      <c r="B93" s="564">
        <v>0</v>
      </c>
      <c r="C93" s="564">
        <v>0</v>
      </c>
      <c r="D93" s="564">
        <v>0</v>
      </c>
      <c r="E93" s="564">
        <v>0</v>
      </c>
      <c r="F93" s="577" t="s">
        <v>1287</v>
      </c>
      <c r="G93" s="578"/>
      <c r="H93" s="578"/>
      <c r="I93" s="567" t="str">
        <f t="shared" si="22"/>
        <v>No hay ejecución</v>
      </c>
      <c r="J93" s="568" t="str">
        <f t="shared" si="23"/>
        <v>NA</v>
      </c>
      <c r="K93" s="578"/>
      <c r="L93" s="580"/>
      <c r="M93" s="580"/>
      <c r="N93" s="567" t="str">
        <f t="shared" si="24"/>
        <v>No hay ejecución</v>
      </c>
      <c r="O93" s="568" t="str">
        <f t="shared" si="25"/>
        <v>NA</v>
      </c>
      <c r="P93" s="575"/>
      <c r="Q93" s="575"/>
      <c r="R93" s="575"/>
      <c r="S93" s="576"/>
      <c r="T93" s="576"/>
      <c r="U93" s="575"/>
      <c r="V93" s="575">
        <v>10</v>
      </c>
      <c r="W93" s="575">
        <v>10</v>
      </c>
      <c r="X93" s="567">
        <f t="shared" si="26"/>
        <v>1</v>
      </c>
      <c r="Y93" s="568" t="str">
        <f t="shared" si="27"/>
        <v>De acuerdo con lo programado</v>
      </c>
      <c r="Z93" s="575"/>
      <c r="AA93" s="575"/>
      <c r="AB93" s="575"/>
      <c r="AC93" s="575"/>
      <c r="AD93" s="575"/>
    </row>
    <row r="94" spans="1:30" ht="35.25" customHeight="1" thickTop="1" thickBot="1">
      <c r="A94" s="563">
        <v>10.1</v>
      </c>
      <c r="B94" s="564"/>
      <c r="C94" s="564"/>
      <c r="D94" s="564"/>
      <c r="E94" s="564"/>
      <c r="F94" s="577" t="s">
        <v>1287</v>
      </c>
      <c r="G94" s="578"/>
      <c r="H94" s="578"/>
      <c r="I94" s="567" t="str">
        <f t="shared" si="22"/>
        <v>No hay ejecución</v>
      </c>
      <c r="J94" s="568" t="str">
        <f t="shared" si="23"/>
        <v>NA</v>
      </c>
      <c r="K94" s="578"/>
      <c r="L94" s="580">
        <v>4</v>
      </c>
      <c r="M94" s="580">
        <v>4</v>
      </c>
      <c r="N94" s="567">
        <f t="shared" si="24"/>
        <v>1</v>
      </c>
      <c r="O94" s="568" t="str">
        <f t="shared" si="25"/>
        <v>De acuerdo con lo programado</v>
      </c>
      <c r="P94" s="575"/>
      <c r="Q94" s="575">
        <v>2</v>
      </c>
      <c r="R94" s="575">
        <v>2</v>
      </c>
      <c r="S94" s="567">
        <f t="shared" ref="S94:S102" si="30">IF(R94="","No hay ejecución",IF(AND(Q94=0),"No hay Programación", R94/Q94))</f>
        <v>1</v>
      </c>
      <c r="T94" s="568" t="str">
        <f t="shared" ref="T94:T102" si="31">IF(S94="No hay ejecución","NA",IF(S94&gt;=90%,"De acuerdo con lo programado",IF(S94&gt;=51%,"Atraso Leve",IF(S94&lt;=50%,"En riesgo cumplimiento"))))</f>
        <v>De acuerdo con lo programado</v>
      </c>
      <c r="U94" s="575" t="s">
        <v>1542</v>
      </c>
      <c r="V94" s="575">
        <v>10</v>
      </c>
      <c r="W94" s="575">
        <v>10</v>
      </c>
      <c r="X94" s="567">
        <f t="shared" si="26"/>
        <v>1</v>
      </c>
      <c r="Y94" s="568" t="str">
        <f t="shared" si="27"/>
        <v>De acuerdo con lo programado</v>
      </c>
      <c r="Z94" s="575"/>
      <c r="AA94" s="575"/>
      <c r="AB94" s="575"/>
      <c r="AC94" s="575"/>
      <c r="AD94" s="575"/>
    </row>
    <row r="95" spans="1:30" ht="35.25" customHeight="1" thickTop="1" thickBot="1">
      <c r="A95" s="563">
        <v>10.1</v>
      </c>
      <c r="B95" s="564"/>
      <c r="C95" s="564"/>
      <c r="D95" s="564"/>
      <c r="E95" s="564"/>
      <c r="F95" s="577" t="s">
        <v>1287</v>
      </c>
      <c r="G95" s="578"/>
      <c r="H95" s="578"/>
      <c r="I95" s="567" t="str">
        <f t="shared" si="22"/>
        <v>No hay ejecución</v>
      </c>
      <c r="J95" s="568" t="str">
        <f t="shared" si="23"/>
        <v>NA</v>
      </c>
      <c r="K95" s="578"/>
      <c r="L95" s="580">
        <v>4</v>
      </c>
      <c r="M95" s="580">
        <v>4</v>
      </c>
      <c r="N95" s="567">
        <f t="shared" si="24"/>
        <v>1</v>
      </c>
      <c r="O95" s="568" t="str">
        <f t="shared" si="25"/>
        <v>De acuerdo con lo programado</v>
      </c>
      <c r="P95" s="575"/>
      <c r="Q95" s="575">
        <v>2</v>
      </c>
      <c r="R95" s="575">
        <v>2</v>
      </c>
      <c r="S95" s="567">
        <f t="shared" si="30"/>
        <v>1</v>
      </c>
      <c r="T95" s="568" t="str">
        <f t="shared" si="31"/>
        <v>De acuerdo con lo programado</v>
      </c>
      <c r="U95" s="575" t="s">
        <v>1542</v>
      </c>
      <c r="V95" s="575">
        <v>10</v>
      </c>
      <c r="W95" s="575">
        <v>10</v>
      </c>
      <c r="X95" s="567">
        <f t="shared" si="26"/>
        <v>1</v>
      </c>
      <c r="Y95" s="568" t="str">
        <f t="shared" si="27"/>
        <v>De acuerdo con lo programado</v>
      </c>
      <c r="Z95" s="575"/>
      <c r="AA95" s="575"/>
      <c r="AB95" s="575"/>
      <c r="AC95" s="575"/>
      <c r="AD95" s="575"/>
    </row>
    <row r="96" spans="1:30" ht="35.25" customHeight="1" thickTop="1" thickBot="1">
      <c r="A96" s="563">
        <v>10.1</v>
      </c>
      <c r="B96" s="564"/>
      <c r="C96" s="564"/>
      <c r="D96" s="564"/>
      <c r="E96" s="564"/>
      <c r="F96" s="577" t="s">
        <v>1287</v>
      </c>
      <c r="G96" s="578"/>
      <c r="H96" s="578"/>
      <c r="I96" s="567" t="str">
        <f t="shared" si="22"/>
        <v>No hay ejecución</v>
      </c>
      <c r="J96" s="568" t="str">
        <f t="shared" si="23"/>
        <v>NA</v>
      </c>
      <c r="K96" s="578"/>
      <c r="L96" s="580">
        <v>4</v>
      </c>
      <c r="M96" s="580">
        <v>4</v>
      </c>
      <c r="N96" s="567">
        <f t="shared" si="24"/>
        <v>1</v>
      </c>
      <c r="O96" s="568" t="str">
        <f t="shared" si="25"/>
        <v>De acuerdo con lo programado</v>
      </c>
      <c r="P96" s="575"/>
      <c r="Q96" s="575">
        <v>2</v>
      </c>
      <c r="R96" s="575">
        <v>2</v>
      </c>
      <c r="S96" s="567">
        <f t="shared" si="30"/>
        <v>1</v>
      </c>
      <c r="T96" s="568" t="str">
        <f t="shared" si="31"/>
        <v>De acuerdo con lo programado</v>
      </c>
      <c r="U96" s="575" t="s">
        <v>1542</v>
      </c>
      <c r="V96" s="575">
        <v>5</v>
      </c>
      <c r="W96" s="575">
        <v>5</v>
      </c>
      <c r="X96" s="567">
        <f t="shared" si="26"/>
        <v>1</v>
      </c>
      <c r="Y96" s="568" t="str">
        <f t="shared" si="27"/>
        <v>De acuerdo con lo programado</v>
      </c>
      <c r="Z96" s="575"/>
      <c r="AA96" s="575"/>
      <c r="AB96" s="575"/>
      <c r="AC96" s="575"/>
      <c r="AD96" s="575"/>
    </row>
    <row r="97" spans="1:30" ht="35.25" customHeight="1" thickTop="1" thickBot="1">
      <c r="A97" s="563">
        <v>10.1</v>
      </c>
      <c r="B97" s="564"/>
      <c r="C97" s="564"/>
      <c r="D97" s="564"/>
      <c r="E97" s="564"/>
      <c r="F97" s="577" t="s">
        <v>1287</v>
      </c>
      <c r="G97" s="578"/>
      <c r="H97" s="578"/>
      <c r="I97" s="567" t="str">
        <f t="shared" si="22"/>
        <v>No hay ejecución</v>
      </c>
      <c r="J97" s="568" t="str">
        <f t="shared" si="23"/>
        <v>NA</v>
      </c>
      <c r="K97" s="578"/>
      <c r="L97" s="580">
        <v>5</v>
      </c>
      <c r="M97" s="580">
        <v>5</v>
      </c>
      <c r="N97" s="567">
        <f t="shared" si="24"/>
        <v>1</v>
      </c>
      <c r="O97" s="568" t="str">
        <f t="shared" si="25"/>
        <v>De acuerdo con lo programado</v>
      </c>
      <c r="P97" s="575"/>
      <c r="Q97" s="575">
        <v>1</v>
      </c>
      <c r="R97" s="575">
        <v>1</v>
      </c>
      <c r="S97" s="567">
        <f t="shared" si="30"/>
        <v>1</v>
      </c>
      <c r="T97" s="568" t="str">
        <f t="shared" si="31"/>
        <v>De acuerdo con lo programado</v>
      </c>
      <c r="U97" s="575" t="s">
        <v>1542</v>
      </c>
      <c r="V97" s="575">
        <v>5</v>
      </c>
      <c r="W97" s="575">
        <v>5</v>
      </c>
      <c r="X97" s="567">
        <f t="shared" si="26"/>
        <v>1</v>
      </c>
      <c r="Y97" s="568" t="str">
        <f t="shared" si="27"/>
        <v>De acuerdo con lo programado</v>
      </c>
      <c r="Z97" s="575"/>
      <c r="AA97" s="575"/>
      <c r="AB97" s="575"/>
      <c r="AC97" s="575"/>
      <c r="AD97" s="575"/>
    </row>
    <row r="98" spans="1:30" ht="35.25" customHeight="1" thickTop="1" thickBot="1">
      <c r="A98" s="563">
        <v>10.199999999999999</v>
      </c>
      <c r="B98" s="564">
        <v>0</v>
      </c>
      <c r="C98" s="564">
        <v>0</v>
      </c>
      <c r="D98" s="564">
        <v>0</v>
      </c>
      <c r="E98" s="564">
        <v>0</v>
      </c>
      <c r="F98" s="577" t="s">
        <v>1288</v>
      </c>
      <c r="G98" s="578"/>
      <c r="H98" s="578"/>
      <c r="I98" s="567" t="str">
        <f t="shared" si="22"/>
        <v>No hay ejecución</v>
      </c>
      <c r="J98" s="568" t="str">
        <f t="shared" si="23"/>
        <v>NA</v>
      </c>
      <c r="K98" s="578"/>
      <c r="L98" s="580">
        <v>20</v>
      </c>
      <c r="M98" s="580">
        <v>20</v>
      </c>
      <c r="N98" s="567">
        <f t="shared" si="24"/>
        <v>1</v>
      </c>
      <c r="O98" s="568" t="str">
        <f t="shared" si="25"/>
        <v>De acuerdo con lo programado</v>
      </c>
      <c r="P98" s="575"/>
      <c r="Q98" s="575">
        <v>1</v>
      </c>
      <c r="R98" s="575">
        <v>4</v>
      </c>
      <c r="S98" s="567">
        <f t="shared" si="30"/>
        <v>4</v>
      </c>
      <c r="T98" s="568" t="str">
        <f t="shared" si="31"/>
        <v>De acuerdo con lo programado</v>
      </c>
      <c r="U98" s="575" t="s">
        <v>1542</v>
      </c>
      <c r="V98" s="575">
        <v>2</v>
      </c>
      <c r="W98" s="575">
        <v>2</v>
      </c>
      <c r="X98" s="567">
        <f t="shared" si="26"/>
        <v>1</v>
      </c>
      <c r="Y98" s="568" t="str">
        <f t="shared" si="27"/>
        <v>De acuerdo con lo programado</v>
      </c>
      <c r="Z98" s="575"/>
      <c r="AA98" s="575"/>
      <c r="AB98" s="575"/>
      <c r="AC98" s="575"/>
      <c r="AD98" s="575"/>
    </row>
    <row r="99" spans="1:30" ht="35.25" customHeight="1" thickTop="1" thickBot="1">
      <c r="A99" s="563">
        <v>10.199999999999999</v>
      </c>
      <c r="B99" s="564"/>
      <c r="C99" s="564"/>
      <c r="D99" s="564"/>
      <c r="E99" s="564"/>
      <c r="F99" s="577" t="s">
        <v>1288</v>
      </c>
      <c r="G99" s="578"/>
      <c r="H99" s="578"/>
      <c r="I99" s="567" t="str">
        <f t="shared" si="22"/>
        <v>No hay ejecución</v>
      </c>
      <c r="J99" s="568" t="str">
        <f t="shared" si="23"/>
        <v>NA</v>
      </c>
      <c r="K99" s="578"/>
      <c r="L99" s="580">
        <v>15</v>
      </c>
      <c r="M99" s="580">
        <v>15</v>
      </c>
      <c r="N99" s="567">
        <f t="shared" si="24"/>
        <v>1</v>
      </c>
      <c r="O99" s="568" t="str">
        <f t="shared" si="25"/>
        <v>De acuerdo con lo programado</v>
      </c>
      <c r="P99" s="575"/>
      <c r="Q99" s="575">
        <v>1</v>
      </c>
      <c r="R99" s="575">
        <v>4</v>
      </c>
      <c r="S99" s="567">
        <f t="shared" si="30"/>
        <v>4</v>
      </c>
      <c r="T99" s="568" t="str">
        <f t="shared" si="31"/>
        <v>De acuerdo con lo programado</v>
      </c>
      <c r="U99" s="575" t="s">
        <v>1542</v>
      </c>
      <c r="V99" s="575">
        <v>2</v>
      </c>
      <c r="W99" s="575">
        <v>2</v>
      </c>
      <c r="X99" s="567">
        <f t="shared" si="26"/>
        <v>1</v>
      </c>
      <c r="Y99" s="568" t="str">
        <f t="shared" si="27"/>
        <v>De acuerdo con lo programado</v>
      </c>
      <c r="Z99" s="575"/>
      <c r="AA99" s="575"/>
      <c r="AB99" s="575"/>
      <c r="AC99" s="575"/>
      <c r="AD99" s="575"/>
    </row>
    <row r="100" spans="1:30" ht="35.25" customHeight="1" thickTop="1" thickBot="1">
      <c r="A100" s="563">
        <v>10.199999999999999</v>
      </c>
      <c r="B100" s="564"/>
      <c r="C100" s="564"/>
      <c r="D100" s="564"/>
      <c r="E100" s="564"/>
      <c r="F100" s="577" t="s">
        <v>1288</v>
      </c>
      <c r="G100" s="578"/>
      <c r="H100" s="578"/>
      <c r="I100" s="567" t="str">
        <f t="shared" si="22"/>
        <v>No hay ejecución</v>
      </c>
      <c r="J100" s="568" t="str">
        <f t="shared" si="23"/>
        <v>NA</v>
      </c>
      <c r="K100" s="578"/>
      <c r="L100" s="580">
        <v>15</v>
      </c>
      <c r="M100" s="580">
        <v>15</v>
      </c>
      <c r="N100" s="567">
        <f t="shared" si="24"/>
        <v>1</v>
      </c>
      <c r="O100" s="568" t="str">
        <f t="shared" si="25"/>
        <v>De acuerdo con lo programado</v>
      </c>
      <c r="P100" s="575"/>
      <c r="Q100" s="575">
        <v>1</v>
      </c>
      <c r="R100" s="575">
        <v>4</v>
      </c>
      <c r="S100" s="567">
        <f t="shared" si="30"/>
        <v>4</v>
      </c>
      <c r="T100" s="568" t="str">
        <f t="shared" si="31"/>
        <v>De acuerdo con lo programado</v>
      </c>
      <c r="U100" s="575" t="s">
        <v>1542</v>
      </c>
      <c r="V100" s="575">
        <v>2</v>
      </c>
      <c r="W100" s="575">
        <v>2</v>
      </c>
      <c r="X100" s="567">
        <f t="shared" si="26"/>
        <v>1</v>
      </c>
      <c r="Y100" s="568" t="str">
        <f t="shared" si="27"/>
        <v>De acuerdo con lo programado</v>
      </c>
      <c r="Z100" s="575"/>
      <c r="AA100" s="575"/>
      <c r="AB100" s="575"/>
      <c r="AC100" s="575"/>
      <c r="AD100" s="575"/>
    </row>
    <row r="101" spans="1:30" ht="35.25" customHeight="1" thickTop="1" thickBot="1">
      <c r="A101" s="563">
        <v>10.199999999999999</v>
      </c>
      <c r="B101" s="564"/>
      <c r="C101" s="564"/>
      <c r="D101" s="564"/>
      <c r="E101" s="564"/>
      <c r="F101" s="577" t="s">
        <v>1288</v>
      </c>
      <c r="G101" s="578"/>
      <c r="H101" s="578"/>
      <c r="I101" s="567" t="str">
        <f t="shared" si="22"/>
        <v>No hay ejecución</v>
      </c>
      <c r="J101" s="568" t="str">
        <f t="shared" si="23"/>
        <v>NA</v>
      </c>
      <c r="K101" s="578"/>
      <c r="L101" s="580">
        <v>20</v>
      </c>
      <c r="M101" s="580">
        <v>20</v>
      </c>
      <c r="N101" s="567">
        <f t="shared" si="24"/>
        <v>1</v>
      </c>
      <c r="O101" s="568" t="str">
        <f t="shared" si="25"/>
        <v>De acuerdo con lo programado</v>
      </c>
      <c r="P101" s="575"/>
      <c r="Q101" s="575">
        <v>1</v>
      </c>
      <c r="R101" s="575">
        <v>4</v>
      </c>
      <c r="S101" s="567">
        <f t="shared" si="30"/>
        <v>4</v>
      </c>
      <c r="T101" s="568" t="str">
        <f t="shared" si="31"/>
        <v>De acuerdo con lo programado</v>
      </c>
      <c r="U101" s="575" t="s">
        <v>1542</v>
      </c>
      <c r="V101" s="575">
        <v>2</v>
      </c>
      <c r="W101" s="575">
        <v>2</v>
      </c>
      <c r="X101" s="567">
        <f t="shared" si="26"/>
        <v>1</v>
      </c>
      <c r="Y101" s="568" t="str">
        <f t="shared" si="27"/>
        <v>De acuerdo con lo programado</v>
      </c>
      <c r="Z101" s="575"/>
      <c r="AA101" s="575"/>
      <c r="AB101" s="575"/>
      <c r="AC101" s="575"/>
      <c r="AD101" s="575"/>
    </row>
    <row r="102" spans="1:30" ht="35.25" customHeight="1" thickTop="1" thickBot="1">
      <c r="A102" s="563">
        <v>10.199999999999999</v>
      </c>
      <c r="B102" s="564"/>
      <c r="C102" s="564"/>
      <c r="D102" s="564"/>
      <c r="E102" s="564"/>
      <c r="F102" s="577" t="s">
        <v>1288</v>
      </c>
      <c r="G102" s="578"/>
      <c r="H102" s="578"/>
      <c r="I102" s="567" t="str">
        <f t="shared" si="22"/>
        <v>No hay ejecución</v>
      </c>
      <c r="J102" s="568" t="str">
        <f t="shared" si="23"/>
        <v>NA</v>
      </c>
      <c r="K102" s="578"/>
      <c r="L102" s="580">
        <v>20</v>
      </c>
      <c r="M102" s="580">
        <v>20</v>
      </c>
      <c r="N102" s="567">
        <f t="shared" si="24"/>
        <v>1</v>
      </c>
      <c r="O102" s="568" t="str">
        <f t="shared" si="25"/>
        <v>De acuerdo con lo programado</v>
      </c>
      <c r="P102" s="575"/>
      <c r="Q102" s="575">
        <v>1</v>
      </c>
      <c r="R102" s="575">
        <v>4</v>
      </c>
      <c r="S102" s="567">
        <f t="shared" si="30"/>
        <v>4</v>
      </c>
      <c r="T102" s="568" t="str">
        <f t="shared" si="31"/>
        <v>De acuerdo con lo programado</v>
      </c>
      <c r="U102" s="575" t="s">
        <v>1542</v>
      </c>
      <c r="V102" s="575">
        <v>3</v>
      </c>
      <c r="W102" s="575">
        <v>3</v>
      </c>
      <c r="X102" s="567">
        <f t="shared" si="26"/>
        <v>1</v>
      </c>
      <c r="Y102" s="568" t="str">
        <f t="shared" si="27"/>
        <v>De acuerdo con lo programado</v>
      </c>
      <c r="Z102" s="575"/>
      <c r="AA102" s="575"/>
      <c r="AB102" s="575"/>
      <c r="AC102" s="575"/>
      <c r="AD102" s="575"/>
    </row>
    <row r="103" spans="1:30" ht="35.25" hidden="1" customHeight="1" thickTop="1" thickBot="1">
      <c r="A103" s="563">
        <v>11</v>
      </c>
      <c r="B103" s="564">
        <v>0</v>
      </c>
      <c r="C103" s="564">
        <v>0</v>
      </c>
      <c r="D103" s="564">
        <v>0</v>
      </c>
      <c r="E103" s="564">
        <v>0</v>
      </c>
      <c r="F103" s="584" t="s">
        <v>1289</v>
      </c>
      <c r="G103" s="586"/>
      <c r="H103" s="586"/>
      <c r="I103" s="567" t="str">
        <f t="shared" si="22"/>
        <v>No hay ejecución</v>
      </c>
      <c r="J103" s="568" t="str">
        <f t="shared" si="23"/>
        <v>NA</v>
      </c>
      <c r="K103" s="586"/>
      <c r="L103" s="580"/>
      <c r="M103" s="580"/>
      <c r="N103" s="567" t="str">
        <f t="shared" si="24"/>
        <v>No hay ejecución</v>
      </c>
      <c r="O103" s="568" t="str">
        <f t="shared" si="25"/>
        <v>NA</v>
      </c>
      <c r="P103" s="575"/>
      <c r="Q103" s="575"/>
      <c r="R103" s="575"/>
      <c r="S103" s="576"/>
      <c r="T103" s="576"/>
      <c r="U103" s="575"/>
      <c r="V103" s="575"/>
      <c r="W103" s="575"/>
      <c r="X103" s="567" t="str">
        <f t="shared" si="26"/>
        <v>No hay ejecución</v>
      </c>
      <c r="Y103" s="568" t="str">
        <f t="shared" si="27"/>
        <v>NA</v>
      </c>
      <c r="Z103" s="575"/>
      <c r="AA103" s="575"/>
      <c r="AB103" s="575"/>
      <c r="AC103" s="575"/>
      <c r="AD103" s="575"/>
    </row>
    <row r="104" spans="1:30" ht="35.25" hidden="1" customHeight="1" thickTop="1" thickBot="1">
      <c r="A104" s="563">
        <v>12</v>
      </c>
      <c r="B104" s="564">
        <v>0</v>
      </c>
      <c r="C104" s="564">
        <v>0</v>
      </c>
      <c r="D104" s="564">
        <v>0</v>
      </c>
      <c r="E104" s="564">
        <v>0</v>
      </c>
      <c r="F104" s="584" t="s">
        <v>1290</v>
      </c>
      <c r="G104" s="586"/>
      <c r="H104" s="586"/>
      <c r="I104" s="567" t="str">
        <f t="shared" si="22"/>
        <v>No hay ejecución</v>
      </c>
      <c r="J104" s="568" t="str">
        <f t="shared" si="23"/>
        <v>NA</v>
      </c>
      <c r="K104" s="586"/>
      <c r="L104" s="580"/>
      <c r="M104" s="580"/>
      <c r="N104" s="567" t="str">
        <f t="shared" si="24"/>
        <v>No hay ejecución</v>
      </c>
      <c r="O104" s="568" t="str">
        <f t="shared" si="25"/>
        <v>NA</v>
      </c>
      <c r="P104" s="575"/>
      <c r="Q104" s="575"/>
      <c r="R104" s="575"/>
      <c r="S104" s="576"/>
      <c r="T104" s="576"/>
      <c r="U104" s="575"/>
      <c r="V104" s="575"/>
      <c r="W104" s="575"/>
      <c r="X104" s="567" t="str">
        <f t="shared" si="26"/>
        <v>No hay ejecución</v>
      </c>
      <c r="Y104" s="568" t="str">
        <f t="shared" si="27"/>
        <v>NA</v>
      </c>
      <c r="Z104" s="575"/>
      <c r="AA104" s="575"/>
      <c r="AB104" s="575"/>
      <c r="AC104" s="575"/>
      <c r="AD104" s="575"/>
    </row>
    <row r="105" spans="1:30" ht="35.25" hidden="1" customHeight="1" thickTop="1" thickBot="1">
      <c r="A105" s="563">
        <v>12.1</v>
      </c>
      <c r="B105" s="564"/>
      <c r="C105" s="564"/>
      <c r="D105" s="564"/>
      <c r="E105" s="564"/>
      <c r="F105" s="577" t="s">
        <v>1291</v>
      </c>
      <c r="G105" s="578"/>
      <c r="H105" s="578"/>
      <c r="I105" s="567" t="str">
        <f t="shared" si="22"/>
        <v>No hay ejecución</v>
      </c>
      <c r="J105" s="568" t="str">
        <f t="shared" si="23"/>
        <v>NA</v>
      </c>
      <c r="K105" s="578"/>
      <c r="L105" s="580"/>
      <c r="M105" s="580"/>
      <c r="N105" s="567" t="str">
        <f t="shared" si="24"/>
        <v>No hay ejecución</v>
      </c>
      <c r="O105" s="568" t="str">
        <f t="shared" si="25"/>
        <v>NA</v>
      </c>
      <c r="P105" s="575"/>
      <c r="Q105" s="575"/>
      <c r="R105" s="575"/>
      <c r="S105" s="576"/>
      <c r="T105" s="576"/>
      <c r="U105" s="575"/>
      <c r="V105" s="575"/>
      <c r="W105" s="575"/>
      <c r="X105" s="567" t="str">
        <f t="shared" si="26"/>
        <v>No hay ejecución</v>
      </c>
      <c r="Y105" s="568" t="str">
        <f t="shared" si="27"/>
        <v>NA</v>
      </c>
      <c r="Z105" s="575"/>
      <c r="AA105" s="575"/>
      <c r="AB105" s="575"/>
      <c r="AC105" s="575"/>
      <c r="AD105" s="575"/>
    </row>
    <row r="106" spans="1:30" ht="35.25" hidden="1" customHeight="1" thickTop="1" thickBot="1">
      <c r="A106" s="563">
        <v>12.1</v>
      </c>
      <c r="B106" s="564"/>
      <c r="C106" s="564"/>
      <c r="D106" s="564"/>
      <c r="E106" s="564"/>
      <c r="F106" s="577" t="s">
        <v>1291</v>
      </c>
      <c r="G106" s="578"/>
      <c r="H106" s="578"/>
      <c r="I106" s="567" t="str">
        <f t="shared" si="22"/>
        <v>No hay ejecución</v>
      </c>
      <c r="J106" s="568" t="str">
        <f t="shared" si="23"/>
        <v>NA</v>
      </c>
      <c r="K106" s="578"/>
      <c r="L106" s="580"/>
      <c r="M106" s="580"/>
      <c r="N106" s="567" t="str">
        <f t="shared" si="24"/>
        <v>No hay ejecución</v>
      </c>
      <c r="O106" s="568" t="str">
        <f t="shared" si="25"/>
        <v>NA</v>
      </c>
      <c r="P106" s="575"/>
      <c r="Q106" s="575"/>
      <c r="R106" s="575"/>
      <c r="S106" s="576"/>
      <c r="T106" s="576"/>
      <c r="U106" s="575"/>
      <c r="V106" s="575"/>
      <c r="W106" s="575"/>
      <c r="X106" s="567" t="str">
        <f t="shared" si="26"/>
        <v>No hay ejecución</v>
      </c>
      <c r="Y106" s="568" t="str">
        <f t="shared" si="27"/>
        <v>NA</v>
      </c>
      <c r="Z106" s="575"/>
      <c r="AA106" s="575"/>
      <c r="AB106" s="575"/>
      <c r="AC106" s="575"/>
      <c r="AD106" s="575"/>
    </row>
    <row r="107" spans="1:30" ht="35.25" customHeight="1" thickTop="1" thickBot="1">
      <c r="A107" s="563">
        <v>12.2</v>
      </c>
      <c r="B107" s="564"/>
      <c r="C107" s="564"/>
      <c r="D107" s="564"/>
      <c r="E107" s="564"/>
      <c r="F107" s="577" t="s">
        <v>1292</v>
      </c>
      <c r="G107" s="578"/>
      <c r="H107" s="578"/>
      <c r="I107" s="567" t="str">
        <f t="shared" si="22"/>
        <v>No hay ejecución</v>
      </c>
      <c r="J107" s="568" t="str">
        <f t="shared" si="23"/>
        <v>NA</v>
      </c>
      <c r="K107" s="578"/>
      <c r="L107" s="580">
        <v>30</v>
      </c>
      <c r="M107" s="580">
        <v>30</v>
      </c>
      <c r="N107" s="567">
        <f t="shared" si="24"/>
        <v>1</v>
      </c>
      <c r="O107" s="568" t="str">
        <f t="shared" si="25"/>
        <v>De acuerdo con lo programado</v>
      </c>
      <c r="P107" s="575"/>
      <c r="Q107" s="575">
        <v>2</v>
      </c>
      <c r="R107" s="575">
        <v>2</v>
      </c>
      <c r="S107" s="567">
        <f t="shared" ref="S107:S108" si="32">IF(R107="","No hay ejecución",IF(AND(Q107=0),"No hay Programación", R107/Q107))</f>
        <v>1</v>
      </c>
      <c r="T107" s="568" t="str">
        <f t="shared" ref="T107:T108" si="33">IF(S107="No hay ejecución","NA",IF(S107&gt;=90%,"De acuerdo con lo programado",IF(S107&gt;=51%,"Atraso Leve",IF(S107&lt;=50%,"En riesgo cumplimiento"))))</f>
        <v>De acuerdo con lo programado</v>
      </c>
      <c r="U107" s="575" t="s">
        <v>1542</v>
      </c>
      <c r="V107" s="575">
        <v>30</v>
      </c>
      <c r="W107" s="575">
        <v>30</v>
      </c>
      <c r="X107" s="567">
        <f t="shared" si="26"/>
        <v>1</v>
      </c>
      <c r="Y107" s="568" t="str">
        <f t="shared" si="27"/>
        <v>De acuerdo con lo programado</v>
      </c>
      <c r="Z107" s="575"/>
      <c r="AA107" s="575"/>
      <c r="AB107" s="575"/>
      <c r="AC107" s="575"/>
      <c r="AD107" s="575"/>
    </row>
    <row r="108" spans="1:30" ht="35.25" customHeight="1" thickTop="1" thickBot="1">
      <c r="A108" s="563">
        <v>12.2</v>
      </c>
      <c r="B108" s="564"/>
      <c r="C108" s="564"/>
      <c r="D108" s="564"/>
      <c r="E108" s="564"/>
      <c r="F108" s="577" t="s">
        <v>1292</v>
      </c>
      <c r="G108" s="578"/>
      <c r="H108" s="578"/>
      <c r="I108" s="567" t="str">
        <f t="shared" si="22"/>
        <v>No hay ejecución</v>
      </c>
      <c r="J108" s="568" t="str">
        <f t="shared" si="23"/>
        <v>NA</v>
      </c>
      <c r="K108" s="578"/>
      <c r="L108" s="580">
        <v>30</v>
      </c>
      <c r="M108" s="580">
        <v>30</v>
      </c>
      <c r="N108" s="567">
        <f t="shared" si="24"/>
        <v>1</v>
      </c>
      <c r="O108" s="568" t="str">
        <f t="shared" si="25"/>
        <v>De acuerdo con lo programado</v>
      </c>
      <c r="P108" s="575"/>
      <c r="Q108" s="575">
        <v>1</v>
      </c>
      <c r="R108" s="575">
        <v>1</v>
      </c>
      <c r="S108" s="567">
        <f t="shared" si="32"/>
        <v>1</v>
      </c>
      <c r="T108" s="568" t="str">
        <f t="shared" si="33"/>
        <v>De acuerdo con lo programado</v>
      </c>
      <c r="U108" s="575" t="s">
        <v>1542</v>
      </c>
      <c r="V108" s="575">
        <v>30</v>
      </c>
      <c r="W108" s="575">
        <v>30</v>
      </c>
      <c r="X108" s="567">
        <f t="shared" si="26"/>
        <v>1</v>
      </c>
      <c r="Y108" s="568" t="str">
        <f t="shared" si="27"/>
        <v>De acuerdo con lo programado</v>
      </c>
      <c r="Z108" s="575"/>
      <c r="AA108" s="575"/>
      <c r="AB108" s="575"/>
      <c r="AC108" s="575"/>
      <c r="AD108" s="575"/>
    </row>
    <row r="109" spans="1:30" ht="35.25" hidden="1" customHeight="1" thickTop="1" thickBot="1">
      <c r="A109" s="563">
        <v>13</v>
      </c>
      <c r="B109" s="564">
        <v>0</v>
      </c>
      <c r="C109" s="564">
        <v>0</v>
      </c>
      <c r="D109" s="564">
        <v>0</v>
      </c>
      <c r="E109" s="564">
        <v>0</v>
      </c>
      <c r="F109" s="584" t="s">
        <v>1293</v>
      </c>
      <c r="G109" s="586"/>
      <c r="H109" s="586"/>
      <c r="I109" s="567" t="str">
        <f t="shared" si="22"/>
        <v>No hay ejecución</v>
      </c>
      <c r="J109" s="568" t="str">
        <f t="shared" si="23"/>
        <v>NA</v>
      </c>
      <c r="K109" s="586"/>
      <c r="L109" s="580"/>
      <c r="M109" s="580"/>
      <c r="N109" s="567" t="str">
        <f t="shared" si="24"/>
        <v>No hay ejecución</v>
      </c>
      <c r="O109" s="568" t="str">
        <f t="shared" si="25"/>
        <v>NA</v>
      </c>
      <c r="P109" s="575"/>
      <c r="Q109" s="575"/>
      <c r="R109" s="575"/>
      <c r="S109" s="576"/>
      <c r="T109" s="576"/>
      <c r="U109" s="575"/>
      <c r="V109" s="575"/>
      <c r="W109" s="575"/>
      <c r="X109" s="567" t="str">
        <f t="shared" si="26"/>
        <v>No hay ejecución</v>
      </c>
      <c r="Y109" s="568" t="str">
        <f t="shared" si="27"/>
        <v>NA</v>
      </c>
      <c r="Z109" s="575"/>
      <c r="AA109" s="575"/>
      <c r="AB109" s="575"/>
      <c r="AC109" s="575"/>
      <c r="AD109" s="575"/>
    </row>
    <row r="110" spans="1:30" ht="60.45" hidden="1" customHeight="1" thickTop="1" thickBot="1">
      <c r="A110" s="563">
        <v>13.1</v>
      </c>
      <c r="B110" s="564"/>
      <c r="C110" s="564"/>
      <c r="D110" s="564"/>
      <c r="E110" s="564"/>
      <c r="F110" s="589" t="s">
        <v>1294</v>
      </c>
      <c r="G110" s="637"/>
      <c r="H110" s="637"/>
      <c r="I110" s="567" t="str">
        <f t="shared" si="22"/>
        <v>No hay ejecución</v>
      </c>
      <c r="J110" s="568" t="str">
        <f t="shared" si="23"/>
        <v>NA</v>
      </c>
      <c r="K110" s="637"/>
      <c r="L110" s="580"/>
      <c r="M110" s="580"/>
      <c r="N110" s="567" t="str">
        <f t="shared" si="24"/>
        <v>No hay ejecución</v>
      </c>
      <c r="O110" s="568" t="str">
        <f t="shared" si="25"/>
        <v>NA</v>
      </c>
      <c r="P110" s="575"/>
      <c r="Q110" s="575"/>
      <c r="R110" s="575"/>
      <c r="S110" s="576"/>
      <c r="T110" s="576"/>
      <c r="U110" s="575"/>
      <c r="V110" s="575"/>
      <c r="W110" s="575"/>
      <c r="X110" s="567" t="str">
        <f t="shared" si="26"/>
        <v>No hay ejecución</v>
      </c>
      <c r="Y110" s="568" t="str">
        <f t="shared" si="27"/>
        <v>NA</v>
      </c>
      <c r="Z110" s="575"/>
      <c r="AA110" s="575"/>
      <c r="AB110" s="575"/>
      <c r="AC110" s="575"/>
      <c r="AD110" s="575"/>
    </row>
    <row r="111" spans="1:30" ht="49.5" hidden="1" customHeight="1" thickTop="1" thickBot="1">
      <c r="A111" s="563">
        <v>13.1</v>
      </c>
      <c r="B111" s="564"/>
      <c r="C111" s="564"/>
      <c r="D111" s="564"/>
      <c r="E111" s="564"/>
      <c r="F111" s="589" t="s">
        <v>1295</v>
      </c>
      <c r="G111" s="637"/>
      <c r="H111" s="637"/>
      <c r="I111" s="567" t="str">
        <f t="shared" si="22"/>
        <v>No hay ejecución</v>
      </c>
      <c r="J111" s="568" t="str">
        <f t="shared" si="23"/>
        <v>NA</v>
      </c>
      <c r="K111" s="637"/>
      <c r="L111" s="580"/>
      <c r="M111" s="580"/>
      <c r="N111" s="567" t="str">
        <f t="shared" si="24"/>
        <v>No hay ejecución</v>
      </c>
      <c r="O111" s="568" t="str">
        <f t="shared" si="25"/>
        <v>NA</v>
      </c>
      <c r="P111" s="575"/>
      <c r="Q111" s="575"/>
      <c r="R111" s="575"/>
      <c r="S111" s="576"/>
      <c r="T111" s="576"/>
      <c r="U111" s="575"/>
      <c r="V111" s="575"/>
      <c r="W111" s="575"/>
      <c r="X111" s="567" t="str">
        <f t="shared" si="26"/>
        <v>No hay ejecución</v>
      </c>
      <c r="Y111" s="568" t="str">
        <f t="shared" si="27"/>
        <v>NA</v>
      </c>
      <c r="Z111" s="575"/>
      <c r="AA111" s="575"/>
      <c r="AB111" s="575"/>
      <c r="AC111" s="575"/>
      <c r="AD111" s="575"/>
    </row>
    <row r="112" spans="1:30" ht="46.2" hidden="1" thickTop="1" thickBot="1">
      <c r="A112" s="563">
        <v>13.1</v>
      </c>
      <c r="B112" s="564"/>
      <c r="C112" s="564"/>
      <c r="D112" s="564"/>
      <c r="E112" s="564"/>
      <c r="F112" s="589" t="s">
        <v>1296</v>
      </c>
      <c r="G112" s="591"/>
      <c r="H112" s="591"/>
      <c r="I112" s="567" t="str">
        <f t="shared" si="22"/>
        <v>No hay ejecución</v>
      </c>
      <c r="J112" s="568" t="str">
        <f t="shared" si="23"/>
        <v>NA</v>
      </c>
      <c r="K112" s="591"/>
      <c r="L112" s="580"/>
      <c r="M112" s="580"/>
      <c r="N112" s="567" t="str">
        <f t="shared" si="24"/>
        <v>No hay ejecución</v>
      </c>
      <c r="O112" s="568" t="str">
        <f t="shared" si="25"/>
        <v>NA</v>
      </c>
      <c r="P112" s="575"/>
      <c r="Q112" s="575"/>
      <c r="R112" s="575"/>
      <c r="S112" s="576"/>
      <c r="T112" s="576"/>
      <c r="U112" s="575"/>
      <c r="V112" s="575"/>
      <c r="W112" s="575"/>
      <c r="X112" s="567" t="str">
        <f t="shared" si="26"/>
        <v>No hay ejecución</v>
      </c>
      <c r="Y112" s="568" t="str">
        <f t="shared" si="27"/>
        <v>NA</v>
      </c>
      <c r="Z112" s="575"/>
      <c r="AA112" s="575"/>
      <c r="AB112" s="575"/>
      <c r="AC112" s="575"/>
      <c r="AD112" s="575"/>
    </row>
    <row r="113" spans="1:30" ht="32.700000000000003" hidden="1" customHeight="1" thickTop="1" thickBot="1">
      <c r="A113" s="563">
        <v>13.2</v>
      </c>
      <c r="B113" s="564"/>
      <c r="C113" s="564"/>
      <c r="D113" s="564"/>
      <c r="E113" s="564"/>
      <c r="F113" s="577" t="s">
        <v>1297</v>
      </c>
      <c r="G113" s="638"/>
      <c r="H113" s="638"/>
      <c r="I113" s="567" t="str">
        <f t="shared" si="22"/>
        <v>No hay ejecución</v>
      </c>
      <c r="J113" s="568" t="str">
        <f t="shared" si="23"/>
        <v>NA</v>
      </c>
      <c r="K113" s="638"/>
      <c r="L113" s="580"/>
      <c r="M113" s="580"/>
      <c r="N113" s="567" t="str">
        <f t="shared" si="24"/>
        <v>No hay ejecución</v>
      </c>
      <c r="O113" s="568" t="str">
        <f t="shared" si="25"/>
        <v>NA</v>
      </c>
      <c r="P113" s="575"/>
      <c r="Q113" s="575"/>
      <c r="R113" s="575"/>
      <c r="S113" s="576"/>
      <c r="T113" s="576"/>
      <c r="U113" s="575"/>
      <c r="V113" s="575"/>
      <c r="W113" s="575"/>
      <c r="X113" s="567" t="str">
        <f t="shared" si="26"/>
        <v>No hay ejecución</v>
      </c>
      <c r="Y113" s="568" t="str">
        <f t="shared" si="27"/>
        <v>NA</v>
      </c>
      <c r="Z113" s="575"/>
      <c r="AA113" s="575"/>
      <c r="AB113" s="575"/>
      <c r="AC113" s="575"/>
      <c r="AD113" s="575"/>
    </row>
    <row r="114" spans="1:30" ht="35.25" hidden="1" customHeight="1" thickTop="1" thickBot="1">
      <c r="A114" s="563">
        <v>13.2</v>
      </c>
      <c r="B114" s="564"/>
      <c r="C114" s="564"/>
      <c r="D114" s="564"/>
      <c r="E114" s="564"/>
      <c r="F114" s="577" t="s">
        <v>1297</v>
      </c>
      <c r="G114" s="638"/>
      <c r="H114" s="638"/>
      <c r="I114" s="567" t="str">
        <f t="shared" si="22"/>
        <v>No hay ejecución</v>
      </c>
      <c r="J114" s="568" t="str">
        <f t="shared" si="23"/>
        <v>NA</v>
      </c>
      <c r="K114" s="638"/>
      <c r="L114" s="580"/>
      <c r="M114" s="580"/>
      <c r="N114" s="567" t="str">
        <f t="shared" si="24"/>
        <v>No hay ejecución</v>
      </c>
      <c r="O114" s="568" t="str">
        <f t="shared" si="25"/>
        <v>NA</v>
      </c>
      <c r="P114" s="575"/>
      <c r="Q114" s="575"/>
      <c r="R114" s="575"/>
      <c r="S114" s="576"/>
      <c r="T114" s="576"/>
      <c r="U114" s="575"/>
      <c r="V114" s="575"/>
      <c r="W114" s="575"/>
      <c r="X114" s="567" t="str">
        <f t="shared" si="26"/>
        <v>No hay ejecución</v>
      </c>
      <c r="Y114" s="568" t="str">
        <f t="shared" si="27"/>
        <v>NA</v>
      </c>
      <c r="Z114" s="575"/>
      <c r="AA114" s="575"/>
      <c r="AB114" s="575"/>
      <c r="AC114" s="575"/>
      <c r="AD114" s="575"/>
    </row>
    <row r="115" spans="1:30" ht="35.25" hidden="1" customHeight="1" thickTop="1" thickBot="1">
      <c r="A115" s="563">
        <v>13.2</v>
      </c>
      <c r="B115" s="564"/>
      <c r="C115" s="564"/>
      <c r="D115" s="564"/>
      <c r="E115" s="564"/>
      <c r="F115" s="577" t="s">
        <v>1297</v>
      </c>
      <c r="G115" s="578"/>
      <c r="H115" s="578"/>
      <c r="I115" s="567" t="str">
        <f t="shared" si="22"/>
        <v>No hay ejecución</v>
      </c>
      <c r="J115" s="568" t="str">
        <f t="shared" si="23"/>
        <v>NA</v>
      </c>
      <c r="K115" s="578"/>
      <c r="L115" s="580"/>
      <c r="M115" s="580"/>
      <c r="N115" s="567" t="str">
        <f t="shared" si="24"/>
        <v>No hay ejecución</v>
      </c>
      <c r="O115" s="568" t="str">
        <f t="shared" si="25"/>
        <v>NA</v>
      </c>
      <c r="P115" s="575"/>
      <c r="Q115" s="575"/>
      <c r="R115" s="575"/>
      <c r="S115" s="576"/>
      <c r="T115" s="576"/>
      <c r="U115" s="575"/>
      <c r="V115" s="575"/>
      <c r="W115" s="575"/>
      <c r="X115" s="567" t="str">
        <f t="shared" si="26"/>
        <v>No hay ejecución</v>
      </c>
      <c r="Y115" s="568" t="str">
        <f t="shared" si="27"/>
        <v>NA</v>
      </c>
      <c r="Z115" s="575"/>
      <c r="AA115" s="575"/>
      <c r="AB115" s="575"/>
      <c r="AC115" s="575"/>
      <c r="AD115" s="575"/>
    </row>
    <row r="116" spans="1:30" ht="35.25" hidden="1" customHeight="1" thickTop="1" thickBot="1">
      <c r="A116" s="563">
        <v>13.3</v>
      </c>
      <c r="B116" s="564"/>
      <c r="C116" s="564"/>
      <c r="D116" s="564"/>
      <c r="E116" s="564"/>
      <c r="F116" s="577" t="s">
        <v>1298</v>
      </c>
      <c r="G116" s="578"/>
      <c r="H116" s="578"/>
      <c r="I116" s="567" t="str">
        <f t="shared" si="22"/>
        <v>No hay ejecución</v>
      </c>
      <c r="J116" s="568" t="str">
        <f t="shared" si="23"/>
        <v>NA</v>
      </c>
      <c r="K116" s="578"/>
      <c r="L116" s="580"/>
      <c r="M116" s="580"/>
      <c r="N116" s="567" t="str">
        <f t="shared" si="24"/>
        <v>No hay ejecución</v>
      </c>
      <c r="O116" s="568" t="str">
        <f t="shared" si="25"/>
        <v>NA</v>
      </c>
      <c r="P116" s="575"/>
      <c r="Q116" s="575"/>
      <c r="R116" s="575"/>
      <c r="S116" s="576"/>
      <c r="T116" s="576"/>
      <c r="U116" s="575"/>
      <c r="V116" s="575"/>
      <c r="W116" s="575"/>
      <c r="X116" s="567" t="str">
        <f t="shared" si="26"/>
        <v>No hay ejecución</v>
      </c>
      <c r="Y116" s="568" t="str">
        <f t="shared" si="27"/>
        <v>NA</v>
      </c>
      <c r="Z116" s="575"/>
      <c r="AA116" s="575"/>
      <c r="AB116" s="575"/>
      <c r="AC116" s="575"/>
      <c r="AD116" s="575"/>
    </row>
    <row r="117" spans="1:30" ht="35.25" hidden="1" customHeight="1" thickTop="1" thickBot="1">
      <c r="A117" s="563">
        <v>13.4</v>
      </c>
      <c r="B117" s="564"/>
      <c r="C117" s="564"/>
      <c r="D117" s="564"/>
      <c r="E117" s="564"/>
      <c r="F117" s="577" t="s">
        <v>1299</v>
      </c>
      <c r="G117" s="578"/>
      <c r="H117" s="578"/>
      <c r="I117" s="567" t="str">
        <f t="shared" si="22"/>
        <v>No hay ejecución</v>
      </c>
      <c r="J117" s="568" t="str">
        <f t="shared" si="23"/>
        <v>NA</v>
      </c>
      <c r="K117" s="578"/>
      <c r="L117" s="580"/>
      <c r="M117" s="580"/>
      <c r="N117" s="567" t="str">
        <f t="shared" si="24"/>
        <v>No hay ejecución</v>
      </c>
      <c r="O117" s="568" t="str">
        <f t="shared" si="25"/>
        <v>NA</v>
      </c>
      <c r="P117" s="575"/>
      <c r="Q117" s="575"/>
      <c r="R117" s="575"/>
      <c r="S117" s="576"/>
      <c r="T117" s="576"/>
      <c r="U117" s="575"/>
      <c r="V117" s="575"/>
      <c r="W117" s="575"/>
      <c r="X117" s="567" t="str">
        <f t="shared" si="26"/>
        <v>No hay ejecución</v>
      </c>
      <c r="Y117" s="568" t="str">
        <f t="shared" si="27"/>
        <v>NA</v>
      </c>
      <c r="Z117" s="575"/>
      <c r="AA117" s="575"/>
      <c r="AB117" s="575"/>
      <c r="AC117" s="575"/>
      <c r="AD117" s="575"/>
    </row>
    <row r="118" spans="1:30" ht="35.25" hidden="1" customHeight="1" thickTop="1" thickBot="1">
      <c r="A118" s="563">
        <v>13.5</v>
      </c>
      <c r="B118" s="564"/>
      <c r="C118" s="564"/>
      <c r="D118" s="564"/>
      <c r="E118" s="564"/>
      <c r="F118" s="577" t="s">
        <v>1300</v>
      </c>
      <c r="G118" s="578"/>
      <c r="H118" s="578"/>
      <c r="I118" s="567" t="str">
        <f t="shared" si="22"/>
        <v>No hay ejecución</v>
      </c>
      <c r="J118" s="568" t="str">
        <f t="shared" si="23"/>
        <v>NA</v>
      </c>
      <c r="K118" s="578"/>
      <c r="L118" s="580"/>
      <c r="M118" s="580"/>
      <c r="N118" s="567" t="str">
        <f t="shared" si="24"/>
        <v>No hay ejecución</v>
      </c>
      <c r="O118" s="568" t="str">
        <f t="shared" si="25"/>
        <v>NA</v>
      </c>
      <c r="P118" s="575"/>
      <c r="Q118" s="575"/>
      <c r="R118" s="575"/>
      <c r="S118" s="576"/>
      <c r="T118" s="576"/>
      <c r="U118" s="575"/>
      <c r="V118" s="575"/>
      <c r="W118" s="575"/>
      <c r="X118" s="567" t="str">
        <f t="shared" si="26"/>
        <v>No hay ejecución</v>
      </c>
      <c r="Y118" s="568" t="str">
        <f t="shared" si="27"/>
        <v>NA</v>
      </c>
      <c r="Z118" s="575"/>
      <c r="AA118" s="575"/>
      <c r="AB118" s="575"/>
      <c r="AC118" s="575"/>
      <c r="AD118" s="575"/>
    </row>
    <row r="119" spans="1:30" ht="35.25" hidden="1" customHeight="1" thickTop="1" thickBot="1">
      <c r="A119" s="563">
        <v>13.6</v>
      </c>
      <c r="B119" s="564"/>
      <c r="C119" s="564"/>
      <c r="D119" s="564"/>
      <c r="E119" s="564"/>
      <c r="F119" s="577" t="s">
        <v>1301</v>
      </c>
      <c r="G119" s="578"/>
      <c r="H119" s="578"/>
      <c r="I119" s="567" t="str">
        <f t="shared" si="22"/>
        <v>No hay ejecución</v>
      </c>
      <c r="J119" s="568" t="str">
        <f t="shared" si="23"/>
        <v>NA</v>
      </c>
      <c r="K119" s="578"/>
      <c r="L119" s="580"/>
      <c r="M119" s="580"/>
      <c r="N119" s="567" t="str">
        <f t="shared" si="24"/>
        <v>No hay ejecución</v>
      </c>
      <c r="O119" s="568" t="str">
        <f t="shared" si="25"/>
        <v>NA</v>
      </c>
      <c r="P119" s="575"/>
      <c r="Q119" s="575"/>
      <c r="R119" s="575"/>
      <c r="S119" s="576"/>
      <c r="T119" s="576"/>
      <c r="U119" s="575"/>
      <c r="V119" s="575"/>
      <c r="W119" s="575"/>
      <c r="X119" s="567" t="str">
        <f t="shared" si="26"/>
        <v>No hay ejecución</v>
      </c>
      <c r="Y119" s="568" t="str">
        <f t="shared" si="27"/>
        <v>NA</v>
      </c>
      <c r="Z119" s="575"/>
      <c r="AA119" s="575"/>
      <c r="AB119" s="575"/>
      <c r="AC119" s="575"/>
      <c r="AD119" s="575"/>
    </row>
    <row r="120" spans="1:30" ht="35.25" hidden="1" customHeight="1" thickTop="1" thickBot="1">
      <c r="A120" s="563">
        <v>13.7</v>
      </c>
      <c r="B120" s="564"/>
      <c r="C120" s="564"/>
      <c r="D120" s="564"/>
      <c r="E120" s="564"/>
      <c r="F120" s="577" t="s">
        <v>1302</v>
      </c>
      <c r="G120" s="578"/>
      <c r="H120" s="578"/>
      <c r="I120" s="567" t="str">
        <f t="shared" si="22"/>
        <v>No hay ejecución</v>
      </c>
      <c r="J120" s="568" t="str">
        <f t="shared" si="23"/>
        <v>NA</v>
      </c>
      <c r="K120" s="578"/>
      <c r="L120" s="580"/>
      <c r="M120" s="580"/>
      <c r="N120" s="567" t="str">
        <f t="shared" si="24"/>
        <v>No hay ejecución</v>
      </c>
      <c r="O120" s="568" t="str">
        <f t="shared" si="25"/>
        <v>NA</v>
      </c>
      <c r="P120" s="575"/>
      <c r="Q120" s="575"/>
      <c r="R120" s="575"/>
      <c r="S120" s="576"/>
      <c r="T120" s="576"/>
      <c r="U120" s="575"/>
      <c r="V120" s="575"/>
      <c r="W120" s="575"/>
      <c r="X120" s="567" t="str">
        <f t="shared" si="26"/>
        <v>No hay ejecución</v>
      </c>
      <c r="Y120" s="568" t="str">
        <f t="shared" si="27"/>
        <v>NA</v>
      </c>
      <c r="Z120" s="575"/>
      <c r="AA120" s="575"/>
      <c r="AB120" s="575"/>
      <c r="AC120" s="575"/>
      <c r="AD120" s="575"/>
    </row>
    <row r="121" spans="1:30" ht="35.25" hidden="1" customHeight="1" thickTop="1" thickBot="1">
      <c r="A121" s="563">
        <v>13.8</v>
      </c>
      <c r="B121" s="564"/>
      <c r="C121" s="564"/>
      <c r="D121" s="564"/>
      <c r="E121" s="564"/>
      <c r="F121" s="577" t="s">
        <v>1303</v>
      </c>
      <c r="G121" s="638"/>
      <c r="H121" s="638"/>
      <c r="I121" s="567" t="str">
        <f t="shared" si="22"/>
        <v>No hay ejecución</v>
      </c>
      <c r="J121" s="568" t="str">
        <f t="shared" si="23"/>
        <v>NA</v>
      </c>
      <c r="K121" s="638"/>
      <c r="L121" s="580"/>
      <c r="M121" s="580"/>
      <c r="N121" s="567" t="str">
        <f t="shared" si="24"/>
        <v>No hay ejecución</v>
      </c>
      <c r="O121" s="568" t="str">
        <f t="shared" si="25"/>
        <v>NA</v>
      </c>
      <c r="P121" s="575"/>
      <c r="Q121" s="575"/>
      <c r="R121" s="575"/>
      <c r="S121" s="576"/>
      <c r="T121" s="576"/>
      <c r="U121" s="575"/>
      <c r="V121" s="575"/>
      <c r="W121" s="575"/>
      <c r="X121" s="567" t="str">
        <f t="shared" si="26"/>
        <v>No hay ejecución</v>
      </c>
      <c r="Y121" s="568" t="str">
        <f t="shared" si="27"/>
        <v>NA</v>
      </c>
      <c r="Z121" s="575"/>
      <c r="AA121" s="575"/>
      <c r="AB121" s="575"/>
      <c r="AC121" s="575"/>
      <c r="AD121" s="575"/>
    </row>
    <row r="122" spans="1:30" ht="35.25" hidden="1" customHeight="1" thickTop="1" thickBot="1">
      <c r="A122" s="563">
        <v>13.8</v>
      </c>
      <c r="B122" s="564"/>
      <c r="C122" s="564"/>
      <c r="D122" s="564"/>
      <c r="E122" s="564"/>
      <c r="F122" s="577" t="s">
        <v>1303</v>
      </c>
      <c r="G122" s="578"/>
      <c r="H122" s="578"/>
      <c r="I122" s="567" t="str">
        <f t="shared" si="22"/>
        <v>No hay ejecución</v>
      </c>
      <c r="J122" s="568" t="str">
        <f t="shared" si="23"/>
        <v>NA</v>
      </c>
      <c r="K122" s="578"/>
      <c r="L122" s="580"/>
      <c r="M122" s="580"/>
      <c r="N122" s="567" t="str">
        <f t="shared" si="24"/>
        <v>No hay ejecución</v>
      </c>
      <c r="O122" s="568" t="str">
        <f t="shared" si="25"/>
        <v>NA</v>
      </c>
      <c r="P122" s="575"/>
      <c r="Q122" s="575"/>
      <c r="R122" s="575"/>
      <c r="S122" s="576"/>
      <c r="T122" s="576"/>
      <c r="U122" s="575"/>
      <c r="V122" s="575"/>
      <c r="W122" s="575"/>
      <c r="X122" s="567" t="str">
        <f t="shared" si="26"/>
        <v>No hay ejecución</v>
      </c>
      <c r="Y122" s="568" t="str">
        <f t="shared" si="27"/>
        <v>NA</v>
      </c>
      <c r="Z122" s="575"/>
      <c r="AA122" s="575"/>
      <c r="AB122" s="575"/>
      <c r="AC122" s="575"/>
      <c r="AD122" s="575"/>
    </row>
    <row r="123" spans="1:30" ht="35.25" hidden="1" customHeight="1" thickTop="1" thickBot="1">
      <c r="A123" s="563">
        <v>13.9</v>
      </c>
      <c r="B123" s="564"/>
      <c r="C123" s="564"/>
      <c r="D123" s="564"/>
      <c r="E123" s="564"/>
      <c r="F123" s="577" t="s">
        <v>1304</v>
      </c>
      <c r="G123" s="578"/>
      <c r="H123" s="578"/>
      <c r="I123" s="567" t="str">
        <f t="shared" si="22"/>
        <v>No hay ejecución</v>
      </c>
      <c r="J123" s="568" t="str">
        <f t="shared" si="23"/>
        <v>NA</v>
      </c>
      <c r="K123" s="578"/>
      <c r="L123" s="580"/>
      <c r="M123" s="580"/>
      <c r="N123" s="567" t="str">
        <f t="shared" si="24"/>
        <v>No hay ejecución</v>
      </c>
      <c r="O123" s="568" t="str">
        <f t="shared" si="25"/>
        <v>NA</v>
      </c>
      <c r="P123" s="575"/>
      <c r="Q123" s="575"/>
      <c r="R123" s="575"/>
      <c r="S123" s="576"/>
      <c r="T123" s="576"/>
      <c r="U123" s="575"/>
      <c r="V123" s="575"/>
      <c r="W123" s="575"/>
      <c r="X123" s="567" t="str">
        <f t="shared" si="26"/>
        <v>No hay ejecución</v>
      </c>
      <c r="Y123" s="568" t="str">
        <f t="shared" si="27"/>
        <v>NA</v>
      </c>
      <c r="Z123" s="575"/>
      <c r="AA123" s="575"/>
      <c r="AB123" s="575"/>
      <c r="AC123" s="575"/>
      <c r="AD123" s="575"/>
    </row>
    <row r="124" spans="1:30" ht="35.25" hidden="1" customHeight="1" thickTop="1" thickBot="1">
      <c r="A124" s="563">
        <v>13.9</v>
      </c>
      <c r="B124" s="564"/>
      <c r="C124" s="564"/>
      <c r="D124" s="564"/>
      <c r="E124" s="564"/>
      <c r="F124" s="577" t="s">
        <v>1304</v>
      </c>
      <c r="G124" s="578"/>
      <c r="H124" s="578"/>
      <c r="I124" s="567" t="str">
        <f t="shared" si="22"/>
        <v>No hay ejecución</v>
      </c>
      <c r="J124" s="568" t="str">
        <f t="shared" si="23"/>
        <v>NA</v>
      </c>
      <c r="K124" s="578"/>
      <c r="L124" s="580"/>
      <c r="M124" s="580"/>
      <c r="N124" s="567" t="str">
        <f t="shared" si="24"/>
        <v>No hay ejecución</v>
      </c>
      <c r="O124" s="568" t="str">
        <f t="shared" si="25"/>
        <v>NA</v>
      </c>
      <c r="P124" s="575"/>
      <c r="Q124" s="575"/>
      <c r="R124" s="575"/>
      <c r="S124" s="576"/>
      <c r="T124" s="576"/>
      <c r="U124" s="575"/>
      <c r="V124" s="575"/>
      <c r="W124" s="575"/>
      <c r="X124" s="567" t="str">
        <f t="shared" si="26"/>
        <v>No hay ejecución</v>
      </c>
      <c r="Y124" s="568" t="str">
        <f t="shared" si="27"/>
        <v>NA</v>
      </c>
      <c r="Z124" s="575"/>
      <c r="AA124" s="575"/>
      <c r="AB124" s="575"/>
      <c r="AC124" s="575"/>
      <c r="AD124" s="575"/>
    </row>
    <row r="125" spans="1:30" ht="35.25" hidden="1" customHeight="1" thickTop="1" thickBot="1">
      <c r="A125" s="563">
        <v>13.9</v>
      </c>
      <c r="B125" s="564"/>
      <c r="C125" s="564"/>
      <c r="D125" s="564"/>
      <c r="E125" s="564"/>
      <c r="F125" s="577" t="s">
        <v>1304</v>
      </c>
      <c r="G125" s="578"/>
      <c r="H125" s="578"/>
      <c r="I125" s="567" t="str">
        <f t="shared" si="22"/>
        <v>No hay ejecución</v>
      </c>
      <c r="J125" s="568" t="str">
        <f t="shared" si="23"/>
        <v>NA</v>
      </c>
      <c r="K125" s="578"/>
      <c r="L125" s="580"/>
      <c r="M125" s="580"/>
      <c r="N125" s="567" t="str">
        <f t="shared" si="24"/>
        <v>No hay ejecución</v>
      </c>
      <c r="O125" s="568" t="str">
        <f t="shared" si="25"/>
        <v>NA</v>
      </c>
      <c r="P125" s="575"/>
      <c r="Q125" s="575"/>
      <c r="R125" s="575"/>
      <c r="S125" s="576"/>
      <c r="T125" s="576"/>
      <c r="U125" s="575"/>
      <c r="V125" s="575"/>
      <c r="W125" s="575"/>
      <c r="X125" s="567" t="str">
        <f t="shared" si="26"/>
        <v>No hay ejecución</v>
      </c>
      <c r="Y125" s="568" t="str">
        <f t="shared" si="27"/>
        <v>NA</v>
      </c>
      <c r="Z125" s="575"/>
      <c r="AA125" s="575"/>
      <c r="AB125" s="575"/>
      <c r="AC125" s="575"/>
      <c r="AD125" s="575"/>
    </row>
    <row r="126" spans="1:30" ht="35.25" hidden="1" customHeight="1" thickTop="1" thickBot="1">
      <c r="A126" s="593">
        <v>13.1</v>
      </c>
      <c r="B126" s="564"/>
      <c r="C126" s="564"/>
      <c r="D126" s="564"/>
      <c r="E126" s="564"/>
      <c r="F126" s="577" t="s">
        <v>1305</v>
      </c>
      <c r="G126" s="638"/>
      <c r="H126" s="638"/>
      <c r="I126" s="567" t="str">
        <f t="shared" si="22"/>
        <v>No hay ejecución</v>
      </c>
      <c r="J126" s="568" t="str">
        <f t="shared" si="23"/>
        <v>NA</v>
      </c>
      <c r="K126" s="638"/>
      <c r="L126" s="580"/>
      <c r="M126" s="580"/>
      <c r="N126" s="567" t="str">
        <f t="shared" si="24"/>
        <v>No hay ejecución</v>
      </c>
      <c r="O126" s="568" t="str">
        <f t="shared" si="25"/>
        <v>NA</v>
      </c>
      <c r="P126" s="575"/>
      <c r="Q126" s="575"/>
      <c r="R126" s="575"/>
      <c r="S126" s="576"/>
      <c r="T126" s="576"/>
      <c r="U126" s="575"/>
      <c r="V126" s="575"/>
      <c r="W126" s="575"/>
      <c r="X126" s="567" t="str">
        <f t="shared" si="26"/>
        <v>No hay ejecución</v>
      </c>
      <c r="Y126" s="568" t="str">
        <f t="shared" si="27"/>
        <v>NA</v>
      </c>
      <c r="Z126" s="575"/>
      <c r="AA126" s="575"/>
      <c r="AB126" s="575"/>
      <c r="AC126" s="575"/>
      <c r="AD126" s="575"/>
    </row>
    <row r="127" spans="1:30" ht="35.25" hidden="1" customHeight="1" thickTop="1" thickBot="1">
      <c r="A127" s="593">
        <v>13.1</v>
      </c>
      <c r="B127" s="564"/>
      <c r="C127" s="564"/>
      <c r="D127" s="564"/>
      <c r="E127" s="564"/>
      <c r="F127" s="577" t="s">
        <v>1305</v>
      </c>
      <c r="G127" s="578"/>
      <c r="H127" s="578"/>
      <c r="I127" s="567" t="str">
        <f t="shared" si="22"/>
        <v>No hay ejecución</v>
      </c>
      <c r="J127" s="568" t="str">
        <f t="shared" si="23"/>
        <v>NA</v>
      </c>
      <c r="K127" s="578"/>
      <c r="L127" s="580"/>
      <c r="M127" s="580"/>
      <c r="N127" s="567" t="str">
        <f t="shared" si="24"/>
        <v>No hay ejecución</v>
      </c>
      <c r="O127" s="568" t="str">
        <f t="shared" si="25"/>
        <v>NA</v>
      </c>
      <c r="P127" s="575"/>
      <c r="Q127" s="575"/>
      <c r="R127" s="575"/>
      <c r="S127" s="576"/>
      <c r="T127" s="576"/>
      <c r="U127" s="575"/>
      <c r="V127" s="575"/>
      <c r="W127" s="575"/>
      <c r="X127" s="567" t="str">
        <f t="shared" si="26"/>
        <v>No hay ejecución</v>
      </c>
      <c r="Y127" s="568" t="str">
        <f t="shared" si="27"/>
        <v>NA</v>
      </c>
      <c r="Z127" s="575"/>
      <c r="AA127" s="575"/>
      <c r="AB127" s="575"/>
      <c r="AC127" s="575"/>
      <c r="AD127" s="575"/>
    </row>
    <row r="128" spans="1:30" ht="35.25" hidden="1" customHeight="1" thickTop="1" thickBot="1">
      <c r="A128" s="563">
        <v>14</v>
      </c>
      <c r="B128" s="564">
        <v>0</v>
      </c>
      <c r="C128" s="564">
        <v>0</v>
      </c>
      <c r="D128" s="564">
        <v>0</v>
      </c>
      <c r="E128" s="564">
        <v>0</v>
      </c>
      <c r="F128" s="584" t="s">
        <v>1306</v>
      </c>
      <c r="G128" s="586"/>
      <c r="H128" s="586"/>
      <c r="I128" s="567" t="str">
        <f t="shared" si="22"/>
        <v>No hay ejecución</v>
      </c>
      <c r="J128" s="568" t="str">
        <f t="shared" si="23"/>
        <v>NA</v>
      </c>
      <c r="K128" s="586"/>
      <c r="L128" s="580"/>
      <c r="M128" s="580"/>
      <c r="N128" s="567" t="str">
        <f t="shared" si="24"/>
        <v>No hay ejecución</v>
      </c>
      <c r="O128" s="568" t="str">
        <f t="shared" si="25"/>
        <v>NA</v>
      </c>
      <c r="P128" s="575"/>
      <c r="Q128" s="575"/>
      <c r="R128" s="575"/>
      <c r="S128" s="576"/>
      <c r="T128" s="576"/>
      <c r="U128" s="575"/>
      <c r="V128" s="575"/>
      <c r="W128" s="575"/>
      <c r="X128" s="567" t="str">
        <f t="shared" si="26"/>
        <v>No hay ejecución</v>
      </c>
      <c r="Y128" s="568" t="str">
        <f t="shared" si="27"/>
        <v>NA</v>
      </c>
      <c r="Z128" s="575"/>
      <c r="AA128" s="575"/>
      <c r="AB128" s="575"/>
      <c r="AC128" s="575"/>
      <c r="AD128" s="575"/>
    </row>
    <row r="129" spans="1:30" ht="35.25" customHeight="1" thickTop="1" thickBot="1">
      <c r="A129" s="563">
        <v>14.1</v>
      </c>
      <c r="B129" s="564"/>
      <c r="C129" s="564"/>
      <c r="D129" s="564"/>
      <c r="E129" s="564"/>
      <c r="F129" s="587" t="s">
        <v>1307</v>
      </c>
      <c r="G129" s="588"/>
      <c r="H129" s="588"/>
      <c r="I129" s="567" t="str">
        <f t="shared" si="22"/>
        <v>No hay ejecución</v>
      </c>
      <c r="J129" s="568" t="str">
        <f t="shared" si="23"/>
        <v>NA</v>
      </c>
      <c r="K129" s="588"/>
      <c r="L129" s="580">
        <v>1</v>
      </c>
      <c r="M129" s="580">
        <v>1</v>
      </c>
      <c r="N129" s="567">
        <f t="shared" si="24"/>
        <v>1</v>
      </c>
      <c r="O129" s="568" t="str">
        <f t="shared" si="25"/>
        <v>De acuerdo con lo programado</v>
      </c>
      <c r="P129" s="575"/>
      <c r="Q129" s="575">
        <v>1</v>
      </c>
      <c r="R129" s="575">
        <v>1</v>
      </c>
      <c r="S129" s="567">
        <f t="shared" ref="S129:S131" si="34">IF(R129="","No hay ejecución",IF(AND(Q129=0),"No hay Programación", R129/Q129))</f>
        <v>1</v>
      </c>
      <c r="T129" s="568" t="str">
        <f t="shared" ref="T129:T131" si="35">IF(S129="No hay ejecución","NA",IF(S129&gt;=90%,"De acuerdo con lo programado",IF(S129&gt;=51%,"Atraso Leve",IF(S129&lt;=50%,"En riesgo cumplimiento"))))</f>
        <v>De acuerdo con lo programado</v>
      </c>
      <c r="U129" s="575"/>
      <c r="V129" s="575">
        <v>4</v>
      </c>
      <c r="W129" s="575">
        <v>4</v>
      </c>
      <c r="X129" s="567">
        <f t="shared" si="26"/>
        <v>1</v>
      </c>
      <c r="Y129" s="568" t="str">
        <f t="shared" si="27"/>
        <v>De acuerdo con lo programado</v>
      </c>
      <c r="Z129" s="575"/>
      <c r="AA129" s="575"/>
      <c r="AB129" s="575"/>
      <c r="AC129" s="575"/>
      <c r="AD129" s="575"/>
    </row>
    <row r="130" spans="1:30" ht="35.25" customHeight="1" thickTop="1" thickBot="1">
      <c r="A130" s="563">
        <v>14.1</v>
      </c>
      <c r="B130" s="564"/>
      <c r="C130" s="564"/>
      <c r="D130" s="564"/>
      <c r="E130" s="564"/>
      <c r="F130" s="587" t="s">
        <v>1307</v>
      </c>
      <c r="G130" s="588"/>
      <c r="H130" s="588"/>
      <c r="I130" s="567" t="str">
        <f t="shared" si="22"/>
        <v>No hay ejecución</v>
      </c>
      <c r="J130" s="568" t="str">
        <f t="shared" si="23"/>
        <v>NA</v>
      </c>
      <c r="K130" s="588"/>
      <c r="L130" s="580">
        <v>1</v>
      </c>
      <c r="M130" s="580">
        <v>2</v>
      </c>
      <c r="N130" s="567">
        <f t="shared" si="24"/>
        <v>2</v>
      </c>
      <c r="O130" s="568" t="str">
        <f t="shared" si="25"/>
        <v>De acuerdo con lo programado</v>
      </c>
      <c r="P130" s="575"/>
      <c r="Q130" s="575">
        <v>1</v>
      </c>
      <c r="R130" s="575">
        <v>1</v>
      </c>
      <c r="S130" s="567">
        <f t="shared" si="34"/>
        <v>1</v>
      </c>
      <c r="T130" s="568" t="str">
        <f t="shared" si="35"/>
        <v>De acuerdo con lo programado</v>
      </c>
      <c r="U130" s="575"/>
      <c r="V130" s="575">
        <v>4</v>
      </c>
      <c r="W130" s="575">
        <v>4</v>
      </c>
      <c r="X130" s="567">
        <f t="shared" si="26"/>
        <v>1</v>
      </c>
      <c r="Y130" s="568" t="str">
        <f t="shared" si="27"/>
        <v>De acuerdo con lo programado</v>
      </c>
      <c r="Z130" s="575"/>
      <c r="AA130" s="575"/>
      <c r="AB130" s="575"/>
      <c r="AC130" s="575"/>
      <c r="AD130" s="575"/>
    </row>
    <row r="131" spans="1:30" ht="35.25" customHeight="1" thickTop="1" thickBot="1">
      <c r="A131" s="563">
        <v>14.2</v>
      </c>
      <c r="B131" s="564"/>
      <c r="C131" s="564"/>
      <c r="D131" s="564"/>
      <c r="E131" s="564"/>
      <c r="F131" s="577" t="s">
        <v>1308</v>
      </c>
      <c r="G131" s="578"/>
      <c r="H131" s="578"/>
      <c r="I131" s="567" t="str">
        <f t="shared" si="22"/>
        <v>No hay ejecución</v>
      </c>
      <c r="J131" s="568" t="str">
        <f t="shared" si="23"/>
        <v>NA</v>
      </c>
      <c r="K131" s="578"/>
      <c r="L131" s="580">
        <v>30</v>
      </c>
      <c r="M131" s="580">
        <v>33</v>
      </c>
      <c r="N131" s="567">
        <f t="shared" si="24"/>
        <v>1.1000000000000001</v>
      </c>
      <c r="O131" s="568" t="str">
        <f t="shared" si="25"/>
        <v>De acuerdo con lo programado</v>
      </c>
      <c r="P131" s="575"/>
      <c r="Q131" s="575">
        <v>10</v>
      </c>
      <c r="R131" s="575">
        <v>6</v>
      </c>
      <c r="S131" s="567">
        <f t="shared" si="34"/>
        <v>0.6</v>
      </c>
      <c r="T131" s="568" t="str">
        <f t="shared" si="35"/>
        <v>Atraso Leve</v>
      </c>
      <c r="U131" s="575" t="s">
        <v>1544</v>
      </c>
      <c r="V131" s="575">
        <v>30</v>
      </c>
      <c r="W131" s="575">
        <v>30</v>
      </c>
      <c r="X131" s="567">
        <f t="shared" si="26"/>
        <v>1</v>
      </c>
      <c r="Y131" s="568" t="str">
        <f t="shared" si="27"/>
        <v>De acuerdo con lo programado</v>
      </c>
      <c r="Z131" s="575"/>
      <c r="AA131" s="575"/>
      <c r="AB131" s="575"/>
      <c r="AC131" s="575"/>
      <c r="AD131" s="575"/>
    </row>
    <row r="132" spans="1:30" ht="35.25" hidden="1" customHeight="1" thickTop="1" thickBot="1">
      <c r="A132" s="563">
        <v>15</v>
      </c>
      <c r="B132" s="564"/>
      <c r="C132" s="564"/>
      <c r="D132" s="564"/>
      <c r="E132" s="564"/>
      <c r="F132" s="584" t="s">
        <v>1309</v>
      </c>
      <c r="G132" s="586"/>
      <c r="H132" s="586"/>
      <c r="I132" s="567" t="str">
        <f t="shared" si="22"/>
        <v>No hay ejecución</v>
      </c>
      <c r="J132" s="568" t="str">
        <f t="shared" si="23"/>
        <v>NA</v>
      </c>
      <c r="K132" s="586"/>
      <c r="L132" s="580"/>
      <c r="M132" s="580"/>
      <c r="N132" s="567" t="str">
        <f t="shared" si="24"/>
        <v>No hay ejecución</v>
      </c>
      <c r="O132" s="568" t="str">
        <f t="shared" si="25"/>
        <v>NA</v>
      </c>
      <c r="P132" s="575"/>
      <c r="Q132" s="575"/>
      <c r="R132" s="575"/>
      <c r="S132" s="576"/>
      <c r="T132" s="576"/>
      <c r="U132" s="575"/>
      <c r="V132" s="575"/>
      <c r="W132" s="575"/>
      <c r="X132" s="567" t="str">
        <f t="shared" si="26"/>
        <v>No hay ejecución</v>
      </c>
      <c r="Y132" s="568" t="str">
        <f t="shared" si="27"/>
        <v>NA</v>
      </c>
      <c r="Z132" s="575"/>
      <c r="AA132" s="575"/>
      <c r="AB132" s="575"/>
      <c r="AC132" s="575"/>
      <c r="AD132" s="575"/>
    </row>
    <row r="133" spans="1:30" ht="35.25" hidden="1" customHeight="1" thickTop="1" thickBot="1">
      <c r="A133" s="563">
        <v>15.1</v>
      </c>
      <c r="B133" s="564"/>
      <c r="C133" s="564"/>
      <c r="D133" s="564"/>
      <c r="E133" s="564"/>
      <c r="F133" s="587" t="s">
        <v>1310</v>
      </c>
      <c r="G133" s="588"/>
      <c r="H133" s="588"/>
      <c r="I133" s="567" t="str">
        <f t="shared" si="22"/>
        <v>No hay ejecución</v>
      </c>
      <c r="J133" s="568" t="str">
        <f t="shared" si="23"/>
        <v>NA</v>
      </c>
      <c r="K133" s="588"/>
      <c r="L133" s="580"/>
      <c r="M133" s="580"/>
      <c r="N133" s="567" t="str">
        <f t="shared" si="24"/>
        <v>No hay ejecución</v>
      </c>
      <c r="O133" s="568" t="str">
        <f t="shared" si="25"/>
        <v>NA</v>
      </c>
      <c r="P133" s="575"/>
      <c r="Q133" s="575"/>
      <c r="R133" s="575"/>
      <c r="S133" s="576"/>
      <c r="T133" s="576"/>
      <c r="U133" s="575"/>
      <c r="V133" s="575"/>
      <c r="W133" s="575"/>
      <c r="X133" s="567" t="str">
        <f t="shared" si="26"/>
        <v>No hay ejecución</v>
      </c>
      <c r="Y133" s="568" t="str">
        <f t="shared" si="27"/>
        <v>NA</v>
      </c>
      <c r="Z133" s="575"/>
      <c r="AA133" s="575"/>
      <c r="AB133" s="575"/>
      <c r="AC133" s="575"/>
      <c r="AD133" s="575"/>
    </row>
    <row r="134" spans="1:30" ht="35.25" hidden="1" customHeight="1" thickTop="1" thickBot="1">
      <c r="A134" s="563">
        <v>15.1</v>
      </c>
      <c r="B134" s="564"/>
      <c r="C134" s="564"/>
      <c r="D134" s="564"/>
      <c r="E134" s="564"/>
      <c r="F134" s="587" t="s">
        <v>1310</v>
      </c>
      <c r="G134" s="588"/>
      <c r="H134" s="588"/>
      <c r="I134" s="567" t="str">
        <f t="shared" si="22"/>
        <v>No hay ejecución</v>
      </c>
      <c r="J134" s="568" t="str">
        <f t="shared" si="23"/>
        <v>NA</v>
      </c>
      <c r="K134" s="588"/>
      <c r="L134" s="580"/>
      <c r="M134" s="580"/>
      <c r="N134" s="567" t="str">
        <f t="shared" si="24"/>
        <v>No hay ejecución</v>
      </c>
      <c r="O134" s="568" t="str">
        <f t="shared" si="25"/>
        <v>NA</v>
      </c>
      <c r="P134" s="575"/>
      <c r="Q134" s="575"/>
      <c r="R134" s="575"/>
      <c r="S134" s="576"/>
      <c r="T134" s="576"/>
      <c r="U134" s="575"/>
      <c r="V134" s="575"/>
      <c r="W134" s="575"/>
      <c r="X134" s="567" t="str">
        <f t="shared" si="26"/>
        <v>No hay ejecución</v>
      </c>
      <c r="Y134" s="568" t="str">
        <f t="shared" si="27"/>
        <v>NA</v>
      </c>
      <c r="Z134" s="575"/>
      <c r="AA134" s="575"/>
      <c r="AB134" s="575"/>
      <c r="AC134" s="575"/>
      <c r="AD134" s="575"/>
    </row>
    <row r="135" spans="1:30" ht="35.25" hidden="1" customHeight="1" thickTop="1" thickBot="1">
      <c r="A135" s="563">
        <v>15.1</v>
      </c>
      <c r="B135" s="564"/>
      <c r="C135" s="564"/>
      <c r="D135" s="564"/>
      <c r="E135" s="564"/>
      <c r="F135" s="587" t="s">
        <v>1310</v>
      </c>
      <c r="G135" s="588"/>
      <c r="H135" s="588"/>
      <c r="I135" s="567" t="str">
        <f t="shared" si="22"/>
        <v>No hay ejecución</v>
      </c>
      <c r="J135" s="568" t="str">
        <f t="shared" si="23"/>
        <v>NA</v>
      </c>
      <c r="K135" s="588"/>
      <c r="L135" s="580"/>
      <c r="M135" s="580"/>
      <c r="N135" s="567" t="str">
        <f t="shared" si="24"/>
        <v>No hay ejecución</v>
      </c>
      <c r="O135" s="568" t="str">
        <f t="shared" si="25"/>
        <v>NA</v>
      </c>
      <c r="P135" s="575"/>
      <c r="Q135" s="575"/>
      <c r="R135" s="575"/>
      <c r="S135" s="576"/>
      <c r="T135" s="576"/>
      <c r="U135" s="575"/>
      <c r="V135" s="575"/>
      <c r="W135" s="575"/>
      <c r="X135" s="567" t="str">
        <f t="shared" si="26"/>
        <v>No hay ejecución</v>
      </c>
      <c r="Y135" s="568" t="str">
        <f t="shared" si="27"/>
        <v>NA</v>
      </c>
      <c r="Z135" s="575"/>
      <c r="AA135" s="575"/>
      <c r="AB135" s="575"/>
      <c r="AC135" s="575"/>
      <c r="AD135" s="575"/>
    </row>
    <row r="136" spans="1:30" ht="35.25" hidden="1" customHeight="1" thickTop="1" thickBot="1">
      <c r="A136" s="563">
        <v>15.1</v>
      </c>
      <c r="B136" s="564"/>
      <c r="C136" s="564"/>
      <c r="D136" s="564"/>
      <c r="E136" s="564"/>
      <c r="F136" s="587" t="s">
        <v>1310</v>
      </c>
      <c r="G136" s="588"/>
      <c r="H136" s="588"/>
      <c r="I136" s="567" t="str">
        <f t="shared" si="22"/>
        <v>No hay ejecución</v>
      </c>
      <c r="J136" s="568" t="str">
        <f t="shared" si="23"/>
        <v>NA</v>
      </c>
      <c r="K136" s="588"/>
      <c r="L136" s="580"/>
      <c r="M136" s="580"/>
      <c r="N136" s="567" t="str">
        <f t="shared" si="24"/>
        <v>No hay ejecución</v>
      </c>
      <c r="O136" s="568" t="str">
        <f t="shared" si="25"/>
        <v>NA</v>
      </c>
      <c r="P136" s="575"/>
      <c r="Q136" s="575"/>
      <c r="R136" s="575"/>
      <c r="S136" s="576"/>
      <c r="T136" s="576"/>
      <c r="U136" s="575"/>
      <c r="V136" s="575"/>
      <c r="W136" s="575"/>
      <c r="X136" s="567" t="str">
        <f t="shared" si="26"/>
        <v>No hay ejecución</v>
      </c>
      <c r="Y136" s="568" t="str">
        <f t="shared" si="27"/>
        <v>NA</v>
      </c>
      <c r="Z136" s="575"/>
      <c r="AA136" s="575"/>
      <c r="AB136" s="575"/>
      <c r="AC136" s="575"/>
      <c r="AD136" s="575"/>
    </row>
    <row r="137" spans="1:30" ht="35.25" hidden="1" customHeight="1" thickTop="1" thickBot="1">
      <c r="A137" s="563">
        <v>15.1</v>
      </c>
      <c r="B137" s="564"/>
      <c r="C137" s="564"/>
      <c r="D137" s="564"/>
      <c r="E137" s="564"/>
      <c r="F137" s="587" t="s">
        <v>1310</v>
      </c>
      <c r="G137" s="588"/>
      <c r="H137" s="588"/>
      <c r="I137" s="567" t="str">
        <f t="shared" si="22"/>
        <v>No hay ejecución</v>
      </c>
      <c r="J137" s="568" t="str">
        <f t="shared" si="23"/>
        <v>NA</v>
      </c>
      <c r="K137" s="588"/>
      <c r="L137" s="580"/>
      <c r="M137" s="580"/>
      <c r="N137" s="567" t="str">
        <f t="shared" si="24"/>
        <v>No hay ejecución</v>
      </c>
      <c r="O137" s="568" t="str">
        <f t="shared" si="25"/>
        <v>NA</v>
      </c>
      <c r="P137" s="575"/>
      <c r="Q137" s="575"/>
      <c r="R137" s="575"/>
      <c r="S137" s="576"/>
      <c r="T137" s="576"/>
      <c r="U137" s="575"/>
      <c r="V137" s="575"/>
      <c r="W137" s="575"/>
      <c r="X137" s="567" t="str">
        <f t="shared" si="26"/>
        <v>No hay ejecución</v>
      </c>
      <c r="Y137" s="568" t="str">
        <f t="shared" si="27"/>
        <v>NA</v>
      </c>
      <c r="Z137" s="575"/>
      <c r="AA137" s="575"/>
      <c r="AB137" s="575"/>
      <c r="AC137" s="575"/>
      <c r="AD137" s="575"/>
    </row>
    <row r="138" spans="1:30" ht="35.25" hidden="1" customHeight="1" thickTop="1" thickBot="1">
      <c r="A138" s="563">
        <v>15.1</v>
      </c>
      <c r="B138" s="564"/>
      <c r="C138" s="564"/>
      <c r="D138" s="564"/>
      <c r="E138" s="564"/>
      <c r="F138" s="587" t="s">
        <v>1310</v>
      </c>
      <c r="G138" s="588"/>
      <c r="H138" s="588"/>
      <c r="I138" s="567" t="str">
        <f t="shared" si="22"/>
        <v>No hay ejecución</v>
      </c>
      <c r="J138" s="568" t="str">
        <f t="shared" si="23"/>
        <v>NA</v>
      </c>
      <c r="K138" s="588"/>
      <c r="L138" s="580"/>
      <c r="M138" s="580"/>
      <c r="N138" s="567" t="str">
        <f t="shared" si="24"/>
        <v>No hay ejecución</v>
      </c>
      <c r="O138" s="568" t="str">
        <f t="shared" si="25"/>
        <v>NA</v>
      </c>
      <c r="P138" s="575"/>
      <c r="Q138" s="575"/>
      <c r="R138" s="575"/>
      <c r="S138" s="576"/>
      <c r="T138" s="576"/>
      <c r="U138" s="575"/>
      <c r="V138" s="575"/>
      <c r="W138" s="575"/>
      <c r="X138" s="567" t="str">
        <f t="shared" si="26"/>
        <v>No hay ejecución</v>
      </c>
      <c r="Y138" s="568" t="str">
        <f t="shared" si="27"/>
        <v>NA</v>
      </c>
      <c r="Z138" s="575"/>
      <c r="AA138" s="575"/>
      <c r="AB138" s="575"/>
      <c r="AC138" s="575"/>
      <c r="AD138" s="575"/>
    </row>
    <row r="139" spans="1:30" ht="35.25" hidden="1" customHeight="1" thickTop="1" thickBot="1">
      <c r="A139" s="563">
        <v>15.1</v>
      </c>
      <c r="B139" s="564"/>
      <c r="C139" s="564"/>
      <c r="D139" s="564"/>
      <c r="E139" s="564"/>
      <c r="F139" s="587" t="s">
        <v>1310</v>
      </c>
      <c r="G139" s="588"/>
      <c r="H139" s="588"/>
      <c r="I139" s="567" t="str">
        <f t="shared" si="22"/>
        <v>No hay ejecución</v>
      </c>
      <c r="J139" s="568" t="str">
        <f t="shared" si="23"/>
        <v>NA</v>
      </c>
      <c r="K139" s="588"/>
      <c r="L139" s="580"/>
      <c r="M139" s="580"/>
      <c r="N139" s="567" t="str">
        <f t="shared" si="24"/>
        <v>No hay ejecución</v>
      </c>
      <c r="O139" s="568" t="str">
        <f t="shared" si="25"/>
        <v>NA</v>
      </c>
      <c r="P139" s="575"/>
      <c r="Q139" s="575"/>
      <c r="R139" s="575"/>
      <c r="S139" s="576"/>
      <c r="T139" s="576"/>
      <c r="U139" s="575"/>
      <c r="V139" s="575"/>
      <c r="W139" s="575"/>
      <c r="X139" s="567" t="str">
        <f t="shared" si="26"/>
        <v>No hay ejecución</v>
      </c>
      <c r="Y139" s="568" t="str">
        <f t="shared" si="27"/>
        <v>NA</v>
      </c>
      <c r="Z139" s="575"/>
      <c r="AA139" s="575"/>
      <c r="AB139" s="575"/>
      <c r="AC139" s="575"/>
      <c r="AD139" s="575"/>
    </row>
    <row r="140" spans="1:30" ht="35.25" hidden="1" customHeight="1" thickTop="1" thickBot="1">
      <c r="A140" s="563">
        <v>15.2</v>
      </c>
      <c r="B140" s="564"/>
      <c r="C140" s="564"/>
      <c r="D140" s="564"/>
      <c r="E140" s="564"/>
      <c r="F140" s="587" t="s">
        <v>1311</v>
      </c>
      <c r="G140" s="588"/>
      <c r="H140" s="588"/>
      <c r="I140" s="567" t="str">
        <f t="shared" si="22"/>
        <v>No hay ejecución</v>
      </c>
      <c r="J140" s="568" t="str">
        <f t="shared" si="23"/>
        <v>NA</v>
      </c>
      <c r="K140" s="588"/>
      <c r="L140" s="580"/>
      <c r="M140" s="580"/>
      <c r="N140" s="567" t="str">
        <f t="shared" si="24"/>
        <v>No hay ejecución</v>
      </c>
      <c r="O140" s="568" t="str">
        <f t="shared" si="25"/>
        <v>NA</v>
      </c>
      <c r="P140" s="575"/>
      <c r="Q140" s="575"/>
      <c r="R140" s="575"/>
      <c r="S140" s="576"/>
      <c r="T140" s="576"/>
      <c r="U140" s="575"/>
      <c r="V140" s="575"/>
      <c r="W140" s="575"/>
      <c r="X140" s="567" t="str">
        <f t="shared" si="26"/>
        <v>No hay ejecución</v>
      </c>
      <c r="Y140" s="568" t="str">
        <f t="shared" si="27"/>
        <v>NA</v>
      </c>
      <c r="Z140" s="575"/>
      <c r="AA140" s="575"/>
      <c r="AB140" s="575"/>
      <c r="AC140" s="575"/>
      <c r="AD140" s="575"/>
    </row>
    <row r="141" spans="1:30" ht="35.25" hidden="1" customHeight="1" thickTop="1" thickBot="1">
      <c r="A141" s="563">
        <v>15.2</v>
      </c>
      <c r="B141" s="564"/>
      <c r="C141" s="564"/>
      <c r="D141" s="564"/>
      <c r="E141" s="564"/>
      <c r="F141" s="587" t="s">
        <v>1311</v>
      </c>
      <c r="G141" s="588"/>
      <c r="H141" s="588"/>
      <c r="I141" s="567" t="str">
        <f t="shared" si="22"/>
        <v>No hay ejecución</v>
      </c>
      <c r="J141" s="568" t="str">
        <f t="shared" si="23"/>
        <v>NA</v>
      </c>
      <c r="K141" s="588"/>
      <c r="L141" s="580"/>
      <c r="M141" s="580"/>
      <c r="N141" s="567" t="str">
        <f t="shared" si="24"/>
        <v>No hay ejecución</v>
      </c>
      <c r="O141" s="568" t="str">
        <f t="shared" si="25"/>
        <v>NA</v>
      </c>
      <c r="P141" s="575"/>
      <c r="Q141" s="575"/>
      <c r="R141" s="575"/>
      <c r="S141" s="576"/>
      <c r="T141" s="576"/>
      <c r="U141" s="575"/>
      <c r="V141" s="575"/>
      <c r="W141" s="575"/>
      <c r="X141" s="567" t="str">
        <f t="shared" si="26"/>
        <v>No hay ejecución</v>
      </c>
      <c r="Y141" s="568" t="str">
        <f t="shared" si="27"/>
        <v>NA</v>
      </c>
      <c r="Z141" s="575"/>
      <c r="AA141" s="575"/>
      <c r="AB141" s="575"/>
      <c r="AC141" s="575"/>
      <c r="AD141" s="575"/>
    </row>
    <row r="142" spans="1:30" ht="35.25" hidden="1" customHeight="1" thickTop="1" thickBot="1">
      <c r="A142" s="563">
        <v>15.2</v>
      </c>
      <c r="B142" s="564"/>
      <c r="C142" s="564"/>
      <c r="D142" s="564"/>
      <c r="E142" s="564"/>
      <c r="F142" s="587" t="s">
        <v>1311</v>
      </c>
      <c r="G142" s="588"/>
      <c r="H142" s="588"/>
      <c r="I142" s="567" t="str">
        <f t="shared" ref="I142:I205" si="36">IF(H142="","No hay ejecución",IF(AND(G142=0),"No hay Programación", H142/G142))</f>
        <v>No hay ejecución</v>
      </c>
      <c r="J142" s="568" t="str">
        <f t="shared" ref="J142:J205" si="37">IF(I142="No hay ejecución","NA",IF(I142&gt;=90%,"De acuerdo con lo programado",IF(I142&gt;=51%,"Atraso Leve",IF(I142&lt;=50%,"En riesgo cumplimiento"))))</f>
        <v>NA</v>
      </c>
      <c r="K142" s="588"/>
      <c r="L142" s="580"/>
      <c r="M142" s="580"/>
      <c r="N142" s="567" t="str">
        <f t="shared" ref="N142:N205" si="38">IF(M142="","No hay ejecución",IF(AND(L142=0),"No hay Programación", M142/L142))</f>
        <v>No hay ejecución</v>
      </c>
      <c r="O142" s="568" t="str">
        <f t="shared" ref="O142:O205" si="39">IF(N142="No hay ejecución","NA",IF(N142&gt;=90%,"De acuerdo con lo programado",IF(N142&gt;=51%,"Atraso Leve",IF(N142&lt;=50%,"En riesgo cumplimiento"))))</f>
        <v>NA</v>
      </c>
      <c r="P142" s="575"/>
      <c r="Q142" s="575"/>
      <c r="R142" s="575"/>
      <c r="S142" s="576"/>
      <c r="T142" s="576"/>
      <c r="U142" s="575"/>
      <c r="V142" s="575"/>
      <c r="W142" s="575"/>
      <c r="X142" s="567" t="str">
        <f t="shared" ref="X142:X205" si="40">IF(W142="","No hay ejecución",IF(AND(V142=0),"No hay Programación", W142/V142))</f>
        <v>No hay ejecución</v>
      </c>
      <c r="Y142" s="568" t="str">
        <f t="shared" ref="Y142:Y205" si="41">IF(X142="No hay ejecución","NA",IF(X142&gt;=90%,"De acuerdo con lo programado",IF(X142&gt;=51%,"Atraso Leve",IF(X142&lt;=50%,"En riesgo cumplimiento"))))</f>
        <v>NA</v>
      </c>
      <c r="Z142" s="575"/>
      <c r="AA142" s="575"/>
      <c r="AB142" s="575"/>
      <c r="AC142" s="575"/>
      <c r="AD142" s="575"/>
    </row>
    <row r="143" spans="1:30" ht="35.25" hidden="1" customHeight="1" thickTop="1" thickBot="1">
      <c r="A143" s="563">
        <v>15.2</v>
      </c>
      <c r="B143" s="564"/>
      <c r="C143" s="564"/>
      <c r="D143" s="564"/>
      <c r="E143" s="564"/>
      <c r="F143" s="587" t="s">
        <v>1311</v>
      </c>
      <c r="G143" s="588"/>
      <c r="H143" s="588"/>
      <c r="I143" s="567" t="str">
        <f t="shared" si="36"/>
        <v>No hay ejecución</v>
      </c>
      <c r="J143" s="568" t="str">
        <f t="shared" si="37"/>
        <v>NA</v>
      </c>
      <c r="K143" s="588"/>
      <c r="L143" s="580"/>
      <c r="M143" s="580"/>
      <c r="N143" s="567" t="str">
        <f t="shared" si="38"/>
        <v>No hay ejecución</v>
      </c>
      <c r="O143" s="568" t="str">
        <f t="shared" si="39"/>
        <v>NA</v>
      </c>
      <c r="P143" s="575"/>
      <c r="Q143" s="575"/>
      <c r="R143" s="575"/>
      <c r="S143" s="576"/>
      <c r="T143" s="576"/>
      <c r="U143" s="575"/>
      <c r="V143" s="575"/>
      <c r="W143" s="575"/>
      <c r="X143" s="567" t="str">
        <f t="shared" si="40"/>
        <v>No hay ejecución</v>
      </c>
      <c r="Y143" s="568" t="str">
        <f t="shared" si="41"/>
        <v>NA</v>
      </c>
      <c r="Z143" s="575"/>
      <c r="AA143" s="575"/>
      <c r="AB143" s="575"/>
      <c r="AC143" s="575"/>
      <c r="AD143" s="575"/>
    </row>
    <row r="144" spans="1:30" ht="35.25" hidden="1" customHeight="1" thickTop="1" thickBot="1">
      <c r="A144" s="563">
        <v>15.2</v>
      </c>
      <c r="B144" s="564"/>
      <c r="C144" s="564"/>
      <c r="D144" s="564"/>
      <c r="E144" s="564"/>
      <c r="F144" s="587" t="s">
        <v>1311</v>
      </c>
      <c r="G144" s="588"/>
      <c r="H144" s="588"/>
      <c r="I144" s="567" t="str">
        <f t="shared" si="36"/>
        <v>No hay ejecución</v>
      </c>
      <c r="J144" s="568" t="str">
        <f t="shared" si="37"/>
        <v>NA</v>
      </c>
      <c r="K144" s="588"/>
      <c r="L144" s="580"/>
      <c r="M144" s="580"/>
      <c r="N144" s="567" t="str">
        <f t="shared" si="38"/>
        <v>No hay ejecución</v>
      </c>
      <c r="O144" s="568" t="str">
        <f t="shared" si="39"/>
        <v>NA</v>
      </c>
      <c r="P144" s="575"/>
      <c r="Q144" s="575"/>
      <c r="R144" s="575"/>
      <c r="S144" s="576"/>
      <c r="T144" s="576"/>
      <c r="U144" s="575"/>
      <c r="V144" s="575"/>
      <c r="W144" s="575"/>
      <c r="X144" s="567" t="str">
        <f t="shared" si="40"/>
        <v>No hay ejecución</v>
      </c>
      <c r="Y144" s="568" t="str">
        <f t="shared" si="41"/>
        <v>NA</v>
      </c>
      <c r="Z144" s="575"/>
      <c r="AA144" s="575"/>
      <c r="AB144" s="575"/>
      <c r="AC144" s="575"/>
      <c r="AD144" s="575"/>
    </row>
    <row r="145" spans="1:30" ht="35.25" hidden="1" customHeight="1" thickTop="1" thickBot="1">
      <c r="A145" s="563">
        <v>15.2</v>
      </c>
      <c r="B145" s="564"/>
      <c r="C145" s="564"/>
      <c r="D145" s="564"/>
      <c r="E145" s="564"/>
      <c r="F145" s="587" t="s">
        <v>1311</v>
      </c>
      <c r="G145" s="588"/>
      <c r="H145" s="588"/>
      <c r="I145" s="567" t="str">
        <f t="shared" si="36"/>
        <v>No hay ejecución</v>
      </c>
      <c r="J145" s="568" t="str">
        <f t="shared" si="37"/>
        <v>NA</v>
      </c>
      <c r="K145" s="588"/>
      <c r="L145" s="580"/>
      <c r="M145" s="580"/>
      <c r="N145" s="567" t="str">
        <f t="shared" si="38"/>
        <v>No hay ejecución</v>
      </c>
      <c r="O145" s="568" t="str">
        <f t="shared" si="39"/>
        <v>NA</v>
      </c>
      <c r="P145" s="575"/>
      <c r="Q145" s="575"/>
      <c r="R145" s="575"/>
      <c r="S145" s="576"/>
      <c r="T145" s="576"/>
      <c r="U145" s="575"/>
      <c r="V145" s="575"/>
      <c r="W145" s="575"/>
      <c r="X145" s="567" t="str">
        <f t="shared" si="40"/>
        <v>No hay ejecución</v>
      </c>
      <c r="Y145" s="568" t="str">
        <f t="shared" si="41"/>
        <v>NA</v>
      </c>
      <c r="Z145" s="575"/>
      <c r="AA145" s="575"/>
      <c r="AB145" s="575"/>
      <c r="AC145" s="575"/>
      <c r="AD145" s="575"/>
    </row>
    <row r="146" spans="1:30" ht="35.25" hidden="1" customHeight="1" thickTop="1" thickBot="1">
      <c r="A146" s="563">
        <v>15.2</v>
      </c>
      <c r="B146" s="564"/>
      <c r="C146" s="564"/>
      <c r="D146" s="564"/>
      <c r="E146" s="564"/>
      <c r="F146" s="587" t="s">
        <v>1311</v>
      </c>
      <c r="G146" s="588"/>
      <c r="H146" s="588"/>
      <c r="I146" s="567" t="str">
        <f t="shared" si="36"/>
        <v>No hay ejecución</v>
      </c>
      <c r="J146" s="568" t="str">
        <f t="shared" si="37"/>
        <v>NA</v>
      </c>
      <c r="K146" s="588"/>
      <c r="L146" s="580"/>
      <c r="M146" s="580"/>
      <c r="N146" s="567" t="str">
        <f t="shared" si="38"/>
        <v>No hay ejecución</v>
      </c>
      <c r="O146" s="568" t="str">
        <f t="shared" si="39"/>
        <v>NA</v>
      </c>
      <c r="P146" s="575"/>
      <c r="Q146" s="575"/>
      <c r="R146" s="575"/>
      <c r="S146" s="576"/>
      <c r="T146" s="576"/>
      <c r="U146" s="575"/>
      <c r="V146" s="575"/>
      <c r="W146" s="575"/>
      <c r="X146" s="567" t="str">
        <f t="shared" si="40"/>
        <v>No hay ejecución</v>
      </c>
      <c r="Y146" s="568" t="str">
        <f t="shared" si="41"/>
        <v>NA</v>
      </c>
      <c r="Z146" s="575"/>
      <c r="AA146" s="575"/>
      <c r="AB146" s="575"/>
      <c r="AC146" s="575"/>
      <c r="AD146" s="575"/>
    </row>
    <row r="147" spans="1:30" ht="35.25" hidden="1" customHeight="1" thickTop="1" thickBot="1">
      <c r="A147" s="563">
        <v>15.2</v>
      </c>
      <c r="B147" s="564"/>
      <c r="C147" s="564"/>
      <c r="D147" s="564"/>
      <c r="E147" s="564"/>
      <c r="F147" s="587" t="s">
        <v>1311</v>
      </c>
      <c r="G147" s="588"/>
      <c r="H147" s="588"/>
      <c r="I147" s="567" t="str">
        <f t="shared" si="36"/>
        <v>No hay ejecución</v>
      </c>
      <c r="J147" s="568" t="str">
        <f t="shared" si="37"/>
        <v>NA</v>
      </c>
      <c r="K147" s="588"/>
      <c r="L147" s="580"/>
      <c r="M147" s="580"/>
      <c r="N147" s="567" t="str">
        <f t="shared" si="38"/>
        <v>No hay ejecución</v>
      </c>
      <c r="O147" s="568" t="str">
        <f t="shared" si="39"/>
        <v>NA</v>
      </c>
      <c r="P147" s="575"/>
      <c r="Q147" s="575"/>
      <c r="R147" s="575"/>
      <c r="S147" s="576"/>
      <c r="T147" s="576"/>
      <c r="U147" s="575"/>
      <c r="V147" s="575"/>
      <c r="W147" s="575"/>
      <c r="X147" s="567" t="str">
        <f t="shared" si="40"/>
        <v>No hay ejecución</v>
      </c>
      <c r="Y147" s="568" t="str">
        <f t="shared" si="41"/>
        <v>NA</v>
      </c>
      <c r="Z147" s="575"/>
      <c r="AA147" s="575"/>
      <c r="AB147" s="575"/>
      <c r="AC147" s="575"/>
      <c r="AD147" s="575"/>
    </row>
    <row r="148" spans="1:30" ht="35.25" hidden="1" customHeight="1" thickTop="1" thickBot="1">
      <c r="A148" s="563">
        <v>15.2</v>
      </c>
      <c r="B148" s="564"/>
      <c r="C148" s="564"/>
      <c r="D148" s="564"/>
      <c r="E148" s="564"/>
      <c r="F148" s="587" t="s">
        <v>1311</v>
      </c>
      <c r="G148" s="588"/>
      <c r="H148" s="588"/>
      <c r="I148" s="567" t="str">
        <f t="shared" si="36"/>
        <v>No hay ejecución</v>
      </c>
      <c r="J148" s="568" t="str">
        <f t="shared" si="37"/>
        <v>NA</v>
      </c>
      <c r="K148" s="588"/>
      <c r="L148" s="580"/>
      <c r="M148" s="580"/>
      <c r="N148" s="567" t="str">
        <f t="shared" si="38"/>
        <v>No hay ejecución</v>
      </c>
      <c r="O148" s="568" t="str">
        <f t="shared" si="39"/>
        <v>NA</v>
      </c>
      <c r="P148" s="575"/>
      <c r="Q148" s="575"/>
      <c r="R148" s="575"/>
      <c r="S148" s="576"/>
      <c r="T148" s="576"/>
      <c r="U148" s="575"/>
      <c r="V148" s="575"/>
      <c r="W148" s="575"/>
      <c r="X148" s="567" t="str">
        <f t="shared" si="40"/>
        <v>No hay ejecución</v>
      </c>
      <c r="Y148" s="568" t="str">
        <f t="shared" si="41"/>
        <v>NA</v>
      </c>
      <c r="Z148" s="575"/>
      <c r="AA148" s="575"/>
      <c r="AB148" s="575"/>
      <c r="AC148" s="575"/>
      <c r="AD148" s="575"/>
    </row>
    <row r="149" spans="1:30" ht="35.25" hidden="1" customHeight="1" thickTop="1" thickBot="1">
      <c r="A149" s="563">
        <v>15.2</v>
      </c>
      <c r="B149" s="564"/>
      <c r="C149" s="564"/>
      <c r="D149" s="564"/>
      <c r="E149" s="564"/>
      <c r="F149" s="587" t="s">
        <v>1311</v>
      </c>
      <c r="G149" s="588"/>
      <c r="H149" s="588"/>
      <c r="I149" s="567" t="str">
        <f t="shared" si="36"/>
        <v>No hay ejecución</v>
      </c>
      <c r="J149" s="568" t="str">
        <f t="shared" si="37"/>
        <v>NA</v>
      </c>
      <c r="K149" s="588"/>
      <c r="L149" s="580"/>
      <c r="M149" s="580"/>
      <c r="N149" s="567" t="str">
        <f t="shared" si="38"/>
        <v>No hay ejecución</v>
      </c>
      <c r="O149" s="568" t="str">
        <f t="shared" si="39"/>
        <v>NA</v>
      </c>
      <c r="P149" s="575"/>
      <c r="Q149" s="575"/>
      <c r="R149" s="575"/>
      <c r="S149" s="576"/>
      <c r="T149" s="576"/>
      <c r="U149" s="575"/>
      <c r="V149" s="575"/>
      <c r="W149" s="575"/>
      <c r="X149" s="567" t="str">
        <f t="shared" si="40"/>
        <v>No hay ejecución</v>
      </c>
      <c r="Y149" s="568" t="str">
        <f t="shared" si="41"/>
        <v>NA</v>
      </c>
      <c r="Z149" s="575"/>
      <c r="AA149" s="575"/>
      <c r="AB149" s="575"/>
      <c r="AC149" s="575"/>
      <c r="AD149" s="575"/>
    </row>
    <row r="150" spans="1:30" ht="35.25" customHeight="1" thickTop="1" thickBot="1">
      <c r="A150" s="563">
        <v>15.3</v>
      </c>
      <c r="B150" s="564"/>
      <c r="C150" s="564"/>
      <c r="D150" s="564"/>
      <c r="E150" s="564"/>
      <c r="F150" s="577" t="s">
        <v>1312</v>
      </c>
      <c r="G150" s="578"/>
      <c r="H150" s="578"/>
      <c r="I150" s="567" t="str">
        <f t="shared" si="36"/>
        <v>No hay ejecución</v>
      </c>
      <c r="J150" s="568" t="str">
        <f t="shared" si="37"/>
        <v>NA</v>
      </c>
      <c r="K150" s="578"/>
      <c r="L150" s="580">
        <v>1</v>
      </c>
      <c r="M150" s="580">
        <v>1</v>
      </c>
      <c r="N150" s="567">
        <f t="shared" si="38"/>
        <v>1</v>
      </c>
      <c r="O150" s="568" t="str">
        <f t="shared" si="39"/>
        <v>De acuerdo con lo programado</v>
      </c>
      <c r="P150" s="575"/>
      <c r="Q150" s="575">
        <v>2</v>
      </c>
      <c r="R150" s="575">
        <v>2</v>
      </c>
      <c r="S150" s="567">
        <f t="shared" ref="S150:S151" si="42">IF(R150="","No hay ejecución",IF(AND(Q150=0),"No hay Programación", R150/Q150))</f>
        <v>1</v>
      </c>
      <c r="T150" s="568" t="str">
        <f t="shared" ref="T150:T151" si="43">IF(S150="No hay ejecución","NA",IF(S150&gt;=90%,"De acuerdo con lo programado",IF(S150&gt;=51%,"Atraso Leve",IF(S150&lt;=50%,"En riesgo cumplimiento"))))</f>
        <v>De acuerdo con lo programado</v>
      </c>
      <c r="U150" s="575" t="s">
        <v>1542</v>
      </c>
      <c r="V150" s="575">
        <v>1</v>
      </c>
      <c r="W150" s="575">
        <v>1</v>
      </c>
      <c r="X150" s="567">
        <f t="shared" si="40"/>
        <v>1</v>
      </c>
      <c r="Y150" s="568" t="str">
        <f t="shared" si="41"/>
        <v>De acuerdo con lo programado</v>
      </c>
      <c r="Z150" s="575"/>
      <c r="AA150" s="575"/>
      <c r="AB150" s="575"/>
      <c r="AC150" s="575"/>
      <c r="AD150" s="575"/>
    </row>
    <row r="151" spans="1:30" ht="35.25" customHeight="1" thickTop="1" thickBot="1">
      <c r="A151" s="563">
        <v>15.3</v>
      </c>
      <c r="B151" s="564"/>
      <c r="C151" s="564"/>
      <c r="D151" s="564"/>
      <c r="E151" s="564"/>
      <c r="F151" s="577" t="s">
        <v>1312</v>
      </c>
      <c r="G151" s="578"/>
      <c r="H151" s="578"/>
      <c r="I151" s="567" t="str">
        <f t="shared" si="36"/>
        <v>No hay ejecución</v>
      </c>
      <c r="J151" s="568" t="str">
        <f t="shared" si="37"/>
        <v>NA</v>
      </c>
      <c r="K151" s="578"/>
      <c r="L151" s="580">
        <v>1</v>
      </c>
      <c r="M151" s="580">
        <v>1</v>
      </c>
      <c r="N151" s="567">
        <f t="shared" si="38"/>
        <v>1</v>
      </c>
      <c r="O151" s="568" t="str">
        <f t="shared" si="39"/>
        <v>De acuerdo con lo programado</v>
      </c>
      <c r="P151" s="575"/>
      <c r="Q151" s="575">
        <v>3</v>
      </c>
      <c r="R151" s="575">
        <v>3</v>
      </c>
      <c r="S151" s="567">
        <f t="shared" si="42"/>
        <v>1</v>
      </c>
      <c r="T151" s="568" t="str">
        <f t="shared" si="43"/>
        <v>De acuerdo con lo programado</v>
      </c>
      <c r="U151" s="575" t="s">
        <v>1545</v>
      </c>
      <c r="V151" s="575">
        <v>1</v>
      </c>
      <c r="W151" s="575">
        <v>1</v>
      </c>
      <c r="X151" s="567">
        <f t="shared" si="40"/>
        <v>1</v>
      </c>
      <c r="Y151" s="568" t="str">
        <f t="shared" si="41"/>
        <v>De acuerdo con lo programado</v>
      </c>
      <c r="Z151" s="575"/>
      <c r="AA151" s="575"/>
      <c r="AB151" s="575"/>
      <c r="AC151" s="575"/>
      <c r="AD151" s="575"/>
    </row>
    <row r="152" spans="1:30" ht="35.25" customHeight="1" thickTop="1" thickBot="1">
      <c r="A152" s="563">
        <v>15.3</v>
      </c>
      <c r="B152" s="564"/>
      <c r="C152" s="564"/>
      <c r="D152" s="564"/>
      <c r="E152" s="564"/>
      <c r="F152" s="577" t="s">
        <v>1312</v>
      </c>
      <c r="G152" s="578"/>
      <c r="H152" s="578"/>
      <c r="I152" s="567" t="str">
        <f t="shared" si="36"/>
        <v>No hay ejecución</v>
      </c>
      <c r="J152" s="568" t="str">
        <f t="shared" si="37"/>
        <v>NA</v>
      </c>
      <c r="K152" s="578"/>
      <c r="L152" s="580"/>
      <c r="M152" s="580"/>
      <c r="N152" s="567" t="str">
        <f t="shared" si="38"/>
        <v>No hay ejecución</v>
      </c>
      <c r="O152" s="568" t="str">
        <f t="shared" si="39"/>
        <v>NA</v>
      </c>
      <c r="P152" s="575"/>
      <c r="Q152" s="575"/>
      <c r="R152" s="575"/>
      <c r="S152" s="576"/>
      <c r="T152" s="576"/>
      <c r="U152" s="575"/>
      <c r="V152" s="575">
        <v>1</v>
      </c>
      <c r="W152" s="575">
        <v>1</v>
      </c>
      <c r="X152" s="567">
        <f t="shared" si="40"/>
        <v>1</v>
      </c>
      <c r="Y152" s="568" t="str">
        <f t="shared" si="41"/>
        <v>De acuerdo con lo programado</v>
      </c>
      <c r="Z152" s="575"/>
      <c r="AA152" s="575"/>
      <c r="AB152" s="575"/>
      <c r="AC152" s="575"/>
      <c r="AD152" s="575"/>
    </row>
    <row r="153" spans="1:30" ht="35.25" customHeight="1" thickTop="1" thickBot="1">
      <c r="A153" s="563">
        <v>15.3</v>
      </c>
      <c r="B153" s="564"/>
      <c r="C153" s="564"/>
      <c r="D153" s="564"/>
      <c r="E153" s="564"/>
      <c r="F153" s="577" t="s">
        <v>1312</v>
      </c>
      <c r="G153" s="578"/>
      <c r="H153" s="578"/>
      <c r="I153" s="567" t="str">
        <f t="shared" si="36"/>
        <v>No hay ejecución</v>
      </c>
      <c r="J153" s="568" t="str">
        <f t="shared" si="37"/>
        <v>NA</v>
      </c>
      <c r="K153" s="578"/>
      <c r="L153" s="580"/>
      <c r="M153" s="580"/>
      <c r="N153" s="567" t="str">
        <f t="shared" si="38"/>
        <v>No hay ejecución</v>
      </c>
      <c r="O153" s="568" t="str">
        <f t="shared" si="39"/>
        <v>NA</v>
      </c>
      <c r="P153" s="575"/>
      <c r="Q153" s="575"/>
      <c r="R153" s="575"/>
      <c r="S153" s="576"/>
      <c r="T153" s="576"/>
      <c r="U153" s="575"/>
      <c r="V153" s="575">
        <v>1</v>
      </c>
      <c r="W153" s="575">
        <v>1</v>
      </c>
      <c r="X153" s="567">
        <f t="shared" si="40"/>
        <v>1</v>
      </c>
      <c r="Y153" s="568" t="str">
        <f t="shared" si="41"/>
        <v>De acuerdo con lo programado</v>
      </c>
      <c r="Z153" s="575"/>
      <c r="AA153" s="575"/>
      <c r="AB153" s="575"/>
      <c r="AC153" s="575"/>
      <c r="AD153" s="575"/>
    </row>
    <row r="154" spans="1:30" ht="35.25" customHeight="1" thickTop="1" thickBot="1">
      <c r="A154" s="563">
        <v>15.3</v>
      </c>
      <c r="B154" s="564"/>
      <c r="C154" s="564"/>
      <c r="D154" s="564"/>
      <c r="E154" s="564"/>
      <c r="F154" s="577" t="s">
        <v>1312</v>
      </c>
      <c r="G154" s="578"/>
      <c r="H154" s="578"/>
      <c r="I154" s="567" t="str">
        <f t="shared" si="36"/>
        <v>No hay ejecución</v>
      </c>
      <c r="J154" s="568" t="str">
        <f t="shared" si="37"/>
        <v>NA</v>
      </c>
      <c r="K154" s="578"/>
      <c r="L154" s="580"/>
      <c r="M154" s="580"/>
      <c r="N154" s="567" t="str">
        <f t="shared" si="38"/>
        <v>No hay ejecución</v>
      </c>
      <c r="O154" s="568" t="str">
        <f t="shared" si="39"/>
        <v>NA</v>
      </c>
      <c r="P154" s="575"/>
      <c r="Q154" s="575"/>
      <c r="R154" s="575"/>
      <c r="S154" s="576"/>
      <c r="T154" s="576"/>
      <c r="U154" s="575"/>
      <c r="V154" s="575">
        <v>1</v>
      </c>
      <c r="W154" s="575">
        <v>1</v>
      </c>
      <c r="X154" s="567">
        <f t="shared" si="40"/>
        <v>1</v>
      </c>
      <c r="Y154" s="568" t="str">
        <f t="shared" si="41"/>
        <v>De acuerdo con lo programado</v>
      </c>
      <c r="Z154" s="575"/>
      <c r="AA154" s="575"/>
      <c r="AB154" s="575"/>
      <c r="AC154" s="575"/>
      <c r="AD154" s="575"/>
    </row>
    <row r="155" spans="1:30" ht="35.25" hidden="1" customHeight="1" thickTop="1" thickBot="1">
      <c r="A155" s="563">
        <v>15.3</v>
      </c>
      <c r="B155" s="564"/>
      <c r="C155" s="564"/>
      <c r="D155" s="564"/>
      <c r="E155" s="564"/>
      <c r="F155" s="577" t="s">
        <v>1312</v>
      </c>
      <c r="G155" s="578"/>
      <c r="H155" s="578"/>
      <c r="I155" s="567" t="str">
        <f t="shared" si="36"/>
        <v>No hay ejecución</v>
      </c>
      <c r="J155" s="568" t="str">
        <f t="shared" si="37"/>
        <v>NA</v>
      </c>
      <c r="K155" s="578"/>
      <c r="L155" s="580"/>
      <c r="M155" s="580"/>
      <c r="N155" s="567" t="str">
        <f t="shared" si="38"/>
        <v>No hay ejecución</v>
      </c>
      <c r="O155" s="568" t="str">
        <f t="shared" si="39"/>
        <v>NA</v>
      </c>
      <c r="P155" s="575"/>
      <c r="Q155" s="575"/>
      <c r="R155" s="575"/>
      <c r="S155" s="576"/>
      <c r="T155" s="576"/>
      <c r="U155" s="575"/>
      <c r="V155" s="575">
        <v>0</v>
      </c>
      <c r="W155" s="575">
        <v>0</v>
      </c>
      <c r="X155" s="567" t="str">
        <f t="shared" si="40"/>
        <v>No hay Programación</v>
      </c>
      <c r="Y155" s="568" t="str">
        <f t="shared" si="41"/>
        <v>De acuerdo con lo programado</v>
      </c>
      <c r="Z155" s="575"/>
      <c r="AA155" s="575"/>
      <c r="AB155" s="575"/>
      <c r="AC155" s="575"/>
      <c r="AD155" s="575"/>
    </row>
    <row r="156" spans="1:30" ht="35.25" hidden="1" customHeight="1" thickTop="1" thickBot="1">
      <c r="A156" s="563">
        <v>15.3</v>
      </c>
      <c r="B156" s="564"/>
      <c r="C156" s="564"/>
      <c r="D156" s="564"/>
      <c r="E156" s="564"/>
      <c r="F156" s="577" t="s">
        <v>1312</v>
      </c>
      <c r="G156" s="578"/>
      <c r="H156" s="578"/>
      <c r="I156" s="567" t="str">
        <f t="shared" si="36"/>
        <v>No hay ejecución</v>
      </c>
      <c r="J156" s="568" t="str">
        <f t="shared" si="37"/>
        <v>NA</v>
      </c>
      <c r="K156" s="578"/>
      <c r="L156" s="580"/>
      <c r="M156" s="580"/>
      <c r="N156" s="567" t="str">
        <f t="shared" si="38"/>
        <v>No hay ejecución</v>
      </c>
      <c r="O156" s="568" t="str">
        <f t="shared" si="39"/>
        <v>NA</v>
      </c>
      <c r="P156" s="575"/>
      <c r="Q156" s="575"/>
      <c r="R156" s="575"/>
      <c r="S156" s="576"/>
      <c r="T156" s="576"/>
      <c r="U156" s="575"/>
      <c r="V156" s="575">
        <v>0</v>
      </c>
      <c r="W156" s="575">
        <v>0</v>
      </c>
      <c r="X156" s="567" t="str">
        <f t="shared" si="40"/>
        <v>No hay Programación</v>
      </c>
      <c r="Y156" s="568" t="str">
        <f t="shared" si="41"/>
        <v>De acuerdo con lo programado</v>
      </c>
      <c r="Z156" s="575"/>
      <c r="AA156" s="575"/>
      <c r="AB156" s="575"/>
      <c r="AC156" s="575"/>
      <c r="AD156" s="575"/>
    </row>
    <row r="157" spans="1:30" ht="35.25" hidden="1" customHeight="1" thickTop="1" thickBot="1">
      <c r="A157" s="563">
        <v>15.3</v>
      </c>
      <c r="B157" s="564"/>
      <c r="C157" s="564"/>
      <c r="D157" s="564"/>
      <c r="E157" s="564"/>
      <c r="F157" s="577" t="s">
        <v>1312</v>
      </c>
      <c r="G157" s="578"/>
      <c r="H157" s="578"/>
      <c r="I157" s="567" t="str">
        <f t="shared" si="36"/>
        <v>No hay ejecución</v>
      </c>
      <c r="J157" s="568" t="str">
        <f t="shared" si="37"/>
        <v>NA</v>
      </c>
      <c r="K157" s="578"/>
      <c r="L157" s="580"/>
      <c r="M157" s="580"/>
      <c r="N157" s="567" t="str">
        <f t="shared" si="38"/>
        <v>No hay ejecución</v>
      </c>
      <c r="O157" s="568" t="str">
        <f t="shared" si="39"/>
        <v>NA</v>
      </c>
      <c r="P157" s="575"/>
      <c r="Q157" s="575"/>
      <c r="R157" s="575"/>
      <c r="S157" s="576"/>
      <c r="T157" s="576"/>
      <c r="U157" s="575"/>
      <c r="V157" s="575">
        <v>0</v>
      </c>
      <c r="W157" s="575">
        <v>0</v>
      </c>
      <c r="X157" s="567" t="str">
        <f t="shared" si="40"/>
        <v>No hay Programación</v>
      </c>
      <c r="Y157" s="568" t="str">
        <f t="shared" si="41"/>
        <v>De acuerdo con lo programado</v>
      </c>
      <c r="Z157" s="575"/>
      <c r="AA157" s="575"/>
      <c r="AB157" s="575"/>
      <c r="AC157" s="575"/>
      <c r="AD157" s="575"/>
    </row>
    <row r="158" spans="1:30" ht="35.25" hidden="1" customHeight="1" thickTop="1" thickBot="1">
      <c r="A158" s="563">
        <v>15.3</v>
      </c>
      <c r="B158" s="564"/>
      <c r="C158" s="564"/>
      <c r="D158" s="564"/>
      <c r="E158" s="564"/>
      <c r="F158" s="577" t="s">
        <v>1312</v>
      </c>
      <c r="G158" s="578"/>
      <c r="H158" s="578"/>
      <c r="I158" s="567" t="str">
        <f t="shared" si="36"/>
        <v>No hay ejecución</v>
      </c>
      <c r="J158" s="568" t="str">
        <f t="shared" si="37"/>
        <v>NA</v>
      </c>
      <c r="K158" s="578"/>
      <c r="L158" s="580"/>
      <c r="M158" s="580"/>
      <c r="N158" s="567" t="str">
        <f t="shared" si="38"/>
        <v>No hay ejecución</v>
      </c>
      <c r="O158" s="568" t="str">
        <f t="shared" si="39"/>
        <v>NA</v>
      </c>
      <c r="P158" s="575"/>
      <c r="Q158" s="575"/>
      <c r="R158" s="575"/>
      <c r="S158" s="576"/>
      <c r="T158" s="576"/>
      <c r="U158" s="575"/>
      <c r="V158" s="575">
        <v>0</v>
      </c>
      <c r="W158" s="575">
        <v>0</v>
      </c>
      <c r="X158" s="567" t="str">
        <f t="shared" si="40"/>
        <v>No hay Programación</v>
      </c>
      <c r="Y158" s="568" t="str">
        <f t="shared" si="41"/>
        <v>De acuerdo con lo programado</v>
      </c>
      <c r="Z158" s="575"/>
      <c r="AA158" s="575"/>
      <c r="AB158" s="575"/>
      <c r="AC158" s="575"/>
      <c r="AD158" s="575"/>
    </row>
    <row r="159" spans="1:30" ht="35.25" hidden="1" customHeight="1" thickTop="1" thickBot="1">
      <c r="A159" s="563">
        <v>15.3</v>
      </c>
      <c r="B159" s="564"/>
      <c r="C159" s="564"/>
      <c r="D159" s="564"/>
      <c r="E159" s="564"/>
      <c r="F159" s="577" t="s">
        <v>1312</v>
      </c>
      <c r="G159" s="578"/>
      <c r="H159" s="578"/>
      <c r="I159" s="567" t="str">
        <f t="shared" si="36"/>
        <v>No hay ejecución</v>
      </c>
      <c r="J159" s="568" t="str">
        <f t="shared" si="37"/>
        <v>NA</v>
      </c>
      <c r="K159" s="578"/>
      <c r="L159" s="580"/>
      <c r="M159" s="580"/>
      <c r="N159" s="567" t="str">
        <f t="shared" si="38"/>
        <v>No hay ejecución</v>
      </c>
      <c r="O159" s="568" t="str">
        <f t="shared" si="39"/>
        <v>NA</v>
      </c>
      <c r="P159" s="575"/>
      <c r="Q159" s="575"/>
      <c r="R159" s="575"/>
      <c r="S159" s="576"/>
      <c r="T159" s="576"/>
      <c r="U159" s="575"/>
      <c r="V159" s="575">
        <v>0</v>
      </c>
      <c r="W159" s="575">
        <v>0</v>
      </c>
      <c r="X159" s="567" t="str">
        <f t="shared" si="40"/>
        <v>No hay Programación</v>
      </c>
      <c r="Y159" s="568" t="str">
        <f t="shared" si="41"/>
        <v>De acuerdo con lo programado</v>
      </c>
      <c r="Z159" s="575"/>
      <c r="AA159" s="575"/>
      <c r="AB159" s="575"/>
      <c r="AC159" s="575"/>
      <c r="AD159" s="575"/>
    </row>
    <row r="160" spans="1:30" ht="35.25" customHeight="1" thickTop="1" thickBot="1">
      <c r="A160" s="563">
        <v>15.4</v>
      </c>
      <c r="B160" s="564"/>
      <c r="C160" s="564"/>
      <c r="D160" s="564"/>
      <c r="E160" s="564"/>
      <c r="F160" s="577" t="s">
        <v>1313</v>
      </c>
      <c r="G160" s="578"/>
      <c r="H160" s="578"/>
      <c r="I160" s="567" t="str">
        <f t="shared" si="36"/>
        <v>No hay ejecución</v>
      </c>
      <c r="J160" s="568" t="str">
        <f t="shared" si="37"/>
        <v>NA</v>
      </c>
      <c r="K160" s="578"/>
      <c r="L160" s="580"/>
      <c r="M160" s="580"/>
      <c r="N160" s="567" t="str">
        <f t="shared" si="38"/>
        <v>No hay ejecución</v>
      </c>
      <c r="O160" s="568" t="str">
        <f t="shared" si="39"/>
        <v>NA</v>
      </c>
      <c r="P160" s="575"/>
      <c r="Q160" s="575"/>
      <c r="R160" s="575"/>
      <c r="S160" s="576"/>
      <c r="T160" s="576"/>
      <c r="U160" s="575"/>
      <c r="V160" s="575">
        <v>5</v>
      </c>
      <c r="W160" s="575">
        <v>5</v>
      </c>
      <c r="X160" s="567">
        <f t="shared" si="40"/>
        <v>1</v>
      </c>
      <c r="Y160" s="568" t="str">
        <f t="shared" si="41"/>
        <v>De acuerdo con lo programado</v>
      </c>
      <c r="Z160" s="575"/>
      <c r="AA160" s="575"/>
      <c r="AB160" s="575"/>
      <c r="AC160" s="575"/>
      <c r="AD160" s="575"/>
    </row>
    <row r="161" spans="1:30" ht="35.25" customHeight="1" thickTop="1" thickBot="1">
      <c r="A161" s="563">
        <v>15.4</v>
      </c>
      <c r="B161" s="564"/>
      <c r="C161" s="564"/>
      <c r="D161" s="564"/>
      <c r="E161" s="564"/>
      <c r="F161" s="577" t="s">
        <v>1313</v>
      </c>
      <c r="G161" s="578"/>
      <c r="H161" s="578"/>
      <c r="I161" s="567" t="str">
        <f t="shared" si="36"/>
        <v>No hay ejecución</v>
      </c>
      <c r="J161" s="568" t="str">
        <f t="shared" si="37"/>
        <v>NA</v>
      </c>
      <c r="K161" s="578"/>
      <c r="L161" s="580"/>
      <c r="M161" s="580"/>
      <c r="N161" s="567" t="str">
        <f t="shared" si="38"/>
        <v>No hay ejecución</v>
      </c>
      <c r="O161" s="568" t="str">
        <f t="shared" si="39"/>
        <v>NA</v>
      </c>
      <c r="P161" s="575"/>
      <c r="Q161" s="575"/>
      <c r="R161" s="575"/>
      <c r="S161" s="576"/>
      <c r="T161" s="576"/>
      <c r="U161" s="575"/>
      <c r="V161" s="575">
        <v>5</v>
      </c>
      <c r="W161" s="575">
        <v>5</v>
      </c>
      <c r="X161" s="567">
        <f t="shared" si="40"/>
        <v>1</v>
      </c>
      <c r="Y161" s="568" t="str">
        <f t="shared" si="41"/>
        <v>De acuerdo con lo programado</v>
      </c>
      <c r="Z161" s="575"/>
      <c r="AA161" s="575"/>
      <c r="AB161" s="575"/>
      <c r="AC161" s="575"/>
      <c r="AD161" s="575"/>
    </row>
    <row r="162" spans="1:30" ht="35.25" customHeight="1" thickTop="1" thickBot="1">
      <c r="A162" s="563">
        <v>15.4</v>
      </c>
      <c r="B162" s="564"/>
      <c r="C162" s="564"/>
      <c r="D162" s="564"/>
      <c r="E162" s="564"/>
      <c r="F162" s="577" t="s">
        <v>1313</v>
      </c>
      <c r="G162" s="578"/>
      <c r="H162" s="578"/>
      <c r="I162" s="567" t="str">
        <f t="shared" si="36"/>
        <v>No hay ejecución</v>
      </c>
      <c r="J162" s="568" t="str">
        <f t="shared" si="37"/>
        <v>NA</v>
      </c>
      <c r="K162" s="578"/>
      <c r="L162" s="580"/>
      <c r="M162" s="580"/>
      <c r="N162" s="567" t="str">
        <f t="shared" si="38"/>
        <v>No hay ejecución</v>
      </c>
      <c r="O162" s="568" t="str">
        <f t="shared" si="39"/>
        <v>NA</v>
      </c>
      <c r="P162" s="575"/>
      <c r="Q162" s="575"/>
      <c r="R162" s="575"/>
      <c r="S162" s="576"/>
      <c r="T162" s="576"/>
      <c r="U162" s="575"/>
      <c r="V162" s="575">
        <v>5</v>
      </c>
      <c r="W162" s="575">
        <v>5</v>
      </c>
      <c r="X162" s="567">
        <f t="shared" si="40"/>
        <v>1</v>
      </c>
      <c r="Y162" s="568" t="str">
        <f t="shared" si="41"/>
        <v>De acuerdo con lo programado</v>
      </c>
      <c r="Z162" s="575"/>
      <c r="AA162" s="575"/>
      <c r="AB162" s="575"/>
      <c r="AC162" s="575"/>
      <c r="AD162" s="575"/>
    </row>
    <row r="163" spans="1:30" ht="35.25" hidden="1" customHeight="1" thickTop="1" thickBot="1">
      <c r="A163" s="563">
        <v>15.4</v>
      </c>
      <c r="B163" s="564"/>
      <c r="C163" s="564"/>
      <c r="D163" s="564"/>
      <c r="E163" s="564"/>
      <c r="F163" s="577" t="s">
        <v>1313</v>
      </c>
      <c r="G163" s="578"/>
      <c r="H163" s="578"/>
      <c r="I163" s="567" t="str">
        <f t="shared" si="36"/>
        <v>No hay ejecución</v>
      </c>
      <c r="J163" s="568" t="str">
        <f t="shared" si="37"/>
        <v>NA</v>
      </c>
      <c r="K163" s="578"/>
      <c r="L163" s="580"/>
      <c r="M163" s="580"/>
      <c r="N163" s="567" t="str">
        <f t="shared" si="38"/>
        <v>No hay ejecución</v>
      </c>
      <c r="O163" s="568" t="str">
        <f t="shared" si="39"/>
        <v>NA</v>
      </c>
      <c r="P163" s="575"/>
      <c r="Q163" s="575"/>
      <c r="R163" s="575"/>
      <c r="S163" s="576"/>
      <c r="T163" s="576"/>
      <c r="U163" s="575"/>
      <c r="V163" s="575"/>
      <c r="W163" s="575">
        <v>5</v>
      </c>
      <c r="X163" s="567" t="str">
        <f t="shared" si="40"/>
        <v>No hay Programación</v>
      </c>
      <c r="Y163" s="568" t="str">
        <f t="shared" si="41"/>
        <v>De acuerdo con lo programado</v>
      </c>
      <c r="Z163" s="575"/>
      <c r="AA163" s="575"/>
      <c r="AB163" s="575"/>
      <c r="AC163" s="575"/>
      <c r="AD163" s="575"/>
    </row>
    <row r="164" spans="1:30" ht="35.25" customHeight="1" thickTop="1" thickBot="1">
      <c r="A164" s="563">
        <v>15.4</v>
      </c>
      <c r="B164" s="564"/>
      <c r="C164" s="564"/>
      <c r="D164" s="564"/>
      <c r="E164" s="564"/>
      <c r="F164" s="577" t="s">
        <v>1313</v>
      </c>
      <c r="G164" s="578"/>
      <c r="H164" s="578"/>
      <c r="I164" s="567" t="str">
        <f t="shared" si="36"/>
        <v>No hay ejecución</v>
      </c>
      <c r="J164" s="568" t="str">
        <f t="shared" si="37"/>
        <v>NA</v>
      </c>
      <c r="K164" s="578"/>
      <c r="L164" s="580"/>
      <c r="M164" s="580"/>
      <c r="N164" s="567" t="str">
        <f t="shared" si="38"/>
        <v>No hay ejecución</v>
      </c>
      <c r="O164" s="568" t="str">
        <f t="shared" si="39"/>
        <v>NA</v>
      </c>
      <c r="P164" s="575"/>
      <c r="Q164" s="575"/>
      <c r="R164" s="575"/>
      <c r="S164" s="576"/>
      <c r="T164" s="576"/>
      <c r="U164" s="575"/>
      <c r="V164" s="575">
        <v>5</v>
      </c>
      <c r="W164" s="575">
        <v>5</v>
      </c>
      <c r="X164" s="567">
        <f t="shared" si="40"/>
        <v>1</v>
      </c>
      <c r="Y164" s="568" t="str">
        <f t="shared" si="41"/>
        <v>De acuerdo con lo programado</v>
      </c>
      <c r="Z164" s="575"/>
      <c r="AA164" s="575"/>
      <c r="AB164" s="575"/>
      <c r="AC164" s="575"/>
      <c r="AD164" s="575"/>
    </row>
    <row r="165" spans="1:30" ht="35.25" customHeight="1" thickTop="1" thickBot="1">
      <c r="A165" s="563">
        <v>15.4</v>
      </c>
      <c r="B165" s="564"/>
      <c r="C165" s="564"/>
      <c r="D165" s="564"/>
      <c r="E165" s="564"/>
      <c r="F165" s="577" t="s">
        <v>1313</v>
      </c>
      <c r="G165" s="578"/>
      <c r="H165" s="578"/>
      <c r="I165" s="567" t="str">
        <f t="shared" si="36"/>
        <v>No hay ejecución</v>
      </c>
      <c r="J165" s="568" t="str">
        <f t="shared" si="37"/>
        <v>NA</v>
      </c>
      <c r="K165" s="578"/>
      <c r="L165" s="580"/>
      <c r="M165" s="580"/>
      <c r="N165" s="567" t="str">
        <f t="shared" si="38"/>
        <v>No hay ejecución</v>
      </c>
      <c r="O165" s="568" t="str">
        <f t="shared" si="39"/>
        <v>NA</v>
      </c>
      <c r="P165" s="575"/>
      <c r="Q165" s="575"/>
      <c r="R165" s="575"/>
      <c r="S165" s="576"/>
      <c r="T165" s="576"/>
      <c r="U165" s="575"/>
      <c r="V165" s="575">
        <v>5</v>
      </c>
      <c r="W165" s="575">
        <v>5</v>
      </c>
      <c r="X165" s="567">
        <f t="shared" si="40"/>
        <v>1</v>
      </c>
      <c r="Y165" s="568" t="str">
        <f t="shared" si="41"/>
        <v>De acuerdo con lo programado</v>
      </c>
      <c r="Z165" s="575"/>
      <c r="AA165" s="575"/>
      <c r="AB165" s="575"/>
      <c r="AC165" s="575"/>
      <c r="AD165" s="575"/>
    </row>
    <row r="166" spans="1:30" ht="35.25" customHeight="1" thickTop="1" thickBot="1">
      <c r="A166" s="563">
        <v>15.4</v>
      </c>
      <c r="B166" s="564"/>
      <c r="C166" s="564"/>
      <c r="D166" s="564"/>
      <c r="E166" s="564"/>
      <c r="F166" s="577" t="s">
        <v>1313</v>
      </c>
      <c r="G166" s="578"/>
      <c r="H166" s="578"/>
      <c r="I166" s="567" t="str">
        <f t="shared" si="36"/>
        <v>No hay ejecución</v>
      </c>
      <c r="J166" s="568" t="str">
        <f t="shared" si="37"/>
        <v>NA</v>
      </c>
      <c r="K166" s="578"/>
      <c r="L166" s="580"/>
      <c r="M166" s="580"/>
      <c r="N166" s="567" t="str">
        <f t="shared" si="38"/>
        <v>No hay ejecución</v>
      </c>
      <c r="O166" s="568" t="str">
        <f t="shared" si="39"/>
        <v>NA</v>
      </c>
      <c r="P166" s="575"/>
      <c r="Q166" s="575"/>
      <c r="R166" s="575"/>
      <c r="S166" s="576"/>
      <c r="T166" s="576"/>
      <c r="U166" s="575"/>
      <c r="V166" s="575">
        <v>5</v>
      </c>
      <c r="W166" s="575">
        <v>5</v>
      </c>
      <c r="X166" s="567">
        <f t="shared" si="40"/>
        <v>1</v>
      </c>
      <c r="Y166" s="568" t="str">
        <f t="shared" si="41"/>
        <v>De acuerdo con lo programado</v>
      </c>
      <c r="Z166" s="575"/>
      <c r="AA166" s="575"/>
      <c r="AB166" s="575"/>
      <c r="AC166" s="575"/>
      <c r="AD166" s="575"/>
    </row>
    <row r="167" spans="1:30" ht="35.25" customHeight="1" thickTop="1" thickBot="1">
      <c r="A167" s="563">
        <v>15.4</v>
      </c>
      <c r="B167" s="564"/>
      <c r="C167" s="564"/>
      <c r="D167" s="564"/>
      <c r="E167" s="564"/>
      <c r="F167" s="577" t="s">
        <v>1313</v>
      </c>
      <c r="G167" s="578"/>
      <c r="H167" s="578"/>
      <c r="I167" s="567" t="str">
        <f t="shared" si="36"/>
        <v>No hay ejecución</v>
      </c>
      <c r="J167" s="568" t="str">
        <f t="shared" si="37"/>
        <v>NA</v>
      </c>
      <c r="K167" s="578"/>
      <c r="L167" s="580"/>
      <c r="M167" s="580"/>
      <c r="N167" s="567" t="str">
        <f t="shared" si="38"/>
        <v>No hay ejecución</v>
      </c>
      <c r="O167" s="568" t="str">
        <f t="shared" si="39"/>
        <v>NA</v>
      </c>
      <c r="P167" s="575"/>
      <c r="Q167" s="575"/>
      <c r="R167" s="575"/>
      <c r="S167" s="576"/>
      <c r="T167" s="576"/>
      <c r="U167" s="575"/>
      <c r="V167" s="575">
        <v>5</v>
      </c>
      <c r="W167" s="575">
        <v>5</v>
      </c>
      <c r="X167" s="567">
        <f t="shared" si="40"/>
        <v>1</v>
      </c>
      <c r="Y167" s="568" t="str">
        <f t="shared" si="41"/>
        <v>De acuerdo con lo programado</v>
      </c>
      <c r="Z167" s="575"/>
      <c r="AA167" s="575"/>
      <c r="AB167" s="575"/>
      <c r="AC167" s="575"/>
      <c r="AD167" s="575"/>
    </row>
    <row r="168" spans="1:30" ht="35.25" customHeight="1" thickTop="1" thickBot="1">
      <c r="A168" s="563">
        <v>15.4</v>
      </c>
      <c r="B168" s="564"/>
      <c r="C168" s="564"/>
      <c r="D168" s="564"/>
      <c r="E168" s="564"/>
      <c r="F168" s="577" t="s">
        <v>1313</v>
      </c>
      <c r="G168" s="578"/>
      <c r="H168" s="578"/>
      <c r="I168" s="567" t="str">
        <f t="shared" si="36"/>
        <v>No hay ejecución</v>
      </c>
      <c r="J168" s="568" t="str">
        <f t="shared" si="37"/>
        <v>NA</v>
      </c>
      <c r="K168" s="578"/>
      <c r="L168" s="580"/>
      <c r="M168" s="580"/>
      <c r="N168" s="567" t="str">
        <f t="shared" si="38"/>
        <v>No hay ejecución</v>
      </c>
      <c r="O168" s="568" t="str">
        <f t="shared" si="39"/>
        <v>NA</v>
      </c>
      <c r="P168" s="575"/>
      <c r="Q168" s="575"/>
      <c r="R168" s="575"/>
      <c r="S168" s="576"/>
      <c r="T168" s="576"/>
      <c r="U168" s="575"/>
      <c r="V168" s="575">
        <v>5</v>
      </c>
      <c r="W168" s="575">
        <v>5</v>
      </c>
      <c r="X168" s="567">
        <f t="shared" si="40"/>
        <v>1</v>
      </c>
      <c r="Y168" s="568" t="str">
        <f t="shared" si="41"/>
        <v>De acuerdo con lo programado</v>
      </c>
      <c r="Z168" s="575"/>
      <c r="AA168" s="575"/>
      <c r="AB168" s="575"/>
      <c r="AC168" s="575"/>
      <c r="AD168" s="575"/>
    </row>
    <row r="169" spans="1:30" ht="35.25" customHeight="1" thickTop="1" thickBot="1">
      <c r="A169" s="563">
        <v>15.4</v>
      </c>
      <c r="B169" s="564"/>
      <c r="C169" s="564"/>
      <c r="D169" s="564"/>
      <c r="E169" s="564"/>
      <c r="F169" s="577" t="s">
        <v>1313</v>
      </c>
      <c r="G169" s="578"/>
      <c r="H169" s="578"/>
      <c r="I169" s="567" t="str">
        <f t="shared" si="36"/>
        <v>No hay ejecución</v>
      </c>
      <c r="J169" s="568" t="str">
        <f t="shared" si="37"/>
        <v>NA</v>
      </c>
      <c r="K169" s="578"/>
      <c r="L169" s="580"/>
      <c r="M169" s="580"/>
      <c r="N169" s="567" t="str">
        <f t="shared" si="38"/>
        <v>No hay ejecución</v>
      </c>
      <c r="O169" s="568" t="str">
        <f t="shared" si="39"/>
        <v>NA</v>
      </c>
      <c r="P169" s="575"/>
      <c r="Q169" s="575"/>
      <c r="R169" s="575"/>
      <c r="S169" s="576"/>
      <c r="T169" s="576"/>
      <c r="U169" s="575"/>
      <c r="V169" s="575">
        <v>5</v>
      </c>
      <c r="W169" s="575">
        <v>5</v>
      </c>
      <c r="X169" s="567">
        <f t="shared" si="40"/>
        <v>1</v>
      </c>
      <c r="Y169" s="568" t="str">
        <f t="shared" si="41"/>
        <v>De acuerdo con lo programado</v>
      </c>
      <c r="Z169" s="575"/>
      <c r="AA169" s="575"/>
      <c r="AB169" s="575"/>
      <c r="AC169" s="575"/>
      <c r="AD169" s="575"/>
    </row>
    <row r="170" spans="1:30" ht="35.25" customHeight="1" thickTop="1" thickBot="1">
      <c r="A170" s="563">
        <v>15.5</v>
      </c>
      <c r="B170" s="564"/>
      <c r="C170" s="564"/>
      <c r="D170" s="564"/>
      <c r="E170" s="564"/>
      <c r="F170" s="577" t="s">
        <v>1314</v>
      </c>
      <c r="G170" s="578"/>
      <c r="H170" s="578"/>
      <c r="I170" s="567" t="str">
        <f t="shared" si="36"/>
        <v>No hay ejecución</v>
      </c>
      <c r="J170" s="568" t="str">
        <f t="shared" si="37"/>
        <v>NA</v>
      </c>
      <c r="K170" s="578"/>
      <c r="L170" s="580">
        <v>17</v>
      </c>
      <c r="M170" s="580">
        <v>17</v>
      </c>
      <c r="N170" s="567">
        <f t="shared" si="38"/>
        <v>1</v>
      </c>
      <c r="O170" s="568" t="str">
        <f t="shared" si="39"/>
        <v>De acuerdo con lo programado</v>
      </c>
      <c r="P170" s="575"/>
      <c r="Q170" s="575">
        <v>1</v>
      </c>
      <c r="R170" s="575">
        <v>1</v>
      </c>
      <c r="S170" s="567">
        <f t="shared" ref="S170:S173" si="44">IF(R170="","No hay ejecución",IF(AND(Q170=0),"No hay Programación", R170/Q170))</f>
        <v>1</v>
      </c>
      <c r="T170" s="568" t="str">
        <f t="shared" ref="T170:T173" si="45">IF(S170="No hay ejecución","NA",IF(S170&gt;=90%,"De acuerdo con lo programado",IF(S170&gt;=51%,"Atraso Leve",IF(S170&lt;=50%,"En riesgo cumplimiento"))))</f>
        <v>De acuerdo con lo programado</v>
      </c>
      <c r="U170" s="575" t="s">
        <v>1542</v>
      </c>
      <c r="V170" s="575">
        <v>1</v>
      </c>
      <c r="W170" s="575">
        <v>1</v>
      </c>
      <c r="X170" s="567">
        <f t="shared" si="40"/>
        <v>1</v>
      </c>
      <c r="Y170" s="568" t="str">
        <f t="shared" si="41"/>
        <v>De acuerdo con lo programado</v>
      </c>
      <c r="Z170" s="575"/>
      <c r="AA170" s="575"/>
      <c r="AB170" s="575"/>
      <c r="AC170" s="575"/>
      <c r="AD170" s="575"/>
    </row>
    <row r="171" spans="1:30" ht="35.25" customHeight="1" thickTop="1" thickBot="1">
      <c r="A171" s="563">
        <v>15.5</v>
      </c>
      <c r="B171" s="564"/>
      <c r="C171" s="564"/>
      <c r="D171" s="564"/>
      <c r="E171" s="564"/>
      <c r="F171" s="577" t="s">
        <v>1314</v>
      </c>
      <c r="G171" s="578"/>
      <c r="H171" s="578"/>
      <c r="I171" s="567" t="str">
        <f t="shared" si="36"/>
        <v>No hay ejecución</v>
      </c>
      <c r="J171" s="568" t="str">
        <f t="shared" si="37"/>
        <v>NA</v>
      </c>
      <c r="K171" s="578"/>
      <c r="L171" s="580">
        <v>1</v>
      </c>
      <c r="M171" s="580">
        <v>1</v>
      </c>
      <c r="N171" s="567">
        <f t="shared" si="38"/>
        <v>1</v>
      </c>
      <c r="O171" s="568" t="str">
        <f t="shared" si="39"/>
        <v>De acuerdo con lo programado</v>
      </c>
      <c r="P171" s="575"/>
      <c r="Q171" s="575">
        <v>1</v>
      </c>
      <c r="R171" s="575">
        <v>2</v>
      </c>
      <c r="S171" s="567">
        <f t="shared" si="44"/>
        <v>2</v>
      </c>
      <c r="T171" s="568" t="str">
        <f t="shared" si="45"/>
        <v>De acuerdo con lo programado</v>
      </c>
      <c r="U171" s="575" t="s">
        <v>1542</v>
      </c>
      <c r="V171" s="575">
        <v>1</v>
      </c>
      <c r="W171" s="575">
        <v>1</v>
      </c>
      <c r="X171" s="567">
        <f t="shared" si="40"/>
        <v>1</v>
      </c>
      <c r="Y171" s="568" t="str">
        <f t="shared" si="41"/>
        <v>De acuerdo con lo programado</v>
      </c>
      <c r="Z171" s="575"/>
      <c r="AA171" s="575"/>
      <c r="AB171" s="575"/>
      <c r="AC171" s="575"/>
      <c r="AD171" s="575"/>
    </row>
    <row r="172" spans="1:30" ht="35.25" customHeight="1" thickTop="1" thickBot="1">
      <c r="A172" s="563">
        <v>15.5</v>
      </c>
      <c r="B172" s="564"/>
      <c r="C172" s="564"/>
      <c r="D172" s="564"/>
      <c r="E172" s="564"/>
      <c r="F172" s="577" t="s">
        <v>1314</v>
      </c>
      <c r="G172" s="578"/>
      <c r="H172" s="578"/>
      <c r="I172" s="567" t="str">
        <f t="shared" si="36"/>
        <v>No hay ejecución</v>
      </c>
      <c r="J172" s="568" t="str">
        <f t="shared" si="37"/>
        <v>NA</v>
      </c>
      <c r="K172" s="578"/>
      <c r="L172" s="580">
        <v>1</v>
      </c>
      <c r="M172" s="580">
        <v>1</v>
      </c>
      <c r="N172" s="567">
        <f t="shared" si="38"/>
        <v>1</v>
      </c>
      <c r="O172" s="568" t="str">
        <f t="shared" si="39"/>
        <v>De acuerdo con lo programado</v>
      </c>
      <c r="P172" s="575"/>
      <c r="Q172" s="575">
        <v>1</v>
      </c>
      <c r="R172" s="575">
        <v>1</v>
      </c>
      <c r="S172" s="567">
        <f t="shared" si="44"/>
        <v>1</v>
      </c>
      <c r="T172" s="568" t="str">
        <f t="shared" si="45"/>
        <v>De acuerdo con lo programado</v>
      </c>
      <c r="U172" s="575" t="s">
        <v>1542</v>
      </c>
      <c r="V172" s="575">
        <v>1</v>
      </c>
      <c r="W172" s="575">
        <v>1</v>
      </c>
      <c r="X172" s="567">
        <f t="shared" si="40"/>
        <v>1</v>
      </c>
      <c r="Y172" s="568" t="str">
        <f t="shared" si="41"/>
        <v>De acuerdo con lo programado</v>
      </c>
      <c r="Z172" s="575"/>
      <c r="AA172" s="575"/>
      <c r="AB172" s="575"/>
      <c r="AC172" s="575"/>
      <c r="AD172" s="575"/>
    </row>
    <row r="173" spans="1:30" ht="35.25" customHeight="1" thickTop="1" thickBot="1">
      <c r="A173" s="563">
        <v>15.5</v>
      </c>
      <c r="B173" s="564"/>
      <c r="C173" s="564"/>
      <c r="D173" s="564"/>
      <c r="E173" s="564"/>
      <c r="F173" s="577" t="s">
        <v>1314</v>
      </c>
      <c r="G173" s="578"/>
      <c r="H173" s="578"/>
      <c r="I173" s="567" t="str">
        <f t="shared" si="36"/>
        <v>No hay ejecución</v>
      </c>
      <c r="J173" s="568" t="str">
        <f t="shared" si="37"/>
        <v>NA</v>
      </c>
      <c r="K173" s="578"/>
      <c r="L173" s="580">
        <v>1</v>
      </c>
      <c r="M173" s="580">
        <v>1</v>
      </c>
      <c r="N173" s="567">
        <f t="shared" si="38"/>
        <v>1</v>
      </c>
      <c r="O173" s="568" t="str">
        <f t="shared" si="39"/>
        <v>De acuerdo con lo programado</v>
      </c>
      <c r="P173" s="575"/>
      <c r="Q173" s="575">
        <v>1</v>
      </c>
      <c r="R173" s="575">
        <v>1</v>
      </c>
      <c r="S173" s="567">
        <f t="shared" si="44"/>
        <v>1</v>
      </c>
      <c r="T173" s="568" t="str">
        <f t="shared" si="45"/>
        <v>De acuerdo con lo programado</v>
      </c>
      <c r="U173" s="575"/>
      <c r="V173" s="575">
        <v>1</v>
      </c>
      <c r="W173" s="575">
        <v>1</v>
      </c>
      <c r="X173" s="567">
        <f t="shared" si="40"/>
        <v>1</v>
      </c>
      <c r="Y173" s="568" t="str">
        <f t="shared" si="41"/>
        <v>De acuerdo con lo programado</v>
      </c>
      <c r="Z173" s="575"/>
      <c r="AA173" s="575"/>
      <c r="AB173" s="575"/>
      <c r="AC173" s="575"/>
      <c r="AD173" s="575"/>
    </row>
    <row r="174" spans="1:30" ht="35.25" hidden="1" customHeight="1" thickTop="1" thickBot="1">
      <c r="A174" s="563">
        <v>15.6</v>
      </c>
      <c r="B174" s="564"/>
      <c r="C174" s="564"/>
      <c r="D174" s="564"/>
      <c r="E174" s="564"/>
      <c r="F174" s="577" t="s">
        <v>1315</v>
      </c>
      <c r="G174" s="578"/>
      <c r="H174" s="578"/>
      <c r="I174" s="567" t="str">
        <f t="shared" si="36"/>
        <v>No hay ejecución</v>
      </c>
      <c r="J174" s="568" t="str">
        <f t="shared" si="37"/>
        <v>NA</v>
      </c>
      <c r="K174" s="578"/>
      <c r="L174" s="580"/>
      <c r="M174" s="580"/>
      <c r="N174" s="567" t="str">
        <f t="shared" si="38"/>
        <v>No hay ejecución</v>
      </c>
      <c r="O174" s="568" t="str">
        <f t="shared" si="39"/>
        <v>NA</v>
      </c>
      <c r="P174" s="575"/>
      <c r="Q174" s="575"/>
      <c r="R174" s="575"/>
      <c r="S174" s="576"/>
      <c r="T174" s="576"/>
      <c r="U174" s="575"/>
      <c r="V174" s="575">
        <v>0</v>
      </c>
      <c r="W174" s="575">
        <v>0</v>
      </c>
      <c r="X174" s="567" t="str">
        <f t="shared" si="40"/>
        <v>No hay Programación</v>
      </c>
      <c r="Y174" s="568" t="str">
        <f t="shared" si="41"/>
        <v>De acuerdo con lo programado</v>
      </c>
      <c r="Z174" s="575"/>
      <c r="AA174" s="575"/>
      <c r="AB174" s="575"/>
      <c r="AC174" s="575"/>
      <c r="AD174" s="575"/>
    </row>
    <row r="175" spans="1:30" ht="35.25" hidden="1" customHeight="1" thickTop="1" thickBot="1">
      <c r="A175" s="563">
        <v>15.6</v>
      </c>
      <c r="B175" s="564"/>
      <c r="C175" s="564"/>
      <c r="D175" s="564"/>
      <c r="E175" s="564"/>
      <c r="F175" s="577" t="s">
        <v>1315</v>
      </c>
      <c r="G175" s="578"/>
      <c r="H175" s="578"/>
      <c r="I175" s="567" t="str">
        <f t="shared" si="36"/>
        <v>No hay ejecución</v>
      </c>
      <c r="J175" s="568" t="str">
        <f t="shared" si="37"/>
        <v>NA</v>
      </c>
      <c r="K175" s="578"/>
      <c r="L175" s="580"/>
      <c r="M175" s="580"/>
      <c r="N175" s="567" t="str">
        <f t="shared" si="38"/>
        <v>No hay ejecución</v>
      </c>
      <c r="O175" s="568" t="str">
        <f t="shared" si="39"/>
        <v>NA</v>
      </c>
      <c r="P175" s="575"/>
      <c r="Q175" s="575"/>
      <c r="R175" s="575"/>
      <c r="S175" s="576"/>
      <c r="T175" s="576"/>
      <c r="U175" s="575"/>
      <c r="V175" s="575">
        <v>0</v>
      </c>
      <c r="W175" s="575">
        <v>0</v>
      </c>
      <c r="X175" s="567" t="str">
        <f t="shared" si="40"/>
        <v>No hay Programación</v>
      </c>
      <c r="Y175" s="568" t="str">
        <f t="shared" si="41"/>
        <v>De acuerdo con lo programado</v>
      </c>
      <c r="Z175" s="575"/>
      <c r="AA175" s="575"/>
      <c r="AB175" s="575"/>
      <c r="AC175" s="575"/>
      <c r="AD175" s="575"/>
    </row>
    <row r="176" spans="1:30" ht="35.25" hidden="1" customHeight="1" thickTop="1" thickBot="1">
      <c r="A176" s="563">
        <v>15.7</v>
      </c>
      <c r="B176" s="564"/>
      <c r="C176" s="564"/>
      <c r="D176" s="564"/>
      <c r="E176" s="564"/>
      <c r="F176" s="587" t="s">
        <v>1316</v>
      </c>
      <c r="G176" s="588"/>
      <c r="H176" s="588"/>
      <c r="I176" s="567" t="str">
        <f t="shared" si="36"/>
        <v>No hay ejecución</v>
      </c>
      <c r="J176" s="568" t="str">
        <f t="shared" si="37"/>
        <v>NA</v>
      </c>
      <c r="K176" s="588"/>
      <c r="L176" s="580"/>
      <c r="M176" s="580"/>
      <c r="N176" s="567" t="str">
        <f t="shared" si="38"/>
        <v>No hay ejecución</v>
      </c>
      <c r="O176" s="568" t="str">
        <f t="shared" si="39"/>
        <v>NA</v>
      </c>
      <c r="P176" s="575"/>
      <c r="Q176" s="575"/>
      <c r="R176" s="575"/>
      <c r="S176" s="576"/>
      <c r="T176" s="576"/>
      <c r="U176" s="575"/>
      <c r="V176" s="575">
        <v>1</v>
      </c>
      <c r="W176" s="575">
        <v>0</v>
      </c>
      <c r="X176" s="567">
        <f t="shared" si="40"/>
        <v>0</v>
      </c>
      <c r="Y176" s="568" t="str">
        <f t="shared" si="41"/>
        <v>En riesgo cumplimiento</v>
      </c>
      <c r="Z176" s="575"/>
      <c r="AA176" s="575"/>
      <c r="AB176" s="575"/>
      <c r="AC176" s="575"/>
      <c r="AD176" s="575"/>
    </row>
    <row r="177" spans="1:30" ht="35.25" hidden="1" customHeight="1" thickTop="1" thickBot="1">
      <c r="A177" s="563">
        <v>15.7</v>
      </c>
      <c r="B177" s="564"/>
      <c r="C177" s="564"/>
      <c r="D177" s="564"/>
      <c r="E177" s="564"/>
      <c r="F177" s="587" t="s">
        <v>1316</v>
      </c>
      <c r="G177" s="588"/>
      <c r="H177" s="588"/>
      <c r="I177" s="567" t="str">
        <f t="shared" si="36"/>
        <v>No hay ejecución</v>
      </c>
      <c r="J177" s="568" t="str">
        <f t="shared" si="37"/>
        <v>NA</v>
      </c>
      <c r="K177" s="588"/>
      <c r="L177" s="580"/>
      <c r="M177" s="580"/>
      <c r="N177" s="567" t="str">
        <f t="shared" si="38"/>
        <v>No hay ejecución</v>
      </c>
      <c r="O177" s="568" t="str">
        <f t="shared" si="39"/>
        <v>NA</v>
      </c>
      <c r="P177" s="575"/>
      <c r="Q177" s="575"/>
      <c r="R177" s="575"/>
      <c r="S177" s="576"/>
      <c r="T177" s="576"/>
      <c r="U177" s="575"/>
      <c r="V177" s="575">
        <v>0</v>
      </c>
      <c r="W177" s="575">
        <v>0</v>
      </c>
      <c r="X177" s="567" t="str">
        <f t="shared" si="40"/>
        <v>No hay Programación</v>
      </c>
      <c r="Y177" s="568" t="str">
        <f t="shared" si="41"/>
        <v>De acuerdo con lo programado</v>
      </c>
      <c r="Z177" s="575"/>
      <c r="AA177" s="575"/>
      <c r="AB177" s="575"/>
      <c r="AC177" s="575"/>
      <c r="AD177" s="575"/>
    </row>
    <row r="178" spans="1:30" ht="35.25" hidden="1" customHeight="1" thickTop="1" thickBot="1">
      <c r="A178" s="563">
        <v>15.7</v>
      </c>
      <c r="B178" s="564"/>
      <c r="C178" s="564"/>
      <c r="D178" s="564"/>
      <c r="E178" s="564"/>
      <c r="F178" s="587" t="s">
        <v>1316</v>
      </c>
      <c r="G178" s="588"/>
      <c r="H178" s="588"/>
      <c r="I178" s="567" t="str">
        <f t="shared" si="36"/>
        <v>No hay ejecución</v>
      </c>
      <c r="J178" s="568" t="str">
        <f t="shared" si="37"/>
        <v>NA</v>
      </c>
      <c r="K178" s="588"/>
      <c r="L178" s="580"/>
      <c r="M178" s="580"/>
      <c r="N178" s="567" t="str">
        <f t="shared" si="38"/>
        <v>No hay ejecución</v>
      </c>
      <c r="O178" s="568" t="str">
        <f t="shared" si="39"/>
        <v>NA</v>
      </c>
      <c r="P178" s="575"/>
      <c r="Q178" s="575"/>
      <c r="R178" s="575"/>
      <c r="S178" s="576"/>
      <c r="T178" s="576"/>
      <c r="U178" s="575"/>
      <c r="V178" s="575">
        <v>0</v>
      </c>
      <c r="W178" s="575">
        <v>0</v>
      </c>
      <c r="X178" s="567" t="str">
        <f t="shared" si="40"/>
        <v>No hay Programación</v>
      </c>
      <c r="Y178" s="568" t="str">
        <f t="shared" si="41"/>
        <v>De acuerdo con lo programado</v>
      </c>
      <c r="Z178" s="575"/>
      <c r="AA178" s="575"/>
      <c r="AB178" s="575"/>
      <c r="AC178" s="575"/>
      <c r="AD178" s="575"/>
    </row>
    <row r="179" spans="1:30" ht="35.25" hidden="1" customHeight="1" thickTop="1" thickBot="1">
      <c r="A179" s="563">
        <v>15.7</v>
      </c>
      <c r="B179" s="564"/>
      <c r="C179" s="564"/>
      <c r="D179" s="564"/>
      <c r="E179" s="564"/>
      <c r="F179" s="587" t="s">
        <v>1316</v>
      </c>
      <c r="G179" s="588"/>
      <c r="H179" s="588"/>
      <c r="I179" s="567" t="str">
        <f t="shared" si="36"/>
        <v>No hay ejecución</v>
      </c>
      <c r="J179" s="568" t="str">
        <f t="shared" si="37"/>
        <v>NA</v>
      </c>
      <c r="K179" s="588"/>
      <c r="L179" s="580"/>
      <c r="M179" s="580"/>
      <c r="N179" s="567" t="str">
        <f t="shared" si="38"/>
        <v>No hay ejecución</v>
      </c>
      <c r="O179" s="568" t="str">
        <f t="shared" si="39"/>
        <v>NA</v>
      </c>
      <c r="P179" s="575"/>
      <c r="Q179" s="575"/>
      <c r="R179" s="575"/>
      <c r="S179" s="576"/>
      <c r="T179" s="576"/>
      <c r="U179" s="575"/>
      <c r="V179" s="575">
        <v>0</v>
      </c>
      <c r="W179" s="575">
        <v>0</v>
      </c>
      <c r="X179" s="567" t="str">
        <f t="shared" si="40"/>
        <v>No hay Programación</v>
      </c>
      <c r="Y179" s="568" t="str">
        <f t="shared" si="41"/>
        <v>De acuerdo con lo programado</v>
      </c>
      <c r="Z179" s="575"/>
      <c r="AA179" s="575"/>
      <c r="AB179" s="575"/>
      <c r="AC179" s="575"/>
      <c r="AD179" s="575"/>
    </row>
    <row r="180" spans="1:30" ht="35.25" hidden="1" customHeight="1" thickTop="1" thickBot="1">
      <c r="A180" s="563">
        <v>15.7</v>
      </c>
      <c r="B180" s="564"/>
      <c r="C180" s="564"/>
      <c r="D180" s="564"/>
      <c r="E180" s="564"/>
      <c r="F180" s="587" t="s">
        <v>1316</v>
      </c>
      <c r="G180" s="588"/>
      <c r="H180" s="588"/>
      <c r="I180" s="567" t="str">
        <f t="shared" si="36"/>
        <v>No hay ejecución</v>
      </c>
      <c r="J180" s="568" t="str">
        <f t="shared" si="37"/>
        <v>NA</v>
      </c>
      <c r="K180" s="588"/>
      <c r="L180" s="580"/>
      <c r="M180" s="580"/>
      <c r="N180" s="567" t="str">
        <f t="shared" si="38"/>
        <v>No hay ejecución</v>
      </c>
      <c r="O180" s="568" t="str">
        <f t="shared" si="39"/>
        <v>NA</v>
      </c>
      <c r="P180" s="575"/>
      <c r="Q180" s="575"/>
      <c r="R180" s="575"/>
      <c r="S180" s="576"/>
      <c r="T180" s="576"/>
      <c r="U180" s="575"/>
      <c r="V180" s="575">
        <v>0</v>
      </c>
      <c r="W180" s="575">
        <v>0</v>
      </c>
      <c r="X180" s="567" t="str">
        <f t="shared" si="40"/>
        <v>No hay Programación</v>
      </c>
      <c r="Y180" s="568" t="str">
        <f t="shared" si="41"/>
        <v>De acuerdo con lo programado</v>
      </c>
      <c r="Z180" s="575"/>
      <c r="AA180" s="575"/>
      <c r="AB180" s="575"/>
      <c r="AC180" s="575"/>
      <c r="AD180" s="575"/>
    </row>
    <row r="181" spans="1:30" ht="35.25" hidden="1" customHeight="1" thickTop="1" thickBot="1">
      <c r="A181" s="563">
        <v>15.7</v>
      </c>
      <c r="B181" s="564"/>
      <c r="C181" s="564"/>
      <c r="D181" s="564"/>
      <c r="E181" s="564"/>
      <c r="F181" s="587" t="s">
        <v>1316</v>
      </c>
      <c r="G181" s="588"/>
      <c r="H181" s="588"/>
      <c r="I181" s="567" t="str">
        <f t="shared" si="36"/>
        <v>No hay ejecución</v>
      </c>
      <c r="J181" s="568" t="str">
        <f t="shared" si="37"/>
        <v>NA</v>
      </c>
      <c r="K181" s="588"/>
      <c r="L181" s="580"/>
      <c r="M181" s="580"/>
      <c r="N181" s="567" t="str">
        <f t="shared" si="38"/>
        <v>No hay ejecución</v>
      </c>
      <c r="O181" s="568" t="str">
        <f t="shared" si="39"/>
        <v>NA</v>
      </c>
      <c r="P181" s="575"/>
      <c r="Q181" s="575"/>
      <c r="R181" s="575"/>
      <c r="S181" s="576"/>
      <c r="T181" s="576"/>
      <c r="U181" s="575"/>
      <c r="V181" s="575">
        <v>0</v>
      </c>
      <c r="W181" s="575">
        <v>0</v>
      </c>
      <c r="X181" s="567" t="str">
        <f t="shared" si="40"/>
        <v>No hay Programación</v>
      </c>
      <c r="Y181" s="568" t="str">
        <f t="shared" si="41"/>
        <v>De acuerdo con lo programado</v>
      </c>
      <c r="Z181" s="575"/>
      <c r="AA181" s="575"/>
      <c r="AB181" s="575"/>
      <c r="AC181" s="575"/>
      <c r="AD181" s="575"/>
    </row>
    <row r="182" spans="1:30" ht="35.25" hidden="1" customHeight="1" thickTop="1" thickBot="1">
      <c r="A182" s="563">
        <v>16</v>
      </c>
      <c r="B182" s="564"/>
      <c r="C182" s="564"/>
      <c r="D182" s="564"/>
      <c r="E182" s="564"/>
      <c r="F182" s="565" t="s">
        <v>1317</v>
      </c>
      <c r="G182" s="569"/>
      <c r="H182" s="569"/>
      <c r="I182" s="567" t="str">
        <f t="shared" si="36"/>
        <v>No hay ejecución</v>
      </c>
      <c r="J182" s="568" t="str">
        <f t="shared" si="37"/>
        <v>NA</v>
      </c>
      <c r="K182" s="569"/>
      <c r="L182" s="580"/>
      <c r="M182" s="580"/>
      <c r="N182" s="567" t="str">
        <f t="shared" si="38"/>
        <v>No hay ejecución</v>
      </c>
      <c r="O182" s="568" t="str">
        <f t="shared" si="39"/>
        <v>NA</v>
      </c>
      <c r="P182" s="575"/>
      <c r="Q182" s="575"/>
      <c r="R182" s="575"/>
      <c r="S182" s="576"/>
      <c r="T182" s="576"/>
      <c r="U182" s="575"/>
      <c r="V182" s="575"/>
      <c r="W182" s="575"/>
      <c r="X182" s="567" t="str">
        <f t="shared" si="40"/>
        <v>No hay ejecución</v>
      </c>
      <c r="Y182" s="568" t="str">
        <f t="shared" si="41"/>
        <v>NA</v>
      </c>
      <c r="Z182" s="575"/>
      <c r="AA182" s="575"/>
      <c r="AB182" s="575"/>
      <c r="AC182" s="575"/>
      <c r="AD182" s="575"/>
    </row>
    <row r="183" spans="1:30" ht="35.25" hidden="1" customHeight="1" thickTop="1" thickBot="1">
      <c r="A183" s="563">
        <v>16.100000000000001</v>
      </c>
      <c r="B183" s="564"/>
      <c r="C183" s="564"/>
      <c r="D183" s="564"/>
      <c r="E183" s="564"/>
      <c r="F183" s="577" t="s">
        <v>1318</v>
      </c>
      <c r="G183" s="578"/>
      <c r="H183" s="578"/>
      <c r="I183" s="567" t="str">
        <f t="shared" si="36"/>
        <v>No hay ejecución</v>
      </c>
      <c r="J183" s="568" t="str">
        <f t="shared" si="37"/>
        <v>NA</v>
      </c>
      <c r="K183" s="578"/>
      <c r="L183" s="580"/>
      <c r="M183" s="580"/>
      <c r="N183" s="567" t="str">
        <f t="shared" si="38"/>
        <v>No hay ejecución</v>
      </c>
      <c r="O183" s="568" t="str">
        <f t="shared" si="39"/>
        <v>NA</v>
      </c>
      <c r="P183" s="575"/>
      <c r="Q183" s="575"/>
      <c r="R183" s="575"/>
      <c r="S183" s="576"/>
      <c r="T183" s="576"/>
      <c r="U183" s="575"/>
      <c r="V183" s="575"/>
      <c r="W183" s="575"/>
      <c r="X183" s="567" t="str">
        <f t="shared" si="40"/>
        <v>No hay ejecución</v>
      </c>
      <c r="Y183" s="568" t="str">
        <f t="shared" si="41"/>
        <v>NA</v>
      </c>
      <c r="Z183" s="575"/>
      <c r="AA183" s="575"/>
      <c r="AB183" s="575"/>
      <c r="AC183" s="575"/>
      <c r="AD183" s="575"/>
    </row>
    <row r="184" spans="1:30" ht="35.25" hidden="1" customHeight="1" thickTop="1" thickBot="1">
      <c r="A184" s="563">
        <v>16.100000000000001</v>
      </c>
      <c r="B184" s="564"/>
      <c r="C184" s="564"/>
      <c r="D184" s="564"/>
      <c r="E184" s="564"/>
      <c r="F184" s="577" t="s">
        <v>1318</v>
      </c>
      <c r="G184" s="578"/>
      <c r="H184" s="578"/>
      <c r="I184" s="567" t="str">
        <f t="shared" si="36"/>
        <v>No hay ejecución</v>
      </c>
      <c r="J184" s="568" t="str">
        <f t="shared" si="37"/>
        <v>NA</v>
      </c>
      <c r="K184" s="578"/>
      <c r="L184" s="580"/>
      <c r="M184" s="580"/>
      <c r="N184" s="567" t="str">
        <f t="shared" si="38"/>
        <v>No hay ejecución</v>
      </c>
      <c r="O184" s="568" t="str">
        <f t="shared" si="39"/>
        <v>NA</v>
      </c>
      <c r="P184" s="575"/>
      <c r="Q184" s="575"/>
      <c r="R184" s="575"/>
      <c r="S184" s="576"/>
      <c r="T184" s="576"/>
      <c r="U184" s="575"/>
      <c r="V184" s="575"/>
      <c r="W184" s="575"/>
      <c r="X184" s="567" t="str">
        <f t="shared" si="40"/>
        <v>No hay ejecución</v>
      </c>
      <c r="Y184" s="568" t="str">
        <f t="shared" si="41"/>
        <v>NA</v>
      </c>
      <c r="Z184" s="575"/>
      <c r="AA184" s="575"/>
      <c r="AB184" s="575"/>
      <c r="AC184" s="575"/>
      <c r="AD184" s="575"/>
    </row>
    <row r="185" spans="1:30" ht="35.25" customHeight="1" thickTop="1" thickBot="1">
      <c r="A185" s="563">
        <v>16.2</v>
      </c>
      <c r="B185" s="564"/>
      <c r="C185" s="564"/>
      <c r="D185" s="564"/>
      <c r="E185" s="564"/>
      <c r="F185" s="577" t="s">
        <v>1319</v>
      </c>
      <c r="G185" s="578"/>
      <c r="H185" s="578"/>
      <c r="I185" s="567" t="str">
        <f t="shared" si="36"/>
        <v>No hay ejecución</v>
      </c>
      <c r="J185" s="568" t="str">
        <f t="shared" si="37"/>
        <v>NA</v>
      </c>
      <c r="K185" s="578"/>
      <c r="L185" s="580">
        <v>2</v>
      </c>
      <c r="M185" s="580">
        <v>2</v>
      </c>
      <c r="N185" s="567">
        <f t="shared" si="38"/>
        <v>1</v>
      </c>
      <c r="O185" s="568" t="str">
        <f t="shared" si="39"/>
        <v>De acuerdo con lo programado</v>
      </c>
      <c r="P185" s="575"/>
      <c r="Q185" s="575">
        <v>1</v>
      </c>
      <c r="R185" s="575">
        <v>1</v>
      </c>
      <c r="S185" s="567">
        <f t="shared" ref="S185:S190" si="46">IF(R185="","No hay ejecución",IF(AND(Q185=0),"No hay Programación", R185/Q185))</f>
        <v>1</v>
      </c>
      <c r="T185" s="568" t="str">
        <f t="shared" ref="T185:T190" si="47">IF(S185="No hay ejecución","NA",IF(S185&gt;=90%,"De acuerdo con lo programado",IF(S185&gt;=51%,"Atraso Leve",IF(S185&lt;=50%,"En riesgo cumplimiento"))))</f>
        <v>De acuerdo con lo programado</v>
      </c>
      <c r="U185" s="575"/>
      <c r="V185" s="575">
        <v>1</v>
      </c>
      <c r="W185" s="575">
        <v>1</v>
      </c>
      <c r="X185" s="567">
        <f t="shared" si="40"/>
        <v>1</v>
      </c>
      <c r="Y185" s="568" t="str">
        <f t="shared" si="41"/>
        <v>De acuerdo con lo programado</v>
      </c>
      <c r="Z185" s="575"/>
      <c r="AA185" s="575"/>
      <c r="AB185" s="575"/>
      <c r="AC185" s="575"/>
      <c r="AD185" s="575"/>
    </row>
    <row r="186" spans="1:30" ht="35.25" customHeight="1" thickTop="1" thickBot="1">
      <c r="A186" s="563">
        <v>16.2</v>
      </c>
      <c r="B186" s="564"/>
      <c r="C186" s="564"/>
      <c r="D186" s="564"/>
      <c r="E186" s="564"/>
      <c r="F186" s="577" t="s">
        <v>1319</v>
      </c>
      <c r="G186" s="578"/>
      <c r="H186" s="578"/>
      <c r="I186" s="567" t="str">
        <f t="shared" si="36"/>
        <v>No hay ejecución</v>
      </c>
      <c r="J186" s="568" t="str">
        <f t="shared" si="37"/>
        <v>NA</v>
      </c>
      <c r="K186" s="578"/>
      <c r="L186" s="580">
        <v>2</v>
      </c>
      <c r="M186" s="580">
        <v>0</v>
      </c>
      <c r="N186" s="567">
        <f t="shared" si="38"/>
        <v>0</v>
      </c>
      <c r="O186" s="568" t="str">
        <f t="shared" si="39"/>
        <v>En riesgo cumplimiento</v>
      </c>
      <c r="P186" s="575"/>
      <c r="Q186" s="575">
        <v>1</v>
      </c>
      <c r="R186" s="575">
        <v>1</v>
      </c>
      <c r="S186" s="567">
        <f t="shared" si="46"/>
        <v>1</v>
      </c>
      <c r="T186" s="568" t="str">
        <f t="shared" si="47"/>
        <v>De acuerdo con lo programado</v>
      </c>
      <c r="U186" s="575"/>
      <c r="V186" s="575">
        <v>1</v>
      </c>
      <c r="W186" s="575">
        <v>1</v>
      </c>
      <c r="X186" s="567">
        <f t="shared" si="40"/>
        <v>1</v>
      </c>
      <c r="Y186" s="568" t="str">
        <f t="shared" si="41"/>
        <v>De acuerdo con lo programado</v>
      </c>
      <c r="Z186" s="575"/>
      <c r="AA186" s="575"/>
      <c r="AB186" s="575"/>
      <c r="AC186" s="575"/>
      <c r="AD186" s="575"/>
    </row>
    <row r="187" spans="1:30" ht="35.25" hidden="1" customHeight="1" thickTop="1" thickBot="1">
      <c r="A187" s="563">
        <v>16.2</v>
      </c>
      <c r="B187" s="564"/>
      <c r="C187" s="564"/>
      <c r="D187" s="564"/>
      <c r="E187" s="564"/>
      <c r="F187" s="577" t="s">
        <v>1319</v>
      </c>
      <c r="G187" s="578"/>
      <c r="H187" s="578"/>
      <c r="I187" s="567" t="str">
        <f t="shared" si="36"/>
        <v>No hay ejecución</v>
      </c>
      <c r="J187" s="568" t="str">
        <f t="shared" si="37"/>
        <v>NA</v>
      </c>
      <c r="K187" s="578"/>
      <c r="L187" s="580">
        <v>1</v>
      </c>
      <c r="M187" s="580">
        <v>0</v>
      </c>
      <c r="N187" s="567">
        <f t="shared" si="38"/>
        <v>0</v>
      </c>
      <c r="O187" s="568" t="str">
        <f t="shared" si="39"/>
        <v>En riesgo cumplimiento</v>
      </c>
      <c r="P187" s="575"/>
      <c r="Q187" s="575">
        <v>1</v>
      </c>
      <c r="R187" s="575">
        <v>0</v>
      </c>
      <c r="S187" s="567">
        <f t="shared" si="46"/>
        <v>0</v>
      </c>
      <c r="T187" s="568" t="str">
        <f t="shared" si="47"/>
        <v>En riesgo cumplimiento</v>
      </c>
      <c r="U187" s="575"/>
      <c r="V187" s="575">
        <v>0</v>
      </c>
      <c r="W187" s="575">
        <v>0</v>
      </c>
      <c r="X187" s="567" t="str">
        <f t="shared" si="40"/>
        <v>No hay Programación</v>
      </c>
      <c r="Y187" s="568" t="str">
        <f t="shared" si="41"/>
        <v>De acuerdo con lo programado</v>
      </c>
      <c r="Z187" s="575"/>
      <c r="AA187" s="575"/>
      <c r="AB187" s="575"/>
      <c r="AC187" s="575"/>
      <c r="AD187" s="575"/>
    </row>
    <row r="188" spans="1:30" ht="35.25" customHeight="1" thickTop="1" thickBot="1">
      <c r="A188" s="563">
        <v>16.3</v>
      </c>
      <c r="B188" s="564"/>
      <c r="C188" s="564"/>
      <c r="D188" s="564"/>
      <c r="E188" s="564"/>
      <c r="F188" s="577" t="s">
        <v>1320</v>
      </c>
      <c r="G188" s="578"/>
      <c r="H188" s="578"/>
      <c r="I188" s="567" t="str">
        <f t="shared" si="36"/>
        <v>No hay ejecución</v>
      </c>
      <c r="J188" s="568" t="str">
        <f t="shared" si="37"/>
        <v>NA</v>
      </c>
      <c r="K188" s="578"/>
      <c r="L188" s="580">
        <v>1</v>
      </c>
      <c r="M188" s="580">
        <v>1</v>
      </c>
      <c r="N188" s="567">
        <f t="shared" si="38"/>
        <v>1</v>
      </c>
      <c r="O188" s="568" t="str">
        <f t="shared" si="39"/>
        <v>De acuerdo con lo programado</v>
      </c>
      <c r="P188" s="575"/>
      <c r="Q188" s="575">
        <v>1</v>
      </c>
      <c r="R188" s="575">
        <v>1</v>
      </c>
      <c r="S188" s="567">
        <f t="shared" si="46"/>
        <v>1</v>
      </c>
      <c r="T188" s="568" t="str">
        <f t="shared" si="47"/>
        <v>De acuerdo con lo programado</v>
      </c>
      <c r="U188" s="575"/>
      <c r="V188" s="575">
        <v>1</v>
      </c>
      <c r="W188" s="575">
        <v>1</v>
      </c>
      <c r="X188" s="567">
        <f t="shared" si="40"/>
        <v>1</v>
      </c>
      <c r="Y188" s="568" t="str">
        <f t="shared" si="41"/>
        <v>De acuerdo con lo programado</v>
      </c>
      <c r="Z188" s="575"/>
      <c r="AA188" s="575"/>
      <c r="AB188" s="575"/>
      <c r="AC188" s="575"/>
      <c r="AD188" s="575"/>
    </row>
    <row r="189" spans="1:30" ht="35.25" customHeight="1" thickTop="1" thickBot="1">
      <c r="A189" s="563">
        <v>16.3</v>
      </c>
      <c r="B189" s="564"/>
      <c r="C189" s="564"/>
      <c r="D189" s="564"/>
      <c r="E189" s="564"/>
      <c r="F189" s="577" t="s">
        <v>1320</v>
      </c>
      <c r="G189" s="578"/>
      <c r="H189" s="578"/>
      <c r="I189" s="567" t="str">
        <f t="shared" si="36"/>
        <v>No hay ejecución</v>
      </c>
      <c r="J189" s="568" t="str">
        <f t="shared" si="37"/>
        <v>NA</v>
      </c>
      <c r="K189" s="578"/>
      <c r="L189" s="580">
        <v>2</v>
      </c>
      <c r="M189" s="580">
        <v>0</v>
      </c>
      <c r="N189" s="567">
        <f t="shared" si="38"/>
        <v>0</v>
      </c>
      <c r="O189" s="568" t="str">
        <f t="shared" si="39"/>
        <v>En riesgo cumplimiento</v>
      </c>
      <c r="P189" s="575"/>
      <c r="Q189" s="575">
        <v>1</v>
      </c>
      <c r="R189" s="575">
        <v>0</v>
      </c>
      <c r="S189" s="567">
        <f t="shared" si="46"/>
        <v>0</v>
      </c>
      <c r="T189" s="568" t="str">
        <f t="shared" si="47"/>
        <v>En riesgo cumplimiento</v>
      </c>
      <c r="U189" s="575" t="s">
        <v>1546</v>
      </c>
      <c r="V189" s="575">
        <v>1</v>
      </c>
      <c r="W189" s="575">
        <v>1</v>
      </c>
      <c r="X189" s="567">
        <f t="shared" si="40"/>
        <v>1</v>
      </c>
      <c r="Y189" s="568" t="str">
        <f t="shared" si="41"/>
        <v>De acuerdo con lo programado</v>
      </c>
      <c r="Z189" s="575"/>
      <c r="AA189" s="575"/>
      <c r="AB189" s="575"/>
      <c r="AC189" s="575"/>
      <c r="AD189" s="575"/>
    </row>
    <row r="190" spans="1:30" ht="35.25" customHeight="1" thickTop="1" thickBot="1">
      <c r="A190" s="563">
        <v>16.3</v>
      </c>
      <c r="B190" s="564"/>
      <c r="C190" s="564"/>
      <c r="D190" s="564"/>
      <c r="E190" s="564"/>
      <c r="F190" s="577" t="s">
        <v>1320</v>
      </c>
      <c r="G190" s="578"/>
      <c r="H190" s="578"/>
      <c r="I190" s="567" t="str">
        <f t="shared" si="36"/>
        <v>No hay ejecución</v>
      </c>
      <c r="J190" s="568" t="str">
        <f t="shared" si="37"/>
        <v>NA</v>
      </c>
      <c r="K190" s="578"/>
      <c r="L190" s="580">
        <v>2</v>
      </c>
      <c r="M190" s="580">
        <v>0</v>
      </c>
      <c r="N190" s="567">
        <f t="shared" si="38"/>
        <v>0</v>
      </c>
      <c r="O190" s="568" t="str">
        <f t="shared" si="39"/>
        <v>En riesgo cumplimiento</v>
      </c>
      <c r="P190" s="575"/>
      <c r="Q190" s="575">
        <v>1</v>
      </c>
      <c r="R190" s="575">
        <v>0</v>
      </c>
      <c r="S190" s="567">
        <f t="shared" si="46"/>
        <v>0</v>
      </c>
      <c r="T190" s="568" t="str">
        <f t="shared" si="47"/>
        <v>En riesgo cumplimiento</v>
      </c>
      <c r="U190" s="575" t="s">
        <v>1547</v>
      </c>
      <c r="V190" s="575">
        <v>1</v>
      </c>
      <c r="W190" s="575">
        <v>1</v>
      </c>
      <c r="X190" s="567">
        <f t="shared" si="40"/>
        <v>1</v>
      </c>
      <c r="Y190" s="568" t="str">
        <f t="shared" si="41"/>
        <v>De acuerdo con lo programado</v>
      </c>
      <c r="Z190" s="575"/>
      <c r="AA190" s="575"/>
      <c r="AB190" s="575"/>
      <c r="AC190" s="575"/>
      <c r="AD190" s="575"/>
    </row>
    <row r="191" spans="1:30" ht="35.25" hidden="1" customHeight="1" thickTop="1" thickBot="1">
      <c r="A191" s="563">
        <v>16.399999999999999</v>
      </c>
      <c r="B191" s="564"/>
      <c r="C191" s="564"/>
      <c r="D191" s="564"/>
      <c r="E191" s="564"/>
      <c r="F191" s="577" t="s">
        <v>1321</v>
      </c>
      <c r="G191" s="578"/>
      <c r="H191" s="578"/>
      <c r="I191" s="567" t="str">
        <f t="shared" si="36"/>
        <v>No hay ejecución</v>
      </c>
      <c r="J191" s="568" t="str">
        <f t="shared" si="37"/>
        <v>NA</v>
      </c>
      <c r="K191" s="578"/>
      <c r="L191" s="580"/>
      <c r="M191" s="580"/>
      <c r="N191" s="567" t="str">
        <f t="shared" si="38"/>
        <v>No hay ejecución</v>
      </c>
      <c r="O191" s="568" t="str">
        <f t="shared" si="39"/>
        <v>NA</v>
      </c>
      <c r="P191" s="575"/>
      <c r="Q191" s="575"/>
      <c r="R191" s="575"/>
      <c r="S191" s="576"/>
      <c r="T191" s="576"/>
      <c r="U191" s="575"/>
      <c r="V191" s="575">
        <v>1</v>
      </c>
      <c r="W191" s="575">
        <v>0</v>
      </c>
      <c r="X191" s="567">
        <f t="shared" si="40"/>
        <v>0</v>
      </c>
      <c r="Y191" s="568" t="str">
        <f t="shared" si="41"/>
        <v>En riesgo cumplimiento</v>
      </c>
      <c r="Z191" s="575"/>
      <c r="AA191" s="575"/>
      <c r="AB191" s="575"/>
      <c r="AC191" s="575"/>
      <c r="AD191" s="575"/>
    </row>
    <row r="192" spans="1:30" ht="35.25" hidden="1" customHeight="1" thickTop="1" thickBot="1">
      <c r="A192" s="563">
        <v>16.399999999999999</v>
      </c>
      <c r="B192" s="564"/>
      <c r="C192" s="564"/>
      <c r="D192" s="564"/>
      <c r="E192" s="564"/>
      <c r="F192" s="577" t="s">
        <v>1321</v>
      </c>
      <c r="G192" s="578"/>
      <c r="H192" s="578"/>
      <c r="I192" s="567" t="str">
        <f t="shared" si="36"/>
        <v>No hay ejecución</v>
      </c>
      <c r="J192" s="568" t="str">
        <f t="shared" si="37"/>
        <v>NA</v>
      </c>
      <c r="K192" s="578"/>
      <c r="L192" s="580"/>
      <c r="M192" s="580"/>
      <c r="N192" s="567" t="str">
        <f t="shared" si="38"/>
        <v>No hay ejecución</v>
      </c>
      <c r="O192" s="568" t="str">
        <f t="shared" si="39"/>
        <v>NA</v>
      </c>
      <c r="P192" s="575"/>
      <c r="Q192" s="575"/>
      <c r="R192" s="575"/>
      <c r="S192" s="576"/>
      <c r="T192" s="576"/>
      <c r="U192" s="575"/>
      <c r="V192" s="575">
        <v>1</v>
      </c>
      <c r="W192" s="575">
        <v>0</v>
      </c>
      <c r="X192" s="567">
        <f t="shared" si="40"/>
        <v>0</v>
      </c>
      <c r="Y192" s="568" t="str">
        <f t="shared" si="41"/>
        <v>En riesgo cumplimiento</v>
      </c>
      <c r="Z192" s="575"/>
      <c r="AA192" s="575"/>
      <c r="AB192" s="575"/>
      <c r="AC192" s="575"/>
      <c r="AD192" s="575"/>
    </row>
    <row r="193" spans="1:30" ht="35.25" hidden="1" customHeight="1" thickTop="1" thickBot="1">
      <c r="A193" s="563">
        <v>16.399999999999999</v>
      </c>
      <c r="B193" s="564"/>
      <c r="C193" s="564"/>
      <c r="D193" s="564"/>
      <c r="E193" s="564"/>
      <c r="F193" s="577" t="s">
        <v>1321</v>
      </c>
      <c r="G193" s="578"/>
      <c r="H193" s="578"/>
      <c r="I193" s="567" t="str">
        <f t="shared" si="36"/>
        <v>No hay ejecución</v>
      </c>
      <c r="J193" s="568" t="str">
        <f t="shared" si="37"/>
        <v>NA</v>
      </c>
      <c r="K193" s="578"/>
      <c r="L193" s="580"/>
      <c r="M193" s="580"/>
      <c r="N193" s="567" t="str">
        <f t="shared" si="38"/>
        <v>No hay ejecución</v>
      </c>
      <c r="O193" s="568" t="str">
        <f t="shared" si="39"/>
        <v>NA</v>
      </c>
      <c r="P193" s="575"/>
      <c r="Q193" s="575"/>
      <c r="R193" s="575"/>
      <c r="S193" s="576"/>
      <c r="T193" s="576"/>
      <c r="U193" s="575"/>
      <c r="V193" s="575"/>
      <c r="W193" s="575"/>
      <c r="X193" s="567" t="str">
        <f t="shared" si="40"/>
        <v>No hay ejecución</v>
      </c>
      <c r="Y193" s="568" t="str">
        <f t="shared" si="41"/>
        <v>NA</v>
      </c>
      <c r="Z193" s="575"/>
      <c r="AA193" s="575"/>
      <c r="AB193" s="575"/>
      <c r="AC193" s="575"/>
      <c r="AD193" s="575"/>
    </row>
    <row r="194" spans="1:30" ht="35.25" hidden="1" customHeight="1" thickTop="1" thickBot="1">
      <c r="A194" s="563">
        <v>16.399999999999999</v>
      </c>
      <c r="B194" s="564"/>
      <c r="C194" s="564"/>
      <c r="D194" s="564"/>
      <c r="E194" s="564"/>
      <c r="F194" s="577" t="s">
        <v>1321</v>
      </c>
      <c r="G194" s="578"/>
      <c r="H194" s="578"/>
      <c r="I194" s="567" t="str">
        <f t="shared" si="36"/>
        <v>No hay ejecución</v>
      </c>
      <c r="J194" s="568" t="str">
        <f t="shared" si="37"/>
        <v>NA</v>
      </c>
      <c r="K194" s="578"/>
      <c r="L194" s="580"/>
      <c r="M194" s="580"/>
      <c r="N194" s="567" t="str">
        <f t="shared" si="38"/>
        <v>No hay ejecución</v>
      </c>
      <c r="O194" s="568" t="str">
        <f t="shared" si="39"/>
        <v>NA</v>
      </c>
      <c r="P194" s="575"/>
      <c r="Q194" s="575"/>
      <c r="R194" s="575"/>
      <c r="S194" s="576"/>
      <c r="T194" s="576"/>
      <c r="U194" s="575"/>
      <c r="V194" s="575"/>
      <c r="W194" s="575"/>
      <c r="X194" s="567" t="str">
        <f t="shared" si="40"/>
        <v>No hay ejecución</v>
      </c>
      <c r="Y194" s="568" t="str">
        <f t="shared" si="41"/>
        <v>NA</v>
      </c>
      <c r="Z194" s="575"/>
      <c r="AA194" s="575"/>
      <c r="AB194" s="575"/>
      <c r="AC194" s="575"/>
      <c r="AD194" s="575"/>
    </row>
    <row r="195" spans="1:30" ht="35.25" hidden="1" customHeight="1" thickTop="1" thickBot="1">
      <c r="A195" s="563">
        <v>16.399999999999999</v>
      </c>
      <c r="B195" s="564"/>
      <c r="C195" s="564"/>
      <c r="D195" s="564"/>
      <c r="E195" s="564"/>
      <c r="F195" s="577" t="s">
        <v>1321</v>
      </c>
      <c r="G195" s="578"/>
      <c r="H195" s="578"/>
      <c r="I195" s="567" t="str">
        <f t="shared" si="36"/>
        <v>No hay ejecución</v>
      </c>
      <c r="J195" s="568" t="str">
        <f t="shared" si="37"/>
        <v>NA</v>
      </c>
      <c r="K195" s="578"/>
      <c r="L195" s="580"/>
      <c r="M195" s="580"/>
      <c r="N195" s="567" t="str">
        <f t="shared" si="38"/>
        <v>No hay ejecución</v>
      </c>
      <c r="O195" s="568" t="str">
        <f t="shared" si="39"/>
        <v>NA</v>
      </c>
      <c r="P195" s="575"/>
      <c r="Q195" s="575"/>
      <c r="R195" s="575"/>
      <c r="S195" s="576"/>
      <c r="T195" s="576"/>
      <c r="U195" s="575"/>
      <c r="V195" s="575"/>
      <c r="W195" s="575"/>
      <c r="X195" s="567" t="str">
        <f t="shared" si="40"/>
        <v>No hay ejecución</v>
      </c>
      <c r="Y195" s="568" t="str">
        <f t="shared" si="41"/>
        <v>NA</v>
      </c>
      <c r="Z195" s="575"/>
      <c r="AA195" s="575"/>
      <c r="AB195" s="575"/>
      <c r="AC195" s="575"/>
      <c r="AD195" s="575"/>
    </row>
    <row r="196" spans="1:30" ht="35.25" hidden="1" customHeight="1" thickTop="1" thickBot="1">
      <c r="A196" s="563">
        <v>16.399999999999999</v>
      </c>
      <c r="B196" s="564"/>
      <c r="C196" s="564"/>
      <c r="D196" s="564"/>
      <c r="E196" s="564"/>
      <c r="F196" s="577" t="s">
        <v>1321</v>
      </c>
      <c r="G196" s="578"/>
      <c r="H196" s="578"/>
      <c r="I196" s="567" t="str">
        <f t="shared" si="36"/>
        <v>No hay ejecución</v>
      </c>
      <c r="J196" s="568" t="str">
        <f t="shared" si="37"/>
        <v>NA</v>
      </c>
      <c r="K196" s="578"/>
      <c r="L196" s="580"/>
      <c r="M196" s="580"/>
      <c r="N196" s="567" t="str">
        <f t="shared" si="38"/>
        <v>No hay ejecución</v>
      </c>
      <c r="O196" s="568" t="str">
        <f t="shared" si="39"/>
        <v>NA</v>
      </c>
      <c r="P196" s="575"/>
      <c r="Q196" s="575"/>
      <c r="R196" s="575"/>
      <c r="S196" s="576"/>
      <c r="T196" s="576"/>
      <c r="U196" s="575"/>
      <c r="V196" s="575"/>
      <c r="W196" s="575"/>
      <c r="X196" s="567" t="str">
        <f t="shared" si="40"/>
        <v>No hay ejecución</v>
      </c>
      <c r="Y196" s="568" t="str">
        <f t="shared" si="41"/>
        <v>NA</v>
      </c>
      <c r="Z196" s="575"/>
      <c r="AA196" s="575"/>
      <c r="AB196" s="575"/>
      <c r="AC196" s="575"/>
      <c r="AD196" s="575"/>
    </row>
    <row r="197" spans="1:30" ht="35.25" hidden="1" customHeight="1" thickTop="1" thickBot="1">
      <c r="A197" s="563">
        <v>16.5</v>
      </c>
      <c r="B197" s="564"/>
      <c r="C197" s="564"/>
      <c r="D197" s="564"/>
      <c r="E197" s="564"/>
      <c r="F197" s="577" t="s">
        <v>1322</v>
      </c>
      <c r="G197" s="578"/>
      <c r="H197" s="578"/>
      <c r="I197" s="567" t="str">
        <f t="shared" si="36"/>
        <v>No hay ejecución</v>
      </c>
      <c r="J197" s="568" t="str">
        <f t="shared" si="37"/>
        <v>NA</v>
      </c>
      <c r="K197" s="578"/>
      <c r="L197" s="580"/>
      <c r="M197" s="580"/>
      <c r="N197" s="567" t="str">
        <f t="shared" si="38"/>
        <v>No hay ejecución</v>
      </c>
      <c r="O197" s="568" t="str">
        <f t="shared" si="39"/>
        <v>NA</v>
      </c>
      <c r="P197" s="575"/>
      <c r="Q197" s="575"/>
      <c r="R197" s="575"/>
      <c r="S197" s="576"/>
      <c r="T197" s="576"/>
      <c r="U197" s="575"/>
      <c r="V197" s="575"/>
      <c r="W197" s="575"/>
      <c r="X197" s="567" t="str">
        <f t="shared" si="40"/>
        <v>No hay ejecución</v>
      </c>
      <c r="Y197" s="568" t="str">
        <f t="shared" si="41"/>
        <v>NA</v>
      </c>
      <c r="Z197" s="575"/>
      <c r="AA197" s="575"/>
      <c r="AB197" s="575"/>
      <c r="AC197" s="575"/>
      <c r="AD197" s="575"/>
    </row>
    <row r="198" spans="1:30" ht="35.25" hidden="1" customHeight="1" thickTop="1" thickBot="1">
      <c r="A198" s="563">
        <v>16.5</v>
      </c>
      <c r="B198" s="564"/>
      <c r="C198" s="564"/>
      <c r="D198" s="564"/>
      <c r="E198" s="564"/>
      <c r="F198" s="577" t="s">
        <v>1322</v>
      </c>
      <c r="G198" s="578"/>
      <c r="H198" s="578"/>
      <c r="I198" s="567" t="str">
        <f t="shared" si="36"/>
        <v>No hay ejecución</v>
      </c>
      <c r="J198" s="568" t="str">
        <f t="shared" si="37"/>
        <v>NA</v>
      </c>
      <c r="K198" s="578"/>
      <c r="L198" s="580"/>
      <c r="M198" s="580"/>
      <c r="N198" s="567" t="str">
        <f t="shared" si="38"/>
        <v>No hay ejecución</v>
      </c>
      <c r="O198" s="568" t="str">
        <f t="shared" si="39"/>
        <v>NA</v>
      </c>
      <c r="P198" s="575"/>
      <c r="Q198" s="575"/>
      <c r="R198" s="575"/>
      <c r="S198" s="576"/>
      <c r="T198" s="576"/>
      <c r="U198" s="575"/>
      <c r="V198" s="575"/>
      <c r="W198" s="575"/>
      <c r="X198" s="567" t="str">
        <f t="shared" si="40"/>
        <v>No hay ejecución</v>
      </c>
      <c r="Y198" s="568" t="str">
        <f t="shared" si="41"/>
        <v>NA</v>
      </c>
      <c r="Z198" s="575"/>
      <c r="AA198" s="575"/>
      <c r="AB198" s="575"/>
      <c r="AC198" s="575"/>
      <c r="AD198" s="575"/>
    </row>
    <row r="199" spans="1:30" ht="35.25" customHeight="1" thickTop="1" thickBot="1">
      <c r="A199" s="563">
        <v>16.600000000000001</v>
      </c>
      <c r="B199" s="564"/>
      <c r="C199" s="564"/>
      <c r="D199" s="564"/>
      <c r="E199" s="564"/>
      <c r="F199" s="577" t="s">
        <v>1323</v>
      </c>
      <c r="G199" s="578"/>
      <c r="H199" s="578"/>
      <c r="I199" s="567" t="str">
        <f t="shared" si="36"/>
        <v>No hay ejecución</v>
      </c>
      <c r="J199" s="568" t="str">
        <f t="shared" si="37"/>
        <v>NA</v>
      </c>
      <c r="K199" s="578"/>
      <c r="L199" s="580">
        <v>3</v>
      </c>
      <c r="M199" s="580">
        <v>7</v>
      </c>
      <c r="N199" s="567">
        <f t="shared" si="38"/>
        <v>2.3333333333333335</v>
      </c>
      <c r="O199" s="568" t="str">
        <f t="shared" si="39"/>
        <v>De acuerdo con lo programado</v>
      </c>
      <c r="P199" s="575"/>
      <c r="Q199" s="575">
        <v>3</v>
      </c>
      <c r="R199" s="575">
        <v>3</v>
      </c>
      <c r="S199" s="567">
        <f t="shared" ref="S199:S200" si="48">IF(R199="","No hay ejecución",IF(AND(Q199=0),"No hay Programación", R199/Q199))</f>
        <v>1</v>
      </c>
      <c r="T199" s="568" t="str">
        <f t="shared" ref="T199:T200" si="49">IF(S199="No hay ejecución","NA",IF(S199&gt;=90%,"De acuerdo con lo programado",IF(S199&gt;=51%,"Atraso Leve",IF(S199&lt;=50%,"En riesgo cumplimiento"))))</f>
        <v>De acuerdo con lo programado</v>
      </c>
      <c r="U199" s="575"/>
      <c r="V199" s="575">
        <v>1</v>
      </c>
      <c r="W199" s="575">
        <v>3</v>
      </c>
      <c r="X199" s="567">
        <f t="shared" si="40"/>
        <v>3</v>
      </c>
      <c r="Y199" s="568" t="str">
        <f t="shared" si="41"/>
        <v>De acuerdo con lo programado</v>
      </c>
      <c r="Z199" s="575"/>
      <c r="AA199" s="575"/>
      <c r="AB199" s="575"/>
      <c r="AC199" s="575"/>
      <c r="AD199" s="575"/>
    </row>
    <row r="200" spans="1:30" ht="35.25" customHeight="1" thickTop="1" thickBot="1">
      <c r="A200" s="563">
        <v>16.600000000000001</v>
      </c>
      <c r="B200" s="564"/>
      <c r="C200" s="564"/>
      <c r="D200" s="564"/>
      <c r="E200" s="564"/>
      <c r="F200" s="577" t="s">
        <v>1323</v>
      </c>
      <c r="G200" s="578"/>
      <c r="H200" s="578"/>
      <c r="I200" s="567" t="str">
        <f t="shared" si="36"/>
        <v>No hay ejecución</v>
      </c>
      <c r="J200" s="568" t="str">
        <f t="shared" si="37"/>
        <v>NA</v>
      </c>
      <c r="K200" s="578"/>
      <c r="L200" s="580">
        <v>3</v>
      </c>
      <c r="M200" s="580">
        <v>6</v>
      </c>
      <c r="N200" s="567">
        <f t="shared" si="38"/>
        <v>2</v>
      </c>
      <c r="O200" s="568" t="str">
        <f t="shared" si="39"/>
        <v>De acuerdo con lo programado</v>
      </c>
      <c r="P200" s="575"/>
      <c r="Q200" s="575">
        <v>3</v>
      </c>
      <c r="R200" s="575">
        <v>3</v>
      </c>
      <c r="S200" s="567">
        <f t="shared" si="48"/>
        <v>1</v>
      </c>
      <c r="T200" s="568" t="str">
        <f t="shared" si="49"/>
        <v>De acuerdo con lo programado</v>
      </c>
      <c r="U200" s="575"/>
      <c r="V200" s="575">
        <v>1</v>
      </c>
      <c r="W200" s="575">
        <v>3</v>
      </c>
      <c r="X200" s="567">
        <f t="shared" si="40"/>
        <v>3</v>
      </c>
      <c r="Y200" s="568" t="str">
        <f t="shared" si="41"/>
        <v>De acuerdo con lo programado</v>
      </c>
      <c r="Z200" s="575"/>
      <c r="AA200" s="575"/>
      <c r="AB200" s="575"/>
      <c r="AC200" s="575"/>
      <c r="AD200" s="575"/>
    </row>
    <row r="201" spans="1:30" ht="35.25" hidden="1" customHeight="1" thickTop="1" thickBot="1">
      <c r="A201" s="563">
        <v>16.7</v>
      </c>
      <c r="B201" s="564"/>
      <c r="C201" s="564"/>
      <c r="D201" s="564"/>
      <c r="E201" s="564"/>
      <c r="F201" s="577" t="s">
        <v>1324</v>
      </c>
      <c r="G201" s="578"/>
      <c r="H201" s="578"/>
      <c r="I201" s="567" t="str">
        <f t="shared" si="36"/>
        <v>No hay ejecución</v>
      </c>
      <c r="J201" s="568" t="str">
        <f t="shared" si="37"/>
        <v>NA</v>
      </c>
      <c r="K201" s="578"/>
      <c r="L201" s="580"/>
      <c r="M201" s="580"/>
      <c r="N201" s="567" t="str">
        <f t="shared" si="38"/>
        <v>No hay ejecución</v>
      </c>
      <c r="O201" s="568" t="str">
        <f t="shared" si="39"/>
        <v>NA</v>
      </c>
      <c r="P201" s="575"/>
      <c r="Q201" s="575"/>
      <c r="R201" s="575"/>
      <c r="S201" s="576"/>
      <c r="T201" s="576"/>
      <c r="U201" s="575"/>
      <c r="V201" s="575"/>
      <c r="W201" s="575"/>
      <c r="X201" s="567" t="str">
        <f t="shared" si="40"/>
        <v>No hay ejecución</v>
      </c>
      <c r="Y201" s="568" t="str">
        <f t="shared" si="41"/>
        <v>NA</v>
      </c>
      <c r="Z201" s="575"/>
      <c r="AA201" s="575"/>
      <c r="AB201" s="575"/>
      <c r="AC201" s="575"/>
      <c r="AD201" s="575"/>
    </row>
    <row r="202" spans="1:30" ht="35.25" hidden="1" customHeight="1" thickTop="1" thickBot="1">
      <c r="A202" s="563">
        <v>16.7</v>
      </c>
      <c r="B202" s="564"/>
      <c r="C202" s="564"/>
      <c r="D202" s="564"/>
      <c r="E202" s="564"/>
      <c r="F202" s="577" t="s">
        <v>1324</v>
      </c>
      <c r="G202" s="578"/>
      <c r="H202" s="578"/>
      <c r="I202" s="567" t="str">
        <f t="shared" si="36"/>
        <v>No hay ejecución</v>
      </c>
      <c r="J202" s="568" t="str">
        <f t="shared" si="37"/>
        <v>NA</v>
      </c>
      <c r="K202" s="578"/>
      <c r="L202" s="580"/>
      <c r="M202" s="580"/>
      <c r="N202" s="567" t="str">
        <f t="shared" si="38"/>
        <v>No hay ejecución</v>
      </c>
      <c r="O202" s="568" t="str">
        <f t="shared" si="39"/>
        <v>NA</v>
      </c>
      <c r="P202" s="575"/>
      <c r="Q202" s="575"/>
      <c r="R202" s="575"/>
      <c r="S202" s="576"/>
      <c r="T202" s="576"/>
      <c r="U202" s="575"/>
      <c r="V202" s="575"/>
      <c r="W202" s="575"/>
      <c r="X202" s="567" t="str">
        <f t="shared" si="40"/>
        <v>No hay ejecución</v>
      </c>
      <c r="Y202" s="568" t="str">
        <f t="shared" si="41"/>
        <v>NA</v>
      </c>
      <c r="Z202" s="575"/>
      <c r="AA202" s="575"/>
      <c r="AB202" s="575"/>
      <c r="AC202" s="575"/>
      <c r="AD202" s="575"/>
    </row>
    <row r="203" spans="1:30" ht="35.25" hidden="1" customHeight="1" thickTop="1" thickBot="1">
      <c r="A203" s="563">
        <v>16.8</v>
      </c>
      <c r="B203" s="564"/>
      <c r="C203" s="564"/>
      <c r="D203" s="564"/>
      <c r="E203" s="564"/>
      <c r="F203" s="577" t="s">
        <v>1325</v>
      </c>
      <c r="G203" s="578"/>
      <c r="H203" s="578"/>
      <c r="I203" s="567" t="str">
        <f t="shared" si="36"/>
        <v>No hay ejecución</v>
      </c>
      <c r="J203" s="568" t="str">
        <f t="shared" si="37"/>
        <v>NA</v>
      </c>
      <c r="K203" s="578"/>
      <c r="L203" s="580"/>
      <c r="M203" s="580"/>
      <c r="N203" s="567" t="str">
        <f t="shared" si="38"/>
        <v>No hay ejecución</v>
      </c>
      <c r="O203" s="568" t="str">
        <f t="shared" si="39"/>
        <v>NA</v>
      </c>
      <c r="P203" s="575"/>
      <c r="Q203" s="575"/>
      <c r="R203" s="575"/>
      <c r="S203" s="576"/>
      <c r="T203" s="576"/>
      <c r="U203" s="575"/>
      <c r="V203" s="575"/>
      <c r="W203" s="575"/>
      <c r="X203" s="567" t="str">
        <f t="shared" si="40"/>
        <v>No hay ejecución</v>
      </c>
      <c r="Y203" s="568" t="str">
        <f t="shared" si="41"/>
        <v>NA</v>
      </c>
      <c r="Z203" s="575"/>
      <c r="AA203" s="575"/>
      <c r="AB203" s="575"/>
      <c r="AC203" s="575"/>
      <c r="AD203" s="575"/>
    </row>
    <row r="204" spans="1:30" ht="35.25" customHeight="1" thickTop="1" thickBot="1">
      <c r="A204" s="563">
        <v>16.899999999999999</v>
      </c>
      <c r="B204" s="564"/>
      <c r="C204" s="564"/>
      <c r="D204" s="564"/>
      <c r="E204" s="564"/>
      <c r="F204" s="577" t="s">
        <v>1326</v>
      </c>
      <c r="G204" s="578"/>
      <c r="H204" s="578"/>
      <c r="I204" s="567" t="str">
        <f t="shared" si="36"/>
        <v>No hay ejecución</v>
      </c>
      <c r="J204" s="568" t="str">
        <f t="shared" si="37"/>
        <v>NA</v>
      </c>
      <c r="K204" s="578"/>
      <c r="L204" s="580">
        <v>2</v>
      </c>
      <c r="M204" s="580">
        <v>2</v>
      </c>
      <c r="N204" s="567">
        <f t="shared" si="38"/>
        <v>1</v>
      </c>
      <c r="O204" s="568" t="str">
        <f t="shared" si="39"/>
        <v>De acuerdo con lo programado</v>
      </c>
      <c r="P204" s="575"/>
      <c r="Q204" s="575">
        <v>3</v>
      </c>
      <c r="R204" s="575">
        <v>4</v>
      </c>
      <c r="S204" s="567">
        <f t="shared" ref="S204:S209" si="50">IF(R204="","No hay ejecución",IF(AND(Q204=0),"No hay Programación", R204/Q204))</f>
        <v>1.3333333333333333</v>
      </c>
      <c r="T204" s="568" t="str">
        <f t="shared" ref="T204:T209" si="51">IF(S204="No hay ejecución","NA",IF(S204&gt;=90%,"De acuerdo con lo programado",IF(S204&gt;=51%,"Atraso Leve",IF(S204&lt;=50%,"En riesgo cumplimiento"))))</f>
        <v>De acuerdo con lo programado</v>
      </c>
      <c r="U204" s="575"/>
      <c r="V204" s="575">
        <v>2</v>
      </c>
      <c r="W204" s="575">
        <v>2</v>
      </c>
      <c r="X204" s="567">
        <f t="shared" si="40"/>
        <v>1</v>
      </c>
      <c r="Y204" s="568" t="str">
        <f t="shared" si="41"/>
        <v>De acuerdo con lo programado</v>
      </c>
      <c r="Z204" s="575"/>
      <c r="AA204" s="575"/>
      <c r="AB204" s="575"/>
      <c r="AC204" s="575"/>
      <c r="AD204" s="575"/>
    </row>
    <row r="205" spans="1:30" ht="35.25" customHeight="1" thickTop="1" thickBot="1">
      <c r="A205" s="563">
        <v>16.899999999999999</v>
      </c>
      <c r="B205" s="564"/>
      <c r="C205" s="564"/>
      <c r="D205" s="564"/>
      <c r="E205" s="564"/>
      <c r="F205" s="577" t="s">
        <v>1326</v>
      </c>
      <c r="G205" s="578"/>
      <c r="H205" s="578"/>
      <c r="I205" s="567" t="str">
        <f t="shared" si="36"/>
        <v>No hay ejecución</v>
      </c>
      <c r="J205" s="568" t="str">
        <f t="shared" si="37"/>
        <v>NA</v>
      </c>
      <c r="K205" s="578"/>
      <c r="L205" s="580">
        <v>2</v>
      </c>
      <c r="M205" s="580">
        <v>2</v>
      </c>
      <c r="N205" s="567">
        <f t="shared" si="38"/>
        <v>1</v>
      </c>
      <c r="O205" s="568" t="str">
        <f t="shared" si="39"/>
        <v>De acuerdo con lo programado</v>
      </c>
      <c r="P205" s="575"/>
      <c r="Q205" s="575">
        <v>3</v>
      </c>
      <c r="R205" s="575">
        <v>4</v>
      </c>
      <c r="S205" s="567">
        <f t="shared" si="50"/>
        <v>1.3333333333333333</v>
      </c>
      <c r="T205" s="568" t="str">
        <f t="shared" si="51"/>
        <v>De acuerdo con lo programado</v>
      </c>
      <c r="U205" s="575"/>
      <c r="V205" s="575">
        <v>1</v>
      </c>
      <c r="W205" s="575">
        <v>2</v>
      </c>
      <c r="X205" s="567">
        <f t="shared" si="40"/>
        <v>2</v>
      </c>
      <c r="Y205" s="568" t="str">
        <f t="shared" si="41"/>
        <v>De acuerdo con lo programado</v>
      </c>
      <c r="Z205" s="575"/>
      <c r="AA205" s="575"/>
      <c r="AB205" s="575"/>
      <c r="AC205" s="575"/>
      <c r="AD205" s="575"/>
    </row>
    <row r="206" spans="1:30" ht="35.25" customHeight="1" thickTop="1" thickBot="1">
      <c r="A206" s="563">
        <v>16.899999999999999</v>
      </c>
      <c r="B206" s="564"/>
      <c r="C206" s="564"/>
      <c r="D206" s="564"/>
      <c r="E206" s="564"/>
      <c r="F206" s="577" t="s">
        <v>1326</v>
      </c>
      <c r="G206" s="578"/>
      <c r="H206" s="578"/>
      <c r="I206" s="567" t="str">
        <f t="shared" ref="I206:I269" si="52">IF(H206="","No hay ejecución",IF(AND(G206=0),"No hay Programación", H206/G206))</f>
        <v>No hay ejecución</v>
      </c>
      <c r="J206" s="568" t="str">
        <f t="shared" ref="J206:J269" si="53">IF(I206="No hay ejecución","NA",IF(I206&gt;=90%,"De acuerdo con lo programado",IF(I206&gt;=51%,"Atraso Leve",IF(I206&lt;=50%,"En riesgo cumplimiento"))))</f>
        <v>NA</v>
      </c>
      <c r="K206" s="578"/>
      <c r="L206" s="580">
        <v>1</v>
      </c>
      <c r="M206" s="580">
        <v>2</v>
      </c>
      <c r="N206" s="567">
        <f t="shared" ref="N206:N269" si="54">IF(M206="","No hay ejecución",IF(AND(L206=0),"No hay Programación", M206/L206))</f>
        <v>2</v>
      </c>
      <c r="O206" s="568" t="str">
        <f t="shared" ref="O206:O269" si="55">IF(N206="No hay ejecución","NA",IF(N206&gt;=90%,"De acuerdo con lo programado",IF(N206&gt;=51%,"Atraso Leve",IF(N206&lt;=50%,"En riesgo cumplimiento"))))</f>
        <v>De acuerdo con lo programado</v>
      </c>
      <c r="P206" s="575"/>
      <c r="Q206" s="575">
        <v>3</v>
      </c>
      <c r="R206" s="575">
        <v>4</v>
      </c>
      <c r="S206" s="567">
        <f t="shared" si="50"/>
        <v>1.3333333333333333</v>
      </c>
      <c r="T206" s="568" t="str">
        <f t="shared" si="51"/>
        <v>De acuerdo con lo programado</v>
      </c>
      <c r="U206" s="575"/>
      <c r="V206" s="575">
        <v>1</v>
      </c>
      <c r="W206" s="575">
        <v>2</v>
      </c>
      <c r="X206" s="567">
        <f t="shared" ref="X206:X269" si="56">IF(W206="","No hay ejecución",IF(AND(V206=0),"No hay Programación", W206/V206))</f>
        <v>2</v>
      </c>
      <c r="Y206" s="568" t="str">
        <f t="shared" ref="Y206:Y269" si="57">IF(X206="No hay ejecución","NA",IF(X206&gt;=90%,"De acuerdo con lo programado",IF(X206&gt;=51%,"Atraso Leve",IF(X206&lt;=50%,"En riesgo cumplimiento"))))</f>
        <v>De acuerdo con lo programado</v>
      </c>
      <c r="Z206" s="575"/>
      <c r="AA206" s="575"/>
      <c r="AB206" s="575"/>
      <c r="AC206" s="575"/>
      <c r="AD206" s="575"/>
    </row>
    <row r="207" spans="1:30" ht="35.25" customHeight="1" thickTop="1" thickBot="1">
      <c r="A207" s="563">
        <v>16.899999999999999</v>
      </c>
      <c r="B207" s="564"/>
      <c r="C207" s="564"/>
      <c r="D207" s="564"/>
      <c r="E207" s="564"/>
      <c r="F207" s="577" t="s">
        <v>1326</v>
      </c>
      <c r="G207" s="578"/>
      <c r="H207" s="578"/>
      <c r="I207" s="567" t="str">
        <f t="shared" si="52"/>
        <v>No hay ejecución</v>
      </c>
      <c r="J207" s="568" t="str">
        <f t="shared" si="53"/>
        <v>NA</v>
      </c>
      <c r="K207" s="578"/>
      <c r="L207" s="580">
        <v>1</v>
      </c>
      <c r="M207" s="580">
        <v>2</v>
      </c>
      <c r="N207" s="567">
        <f t="shared" si="54"/>
        <v>2</v>
      </c>
      <c r="O207" s="568" t="str">
        <f t="shared" si="55"/>
        <v>De acuerdo con lo programado</v>
      </c>
      <c r="P207" s="575"/>
      <c r="Q207" s="575">
        <v>3</v>
      </c>
      <c r="R207" s="575">
        <v>4</v>
      </c>
      <c r="S207" s="567">
        <f t="shared" si="50"/>
        <v>1.3333333333333333</v>
      </c>
      <c r="T207" s="568" t="str">
        <f t="shared" si="51"/>
        <v>De acuerdo con lo programado</v>
      </c>
      <c r="U207" s="575"/>
      <c r="V207" s="575">
        <v>1</v>
      </c>
      <c r="W207" s="575">
        <v>1</v>
      </c>
      <c r="X207" s="567">
        <f t="shared" si="56"/>
        <v>1</v>
      </c>
      <c r="Y207" s="568" t="str">
        <f t="shared" si="57"/>
        <v>De acuerdo con lo programado</v>
      </c>
      <c r="Z207" s="575"/>
      <c r="AA207" s="575"/>
      <c r="AB207" s="575"/>
      <c r="AC207" s="575"/>
      <c r="AD207" s="575"/>
    </row>
    <row r="208" spans="1:30" ht="35.25" customHeight="1" thickTop="1" thickBot="1">
      <c r="A208" s="563">
        <v>16.899999999999999</v>
      </c>
      <c r="B208" s="564"/>
      <c r="C208" s="564"/>
      <c r="D208" s="564"/>
      <c r="E208" s="564"/>
      <c r="F208" s="577" t="s">
        <v>1326</v>
      </c>
      <c r="G208" s="578"/>
      <c r="H208" s="578"/>
      <c r="I208" s="567" t="str">
        <f t="shared" si="52"/>
        <v>No hay ejecución</v>
      </c>
      <c r="J208" s="568" t="str">
        <f t="shared" si="53"/>
        <v>NA</v>
      </c>
      <c r="K208" s="578"/>
      <c r="L208" s="580">
        <v>1</v>
      </c>
      <c r="M208" s="580">
        <v>2</v>
      </c>
      <c r="N208" s="567">
        <f t="shared" si="54"/>
        <v>2</v>
      </c>
      <c r="O208" s="568" t="str">
        <f t="shared" si="55"/>
        <v>De acuerdo con lo programado</v>
      </c>
      <c r="P208" s="575"/>
      <c r="Q208" s="575">
        <v>2</v>
      </c>
      <c r="R208" s="575">
        <v>4</v>
      </c>
      <c r="S208" s="567">
        <f t="shared" si="50"/>
        <v>2</v>
      </c>
      <c r="T208" s="568" t="str">
        <f t="shared" si="51"/>
        <v>De acuerdo con lo programado</v>
      </c>
      <c r="U208" s="575"/>
      <c r="V208" s="575">
        <v>1</v>
      </c>
      <c r="W208" s="575">
        <v>1</v>
      </c>
      <c r="X208" s="567">
        <f t="shared" si="56"/>
        <v>1</v>
      </c>
      <c r="Y208" s="568" t="str">
        <f t="shared" si="57"/>
        <v>De acuerdo con lo programado</v>
      </c>
      <c r="Z208" s="575"/>
      <c r="AA208" s="575"/>
      <c r="AB208" s="575"/>
      <c r="AC208" s="575"/>
      <c r="AD208" s="575"/>
    </row>
    <row r="209" spans="1:30" ht="35.25" customHeight="1" thickTop="1" thickBot="1">
      <c r="A209" s="563">
        <v>16.899999999999999</v>
      </c>
      <c r="B209" s="564"/>
      <c r="C209" s="564"/>
      <c r="D209" s="564"/>
      <c r="E209" s="564"/>
      <c r="F209" s="577" t="s">
        <v>1326</v>
      </c>
      <c r="G209" s="578"/>
      <c r="H209" s="578"/>
      <c r="I209" s="567" t="str">
        <f t="shared" si="52"/>
        <v>No hay ejecución</v>
      </c>
      <c r="J209" s="568" t="str">
        <f t="shared" si="53"/>
        <v>NA</v>
      </c>
      <c r="K209" s="578"/>
      <c r="L209" s="580">
        <v>1</v>
      </c>
      <c r="M209" s="580">
        <v>3</v>
      </c>
      <c r="N209" s="567">
        <f t="shared" si="54"/>
        <v>3</v>
      </c>
      <c r="O209" s="568" t="str">
        <f t="shared" si="55"/>
        <v>De acuerdo con lo programado</v>
      </c>
      <c r="P209" s="575"/>
      <c r="Q209" s="575">
        <v>2</v>
      </c>
      <c r="R209" s="575">
        <v>4</v>
      </c>
      <c r="S209" s="567">
        <f t="shared" si="50"/>
        <v>2</v>
      </c>
      <c r="T209" s="568" t="str">
        <f t="shared" si="51"/>
        <v>De acuerdo con lo programado</v>
      </c>
      <c r="U209" s="575"/>
      <c r="V209" s="575">
        <v>1</v>
      </c>
      <c r="W209" s="575">
        <v>2</v>
      </c>
      <c r="X209" s="567">
        <f t="shared" si="56"/>
        <v>2</v>
      </c>
      <c r="Y209" s="568" t="str">
        <f t="shared" si="57"/>
        <v>De acuerdo con lo programado</v>
      </c>
      <c r="Z209" s="575"/>
      <c r="AA209" s="575"/>
      <c r="AB209" s="575"/>
      <c r="AC209" s="575"/>
      <c r="AD209" s="575"/>
    </row>
    <row r="210" spans="1:30" ht="35.25" customHeight="1" thickTop="1" thickBot="1">
      <c r="A210" s="593">
        <v>16.100000000000001</v>
      </c>
      <c r="B210" s="564"/>
      <c r="C210" s="564"/>
      <c r="D210" s="564"/>
      <c r="E210" s="564"/>
      <c r="F210" s="577" t="s">
        <v>1327</v>
      </c>
      <c r="G210" s="578"/>
      <c r="H210" s="578"/>
      <c r="I210" s="567" t="str">
        <f t="shared" si="52"/>
        <v>No hay ejecución</v>
      </c>
      <c r="J210" s="568" t="str">
        <f t="shared" si="53"/>
        <v>NA</v>
      </c>
      <c r="K210" s="578"/>
      <c r="L210" s="580"/>
      <c r="M210" s="580"/>
      <c r="N210" s="567" t="str">
        <f t="shared" si="54"/>
        <v>No hay ejecución</v>
      </c>
      <c r="O210" s="568" t="str">
        <f t="shared" si="55"/>
        <v>NA</v>
      </c>
      <c r="P210" s="575"/>
      <c r="Q210" s="575"/>
      <c r="R210" s="575"/>
      <c r="S210" s="576"/>
      <c r="T210" s="576"/>
      <c r="U210" s="575"/>
      <c r="V210" s="575">
        <v>1</v>
      </c>
      <c r="W210" s="575">
        <v>2</v>
      </c>
      <c r="X210" s="567">
        <f t="shared" si="56"/>
        <v>2</v>
      </c>
      <c r="Y210" s="568" t="str">
        <f t="shared" si="57"/>
        <v>De acuerdo con lo programado</v>
      </c>
      <c r="Z210" s="575"/>
      <c r="AA210" s="575"/>
      <c r="AB210" s="575"/>
      <c r="AC210" s="575"/>
      <c r="AD210" s="575"/>
    </row>
    <row r="211" spans="1:30" ht="35.25" customHeight="1" thickTop="1" thickBot="1">
      <c r="A211" s="593">
        <v>16.100000000000001</v>
      </c>
      <c r="B211" s="564"/>
      <c r="C211" s="564"/>
      <c r="D211" s="564"/>
      <c r="E211" s="564"/>
      <c r="F211" s="577" t="s">
        <v>1327</v>
      </c>
      <c r="G211" s="578"/>
      <c r="H211" s="578"/>
      <c r="I211" s="567" t="str">
        <f t="shared" si="52"/>
        <v>No hay ejecución</v>
      </c>
      <c r="J211" s="568" t="str">
        <f t="shared" si="53"/>
        <v>NA</v>
      </c>
      <c r="K211" s="578"/>
      <c r="L211" s="580">
        <v>1</v>
      </c>
      <c r="M211" s="580">
        <v>3</v>
      </c>
      <c r="N211" s="567">
        <f t="shared" si="54"/>
        <v>3</v>
      </c>
      <c r="O211" s="568" t="str">
        <f t="shared" si="55"/>
        <v>De acuerdo con lo programado</v>
      </c>
      <c r="P211" s="575"/>
      <c r="Q211" s="575">
        <v>1</v>
      </c>
      <c r="R211" s="575">
        <v>1</v>
      </c>
      <c r="S211" s="567">
        <f t="shared" ref="S211:S235" si="58">IF(R211="","No hay ejecución",IF(AND(Q211=0),"No hay Programación", R211/Q211))</f>
        <v>1</v>
      </c>
      <c r="T211" s="568" t="str">
        <f t="shared" ref="T211:T235" si="59">IF(S211="No hay ejecución","NA",IF(S211&gt;=90%,"De acuerdo con lo programado",IF(S211&gt;=51%,"Atraso Leve",IF(S211&lt;=50%,"En riesgo cumplimiento"))))</f>
        <v>De acuerdo con lo programado</v>
      </c>
      <c r="U211" s="575"/>
      <c r="V211" s="575">
        <v>1</v>
      </c>
      <c r="W211" s="575">
        <v>2</v>
      </c>
      <c r="X211" s="567">
        <f t="shared" si="56"/>
        <v>2</v>
      </c>
      <c r="Y211" s="568" t="str">
        <f t="shared" si="57"/>
        <v>De acuerdo con lo programado</v>
      </c>
      <c r="Z211" s="575"/>
      <c r="AA211" s="575"/>
      <c r="AB211" s="575"/>
      <c r="AC211" s="575"/>
      <c r="AD211" s="575"/>
    </row>
    <row r="212" spans="1:30" ht="35.25" customHeight="1" thickTop="1" thickBot="1">
      <c r="A212" s="593">
        <v>16.100000000000001</v>
      </c>
      <c r="B212" s="564"/>
      <c r="C212" s="564"/>
      <c r="D212" s="564"/>
      <c r="E212" s="564"/>
      <c r="F212" s="577" t="s">
        <v>1327</v>
      </c>
      <c r="G212" s="578"/>
      <c r="H212" s="578"/>
      <c r="I212" s="567" t="str">
        <f t="shared" si="52"/>
        <v>No hay ejecución</v>
      </c>
      <c r="J212" s="568" t="str">
        <f t="shared" si="53"/>
        <v>NA</v>
      </c>
      <c r="K212" s="578"/>
      <c r="L212" s="580">
        <v>1</v>
      </c>
      <c r="M212" s="580">
        <v>3</v>
      </c>
      <c r="N212" s="567">
        <f t="shared" si="54"/>
        <v>3</v>
      </c>
      <c r="O212" s="568" t="str">
        <f t="shared" si="55"/>
        <v>De acuerdo con lo programado</v>
      </c>
      <c r="P212" s="575"/>
      <c r="Q212" s="575">
        <v>1</v>
      </c>
      <c r="R212" s="575">
        <v>1</v>
      </c>
      <c r="S212" s="567">
        <f t="shared" si="58"/>
        <v>1</v>
      </c>
      <c r="T212" s="568" t="str">
        <f t="shared" si="59"/>
        <v>De acuerdo con lo programado</v>
      </c>
      <c r="U212" s="575"/>
      <c r="V212" s="575">
        <v>1</v>
      </c>
      <c r="W212" s="575">
        <v>2</v>
      </c>
      <c r="X212" s="567">
        <f t="shared" si="56"/>
        <v>2</v>
      </c>
      <c r="Y212" s="568" t="str">
        <f t="shared" si="57"/>
        <v>De acuerdo con lo programado</v>
      </c>
      <c r="Z212" s="575"/>
      <c r="AA212" s="575"/>
      <c r="AB212" s="575"/>
      <c r="AC212" s="575"/>
      <c r="AD212" s="575"/>
    </row>
    <row r="213" spans="1:30" ht="35.25" customHeight="1" thickTop="1" thickBot="1">
      <c r="A213" s="593">
        <v>16.100000000000001</v>
      </c>
      <c r="B213" s="564"/>
      <c r="C213" s="564"/>
      <c r="D213" s="564"/>
      <c r="E213" s="564"/>
      <c r="F213" s="577" t="s">
        <v>1327</v>
      </c>
      <c r="G213" s="578"/>
      <c r="H213" s="578"/>
      <c r="I213" s="567" t="str">
        <f t="shared" si="52"/>
        <v>No hay ejecución</v>
      </c>
      <c r="J213" s="568" t="str">
        <f t="shared" si="53"/>
        <v>NA</v>
      </c>
      <c r="K213" s="578"/>
      <c r="L213" s="580">
        <v>1</v>
      </c>
      <c r="M213" s="580">
        <v>3</v>
      </c>
      <c r="N213" s="567">
        <f t="shared" si="54"/>
        <v>3</v>
      </c>
      <c r="O213" s="568" t="str">
        <f t="shared" si="55"/>
        <v>De acuerdo con lo programado</v>
      </c>
      <c r="P213" s="575"/>
      <c r="Q213" s="575">
        <v>1</v>
      </c>
      <c r="R213" s="575">
        <v>1</v>
      </c>
      <c r="S213" s="567">
        <f t="shared" si="58"/>
        <v>1</v>
      </c>
      <c r="T213" s="568" t="str">
        <f t="shared" si="59"/>
        <v>De acuerdo con lo programado</v>
      </c>
      <c r="U213" s="575"/>
      <c r="V213" s="575">
        <v>1</v>
      </c>
      <c r="W213" s="575">
        <v>2</v>
      </c>
      <c r="X213" s="567">
        <f t="shared" si="56"/>
        <v>2</v>
      </c>
      <c r="Y213" s="568" t="str">
        <f t="shared" si="57"/>
        <v>De acuerdo con lo programado</v>
      </c>
      <c r="Z213" s="575"/>
      <c r="AA213" s="575"/>
      <c r="AB213" s="575"/>
      <c r="AC213" s="575"/>
      <c r="AD213" s="575"/>
    </row>
    <row r="214" spans="1:30" ht="35.25" customHeight="1" thickTop="1" thickBot="1">
      <c r="A214" s="593">
        <v>16.100000000000001</v>
      </c>
      <c r="B214" s="564"/>
      <c r="C214" s="564"/>
      <c r="D214" s="564"/>
      <c r="E214" s="564"/>
      <c r="F214" s="577" t="s">
        <v>1327</v>
      </c>
      <c r="G214" s="578"/>
      <c r="H214" s="578"/>
      <c r="I214" s="567" t="str">
        <f t="shared" si="52"/>
        <v>No hay ejecución</v>
      </c>
      <c r="J214" s="568" t="str">
        <f t="shared" si="53"/>
        <v>NA</v>
      </c>
      <c r="K214" s="578"/>
      <c r="L214" s="580">
        <v>1</v>
      </c>
      <c r="M214" s="580">
        <v>3</v>
      </c>
      <c r="N214" s="567">
        <f t="shared" si="54"/>
        <v>3</v>
      </c>
      <c r="O214" s="568" t="str">
        <f t="shared" si="55"/>
        <v>De acuerdo con lo programado</v>
      </c>
      <c r="P214" s="575"/>
      <c r="Q214" s="575">
        <v>1</v>
      </c>
      <c r="R214" s="575">
        <v>1</v>
      </c>
      <c r="S214" s="567">
        <f t="shared" si="58"/>
        <v>1</v>
      </c>
      <c r="T214" s="568" t="str">
        <f t="shared" si="59"/>
        <v>De acuerdo con lo programado</v>
      </c>
      <c r="U214" s="575"/>
      <c r="V214" s="575">
        <v>1</v>
      </c>
      <c r="W214" s="575">
        <v>2</v>
      </c>
      <c r="X214" s="567">
        <f t="shared" si="56"/>
        <v>2</v>
      </c>
      <c r="Y214" s="568" t="str">
        <f t="shared" si="57"/>
        <v>De acuerdo con lo programado</v>
      </c>
      <c r="Z214" s="575"/>
      <c r="AA214" s="575"/>
      <c r="AB214" s="575"/>
      <c r="AC214" s="575"/>
      <c r="AD214" s="575"/>
    </row>
    <row r="215" spans="1:30" ht="35.25" customHeight="1" thickTop="1" thickBot="1">
      <c r="A215" s="593">
        <v>16.100000000000001</v>
      </c>
      <c r="B215" s="564"/>
      <c r="C215" s="564"/>
      <c r="D215" s="564"/>
      <c r="E215" s="564"/>
      <c r="F215" s="577" t="s">
        <v>1327</v>
      </c>
      <c r="G215" s="578"/>
      <c r="H215" s="578"/>
      <c r="I215" s="567" t="str">
        <f t="shared" si="52"/>
        <v>No hay ejecución</v>
      </c>
      <c r="J215" s="568" t="str">
        <f t="shared" si="53"/>
        <v>NA</v>
      </c>
      <c r="K215" s="578"/>
      <c r="L215" s="580">
        <v>1</v>
      </c>
      <c r="M215" s="580">
        <v>3</v>
      </c>
      <c r="N215" s="567">
        <f t="shared" si="54"/>
        <v>3</v>
      </c>
      <c r="O215" s="568" t="str">
        <f t="shared" si="55"/>
        <v>De acuerdo con lo programado</v>
      </c>
      <c r="P215" s="575"/>
      <c r="Q215" s="575">
        <v>1</v>
      </c>
      <c r="R215" s="575">
        <v>1</v>
      </c>
      <c r="S215" s="567">
        <f t="shared" si="58"/>
        <v>1</v>
      </c>
      <c r="T215" s="568" t="str">
        <f t="shared" si="59"/>
        <v>De acuerdo con lo programado</v>
      </c>
      <c r="U215" s="575"/>
      <c r="V215" s="575">
        <v>1</v>
      </c>
      <c r="W215" s="575">
        <v>2</v>
      </c>
      <c r="X215" s="567">
        <f t="shared" si="56"/>
        <v>2</v>
      </c>
      <c r="Y215" s="568" t="str">
        <f t="shared" si="57"/>
        <v>De acuerdo con lo programado</v>
      </c>
      <c r="Z215" s="575"/>
      <c r="AA215" s="575"/>
      <c r="AB215" s="575"/>
      <c r="AC215" s="575"/>
      <c r="AD215" s="575"/>
    </row>
    <row r="216" spans="1:30" ht="35.25" customHeight="1" thickTop="1" thickBot="1">
      <c r="A216" s="593">
        <v>16.100000000000001</v>
      </c>
      <c r="B216" s="564"/>
      <c r="C216" s="564"/>
      <c r="D216" s="564"/>
      <c r="E216" s="564"/>
      <c r="F216" s="577" t="s">
        <v>1327</v>
      </c>
      <c r="G216" s="578"/>
      <c r="H216" s="578"/>
      <c r="I216" s="567" t="str">
        <f t="shared" si="52"/>
        <v>No hay ejecución</v>
      </c>
      <c r="J216" s="568" t="str">
        <f t="shared" si="53"/>
        <v>NA</v>
      </c>
      <c r="K216" s="578"/>
      <c r="L216" s="580">
        <v>1</v>
      </c>
      <c r="M216" s="580">
        <v>3</v>
      </c>
      <c r="N216" s="567">
        <f t="shared" si="54"/>
        <v>3</v>
      </c>
      <c r="O216" s="568" t="str">
        <f t="shared" si="55"/>
        <v>De acuerdo con lo programado</v>
      </c>
      <c r="P216" s="575"/>
      <c r="Q216" s="575">
        <v>1</v>
      </c>
      <c r="R216" s="575">
        <v>1</v>
      </c>
      <c r="S216" s="567">
        <f t="shared" si="58"/>
        <v>1</v>
      </c>
      <c r="T216" s="568" t="str">
        <f t="shared" si="59"/>
        <v>De acuerdo con lo programado</v>
      </c>
      <c r="U216" s="575"/>
      <c r="V216" s="575">
        <v>1</v>
      </c>
      <c r="W216" s="575">
        <v>2</v>
      </c>
      <c r="X216" s="567">
        <f t="shared" si="56"/>
        <v>2</v>
      </c>
      <c r="Y216" s="568" t="str">
        <f t="shared" si="57"/>
        <v>De acuerdo con lo programado</v>
      </c>
      <c r="Z216" s="575"/>
      <c r="AA216" s="575"/>
      <c r="AB216" s="575"/>
      <c r="AC216" s="575"/>
      <c r="AD216" s="575"/>
    </row>
    <row r="217" spans="1:30" ht="35.25" customHeight="1" thickTop="1" thickBot="1">
      <c r="A217" s="593">
        <v>16.100000000000001</v>
      </c>
      <c r="B217" s="564"/>
      <c r="C217" s="564"/>
      <c r="D217" s="564"/>
      <c r="E217" s="564"/>
      <c r="F217" s="577" t="s">
        <v>1327</v>
      </c>
      <c r="G217" s="578"/>
      <c r="H217" s="578"/>
      <c r="I217" s="567" t="str">
        <f t="shared" si="52"/>
        <v>No hay ejecución</v>
      </c>
      <c r="J217" s="568" t="str">
        <f t="shared" si="53"/>
        <v>NA</v>
      </c>
      <c r="K217" s="578"/>
      <c r="L217" s="580">
        <v>2</v>
      </c>
      <c r="M217" s="580">
        <v>2</v>
      </c>
      <c r="N217" s="567">
        <f t="shared" si="54"/>
        <v>1</v>
      </c>
      <c r="O217" s="568" t="str">
        <f t="shared" si="55"/>
        <v>De acuerdo con lo programado</v>
      </c>
      <c r="P217" s="575"/>
      <c r="Q217" s="575">
        <v>1</v>
      </c>
      <c r="R217" s="575">
        <v>1</v>
      </c>
      <c r="S217" s="567">
        <f t="shared" si="58"/>
        <v>1</v>
      </c>
      <c r="T217" s="568" t="str">
        <f t="shared" si="59"/>
        <v>De acuerdo con lo programado</v>
      </c>
      <c r="U217" s="575"/>
      <c r="V217" s="575">
        <v>1</v>
      </c>
      <c r="W217" s="575">
        <v>2</v>
      </c>
      <c r="X217" s="567">
        <f t="shared" si="56"/>
        <v>2</v>
      </c>
      <c r="Y217" s="568" t="str">
        <f t="shared" si="57"/>
        <v>De acuerdo con lo programado</v>
      </c>
      <c r="Z217" s="575"/>
      <c r="AA217" s="575"/>
      <c r="AB217" s="575"/>
      <c r="AC217" s="575"/>
      <c r="AD217" s="575"/>
    </row>
    <row r="218" spans="1:30" ht="35.25" customHeight="1" thickTop="1" thickBot="1">
      <c r="A218" s="563">
        <v>16.11</v>
      </c>
      <c r="B218" s="564"/>
      <c r="C218" s="564"/>
      <c r="D218" s="564"/>
      <c r="E218" s="564"/>
      <c r="F218" s="577" t="s">
        <v>1328</v>
      </c>
      <c r="G218" s="578"/>
      <c r="H218" s="578"/>
      <c r="I218" s="567" t="str">
        <f t="shared" si="52"/>
        <v>No hay ejecución</v>
      </c>
      <c r="J218" s="568" t="str">
        <f t="shared" si="53"/>
        <v>NA</v>
      </c>
      <c r="K218" s="578"/>
      <c r="L218" s="580">
        <v>3</v>
      </c>
      <c r="M218" s="580">
        <v>2</v>
      </c>
      <c r="N218" s="567">
        <f t="shared" si="54"/>
        <v>0.66666666666666663</v>
      </c>
      <c r="O218" s="568" t="str">
        <f t="shared" si="55"/>
        <v>Atraso Leve</v>
      </c>
      <c r="P218" s="575"/>
      <c r="Q218" s="575">
        <v>2</v>
      </c>
      <c r="R218" s="575">
        <v>6</v>
      </c>
      <c r="S218" s="567">
        <f t="shared" si="58"/>
        <v>3</v>
      </c>
      <c r="T218" s="568" t="str">
        <f t="shared" si="59"/>
        <v>De acuerdo con lo programado</v>
      </c>
      <c r="U218" s="575"/>
      <c r="V218" s="575">
        <v>5</v>
      </c>
      <c r="W218" s="575">
        <v>5</v>
      </c>
      <c r="X218" s="567">
        <f t="shared" si="56"/>
        <v>1</v>
      </c>
      <c r="Y218" s="568" t="str">
        <f t="shared" si="57"/>
        <v>De acuerdo con lo programado</v>
      </c>
      <c r="Z218" s="575"/>
      <c r="AA218" s="575"/>
      <c r="AB218" s="575"/>
      <c r="AC218" s="575"/>
      <c r="AD218" s="575"/>
    </row>
    <row r="219" spans="1:30" ht="35.25" customHeight="1" thickTop="1" thickBot="1">
      <c r="A219" s="563">
        <v>16.11</v>
      </c>
      <c r="B219" s="564"/>
      <c r="C219" s="564"/>
      <c r="D219" s="564"/>
      <c r="E219" s="564"/>
      <c r="F219" s="577" t="s">
        <v>1328</v>
      </c>
      <c r="G219" s="578"/>
      <c r="H219" s="578"/>
      <c r="I219" s="567" t="str">
        <f t="shared" si="52"/>
        <v>No hay ejecución</v>
      </c>
      <c r="J219" s="568" t="str">
        <f t="shared" si="53"/>
        <v>NA</v>
      </c>
      <c r="K219" s="578"/>
      <c r="L219" s="580">
        <v>3</v>
      </c>
      <c r="M219" s="580">
        <v>2</v>
      </c>
      <c r="N219" s="567">
        <f t="shared" si="54"/>
        <v>0.66666666666666663</v>
      </c>
      <c r="O219" s="568" t="str">
        <f t="shared" si="55"/>
        <v>Atraso Leve</v>
      </c>
      <c r="P219" s="575"/>
      <c r="Q219" s="575">
        <v>2</v>
      </c>
      <c r="R219" s="575">
        <v>6</v>
      </c>
      <c r="S219" s="567">
        <f t="shared" si="58"/>
        <v>3</v>
      </c>
      <c r="T219" s="568" t="str">
        <f t="shared" si="59"/>
        <v>De acuerdo con lo programado</v>
      </c>
      <c r="U219" s="575"/>
      <c r="V219" s="575">
        <v>5</v>
      </c>
      <c r="W219" s="575">
        <v>5</v>
      </c>
      <c r="X219" s="567">
        <f t="shared" si="56"/>
        <v>1</v>
      </c>
      <c r="Y219" s="568" t="str">
        <f t="shared" si="57"/>
        <v>De acuerdo con lo programado</v>
      </c>
      <c r="Z219" s="575"/>
      <c r="AA219" s="575"/>
      <c r="AB219" s="575"/>
      <c r="AC219" s="575"/>
      <c r="AD219" s="575"/>
    </row>
    <row r="220" spans="1:30" ht="35.25" customHeight="1" thickTop="1" thickBot="1">
      <c r="A220" s="563">
        <v>16.11</v>
      </c>
      <c r="B220" s="564"/>
      <c r="C220" s="564"/>
      <c r="D220" s="564"/>
      <c r="E220" s="564"/>
      <c r="F220" s="577" t="s">
        <v>1328</v>
      </c>
      <c r="G220" s="578"/>
      <c r="H220" s="578"/>
      <c r="I220" s="567" t="str">
        <f t="shared" si="52"/>
        <v>No hay ejecución</v>
      </c>
      <c r="J220" s="568" t="str">
        <f t="shared" si="53"/>
        <v>NA</v>
      </c>
      <c r="K220" s="578"/>
      <c r="L220" s="580">
        <v>3</v>
      </c>
      <c r="M220" s="580">
        <v>2</v>
      </c>
      <c r="N220" s="567">
        <f t="shared" si="54"/>
        <v>0.66666666666666663</v>
      </c>
      <c r="O220" s="568" t="str">
        <f t="shared" si="55"/>
        <v>Atraso Leve</v>
      </c>
      <c r="P220" s="575"/>
      <c r="Q220" s="575">
        <v>2</v>
      </c>
      <c r="R220" s="575">
        <v>6</v>
      </c>
      <c r="S220" s="567">
        <f t="shared" si="58"/>
        <v>3</v>
      </c>
      <c r="T220" s="568" t="str">
        <f t="shared" si="59"/>
        <v>De acuerdo con lo programado</v>
      </c>
      <c r="U220" s="575"/>
      <c r="V220" s="575">
        <v>5</v>
      </c>
      <c r="W220" s="575">
        <v>5</v>
      </c>
      <c r="X220" s="567">
        <f t="shared" si="56"/>
        <v>1</v>
      </c>
      <c r="Y220" s="568" t="str">
        <f t="shared" si="57"/>
        <v>De acuerdo con lo programado</v>
      </c>
      <c r="Z220" s="575"/>
      <c r="AA220" s="575"/>
      <c r="AB220" s="575"/>
      <c r="AC220" s="575"/>
      <c r="AD220" s="575"/>
    </row>
    <row r="221" spans="1:30" ht="35.25" customHeight="1" thickTop="1" thickBot="1">
      <c r="A221" s="563">
        <v>16.11</v>
      </c>
      <c r="B221" s="564"/>
      <c r="C221" s="564"/>
      <c r="D221" s="564"/>
      <c r="E221" s="564"/>
      <c r="F221" s="577" t="s">
        <v>1328</v>
      </c>
      <c r="G221" s="578"/>
      <c r="H221" s="578"/>
      <c r="I221" s="567" t="str">
        <f t="shared" si="52"/>
        <v>No hay ejecución</v>
      </c>
      <c r="J221" s="568" t="str">
        <f t="shared" si="53"/>
        <v>NA</v>
      </c>
      <c r="K221" s="578"/>
      <c r="L221" s="580">
        <v>3</v>
      </c>
      <c r="M221" s="580">
        <v>2</v>
      </c>
      <c r="N221" s="567">
        <f t="shared" si="54"/>
        <v>0.66666666666666663</v>
      </c>
      <c r="O221" s="568" t="str">
        <f t="shared" si="55"/>
        <v>Atraso Leve</v>
      </c>
      <c r="P221" s="575"/>
      <c r="Q221" s="575">
        <v>2</v>
      </c>
      <c r="R221" s="575">
        <v>6</v>
      </c>
      <c r="S221" s="567">
        <f t="shared" si="58"/>
        <v>3</v>
      </c>
      <c r="T221" s="568" t="str">
        <f t="shared" si="59"/>
        <v>De acuerdo con lo programado</v>
      </c>
      <c r="U221" s="575"/>
      <c r="V221" s="575">
        <v>5</v>
      </c>
      <c r="W221" s="575">
        <v>5</v>
      </c>
      <c r="X221" s="567">
        <f t="shared" si="56"/>
        <v>1</v>
      </c>
      <c r="Y221" s="568" t="str">
        <f t="shared" si="57"/>
        <v>De acuerdo con lo programado</v>
      </c>
      <c r="Z221" s="575"/>
      <c r="AA221" s="575"/>
      <c r="AB221" s="575"/>
      <c r="AC221" s="575"/>
      <c r="AD221" s="575"/>
    </row>
    <row r="222" spans="1:30" ht="35.25" customHeight="1" thickTop="1" thickBot="1">
      <c r="A222" s="563">
        <v>16.11</v>
      </c>
      <c r="B222" s="564"/>
      <c r="C222" s="564"/>
      <c r="D222" s="564"/>
      <c r="E222" s="564"/>
      <c r="F222" s="577" t="s">
        <v>1328</v>
      </c>
      <c r="G222" s="578"/>
      <c r="H222" s="578"/>
      <c r="I222" s="567" t="str">
        <f t="shared" si="52"/>
        <v>No hay ejecución</v>
      </c>
      <c r="J222" s="568" t="str">
        <f t="shared" si="53"/>
        <v>NA</v>
      </c>
      <c r="K222" s="578"/>
      <c r="L222" s="580">
        <v>3</v>
      </c>
      <c r="M222" s="580">
        <v>2</v>
      </c>
      <c r="N222" s="567">
        <f t="shared" si="54"/>
        <v>0.66666666666666663</v>
      </c>
      <c r="O222" s="568" t="str">
        <f t="shared" si="55"/>
        <v>Atraso Leve</v>
      </c>
      <c r="P222" s="575"/>
      <c r="Q222" s="575">
        <v>2</v>
      </c>
      <c r="R222" s="575">
        <v>6</v>
      </c>
      <c r="S222" s="567">
        <f t="shared" si="58"/>
        <v>3</v>
      </c>
      <c r="T222" s="568" t="str">
        <f t="shared" si="59"/>
        <v>De acuerdo con lo programado</v>
      </c>
      <c r="U222" s="575"/>
      <c r="V222" s="575">
        <v>5</v>
      </c>
      <c r="W222" s="575">
        <v>5</v>
      </c>
      <c r="X222" s="567">
        <f t="shared" si="56"/>
        <v>1</v>
      </c>
      <c r="Y222" s="568" t="str">
        <f t="shared" si="57"/>
        <v>De acuerdo con lo programado</v>
      </c>
      <c r="Z222" s="575"/>
      <c r="AA222" s="575"/>
      <c r="AB222" s="575"/>
      <c r="AC222" s="575"/>
      <c r="AD222" s="575"/>
    </row>
    <row r="223" spans="1:30" ht="35.25" customHeight="1" thickTop="1" thickBot="1">
      <c r="A223" s="563">
        <v>16.11</v>
      </c>
      <c r="B223" s="564"/>
      <c r="C223" s="564"/>
      <c r="D223" s="564"/>
      <c r="E223" s="564"/>
      <c r="F223" s="577" t="s">
        <v>1328</v>
      </c>
      <c r="G223" s="578"/>
      <c r="H223" s="578"/>
      <c r="I223" s="567" t="str">
        <f t="shared" si="52"/>
        <v>No hay ejecución</v>
      </c>
      <c r="J223" s="568" t="str">
        <f t="shared" si="53"/>
        <v>NA</v>
      </c>
      <c r="K223" s="578"/>
      <c r="L223" s="580">
        <v>2</v>
      </c>
      <c r="M223" s="580">
        <v>2</v>
      </c>
      <c r="N223" s="567">
        <f t="shared" si="54"/>
        <v>1</v>
      </c>
      <c r="O223" s="568" t="str">
        <f t="shared" si="55"/>
        <v>De acuerdo con lo programado</v>
      </c>
      <c r="P223" s="575"/>
      <c r="Q223" s="575">
        <v>2</v>
      </c>
      <c r="R223" s="575">
        <v>6</v>
      </c>
      <c r="S223" s="567">
        <f t="shared" si="58"/>
        <v>3</v>
      </c>
      <c r="T223" s="568" t="str">
        <f t="shared" si="59"/>
        <v>De acuerdo con lo programado</v>
      </c>
      <c r="U223" s="575"/>
      <c r="V223" s="575">
        <v>5</v>
      </c>
      <c r="W223" s="575">
        <v>5</v>
      </c>
      <c r="X223" s="567">
        <f t="shared" si="56"/>
        <v>1</v>
      </c>
      <c r="Y223" s="568" t="str">
        <f t="shared" si="57"/>
        <v>De acuerdo con lo programado</v>
      </c>
      <c r="Z223" s="575"/>
      <c r="AA223" s="575"/>
      <c r="AB223" s="575"/>
      <c r="AC223" s="575"/>
      <c r="AD223" s="575"/>
    </row>
    <row r="224" spans="1:30" ht="35.25" customHeight="1" thickTop="1" thickBot="1">
      <c r="A224" s="563">
        <v>16.11</v>
      </c>
      <c r="B224" s="564"/>
      <c r="C224" s="564"/>
      <c r="D224" s="564"/>
      <c r="E224" s="564"/>
      <c r="F224" s="577" t="s">
        <v>1328</v>
      </c>
      <c r="G224" s="578"/>
      <c r="H224" s="578"/>
      <c r="I224" s="567" t="str">
        <f t="shared" si="52"/>
        <v>No hay ejecución</v>
      </c>
      <c r="J224" s="568" t="str">
        <f t="shared" si="53"/>
        <v>NA</v>
      </c>
      <c r="K224" s="578"/>
      <c r="L224" s="580">
        <v>2</v>
      </c>
      <c r="M224" s="580">
        <v>2</v>
      </c>
      <c r="N224" s="567">
        <f t="shared" si="54"/>
        <v>1</v>
      </c>
      <c r="O224" s="568" t="str">
        <f t="shared" si="55"/>
        <v>De acuerdo con lo programado</v>
      </c>
      <c r="P224" s="575"/>
      <c r="Q224" s="575">
        <v>2</v>
      </c>
      <c r="R224" s="575">
        <v>6</v>
      </c>
      <c r="S224" s="567">
        <f t="shared" si="58"/>
        <v>3</v>
      </c>
      <c r="T224" s="568" t="str">
        <f t="shared" si="59"/>
        <v>De acuerdo con lo programado</v>
      </c>
      <c r="U224" s="575"/>
      <c r="V224" s="575">
        <v>5</v>
      </c>
      <c r="W224" s="575">
        <v>5</v>
      </c>
      <c r="X224" s="567">
        <f t="shared" si="56"/>
        <v>1</v>
      </c>
      <c r="Y224" s="568" t="str">
        <f t="shared" si="57"/>
        <v>De acuerdo con lo programado</v>
      </c>
      <c r="Z224" s="575"/>
      <c r="AA224" s="575"/>
      <c r="AB224" s="575"/>
      <c r="AC224" s="575"/>
      <c r="AD224" s="575"/>
    </row>
    <row r="225" spans="1:30" ht="35.25" customHeight="1" thickTop="1" thickBot="1">
      <c r="A225" s="563">
        <v>16.11</v>
      </c>
      <c r="B225" s="564"/>
      <c r="C225" s="564"/>
      <c r="D225" s="564"/>
      <c r="E225" s="564"/>
      <c r="F225" s="577" t="s">
        <v>1328</v>
      </c>
      <c r="G225" s="578"/>
      <c r="H225" s="578"/>
      <c r="I225" s="567" t="str">
        <f t="shared" si="52"/>
        <v>No hay ejecución</v>
      </c>
      <c r="J225" s="568" t="str">
        <f t="shared" si="53"/>
        <v>NA</v>
      </c>
      <c r="K225" s="578"/>
      <c r="L225" s="580">
        <v>2</v>
      </c>
      <c r="M225" s="580">
        <v>2</v>
      </c>
      <c r="N225" s="567">
        <f t="shared" si="54"/>
        <v>1</v>
      </c>
      <c r="O225" s="568" t="str">
        <f t="shared" si="55"/>
        <v>De acuerdo con lo programado</v>
      </c>
      <c r="P225" s="575"/>
      <c r="Q225" s="575">
        <v>2</v>
      </c>
      <c r="R225" s="575">
        <v>6</v>
      </c>
      <c r="S225" s="567">
        <f t="shared" si="58"/>
        <v>3</v>
      </c>
      <c r="T225" s="568" t="str">
        <f t="shared" si="59"/>
        <v>De acuerdo con lo programado</v>
      </c>
      <c r="U225" s="575"/>
      <c r="V225" s="575">
        <v>5</v>
      </c>
      <c r="W225" s="575">
        <v>5</v>
      </c>
      <c r="X225" s="567">
        <f t="shared" si="56"/>
        <v>1</v>
      </c>
      <c r="Y225" s="568" t="str">
        <f t="shared" si="57"/>
        <v>De acuerdo con lo programado</v>
      </c>
      <c r="Z225" s="575"/>
      <c r="AA225" s="575"/>
      <c r="AB225" s="575"/>
      <c r="AC225" s="575"/>
      <c r="AD225" s="575"/>
    </row>
    <row r="226" spans="1:30" ht="35.25" customHeight="1" thickTop="1" thickBot="1">
      <c r="A226" s="563">
        <v>16.11</v>
      </c>
      <c r="B226" s="564"/>
      <c r="C226" s="564"/>
      <c r="D226" s="564"/>
      <c r="E226" s="564"/>
      <c r="F226" s="577" t="s">
        <v>1328</v>
      </c>
      <c r="G226" s="578"/>
      <c r="H226" s="578"/>
      <c r="I226" s="567" t="str">
        <f t="shared" si="52"/>
        <v>No hay ejecución</v>
      </c>
      <c r="J226" s="568" t="str">
        <f t="shared" si="53"/>
        <v>NA</v>
      </c>
      <c r="K226" s="578"/>
      <c r="L226" s="580">
        <v>2</v>
      </c>
      <c r="M226" s="580">
        <v>2</v>
      </c>
      <c r="N226" s="567">
        <f t="shared" si="54"/>
        <v>1</v>
      </c>
      <c r="O226" s="568" t="str">
        <f t="shared" si="55"/>
        <v>De acuerdo con lo programado</v>
      </c>
      <c r="P226" s="575"/>
      <c r="Q226" s="575">
        <v>2</v>
      </c>
      <c r="R226" s="575">
        <v>6</v>
      </c>
      <c r="S226" s="567">
        <f t="shared" si="58"/>
        <v>3</v>
      </c>
      <c r="T226" s="568" t="str">
        <f t="shared" si="59"/>
        <v>De acuerdo con lo programado</v>
      </c>
      <c r="U226" s="575"/>
      <c r="V226" s="575">
        <v>5</v>
      </c>
      <c r="W226" s="575">
        <v>5</v>
      </c>
      <c r="X226" s="567">
        <f t="shared" si="56"/>
        <v>1</v>
      </c>
      <c r="Y226" s="568" t="str">
        <f t="shared" si="57"/>
        <v>De acuerdo con lo programado</v>
      </c>
      <c r="Z226" s="575"/>
      <c r="AA226" s="575"/>
      <c r="AB226" s="575"/>
      <c r="AC226" s="575"/>
      <c r="AD226" s="575"/>
    </row>
    <row r="227" spans="1:30" ht="35.25" customHeight="1" thickTop="1" thickBot="1">
      <c r="A227" s="563">
        <v>16.11</v>
      </c>
      <c r="B227" s="564"/>
      <c r="C227" s="564"/>
      <c r="D227" s="564"/>
      <c r="E227" s="564"/>
      <c r="F227" s="577" t="s">
        <v>1328</v>
      </c>
      <c r="G227" s="578"/>
      <c r="H227" s="578"/>
      <c r="I227" s="567" t="str">
        <f t="shared" si="52"/>
        <v>No hay ejecución</v>
      </c>
      <c r="J227" s="568" t="str">
        <f t="shared" si="53"/>
        <v>NA</v>
      </c>
      <c r="K227" s="578"/>
      <c r="L227" s="580">
        <v>2</v>
      </c>
      <c r="M227" s="580">
        <v>1</v>
      </c>
      <c r="N227" s="567">
        <f t="shared" si="54"/>
        <v>0.5</v>
      </c>
      <c r="O227" s="568" t="str">
        <f t="shared" si="55"/>
        <v>En riesgo cumplimiento</v>
      </c>
      <c r="P227" s="575"/>
      <c r="Q227" s="575">
        <v>2</v>
      </c>
      <c r="R227" s="575">
        <v>6</v>
      </c>
      <c r="S227" s="567">
        <f t="shared" si="58"/>
        <v>3</v>
      </c>
      <c r="T227" s="568" t="str">
        <f t="shared" si="59"/>
        <v>De acuerdo con lo programado</v>
      </c>
      <c r="U227" s="575"/>
      <c r="V227" s="575">
        <v>5</v>
      </c>
      <c r="W227" s="575">
        <v>5</v>
      </c>
      <c r="X227" s="567">
        <f t="shared" si="56"/>
        <v>1</v>
      </c>
      <c r="Y227" s="568" t="str">
        <f t="shared" si="57"/>
        <v>De acuerdo con lo programado</v>
      </c>
      <c r="Z227" s="575"/>
      <c r="AA227" s="575"/>
      <c r="AB227" s="575"/>
      <c r="AC227" s="575"/>
      <c r="AD227" s="575"/>
    </row>
    <row r="228" spans="1:30" ht="35.25" customHeight="1" thickTop="1" thickBot="1">
      <c r="A228" s="563">
        <v>16.11</v>
      </c>
      <c r="B228" s="564"/>
      <c r="C228" s="564"/>
      <c r="D228" s="564"/>
      <c r="E228" s="564"/>
      <c r="F228" s="577" t="s">
        <v>1328</v>
      </c>
      <c r="G228" s="578"/>
      <c r="H228" s="578"/>
      <c r="I228" s="567" t="str">
        <f t="shared" si="52"/>
        <v>No hay ejecución</v>
      </c>
      <c r="J228" s="568" t="str">
        <f t="shared" si="53"/>
        <v>NA</v>
      </c>
      <c r="K228" s="578"/>
      <c r="L228" s="580">
        <v>2</v>
      </c>
      <c r="M228" s="580">
        <v>1</v>
      </c>
      <c r="N228" s="567">
        <f t="shared" si="54"/>
        <v>0.5</v>
      </c>
      <c r="O228" s="568" t="str">
        <f t="shared" si="55"/>
        <v>En riesgo cumplimiento</v>
      </c>
      <c r="P228" s="575"/>
      <c r="Q228" s="575">
        <v>2</v>
      </c>
      <c r="R228" s="575">
        <v>6</v>
      </c>
      <c r="S228" s="567">
        <f t="shared" si="58"/>
        <v>3</v>
      </c>
      <c r="T228" s="568" t="str">
        <f t="shared" si="59"/>
        <v>De acuerdo con lo programado</v>
      </c>
      <c r="U228" s="575"/>
      <c r="V228" s="575">
        <v>5</v>
      </c>
      <c r="W228" s="575">
        <v>5</v>
      </c>
      <c r="X228" s="567">
        <f t="shared" si="56"/>
        <v>1</v>
      </c>
      <c r="Y228" s="568" t="str">
        <f t="shared" si="57"/>
        <v>De acuerdo con lo programado</v>
      </c>
      <c r="Z228" s="575"/>
      <c r="AA228" s="575"/>
      <c r="AB228" s="575"/>
      <c r="AC228" s="575"/>
      <c r="AD228" s="575"/>
    </row>
    <row r="229" spans="1:30" ht="35.25" customHeight="1" thickTop="1" thickBot="1">
      <c r="A229" s="563">
        <v>16.12</v>
      </c>
      <c r="B229" s="564"/>
      <c r="C229" s="564"/>
      <c r="D229" s="564"/>
      <c r="E229" s="564"/>
      <c r="F229" s="587" t="s">
        <v>1329</v>
      </c>
      <c r="G229" s="588"/>
      <c r="H229" s="588"/>
      <c r="I229" s="567" t="str">
        <f t="shared" si="52"/>
        <v>No hay ejecución</v>
      </c>
      <c r="J229" s="568" t="str">
        <f t="shared" si="53"/>
        <v>NA</v>
      </c>
      <c r="K229" s="588"/>
      <c r="L229" s="580">
        <v>1</v>
      </c>
      <c r="M229" s="580">
        <v>1</v>
      </c>
      <c r="N229" s="567">
        <f t="shared" si="54"/>
        <v>1</v>
      </c>
      <c r="O229" s="568" t="str">
        <f t="shared" si="55"/>
        <v>De acuerdo con lo programado</v>
      </c>
      <c r="P229" s="575"/>
      <c r="Q229" s="575">
        <v>1</v>
      </c>
      <c r="R229" s="575">
        <v>1</v>
      </c>
      <c r="S229" s="567">
        <f t="shared" si="58"/>
        <v>1</v>
      </c>
      <c r="T229" s="568" t="str">
        <f t="shared" si="59"/>
        <v>De acuerdo con lo programado</v>
      </c>
      <c r="U229" s="575"/>
      <c r="V229" s="575">
        <v>1</v>
      </c>
      <c r="W229" s="575">
        <v>1</v>
      </c>
      <c r="X229" s="567">
        <f t="shared" si="56"/>
        <v>1</v>
      </c>
      <c r="Y229" s="568" t="str">
        <f t="shared" si="57"/>
        <v>De acuerdo con lo programado</v>
      </c>
      <c r="Z229" s="575"/>
      <c r="AA229" s="575"/>
      <c r="AB229" s="575"/>
      <c r="AC229" s="575"/>
      <c r="AD229" s="575"/>
    </row>
    <row r="230" spans="1:30" ht="35.25" customHeight="1" thickTop="1" thickBot="1">
      <c r="A230" s="563">
        <v>16.12</v>
      </c>
      <c r="B230" s="564"/>
      <c r="C230" s="564"/>
      <c r="D230" s="564"/>
      <c r="E230" s="564"/>
      <c r="F230" s="587" t="s">
        <v>1329</v>
      </c>
      <c r="G230" s="588"/>
      <c r="H230" s="588"/>
      <c r="I230" s="567" t="str">
        <f t="shared" si="52"/>
        <v>No hay ejecución</v>
      </c>
      <c r="J230" s="568" t="str">
        <f t="shared" si="53"/>
        <v>NA</v>
      </c>
      <c r="K230" s="588"/>
      <c r="L230" s="580">
        <v>1</v>
      </c>
      <c r="M230" s="580">
        <v>0</v>
      </c>
      <c r="N230" s="567">
        <f t="shared" si="54"/>
        <v>0</v>
      </c>
      <c r="O230" s="568" t="str">
        <f t="shared" si="55"/>
        <v>En riesgo cumplimiento</v>
      </c>
      <c r="P230" s="575"/>
      <c r="Q230" s="575">
        <v>1</v>
      </c>
      <c r="R230" s="575">
        <v>1</v>
      </c>
      <c r="S230" s="567">
        <f t="shared" si="58"/>
        <v>1</v>
      </c>
      <c r="T230" s="568" t="str">
        <f t="shared" si="59"/>
        <v>De acuerdo con lo programado</v>
      </c>
      <c r="U230" s="575"/>
      <c r="V230" s="575">
        <v>1</v>
      </c>
      <c r="W230" s="575">
        <v>1</v>
      </c>
      <c r="X230" s="567">
        <f t="shared" si="56"/>
        <v>1</v>
      </c>
      <c r="Y230" s="568" t="str">
        <f t="shared" si="57"/>
        <v>De acuerdo con lo programado</v>
      </c>
      <c r="Z230" s="575"/>
      <c r="AA230" s="575"/>
      <c r="AB230" s="575"/>
      <c r="AC230" s="575"/>
      <c r="AD230" s="575"/>
    </row>
    <row r="231" spans="1:30" ht="35.25" hidden="1" customHeight="1" thickTop="1" thickBot="1">
      <c r="A231" s="563">
        <v>16.12</v>
      </c>
      <c r="B231" s="564"/>
      <c r="C231" s="564"/>
      <c r="D231" s="564"/>
      <c r="E231" s="564"/>
      <c r="F231" s="587" t="s">
        <v>1329</v>
      </c>
      <c r="G231" s="588"/>
      <c r="H231" s="588"/>
      <c r="I231" s="567" t="str">
        <f t="shared" si="52"/>
        <v>No hay ejecución</v>
      </c>
      <c r="J231" s="568" t="str">
        <f t="shared" si="53"/>
        <v>NA</v>
      </c>
      <c r="K231" s="588"/>
      <c r="L231" s="580">
        <v>1</v>
      </c>
      <c r="M231" s="580">
        <v>0</v>
      </c>
      <c r="N231" s="567">
        <f t="shared" si="54"/>
        <v>0</v>
      </c>
      <c r="O231" s="568" t="str">
        <f t="shared" si="55"/>
        <v>En riesgo cumplimiento</v>
      </c>
      <c r="P231" s="575"/>
      <c r="Q231" s="575">
        <v>1</v>
      </c>
      <c r="R231" s="575">
        <v>1</v>
      </c>
      <c r="S231" s="567">
        <f t="shared" si="58"/>
        <v>1</v>
      </c>
      <c r="T231" s="568" t="str">
        <f t="shared" si="59"/>
        <v>De acuerdo con lo programado</v>
      </c>
      <c r="U231" s="575"/>
      <c r="V231" s="575">
        <v>1</v>
      </c>
      <c r="W231" s="575">
        <v>0</v>
      </c>
      <c r="X231" s="567">
        <f t="shared" si="56"/>
        <v>0</v>
      </c>
      <c r="Y231" s="568" t="str">
        <f t="shared" si="57"/>
        <v>En riesgo cumplimiento</v>
      </c>
      <c r="Z231" s="575"/>
      <c r="AA231" s="575"/>
      <c r="AB231" s="575"/>
      <c r="AC231" s="575"/>
      <c r="AD231" s="575"/>
    </row>
    <row r="232" spans="1:30" ht="35.25" customHeight="1" thickTop="1" thickBot="1">
      <c r="A232" s="563">
        <v>16.13</v>
      </c>
      <c r="B232" s="564"/>
      <c r="C232" s="564"/>
      <c r="D232" s="564"/>
      <c r="E232" s="564"/>
      <c r="F232" s="577" t="s">
        <v>1330</v>
      </c>
      <c r="G232" s="578"/>
      <c r="H232" s="578"/>
      <c r="I232" s="567" t="str">
        <f t="shared" si="52"/>
        <v>No hay ejecución</v>
      </c>
      <c r="J232" s="568" t="str">
        <f t="shared" si="53"/>
        <v>NA</v>
      </c>
      <c r="K232" s="578"/>
      <c r="L232" s="580">
        <v>1</v>
      </c>
      <c r="M232" s="580">
        <v>1</v>
      </c>
      <c r="N232" s="567">
        <f t="shared" si="54"/>
        <v>1</v>
      </c>
      <c r="O232" s="568" t="str">
        <f t="shared" si="55"/>
        <v>De acuerdo con lo programado</v>
      </c>
      <c r="P232" s="575"/>
      <c r="Q232" s="575">
        <v>2</v>
      </c>
      <c r="R232" s="575">
        <v>2</v>
      </c>
      <c r="S232" s="567">
        <f t="shared" si="58"/>
        <v>1</v>
      </c>
      <c r="T232" s="568" t="str">
        <f t="shared" si="59"/>
        <v>De acuerdo con lo programado</v>
      </c>
      <c r="U232" s="575"/>
      <c r="V232" s="575">
        <v>1</v>
      </c>
      <c r="W232" s="575">
        <v>1</v>
      </c>
      <c r="X232" s="567">
        <f t="shared" si="56"/>
        <v>1</v>
      </c>
      <c r="Y232" s="568" t="str">
        <f t="shared" si="57"/>
        <v>De acuerdo con lo programado</v>
      </c>
      <c r="Z232" s="575"/>
      <c r="AA232" s="575"/>
      <c r="AB232" s="575"/>
      <c r="AC232" s="575"/>
      <c r="AD232" s="575"/>
    </row>
    <row r="233" spans="1:30" ht="35.25" hidden="1" customHeight="1" thickTop="1" thickBot="1">
      <c r="A233" s="563">
        <v>16.14</v>
      </c>
      <c r="B233" s="564"/>
      <c r="C233" s="564"/>
      <c r="D233" s="564"/>
      <c r="E233" s="564"/>
      <c r="F233" s="577" t="s">
        <v>1331</v>
      </c>
      <c r="G233" s="578"/>
      <c r="H233" s="578"/>
      <c r="I233" s="567" t="str">
        <f t="shared" si="52"/>
        <v>No hay ejecución</v>
      </c>
      <c r="J233" s="568" t="str">
        <f t="shared" si="53"/>
        <v>NA</v>
      </c>
      <c r="K233" s="578"/>
      <c r="L233" s="580">
        <v>1</v>
      </c>
      <c r="M233" s="580">
        <v>1</v>
      </c>
      <c r="N233" s="567">
        <f t="shared" si="54"/>
        <v>1</v>
      </c>
      <c r="O233" s="568" t="str">
        <f t="shared" si="55"/>
        <v>De acuerdo con lo programado</v>
      </c>
      <c r="P233" s="575"/>
      <c r="Q233" s="575">
        <v>1</v>
      </c>
      <c r="R233" s="575">
        <v>1</v>
      </c>
      <c r="S233" s="567">
        <f t="shared" si="58"/>
        <v>1</v>
      </c>
      <c r="T233" s="568" t="str">
        <f t="shared" si="59"/>
        <v>De acuerdo con lo programado</v>
      </c>
      <c r="U233" s="575"/>
      <c r="V233" s="575"/>
      <c r="W233" s="575"/>
      <c r="X233" s="567" t="str">
        <f t="shared" si="56"/>
        <v>No hay ejecución</v>
      </c>
      <c r="Y233" s="568" t="str">
        <f t="shared" si="57"/>
        <v>NA</v>
      </c>
      <c r="Z233" s="575"/>
      <c r="AA233" s="575"/>
      <c r="AB233" s="575"/>
      <c r="AC233" s="575"/>
      <c r="AD233" s="575"/>
    </row>
    <row r="234" spans="1:30" ht="35.25" hidden="1" customHeight="1" thickTop="1" thickBot="1">
      <c r="A234" s="563">
        <v>16.14</v>
      </c>
      <c r="B234" s="564"/>
      <c r="C234" s="564"/>
      <c r="D234" s="564"/>
      <c r="E234" s="564"/>
      <c r="F234" s="577" t="s">
        <v>1331</v>
      </c>
      <c r="G234" s="578"/>
      <c r="H234" s="578"/>
      <c r="I234" s="567" t="str">
        <f t="shared" si="52"/>
        <v>No hay ejecución</v>
      </c>
      <c r="J234" s="568" t="str">
        <f t="shared" si="53"/>
        <v>NA</v>
      </c>
      <c r="K234" s="578"/>
      <c r="L234" s="580">
        <v>1</v>
      </c>
      <c r="M234" s="580">
        <v>0</v>
      </c>
      <c r="N234" s="567">
        <f t="shared" si="54"/>
        <v>0</v>
      </c>
      <c r="O234" s="568" t="str">
        <f t="shared" si="55"/>
        <v>En riesgo cumplimiento</v>
      </c>
      <c r="P234" s="575"/>
      <c r="Q234" s="575">
        <v>1</v>
      </c>
      <c r="R234" s="575">
        <v>0</v>
      </c>
      <c r="S234" s="567">
        <f t="shared" si="58"/>
        <v>0</v>
      </c>
      <c r="T234" s="568" t="str">
        <f t="shared" si="59"/>
        <v>En riesgo cumplimiento</v>
      </c>
      <c r="U234" s="575" t="s">
        <v>1548</v>
      </c>
      <c r="V234" s="575"/>
      <c r="W234" s="575"/>
      <c r="X234" s="567" t="str">
        <f t="shared" si="56"/>
        <v>No hay ejecución</v>
      </c>
      <c r="Y234" s="568" t="str">
        <f t="shared" si="57"/>
        <v>NA</v>
      </c>
      <c r="Z234" s="575"/>
      <c r="AA234" s="575"/>
      <c r="AB234" s="575"/>
      <c r="AC234" s="575"/>
      <c r="AD234" s="575"/>
    </row>
    <row r="235" spans="1:30" ht="35.25" hidden="1" customHeight="1" thickTop="1" thickBot="1">
      <c r="A235" s="563">
        <v>16.14</v>
      </c>
      <c r="B235" s="564"/>
      <c r="C235" s="564"/>
      <c r="D235" s="564"/>
      <c r="E235" s="564"/>
      <c r="F235" s="577" t="s">
        <v>1331</v>
      </c>
      <c r="G235" s="578"/>
      <c r="H235" s="578"/>
      <c r="I235" s="567" t="str">
        <f t="shared" si="52"/>
        <v>No hay ejecución</v>
      </c>
      <c r="J235" s="568" t="str">
        <f t="shared" si="53"/>
        <v>NA</v>
      </c>
      <c r="K235" s="578"/>
      <c r="L235" s="580">
        <v>1</v>
      </c>
      <c r="M235" s="580">
        <v>0</v>
      </c>
      <c r="N235" s="567">
        <f t="shared" si="54"/>
        <v>0</v>
      </c>
      <c r="O235" s="568" t="str">
        <f t="shared" si="55"/>
        <v>En riesgo cumplimiento</v>
      </c>
      <c r="P235" s="575"/>
      <c r="Q235" s="575">
        <v>1</v>
      </c>
      <c r="R235" s="575">
        <v>0</v>
      </c>
      <c r="S235" s="567">
        <f t="shared" si="58"/>
        <v>0</v>
      </c>
      <c r="T235" s="568" t="str">
        <f t="shared" si="59"/>
        <v>En riesgo cumplimiento</v>
      </c>
      <c r="U235" s="575" t="s">
        <v>1548</v>
      </c>
      <c r="V235" s="575"/>
      <c r="W235" s="575"/>
      <c r="X235" s="567" t="str">
        <f t="shared" si="56"/>
        <v>No hay ejecución</v>
      </c>
      <c r="Y235" s="568" t="str">
        <f t="shared" si="57"/>
        <v>NA</v>
      </c>
      <c r="Z235" s="575"/>
      <c r="AA235" s="575"/>
      <c r="AB235" s="575"/>
      <c r="AC235" s="575"/>
      <c r="AD235" s="575"/>
    </row>
    <row r="236" spans="1:30" ht="35.25" hidden="1" customHeight="1" thickTop="1" thickBot="1">
      <c r="A236" s="563">
        <v>16.149999999999999</v>
      </c>
      <c r="B236" s="564"/>
      <c r="C236" s="564"/>
      <c r="D236" s="564"/>
      <c r="E236" s="564"/>
      <c r="F236" s="577" t="s">
        <v>1332</v>
      </c>
      <c r="G236" s="578"/>
      <c r="H236" s="578"/>
      <c r="I236" s="567" t="str">
        <f t="shared" si="52"/>
        <v>No hay ejecución</v>
      </c>
      <c r="J236" s="568" t="str">
        <f t="shared" si="53"/>
        <v>NA</v>
      </c>
      <c r="K236" s="578"/>
      <c r="L236" s="580"/>
      <c r="M236" s="580"/>
      <c r="N236" s="567" t="str">
        <f t="shared" si="54"/>
        <v>No hay ejecución</v>
      </c>
      <c r="O236" s="568" t="str">
        <f t="shared" si="55"/>
        <v>NA</v>
      </c>
      <c r="P236" s="575"/>
      <c r="Q236" s="575"/>
      <c r="R236" s="575"/>
      <c r="S236" s="576"/>
      <c r="T236" s="576"/>
      <c r="U236" s="575"/>
      <c r="V236" s="575"/>
      <c r="W236" s="575"/>
      <c r="X236" s="567" t="str">
        <f t="shared" si="56"/>
        <v>No hay ejecución</v>
      </c>
      <c r="Y236" s="568" t="str">
        <f t="shared" si="57"/>
        <v>NA</v>
      </c>
      <c r="Z236" s="575"/>
      <c r="AA236" s="575"/>
      <c r="AB236" s="575"/>
      <c r="AC236" s="575"/>
      <c r="AD236" s="575"/>
    </row>
    <row r="237" spans="1:30" ht="35.25" hidden="1" customHeight="1" thickTop="1" thickBot="1">
      <c r="A237" s="563">
        <v>16.149999999999999</v>
      </c>
      <c r="B237" s="564"/>
      <c r="C237" s="564"/>
      <c r="D237" s="564"/>
      <c r="E237" s="564"/>
      <c r="F237" s="577" t="s">
        <v>1332</v>
      </c>
      <c r="G237" s="578"/>
      <c r="H237" s="578"/>
      <c r="I237" s="567" t="str">
        <f t="shared" si="52"/>
        <v>No hay ejecución</v>
      </c>
      <c r="J237" s="568" t="str">
        <f t="shared" si="53"/>
        <v>NA</v>
      </c>
      <c r="K237" s="578"/>
      <c r="L237" s="580"/>
      <c r="M237" s="580"/>
      <c r="N237" s="567" t="str">
        <f t="shared" si="54"/>
        <v>No hay ejecución</v>
      </c>
      <c r="O237" s="568" t="str">
        <f t="shared" si="55"/>
        <v>NA</v>
      </c>
      <c r="P237" s="575"/>
      <c r="Q237" s="575"/>
      <c r="R237" s="575"/>
      <c r="S237" s="576"/>
      <c r="T237" s="576"/>
      <c r="U237" s="575"/>
      <c r="V237" s="575"/>
      <c r="W237" s="575"/>
      <c r="X237" s="567" t="str">
        <f t="shared" si="56"/>
        <v>No hay ejecución</v>
      </c>
      <c r="Y237" s="568" t="str">
        <f t="shared" si="57"/>
        <v>NA</v>
      </c>
      <c r="Z237" s="575"/>
      <c r="AA237" s="575"/>
      <c r="AB237" s="575"/>
      <c r="AC237" s="575"/>
      <c r="AD237" s="575"/>
    </row>
    <row r="238" spans="1:30" ht="35.25" customHeight="1" thickTop="1" thickBot="1">
      <c r="A238" s="563">
        <v>16.16</v>
      </c>
      <c r="B238" s="564"/>
      <c r="C238" s="564"/>
      <c r="D238" s="564"/>
      <c r="E238" s="564"/>
      <c r="F238" s="577" t="s">
        <v>1333</v>
      </c>
      <c r="G238" s="578"/>
      <c r="H238" s="578"/>
      <c r="I238" s="567" t="str">
        <f t="shared" si="52"/>
        <v>No hay ejecución</v>
      </c>
      <c r="J238" s="568" t="str">
        <f t="shared" si="53"/>
        <v>NA</v>
      </c>
      <c r="K238" s="578"/>
      <c r="L238" s="580">
        <v>6</v>
      </c>
      <c r="M238" s="580">
        <v>13</v>
      </c>
      <c r="N238" s="567">
        <f t="shared" si="54"/>
        <v>2.1666666666666665</v>
      </c>
      <c r="O238" s="568" t="str">
        <f t="shared" si="55"/>
        <v>De acuerdo con lo programado</v>
      </c>
      <c r="P238" s="575"/>
      <c r="Q238" s="575">
        <v>6</v>
      </c>
      <c r="R238" s="575">
        <v>9</v>
      </c>
      <c r="S238" s="567">
        <f t="shared" ref="S238:S244" si="60">IF(R238="","No hay ejecución",IF(AND(Q238=0),"No hay Programación", R238/Q238))</f>
        <v>1.5</v>
      </c>
      <c r="T238" s="568" t="str">
        <f t="shared" ref="T238:T244" si="61">IF(S238="No hay ejecución","NA",IF(S238&gt;=90%,"De acuerdo con lo programado",IF(S238&gt;=51%,"Atraso Leve",IF(S238&lt;=50%,"En riesgo cumplimiento"))))</f>
        <v>De acuerdo con lo programado</v>
      </c>
      <c r="U238" s="575"/>
      <c r="V238" s="575">
        <v>5</v>
      </c>
      <c r="W238" s="575">
        <v>5</v>
      </c>
      <c r="X238" s="567">
        <f t="shared" si="56"/>
        <v>1</v>
      </c>
      <c r="Y238" s="568" t="str">
        <f t="shared" si="57"/>
        <v>De acuerdo con lo programado</v>
      </c>
      <c r="Z238" s="575"/>
      <c r="AA238" s="575"/>
      <c r="AB238" s="575"/>
      <c r="AC238" s="575"/>
      <c r="AD238" s="575"/>
    </row>
    <row r="239" spans="1:30" ht="35.25" customHeight="1" thickTop="1" thickBot="1">
      <c r="A239" s="563">
        <v>16.170000000000002</v>
      </c>
      <c r="B239" s="564"/>
      <c r="C239" s="564"/>
      <c r="D239" s="564"/>
      <c r="E239" s="564"/>
      <c r="F239" s="577" t="s">
        <v>1334</v>
      </c>
      <c r="G239" s="578"/>
      <c r="H239" s="578"/>
      <c r="I239" s="567" t="str">
        <f t="shared" si="52"/>
        <v>No hay ejecución</v>
      </c>
      <c r="J239" s="568" t="str">
        <f t="shared" si="53"/>
        <v>NA</v>
      </c>
      <c r="K239" s="578"/>
      <c r="L239" s="580">
        <v>1</v>
      </c>
      <c r="M239" s="580">
        <v>6</v>
      </c>
      <c r="N239" s="567">
        <f t="shared" si="54"/>
        <v>6</v>
      </c>
      <c r="O239" s="568" t="str">
        <f t="shared" si="55"/>
        <v>De acuerdo con lo programado</v>
      </c>
      <c r="P239" s="575"/>
      <c r="Q239" s="575">
        <v>1</v>
      </c>
      <c r="R239" s="575">
        <v>100</v>
      </c>
      <c r="S239" s="567">
        <f t="shared" si="60"/>
        <v>100</v>
      </c>
      <c r="T239" s="568" t="str">
        <f t="shared" si="61"/>
        <v>De acuerdo con lo programado</v>
      </c>
      <c r="U239" s="575" t="s">
        <v>1549</v>
      </c>
      <c r="V239" s="575">
        <v>30</v>
      </c>
      <c r="W239" s="575">
        <v>30</v>
      </c>
      <c r="X239" s="567">
        <f t="shared" si="56"/>
        <v>1</v>
      </c>
      <c r="Y239" s="568" t="str">
        <f t="shared" si="57"/>
        <v>De acuerdo con lo programado</v>
      </c>
      <c r="Z239" s="575"/>
      <c r="AA239" s="575"/>
      <c r="AB239" s="575"/>
      <c r="AC239" s="575"/>
      <c r="AD239" s="575"/>
    </row>
    <row r="240" spans="1:30" ht="35.25" customHeight="1" thickTop="1" thickBot="1">
      <c r="A240" s="563">
        <v>16.170000000000002</v>
      </c>
      <c r="B240" s="564"/>
      <c r="C240" s="564"/>
      <c r="D240" s="564"/>
      <c r="E240" s="564"/>
      <c r="F240" s="577" t="s">
        <v>1334</v>
      </c>
      <c r="G240" s="578"/>
      <c r="H240" s="578"/>
      <c r="I240" s="567" t="str">
        <f t="shared" si="52"/>
        <v>No hay ejecución</v>
      </c>
      <c r="J240" s="568" t="str">
        <f t="shared" si="53"/>
        <v>NA</v>
      </c>
      <c r="K240" s="578"/>
      <c r="L240" s="580">
        <v>1</v>
      </c>
      <c r="M240" s="580">
        <v>6</v>
      </c>
      <c r="N240" s="567">
        <f t="shared" si="54"/>
        <v>6</v>
      </c>
      <c r="O240" s="568" t="str">
        <f t="shared" si="55"/>
        <v>De acuerdo con lo programado</v>
      </c>
      <c r="P240" s="575"/>
      <c r="Q240" s="575">
        <v>1</v>
      </c>
      <c r="R240" s="575">
        <v>100</v>
      </c>
      <c r="S240" s="567">
        <f t="shared" si="60"/>
        <v>100</v>
      </c>
      <c r="T240" s="568" t="str">
        <f t="shared" si="61"/>
        <v>De acuerdo con lo programado</v>
      </c>
      <c r="U240" s="575" t="s">
        <v>1549</v>
      </c>
      <c r="V240" s="575">
        <v>30</v>
      </c>
      <c r="W240" s="575">
        <v>30</v>
      </c>
      <c r="X240" s="567">
        <f t="shared" si="56"/>
        <v>1</v>
      </c>
      <c r="Y240" s="568" t="str">
        <f t="shared" si="57"/>
        <v>De acuerdo con lo programado</v>
      </c>
      <c r="Z240" s="575"/>
      <c r="AA240" s="575"/>
      <c r="AB240" s="575"/>
      <c r="AC240" s="575"/>
      <c r="AD240" s="575"/>
    </row>
    <row r="241" spans="1:30" ht="35.25" customHeight="1" thickTop="1" thickBot="1">
      <c r="A241" s="563">
        <v>16.170000000000002</v>
      </c>
      <c r="B241" s="564"/>
      <c r="C241" s="564"/>
      <c r="D241" s="564"/>
      <c r="E241" s="564"/>
      <c r="F241" s="577" t="s">
        <v>1334</v>
      </c>
      <c r="G241" s="578"/>
      <c r="H241" s="578"/>
      <c r="I241" s="567" t="str">
        <f t="shared" si="52"/>
        <v>No hay ejecución</v>
      </c>
      <c r="J241" s="568" t="str">
        <f t="shared" si="53"/>
        <v>NA</v>
      </c>
      <c r="K241" s="578"/>
      <c r="L241" s="580">
        <v>1</v>
      </c>
      <c r="M241" s="580">
        <v>6</v>
      </c>
      <c r="N241" s="567">
        <f t="shared" si="54"/>
        <v>6</v>
      </c>
      <c r="O241" s="568" t="str">
        <f t="shared" si="55"/>
        <v>De acuerdo con lo programado</v>
      </c>
      <c r="P241" s="575"/>
      <c r="Q241" s="575">
        <v>1</v>
      </c>
      <c r="R241" s="575">
        <v>100</v>
      </c>
      <c r="S241" s="567">
        <f t="shared" si="60"/>
        <v>100</v>
      </c>
      <c r="T241" s="568" t="str">
        <f t="shared" si="61"/>
        <v>De acuerdo con lo programado</v>
      </c>
      <c r="U241" s="575" t="s">
        <v>1549</v>
      </c>
      <c r="V241" s="575">
        <v>30</v>
      </c>
      <c r="W241" s="575">
        <v>30</v>
      </c>
      <c r="X241" s="567">
        <f t="shared" si="56"/>
        <v>1</v>
      </c>
      <c r="Y241" s="568" t="str">
        <f t="shared" si="57"/>
        <v>De acuerdo con lo programado</v>
      </c>
      <c r="Z241" s="575"/>
      <c r="AA241" s="575"/>
      <c r="AB241" s="575"/>
      <c r="AC241" s="575"/>
      <c r="AD241" s="575"/>
    </row>
    <row r="242" spans="1:30" ht="35.25" customHeight="1" thickTop="1" thickBot="1">
      <c r="A242" s="563">
        <v>16.170000000000002</v>
      </c>
      <c r="B242" s="564"/>
      <c r="C242" s="564"/>
      <c r="D242" s="564"/>
      <c r="E242" s="564"/>
      <c r="F242" s="577" t="s">
        <v>1334</v>
      </c>
      <c r="G242" s="578"/>
      <c r="H242" s="578"/>
      <c r="I242" s="567" t="str">
        <f t="shared" si="52"/>
        <v>No hay ejecución</v>
      </c>
      <c r="J242" s="568" t="str">
        <f t="shared" si="53"/>
        <v>NA</v>
      </c>
      <c r="K242" s="578"/>
      <c r="L242" s="580">
        <v>1</v>
      </c>
      <c r="M242" s="580">
        <v>6</v>
      </c>
      <c r="N242" s="567">
        <f t="shared" si="54"/>
        <v>6</v>
      </c>
      <c r="O242" s="568" t="str">
        <f t="shared" si="55"/>
        <v>De acuerdo con lo programado</v>
      </c>
      <c r="P242" s="575"/>
      <c r="Q242" s="575">
        <v>1</v>
      </c>
      <c r="R242" s="575">
        <v>100</v>
      </c>
      <c r="S242" s="567">
        <f t="shared" si="60"/>
        <v>100</v>
      </c>
      <c r="T242" s="568" t="str">
        <f t="shared" si="61"/>
        <v>De acuerdo con lo programado</v>
      </c>
      <c r="U242" s="575" t="s">
        <v>1549</v>
      </c>
      <c r="V242" s="575">
        <v>30</v>
      </c>
      <c r="W242" s="575">
        <v>30</v>
      </c>
      <c r="X242" s="567">
        <f t="shared" si="56"/>
        <v>1</v>
      </c>
      <c r="Y242" s="568" t="str">
        <f t="shared" si="57"/>
        <v>De acuerdo con lo programado</v>
      </c>
      <c r="Z242" s="575"/>
      <c r="AA242" s="575"/>
      <c r="AB242" s="575"/>
      <c r="AC242" s="575"/>
      <c r="AD242" s="575"/>
    </row>
    <row r="243" spans="1:30" ht="35.25" customHeight="1" thickTop="1" thickBot="1">
      <c r="A243" s="563">
        <v>16.170000000000002</v>
      </c>
      <c r="B243" s="564"/>
      <c r="C243" s="564"/>
      <c r="D243" s="564"/>
      <c r="E243" s="564"/>
      <c r="F243" s="577" t="s">
        <v>1334</v>
      </c>
      <c r="G243" s="578"/>
      <c r="H243" s="578"/>
      <c r="I243" s="567" t="str">
        <f t="shared" si="52"/>
        <v>No hay ejecución</v>
      </c>
      <c r="J243" s="568" t="str">
        <f t="shared" si="53"/>
        <v>NA</v>
      </c>
      <c r="K243" s="578"/>
      <c r="L243" s="580">
        <v>1</v>
      </c>
      <c r="M243" s="580">
        <v>6</v>
      </c>
      <c r="N243" s="567">
        <f t="shared" si="54"/>
        <v>6</v>
      </c>
      <c r="O243" s="568" t="str">
        <f t="shared" si="55"/>
        <v>De acuerdo con lo programado</v>
      </c>
      <c r="P243" s="575"/>
      <c r="Q243" s="575">
        <v>1</v>
      </c>
      <c r="R243" s="575">
        <v>100</v>
      </c>
      <c r="S243" s="567">
        <f t="shared" si="60"/>
        <v>100</v>
      </c>
      <c r="T243" s="568" t="str">
        <f t="shared" si="61"/>
        <v>De acuerdo con lo programado</v>
      </c>
      <c r="U243" s="575" t="s">
        <v>1549</v>
      </c>
      <c r="V243" s="575">
        <v>30</v>
      </c>
      <c r="W243" s="575">
        <v>30</v>
      </c>
      <c r="X243" s="567">
        <f t="shared" si="56"/>
        <v>1</v>
      </c>
      <c r="Y243" s="568" t="str">
        <f t="shared" si="57"/>
        <v>De acuerdo con lo programado</v>
      </c>
      <c r="Z243" s="575"/>
      <c r="AA243" s="575"/>
      <c r="AB243" s="575"/>
      <c r="AC243" s="575"/>
      <c r="AD243" s="575"/>
    </row>
    <row r="244" spans="1:30" ht="35.25" customHeight="1" thickTop="1" thickBot="1">
      <c r="A244" s="563">
        <v>16.170000000000002</v>
      </c>
      <c r="B244" s="564"/>
      <c r="C244" s="564"/>
      <c r="D244" s="564"/>
      <c r="E244" s="564"/>
      <c r="F244" s="577" t="s">
        <v>1334</v>
      </c>
      <c r="G244" s="578"/>
      <c r="H244" s="578"/>
      <c r="I244" s="567" t="str">
        <f t="shared" si="52"/>
        <v>No hay ejecución</v>
      </c>
      <c r="J244" s="568" t="str">
        <f t="shared" si="53"/>
        <v>NA</v>
      </c>
      <c r="K244" s="578"/>
      <c r="L244" s="580">
        <v>1</v>
      </c>
      <c r="M244" s="580">
        <v>6</v>
      </c>
      <c r="N244" s="567">
        <f t="shared" si="54"/>
        <v>6</v>
      </c>
      <c r="O244" s="568" t="str">
        <f t="shared" si="55"/>
        <v>De acuerdo con lo programado</v>
      </c>
      <c r="P244" s="575"/>
      <c r="Q244" s="575">
        <v>1</v>
      </c>
      <c r="R244" s="575">
        <v>100</v>
      </c>
      <c r="S244" s="567">
        <f t="shared" si="60"/>
        <v>100</v>
      </c>
      <c r="T244" s="568" t="str">
        <f t="shared" si="61"/>
        <v>De acuerdo con lo programado</v>
      </c>
      <c r="U244" s="575" t="s">
        <v>1549</v>
      </c>
      <c r="V244" s="575">
        <v>30</v>
      </c>
      <c r="W244" s="575">
        <v>30</v>
      </c>
      <c r="X244" s="567">
        <f t="shared" si="56"/>
        <v>1</v>
      </c>
      <c r="Y244" s="568" t="str">
        <f t="shared" si="57"/>
        <v>De acuerdo con lo programado</v>
      </c>
      <c r="Z244" s="575"/>
      <c r="AA244" s="575"/>
      <c r="AB244" s="575"/>
      <c r="AC244" s="575"/>
      <c r="AD244" s="575"/>
    </row>
    <row r="245" spans="1:30" ht="35.25" hidden="1" customHeight="1" thickTop="1" thickBot="1">
      <c r="A245" s="563">
        <v>16.18</v>
      </c>
      <c r="B245" s="564"/>
      <c r="C245" s="564"/>
      <c r="D245" s="564"/>
      <c r="E245" s="564"/>
      <c r="F245" s="577" t="s">
        <v>1335</v>
      </c>
      <c r="G245" s="578"/>
      <c r="H245" s="578"/>
      <c r="I245" s="567" t="str">
        <f t="shared" si="52"/>
        <v>No hay ejecución</v>
      </c>
      <c r="J245" s="568" t="str">
        <f t="shared" si="53"/>
        <v>NA</v>
      </c>
      <c r="K245" s="578"/>
      <c r="L245" s="580"/>
      <c r="M245" s="580"/>
      <c r="N245" s="567" t="str">
        <f t="shared" si="54"/>
        <v>No hay ejecución</v>
      </c>
      <c r="O245" s="568" t="str">
        <f t="shared" si="55"/>
        <v>NA</v>
      </c>
      <c r="P245" s="575"/>
      <c r="Q245" s="575"/>
      <c r="R245" s="575"/>
      <c r="S245" s="576"/>
      <c r="T245" s="576"/>
      <c r="U245" s="575"/>
      <c r="V245" s="575"/>
      <c r="W245" s="575"/>
      <c r="X245" s="567" t="str">
        <f t="shared" si="56"/>
        <v>No hay ejecución</v>
      </c>
      <c r="Y245" s="568" t="str">
        <f t="shared" si="57"/>
        <v>NA</v>
      </c>
      <c r="Z245" s="575"/>
      <c r="AA245" s="575"/>
      <c r="AB245" s="575"/>
      <c r="AC245" s="575"/>
      <c r="AD245" s="575"/>
    </row>
    <row r="246" spans="1:30" ht="35.25" hidden="1" customHeight="1" thickTop="1" thickBot="1">
      <c r="A246" s="563">
        <v>16.18</v>
      </c>
      <c r="B246" s="564"/>
      <c r="C246" s="564"/>
      <c r="D246" s="564"/>
      <c r="E246" s="564"/>
      <c r="F246" s="577" t="s">
        <v>1335</v>
      </c>
      <c r="G246" s="578"/>
      <c r="H246" s="578"/>
      <c r="I246" s="567" t="str">
        <f t="shared" si="52"/>
        <v>No hay ejecución</v>
      </c>
      <c r="J246" s="568" t="str">
        <f t="shared" si="53"/>
        <v>NA</v>
      </c>
      <c r="K246" s="578"/>
      <c r="L246" s="580"/>
      <c r="M246" s="580"/>
      <c r="N246" s="567" t="str">
        <f t="shared" si="54"/>
        <v>No hay ejecución</v>
      </c>
      <c r="O246" s="568" t="str">
        <f t="shared" si="55"/>
        <v>NA</v>
      </c>
      <c r="P246" s="575"/>
      <c r="Q246" s="575"/>
      <c r="R246" s="575"/>
      <c r="S246" s="576"/>
      <c r="T246" s="576"/>
      <c r="U246" s="575"/>
      <c r="V246" s="575"/>
      <c r="W246" s="575"/>
      <c r="X246" s="567" t="str">
        <f t="shared" si="56"/>
        <v>No hay ejecución</v>
      </c>
      <c r="Y246" s="568" t="str">
        <f t="shared" si="57"/>
        <v>NA</v>
      </c>
      <c r="Z246" s="575"/>
      <c r="AA246" s="575"/>
      <c r="AB246" s="575"/>
      <c r="AC246" s="575"/>
      <c r="AD246" s="575"/>
    </row>
    <row r="247" spans="1:30" ht="35.25" hidden="1" customHeight="1" thickTop="1" thickBot="1">
      <c r="A247" s="563">
        <v>16.18</v>
      </c>
      <c r="B247" s="564"/>
      <c r="C247" s="564"/>
      <c r="D247" s="564"/>
      <c r="E247" s="564"/>
      <c r="F247" s="577" t="s">
        <v>1335</v>
      </c>
      <c r="G247" s="578"/>
      <c r="H247" s="578"/>
      <c r="I247" s="567" t="str">
        <f t="shared" si="52"/>
        <v>No hay ejecución</v>
      </c>
      <c r="J247" s="568" t="str">
        <f t="shared" si="53"/>
        <v>NA</v>
      </c>
      <c r="K247" s="578"/>
      <c r="L247" s="580"/>
      <c r="M247" s="580"/>
      <c r="N247" s="567" t="str">
        <f t="shared" si="54"/>
        <v>No hay ejecución</v>
      </c>
      <c r="O247" s="568" t="str">
        <f t="shared" si="55"/>
        <v>NA</v>
      </c>
      <c r="P247" s="575"/>
      <c r="Q247" s="575"/>
      <c r="R247" s="575"/>
      <c r="S247" s="576"/>
      <c r="T247" s="576"/>
      <c r="U247" s="575"/>
      <c r="V247" s="575"/>
      <c r="W247" s="575"/>
      <c r="X247" s="567" t="str">
        <f t="shared" si="56"/>
        <v>No hay ejecución</v>
      </c>
      <c r="Y247" s="568" t="str">
        <f t="shared" si="57"/>
        <v>NA</v>
      </c>
      <c r="Z247" s="575"/>
      <c r="AA247" s="575"/>
      <c r="AB247" s="575"/>
      <c r="AC247" s="575"/>
      <c r="AD247" s="575"/>
    </row>
    <row r="248" spans="1:30" ht="35.25" customHeight="1" thickTop="1" thickBot="1">
      <c r="A248" s="563">
        <v>16.190000000000001</v>
      </c>
      <c r="B248" s="564"/>
      <c r="C248" s="564"/>
      <c r="D248" s="564"/>
      <c r="E248" s="564"/>
      <c r="F248" s="577" t="s">
        <v>1336</v>
      </c>
      <c r="G248" s="578"/>
      <c r="H248" s="578"/>
      <c r="I248" s="567" t="str">
        <f t="shared" si="52"/>
        <v>No hay ejecución</v>
      </c>
      <c r="J248" s="568" t="str">
        <f t="shared" si="53"/>
        <v>NA</v>
      </c>
      <c r="K248" s="578"/>
      <c r="L248" s="580">
        <v>1</v>
      </c>
      <c r="M248" s="580">
        <v>3</v>
      </c>
      <c r="N248" s="567">
        <f t="shared" si="54"/>
        <v>3</v>
      </c>
      <c r="O248" s="568" t="str">
        <f t="shared" si="55"/>
        <v>De acuerdo con lo programado</v>
      </c>
      <c r="P248" s="575"/>
      <c r="Q248" s="575">
        <v>1</v>
      </c>
      <c r="R248" s="575">
        <v>1</v>
      </c>
      <c r="S248" s="567">
        <f t="shared" ref="S248:S250" si="62">IF(R248="","No hay ejecución",IF(AND(Q248=0),"No hay Programación", R248/Q248))</f>
        <v>1</v>
      </c>
      <c r="T248" s="568" t="str">
        <f t="shared" ref="T248:T250" si="63">IF(S248="No hay ejecución","NA",IF(S248&gt;=90%,"De acuerdo con lo programado",IF(S248&gt;=51%,"Atraso Leve",IF(S248&lt;=50%,"En riesgo cumplimiento"))))</f>
        <v>De acuerdo con lo programado</v>
      </c>
      <c r="U248" s="575"/>
      <c r="V248" s="575">
        <v>1</v>
      </c>
      <c r="W248" s="575">
        <v>13</v>
      </c>
      <c r="X248" s="567">
        <f t="shared" si="56"/>
        <v>13</v>
      </c>
      <c r="Y248" s="568" t="str">
        <f t="shared" si="57"/>
        <v>De acuerdo con lo programado</v>
      </c>
      <c r="Z248" s="575"/>
      <c r="AA248" s="575"/>
      <c r="AB248" s="575"/>
      <c r="AC248" s="575"/>
      <c r="AD248" s="575"/>
    </row>
    <row r="249" spans="1:30" ht="35.25" customHeight="1" thickTop="1" thickBot="1">
      <c r="A249" s="563">
        <v>16.190000000000001</v>
      </c>
      <c r="B249" s="564"/>
      <c r="C249" s="564"/>
      <c r="D249" s="564"/>
      <c r="E249" s="564"/>
      <c r="F249" s="577" t="s">
        <v>1336</v>
      </c>
      <c r="G249" s="578"/>
      <c r="H249" s="578"/>
      <c r="I249" s="567" t="str">
        <f t="shared" si="52"/>
        <v>No hay ejecución</v>
      </c>
      <c r="J249" s="568" t="str">
        <f t="shared" si="53"/>
        <v>NA</v>
      </c>
      <c r="K249" s="578"/>
      <c r="L249" s="580">
        <v>1</v>
      </c>
      <c r="M249" s="580">
        <v>2</v>
      </c>
      <c r="N249" s="567">
        <f t="shared" si="54"/>
        <v>2</v>
      </c>
      <c r="O249" s="568" t="str">
        <f t="shared" si="55"/>
        <v>De acuerdo con lo programado</v>
      </c>
      <c r="P249" s="575"/>
      <c r="Q249" s="575">
        <v>1</v>
      </c>
      <c r="R249" s="575">
        <v>1</v>
      </c>
      <c r="S249" s="567">
        <f t="shared" si="62"/>
        <v>1</v>
      </c>
      <c r="T249" s="568" t="str">
        <f t="shared" si="63"/>
        <v>De acuerdo con lo programado</v>
      </c>
      <c r="U249" s="575"/>
      <c r="V249" s="575">
        <v>1</v>
      </c>
      <c r="W249" s="575">
        <v>5</v>
      </c>
      <c r="X249" s="567">
        <f t="shared" si="56"/>
        <v>5</v>
      </c>
      <c r="Y249" s="568" t="str">
        <f t="shared" si="57"/>
        <v>De acuerdo con lo programado</v>
      </c>
      <c r="Z249" s="575"/>
      <c r="AA249" s="575"/>
      <c r="AB249" s="575"/>
      <c r="AC249" s="575"/>
      <c r="AD249" s="575"/>
    </row>
    <row r="250" spans="1:30" ht="35.25" hidden="1" customHeight="1" thickTop="1" thickBot="1">
      <c r="A250" s="563">
        <v>16.190000000000001</v>
      </c>
      <c r="B250" s="564"/>
      <c r="C250" s="564"/>
      <c r="D250" s="564"/>
      <c r="E250" s="564"/>
      <c r="F250" s="577" t="s">
        <v>1336</v>
      </c>
      <c r="G250" s="578"/>
      <c r="H250" s="578"/>
      <c r="I250" s="567" t="str">
        <f t="shared" si="52"/>
        <v>No hay ejecución</v>
      </c>
      <c r="J250" s="568" t="str">
        <f t="shared" si="53"/>
        <v>NA</v>
      </c>
      <c r="K250" s="578"/>
      <c r="L250" s="580">
        <v>1</v>
      </c>
      <c r="M250" s="580">
        <v>3</v>
      </c>
      <c r="N250" s="567">
        <f t="shared" si="54"/>
        <v>3</v>
      </c>
      <c r="O250" s="568" t="str">
        <f t="shared" si="55"/>
        <v>De acuerdo con lo programado</v>
      </c>
      <c r="P250" s="575"/>
      <c r="Q250" s="575">
        <v>1</v>
      </c>
      <c r="R250" s="575">
        <v>1</v>
      </c>
      <c r="S250" s="567">
        <f t="shared" si="62"/>
        <v>1</v>
      </c>
      <c r="T250" s="568" t="str">
        <f t="shared" si="63"/>
        <v>De acuerdo con lo programado</v>
      </c>
      <c r="U250" s="575"/>
      <c r="V250" s="575"/>
      <c r="W250" s="575"/>
      <c r="X250" s="567" t="str">
        <f t="shared" si="56"/>
        <v>No hay ejecución</v>
      </c>
      <c r="Y250" s="568" t="str">
        <f t="shared" si="57"/>
        <v>NA</v>
      </c>
      <c r="Z250" s="575"/>
      <c r="AA250" s="575"/>
      <c r="AB250" s="575"/>
      <c r="AC250" s="575"/>
      <c r="AD250" s="575"/>
    </row>
    <row r="251" spans="1:30" ht="35.25" hidden="1" customHeight="1" thickTop="1" thickBot="1">
      <c r="A251" s="593">
        <v>16.2</v>
      </c>
      <c r="B251" s="564"/>
      <c r="C251" s="564"/>
      <c r="D251" s="564"/>
      <c r="E251" s="564"/>
      <c r="F251" s="577" t="s">
        <v>1337</v>
      </c>
      <c r="G251" s="578"/>
      <c r="H251" s="578"/>
      <c r="I251" s="567" t="str">
        <f t="shared" si="52"/>
        <v>No hay ejecución</v>
      </c>
      <c r="J251" s="568" t="str">
        <f t="shared" si="53"/>
        <v>NA</v>
      </c>
      <c r="K251" s="578"/>
      <c r="L251" s="580"/>
      <c r="M251" s="580"/>
      <c r="N251" s="567" t="str">
        <f t="shared" si="54"/>
        <v>No hay ejecución</v>
      </c>
      <c r="O251" s="568" t="str">
        <f t="shared" si="55"/>
        <v>NA</v>
      </c>
      <c r="P251" s="575"/>
      <c r="Q251" s="575"/>
      <c r="R251" s="575"/>
      <c r="S251" s="576"/>
      <c r="T251" s="576"/>
      <c r="U251" s="575"/>
      <c r="V251" s="575"/>
      <c r="W251" s="575"/>
      <c r="X251" s="567" t="str">
        <f t="shared" si="56"/>
        <v>No hay ejecución</v>
      </c>
      <c r="Y251" s="568" t="str">
        <f t="shared" si="57"/>
        <v>NA</v>
      </c>
      <c r="Z251" s="575"/>
      <c r="AA251" s="575"/>
      <c r="AB251" s="575"/>
      <c r="AC251" s="575"/>
      <c r="AD251" s="575"/>
    </row>
    <row r="252" spans="1:30" ht="35.25" hidden="1" customHeight="1" thickTop="1" thickBot="1">
      <c r="A252" s="593">
        <v>16.2</v>
      </c>
      <c r="B252" s="564"/>
      <c r="C252" s="564"/>
      <c r="D252" s="564"/>
      <c r="E252" s="564"/>
      <c r="F252" s="577" t="s">
        <v>1337</v>
      </c>
      <c r="G252" s="578"/>
      <c r="H252" s="578"/>
      <c r="I252" s="567" t="str">
        <f t="shared" si="52"/>
        <v>No hay ejecución</v>
      </c>
      <c r="J252" s="568" t="str">
        <f t="shared" si="53"/>
        <v>NA</v>
      </c>
      <c r="K252" s="578"/>
      <c r="L252" s="580"/>
      <c r="M252" s="580"/>
      <c r="N252" s="567" t="str">
        <f t="shared" si="54"/>
        <v>No hay ejecución</v>
      </c>
      <c r="O252" s="568" t="str">
        <f t="shared" si="55"/>
        <v>NA</v>
      </c>
      <c r="P252" s="575"/>
      <c r="Q252" s="575"/>
      <c r="R252" s="575"/>
      <c r="S252" s="576"/>
      <c r="T252" s="576"/>
      <c r="U252" s="575"/>
      <c r="V252" s="575"/>
      <c r="W252" s="575"/>
      <c r="X252" s="567" t="str">
        <f t="shared" si="56"/>
        <v>No hay ejecución</v>
      </c>
      <c r="Y252" s="568" t="str">
        <f t="shared" si="57"/>
        <v>NA</v>
      </c>
      <c r="Z252" s="575"/>
      <c r="AA252" s="575"/>
      <c r="AB252" s="575"/>
      <c r="AC252" s="575"/>
      <c r="AD252" s="575"/>
    </row>
    <row r="253" spans="1:30" ht="35.25" customHeight="1" thickTop="1" thickBot="1">
      <c r="A253" s="563">
        <v>16.21</v>
      </c>
      <c r="B253" s="564"/>
      <c r="C253" s="564"/>
      <c r="D253" s="564"/>
      <c r="E253" s="564"/>
      <c r="F253" s="577" t="s">
        <v>1338</v>
      </c>
      <c r="G253" s="578"/>
      <c r="H253" s="578"/>
      <c r="I253" s="567" t="str">
        <f t="shared" si="52"/>
        <v>No hay ejecución</v>
      </c>
      <c r="J253" s="568" t="str">
        <f t="shared" si="53"/>
        <v>NA</v>
      </c>
      <c r="K253" s="578"/>
      <c r="L253" s="580">
        <v>5</v>
      </c>
      <c r="M253" s="580">
        <v>3</v>
      </c>
      <c r="N253" s="567">
        <f t="shared" si="54"/>
        <v>0.6</v>
      </c>
      <c r="O253" s="568" t="str">
        <f t="shared" si="55"/>
        <v>Atraso Leve</v>
      </c>
      <c r="P253" s="575"/>
      <c r="Q253" s="575">
        <v>4</v>
      </c>
      <c r="R253" s="575">
        <v>3</v>
      </c>
      <c r="S253" s="567">
        <f t="shared" ref="S253:S267" si="64">IF(R253="","No hay ejecución",IF(AND(Q253=0),"No hay Programación", R253/Q253))</f>
        <v>0.75</v>
      </c>
      <c r="T253" s="568" t="str">
        <f t="shared" ref="T253:T267" si="65">IF(S253="No hay ejecución","NA",IF(S253&gt;=90%,"De acuerdo con lo programado",IF(S253&gt;=51%,"Atraso Leve",IF(S253&lt;=50%,"En riesgo cumplimiento"))))</f>
        <v>Atraso Leve</v>
      </c>
      <c r="U253" s="575"/>
      <c r="V253" s="575">
        <v>2</v>
      </c>
      <c r="W253" s="575">
        <v>2</v>
      </c>
      <c r="X253" s="567">
        <f t="shared" si="56"/>
        <v>1</v>
      </c>
      <c r="Y253" s="568" t="str">
        <f t="shared" si="57"/>
        <v>De acuerdo con lo programado</v>
      </c>
      <c r="Z253" s="575"/>
      <c r="AA253" s="575"/>
      <c r="AB253" s="575"/>
      <c r="AC253" s="575"/>
      <c r="AD253" s="575"/>
    </row>
    <row r="254" spans="1:30" ht="35.25" customHeight="1" thickTop="1" thickBot="1">
      <c r="A254" s="563">
        <v>16.21</v>
      </c>
      <c r="B254" s="564"/>
      <c r="C254" s="564"/>
      <c r="D254" s="564"/>
      <c r="E254" s="564"/>
      <c r="F254" s="577" t="s">
        <v>1338</v>
      </c>
      <c r="G254" s="578"/>
      <c r="H254" s="578"/>
      <c r="I254" s="567" t="str">
        <f t="shared" si="52"/>
        <v>No hay ejecución</v>
      </c>
      <c r="J254" s="568" t="str">
        <f t="shared" si="53"/>
        <v>NA</v>
      </c>
      <c r="K254" s="578"/>
      <c r="L254" s="580">
        <v>5</v>
      </c>
      <c r="M254" s="580">
        <v>0</v>
      </c>
      <c r="N254" s="567">
        <f t="shared" si="54"/>
        <v>0</v>
      </c>
      <c r="O254" s="568" t="str">
        <f t="shared" si="55"/>
        <v>En riesgo cumplimiento</v>
      </c>
      <c r="P254" s="575"/>
      <c r="Q254" s="575">
        <v>4</v>
      </c>
      <c r="R254" s="575">
        <v>3</v>
      </c>
      <c r="S254" s="567">
        <f t="shared" si="64"/>
        <v>0.75</v>
      </c>
      <c r="T254" s="568" t="str">
        <f t="shared" si="65"/>
        <v>Atraso Leve</v>
      </c>
      <c r="U254" s="575"/>
      <c r="V254" s="575">
        <v>3</v>
      </c>
      <c r="W254" s="575">
        <v>5</v>
      </c>
      <c r="X254" s="567">
        <f t="shared" si="56"/>
        <v>1.6666666666666667</v>
      </c>
      <c r="Y254" s="568" t="str">
        <f t="shared" si="57"/>
        <v>De acuerdo con lo programado</v>
      </c>
      <c r="Z254" s="575"/>
      <c r="AA254" s="575"/>
      <c r="AB254" s="575"/>
      <c r="AC254" s="575"/>
      <c r="AD254" s="575"/>
    </row>
    <row r="255" spans="1:30" ht="35.25" customHeight="1" thickTop="1" thickBot="1">
      <c r="A255" s="563">
        <v>16.22</v>
      </c>
      <c r="B255" s="564"/>
      <c r="C255" s="564"/>
      <c r="D255" s="564"/>
      <c r="E255" s="564"/>
      <c r="F255" s="577" t="s">
        <v>1339</v>
      </c>
      <c r="G255" s="578"/>
      <c r="H255" s="578"/>
      <c r="I255" s="567" t="str">
        <f t="shared" si="52"/>
        <v>No hay ejecución</v>
      </c>
      <c r="J255" s="568" t="str">
        <f t="shared" si="53"/>
        <v>NA</v>
      </c>
      <c r="K255" s="578"/>
      <c r="L255" s="580">
        <v>1</v>
      </c>
      <c r="M255" s="580">
        <v>1</v>
      </c>
      <c r="N255" s="567">
        <f t="shared" si="54"/>
        <v>1</v>
      </c>
      <c r="O255" s="568" t="str">
        <f t="shared" si="55"/>
        <v>De acuerdo con lo programado</v>
      </c>
      <c r="P255" s="575"/>
      <c r="Q255" s="575">
        <v>1</v>
      </c>
      <c r="R255" s="575">
        <v>2</v>
      </c>
      <c r="S255" s="567">
        <f t="shared" si="64"/>
        <v>2</v>
      </c>
      <c r="T255" s="568" t="str">
        <f t="shared" si="65"/>
        <v>De acuerdo con lo programado</v>
      </c>
      <c r="U255" s="575"/>
      <c r="V255" s="575">
        <v>1</v>
      </c>
      <c r="W255" s="575">
        <v>1</v>
      </c>
      <c r="X255" s="567">
        <f t="shared" si="56"/>
        <v>1</v>
      </c>
      <c r="Y255" s="568" t="str">
        <f t="shared" si="57"/>
        <v>De acuerdo con lo programado</v>
      </c>
      <c r="Z255" s="575"/>
      <c r="AA255" s="575"/>
      <c r="AB255" s="575"/>
      <c r="AC255" s="575"/>
      <c r="AD255" s="575"/>
    </row>
    <row r="256" spans="1:30" ht="35.25" customHeight="1" thickTop="1" thickBot="1">
      <c r="A256" s="563">
        <v>16.22</v>
      </c>
      <c r="B256" s="564"/>
      <c r="C256" s="564"/>
      <c r="D256" s="564"/>
      <c r="E256" s="564"/>
      <c r="F256" s="577" t="s">
        <v>1339</v>
      </c>
      <c r="G256" s="578"/>
      <c r="H256" s="578"/>
      <c r="I256" s="567" t="str">
        <f t="shared" si="52"/>
        <v>No hay ejecución</v>
      </c>
      <c r="J256" s="568" t="str">
        <f t="shared" si="53"/>
        <v>NA</v>
      </c>
      <c r="K256" s="578"/>
      <c r="L256" s="580">
        <v>1</v>
      </c>
      <c r="M256" s="580">
        <v>1</v>
      </c>
      <c r="N256" s="567">
        <f t="shared" si="54"/>
        <v>1</v>
      </c>
      <c r="O256" s="568" t="str">
        <f t="shared" si="55"/>
        <v>De acuerdo con lo programado</v>
      </c>
      <c r="P256" s="575"/>
      <c r="Q256" s="575">
        <v>1</v>
      </c>
      <c r="R256" s="575">
        <v>2</v>
      </c>
      <c r="S256" s="567">
        <f t="shared" si="64"/>
        <v>2</v>
      </c>
      <c r="T256" s="568" t="str">
        <f t="shared" si="65"/>
        <v>De acuerdo con lo programado</v>
      </c>
      <c r="U256" s="575"/>
      <c r="V256" s="575">
        <v>1</v>
      </c>
      <c r="W256" s="575">
        <v>1</v>
      </c>
      <c r="X256" s="567">
        <f t="shared" si="56"/>
        <v>1</v>
      </c>
      <c r="Y256" s="568" t="str">
        <f t="shared" si="57"/>
        <v>De acuerdo con lo programado</v>
      </c>
      <c r="Z256" s="575"/>
      <c r="AA256" s="575"/>
      <c r="AB256" s="575"/>
      <c r="AC256" s="575"/>
      <c r="AD256" s="575"/>
    </row>
    <row r="257" spans="1:30" ht="35.25" customHeight="1" thickTop="1" thickBot="1">
      <c r="A257" s="563">
        <v>16.22</v>
      </c>
      <c r="B257" s="564"/>
      <c r="C257" s="564"/>
      <c r="D257" s="564"/>
      <c r="E257" s="564"/>
      <c r="F257" s="577" t="s">
        <v>1339</v>
      </c>
      <c r="G257" s="578"/>
      <c r="H257" s="578"/>
      <c r="I257" s="567" t="str">
        <f t="shared" si="52"/>
        <v>No hay ejecución</v>
      </c>
      <c r="J257" s="568" t="str">
        <f t="shared" si="53"/>
        <v>NA</v>
      </c>
      <c r="K257" s="578"/>
      <c r="L257" s="580">
        <v>1</v>
      </c>
      <c r="M257" s="580">
        <v>1</v>
      </c>
      <c r="N257" s="567">
        <f t="shared" si="54"/>
        <v>1</v>
      </c>
      <c r="O257" s="568" t="str">
        <f t="shared" si="55"/>
        <v>De acuerdo con lo programado</v>
      </c>
      <c r="P257" s="575"/>
      <c r="Q257" s="575">
        <v>1</v>
      </c>
      <c r="R257" s="575">
        <v>2</v>
      </c>
      <c r="S257" s="567">
        <f t="shared" si="64"/>
        <v>2</v>
      </c>
      <c r="T257" s="568" t="str">
        <f t="shared" si="65"/>
        <v>De acuerdo con lo programado</v>
      </c>
      <c r="U257" s="575"/>
      <c r="V257" s="575">
        <v>1</v>
      </c>
      <c r="W257" s="575">
        <v>1</v>
      </c>
      <c r="X257" s="567">
        <f t="shared" si="56"/>
        <v>1</v>
      </c>
      <c r="Y257" s="568" t="str">
        <f t="shared" si="57"/>
        <v>De acuerdo con lo programado</v>
      </c>
      <c r="Z257" s="575"/>
      <c r="AA257" s="575"/>
      <c r="AB257" s="575"/>
      <c r="AC257" s="575"/>
      <c r="AD257" s="575"/>
    </row>
    <row r="258" spans="1:30" ht="35.25" hidden="1" customHeight="1" thickTop="1" thickBot="1">
      <c r="A258" s="563">
        <v>16.22</v>
      </c>
      <c r="B258" s="564"/>
      <c r="C258" s="564"/>
      <c r="D258" s="564"/>
      <c r="E258" s="564"/>
      <c r="F258" s="577" t="s">
        <v>1339</v>
      </c>
      <c r="G258" s="578"/>
      <c r="H258" s="578"/>
      <c r="I258" s="567" t="str">
        <f t="shared" si="52"/>
        <v>No hay ejecución</v>
      </c>
      <c r="J258" s="568" t="str">
        <f t="shared" si="53"/>
        <v>NA</v>
      </c>
      <c r="K258" s="578"/>
      <c r="L258" s="580">
        <v>1</v>
      </c>
      <c r="M258" s="580">
        <v>1</v>
      </c>
      <c r="N258" s="567">
        <f t="shared" si="54"/>
        <v>1</v>
      </c>
      <c r="O258" s="568" t="str">
        <f t="shared" si="55"/>
        <v>De acuerdo con lo programado</v>
      </c>
      <c r="P258" s="575"/>
      <c r="Q258" s="575">
        <v>1</v>
      </c>
      <c r="R258" s="575">
        <v>2</v>
      </c>
      <c r="S258" s="567">
        <f t="shared" si="64"/>
        <v>2</v>
      </c>
      <c r="T258" s="568" t="str">
        <f t="shared" si="65"/>
        <v>De acuerdo con lo programado</v>
      </c>
      <c r="U258" s="575"/>
      <c r="V258" s="575"/>
      <c r="W258" s="575"/>
      <c r="X258" s="567" t="str">
        <f t="shared" si="56"/>
        <v>No hay ejecución</v>
      </c>
      <c r="Y258" s="568" t="str">
        <f t="shared" si="57"/>
        <v>NA</v>
      </c>
      <c r="Z258" s="575"/>
      <c r="AA258" s="575"/>
      <c r="AB258" s="575"/>
      <c r="AC258" s="575"/>
      <c r="AD258" s="575"/>
    </row>
    <row r="259" spans="1:30" ht="35.25" customHeight="1" thickTop="1" thickBot="1">
      <c r="A259" s="563">
        <v>16.23</v>
      </c>
      <c r="B259" s="564"/>
      <c r="C259" s="564"/>
      <c r="D259" s="564"/>
      <c r="E259" s="564"/>
      <c r="F259" s="577" t="s">
        <v>1340</v>
      </c>
      <c r="G259" s="578"/>
      <c r="H259" s="578"/>
      <c r="I259" s="567" t="str">
        <f t="shared" si="52"/>
        <v>No hay ejecución</v>
      </c>
      <c r="J259" s="568" t="str">
        <f t="shared" si="53"/>
        <v>NA</v>
      </c>
      <c r="K259" s="578"/>
      <c r="L259" s="580">
        <v>1</v>
      </c>
      <c r="M259" s="580">
        <v>1</v>
      </c>
      <c r="N259" s="567">
        <f t="shared" si="54"/>
        <v>1</v>
      </c>
      <c r="O259" s="568" t="str">
        <f t="shared" si="55"/>
        <v>De acuerdo con lo programado</v>
      </c>
      <c r="P259" s="575"/>
      <c r="Q259" s="575">
        <v>1</v>
      </c>
      <c r="R259" s="575">
        <v>1</v>
      </c>
      <c r="S259" s="567">
        <f t="shared" si="64"/>
        <v>1</v>
      </c>
      <c r="T259" s="568" t="str">
        <f t="shared" si="65"/>
        <v>De acuerdo con lo programado</v>
      </c>
      <c r="U259" s="575"/>
      <c r="V259" s="575">
        <v>1</v>
      </c>
      <c r="W259" s="575">
        <v>5</v>
      </c>
      <c r="X259" s="567">
        <f t="shared" si="56"/>
        <v>5</v>
      </c>
      <c r="Y259" s="568" t="str">
        <f t="shared" si="57"/>
        <v>De acuerdo con lo programado</v>
      </c>
      <c r="Z259" s="575"/>
      <c r="AA259" s="575"/>
      <c r="AB259" s="575"/>
      <c r="AC259" s="575"/>
      <c r="AD259" s="575"/>
    </row>
    <row r="260" spans="1:30" ht="35.25" customHeight="1" thickTop="1" thickBot="1">
      <c r="A260" s="563">
        <v>16.23</v>
      </c>
      <c r="B260" s="564"/>
      <c r="C260" s="564"/>
      <c r="D260" s="564"/>
      <c r="E260" s="564"/>
      <c r="F260" s="577" t="s">
        <v>1340</v>
      </c>
      <c r="G260" s="578"/>
      <c r="H260" s="578"/>
      <c r="I260" s="567" t="str">
        <f t="shared" si="52"/>
        <v>No hay ejecución</v>
      </c>
      <c r="J260" s="568" t="str">
        <f t="shared" si="53"/>
        <v>NA</v>
      </c>
      <c r="K260" s="578"/>
      <c r="L260" s="580">
        <v>1</v>
      </c>
      <c r="M260" s="580">
        <v>1</v>
      </c>
      <c r="N260" s="567">
        <f t="shared" si="54"/>
        <v>1</v>
      </c>
      <c r="O260" s="568" t="str">
        <f t="shared" si="55"/>
        <v>De acuerdo con lo programado</v>
      </c>
      <c r="P260" s="575"/>
      <c r="Q260" s="575">
        <v>1</v>
      </c>
      <c r="R260" s="575">
        <v>1</v>
      </c>
      <c r="S260" s="567">
        <f t="shared" si="64"/>
        <v>1</v>
      </c>
      <c r="T260" s="568" t="str">
        <f t="shared" si="65"/>
        <v>De acuerdo con lo programado</v>
      </c>
      <c r="U260" s="575"/>
      <c r="V260" s="575">
        <v>1</v>
      </c>
      <c r="W260" s="575">
        <v>5</v>
      </c>
      <c r="X260" s="567">
        <f t="shared" si="56"/>
        <v>5</v>
      </c>
      <c r="Y260" s="568" t="str">
        <f t="shared" si="57"/>
        <v>De acuerdo con lo programado</v>
      </c>
      <c r="Z260" s="575"/>
      <c r="AA260" s="575"/>
      <c r="AB260" s="575"/>
      <c r="AC260" s="575"/>
      <c r="AD260" s="575"/>
    </row>
    <row r="261" spans="1:30" ht="35.25" customHeight="1" thickTop="1" thickBot="1">
      <c r="A261" s="563">
        <v>16.23</v>
      </c>
      <c r="B261" s="564"/>
      <c r="C261" s="564"/>
      <c r="D261" s="564"/>
      <c r="E261" s="564"/>
      <c r="F261" s="577" t="s">
        <v>1340</v>
      </c>
      <c r="G261" s="578"/>
      <c r="H261" s="578"/>
      <c r="I261" s="567" t="str">
        <f t="shared" si="52"/>
        <v>No hay ejecución</v>
      </c>
      <c r="J261" s="568" t="str">
        <f t="shared" si="53"/>
        <v>NA</v>
      </c>
      <c r="K261" s="578"/>
      <c r="L261" s="580">
        <v>1</v>
      </c>
      <c r="M261" s="580">
        <v>1</v>
      </c>
      <c r="N261" s="567">
        <f t="shared" si="54"/>
        <v>1</v>
      </c>
      <c r="O261" s="568" t="str">
        <f t="shared" si="55"/>
        <v>De acuerdo con lo programado</v>
      </c>
      <c r="P261" s="575"/>
      <c r="Q261" s="575">
        <v>1</v>
      </c>
      <c r="R261" s="575">
        <v>1</v>
      </c>
      <c r="S261" s="567">
        <f t="shared" si="64"/>
        <v>1</v>
      </c>
      <c r="T261" s="568" t="str">
        <f t="shared" si="65"/>
        <v>De acuerdo con lo programado</v>
      </c>
      <c r="U261" s="575"/>
      <c r="V261" s="575">
        <v>1</v>
      </c>
      <c r="W261" s="575">
        <v>5</v>
      </c>
      <c r="X261" s="567">
        <f t="shared" si="56"/>
        <v>5</v>
      </c>
      <c r="Y261" s="568" t="str">
        <f t="shared" si="57"/>
        <v>De acuerdo con lo programado</v>
      </c>
      <c r="Z261" s="575"/>
      <c r="AA261" s="575"/>
      <c r="AB261" s="575"/>
      <c r="AC261" s="575"/>
      <c r="AD261" s="575"/>
    </row>
    <row r="262" spans="1:30" ht="35.25" customHeight="1" thickTop="1" thickBot="1">
      <c r="A262" s="563">
        <v>16.239999999999998</v>
      </c>
      <c r="B262" s="564"/>
      <c r="C262" s="564"/>
      <c r="D262" s="564"/>
      <c r="E262" s="564"/>
      <c r="F262" s="577" t="s">
        <v>1341</v>
      </c>
      <c r="G262" s="578"/>
      <c r="H262" s="578"/>
      <c r="I262" s="567" t="str">
        <f t="shared" si="52"/>
        <v>No hay ejecución</v>
      </c>
      <c r="J262" s="568" t="str">
        <f t="shared" si="53"/>
        <v>NA</v>
      </c>
      <c r="K262" s="578"/>
      <c r="L262" s="580">
        <v>2</v>
      </c>
      <c r="M262" s="580">
        <v>3</v>
      </c>
      <c r="N262" s="567">
        <f t="shared" si="54"/>
        <v>1.5</v>
      </c>
      <c r="O262" s="568" t="str">
        <f t="shared" si="55"/>
        <v>De acuerdo con lo programado</v>
      </c>
      <c r="P262" s="575"/>
      <c r="Q262" s="575">
        <v>1</v>
      </c>
      <c r="R262" s="575">
        <v>1</v>
      </c>
      <c r="S262" s="567">
        <f t="shared" si="64"/>
        <v>1</v>
      </c>
      <c r="T262" s="568" t="str">
        <f t="shared" si="65"/>
        <v>De acuerdo con lo programado</v>
      </c>
      <c r="U262" s="575"/>
      <c r="V262" s="575">
        <v>1</v>
      </c>
      <c r="W262" s="575">
        <v>1</v>
      </c>
      <c r="X262" s="567">
        <f t="shared" si="56"/>
        <v>1</v>
      </c>
      <c r="Y262" s="568" t="str">
        <f t="shared" si="57"/>
        <v>De acuerdo con lo programado</v>
      </c>
      <c r="Z262" s="575"/>
      <c r="AA262" s="575"/>
      <c r="AB262" s="575"/>
      <c r="AC262" s="575"/>
      <c r="AD262" s="575"/>
    </row>
    <row r="263" spans="1:30" ht="35.25" customHeight="1" thickTop="1" thickBot="1">
      <c r="A263" s="563">
        <v>16.239999999999998</v>
      </c>
      <c r="B263" s="564"/>
      <c r="C263" s="564"/>
      <c r="D263" s="564"/>
      <c r="E263" s="564"/>
      <c r="F263" s="577" t="s">
        <v>1341</v>
      </c>
      <c r="G263" s="578"/>
      <c r="H263" s="578"/>
      <c r="I263" s="567" t="str">
        <f t="shared" si="52"/>
        <v>No hay ejecución</v>
      </c>
      <c r="J263" s="568" t="str">
        <f t="shared" si="53"/>
        <v>NA</v>
      </c>
      <c r="K263" s="578"/>
      <c r="L263" s="580">
        <v>2</v>
      </c>
      <c r="M263" s="580">
        <v>3</v>
      </c>
      <c r="N263" s="567">
        <f t="shared" si="54"/>
        <v>1.5</v>
      </c>
      <c r="O263" s="568" t="str">
        <f t="shared" si="55"/>
        <v>De acuerdo con lo programado</v>
      </c>
      <c r="P263" s="575"/>
      <c r="Q263" s="575">
        <v>2</v>
      </c>
      <c r="R263" s="575">
        <v>2</v>
      </c>
      <c r="S263" s="567">
        <f t="shared" si="64"/>
        <v>1</v>
      </c>
      <c r="T263" s="568" t="str">
        <f t="shared" si="65"/>
        <v>De acuerdo con lo programado</v>
      </c>
      <c r="U263" s="575"/>
      <c r="V263" s="575">
        <v>1</v>
      </c>
      <c r="W263" s="575">
        <v>1</v>
      </c>
      <c r="X263" s="567">
        <f t="shared" si="56"/>
        <v>1</v>
      </c>
      <c r="Y263" s="568" t="str">
        <f t="shared" si="57"/>
        <v>De acuerdo con lo programado</v>
      </c>
      <c r="Z263" s="575"/>
      <c r="AA263" s="575"/>
      <c r="AB263" s="575"/>
      <c r="AC263" s="575"/>
      <c r="AD263" s="575"/>
    </row>
    <row r="264" spans="1:30" ht="35.25" customHeight="1" thickTop="1" thickBot="1">
      <c r="A264" s="563">
        <v>16.239999999999998</v>
      </c>
      <c r="B264" s="564"/>
      <c r="C264" s="564"/>
      <c r="D264" s="564"/>
      <c r="E264" s="564"/>
      <c r="F264" s="577" t="s">
        <v>1341</v>
      </c>
      <c r="G264" s="578"/>
      <c r="H264" s="578"/>
      <c r="I264" s="567" t="str">
        <f t="shared" si="52"/>
        <v>No hay ejecución</v>
      </c>
      <c r="J264" s="568" t="str">
        <f t="shared" si="53"/>
        <v>NA</v>
      </c>
      <c r="K264" s="578"/>
      <c r="L264" s="580">
        <v>2</v>
      </c>
      <c r="M264" s="580">
        <v>3</v>
      </c>
      <c r="N264" s="567">
        <f t="shared" si="54"/>
        <v>1.5</v>
      </c>
      <c r="O264" s="568" t="str">
        <f t="shared" si="55"/>
        <v>De acuerdo con lo programado</v>
      </c>
      <c r="P264" s="575"/>
      <c r="Q264" s="575">
        <v>2</v>
      </c>
      <c r="R264" s="575">
        <v>2</v>
      </c>
      <c r="S264" s="567">
        <f t="shared" si="64"/>
        <v>1</v>
      </c>
      <c r="T264" s="568" t="str">
        <f t="shared" si="65"/>
        <v>De acuerdo con lo programado</v>
      </c>
      <c r="U264" s="575"/>
      <c r="V264" s="575">
        <v>1</v>
      </c>
      <c r="W264" s="575">
        <v>1</v>
      </c>
      <c r="X264" s="567">
        <f t="shared" si="56"/>
        <v>1</v>
      </c>
      <c r="Y264" s="568" t="str">
        <f t="shared" si="57"/>
        <v>De acuerdo con lo programado</v>
      </c>
      <c r="Z264" s="575"/>
      <c r="AA264" s="575"/>
      <c r="AB264" s="575"/>
      <c r="AC264" s="575"/>
      <c r="AD264" s="575"/>
    </row>
    <row r="265" spans="1:30" ht="35.25" customHeight="1" thickTop="1" thickBot="1">
      <c r="A265" s="563">
        <v>16.239999999999998</v>
      </c>
      <c r="B265" s="564"/>
      <c r="C265" s="564"/>
      <c r="D265" s="564"/>
      <c r="E265" s="564"/>
      <c r="F265" s="577" t="s">
        <v>1341</v>
      </c>
      <c r="G265" s="578"/>
      <c r="H265" s="578"/>
      <c r="I265" s="567" t="str">
        <f t="shared" si="52"/>
        <v>No hay ejecución</v>
      </c>
      <c r="J265" s="568" t="str">
        <f t="shared" si="53"/>
        <v>NA</v>
      </c>
      <c r="K265" s="578"/>
      <c r="L265" s="580">
        <v>2</v>
      </c>
      <c r="M265" s="580">
        <v>3</v>
      </c>
      <c r="N265" s="567">
        <f t="shared" si="54"/>
        <v>1.5</v>
      </c>
      <c r="O265" s="568" t="str">
        <f t="shared" si="55"/>
        <v>De acuerdo con lo programado</v>
      </c>
      <c r="P265" s="575"/>
      <c r="Q265" s="575">
        <v>3</v>
      </c>
      <c r="R265" s="575">
        <v>2</v>
      </c>
      <c r="S265" s="567">
        <f t="shared" si="64"/>
        <v>0.66666666666666663</v>
      </c>
      <c r="T265" s="568" t="str">
        <f t="shared" si="65"/>
        <v>Atraso Leve</v>
      </c>
      <c r="U265" s="575"/>
      <c r="V265" s="575">
        <v>1</v>
      </c>
      <c r="W265" s="575">
        <v>1</v>
      </c>
      <c r="X265" s="567">
        <f t="shared" si="56"/>
        <v>1</v>
      </c>
      <c r="Y265" s="568" t="str">
        <f t="shared" si="57"/>
        <v>De acuerdo con lo programado</v>
      </c>
      <c r="Z265" s="575"/>
      <c r="AA265" s="575"/>
      <c r="AB265" s="575"/>
      <c r="AC265" s="575"/>
      <c r="AD265" s="575"/>
    </row>
    <row r="266" spans="1:30" ht="35.25" customHeight="1" thickTop="1" thickBot="1">
      <c r="A266" s="563">
        <v>16.239999999999998</v>
      </c>
      <c r="B266" s="564"/>
      <c r="C266" s="564"/>
      <c r="D266" s="564"/>
      <c r="E266" s="564"/>
      <c r="F266" s="577" t="s">
        <v>1341</v>
      </c>
      <c r="G266" s="578"/>
      <c r="H266" s="578"/>
      <c r="I266" s="567" t="str">
        <f t="shared" si="52"/>
        <v>No hay ejecución</v>
      </c>
      <c r="J266" s="568" t="str">
        <f t="shared" si="53"/>
        <v>NA</v>
      </c>
      <c r="K266" s="578"/>
      <c r="L266" s="580">
        <v>2</v>
      </c>
      <c r="M266" s="580">
        <v>3</v>
      </c>
      <c r="N266" s="567">
        <f t="shared" si="54"/>
        <v>1.5</v>
      </c>
      <c r="O266" s="568" t="str">
        <f t="shared" si="55"/>
        <v>De acuerdo con lo programado</v>
      </c>
      <c r="P266" s="575"/>
      <c r="Q266" s="575">
        <v>3</v>
      </c>
      <c r="R266" s="575">
        <v>2</v>
      </c>
      <c r="S266" s="567">
        <f t="shared" si="64"/>
        <v>0.66666666666666663</v>
      </c>
      <c r="T266" s="568" t="str">
        <f t="shared" si="65"/>
        <v>Atraso Leve</v>
      </c>
      <c r="U266" s="575"/>
      <c r="V266" s="575">
        <v>1</v>
      </c>
      <c r="W266" s="575">
        <v>1</v>
      </c>
      <c r="X266" s="567">
        <f t="shared" si="56"/>
        <v>1</v>
      </c>
      <c r="Y266" s="568" t="str">
        <f t="shared" si="57"/>
        <v>De acuerdo con lo programado</v>
      </c>
      <c r="Z266" s="575"/>
      <c r="AA266" s="575"/>
      <c r="AB266" s="575"/>
      <c r="AC266" s="575"/>
      <c r="AD266" s="575"/>
    </row>
    <row r="267" spans="1:30" ht="35.25" customHeight="1" thickTop="1" thickBot="1">
      <c r="A267" s="563">
        <v>16.239999999999998</v>
      </c>
      <c r="B267" s="564"/>
      <c r="C267" s="564"/>
      <c r="D267" s="564"/>
      <c r="E267" s="564"/>
      <c r="F267" s="577" t="s">
        <v>1341</v>
      </c>
      <c r="G267" s="578"/>
      <c r="H267" s="578"/>
      <c r="I267" s="567" t="str">
        <f t="shared" si="52"/>
        <v>No hay ejecución</v>
      </c>
      <c r="J267" s="568" t="str">
        <f t="shared" si="53"/>
        <v>NA</v>
      </c>
      <c r="K267" s="578"/>
      <c r="L267" s="580">
        <v>1</v>
      </c>
      <c r="M267" s="580">
        <v>5</v>
      </c>
      <c r="N267" s="567">
        <f t="shared" si="54"/>
        <v>5</v>
      </c>
      <c r="O267" s="568" t="str">
        <f t="shared" si="55"/>
        <v>De acuerdo con lo programado</v>
      </c>
      <c r="P267" s="575"/>
      <c r="Q267" s="575">
        <v>3</v>
      </c>
      <c r="R267" s="575">
        <v>2</v>
      </c>
      <c r="S267" s="567">
        <f t="shared" si="64"/>
        <v>0.66666666666666663</v>
      </c>
      <c r="T267" s="568" t="str">
        <f t="shared" si="65"/>
        <v>Atraso Leve</v>
      </c>
      <c r="U267" s="575"/>
      <c r="V267" s="575">
        <v>1</v>
      </c>
      <c r="W267" s="575">
        <v>1</v>
      </c>
      <c r="X267" s="567">
        <f t="shared" si="56"/>
        <v>1</v>
      </c>
      <c r="Y267" s="568" t="str">
        <f t="shared" si="57"/>
        <v>De acuerdo con lo programado</v>
      </c>
      <c r="Z267" s="575"/>
      <c r="AA267" s="575"/>
      <c r="AB267" s="575"/>
      <c r="AC267" s="575"/>
      <c r="AD267" s="575"/>
    </row>
    <row r="268" spans="1:30" ht="35.25" customHeight="1" thickTop="1" thickBot="1">
      <c r="A268" s="563">
        <v>16.25</v>
      </c>
      <c r="B268" s="564"/>
      <c r="C268" s="564"/>
      <c r="D268" s="564"/>
      <c r="E268" s="564"/>
      <c r="F268" s="577" t="s">
        <v>1342</v>
      </c>
      <c r="G268" s="578"/>
      <c r="H268" s="578"/>
      <c r="I268" s="567" t="str">
        <f t="shared" si="52"/>
        <v>No hay ejecución</v>
      </c>
      <c r="J268" s="568" t="str">
        <f t="shared" si="53"/>
        <v>NA</v>
      </c>
      <c r="K268" s="578"/>
      <c r="L268" s="580"/>
      <c r="M268" s="580"/>
      <c r="N268" s="567" t="str">
        <f t="shared" si="54"/>
        <v>No hay ejecución</v>
      </c>
      <c r="O268" s="568" t="str">
        <f t="shared" si="55"/>
        <v>NA</v>
      </c>
      <c r="P268" s="575"/>
      <c r="Q268" s="575"/>
      <c r="R268" s="575"/>
      <c r="S268" s="576"/>
      <c r="T268" s="576"/>
      <c r="U268" s="575"/>
      <c r="V268" s="575">
        <v>1</v>
      </c>
      <c r="W268" s="575">
        <v>2</v>
      </c>
      <c r="X268" s="567">
        <f t="shared" si="56"/>
        <v>2</v>
      </c>
      <c r="Y268" s="568" t="str">
        <f t="shared" si="57"/>
        <v>De acuerdo con lo programado</v>
      </c>
      <c r="Z268" s="575"/>
      <c r="AA268" s="575"/>
      <c r="AB268" s="575"/>
      <c r="AC268" s="575"/>
      <c r="AD268" s="575"/>
    </row>
    <row r="269" spans="1:30" ht="35.25" hidden="1" customHeight="1" thickTop="1" thickBot="1">
      <c r="A269" s="563">
        <v>16.25</v>
      </c>
      <c r="B269" s="564"/>
      <c r="C269" s="564"/>
      <c r="D269" s="564"/>
      <c r="E269" s="564"/>
      <c r="F269" s="577" t="s">
        <v>1342</v>
      </c>
      <c r="G269" s="578"/>
      <c r="H269" s="578"/>
      <c r="I269" s="567" t="str">
        <f t="shared" si="52"/>
        <v>No hay ejecución</v>
      </c>
      <c r="J269" s="568" t="str">
        <f t="shared" si="53"/>
        <v>NA</v>
      </c>
      <c r="K269" s="578"/>
      <c r="L269" s="580"/>
      <c r="M269" s="580"/>
      <c r="N269" s="567" t="str">
        <f t="shared" si="54"/>
        <v>No hay ejecución</v>
      </c>
      <c r="O269" s="568" t="str">
        <f t="shared" si="55"/>
        <v>NA</v>
      </c>
      <c r="P269" s="575"/>
      <c r="Q269" s="575"/>
      <c r="R269" s="575"/>
      <c r="S269" s="576"/>
      <c r="T269" s="576"/>
      <c r="U269" s="575"/>
      <c r="V269" s="575"/>
      <c r="W269" s="575"/>
      <c r="X269" s="567" t="str">
        <f t="shared" si="56"/>
        <v>No hay ejecución</v>
      </c>
      <c r="Y269" s="568" t="str">
        <f t="shared" si="57"/>
        <v>NA</v>
      </c>
      <c r="Z269" s="575"/>
      <c r="AA269" s="575"/>
      <c r="AB269" s="575"/>
      <c r="AC269" s="575"/>
      <c r="AD269" s="575"/>
    </row>
    <row r="270" spans="1:30" ht="35.25" hidden="1" customHeight="1" thickTop="1" thickBot="1">
      <c r="A270" s="563">
        <v>16.25</v>
      </c>
      <c r="B270" s="564"/>
      <c r="C270" s="564"/>
      <c r="D270" s="564"/>
      <c r="E270" s="564"/>
      <c r="F270" s="577" t="s">
        <v>1342</v>
      </c>
      <c r="G270" s="578"/>
      <c r="H270" s="578"/>
      <c r="I270" s="567" t="str">
        <f t="shared" ref="I270:I333" si="66">IF(H270="","No hay ejecución",IF(AND(G270=0),"No hay Programación", H270/G270))</f>
        <v>No hay ejecución</v>
      </c>
      <c r="J270" s="568" t="str">
        <f t="shared" ref="J270:J333" si="67">IF(I270="No hay ejecución","NA",IF(I270&gt;=90%,"De acuerdo con lo programado",IF(I270&gt;=51%,"Atraso Leve",IF(I270&lt;=50%,"En riesgo cumplimiento"))))</f>
        <v>NA</v>
      </c>
      <c r="K270" s="578"/>
      <c r="L270" s="580"/>
      <c r="M270" s="580"/>
      <c r="N270" s="567" t="str">
        <f t="shared" ref="N270:N333" si="68">IF(M270="","No hay ejecución",IF(AND(L270=0),"No hay Programación", M270/L270))</f>
        <v>No hay ejecución</v>
      </c>
      <c r="O270" s="568" t="str">
        <f t="shared" ref="O270:O333" si="69">IF(N270="No hay ejecución","NA",IF(N270&gt;=90%,"De acuerdo con lo programado",IF(N270&gt;=51%,"Atraso Leve",IF(N270&lt;=50%,"En riesgo cumplimiento"))))</f>
        <v>NA</v>
      </c>
      <c r="P270" s="575"/>
      <c r="Q270" s="575"/>
      <c r="R270" s="575"/>
      <c r="S270" s="576"/>
      <c r="T270" s="576"/>
      <c r="U270" s="575"/>
      <c r="V270" s="575"/>
      <c r="W270" s="575"/>
      <c r="X270" s="567" t="str">
        <f t="shared" ref="X270:X333" si="70">IF(W270="","No hay ejecución",IF(AND(V270=0),"No hay Programación", W270/V270))</f>
        <v>No hay ejecución</v>
      </c>
      <c r="Y270" s="568" t="str">
        <f t="shared" ref="Y270:Y333" si="71">IF(X270="No hay ejecución","NA",IF(X270&gt;=90%,"De acuerdo con lo programado",IF(X270&gt;=51%,"Atraso Leve",IF(X270&lt;=50%,"En riesgo cumplimiento"))))</f>
        <v>NA</v>
      </c>
      <c r="Z270" s="575"/>
      <c r="AA270" s="575"/>
      <c r="AB270" s="575"/>
      <c r="AC270" s="575"/>
      <c r="AD270" s="575"/>
    </row>
    <row r="271" spans="1:30" ht="35.25" hidden="1" customHeight="1" thickTop="1" thickBot="1">
      <c r="A271" s="563">
        <v>16.25</v>
      </c>
      <c r="B271" s="564"/>
      <c r="C271" s="564"/>
      <c r="D271" s="564"/>
      <c r="E271" s="564"/>
      <c r="F271" s="577" t="s">
        <v>1342</v>
      </c>
      <c r="G271" s="578"/>
      <c r="H271" s="578"/>
      <c r="I271" s="567" t="str">
        <f t="shared" si="66"/>
        <v>No hay ejecución</v>
      </c>
      <c r="J271" s="568" t="str">
        <f t="shared" si="67"/>
        <v>NA</v>
      </c>
      <c r="K271" s="578"/>
      <c r="L271" s="580"/>
      <c r="M271" s="580"/>
      <c r="N271" s="567" t="str">
        <f t="shared" si="68"/>
        <v>No hay ejecución</v>
      </c>
      <c r="O271" s="568" t="str">
        <f t="shared" si="69"/>
        <v>NA</v>
      </c>
      <c r="P271" s="575"/>
      <c r="Q271" s="575"/>
      <c r="R271" s="575"/>
      <c r="S271" s="576"/>
      <c r="T271" s="576"/>
      <c r="U271" s="575"/>
      <c r="V271" s="575"/>
      <c r="W271" s="575"/>
      <c r="X271" s="567" t="str">
        <f t="shared" si="70"/>
        <v>No hay ejecución</v>
      </c>
      <c r="Y271" s="568" t="str">
        <f t="shared" si="71"/>
        <v>NA</v>
      </c>
      <c r="Z271" s="575"/>
      <c r="AA271" s="575"/>
      <c r="AB271" s="575"/>
      <c r="AC271" s="575"/>
      <c r="AD271" s="575"/>
    </row>
    <row r="272" spans="1:30" ht="35.25" hidden="1" customHeight="1" thickTop="1" thickBot="1">
      <c r="A272" s="563">
        <v>16.25</v>
      </c>
      <c r="B272" s="564"/>
      <c r="C272" s="564"/>
      <c r="D272" s="564"/>
      <c r="E272" s="564"/>
      <c r="F272" s="577" t="s">
        <v>1342</v>
      </c>
      <c r="G272" s="578"/>
      <c r="H272" s="578"/>
      <c r="I272" s="567" t="str">
        <f t="shared" si="66"/>
        <v>No hay ejecución</v>
      </c>
      <c r="J272" s="568" t="str">
        <f t="shared" si="67"/>
        <v>NA</v>
      </c>
      <c r="K272" s="578"/>
      <c r="L272" s="580"/>
      <c r="M272" s="580"/>
      <c r="N272" s="567" t="str">
        <f t="shared" si="68"/>
        <v>No hay ejecución</v>
      </c>
      <c r="O272" s="568" t="str">
        <f t="shared" si="69"/>
        <v>NA</v>
      </c>
      <c r="P272" s="575"/>
      <c r="Q272" s="575"/>
      <c r="R272" s="575"/>
      <c r="S272" s="576"/>
      <c r="T272" s="576"/>
      <c r="U272" s="575"/>
      <c r="V272" s="575"/>
      <c r="W272" s="575"/>
      <c r="X272" s="567" t="str">
        <f t="shared" si="70"/>
        <v>No hay ejecución</v>
      </c>
      <c r="Y272" s="568" t="str">
        <f t="shared" si="71"/>
        <v>NA</v>
      </c>
      <c r="Z272" s="575"/>
      <c r="AA272" s="575"/>
      <c r="AB272" s="575"/>
      <c r="AC272" s="575"/>
      <c r="AD272" s="575"/>
    </row>
    <row r="273" spans="1:30" ht="35.25" hidden="1" customHeight="1" thickTop="1" thickBot="1">
      <c r="A273" s="563">
        <v>16.25</v>
      </c>
      <c r="B273" s="564"/>
      <c r="C273" s="564"/>
      <c r="D273" s="564"/>
      <c r="E273" s="564"/>
      <c r="F273" s="577" t="s">
        <v>1342</v>
      </c>
      <c r="G273" s="578"/>
      <c r="H273" s="578"/>
      <c r="I273" s="567" t="str">
        <f t="shared" si="66"/>
        <v>No hay ejecución</v>
      </c>
      <c r="J273" s="568" t="str">
        <f t="shared" si="67"/>
        <v>NA</v>
      </c>
      <c r="K273" s="578"/>
      <c r="L273" s="580"/>
      <c r="M273" s="580"/>
      <c r="N273" s="567" t="str">
        <f t="shared" si="68"/>
        <v>No hay ejecución</v>
      </c>
      <c r="O273" s="568" t="str">
        <f t="shared" si="69"/>
        <v>NA</v>
      </c>
      <c r="P273" s="575"/>
      <c r="Q273" s="575"/>
      <c r="R273" s="575"/>
      <c r="S273" s="576"/>
      <c r="T273" s="576"/>
      <c r="U273" s="575"/>
      <c r="V273" s="575"/>
      <c r="W273" s="575"/>
      <c r="X273" s="567" t="str">
        <f t="shared" si="70"/>
        <v>No hay ejecución</v>
      </c>
      <c r="Y273" s="568" t="str">
        <f t="shared" si="71"/>
        <v>NA</v>
      </c>
      <c r="Z273" s="575"/>
      <c r="AA273" s="575"/>
      <c r="AB273" s="575"/>
      <c r="AC273" s="575"/>
      <c r="AD273" s="575"/>
    </row>
    <row r="274" spans="1:30" ht="35.25" customHeight="1" thickTop="1" thickBot="1">
      <c r="A274" s="563">
        <v>16.260000000000002</v>
      </c>
      <c r="B274" s="564"/>
      <c r="C274" s="564"/>
      <c r="D274" s="564"/>
      <c r="E274" s="564"/>
      <c r="F274" s="577" t="s">
        <v>1343</v>
      </c>
      <c r="G274" s="578"/>
      <c r="H274" s="578"/>
      <c r="I274" s="567" t="str">
        <f t="shared" si="66"/>
        <v>No hay ejecución</v>
      </c>
      <c r="J274" s="568" t="str">
        <f t="shared" si="67"/>
        <v>NA</v>
      </c>
      <c r="K274" s="578"/>
      <c r="L274" s="580"/>
      <c r="M274" s="580"/>
      <c r="N274" s="567" t="str">
        <f t="shared" si="68"/>
        <v>No hay ejecución</v>
      </c>
      <c r="O274" s="568" t="str">
        <f t="shared" si="69"/>
        <v>NA</v>
      </c>
      <c r="P274" s="575"/>
      <c r="Q274" s="575"/>
      <c r="R274" s="575"/>
      <c r="S274" s="576"/>
      <c r="T274" s="576"/>
      <c r="U274" s="575"/>
      <c r="V274" s="575">
        <v>1</v>
      </c>
      <c r="W274" s="575">
        <v>1</v>
      </c>
      <c r="X274" s="567">
        <f t="shared" si="70"/>
        <v>1</v>
      </c>
      <c r="Y274" s="568" t="str">
        <f t="shared" si="71"/>
        <v>De acuerdo con lo programado</v>
      </c>
      <c r="Z274" s="575"/>
      <c r="AA274" s="575"/>
      <c r="AB274" s="575"/>
      <c r="AC274" s="575"/>
      <c r="AD274" s="575"/>
    </row>
    <row r="275" spans="1:30" ht="35.25" customHeight="1" thickTop="1" thickBot="1">
      <c r="A275" s="563">
        <v>16.260000000000002</v>
      </c>
      <c r="B275" s="564"/>
      <c r="C275" s="564"/>
      <c r="D275" s="564"/>
      <c r="E275" s="564"/>
      <c r="F275" s="577" t="s">
        <v>1343</v>
      </c>
      <c r="G275" s="578"/>
      <c r="H275" s="578"/>
      <c r="I275" s="567" t="str">
        <f t="shared" si="66"/>
        <v>No hay ejecución</v>
      </c>
      <c r="J275" s="568" t="str">
        <f t="shared" si="67"/>
        <v>NA</v>
      </c>
      <c r="K275" s="578"/>
      <c r="L275" s="580"/>
      <c r="M275" s="580"/>
      <c r="N275" s="567" t="str">
        <f t="shared" si="68"/>
        <v>No hay ejecución</v>
      </c>
      <c r="O275" s="568" t="str">
        <f t="shared" si="69"/>
        <v>NA</v>
      </c>
      <c r="P275" s="575"/>
      <c r="Q275" s="575"/>
      <c r="R275" s="575"/>
      <c r="S275" s="576"/>
      <c r="T275" s="576"/>
      <c r="U275" s="575"/>
      <c r="V275" s="575">
        <v>1</v>
      </c>
      <c r="W275" s="575">
        <v>1</v>
      </c>
      <c r="X275" s="567">
        <f t="shared" si="70"/>
        <v>1</v>
      </c>
      <c r="Y275" s="568" t="str">
        <f t="shared" si="71"/>
        <v>De acuerdo con lo programado</v>
      </c>
      <c r="Z275" s="575"/>
      <c r="AA275" s="575"/>
      <c r="AB275" s="575"/>
      <c r="AC275" s="575"/>
      <c r="AD275" s="575"/>
    </row>
    <row r="276" spans="1:30" ht="35.25" customHeight="1" thickTop="1" thickBot="1">
      <c r="A276" s="563">
        <v>16.260000000000002</v>
      </c>
      <c r="B276" s="564"/>
      <c r="C276" s="564"/>
      <c r="D276" s="564"/>
      <c r="E276" s="564"/>
      <c r="F276" s="577" t="s">
        <v>1343</v>
      </c>
      <c r="G276" s="578"/>
      <c r="H276" s="578"/>
      <c r="I276" s="567" t="str">
        <f t="shared" si="66"/>
        <v>No hay ejecución</v>
      </c>
      <c r="J276" s="568" t="str">
        <f t="shared" si="67"/>
        <v>NA</v>
      </c>
      <c r="K276" s="578"/>
      <c r="L276" s="580"/>
      <c r="M276" s="580"/>
      <c r="N276" s="567" t="str">
        <f t="shared" si="68"/>
        <v>No hay ejecución</v>
      </c>
      <c r="O276" s="568" t="str">
        <f t="shared" si="69"/>
        <v>NA</v>
      </c>
      <c r="P276" s="575"/>
      <c r="Q276" s="575"/>
      <c r="R276" s="575"/>
      <c r="S276" s="576"/>
      <c r="T276" s="576"/>
      <c r="U276" s="575"/>
      <c r="V276" s="575">
        <v>1</v>
      </c>
      <c r="W276" s="575">
        <v>1</v>
      </c>
      <c r="X276" s="567">
        <f t="shared" si="70"/>
        <v>1</v>
      </c>
      <c r="Y276" s="568" t="str">
        <f t="shared" si="71"/>
        <v>De acuerdo con lo programado</v>
      </c>
      <c r="Z276" s="575"/>
      <c r="AA276" s="575"/>
      <c r="AB276" s="575"/>
      <c r="AC276" s="575"/>
      <c r="AD276" s="575"/>
    </row>
    <row r="277" spans="1:30" ht="35.25" customHeight="1" thickTop="1" thickBot="1">
      <c r="A277" s="563">
        <v>16.260000000000002</v>
      </c>
      <c r="B277" s="564"/>
      <c r="C277" s="564"/>
      <c r="D277" s="564"/>
      <c r="E277" s="564"/>
      <c r="F277" s="577" t="s">
        <v>1343</v>
      </c>
      <c r="G277" s="578"/>
      <c r="H277" s="578"/>
      <c r="I277" s="567" t="str">
        <f t="shared" si="66"/>
        <v>No hay ejecución</v>
      </c>
      <c r="J277" s="568" t="str">
        <f t="shared" si="67"/>
        <v>NA</v>
      </c>
      <c r="K277" s="578"/>
      <c r="L277" s="580"/>
      <c r="M277" s="580"/>
      <c r="N277" s="567" t="str">
        <f t="shared" si="68"/>
        <v>No hay ejecución</v>
      </c>
      <c r="O277" s="568" t="str">
        <f t="shared" si="69"/>
        <v>NA</v>
      </c>
      <c r="P277" s="575"/>
      <c r="Q277" s="575"/>
      <c r="R277" s="575"/>
      <c r="S277" s="576"/>
      <c r="T277" s="576"/>
      <c r="U277" s="575"/>
      <c r="V277" s="575">
        <v>1</v>
      </c>
      <c r="W277" s="575">
        <v>1</v>
      </c>
      <c r="X277" s="567">
        <f t="shared" si="70"/>
        <v>1</v>
      </c>
      <c r="Y277" s="568" t="str">
        <f t="shared" si="71"/>
        <v>De acuerdo con lo programado</v>
      </c>
      <c r="Z277" s="575"/>
      <c r="AA277" s="575"/>
      <c r="AB277" s="575"/>
      <c r="AC277" s="575"/>
      <c r="AD277" s="575"/>
    </row>
    <row r="278" spans="1:30" ht="35.25" customHeight="1" thickTop="1" thickBot="1">
      <c r="A278" s="563">
        <v>16.260000000000002</v>
      </c>
      <c r="B278" s="564"/>
      <c r="C278" s="564"/>
      <c r="D278" s="564"/>
      <c r="E278" s="564"/>
      <c r="F278" s="577" t="s">
        <v>1343</v>
      </c>
      <c r="G278" s="578"/>
      <c r="H278" s="578"/>
      <c r="I278" s="567" t="str">
        <f t="shared" si="66"/>
        <v>No hay ejecución</v>
      </c>
      <c r="J278" s="568" t="str">
        <f t="shared" si="67"/>
        <v>NA</v>
      </c>
      <c r="K278" s="578"/>
      <c r="L278" s="580"/>
      <c r="M278" s="580"/>
      <c r="N278" s="567" t="str">
        <f t="shared" si="68"/>
        <v>No hay ejecución</v>
      </c>
      <c r="O278" s="568" t="str">
        <f t="shared" si="69"/>
        <v>NA</v>
      </c>
      <c r="P278" s="575"/>
      <c r="Q278" s="575"/>
      <c r="R278" s="575"/>
      <c r="S278" s="576"/>
      <c r="T278" s="576"/>
      <c r="U278" s="575"/>
      <c r="V278" s="575">
        <v>1</v>
      </c>
      <c r="W278" s="575">
        <v>1</v>
      </c>
      <c r="X278" s="567">
        <f t="shared" si="70"/>
        <v>1</v>
      </c>
      <c r="Y278" s="568" t="str">
        <f t="shared" si="71"/>
        <v>De acuerdo con lo programado</v>
      </c>
      <c r="Z278" s="575"/>
      <c r="AA278" s="575"/>
      <c r="AB278" s="575"/>
      <c r="AC278" s="575"/>
      <c r="AD278" s="575"/>
    </row>
    <row r="279" spans="1:30" ht="35.25" customHeight="1" thickTop="1" thickBot="1">
      <c r="A279" s="563">
        <v>16.260000000000002</v>
      </c>
      <c r="B279" s="564"/>
      <c r="C279" s="564"/>
      <c r="D279" s="564"/>
      <c r="E279" s="564"/>
      <c r="F279" s="577" t="s">
        <v>1343</v>
      </c>
      <c r="G279" s="578"/>
      <c r="H279" s="578"/>
      <c r="I279" s="567" t="str">
        <f t="shared" si="66"/>
        <v>No hay ejecución</v>
      </c>
      <c r="J279" s="568" t="str">
        <f t="shared" si="67"/>
        <v>NA</v>
      </c>
      <c r="K279" s="578"/>
      <c r="L279" s="580"/>
      <c r="M279" s="580"/>
      <c r="N279" s="567" t="str">
        <f t="shared" si="68"/>
        <v>No hay ejecución</v>
      </c>
      <c r="O279" s="568" t="str">
        <f t="shared" si="69"/>
        <v>NA</v>
      </c>
      <c r="P279" s="575"/>
      <c r="Q279" s="575"/>
      <c r="R279" s="575"/>
      <c r="S279" s="576"/>
      <c r="T279" s="576"/>
      <c r="U279" s="575"/>
      <c r="V279" s="575">
        <v>1</v>
      </c>
      <c r="W279" s="575">
        <v>1</v>
      </c>
      <c r="X279" s="567">
        <f t="shared" si="70"/>
        <v>1</v>
      </c>
      <c r="Y279" s="568" t="str">
        <f t="shared" si="71"/>
        <v>De acuerdo con lo programado</v>
      </c>
      <c r="Z279" s="575"/>
      <c r="AA279" s="575"/>
      <c r="AB279" s="575"/>
      <c r="AC279" s="575"/>
      <c r="AD279" s="575"/>
    </row>
    <row r="280" spans="1:30" ht="35.25" customHeight="1" thickTop="1" thickBot="1">
      <c r="A280" s="563">
        <v>16.260000000000002</v>
      </c>
      <c r="B280" s="564"/>
      <c r="C280" s="564"/>
      <c r="D280" s="564"/>
      <c r="E280" s="564"/>
      <c r="F280" s="577" t="s">
        <v>1343</v>
      </c>
      <c r="G280" s="578"/>
      <c r="H280" s="578"/>
      <c r="I280" s="567" t="str">
        <f t="shared" si="66"/>
        <v>No hay ejecución</v>
      </c>
      <c r="J280" s="568" t="str">
        <f t="shared" si="67"/>
        <v>NA</v>
      </c>
      <c r="K280" s="578"/>
      <c r="L280" s="580"/>
      <c r="M280" s="580"/>
      <c r="N280" s="567" t="str">
        <f t="shared" si="68"/>
        <v>No hay ejecución</v>
      </c>
      <c r="O280" s="568" t="str">
        <f t="shared" si="69"/>
        <v>NA</v>
      </c>
      <c r="P280" s="575"/>
      <c r="Q280" s="575"/>
      <c r="R280" s="575"/>
      <c r="S280" s="576"/>
      <c r="T280" s="576"/>
      <c r="U280" s="575"/>
      <c r="V280" s="575">
        <v>1</v>
      </c>
      <c r="W280" s="575">
        <v>1</v>
      </c>
      <c r="X280" s="567">
        <f t="shared" si="70"/>
        <v>1</v>
      </c>
      <c r="Y280" s="568" t="str">
        <f t="shared" si="71"/>
        <v>De acuerdo con lo programado</v>
      </c>
      <c r="Z280" s="575"/>
      <c r="AA280" s="575"/>
      <c r="AB280" s="575"/>
      <c r="AC280" s="575"/>
      <c r="AD280" s="575"/>
    </row>
    <row r="281" spans="1:30" ht="35.25" hidden="1" customHeight="1" thickTop="1" thickBot="1">
      <c r="A281" s="563">
        <v>16.27</v>
      </c>
      <c r="B281" s="564"/>
      <c r="C281" s="564"/>
      <c r="D281" s="564"/>
      <c r="E281" s="564"/>
      <c r="F281" s="577" t="s">
        <v>1344</v>
      </c>
      <c r="G281" s="578"/>
      <c r="H281" s="578"/>
      <c r="I281" s="567" t="str">
        <f t="shared" si="66"/>
        <v>No hay ejecución</v>
      </c>
      <c r="J281" s="568" t="str">
        <f t="shared" si="67"/>
        <v>NA</v>
      </c>
      <c r="K281" s="578"/>
      <c r="L281" s="580"/>
      <c r="M281" s="580"/>
      <c r="N281" s="567" t="str">
        <f t="shared" si="68"/>
        <v>No hay ejecución</v>
      </c>
      <c r="O281" s="568" t="str">
        <f t="shared" si="69"/>
        <v>NA</v>
      </c>
      <c r="P281" s="575"/>
      <c r="Q281" s="575"/>
      <c r="R281" s="575"/>
      <c r="S281" s="576"/>
      <c r="T281" s="576"/>
      <c r="U281" s="575"/>
      <c r="V281" s="575"/>
      <c r="W281" s="575"/>
      <c r="X281" s="567" t="str">
        <f t="shared" si="70"/>
        <v>No hay ejecución</v>
      </c>
      <c r="Y281" s="568" t="str">
        <f t="shared" si="71"/>
        <v>NA</v>
      </c>
      <c r="Z281" s="575"/>
      <c r="AA281" s="575"/>
      <c r="AB281" s="575"/>
      <c r="AC281" s="575"/>
      <c r="AD281" s="575"/>
    </row>
    <row r="282" spans="1:30" ht="35.25" hidden="1" customHeight="1" thickTop="1" thickBot="1">
      <c r="A282" s="563">
        <v>16.27</v>
      </c>
      <c r="B282" s="564"/>
      <c r="C282" s="564"/>
      <c r="D282" s="564"/>
      <c r="E282" s="564"/>
      <c r="F282" s="577" t="s">
        <v>1344</v>
      </c>
      <c r="G282" s="578"/>
      <c r="H282" s="578"/>
      <c r="I282" s="567" t="str">
        <f t="shared" si="66"/>
        <v>No hay ejecución</v>
      </c>
      <c r="J282" s="568" t="str">
        <f t="shared" si="67"/>
        <v>NA</v>
      </c>
      <c r="K282" s="578"/>
      <c r="L282" s="580"/>
      <c r="M282" s="580"/>
      <c r="N282" s="567" t="str">
        <f t="shared" si="68"/>
        <v>No hay ejecución</v>
      </c>
      <c r="O282" s="568" t="str">
        <f t="shared" si="69"/>
        <v>NA</v>
      </c>
      <c r="P282" s="575"/>
      <c r="Q282" s="575"/>
      <c r="R282" s="575"/>
      <c r="S282" s="576"/>
      <c r="T282" s="576"/>
      <c r="U282" s="575"/>
      <c r="V282" s="575"/>
      <c r="W282" s="575"/>
      <c r="X282" s="567" t="str">
        <f t="shared" si="70"/>
        <v>No hay ejecución</v>
      </c>
      <c r="Y282" s="568" t="str">
        <f t="shared" si="71"/>
        <v>NA</v>
      </c>
      <c r="Z282" s="575"/>
      <c r="AA282" s="575"/>
      <c r="AB282" s="575"/>
      <c r="AC282" s="575"/>
      <c r="AD282" s="575"/>
    </row>
    <row r="283" spans="1:30" ht="35.25" customHeight="1" thickTop="1" thickBot="1">
      <c r="A283" s="563">
        <v>16.28</v>
      </c>
      <c r="B283" s="564"/>
      <c r="C283" s="564"/>
      <c r="D283" s="564"/>
      <c r="E283" s="564"/>
      <c r="F283" s="577" t="s">
        <v>1345</v>
      </c>
      <c r="G283" s="578"/>
      <c r="H283" s="578"/>
      <c r="I283" s="567" t="str">
        <f t="shared" si="66"/>
        <v>No hay ejecución</v>
      </c>
      <c r="J283" s="568" t="str">
        <f t="shared" si="67"/>
        <v>NA</v>
      </c>
      <c r="K283" s="578"/>
      <c r="L283" s="580">
        <v>5</v>
      </c>
      <c r="M283" s="580">
        <v>1</v>
      </c>
      <c r="N283" s="567">
        <f t="shared" si="68"/>
        <v>0.2</v>
      </c>
      <c r="O283" s="568" t="str">
        <f t="shared" si="69"/>
        <v>En riesgo cumplimiento</v>
      </c>
      <c r="P283" s="575"/>
      <c r="Q283" s="575">
        <v>2</v>
      </c>
      <c r="R283" s="575">
        <v>2</v>
      </c>
      <c r="S283" s="567">
        <f>IF(R283="","No hay ejecución",IF(AND(Q283=0),"No hay Programación", R283/Q283))</f>
        <v>1</v>
      </c>
      <c r="T283" s="568" t="str">
        <f>IF(S283="No hay ejecución","NA",IF(S283&gt;=90%,"De acuerdo con lo programado",IF(S283&gt;=51%,"Atraso Leve",IF(S283&lt;=50%,"En riesgo cumplimiento"))))</f>
        <v>De acuerdo con lo programado</v>
      </c>
      <c r="U283" s="575"/>
      <c r="V283" s="575">
        <v>1</v>
      </c>
      <c r="W283" s="575">
        <v>1</v>
      </c>
      <c r="X283" s="567">
        <f t="shared" si="70"/>
        <v>1</v>
      </c>
      <c r="Y283" s="568" t="str">
        <f t="shared" si="71"/>
        <v>De acuerdo con lo programado</v>
      </c>
      <c r="Z283" s="575"/>
      <c r="AA283" s="575"/>
      <c r="AB283" s="575"/>
      <c r="AC283" s="575"/>
      <c r="AD283" s="575"/>
    </row>
    <row r="284" spans="1:30" ht="35.25" hidden="1" customHeight="1" thickTop="1" thickBot="1">
      <c r="A284" s="563">
        <v>17</v>
      </c>
      <c r="B284" s="564"/>
      <c r="C284" s="564"/>
      <c r="D284" s="564"/>
      <c r="E284" s="564"/>
      <c r="F284" s="565" t="s">
        <v>1346</v>
      </c>
      <c r="G284" s="569"/>
      <c r="H284" s="569"/>
      <c r="I284" s="567" t="str">
        <f t="shared" si="66"/>
        <v>No hay ejecución</v>
      </c>
      <c r="J284" s="568" t="str">
        <f t="shared" si="67"/>
        <v>NA</v>
      </c>
      <c r="K284" s="569"/>
      <c r="L284" s="580"/>
      <c r="M284" s="580"/>
      <c r="N284" s="567" t="str">
        <f t="shared" si="68"/>
        <v>No hay ejecución</v>
      </c>
      <c r="O284" s="568" t="str">
        <f t="shared" si="69"/>
        <v>NA</v>
      </c>
      <c r="P284" s="575"/>
      <c r="Q284" s="575"/>
      <c r="R284" s="575"/>
      <c r="S284" s="576"/>
      <c r="T284" s="576"/>
      <c r="U284" s="575"/>
      <c r="V284" s="575"/>
      <c r="W284" s="575"/>
      <c r="X284" s="567" t="str">
        <f t="shared" si="70"/>
        <v>No hay ejecución</v>
      </c>
      <c r="Y284" s="568" t="str">
        <f t="shared" si="71"/>
        <v>NA</v>
      </c>
      <c r="Z284" s="575"/>
      <c r="AA284" s="575"/>
      <c r="AB284" s="575"/>
      <c r="AC284" s="575"/>
      <c r="AD284" s="575"/>
    </row>
    <row r="285" spans="1:30" ht="35.25" hidden="1" customHeight="1" thickTop="1" thickBot="1">
      <c r="A285" s="563">
        <v>17.100000000000001</v>
      </c>
      <c r="B285" s="564"/>
      <c r="C285" s="564"/>
      <c r="D285" s="564"/>
      <c r="E285" s="564"/>
      <c r="F285" s="587" t="s">
        <v>1347</v>
      </c>
      <c r="G285" s="588"/>
      <c r="H285" s="588"/>
      <c r="I285" s="567" t="str">
        <f t="shared" si="66"/>
        <v>No hay ejecución</v>
      </c>
      <c r="J285" s="568" t="str">
        <f t="shared" si="67"/>
        <v>NA</v>
      </c>
      <c r="K285" s="588"/>
      <c r="L285" s="580">
        <v>1</v>
      </c>
      <c r="M285" s="580">
        <v>1</v>
      </c>
      <c r="N285" s="567">
        <f t="shared" si="68"/>
        <v>1</v>
      </c>
      <c r="O285" s="568" t="str">
        <f t="shared" si="69"/>
        <v>De acuerdo con lo programado</v>
      </c>
      <c r="P285" s="575"/>
      <c r="Q285" s="575"/>
      <c r="R285" s="575"/>
      <c r="S285" s="567" t="str">
        <f t="shared" ref="S285:S288" si="72">IF(R285="","No hay ejecución",IF(AND(Q285=0),"No hay Programación", R285/Q285))</f>
        <v>No hay ejecución</v>
      </c>
      <c r="T285" s="568" t="str">
        <f t="shared" ref="T285:T288" si="73">IF(S285="No hay ejecución","NA",IF(S285&gt;=90%,"De acuerdo con lo programado",IF(S285&gt;=51%,"Atraso Leve",IF(S285&lt;=50%,"En riesgo cumplimiento"))))</f>
        <v>NA</v>
      </c>
      <c r="U285" s="575"/>
      <c r="V285" s="575"/>
      <c r="W285" s="575"/>
      <c r="X285" s="567" t="str">
        <f t="shared" si="70"/>
        <v>No hay ejecución</v>
      </c>
      <c r="Y285" s="568" t="str">
        <f t="shared" si="71"/>
        <v>NA</v>
      </c>
      <c r="Z285" s="575"/>
      <c r="AA285" s="575"/>
      <c r="AB285" s="575"/>
      <c r="AC285" s="575"/>
      <c r="AD285" s="575"/>
    </row>
    <row r="286" spans="1:30" ht="35.25" hidden="1" customHeight="1" thickTop="1" thickBot="1">
      <c r="A286" s="563">
        <v>17.2</v>
      </c>
      <c r="B286" s="564"/>
      <c r="C286" s="564"/>
      <c r="D286" s="564"/>
      <c r="E286" s="564"/>
      <c r="F286" s="577" t="s">
        <v>1348</v>
      </c>
      <c r="G286" s="578"/>
      <c r="H286" s="578"/>
      <c r="I286" s="567" t="str">
        <f t="shared" si="66"/>
        <v>No hay ejecución</v>
      </c>
      <c r="J286" s="568" t="str">
        <f t="shared" si="67"/>
        <v>NA</v>
      </c>
      <c r="K286" s="578"/>
      <c r="L286" s="580">
        <v>1</v>
      </c>
      <c r="M286" s="580">
        <v>1</v>
      </c>
      <c r="N286" s="567">
        <f t="shared" si="68"/>
        <v>1</v>
      </c>
      <c r="O286" s="568" t="str">
        <f t="shared" si="69"/>
        <v>De acuerdo con lo programado</v>
      </c>
      <c r="P286" s="575"/>
      <c r="Q286" s="575"/>
      <c r="R286" s="575"/>
      <c r="S286" s="567" t="str">
        <f t="shared" si="72"/>
        <v>No hay ejecución</v>
      </c>
      <c r="T286" s="568" t="str">
        <f t="shared" si="73"/>
        <v>NA</v>
      </c>
      <c r="U286" s="575" t="s">
        <v>1550</v>
      </c>
      <c r="V286" s="575"/>
      <c r="W286" s="575"/>
      <c r="X286" s="567" t="str">
        <f t="shared" si="70"/>
        <v>No hay ejecución</v>
      </c>
      <c r="Y286" s="568" t="str">
        <f t="shared" si="71"/>
        <v>NA</v>
      </c>
      <c r="Z286" s="575"/>
      <c r="AA286" s="575"/>
      <c r="AB286" s="575"/>
      <c r="AC286" s="575"/>
      <c r="AD286" s="575"/>
    </row>
    <row r="287" spans="1:30" ht="35.25" customHeight="1" thickTop="1" thickBot="1">
      <c r="A287" s="563">
        <v>17.3</v>
      </c>
      <c r="B287" s="564"/>
      <c r="C287" s="564"/>
      <c r="D287" s="564"/>
      <c r="E287" s="564"/>
      <c r="F287" s="577" t="s">
        <v>1349</v>
      </c>
      <c r="G287" s="578"/>
      <c r="H287" s="578"/>
      <c r="I287" s="567" t="str">
        <f t="shared" si="66"/>
        <v>No hay ejecución</v>
      </c>
      <c r="J287" s="568" t="str">
        <f t="shared" si="67"/>
        <v>NA</v>
      </c>
      <c r="K287" s="578"/>
      <c r="L287" s="580">
        <v>2</v>
      </c>
      <c r="M287" s="580">
        <v>10</v>
      </c>
      <c r="N287" s="567">
        <f t="shared" si="68"/>
        <v>5</v>
      </c>
      <c r="O287" s="568" t="str">
        <f t="shared" si="69"/>
        <v>De acuerdo con lo programado</v>
      </c>
      <c r="P287" s="575"/>
      <c r="Q287" s="575">
        <v>3</v>
      </c>
      <c r="R287" s="575">
        <v>9</v>
      </c>
      <c r="S287" s="567">
        <f t="shared" si="72"/>
        <v>3</v>
      </c>
      <c r="T287" s="568" t="str">
        <f t="shared" si="73"/>
        <v>De acuerdo con lo programado</v>
      </c>
      <c r="U287" s="575"/>
      <c r="V287" s="575">
        <v>1</v>
      </c>
      <c r="W287" s="575">
        <v>7</v>
      </c>
      <c r="X287" s="567">
        <f t="shared" si="70"/>
        <v>7</v>
      </c>
      <c r="Y287" s="568" t="str">
        <f t="shared" si="71"/>
        <v>De acuerdo con lo programado</v>
      </c>
      <c r="Z287" s="575"/>
      <c r="AA287" s="575"/>
      <c r="AB287" s="575"/>
      <c r="AC287" s="575"/>
      <c r="AD287" s="575"/>
    </row>
    <row r="288" spans="1:30" ht="35.25" hidden="1" customHeight="1" thickTop="1" thickBot="1">
      <c r="A288" s="563">
        <v>17.399999999999999</v>
      </c>
      <c r="B288" s="564"/>
      <c r="C288" s="564"/>
      <c r="D288" s="564"/>
      <c r="E288" s="564"/>
      <c r="F288" s="577" t="s">
        <v>1350</v>
      </c>
      <c r="G288" s="578"/>
      <c r="H288" s="578"/>
      <c r="I288" s="567" t="str">
        <f t="shared" si="66"/>
        <v>No hay ejecución</v>
      </c>
      <c r="J288" s="568" t="str">
        <f t="shared" si="67"/>
        <v>NA</v>
      </c>
      <c r="K288" s="578"/>
      <c r="L288" s="580">
        <v>1</v>
      </c>
      <c r="M288" s="580">
        <v>1</v>
      </c>
      <c r="N288" s="567">
        <f t="shared" si="68"/>
        <v>1</v>
      </c>
      <c r="O288" s="568" t="str">
        <f t="shared" si="69"/>
        <v>De acuerdo con lo programado</v>
      </c>
      <c r="P288" s="575"/>
      <c r="Q288" s="575">
        <v>0</v>
      </c>
      <c r="R288" s="575"/>
      <c r="S288" s="567" t="str">
        <f t="shared" si="72"/>
        <v>No hay ejecución</v>
      </c>
      <c r="T288" s="568" t="str">
        <f t="shared" si="73"/>
        <v>NA</v>
      </c>
      <c r="U288" s="575" t="s">
        <v>1550</v>
      </c>
      <c r="V288" s="575"/>
      <c r="W288" s="575"/>
      <c r="X288" s="567" t="str">
        <f t="shared" si="70"/>
        <v>No hay ejecución</v>
      </c>
      <c r="Y288" s="568" t="str">
        <f t="shared" si="71"/>
        <v>NA</v>
      </c>
      <c r="Z288" s="575"/>
      <c r="AA288" s="575"/>
      <c r="AB288" s="575"/>
      <c r="AC288" s="575"/>
      <c r="AD288" s="575"/>
    </row>
    <row r="289" spans="1:30" ht="35.25" hidden="1" customHeight="1" thickTop="1" thickBot="1">
      <c r="A289" s="563">
        <v>17.5</v>
      </c>
      <c r="B289" s="564"/>
      <c r="C289" s="564"/>
      <c r="D289" s="564"/>
      <c r="E289" s="564"/>
      <c r="F289" s="577" t="s">
        <v>1351</v>
      </c>
      <c r="G289" s="578"/>
      <c r="H289" s="578"/>
      <c r="I289" s="567" t="str">
        <f t="shared" si="66"/>
        <v>No hay ejecución</v>
      </c>
      <c r="J289" s="568" t="str">
        <f t="shared" si="67"/>
        <v>NA</v>
      </c>
      <c r="K289" s="578"/>
      <c r="L289" s="580"/>
      <c r="M289" s="580"/>
      <c r="N289" s="567" t="str">
        <f t="shared" si="68"/>
        <v>No hay ejecución</v>
      </c>
      <c r="O289" s="568" t="str">
        <f t="shared" si="69"/>
        <v>NA</v>
      </c>
      <c r="P289" s="575"/>
      <c r="Q289" s="575"/>
      <c r="R289" s="575"/>
      <c r="S289" s="576"/>
      <c r="T289" s="576"/>
      <c r="U289" s="575"/>
      <c r="V289" s="575"/>
      <c r="W289" s="575"/>
      <c r="X289" s="567" t="str">
        <f t="shared" si="70"/>
        <v>No hay ejecución</v>
      </c>
      <c r="Y289" s="568" t="str">
        <f t="shared" si="71"/>
        <v>NA</v>
      </c>
      <c r="Z289" s="575"/>
      <c r="AA289" s="575"/>
      <c r="AB289" s="575"/>
      <c r="AC289" s="575"/>
      <c r="AD289" s="575"/>
    </row>
    <row r="290" spans="1:30" ht="35.25" customHeight="1" thickTop="1" thickBot="1">
      <c r="A290" s="563">
        <v>17.600000000000001</v>
      </c>
      <c r="B290" s="564"/>
      <c r="C290" s="564"/>
      <c r="D290" s="564"/>
      <c r="E290" s="564"/>
      <c r="F290" s="577" t="s">
        <v>1352</v>
      </c>
      <c r="G290" s="578"/>
      <c r="H290" s="578"/>
      <c r="I290" s="567" t="str">
        <f t="shared" si="66"/>
        <v>No hay ejecución</v>
      </c>
      <c r="J290" s="568" t="str">
        <f t="shared" si="67"/>
        <v>NA</v>
      </c>
      <c r="K290" s="578"/>
      <c r="L290" s="580">
        <v>2</v>
      </c>
      <c r="M290" s="580">
        <v>1</v>
      </c>
      <c r="N290" s="567">
        <f t="shared" si="68"/>
        <v>0.5</v>
      </c>
      <c r="O290" s="568" t="str">
        <f t="shared" si="69"/>
        <v>En riesgo cumplimiento</v>
      </c>
      <c r="P290" s="575"/>
      <c r="Q290" s="575">
        <v>1</v>
      </c>
      <c r="R290" s="575">
        <v>1</v>
      </c>
      <c r="S290" s="567">
        <f>IF(R290="","No hay ejecución",IF(AND(Q290=0),"No hay Programación", R290/Q290))</f>
        <v>1</v>
      </c>
      <c r="T290" s="568" t="str">
        <f>IF(S290="No hay ejecución","NA",IF(S290&gt;=90%,"De acuerdo con lo programado",IF(S290&gt;=51%,"Atraso Leve",IF(S290&lt;=50%,"En riesgo cumplimiento"))))</f>
        <v>De acuerdo con lo programado</v>
      </c>
      <c r="U290" s="575"/>
      <c r="V290" s="575">
        <v>2</v>
      </c>
      <c r="W290" s="575">
        <v>2</v>
      </c>
      <c r="X290" s="567">
        <f t="shared" si="70"/>
        <v>1</v>
      </c>
      <c r="Y290" s="568" t="str">
        <f t="shared" si="71"/>
        <v>De acuerdo con lo programado</v>
      </c>
      <c r="Z290" s="575"/>
      <c r="AA290" s="575"/>
      <c r="AB290" s="575"/>
      <c r="AC290" s="575"/>
      <c r="AD290" s="575"/>
    </row>
    <row r="291" spans="1:30" ht="35.25" hidden="1" customHeight="1" thickTop="1" thickBot="1">
      <c r="A291" s="563">
        <v>18</v>
      </c>
      <c r="B291" s="564"/>
      <c r="C291" s="564"/>
      <c r="D291" s="564"/>
      <c r="E291" s="564"/>
      <c r="F291" s="565" t="s">
        <v>1353</v>
      </c>
      <c r="G291" s="569"/>
      <c r="H291" s="569"/>
      <c r="I291" s="567" t="str">
        <f t="shared" si="66"/>
        <v>No hay ejecución</v>
      </c>
      <c r="J291" s="568" t="str">
        <f t="shared" si="67"/>
        <v>NA</v>
      </c>
      <c r="K291" s="569"/>
      <c r="L291" s="580"/>
      <c r="M291" s="580"/>
      <c r="N291" s="567" t="str">
        <f t="shared" si="68"/>
        <v>No hay ejecución</v>
      </c>
      <c r="O291" s="568" t="str">
        <f t="shared" si="69"/>
        <v>NA</v>
      </c>
      <c r="P291" s="575"/>
      <c r="Q291" s="575"/>
      <c r="R291" s="575"/>
      <c r="S291" s="576"/>
      <c r="T291" s="576"/>
      <c r="U291" s="575"/>
      <c r="V291" s="575"/>
      <c r="W291" s="575"/>
      <c r="X291" s="567" t="str">
        <f t="shared" si="70"/>
        <v>No hay ejecución</v>
      </c>
      <c r="Y291" s="568" t="str">
        <f t="shared" si="71"/>
        <v>NA</v>
      </c>
      <c r="Z291" s="575"/>
      <c r="AA291" s="575"/>
      <c r="AB291" s="575"/>
      <c r="AC291" s="575"/>
      <c r="AD291" s="575"/>
    </row>
    <row r="292" spans="1:30" ht="35.25" customHeight="1" thickTop="1" thickBot="1">
      <c r="A292" s="563">
        <v>18.100000000000001</v>
      </c>
      <c r="B292" s="564"/>
      <c r="C292" s="564"/>
      <c r="D292" s="564"/>
      <c r="E292" s="564"/>
      <c r="F292" s="587" t="s">
        <v>1354</v>
      </c>
      <c r="G292" s="588"/>
      <c r="H292" s="588"/>
      <c r="I292" s="567" t="str">
        <f t="shared" si="66"/>
        <v>No hay ejecución</v>
      </c>
      <c r="J292" s="568" t="str">
        <f t="shared" si="67"/>
        <v>NA</v>
      </c>
      <c r="K292" s="588"/>
      <c r="L292" s="580">
        <v>2</v>
      </c>
      <c r="M292" s="580">
        <v>10</v>
      </c>
      <c r="N292" s="567">
        <f t="shared" si="68"/>
        <v>5</v>
      </c>
      <c r="O292" s="568" t="str">
        <f t="shared" si="69"/>
        <v>De acuerdo con lo programado</v>
      </c>
      <c r="P292" s="575"/>
      <c r="Q292" s="575">
        <v>3</v>
      </c>
      <c r="R292" s="575">
        <v>3</v>
      </c>
      <c r="S292" s="567">
        <f t="shared" ref="S292:S293" si="74">IF(R292="","No hay ejecución",IF(AND(Q292=0),"No hay Programación", R292/Q292))</f>
        <v>1</v>
      </c>
      <c r="T292" s="568" t="str">
        <f t="shared" ref="T292:T293" si="75">IF(S292="No hay ejecución","NA",IF(S292&gt;=90%,"De acuerdo con lo programado",IF(S292&gt;=51%,"Atraso Leve",IF(S292&lt;=50%,"En riesgo cumplimiento"))))</f>
        <v>De acuerdo con lo programado</v>
      </c>
      <c r="U292" s="575"/>
      <c r="V292" s="575">
        <v>1</v>
      </c>
      <c r="W292" s="575">
        <v>6</v>
      </c>
      <c r="X292" s="567">
        <f t="shared" si="70"/>
        <v>6</v>
      </c>
      <c r="Y292" s="568" t="str">
        <f t="shared" si="71"/>
        <v>De acuerdo con lo programado</v>
      </c>
      <c r="Z292" s="575"/>
      <c r="AA292" s="575"/>
      <c r="AB292" s="575"/>
      <c r="AC292" s="575"/>
      <c r="AD292" s="575"/>
    </row>
    <row r="293" spans="1:30" ht="35.25" hidden="1" customHeight="1" thickTop="1" thickBot="1">
      <c r="A293" s="563">
        <v>18.2</v>
      </c>
      <c r="B293" s="564"/>
      <c r="C293" s="564"/>
      <c r="D293" s="564"/>
      <c r="E293" s="564"/>
      <c r="F293" s="587" t="s">
        <v>1355</v>
      </c>
      <c r="G293" s="588"/>
      <c r="H293" s="588"/>
      <c r="I293" s="567" t="str">
        <f t="shared" si="66"/>
        <v>No hay ejecución</v>
      </c>
      <c r="J293" s="568" t="str">
        <f t="shared" si="67"/>
        <v>NA</v>
      </c>
      <c r="K293" s="588"/>
      <c r="L293" s="580">
        <v>1</v>
      </c>
      <c r="M293" s="580">
        <v>1</v>
      </c>
      <c r="N293" s="567">
        <f t="shared" si="68"/>
        <v>1</v>
      </c>
      <c r="O293" s="568" t="str">
        <f t="shared" si="69"/>
        <v>De acuerdo con lo programado</v>
      </c>
      <c r="P293" s="575"/>
      <c r="Q293" s="575">
        <v>0</v>
      </c>
      <c r="R293" s="575"/>
      <c r="S293" s="567" t="str">
        <f t="shared" si="74"/>
        <v>No hay ejecución</v>
      </c>
      <c r="T293" s="568" t="str">
        <f t="shared" si="75"/>
        <v>NA</v>
      </c>
      <c r="U293" s="575" t="s">
        <v>1550</v>
      </c>
      <c r="V293" s="575"/>
      <c r="W293" s="575"/>
      <c r="X293" s="567" t="str">
        <f t="shared" si="70"/>
        <v>No hay ejecución</v>
      </c>
      <c r="Y293" s="568" t="str">
        <f t="shared" si="71"/>
        <v>NA</v>
      </c>
      <c r="Z293" s="575"/>
      <c r="AA293" s="575"/>
      <c r="AB293" s="575"/>
      <c r="AC293" s="575"/>
      <c r="AD293" s="575"/>
    </row>
    <row r="294" spans="1:30" ht="35.25" hidden="1" customHeight="1" thickTop="1" thickBot="1">
      <c r="A294" s="563">
        <v>18.3</v>
      </c>
      <c r="B294" s="564"/>
      <c r="C294" s="564"/>
      <c r="D294" s="564"/>
      <c r="E294" s="564"/>
      <c r="F294" s="587" t="s">
        <v>1356</v>
      </c>
      <c r="G294" s="588"/>
      <c r="H294" s="588"/>
      <c r="I294" s="567" t="str">
        <f t="shared" si="66"/>
        <v>No hay ejecución</v>
      </c>
      <c r="J294" s="568" t="str">
        <f t="shared" si="67"/>
        <v>NA</v>
      </c>
      <c r="K294" s="588"/>
      <c r="L294" s="580"/>
      <c r="M294" s="580"/>
      <c r="N294" s="567" t="str">
        <f t="shared" si="68"/>
        <v>No hay ejecución</v>
      </c>
      <c r="O294" s="568" t="str">
        <f t="shared" si="69"/>
        <v>NA</v>
      </c>
      <c r="P294" s="575"/>
      <c r="Q294" s="575"/>
      <c r="R294" s="575"/>
      <c r="S294" s="576"/>
      <c r="T294" s="576"/>
      <c r="U294" s="575"/>
      <c r="V294" s="575"/>
      <c r="W294" s="575"/>
      <c r="X294" s="567" t="str">
        <f t="shared" si="70"/>
        <v>No hay ejecución</v>
      </c>
      <c r="Y294" s="568" t="str">
        <f t="shared" si="71"/>
        <v>NA</v>
      </c>
      <c r="Z294" s="575"/>
      <c r="AA294" s="575"/>
      <c r="AB294" s="575"/>
      <c r="AC294" s="575"/>
      <c r="AD294" s="575"/>
    </row>
    <row r="295" spans="1:30" ht="35.25" hidden="1" customHeight="1" thickTop="1" thickBot="1">
      <c r="A295" s="563">
        <v>19</v>
      </c>
      <c r="B295" s="564"/>
      <c r="C295" s="564"/>
      <c r="D295" s="564"/>
      <c r="E295" s="564"/>
      <c r="F295" s="584" t="s">
        <v>1357</v>
      </c>
      <c r="G295" s="586"/>
      <c r="H295" s="586"/>
      <c r="I295" s="567" t="str">
        <f t="shared" si="66"/>
        <v>No hay ejecución</v>
      </c>
      <c r="J295" s="568" t="str">
        <f t="shared" si="67"/>
        <v>NA</v>
      </c>
      <c r="K295" s="586"/>
      <c r="L295" s="580"/>
      <c r="M295" s="580"/>
      <c r="N295" s="567" t="str">
        <f t="shared" si="68"/>
        <v>No hay ejecución</v>
      </c>
      <c r="O295" s="568" t="str">
        <f t="shared" si="69"/>
        <v>NA</v>
      </c>
      <c r="P295" s="575"/>
      <c r="Q295" s="575"/>
      <c r="R295" s="575"/>
      <c r="S295" s="576"/>
      <c r="T295" s="576"/>
      <c r="U295" s="575"/>
      <c r="V295" s="575"/>
      <c r="W295" s="575"/>
      <c r="X295" s="567" t="str">
        <f t="shared" si="70"/>
        <v>No hay ejecución</v>
      </c>
      <c r="Y295" s="568" t="str">
        <f t="shared" si="71"/>
        <v>NA</v>
      </c>
      <c r="Z295" s="575"/>
      <c r="AA295" s="575"/>
      <c r="AB295" s="575"/>
      <c r="AC295" s="575"/>
      <c r="AD295" s="575"/>
    </row>
    <row r="296" spans="1:30" ht="35.25" customHeight="1" thickTop="1" thickBot="1">
      <c r="A296" s="563">
        <v>19.100000000000001</v>
      </c>
      <c r="B296" s="564"/>
      <c r="C296" s="564"/>
      <c r="D296" s="564"/>
      <c r="E296" s="564"/>
      <c r="F296" s="587" t="s">
        <v>1358</v>
      </c>
      <c r="G296" s="588"/>
      <c r="H296" s="588"/>
      <c r="I296" s="567" t="str">
        <f t="shared" si="66"/>
        <v>No hay ejecución</v>
      </c>
      <c r="J296" s="568" t="str">
        <f t="shared" si="67"/>
        <v>NA</v>
      </c>
      <c r="K296" s="588"/>
      <c r="L296" s="580">
        <v>3</v>
      </c>
      <c r="M296" s="580">
        <v>3</v>
      </c>
      <c r="N296" s="567">
        <f t="shared" si="68"/>
        <v>1</v>
      </c>
      <c r="O296" s="568" t="str">
        <f t="shared" si="69"/>
        <v>De acuerdo con lo programado</v>
      </c>
      <c r="P296" s="575"/>
      <c r="Q296" s="575">
        <v>2</v>
      </c>
      <c r="R296" s="575">
        <v>2</v>
      </c>
      <c r="S296" s="567">
        <f>IF(R296="","No hay ejecución",IF(AND(Q296=0),"No hay Programación", R296/Q296))</f>
        <v>1</v>
      </c>
      <c r="T296" s="568" t="str">
        <f>IF(S296="No hay ejecución","NA",IF(S296&gt;=90%,"De acuerdo con lo programado",IF(S296&gt;=51%,"Atraso Leve",IF(S296&lt;=50%,"En riesgo cumplimiento"))))</f>
        <v>De acuerdo con lo programado</v>
      </c>
      <c r="U296" s="575"/>
      <c r="V296" s="575">
        <v>1</v>
      </c>
      <c r="W296" s="575">
        <v>3</v>
      </c>
      <c r="X296" s="567">
        <f t="shared" si="70"/>
        <v>3</v>
      </c>
      <c r="Y296" s="568" t="str">
        <f t="shared" si="71"/>
        <v>De acuerdo con lo programado</v>
      </c>
      <c r="Z296" s="575"/>
      <c r="AA296" s="575"/>
      <c r="AB296" s="575"/>
      <c r="AC296" s="575"/>
      <c r="AD296" s="575"/>
    </row>
    <row r="297" spans="1:30" ht="35.25" customHeight="1" thickTop="1" thickBot="1">
      <c r="A297" s="563">
        <v>19.2</v>
      </c>
      <c r="B297" s="564"/>
      <c r="C297" s="564"/>
      <c r="D297" s="564"/>
      <c r="E297" s="564"/>
      <c r="F297" s="587" t="s">
        <v>1359</v>
      </c>
      <c r="G297" s="588"/>
      <c r="H297" s="588"/>
      <c r="I297" s="567" t="str">
        <f t="shared" si="66"/>
        <v>No hay ejecución</v>
      </c>
      <c r="J297" s="568" t="str">
        <f t="shared" si="67"/>
        <v>NA</v>
      </c>
      <c r="K297" s="588"/>
      <c r="L297" s="580"/>
      <c r="M297" s="580"/>
      <c r="N297" s="567" t="str">
        <f t="shared" si="68"/>
        <v>No hay ejecución</v>
      </c>
      <c r="O297" s="568" t="str">
        <f t="shared" si="69"/>
        <v>NA</v>
      </c>
      <c r="P297" s="575"/>
      <c r="Q297" s="575"/>
      <c r="R297" s="575"/>
      <c r="S297" s="576"/>
      <c r="T297" s="576"/>
      <c r="U297" s="575"/>
      <c r="V297" s="575">
        <v>1</v>
      </c>
      <c r="W297" s="575">
        <v>1</v>
      </c>
      <c r="X297" s="567">
        <f t="shared" si="70"/>
        <v>1</v>
      </c>
      <c r="Y297" s="568" t="str">
        <f t="shared" si="71"/>
        <v>De acuerdo con lo programado</v>
      </c>
      <c r="Z297" s="575"/>
      <c r="AA297" s="575"/>
      <c r="AB297" s="575"/>
      <c r="AC297" s="575"/>
      <c r="AD297" s="575"/>
    </row>
    <row r="298" spans="1:30" ht="35.25" customHeight="1" thickTop="1" thickBot="1">
      <c r="A298" s="563">
        <v>19.2</v>
      </c>
      <c r="B298" s="564"/>
      <c r="C298" s="564"/>
      <c r="D298" s="564"/>
      <c r="E298" s="564"/>
      <c r="F298" s="587" t="s">
        <v>1359</v>
      </c>
      <c r="G298" s="588"/>
      <c r="H298" s="588"/>
      <c r="I298" s="567" t="str">
        <f t="shared" si="66"/>
        <v>No hay ejecución</v>
      </c>
      <c r="J298" s="568" t="str">
        <f t="shared" si="67"/>
        <v>NA</v>
      </c>
      <c r="K298" s="588"/>
      <c r="L298" s="580"/>
      <c r="M298" s="580"/>
      <c r="N298" s="567" t="str">
        <f t="shared" si="68"/>
        <v>No hay ejecución</v>
      </c>
      <c r="O298" s="568" t="str">
        <f t="shared" si="69"/>
        <v>NA</v>
      </c>
      <c r="P298" s="575"/>
      <c r="Q298" s="575"/>
      <c r="R298" s="575"/>
      <c r="S298" s="576"/>
      <c r="T298" s="576"/>
      <c r="U298" s="575"/>
      <c r="V298" s="575">
        <v>1</v>
      </c>
      <c r="W298" s="575">
        <v>1</v>
      </c>
      <c r="X298" s="567">
        <f t="shared" si="70"/>
        <v>1</v>
      </c>
      <c r="Y298" s="568" t="str">
        <f t="shared" si="71"/>
        <v>De acuerdo con lo programado</v>
      </c>
      <c r="Z298" s="575"/>
      <c r="AA298" s="575"/>
      <c r="AB298" s="575"/>
      <c r="AC298" s="575"/>
      <c r="AD298" s="575"/>
    </row>
    <row r="299" spans="1:30" ht="35.25" customHeight="1" thickTop="1" thickBot="1">
      <c r="A299" s="563">
        <v>19.2</v>
      </c>
      <c r="B299" s="564"/>
      <c r="C299" s="564"/>
      <c r="D299" s="564"/>
      <c r="E299" s="564"/>
      <c r="F299" s="587" t="s">
        <v>1359</v>
      </c>
      <c r="G299" s="588"/>
      <c r="H299" s="588"/>
      <c r="I299" s="567" t="str">
        <f t="shared" si="66"/>
        <v>No hay ejecución</v>
      </c>
      <c r="J299" s="568" t="str">
        <f t="shared" si="67"/>
        <v>NA</v>
      </c>
      <c r="K299" s="588"/>
      <c r="L299" s="580"/>
      <c r="M299" s="580"/>
      <c r="N299" s="567" t="str">
        <f t="shared" si="68"/>
        <v>No hay ejecución</v>
      </c>
      <c r="O299" s="568" t="str">
        <f t="shared" si="69"/>
        <v>NA</v>
      </c>
      <c r="P299" s="575"/>
      <c r="Q299" s="575"/>
      <c r="R299" s="575"/>
      <c r="S299" s="576"/>
      <c r="T299" s="576"/>
      <c r="U299" s="575"/>
      <c r="V299" s="575">
        <v>1</v>
      </c>
      <c r="W299" s="575">
        <v>1</v>
      </c>
      <c r="X299" s="567">
        <f t="shared" si="70"/>
        <v>1</v>
      </c>
      <c r="Y299" s="568" t="str">
        <f t="shared" si="71"/>
        <v>De acuerdo con lo programado</v>
      </c>
      <c r="Z299" s="575"/>
      <c r="AA299" s="575"/>
      <c r="AB299" s="575"/>
      <c r="AC299" s="575"/>
      <c r="AD299" s="575"/>
    </row>
    <row r="300" spans="1:30" ht="35.25" customHeight="1" thickTop="1" thickBot="1">
      <c r="A300" s="563">
        <v>19.3</v>
      </c>
      <c r="B300" s="564"/>
      <c r="C300" s="564"/>
      <c r="D300" s="564"/>
      <c r="E300" s="564"/>
      <c r="F300" s="587" t="s">
        <v>1360</v>
      </c>
      <c r="G300" s="588"/>
      <c r="H300" s="588"/>
      <c r="I300" s="567" t="str">
        <f t="shared" si="66"/>
        <v>No hay ejecución</v>
      </c>
      <c r="J300" s="568" t="str">
        <f t="shared" si="67"/>
        <v>NA</v>
      </c>
      <c r="K300" s="588"/>
      <c r="L300" s="580">
        <v>1</v>
      </c>
      <c r="M300" s="580">
        <v>1</v>
      </c>
      <c r="N300" s="567">
        <f t="shared" si="68"/>
        <v>1</v>
      </c>
      <c r="O300" s="568" t="str">
        <f t="shared" si="69"/>
        <v>De acuerdo con lo programado</v>
      </c>
      <c r="P300" s="575"/>
      <c r="Q300" s="575">
        <v>1</v>
      </c>
      <c r="R300" s="575">
        <v>1</v>
      </c>
      <c r="S300" s="567">
        <f t="shared" ref="S300:S302" si="76">IF(R300="","No hay ejecución",IF(AND(Q300=0),"No hay Programación", R300/Q300))</f>
        <v>1</v>
      </c>
      <c r="T300" s="568" t="str">
        <f t="shared" ref="T300:T302" si="77">IF(S300="No hay ejecución","NA",IF(S300&gt;=90%,"De acuerdo con lo programado",IF(S300&gt;=51%,"Atraso Leve",IF(S300&lt;=50%,"En riesgo cumplimiento"))))</f>
        <v>De acuerdo con lo programado</v>
      </c>
      <c r="U300" s="575"/>
      <c r="V300" s="575">
        <v>1</v>
      </c>
      <c r="W300" s="575">
        <v>1</v>
      </c>
      <c r="X300" s="567">
        <f t="shared" si="70"/>
        <v>1</v>
      </c>
      <c r="Y300" s="568" t="str">
        <f t="shared" si="71"/>
        <v>De acuerdo con lo programado</v>
      </c>
      <c r="Z300" s="575"/>
      <c r="AA300" s="575"/>
      <c r="AB300" s="575"/>
      <c r="AC300" s="575"/>
      <c r="AD300" s="575"/>
    </row>
    <row r="301" spans="1:30" ht="35.25" customHeight="1" thickTop="1" thickBot="1">
      <c r="A301" s="563">
        <v>19.3</v>
      </c>
      <c r="B301" s="564"/>
      <c r="C301" s="564"/>
      <c r="D301" s="564"/>
      <c r="E301" s="564"/>
      <c r="F301" s="587" t="s">
        <v>1360</v>
      </c>
      <c r="G301" s="588"/>
      <c r="H301" s="588"/>
      <c r="I301" s="567" t="str">
        <f t="shared" si="66"/>
        <v>No hay ejecución</v>
      </c>
      <c r="J301" s="568" t="str">
        <f t="shared" si="67"/>
        <v>NA</v>
      </c>
      <c r="K301" s="588"/>
      <c r="L301" s="580">
        <v>1</v>
      </c>
      <c r="M301" s="580">
        <v>1</v>
      </c>
      <c r="N301" s="567">
        <f t="shared" si="68"/>
        <v>1</v>
      </c>
      <c r="O301" s="568" t="str">
        <f t="shared" si="69"/>
        <v>De acuerdo con lo programado</v>
      </c>
      <c r="P301" s="575"/>
      <c r="Q301" s="575">
        <v>1</v>
      </c>
      <c r="R301" s="575">
        <v>1</v>
      </c>
      <c r="S301" s="567">
        <f t="shared" si="76"/>
        <v>1</v>
      </c>
      <c r="T301" s="568" t="str">
        <f t="shared" si="77"/>
        <v>De acuerdo con lo programado</v>
      </c>
      <c r="U301" s="575"/>
      <c r="V301" s="575">
        <v>1</v>
      </c>
      <c r="W301" s="575">
        <v>1</v>
      </c>
      <c r="X301" s="567">
        <f t="shared" si="70"/>
        <v>1</v>
      </c>
      <c r="Y301" s="568" t="str">
        <f t="shared" si="71"/>
        <v>De acuerdo con lo programado</v>
      </c>
      <c r="Z301" s="575"/>
      <c r="AA301" s="575"/>
      <c r="AB301" s="575"/>
      <c r="AC301" s="575"/>
      <c r="AD301" s="575"/>
    </row>
    <row r="302" spans="1:30" ht="35.25" customHeight="1" thickTop="1" thickBot="1">
      <c r="A302" s="563">
        <v>19.3</v>
      </c>
      <c r="B302" s="564"/>
      <c r="C302" s="564"/>
      <c r="D302" s="564"/>
      <c r="E302" s="564"/>
      <c r="F302" s="587" t="s">
        <v>1360</v>
      </c>
      <c r="G302" s="588"/>
      <c r="H302" s="588"/>
      <c r="I302" s="567" t="str">
        <f t="shared" si="66"/>
        <v>No hay ejecución</v>
      </c>
      <c r="J302" s="568" t="str">
        <f t="shared" si="67"/>
        <v>NA</v>
      </c>
      <c r="K302" s="588"/>
      <c r="L302" s="580">
        <v>1</v>
      </c>
      <c r="M302" s="580">
        <v>1</v>
      </c>
      <c r="N302" s="567">
        <f t="shared" si="68"/>
        <v>1</v>
      </c>
      <c r="O302" s="568" t="str">
        <f t="shared" si="69"/>
        <v>De acuerdo con lo programado</v>
      </c>
      <c r="P302" s="575"/>
      <c r="Q302" s="575">
        <v>1</v>
      </c>
      <c r="R302" s="575">
        <v>1</v>
      </c>
      <c r="S302" s="567">
        <f t="shared" si="76"/>
        <v>1</v>
      </c>
      <c r="T302" s="568" t="str">
        <f t="shared" si="77"/>
        <v>De acuerdo con lo programado</v>
      </c>
      <c r="U302" s="575"/>
      <c r="V302" s="575">
        <v>1</v>
      </c>
      <c r="W302" s="575">
        <v>1</v>
      </c>
      <c r="X302" s="567">
        <f t="shared" si="70"/>
        <v>1</v>
      </c>
      <c r="Y302" s="568" t="str">
        <f t="shared" si="71"/>
        <v>De acuerdo con lo programado</v>
      </c>
      <c r="Z302" s="575"/>
      <c r="AA302" s="575"/>
      <c r="AB302" s="575"/>
      <c r="AC302" s="575"/>
      <c r="AD302" s="575"/>
    </row>
    <row r="303" spans="1:30" ht="35.25" hidden="1" customHeight="1" thickTop="1" thickBot="1">
      <c r="A303" s="563">
        <v>20</v>
      </c>
      <c r="B303" s="564"/>
      <c r="C303" s="564"/>
      <c r="D303" s="564"/>
      <c r="E303" s="564"/>
      <c r="F303" s="584" t="s">
        <v>1361</v>
      </c>
      <c r="G303" s="586"/>
      <c r="H303" s="586"/>
      <c r="I303" s="567" t="str">
        <f t="shared" si="66"/>
        <v>No hay ejecución</v>
      </c>
      <c r="J303" s="568" t="str">
        <f t="shared" si="67"/>
        <v>NA</v>
      </c>
      <c r="K303" s="586"/>
      <c r="L303" s="580"/>
      <c r="M303" s="580"/>
      <c r="N303" s="567" t="str">
        <f t="shared" si="68"/>
        <v>No hay ejecución</v>
      </c>
      <c r="O303" s="568" t="str">
        <f t="shared" si="69"/>
        <v>NA</v>
      </c>
      <c r="P303" s="575"/>
      <c r="Q303" s="575"/>
      <c r="R303" s="575"/>
      <c r="S303" s="576"/>
      <c r="T303" s="576"/>
      <c r="U303" s="575"/>
      <c r="V303" s="575"/>
      <c r="W303" s="575"/>
      <c r="X303" s="567" t="str">
        <f t="shared" si="70"/>
        <v>No hay ejecución</v>
      </c>
      <c r="Y303" s="568" t="str">
        <f t="shared" si="71"/>
        <v>NA</v>
      </c>
      <c r="Z303" s="575"/>
      <c r="AA303" s="575"/>
      <c r="AB303" s="575"/>
      <c r="AC303" s="575"/>
      <c r="AD303" s="575"/>
    </row>
    <row r="304" spans="1:30" ht="35.25" customHeight="1" thickTop="1" thickBot="1">
      <c r="A304" s="563">
        <v>20.100000000000001</v>
      </c>
      <c r="B304" s="564"/>
      <c r="C304" s="564"/>
      <c r="D304" s="564"/>
      <c r="E304" s="564"/>
      <c r="F304" s="577" t="s">
        <v>1362</v>
      </c>
      <c r="G304" s="578"/>
      <c r="H304" s="578"/>
      <c r="I304" s="567" t="str">
        <f t="shared" si="66"/>
        <v>No hay ejecución</v>
      </c>
      <c r="J304" s="568" t="str">
        <f t="shared" si="67"/>
        <v>NA</v>
      </c>
      <c r="K304" s="578"/>
      <c r="L304" s="580">
        <v>1</v>
      </c>
      <c r="M304" s="580">
        <v>10</v>
      </c>
      <c r="N304" s="567">
        <f t="shared" si="68"/>
        <v>10</v>
      </c>
      <c r="O304" s="568" t="str">
        <f t="shared" si="69"/>
        <v>De acuerdo con lo programado</v>
      </c>
      <c r="P304" s="575"/>
      <c r="Q304" s="575">
        <v>260</v>
      </c>
      <c r="R304" s="575">
        <v>260</v>
      </c>
      <c r="S304" s="567">
        <f t="shared" ref="S304:S306" si="78">IF(R304="","No hay ejecución",IF(AND(Q304=0),"No hay Programación", R304/Q304))</f>
        <v>1</v>
      </c>
      <c r="T304" s="568" t="str">
        <f t="shared" ref="T304:T306" si="79">IF(S304="No hay ejecución","NA",IF(S304&gt;=90%,"De acuerdo con lo programado",IF(S304&gt;=51%,"Atraso Leve",IF(S304&lt;=50%,"En riesgo cumplimiento"))))</f>
        <v>De acuerdo con lo programado</v>
      </c>
      <c r="U304" s="575" t="s">
        <v>1551</v>
      </c>
      <c r="V304" s="575">
        <v>200</v>
      </c>
      <c r="W304" s="575">
        <v>200</v>
      </c>
      <c r="X304" s="567">
        <f t="shared" si="70"/>
        <v>1</v>
      </c>
      <c r="Y304" s="568" t="str">
        <f t="shared" si="71"/>
        <v>De acuerdo con lo programado</v>
      </c>
      <c r="Z304" s="575"/>
      <c r="AA304" s="575"/>
      <c r="AB304" s="575"/>
      <c r="AC304" s="575"/>
      <c r="AD304" s="575"/>
    </row>
    <row r="305" spans="1:30" ht="35.25" customHeight="1" thickTop="1" thickBot="1">
      <c r="A305" s="563">
        <v>20.100000000000001</v>
      </c>
      <c r="B305" s="564"/>
      <c r="C305" s="564"/>
      <c r="D305" s="564"/>
      <c r="E305" s="564"/>
      <c r="F305" s="577" t="s">
        <v>1362</v>
      </c>
      <c r="G305" s="578"/>
      <c r="H305" s="578"/>
      <c r="I305" s="567" t="str">
        <f t="shared" si="66"/>
        <v>No hay ejecución</v>
      </c>
      <c r="J305" s="568" t="str">
        <f t="shared" si="67"/>
        <v>NA</v>
      </c>
      <c r="K305" s="578"/>
      <c r="L305" s="580">
        <v>1</v>
      </c>
      <c r="M305" s="580">
        <v>10</v>
      </c>
      <c r="N305" s="567">
        <f t="shared" si="68"/>
        <v>10</v>
      </c>
      <c r="O305" s="568" t="str">
        <f t="shared" si="69"/>
        <v>De acuerdo con lo programado</v>
      </c>
      <c r="P305" s="575"/>
      <c r="Q305" s="575">
        <v>260</v>
      </c>
      <c r="R305" s="575">
        <v>260</v>
      </c>
      <c r="S305" s="567">
        <f t="shared" si="78"/>
        <v>1</v>
      </c>
      <c r="T305" s="568" t="str">
        <f t="shared" si="79"/>
        <v>De acuerdo con lo programado</v>
      </c>
      <c r="U305" s="575" t="s">
        <v>1551</v>
      </c>
      <c r="V305" s="575">
        <v>200</v>
      </c>
      <c r="W305" s="575">
        <v>200</v>
      </c>
      <c r="X305" s="567">
        <f t="shared" si="70"/>
        <v>1</v>
      </c>
      <c r="Y305" s="568" t="str">
        <f t="shared" si="71"/>
        <v>De acuerdo con lo programado</v>
      </c>
      <c r="Z305" s="575"/>
      <c r="AA305" s="575"/>
      <c r="AB305" s="575"/>
      <c r="AC305" s="575"/>
      <c r="AD305" s="575"/>
    </row>
    <row r="306" spans="1:30" ht="35.25" customHeight="1" thickTop="1" thickBot="1">
      <c r="A306" s="563">
        <v>20.100000000000001</v>
      </c>
      <c r="B306" s="564"/>
      <c r="C306" s="564"/>
      <c r="D306" s="564"/>
      <c r="E306" s="564"/>
      <c r="F306" s="577" t="s">
        <v>1362</v>
      </c>
      <c r="G306" s="578"/>
      <c r="H306" s="578"/>
      <c r="I306" s="567" t="str">
        <f t="shared" si="66"/>
        <v>No hay ejecución</v>
      </c>
      <c r="J306" s="568" t="str">
        <f t="shared" si="67"/>
        <v>NA</v>
      </c>
      <c r="K306" s="578"/>
      <c r="L306" s="580">
        <v>1</v>
      </c>
      <c r="M306" s="580">
        <v>10</v>
      </c>
      <c r="N306" s="567">
        <f t="shared" si="68"/>
        <v>10</v>
      </c>
      <c r="O306" s="568" t="str">
        <f t="shared" si="69"/>
        <v>De acuerdo con lo programado</v>
      </c>
      <c r="P306" s="575"/>
      <c r="Q306" s="575">
        <v>260</v>
      </c>
      <c r="R306" s="575">
        <v>260</v>
      </c>
      <c r="S306" s="567">
        <f t="shared" si="78"/>
        <v>1</v>
      </c>
      <c r="T306" s="568" t="str">
        <f t="shared" si="79"/>
        <v>De acuerdo con lo programado</v>
      </c>
      <c r="U306" s="575" t="s">
        <v>1551</v>
      </c>
      <c r="V306" s="575">
        <v>200</v>
      </c>
      <c r="W306" s="575">
        <v>200</v>
      </c>
      <c r="X306" s="567">
        <f t="shared" si="70"/>
        <v>1</v>
      </c>
      <c r="Y306" s="568" t="str">
        <f t="shared" si="71"/>
        <v>De acuerdo con lo programado</v>
      </c>
      <c r="Z306" s="575"/>
      <c r="AA306" s="575"/>
      <c r="AB306" s="575"/>
      <c r="AC306" s="575"/>
      <c r="AD306" s="575"/>
    </row>
    <row r="307" spans="1:30" ht="35.25" hidden="1" customHeight="1" thickTop="1" thickBot="1">
      <c r="A307" s="563">
        <v>20.2</v>
      </c>
      <c r="B307" s="564"/>
      <c r="C307" s="564"/>
      <c r="D307" s="564"/>
      <c r="E307" s="564"/>
      <c r="F307" s="577" t="s">
        <v>1363</v>
      </c>
      <c r="G307" s="578"/>
      <c r="H307" s="578"/>
      <c r="I307" s="567" t="str">
        <f t="shared" si="66"/>
        <v>No hay ejecución</v>
      </c>
      <c r="J307" s="568" t="str">
        <f t="shared" si="67"/>
        <v>NA</v>
      </c>
      <c r="K307" s="578"/>
      <c r="L307" s="580"/>
      <c r="M307" s="580"/>
      <c r="N307" s="567" t="str">
        <f t="shared" si="68"/>
        <v>No hay ejecución</v>
      </c>
      <c r="O307" s="568" t="str">
        <f t="shared" si="69"/>
        <v>NA</v>
      </c>
      <c r="P307" s="575"/>
      <c r="Q307" s="575"/>
      <c r="R307" s="575"/>
      <c r="S307" s="576"/>
      <c r="T307" s="576"/>
      <c r="U307" s="575"/>
      <c r="V307" s="575"/>
      <c r="W307" s="575"/>
      <c r="X307" s="567" t="str">
        <f t="shared" si="70"/>
        <v>No hay ejecución</v>
      </c>
      <c r="Y307" s="568" t="str">
        <f t="shared" si="71"/>
        <v>NA</v>
      </c>
      <c r="Z307" s="575"/>
      <c r="AA307" s="575"/>
      <c r="AB307" s="575"/>
      <c r="AC307" s="575"/>
      <c r="AD307" s="575"/>
    </row>
    <row r="308" spans="1:30" ht="35.25" customHeight="1" thickTop="1" thickBot="1">
      <c r="A308" s="563">
        <v>20.3</v>
      </c>
      <c r="B308" s="564"/>
      <c r="C308" s="564"/>
      <c r="D308" s="564"/>
      <c r="E308" s="564"/>
      <c r="F308" s="577" t="s">
        <v>1364</v>
      </c>
      <c r="G308" s="578"/>
      <c r="H308" s="578"/>
      <c r="I308" s="567" t="str">
        <f t="shared" si="66"/>
        <v>No hay ejecución</v>
      </c>
      <c r="J308" s="568" t="str">
        <f t="shared" si="67"/>
        <v>NA</v>
      </c>
      <c r="K308" s="578"/>
      <c r="L308" s="580">
        <v>1</v>
      </c>
      <c r="M308" s="580">
        <v>1</v>
      </c>
      <c r="N308" s="567">
        <f t="shared" si="68"/>
        <v>1</v>
      </c>
      <c r="O308" s="568" t="str">
        <f t="shared" si="69"/>
        <v>De acuerdo con lo programado</v>
      </c>
      <c r="P308" s="575"/>
      <c r="Q308" s="575">
        <v>1</v>
      </c>
      <c r="R308" s="575">
        <v>1</v>
      </c>
      <c r="S308" s="567">
        <f t="shared" ref="S308:S316" si="80">IF(R308="","No hay ejecución",IF(AND(Q308=0),"No hay Programación", R308/Q308))</f>
        <v>1</v>
      </c>
      <c r="T308" s="568" t="str">
        <f t="shared" ref="T308:T316" si="81">IF(S308="No hay ejecución","NA",IF(S308&gt;=90%,"De acuerdo con lo programado",IF(S308&gt;=51%,"Atraso Leve",IF(S308&lt;=50%,"En riesgo cumplimiento"))))</f>
        <v>De acuerdo con lo programado</v>
      </c>
      <c r="U308" s="575"/>
      <c r="V308" s="575">
        <v>1</v>
      </c>
      <c r="W308" s="575">
        <v>1</v>
      </c>
      <c r="X308" s="567">
        <f t="shared" si="70"/>
        <v>1</v>
      </c>
      <c r="Y308" s="568" t="str">
        <f t="shared" si="71"/>
        <v>De acuerdo con lo programado</v>
      </c>
      <c r="Z308" s="575"/>
      <c r="AA308" s="575"/>
      <c r="AB308" s="575"/>
      <c r="AC308" s="575"/>
      <c r="AD308" s="575"/>
    </row>
    <row r="309" spans="1:30" ht="35.25" customHeight="1" thickTop="1" thickBot="1">
      <c r="A309" s="563">
        <v>20.3</v>
      </c>
      <c r="B309" s="564"/>
      <c r="C309" s="564"/>
      <c r="D309" s="564"/>
      <c r="E309" s="564"/>
      <c r="F309" s="577" t="s">
        <v>1364</v>
      </c>
      <c r="G309" s="578"/>
      <c r="H309" s="578"/>
      <c r="I309" s="567" t="str">
        <f t="shared" si="66"/>
        <v>No hay ejecución</v>
      </c>
      <c r="J309" s="568" t="str">
        <f t="shared" si="67"/>
        <v>NA</v>
      </c>
      <c r="K309" s="578"/>
      <c r="L309" s="580">
        <v>3</v>
      </c>
      <c r="M309" s="580">
        <v>3</v>
      </c>
      <c r="N309" s="567">
        <f t="shared" si="68"/>
        <v>1</v>
      </c>
      <c r="O309" s="568" t="str">
        <f t="shared" si="69"/>
        <v>De acuerdo con lo programado</v>
      </c>
      <c r="P309" s="575"/>
      <c r="Q309" s="575">
        <v>1</v>
      </c>
      <c r="R309" s="575">
        <v>1</v>
      </c>
      <c r="S309" s="567">
        <f t="shared" si="80"/>
        <v>1</v>
      </c>
      <c r="T309" s="568" t="str">
        <f t="shared" si="81"/>
        <v>De acuerdo con lo programado</v>
      </c>
      <c r="U309" s="575"/>
      <c r="V309" s="575">
        <v>1</v>
      </c>
      <c r="W309" s="575">
        <v>1</v>
      </c>
      <c r="X309" s="567">
        <f t="shared" si="70"/>
        <v>1</v>
      </c>
      <c r="Y309" s="568" t="str">
        <f t="shared" si="71"/>
        <v>De acuerdo con lo programado</v>
      </c>
      <c r="Z309" s="575"/>
      <c r="AA309" s="575"/>
      <c r="AB309" s="575"/>
      <c r="AC309" s="575"/>
      <c r="AD309" s="575"/>
    </row>
    <row r="310" spans="1:30" ht="35.25" customHeight="1" thickTop="1" thickBot="1">
      <c r="A310" s="563">
        <v>20.3</v>
      </c>
      <c r="B310" s="564"/>
      <c r="C310" s="564"/>
      <c r="D310" s="564"/>
      <c r="E310" s="564"/>
      <c r="F310" s="577" t="s">
        <v>1364</v>
      </c>
      <c r="G310" s="578"/>
      <c r="H310" s="578"/>
      <c r="I310" s="567" t="str">
        <f t="shared" si="66"/>
        <v>No hay ejecución</v>
      </c>
      <c r="J310" s="568" t="str">
        <f t="shared" si="67"/>
        <v>NA</v>
      </c>
      <c r="K310" s="578"/>
      <c r="L310" s="580">
        <v>3</v>
      </c>
      <c r="M310" s="580">
        <v>2</v>
      </c>
      <c r="N310" s="567">
        <f t="shared" si="68"/>
        <v>0.66666666666666663</v>
      </c>
      <c r="O310" s="568" t="str">
        <f t="shared" si="69"/>
        <v>Atraso Leve</v>
      </c>
      <c r="P310" s="575"/>
      <c r="Q310" s="575">
        <v>1</v>
      </c>
      <c r="R310" s="575">
        <v>1</v>
      </c>
      <c r="S310" s="567">
        <f t="shared" si="80"/>
        <v>1</v>
      </c>
      <c r="T310" s="568" t="str">
        <f t="shared" si="81"/>
        <v>De acuerdo con lo programado</v>
      </c>
      <c r="U310" s="575"/>
      <c r="V310" s="575">
        <v>1</v>
      </c>
      <c r="W310" s="575">
        <v>1</v>
      </c>
      <c r="X310" s="567">
        <f t="shared" si="70"/>
        <v>1</v>
      </c>
      <c r="Y310" s="568" t="str">
        <f t="shared" si="71"/>
        <v>De acuerdo con lo programado</v>
      </c>
      <c r="Z310" s="575"/>
      <c r="AA310" s="575"/>
      <c r="AB310" s="575"/>
      <c r="AC310" s="575"/>
      <c r="AD310" s="575"/>
    </row>
    <row r="311" spans="1:30" ht="35.25" customHeight="1" thickTop="1" thickBot="1">
      <c r="A311" s="563">
        <v>20.3</v>
      </c>
      <c r="B311" s="564"/>
      <c r="C311" s="564"/>
      <c r="D311" s="564"/>
      <c r="E311" s="564"/>
      <c r="F311" s="577" t="s">
        <v>1364</v>
      </c>
      <c r="G311" s="578"/>
      <c r="H311" s="578"/>
      <c r="I311" s="567" t="str">
        <f t="shared" si="66"/>
        <v>No hay ejecución</v>
      </c>
      <c r="J311" s="568" t="str">
        <f t="shared" si="67"/>
        <v>NA</v>
      </c>
      <c r="K311" s="578"/>
      <c r="L311" s="580">
        <v>3</v>
      </c>
      <c r="M311" s="580">
        <v>0</v>
      </c>
      <c r="N311" s="567">
        <f t="shared" si="68"/>
        <v>0</v>
      </c>
      <c r="O311" s="568" t="str">
        <f t="shared" si="69"/>
        <v>En riesgo cumplimiento</v>
      </c>
      <c r="P311" s="575"/>
      <c r="Q311" s="575">
        <v>1</v>
      </c>
      <c r="R311" s="575">
        <v>1</v>
      </c>
      <c r="S311" s="567">
        <f t="shared" si="80"/>
        <v>1</v>
      </c>
      <c r="T311" s="568" t="str">
        <f t="shared" si="81"/>
        <v>De acuerdo con lo programado</v>
      </c>
      <c r="U311" s="575"/>
      <c r="V311" s="575">
        <v>1</v>
      </c>
      <c r="W311" s="575">
        <v>1</v>
      </c>
      <c r="X311" s="567">
        <f t="shared" si="70"/>
        <v>1</v>
      </c>
      <c r="Y311" s="568" t="str">
        <f t="shared" si="71"/>
        <v>De acuerdo con lo programado</v>
      </c>
      <c r="Z311" s="575"/>
      <c r="AA311" s="575"/>
      <c r="AB311" s="575"/>
      <c r="AC311" s="575"/>
      <c r="AD311" s="575"/>
    </row>
    <row r="312" spans="1:30" ht="35.25" customHeight="1" thickTop="1" thickBot="1">
      <c r="A312" s="563">
        <v>20.3</v>
      </c>
      <c r="B312" s="564"/>
      <c r="C312" s="564"/>
      <c r="D312" s="564"/>
      <c r="E312" s="564"/>
      <c r="F312" s="577" t="s">
        <v>1364</v>
      </c>
      <c r="G312" s="578"/>
      <c r="H312" s="578"/>
      <c r="I312" s="567" t="str">
        <f t="shared" si="66"/>
        <v>No hay ejecución</v>
      </c>
      <c r="J312" s="568" t="str">
        <f t="shared" si="67"/>
        <v>NA</v>
      </c>
      <c r="K312" s="578"/>
      <c r="L312" s="580">
        <v>3</v>
      </c>
      <c r="M312" s="580">
        <v>0</v>
      </c>
      <c r="N312" s="567">
        <f t="shared" si="68"/>
        <v>0</v>
      </c>
      <c r="O312" s="568" t="str">
        <f t="shared" si="69"/>
        <v>En riesgo cumplimiento</v>
      </c>
      <c r="P312" s="575"/>
      <c r="Q312" s="575">
        <v>1</v>
      </c>
      <c r="R312" s="575">
        <v>1</v>
      </c>
      <c r="S312" s="567">
        <f t="shared" si="80"/>
        <v>1</v>
      </c>
      <c r="T312" s="568" t="str">
        <f t="shared" si="81"/>
        <v>De acuerdo con lo programado</v>
      </c>
      <c r="U312" s="575"/>
      <c r="V312" s="575">
        <v>1</v>
      </c>
      <c r="W312" s="575">
        <v>1</v>
      </c>
      <c r="X312" s="567">
        <f t="shared" si="70"/>
        <v>1</v>
      </c>
      <c r="Y312" s="568" t="str">
        <f t="shared" si="71"/>
        <v>De acuerdo con lo programado</v>
      </c>
      <c r="Z312" s="575"/>
      <c r="AA312" s="575"/>
      <c r="AB312" s="575"/>
      <c r="AC312" s="575"/>
      <c r="AD312" s="575"/>
    </row>
    <row r="313" spans="1:30" ht="35.25" customHeight="1" thickTop="1" thickBot="1">
      <c r="A313" s="563">
        <v>20.3</v>
      </c>
      <c r="B313" s="564"/>
      <c r="C313" s="564"/>
      <c r="D313" s="564"/>
      <c r="E313" s="564"/>
      <c r="F313" s="577" t="s">
        <v>1364</v>
      </c>
      <c r="G313" s="578"/>
      <c r="H313" s="578"/>
      <c r="I313" s="567" t="str">
        <f t="shared" si="66"/>
        <v>No hay ejecución</v>
      </c>
      <c r="J313" s="568" t="str">
        <f t="shared" si="67"/>
        <v>NA</v>
      </c>
      <c r="K313" s="578"/>
      <c r="L313" s="580">
        <v>3</v>
      </c>
      <c r="M313" s="580">
        <v>0</v>
      </c>
      <c r="N313" s="567">
        <f t="shared" si="68"/>
        <v>0</v>
      </c>
      <c r="O313" s="568" t="str">
        <f t="shared" si="69"/>
        <v>En riesgo cumplimiento</v>
      </c>
      <c r="P313" s="575"/>
      <c r="Q313" s="575">
        <v>1</v>
      </c>
      <c r="R313" s="575">
        <v>1</v>
      </c>
      <c r="S313" s="567">
        <f t="shared" si="80"/>
        <v>1</v>
      </c>
      <c r="T313" s="568" t="str">
        <f t="shared" si="81"/>
        <v>De acuerdo con lo programado</v>
      </c>
      <c r="U313" s="575"/>
      <c r="V313" s="575">
        <v>1</v>
      </c>
      <c r="W313" s="575">
        <v>1</v>
      </c>
      <c r="X313" s="567">
        <f t="shared" si="70"/>
        <v>1</v>
      </c>
      <c r="Y313" s="568" t="str">
        <f t="shared" si="71"/>
        <v>De acuerdo con lo programado</v>
      </c>
      <c r="Z313" s="575"/>
      <c r="AA313" s="575"/>
      <c r="AB313" s="575"/>
      <c r="AC313" s="575"/>
      <c r="AD313" s="575"/>
    </row>
    <row r="314" spans="1:30" ht="35.25" customHeight="1" thickTop="1" thickBot="1">
      <c r="A314" s="563">
        <v>20.399999999999999</v>
      </c>
      <c r="B314" s="564"/>
      <c r="C314" s="564"/>
      <c r="D314" s="564"/>
      <c r="E314" s="564"/>
      <c r="F314" s="577" t="s">
        <v>1365</v>
      </c>
      <c r="G314" s="578"/>
      <c r="H314" s="578"/>
      <c r="I314" s="567" t="str">
        <f t="shared" si="66"/>
        <v>No hay ejecución</v>
      </c>
      <c r="J314" s="568" t="str">
        <f t="shared" si="67"/>
        <v>NA</v>
      </c>
      <c r="K314" s="578"/>
      <c r="L314" s="580">
        <v>1</v>
      </c>
      <c r="M314" s="580">
        <v>1</v>
      </c>
      <c r="N314" s="567">
        <f t="shared" si="68"/>
        <v>1</v>
      </c>
      <c r="O314" s="568" t="str">
        <f t="shared" si="69"/>
        <v>De acuerdo con lo programado</v>
      </c>
      <c r="P314" s="575"/>
      <c r="Q314" s="575">
        <v>2</v>
      </c>
      <c r="R314" s="575">
        <v>2</v>
      </c>
      <c r="S314" s="567">
        <f t="shared" si="80"/>
        <v>1</v>
      </c>
      <c r="T314" s="568" t="str">
        <f t="shared" si="81"/>
        <v>De acuerdo con lo programado</v>
      </c>
      <c r="U314" s="575"/>
      <c r="V314" s="575">
        <v>1</v>
      </c>
      <c r="W314" s="575">
        <v>1</v>
      </c>
      <c r="X314" s="567">
        <f t="shared" si="70"/>
        <v>1</v>
      </c>
      <c r="Y314" s="568" t="str">
        <f t="shared" si="71"/>
        <v>De acuerdo con lo programado</v>
      </c>
      <c r="Z314" s="575"/>
      <c r="AA314" s="575"/>
      <c r="AB314" s="575"/>
      <c r="AC314" s="575"/>
      <c r="AD314" s="575"/>
    </row>
    <row r="315" spans="1:30" ht="35.25" customHeight="1" thickTop="1" thickBot="1">
      <c r="A315" s="563">
        <v>20.399999999999999</v>
      </c>
      <c r="B315" s="564"/>
      <c r="C315" s="564"/>
      <c r="D315" s="564"/>
      <c r="E315" s="564"/>
      <c r="F315" s="577" t="s">
        <v>1365</v>
      </c>
      <c r="G315" s="578"/>
      <c r="H315" s="578"/>
      <c r="I315" s="567" t="str">
        <f t="shared" si="66"/>
        <v>No hay ejecución</v>
      </c>
      <c r="J315" s="568" t="str">
        <f t="shared" si="67"/>
        <v>NA</v>
      </c>
      <c r="K315" s="578"/>
      <c r="L315" s="580">
        <v>1</v>
      </c>
      <c r="M315" s="580">
        <v>1</v>
      </c>
      <c r="N315" s="567">
        <f t="shared" si="68"/>
        <v>1</v>
      </c>
      <c r="O315" s="568" t="str">
        <f t="shared" si="69"/>
        <v>De acuerdo con lo programado</v>
      </c>
      <c r="P315" s="575"/>
      <c r="Q315" s="575">
        <v>1</v>
      </c>
      <c r="R315" s="575">
        <v>1</v>
      </c>
      <c r="S315" s="567">
        <f t="shared" si="80"/>
        <v>1</v>
      </c>
      <c r="T315" s="568" t="str">
        <f t="shared" si="81"/>
        <v>De acuerdo con lo programado</v>
      </c>
      <c r="U315" s="575"/>
      <c r="V315" s="575">
        <v>1</v>
      </c>
      <c r="W315" s="575">
        <v>1</v>
      </c>
      <c r="X315" s="567">
        <f t="shared" si="70"/>
        <v>1</v>
      </c>
      <c r="Y315" s="568" t="str">
        <f t="shared" si="71"/>
        <v>De acuerdo con lo programado</v>
      </c>
      <c r="Z315" s="575"/>
      <c r="AA315" s="575"/>
      <c r="AB315" s="575"/>
      <c r="AC315" s="575"/>
      <c r="AD315" s="575"/>
    </row>
    <row r="316" spans="1:30" ht="35.25" customHeight="1" thickTop="1" thickBot="1">
      <c r="A316" s="563">
        <v>20.5</v>
      </c>
      <c r="B316" s="564"/>
      <c r="C316" s="564"/>
      <c r="D316" s="564"/>
      <c r="E316" s="564"/>
      <c r="F316" s="577" t="s">
        <v>1366</v>
      </c>
      <c r="G316" s="578"/>
      <c r="H316" s="578"/>
      <c r="I316" s="567" t="str">
        <f t="shared" si="66"/>
        <v>No hay ejecución</v>
      </c>
      <c r="J316" s="568" t="str">
        <f t="shared" si="67"/>
        <v>NA</v>
      </c>
      <c r="K316" s="578"/>
      <c r="L316" s="580">
        <v>3</v>
      </c>
      <c r="M316" s="580">
        <v>3</v>
      </c>
      <c r="N316" s="567">
        <f t="shared" si="68"/>
        <v>1</v>
      </c>
      <c r="O316" s="568" t="str">
        <f t="shared" si="69"/>
        <v>De acuerdo con lo programado</v>
      </c>
      <c r="P316" s="575"/>
      <c r="Q316" s="575">
        <v>1</v>
      </c>
      <c r="R316" s="575">
        <v>1</v>
      </c>
      <c r="S316" s="567">
        <f t="shared" si="80"/>
        <v>1</v>
      </c>
      <c r="T316" s="568" t="str">
        <f t="shared" si="81"/>
        <v>De acuerdo con lo programado</v>
      </c>
      <c r="U316" s="575"/>
      <c r="V316" s="575">
        <v>1</v>
      </c>
      <c r="W316" s="575">
        <v>1</v>
      </c>
      <c r="X316" s="567">
        <f t="shared" si="70"/>
        <v>1</v>
      </c>
      <c r="Y316" s="568" t="str">
        <f t="shared" si="71"/>
        <v>De acuerdo con lo programado</v>
      </c>
      <c r="Z316" s="575"/>
      <c r="AA316" s="575"/>
      <c r="AB316" s="575"/>
      <c r="AC316" s="575"/>
      <c r="AD316" s="575"/>
    </row>
    <row r="317" spans="1:30" ht="35.25" hidden="1" customHeight="1" thickTop="1" thickBot="1">
      <c r="A317" s="563">
        <v>20.6</v>
      </c>
      <c r="B317" s="564"/>
      <c r="C317" s="564"/>
      <c r="D317" s="564"/>
      <c r="E317" s="564"/>
      <c r="F317" s="577" t="s">
        <v>1367</v>
      </c>
      <c r="G317" s="578"/>
      <c r="H317" s="578"/>
      <c r="I317" s="567" t="str">
        <f t="shared" si="66"/>
        <v>No hay ejecución</v>
      </c>
      <c r="J317" s="568" t="str">
        <f t="shared" si="67"/>
        <v>NA</v>
      </c>
      <c r="K317" s="578"/>
      <c r="L317" s="580"/>
      <c r="M317" s="580"/>
      <c r="N317" s="567" t="str">
        <f t="shared" si="68"/>
        <v>No hay ejecución</v>
      </c>
      <c r="O317" s="568" t="str">
        <f t="shared" si="69"/>
        <v>NA</v>
      </c>
      <c r="P317" s="575"/>
      <c r="Q317" s="575"/>
      <c r="R317" s="575"/>
      <c r="S317" s="576"/>
      <c r="T317" s="576"/>
      <c r="U317" s="575"/>
      <c r="V317" s="575"/>
      <c r="W317" s="575"/>
      <c r="X317" s="567" t="str">
        <f t="shared" si="70"/>
        <v>No hay ejecución</v>
      </c>
      <c r="Y317" s="568" t="str">
        <f t="shared" si="71"/>
        <v>NA</v>
      </c>
      <c r="Z317" s="575"/>
      <c r="AA317" s="575"/>
      <c r="AB317" s="575"/>
      <c r="AC317" s="575"/>
      <c r="AD317" s="575"/>
    </row>
    <row r="318" spans="1:30" ht="35.25" hidden="1" customHeight="1" thickTop="1" thickBot="1">
      <c r="A318" s="563">
        <v>20.6</v>
      </c>
      <c r="B318" s="564"/>
      <c r="C318" s="564"/>
      <c r="D318" s="564"/>
      <c r="E318" s="564"/>
      <c r="F318" s="577" t="s">
        <v>1367</v>
      </c>
      <c r="G318" s="578"/>
      <c r="H318" s="578"/>
      <c r="I318" s="567" t="str">
        <f t="shared" si="66"/>
        <v>No hay ejecución</v>
      </c>
      <c r="J318" s="568" t="str">
        <f t="shared" si="67"/>
        <v>NA</v>
      </c>
      <c r="K318" s="578"/>
      <c r="L318" s="580"/>
      <c r="M318" s="580"/>
      <c r="N318" s="567" t="str">
        <f t="shared" si="68"/>
        <v>No hay ejecución</v>
      </c>
      <c r="O318" s="568" t="str">
        <f t="shared" si="69"/>
        <v>NA</v>
      </c>
      <c r="P318" s="575"/>
      <c r="Q318" s="575"/>
      <c r="R318" s="575"/>
      <c r="S318" s="576"/>
      <c r="T318" s="576"/>
      <c r="U318" s="575"/>
      <c r="V318" s="575"/>
      <c r="W318" s="575"/>
      <c r="X318" s="567" t="str">
        <f t="shared" si="70"/>
        <v>No hay ejecución</v>
      </c>
      <c r="Y318" s="568" t="str">
        <f t="shared" si="71"/>
        <v>NA</v>
      </c>
      <c r="Z318" s="575"/>
      <c r="AA318" s="575"/>
      <c r="AB318" s="575"/>
      <c r="AC318" s="575"/>
      <c r="AD318" s="575"/>
    </row>
    <row r="319" spans="1:30" ht="35.25" customHeight="1" thickTop="1" thickBot="1">
      <c r="A319" s="563">
        <v>20.7</v>
      </c>
      <c r="B319" s="564"/>
      <c r="C319" s="564"/>
      <c r="D319" s="564"/>
      <c r="E319" s="564"/>
      <c r="F319" s="577" t="s">
        <v>1368</v>
      </c>
      <c r="G319" s="578"/>
      <c r="H319" s="578"/>
      <c r="I319" s="567" t="str">
        <f t="shared" si="66"/>
        <v>No hay ejecución</v>
      </c>
      <c r="J319" s="568" t="str">
        <f t="shared" si="67"/>
        <v>NA</v>
      </c>
      <c r="K319" s="578"/>
      <c r="L319" s="580">
        <v>1</v>
      </c>
      <c r="M319" s="580">
        <v>5</v>
      </c>
      <c r="N319" s="567">
        <f t="shared" si="68"/>
        <v>5</v>
      </c>
      <c r="O319" s="568" t="str">
        <f t="shared" si="69"/>
        <v>De acuerdo con lo programado</v>
      </c>
      <c r="P319" s="575"/>
      <c r="Q319" s="575">
        <v>2</v>
      </c>
      <c r="R319" s="575">
        <v>4</v>
      </c>
      <c r="S319" s="567">
        <f t="shared" ref="S319:S327" si="82">IF(R319="","No hay ejecución",IF(AND(Q319=0),"No hay Programación", R319/Q319))</f>
        <v>2</v>
      </c>
      <c r="T319" s="568" t="str">
        <f t="shared" ref="T319:T327" si="83">IF(S319="No hay ejecución","NA",IF(S319&gt;=90%,"De acuerdo con lo programado",IF(S319&gt;=51%,"Atraso Leve",IF(S319&lt;=50%,"En riesgo cumplimiento"))))</f>
        <v>De acuerdo con lo programado</v>
      </c>
      <c r="U319" s="575" t="s">
        <v>1542</v>
      </c>
      <c r="V319" s="575">
        <v>1</v>
      </c>
      <c r="W319" s="575">
        <v>2</v>
      </c>
      <c r="X319" s="567">
        <f t="shared" si="70"/>
        <v>2</v>
      </c>
      <c r="Y319" s="568" t="str">
        <f t="shared" si="71"/>
        <v>De acuerdo con lo programado</v>
      </c>
      <c r="Z319" s="575"/>
      <c r="AA319" s="575"/>
      <c r="AB319" s="575"/>
      <c r="AC319" s="575"/>
      <c r="AD319" s="575"/>
    </row>
    <row r="320" spans="1:30" ht="35.25" customHeight="1" thickTop="1" thickBot="1">
      <c r="A320" s="563">
        <v>20.7</v>
      </c>
      <c r="B320" s="564"/>
      <c r="C320" s="564"/>
      <c r="D320" s="564"/>
      <c r="E320" s="564"/>
      <c r="F320" s="577" t="s">
        <v>1368</v>
      </c>
      <c r="G320" s="578"/>
      <c r="H320" s="578"/>
      <c r="I320" s="567" t="str">
        <f t="shared" si="66"/>
        <v>No hay ejecución</v>
      </c>
      <c r="J320" s="568" t="str">
        <f t="shared" si="67"/>
        <v>NA</v>
      </c>
      <c r="K320" s="578"/>
      <c r="L320" s="580">
        <v>1</v>
      </c>
      <c r="M320" s="580">
        <v>5</v>
      </c>
      <c r="N320" s="567">
        <f t="shared" si="68"/>
        <v>5</v>
      </c>
      <c r="O320" s="568" t="str">
        <f t="shared" si="69"/>
        <v>De acuerdo con lo programado</v>
      </c>
      <c r="P320" s="575"/>
      <c r="Q320" s="575">
        <v>2</v>
      </c>
      <c r="R320" s="575">
        <v>4</v>
      </c>
      <c r="S320" s="567">
        <f t="shared" si="82"/>
        <v>2</v>
      </c>
      <c r="T320" s="568" t="str">
        <f t="shared" si="83"/>
        <v>De acuerdo con lo programado</v>
      </c>
      <c r="U320" s="575" t="s">
        <v>1542</v>
      </c>
      <c r="V320" s="575">
        <v>1</v>
      </c>
      <c r="W320" s="575">
        <v>2</v>
      </c>
      <c r="X320" s="567">
        <f t="shared" si="70"/>
        <v>2</v>
      </c>
      <c r="Y320" s="568" t="str">
        <f t="shared" si="71"/>
        <v>De acuerdo con lo programado</v>
      </c>
      <c r="Z320" s="575"/>
      <c r="AA320" s="575"/>
      <c r="AB320" s="575"/>
      <c r="AC320" s="575"/>
      <c r="AD320" s="575"/>
    </row>
    <row r="321" spans="1:30" ht="35.25" customHeight="1" thickTop="1" thickBot="1">
      <c r="A321" s="563">
        <v>20.7</v>
      </c>
      <c r="B321" s="564"/>
      <c r="C321" s="564"/>
      <c r="D321" s="564"/>
      <c r="E321" s="564"/>
      <c r="F321" s="577" t="s">
        <v>1368</v>
      </c>
      <c r="G321" s="578"/>
      <c r="H321" s="578"/>
      <c r="I321" s="567" t="str">
        <f t="shared" si="66"/>
        <v>No hay ejecución</v>
      </c>
      <c r="J321" s="568" t="str">
        <f t="shared" si="67"/>
        <v>NA</v>
      </c>
      <c r="K321" s="578"/>
      <c r="L321" s="580">
        <v>1</v>
      </c>
      <c r="M321" s="580">
        <v>5</v>
      </c>
      <c r="N321" s="567">
        <f t="shared" si="68"/>
        <v>5</v>
      </c>
      <c r="O321" s="568" t="str">
        <f t="shared" si="69"/>
        <v>De acuerdo con lo programado</v>
      </c>
      <c r="P321" s="575"/>
      <c r="Q321" s="575">
        <v>2</v>
      </c>
      <c r="R321" s="575">
        <v>4</v>
      </c>
      <c r="S321" s="567">
        <f t="shared" si="82"/>
        <v>2</v>
      </c>
      <c r="T321" s="568" t="str">
        <f t="shared" si="83"/>
        <v>De acuerdo con lo programado</v>
      </c>
      <c r="U321" s="575" t="s">
        <v>1542</v>
      </c>
      <c r="V321" s="575">
        <v>1</v>
      </c>
      <c r="W321" s="575">
        <v>2</v>
      </c>
      <c r="X321" s="567">
        <f t="shared" si="70"/>
        <v>2</v>
      </c>
      <c r="Y321" s="568" t="str">
        <f t="shared" si="71"/>
        <v>De acuerdo con lo programado</v>
      </c>
      <c r="Z321" s="575"/>
      <c r="AA321" s="575"/>
      <c r="AB321" s="575"/>
      <c r="AC321" s="575"/>
      <c r="AD321" s="575"/>
    </row>
    <row r="322" spans="1:30" ht="35.25" customHeight="1" thickTop="1" thickBot="1">
      <c r="A322" s="563">
        <v>21.7</v>
      </c>
      <c r="B322" s="564"/>
      <c r="C322" s="564"/>
      <c r="D322" s="564"/>
      <c r="E322" s="564"/>
      <c r="F322" s="577" t="s">
        <v>1368</v>
      </c>
      <c r="G322" s="578"/>
      <c r="H322" s="578"/>
      <c r="I322" s="567" t="str">
        <f t="shared" si="66"/>
        <v>No hay ejecución</v>
      </c>
      <c r="J322" s="568" t="str">
        <f t="shared" si="67"/>
        <v>NA</v>
      </c>
      <c r="K322" s="578"/>
      <c r="L322" s="580">
        <v>1</v>
      </c>
      <c r="M322" s="580">
        <v>3</v>
      </c>
      <c r="N322" s="567">
        <f t="shared" si="68"/>
        <v>3</v>
      </c>
      <c r="O322" s="568" t="str">
        <f t="shared" si="69"/>
        <v>De acuerdo con lo programado</v>
      </c>
      <c r="P322" s="575"/>
      <c r="Q322" s="575">
        <v>2</v>
      </c>
      <c r="R322" s="575">
        <v>4</v>
      </c>
      <c r="S322" s="567">
        <f t="shared" si="82"/>
        <v>2</v>
      </c>
      <c r="T322" s="568" t="str">
        <f t="shared" si="83"/>
        <v>De acuerdo con lo programado</v>
      </c>
      <c r="U322" s="575" t="s">
        <v>1542</v>
      </c>
      <c r="V322" s="575">
        <v>1</v>
      </c>
      <c r="W322" s="575">
        <v>2</v>
      </c>
      <c r="X322" s="567">
        <f t="shared" si="70"/>
        <v>2</v>
      </c>
      <c r="Y322" s="568" t="str">
        <f t="shared" si="71"/>
        <v>De acuerdo con lo programado</v>
      </c>
      <c r="Z322" s="575"/>
      <c r="AA322" s="575"/>
      <c r="AB322" s="575"/>
      <c r="AC322" s="575"/>
      <c r="AD322" s="575"/>
    </row>
    <row r="323" spans="1:30" ht="35.25" customHeight="1" thickTop="1" thickBot="1">
      <c r="A323" s="563">
        <v>20.8</v>
      </c>
      <c r="B323" s="564"/>
      <c r="C323" s="564"/>
      <c r="D323" s="564"/>
      <c r="E323" s="564"/>
      <c r="F323" s="577" t="s">
        <v>1369</v>
      </c>
      <c r="G323" s="578"/>
      <c r="H323" s="578"/>
      <c r="I323" s="567" t="str">
        <f t="shared" si="66"/>
        <v>No hay ejecución</v>
      </c>
      <c r="J323" s="568" t="str">
        <f t="shared" si="67"/>
        <v>NA</v>
      </c>
      <c r="K323" s="578"/>
      <c r="L323" s="580">
        <v>1</v>
      </c>
      <c r="M323" s="580">
        <v>1</v>
      </c>
      <c r="N323" s="567">
        <f t="shared" si="68"/>
        <v>1</v>
      </c>
      <c r="O323" s="568" t="str">
        <f t="shared" si="69"/>
        <v>De acuerdo con lo programado</v>
      </c>
      <c r="P323" s="575"/>
      <c r="Q323" s="575">
        <v>1</v>
      </c>
      <c r="R323" s="575">
        <v>1</v>
      </c>
      <c r="S323" s="567">
        <f t="shared" si="82"/>
        <v>1</v>
      </c>
      <c r="T323" s="568" t="str">
        <f t="shared" si="83"/>
        <v>De acuerdo con lo programado</v>
      </c>
      <c r="U323" s="575" t="s">
        <v>1542</v>
      </c>
      <c r="V323" s="575">
        <v>1</v>
      </c>
      <c r="W323" s="575">
        <v>1</v>
      </c>
      <c r="X323" s="567">
        <f t="shared" si="70"/>
        <v>1</v>
      </c>
      <c r="Y323" s="568" t="str">
        <f t="shared" si="71"/>
        <v>De acuerdo con lo programado</v>
      </c>
      <c r="Z323" s="575"/>
      <c r="AA323" s="575"/>
      <c r="AB323" s="575"/>
      <c r="AC323" s="575"/>
      <c r="AD323" s="575"/>
    </row>
    <row r="324" spans="1:30" ht="35.25" customHeight="1" thickTop="1" thickBot="1">
      <c r="A324" s="563">
        <v>20.8</v>
      </c>
      <c r="B324" s="564"/>
      <c r="C324" s="564"/>
      <c r="D324" s="564"/>
      <c r="E324" s="564"/>
      <c r="F324" s="577" t="s">
        <v>1369</v>
      </c>
      <c r="G324" s="578"/>
      <c r="H324" s="578"/>
      <c r="I324" s="567" t="str">
        <f t="shared" si="66"/>
        <v>No hay ejecución</v>
      </c>
      <c r="J324" s="568" t="str">
        <f t="shared" si="67"/>
        <v>NA</v>
      </c>
      <c r="K324" s="578"/>
      <c r="L324" s="580">
        <v>1</v>
      </c>
      <c r="M324" s="580">
        <v>1</v>
      </c>
      <c r="N324" s="567">
        <f t="shared" si="68"/>
        <v>1</v>
      </c>
      <c r="O324" s="568" t="str">
        <f t="shared" si="69"/>
        <v>De acuerdo con lo programado</v>
      </c>
      <c r="P324" s="575"/>
      <c r="Q324" s="575">
        <v>1</v>
      </c>
      <c r="R324" s="575">
        <v>1</v>
      </c>
      <c r="S324" s="567">
        <f t="shared" si="82"/>
        <v>1</v>
      </c>
      <c r="T324" s="568" t="str">
        <f t="shared" si="83"/>
        <v>De acuerdo con lo programado</v>
      </c>
      <c r="U324" s="575" t="s">
        <v>1542</v>
      </c>
      <c r="V324" s="575">
        <v>1</v>
      </c>
      <c r="W324" s="575">
        <v>1</v>
      </c>
      <c r="X324" s="567">
        <f t="shared" si="70"/>
        <v>1</v>
      </c>
      <c r="Y324" s="568" t="str">
        <f t="shared" si="71"/>
        <v>De acuerdo con lo programado</v>
      </c>
      <c r="Z324" s="575"/>
      <c r="AA324" s="575"/>
      <c r="AB324" s="575"/>
      <c r="AC324" s="575"/>
      <c r="AD324" s="575"/>
    </row>
    <row r="325" spans="1:30" ht="35.25" customHeight="1" thickTop="1" thickBot="1">
      <c r="A325" s="563">
        <v>20.8</v>
      </c>
      <c r="B325" s="564"/>
      <c r="C325" s="564"/>
      <c r="D325" s="564"/>
      <c r="E325" s="564"/>
      <c r="F325" s="577" t="s">
        <v>1369</v>
      </c>
      <c r="G325" s="578"/>
      <c r="H325" s="578"/>
      <c r="I325" s="567" t="str">
        <f t="shared" si="66"/>
        <v>No hay ejecución</v>
      </c>
      <c r="J325" s="568" t="str">
        <f t="shared" si="67"/>
        <v>NA</v>
      </c>
      <c r="K325" s="578"/>
      <c r="L325" s="580">
        <v>1</v>
      </c>
      <c r="M325" s="580">
        <v>1</v>
      </c>
      <c r="N325" s="567">
        <f t="shared" si="68"/>
        <v>1</v>
      </c>
      <c r="O325" s="568" t="str">
        <f t="shared" si="69"/>
        <v>De acuerdo con lo programado</v>
      </c>
      <c r="P325" s="575"/>
      <c r="Q325" s="575">
        <v>0</v>
      </c>
      <c r="R325" s="575">
        <v>0</v>
      </c>
      <c r="S325" s="567" t="str">
        <f t="shared" si="82"/>
        <v>No hay Programación</v>
      </c>
      <c r="T325" s="568" t="str">
        <f t="shared" si="83"/>
        <v>De acuerdo con lo programado</v>
      </c>
      <c r="U325" s="575" t="s">
        <v>1542</v>
      </c>
      <c r="V325" s="575">
        <v>1</v>
      </c>
      <c r="W325" s="575">
        <v>1</v>
      </c>
      <c r="X325" s="567">
        <f t="shared" si="70"/>
        <v>1</v>
      </c>
      <c r="Y325" s="568" t="str">
        <f t="shared" si="71"/>
        <v>De acuerdo con lo programado</v>
      </c>
      <c r="Z325" s="575"/>
      <c r="AA325" s="575"/>
      <c r="AB325" s="575"/>
      <c r="AC325" s="575"/>
      <c r="AD325" s="575"/>
    </row>
    <row r="326" spans="1:30" ht="35.25" customHeight="1" thickTop="1" thickBot="1">
      <c r="A326" s="563">
        <v>20.9</v>
      </c>
      <c r="B326" s="564"/>
      <c r="C326" s="564"/>
      <c r="D326" s="564"/>
      <c r="E326" s="564"/>
      <c r="F326" s="577" t="s">
        <v>1370</v>
      </c>
      <c r="G326" s="578"/>
      <c r="H326" s="578"/>
      <c r="I326" s="567" t="str">
        <f t="shared" si="66"/>
        <v>No hay ejecución</v>
      </c>
      <c r="J326" s="568" t="str">
        <f t="shared" si="67"/>
        <v>NA</v>
      </c>
      <c r="K326" s="578"/>
      <c r="L326" s="580">
        <v>1</v>
      </c>
      <c r="M326" s="580">
        <v>1</v>
      </c>
      <c r="N326" s="567">
        <f t="shared" si="68"/>
        <v>1</v>
      </c>
      <c r="O326" s="568" t="str">
        <f t="shared" si="69"/>
        <v>De acuerdo con lo programado</v>
      </c>
      <c r="P326" s="575"/>
      <c r="Q326" s="575">
        <v>3</v>
      </c>
      <c r="R326" s="575">
        <v>3</v>
      </c>
      <c r="S326" s="567">
        <f t="shared" si="82"/>
        <v>1</v>
      </c>
      <c r="T326" s="568" t="str">
        <f t="shared" si="83"/>
        <v>De acuerdo con lo programado</v>
      </c>
      <c r="U326" s="575" t="s">
        <v>1542</v>
      </c>
      <c r="V326" s="575">
        <v>3</v>
      </c>
      <c r="W326" s="575">
        <v>3</v>
      </c>
      <c r="X326" s="567">
        <f t="shared" si="70"/>
        <v>1</v>
      </c>
      <c r="Y326" s="568" t="str">
        <f t="shared" si="71"/>
        <v>De acuerdo con lo programado</v>
      </c>
      <c r="Z326" s="575"/>
      <c r="AA326" s="575"/>
      <c r="AB326" s="575"/>
      <c r="AC326" s="575"/>
      <c r="AD326" s="575"/>
    </row>
    <row r="327" spans="1:30" ht="35.25" customHeight="1" thickTop="1" thickBot="1">
      <c r="A327" s="593">
        <v>20.100000000000001</v>
      </c>
      <c r="B327" s="564"/>
      <c r="C327" s="564"/>
      <c r="D327" s="564"/>
      <c r="E327" s="564"/>
      <c r="F327" s="577" t="s">
        <v>1371</v>
      </c>
      <c r="G327" s="578"/>
      <c r="H327" s="578"/>
      <c r="I327" s="567" t="str">
        <f t="shared" si="66"/>
        <v>No hay ejecución</v>
      </c>
      <c r="J327" s="568" t="str">
        <f t="shared" si="67"/>
        <v>NA</v>
      </c>
      <c r="K327" s="578"/>
      <c r="L327" s="580">
        <v>1</v>
      </c>
      <c r="M327" s="580">
        <v>1</v>
      </c>
      <c r="N327" s="567">
        <f t="shared" si="68"/>
        <v>1</v>
      </c>
      <c r="O327" s="568" t="str">
        <f t="shared" si="69"/>
        <v>De acuerdo con lo programado</v>
      </c>
      <c r="P327" s="575"/>
      <c r="Q327" s="575">
        <v>3</v>
      </c>
      <c r="R327" s="575">
        <v>3</v>
      </c>
      <c r="S327" s="567">
        <f t="shared" si="82"/>
        <v>1</v>
      </c>
      <c r="T327" s="568" t="str">
        <f t="shared" si="83"/>
        <v>De acuerdo con lo programado</v>
      </c>
      <c r="U327" s="575" t="s">
        <v>1552</v>
      </c>
      <c r="V327" s="575">
        <v>1</v>
      </c>
      <c r="W327" s="575">
        <v>1</v>
      </c>
      <c r="X327" s="567">
        <f t="shared" si="70"/>
        <v>1</v>
      </c>
      <c r="Y327" s="568" t="str">
        <f t="shared" si="71"/>
        <v>De acuerdo con lo programado</v>
      </c>
      <c r="Z327" s="575"/>
      <c r="AA327" s="575"/>
      <c r="AB327" s="575"/>
      <c r="AC327" s="575"/>
      <c r="AD327" s="575"/>
    </row>
    <row r="328" spans="1:30" ht="35.25" customHeight="1" thickTop="1" thickBot="1">
      <c r="A328" s="593">
        <v>20.100000000000001</v>
      </c>
      <c r="B328" s="564"/>
      <c r="C328" s="564"/>
      <c r="D328" s="564"/>
      <c r="E328" s="564"/>
      <c r="F328" s="577" t="s">
        <v>1371</v>
      </c>
      <c r="G328" s="578"/>
      <c r="H328" s="578"/>
      <c r="I328" s="567" t="str">
        <f t="shared" si="66"/>
        <v>No hay ejecución</v>
      </c>
      <c r="J328" s="568" t="str">
        <f t="shared" si="67"/>
        <v>NA</v>
      </c>
      <c r="K328" s="578"/>
      <c r="L328" s="580"/>
      <c r="M328" s="580"/>
      <c r="N328" s="567" t="str">
        <f t="shared" si="68"/>
        <v>No hay ejecución</v>
      </c>
      <c r="O328" s="568" t="str">
        <f t="shared" si="69"/>
        <v>NA</v>
      </c>
      <c r="P328" s="575"/>
      <c r="Q328" s="575"/>
      <c r="R328" s="575"/>
      <c r="S328" s="576"/>
      <c r="T328" s="576"/>
      <c r="U328" s="575"/>
      <c r="V328" s="575">
        <v>1</v>
      </c>
      <c r="W328" s="575">
        <v>1</v>
      </c>
      <c r="X328" s="567">
        <f t="shared" si="70"/>
        <v>1</v>
      </c>
      <c r="Y328" s="568" t="str">
        <f t="shared" si="71"/>
        <v>De acuerdo con lo programado</v>
      </c>
      <c r="Z328" s="575"/>
      <c r="AA328" s="575"/>
      <c r="AB328" s="575"/>
      <c r="AC328" s="575"/>
      <c r="AD328" s="575"/>
    </row>
    <row r="329" spans="1:30" ht="35.25" customHeight="1" thickTop="1" thickBot="1">
      <c r="A329" s="593">
        <v>20.100000000000001</v>
      </c>
      <c r="B329" s="564"/>
      <c r="C329" s="564"/>
      <c r="D329" s="564"/>
      <c r="E329" s="564"/>
      <c r="F329" s="577" t="s">
        <v>1371</v>
      </c>
      <c r="G329" s="578"/>
      <c r="H329" s="578"/>
      <c r="I329" s="567" t="str">
        <f t="shared" si="66"/>
        <v>No hay ejecución</v>
      </c>
      <c r="J329" s="568" t="str">
        <f t="shared" si="67"/>
        <v>NA</v>
      </c>
      <c r="K329" s="578"/>
      <c r="L329" s="580"/>
      <c r="M329" s="580"/>
      <c r="N329" s="567" t="str">
        <f t="shared" si="68"/>
        <v>No hay ejecución</v>
      </c>
      <c r="O329" s="568" t="str">
        <f t="shared" si="69"/>
        <v>NA</v>
      </c>
      <c r="P329" s="575"/>
      <c r="Q329" s="575"/>
      <c r="R329" s="575"/>
      <c r="S329" s="576"/>
      <c r="T329" s="576"/>
      <c r="U329" s="575"/>
      <c r="V329" s="575">
        <v>1</v>
      </c>
      <c r="W329" s="575">
        <v>1</v>
      </c>
      <c r="X329" s="567">
        <f t="shared" si="70"/>
        <v>1</v>
      </c>
      <c r="Y329" s="568" t="str">
        <f t="shared" si="71"/>
        <v>De acuerdo con lo programado</v>
      </c>
      <c r="Z329" s="575"/>
      <c r="AA329" s="575"/>
      <c r="AB329" s="575"/>
      <c r="AC329" s="575"/>
      <c r="AD329" s="575"/>
    </row>
    <row r="330" spans="1:30" ht="35.25" hidden="1" customHeight="1" thickTop="1" thickBot="1">
      <c r="A330" s="593">
        <v>20.100000000000001</v>
      </c>
      <c r="B330" s="564"/>
      <c r="C330" s="564"/>
      <c r="D330" s="564"/>
      <c r="E330" s="564"/>
      <c r="F330" s="577" t="s">
        <v>1371</v>
      </c>
      <c r="G330" s="578"/>
      <c r="H330" s="578"/>
      <c r="I330" s="567" t="str">
        <f t="shared" si="66"/>
        <v>No hay ejecución</v>
      </c>
      <c r="J330" s="568" t="str">
        <f t="shared" si="67"/>
        <v>NA</v>
      </c>
      <c r="K330" s="578"/>
      <c r="L330" s="580"/>
      <c r="M330" s="580"/>
      <c r="N330" s="567" t="str">
        <f t="shared" si="68"/>
        <v>No hay ejecución</v>
      </c>
      <c r="O330" s="568" t="str">
        <f t="shared" si="69"/>
        <v>NA</v>
      </c>
      <c r="P330" s="575"/>
      <c r="Q330" s="575"/>
      <c r="R330" s="575"/>
      <c r="S330" s="576"/>
      <c r="T330" s="576"/>
      <c r="U330" s="575"/>
      <c r="V330" s="575"/>
      <c r="W330" s="575"/>
      <c r="X330" s="567" t="str">
        <f t="shared" si="70"/>
        <v>No hay ejecución</v>
      </c>
      <c r="Y330" s="568" t="str">
        <f t="shared" si="71"/>
        <v>NA</v>
      </c>
      <c r="Z330" s="575"/>
      <c r="AA330" s="575"/>
      <c r="AB330" s="575"/>
      <c r="AC330" s="575"/>
      <c r="AD330" s="575"/>
    </row>
    <row r="331" spans="1:30" ht="35.25" hidden="1" customHeight="1" thickTop="1" thickBot="1">
      <c r="A331" s="593">
        <v>20.100000000000001</v>
      </c>
      <c r="B331" s="564"/>
      <c r="C331" s="564"/>
      <c r="D331" s="564"/>
      <c r="E331" s="564"/>
      <c r="F331" s="577" t="s">
        <v>1371</v>
      </c>
      <c r="G331" s="578"/>
      <c r="H331" s="578"/>
      <c r="I331" s="567" t="str">
        <f t="shared" si="66"/>
        <v>No hay ejecución</v>
      </c>
      <c r="J331" s="568" t="str">
        <f t="shared" si="67"/>
        <v>NA</v>
      </c>
      <c r="K331" s="578"/>
      <c r="L331" s="580"/>
      <c r="M331" s="580"/>
      <c r="N331" s="567" t="str">
        <f t="shared" si="68"/>
        <v>No hay ejecución</v>
      </c>
      <c r="O331" s="568" t="str">
        <f t="shared" si="69"/>
        <v>NA</v>
      </c>
      <c r="P331" s="575"/>
      <c r="Q331" s="575"/>
      <c r="R331" s="575"/>
      <c r="S331" s="576"/>
      <c r="T331" s="576"/>
      <c r="U331" s="575"/>
      <c r="V331" s="575"/>
      <c r="W331" s="575"/>
      <c r="X331" s="567" t="str">
        <f t="shared" si="70"/>
        <v>No hay ejecución</v>
      </c>
      <c r="Y331" s="568" t="str">
        <f t="shared" si="71"/>
        <v>NA</v>
      </c>
      <c r="Z331" s="575"/>
      <c r="AA331" s="575"/>
      <c r="AB331" s="575"/>
      <c r="AC331" s="575"/>
      <c r="AD331" s="575"/>
    </row>
    <row r="332" spans="1:30" ht="35.25" hidden="1" customHeight="1" thickTop="1" thickBot="1">
      <c r="A332" s="593">
        <v>20.100000000000001</v>
      </c>
      <c r="B332" s="564"/>
      <c r="C332" s="564"/>
      <c r="D332" s="564"/>
      <c r="E332" s="564"/>
      <c r="F332" s="577" t="s">
        <v>1371</v>
      </c>
      <c r="G332" s="578"/>
      <c r="H332" s="578"/>
      <c r="I332" s="567" t="str">
        <f t="shared" si="66"/>
        <v>No hay ejecución</v>
      </c>
      <c r="J332" s="568" t="str">
        <f t="shared" si="67"/>
        <v>NA</v>
      </c>
      <c r="K332" s="578"/>
      <c r="L332" s="580"/>
      <c r="M332" s="580"/>
      <c r="N332" s="567" t="str">
        <f t="shared" si="68"/>
        <v>No hay ejecución</v>
      </c>
      <c r="O332" s="568" t="str">
        <f t="shared" si="69"/>
        <v>NA</v>
      </c>
      <c r="P332" s="575"/>
      <c r="Q332" s="575"/>
      <c r="R332" s="575"/>
      <c r="S332" s="576"/>
      <c r="T332" s="576"/>
      <c r="U332" s="575"/>
      <c r="V332" s="575"/>
      <c r="W332" s="575"/>
      <c r="X332" s="567" t="str">
        <f t="shared" si="70"/>
        <v>No hay ejecución</v>
      </c>
      <c r="Y332" s="568" t="str">
        <f t="shared" si="71"/>
        <v>NA</v>
      </c>
      <c r="Z332" s="575"/>
      <c r="AA332" s="575"/>
      <c r="AB332" s="575"/>
      <c r="AC332" s="575"/>
      <c r="AD332" s="575"/>
    </row>
    <row r="333" spans="1:30" ht="35.25" hidden="1" customHeight="1" thickTop="1" thickBot="1">
      <c r="A333" s="563">
        <v>20.11</v>
      </c>
      <c r="B333" s="564"/>
      <c r="C333" s="564"/>
      <c r="D333" s="564"/>
      <c r="E333" s="564"/>
      <c r="F333" s="577" t="s">
        <v>1372</v>
      </c>
      <c r="G333" s="578"/>
      <c r="H333" s="578"/>
      <c r="I333" s="567" t="str">
        <f t="shared" si="66"/>
        <v>No hay ejecución</v>
      </c>
      <c r="J333" s="568" t="str">
        <f t="shared" si="67"/>
        <v>NA</v>
      </c>
      <c r="K333" s="578"/>
      <c r="L333" s="580"/>
      <c r="M333" s="580"/>
      <c r="N333" s="567" t="str">
        <f t="shared" si="68"/>
        <v>No hay ejecución</v>
      </c>
      <c r="O333" s="568" t="str">
        <f t="shared" si="69"/>
        <v>NA</v>
      </c>
      <c r="P333" s="575"/>
      <c r="Q333" s="575"/>
      <c r="R333" s="575"/>
      <c r="S333" s="576"/>
      <c r="T333" s="576"/>
      <c r="U333" s="575"/>
      <c r="V333" s="575"/>
      <c r="W333" s="575"/>
      <c r="X333" s="567" t="str">
        <f t="shared" si="70"/>
        <v>No hay ejecución</v>
      </c>
      <c r="Y333" s="568" t="str">
        <f t="shared" si="71"/>
        <v>NA</v>
      </c>
      <c r="Z333" s="575"/>
      <c r="AA333" s="575"/>
      <c r="AB333" s="575"/>
      <c r="AC333" s="575"/>
      <c r="AD333" s="575"/>
    </row>
    <row r="334" spans="1:30" ht="35.25" hidden="1" customHeight="1" thickTop="1" thickBot="1">
      <c r="A334" s="563">
        <v>20.11</v>
      </c>
      <c r="B334" s="564"/>
      <c r="C334" s="564"/>
      <c r="D334" s="564"/>
      <c r="E334" s="564"/>
      <c r="F334" s="577" t="s">
        <v>1372</v>
      </c>
      <c r="G334" s="578"/>
      <c r="H334" s="578"/>
      <c r="I334" s="567" t="str">
        <f t="shared" ref="I334:I397" si="84">IF(H334="","No hay ejecución",IF(AND(G334=0),"No hay Programación", H334/G334))</f>
        <v>No hay ejecución</v>
      </c>
      <c r="J334" s="568" t="str">
        <f t="shared" ref="J334:J397" si="85">IF(I334="No hay ejecución","NA",IF(I334&gt;=90%,"De acuerdo con lo programado",IF(I334&gt;=51%,"Atraso Leve",IF(I334&lt;=50%,"En riesgo cumplimiento"))))</f>
        <v>NA</v>
      </c>
      <c r="K334" s="578"/>
      <c r="L334" s="580"/>
      <c r="M334" s="580"/>
      <c r="N334" s="567" t="str">
        <f t="shared" ref="N334:N397" si="86">IF(M334="","No hay ejecución",IF(AND(L334=0),"No hay Programación", M334/L334))</f>
        <v>No hay ejecución</v>
      </c>
      <c r="O334" s="568" t="str">
        <f t="shared" ref="O334:O397" si="87">IF(N334="No hay ejecución","NA",IF(N334&gt;=90%,"De acuerdo con lo programado",IF(N334&gt;=51%,"Atraso Leve",IF(N334&lt;=50%,"En riesgo cumplimiento"))))</f>
        <v>NA</v>
      </c>
      <c r="P334" s="575"/>
      <c r="Q334" s="575"/>
      <c r="R334" s="575"/>
      <c r="S334" s="576"/>
      <c r="T334" s="576"/>
      <c r="U334" s="575"/>
      <c r="V334" s="575"/>
      <c r="W334" s="575"/>
      <c r="X334" s="567" t="str">
        <f t="shared" ref="X334:X397" si="88">IF(W334="","No hay ejecución",IF(AND(V334=0),"No hay Programación", W334/V334))</f>
        <v>No hay ejecución</v>
      </c>
      <c r="Y334" s="568" t="str">
        <f t="shared" ref="Y334:Y397" si="89">IF(X334="No hay ejecución","NA",IF(X334&gt;=90%,"De acuerdo con lo programado",IF(X334&gt;=51%,"Atraso Leve",IF(X334&lt;=50%,"En riesgo cumplimiento"))))</f>
        <v>NA</v>
      </c>
      <c r="Z334" s="575"/>
      <c r="AA334" s="575"/>
      <c r="AB334" s="575"/>
      <c r="AC334" s="575"/>
      <c r="AD334" s="575"/>
    </row>
    <row r="335" spans="1:30" ht="35.25" hidden="1" customHeight="1" thickTop="1" thickBot="1">
      <c r="A335" s="563">
        <v>20.11</v>
      </c>
      <c r="B335" s="564"/>
      <c r="C335" s="564"/>
      <c r="D335" s="564"/>
      <c r="E335" s="564"/>
      <c r="F335" s="577" t="s">
        <v>1372</v>
      </c>
      <c r="G335" s="578"/>
      <c r="H335" s="578"/>
      <c r="I335" s="567" t="str">
        <f t="shared" si="84"/>
        <v>No hay ejecución</v>
      </c>
      <c r="J335" s="568" t="str">
        <f t="shared" si="85"/>
        <v>NA</v>
      </c>
      <c r="K335" s="578"/>
      <c r="L335" s="580"/>
      <c r="M335" s="580"/>
      <c r="N335" s="567" t="str">
        <f t="shared" si="86"/>
        <v>No hay ejecución</v>
      </c>
      <c r="O335" s="568" t="str">
        <f t="shared" si="87"/>
        <v>NA</v>
      </c>
      <c r="P335" s="575"/>
      <c r="Q335" s="575"/>
      <c r="R335" s="575"/>
      <c r="S335" s="576"/>
      <c r="T335" s="576"/>
      <c r="U335" s="575"/>
      <c r="V335" s="575"/>
      <c r="W335" s="575"/>
      <c r="X335" s="567" t="str">
        <f t="shared" si="88"/>
        <v>No hay ejecución</v>
      </c>
      <c r="Y335" s="568" t="str">
        <f t="shared" si="89"/>
        <v>NA</v>
      </c>
      <c r="Z335" s="575"/>
      <c r="AA335" s="575"/>
      <c r="AB335" s="575"/>
      <c r="AC335" s="575"/>
      <c r="AD335" s="575"/>
    </row>
    <row r="336" spans="1:30" ht="35.25" hidden="1" customHeight="1" thickTop="1" thickBot="1">
      <c r="A336" s="563">
        <v>20.11</v>
      </c>
      <c r="B336" s="564"/>
      <c r="C336" s="564"/>
      <c r="D336" s="564"/>
      <c r="E336" s="564"/>
      <c r="F336" s="577" t="s">
        <v>1372</v>
      </c>
      <c r="G336" s="578"/>
      <c r="H336" s="578"/>
      <c r="I336" s="567" t="str">
        <f t="shared" si="84"/>
        <v>No hay ejecución</v>
      </c>
      <c r="J336" s="568" t="str">
        <f t="shared" si="85"/>
        <v>NA</v>
      </c>
      <c r="K336" s="578"/>
      <c r="L336" s="580"/>
      <c r="M336" s="580"/>
      <c r="N336" s="567" t="str">
        <f t="shared" si="86"/>
        <v>No hay ejecución</v>
      </c>
      <c r="O336" s="568" t="str">
        <f t="shared" si="87"/>
        <v>NA</v>
      </c>
      <c r="P336" s="575"/>
      <c r="Q336" s="575"/>
      <c r="R336" s="575"/>
      <c r="S336" s="576"/>
      <c r="T336" s="576"/>
      <c r="U336" s="575"/>
      <c r="V336" s="575"/>
      <c r="W336" s="575"/>
      <c r="X336" s="567" t="str">
        <f t="shared" si="88"/>
        <v>No hay ejecución</v>
      </c>
      <c r="Y336" s="568" t="str">
        <f t="shared" si="89"/>
        <v>NA</v>
      </c>
      <c r="Z336" s="575"/>
      <c r="AA336" s="575"/>
      <c r="AB336" s="575"/>
      <c r="AC336" s="575"/>
      <c r="AD336" s="575"/>
    </row>
    <row r="337" spans="1:30" ht="46.2" hidden="1" thickTop="1" thickBot="1">
      <c r="A337" s="563">
        <v>20.11</v>
      </c>
      <c r="B337" s="564"/>
      <c r="C337" s="564"/>
      <c r="D337" s="564"/>
      <c r="E337" s="564"/>
      <c r="F337" s="577" t="s">
        <v>1372</v>
      </c>
      <c r="G337" s="578"/>
      <c r="H337" s="578"/>
      <c r="I337" s="567" t="str">
        <f t="shared" si="84"/>
        <v>No hay ejecución</v>
      </c>
      <c r="J337" s="568" t="str">
        <f t="shared" si="85"/>
        <v>NA</v>
      </c>
      <c r="K337" s="578"/>
      <c r="L337" s="580"/>
      <c r="M337" s="580"/>
      <c r="N337" s="567" t="str">
        <f t="shared" si="86"/>
        <v>No hay ejecución</v>
      </c>
      <c r="O337" s="568" t="str">
        <f t="shared" si="87"/>
        <v>NA</v>
      </c>
      <c r="P337" s="575"/>
      <c r="Q337" s="575"/>
      <c r="R337" s="575"/>
      <c r="S337" s="576"/>
      <c r="T337" s="576"/>
      <c r="U337" s="575"/>
      <c r="V337" s="575"/>
      <c r="W337" s="575"/>
      <c r="X337" s="567" t="str">
        <f t="shared" si="88"/>
        <v>No hay ejecución</v>
      </c>
      <c r="Y337" s="568" t="str">
        <f t="shared" si="89"/>
        <v>NA</v>
      </c>
      <c r="Z337" s="575"/>
      <c r="AA337" s="575"/>
      <c r="AB337" s="575"/>
      <c r="AC337" s="575"/>
      <c r="AD337" s="575"/>
    </row>
    <row r="338" spans="1:30" ht="46.2" hidden="1" thickTop="1" thickBot="1">
      <c r="A338" s="563">
        <v>20.11</v>
      </c>
      <c r="B338" s="564"/>
      <c r="C338" s="564"/>
      <c r="D338" s="564"/>
      <c r="E338" s="564"/>
      <c r="F338" s="577" t="s">
        <v>1372</v>
      </c>
      <c r="G338" s="578"/>
      <c r="H338" s="578"/>
      <c r="I338" s="567" t="str">
        <f t="shared" si="84"/>
        <v>No hay ejecución</v>
      </c>
      <c r="J338" s="568" t="str">
        <f t="shared" si="85"/>
        <v>NA</v>
      </c>
      <c r="K338" s="578"/>
      <c r="L338" s="580"/>
      <c r="M338" s="580"/>
      <c r="N338" s="567" t="str">
        <f t="shared" si="86"/>
        <v>No hay ejecución</v>
      </c>
      <c r="O338" s="568" t="str">
        <f t="shared" si="87"/>
        <v>NA</v>
      </c>
      <c r="P338" s="575"/>
      <c r="Q338" s="575"/>
      <c r="R338" s="575"/>
      <c r="S338" s="576"/>
      <c r="T338" s="576"/>
      <c r="U338" s="575"/>
      <c r="V338" s="575"/>
      <c r="W338" s="575"/>
      <c r="X338" s="567" t="str">
        <f t="shared" si="88"/>
        <v>No hay ejecución</v>
      </c>
      <c r="Y338" s="568" t="str">
        <f t="shared" si="89"/>
        <v>NA</v>
      </c>
      <c r="Z338" s="575"/>
      <c r="AA338" s="575"/>
      <c r="AB338" s="575"/>
      <c r="AC338" s="575"/>
      <c r="AD338" s="575"/>
    </row>
    <row r="339" spans="1:30" ht="46.2" hidden="1" thickTop="1" thickBot="1">
      <c r="A339" s="563">
        <v>20.11</v>
      </c>
      <c r="B339" s="564"/>
      <c r="C339" s="564"/>
      <c r="D339" s="564"/>
      <c r="E339" s="564"/>
      <c r="F339" s="577" t="s">
        <v>1372</v>
      </c>
      <c r="G339" s="578"/>
      <c r="H339" s="578"/>
      <c r="I339" s="567" t="str">
        <f t="shared" si="84"/>
        <v>No hay ejecución</v>
      </c>
      <c r="J339" s="568" t="str">
        <f t="shared" si="85"/>
        <v>NA</v>
      </c>
      <c r="K339" s="578"/>
      <c r="L339" s="580"/>
      <c r="M339" s="580"/>
      <c r="N339" s="567" t="str">
        <f t="shared" si="86"/>
        <v>No hay ejecución</v>
      </c>
      <c r="O339" s="568" t="str">
        <f t="shared" si="87"/>
        <v>NA</v>
      </c>
      <c r="P339" s="575"/>
      <c r="Q339" s="575"/>
      <c r="R339" s="575"/>
      <c r="S339" s="576"/>
      <c r="T339" s="576"/>
      <c r="U339" s="575"/>
      <c r="V339" s="575"/>
      <c r="W339" s="575"/>
      <c r="X339" s="567" t="str">
        <f t="shared" si="88"/>
        <v>No hay ejecución</v>
      </c>
      <c r="Y339" s="568" t="str">
        <f t="shared" si="89"/>
        <v>NA</v>
      </c>
      <c r="Z339" s="575"/>
      <c r="AA339" s="575"/>
      <c r="AB339" s="575"/>
      <c r="AC339" s="575"/>
      <c r="AD339" s="575"/>
    </row>
    <row r="340" spans="1:30" ht="46.2" hidden="1" thickTop="1" thickBot="1">
      <c r="A340" s="563">
        <v>20.11</v>
      </c>
      <c r="B340" s="564"/>
      <c r="C340" s="564"/>
      <c r="D340" s="564"/>
      <c r="E340" s="564"/>
      <c r="F340" s="577" t="s">
        <v>1372</v>
      </c>
      <c r="G340" s="578"/>
      <c r="H340" s="578"/>
      <c r="I340" s="567" t="str">
        <f t="shared" si="84"/>
        <v>No hay ejecución</v>
      </c>
      <c r="J340" s="568" t="str">
        <f t="shared" si="85"/>
        <v>NA</v>
      </c>
      <c r="K340" s="578"/>
      <c r="L340" s="580"/>
      <c r="M340" s="580"/>
      <c r="N340" s="567" t="str">
        <f t="shared" si="86"/>
        <v>No hay ejecución</v>
      </c>
      <c r="O340" s="568" t="str">
        <f t="shared" si="87"/>
        <v>NA</v>
      </c>
      <c r="P340" s="575"/>
      <c r="Q340" s="575"/>
      <c r="R340" s="575"/>
      <c r="S340" s="576"/>
      <c r="T340" s="576"/>
      <c r="U340" s="575"/>
      <c r="V340" s="575"/>
      <c r="W340" s="575"/>
      <c r="X340" s="567" t="str">
        <f t="shared" si="88"/>
        <v>No hay ejecución</v>
      </c>
      <c r="Y340" s="568" t="str">
        <f t="shared" si="89"/>
        <v>NA</v>
      </c>
      <c r="Z340" s="575"/>
      <c r="AA340" s="575"/>
      <c r="AB340" s="575"/>
      <c r="AC340" s="575"/>
      <c r="AD340" s="575"/>
    </row>
    <row r="341" spans="1:30" ht="46.2" hidden="1" thickTop="1" thickBot="1">
      <c r="A341" s="563">
        <v>20.11</v>
      </c>
      <c r="B341" s="564"/>
      <c r="C341" s="564"/>
      <c r="D341" s="564"/>
      <c r="E341" s="564"/>
      <c r="F341" s="577" t="s">
        <v>1372</v>
      </c>
      <c r="G341" s="578"/>
      <c r="H341" s="578"/>
      <c r="I341" s="567" t="str">
        <f t="shared" si="84"/>
        <v>No hay ejecución</v>
      </c>
      <c r="J341" s="568" t="str">
        <f t="shared" si="85"/>
        <v>NA</v>
      </c>
      <c r="K341" s="578"/>
      <c r="L341" s="580"/>
      <c r="M341" s="580"/>
      <c r="N341" s="567" t="str">
        <f t="shared" si="86"/>
        <v>No hay ejecución</v>
      </c>
      <c r="O341" s="568" t="str">
        <f t="shared" si="87"/>
        <v>NA</v>
      </c>
      <c r="P341" s="575"/>
      <c r="Q341" s="575"/>
      <c r="R341" s="575"/>
      <c r="S341" s="576"/>
      <c r="T341" s="576"/>
      <c r="U341" s="575"/>
      <c r="V341" s="575"/>
      <c r="W341" s="575"/>
      <c r="X341" s="567" t="str">
        <f t="shared" si="88"/>
        <v>No hay ejecución</v>
      </c>
      <c r="Y341" s="568" t="str">
        <f t="shared" si="89"/>
        <v>NA</v>
      </c>
      <c r="Z341" s="575"/>
      <c r="AA341" s="575"/>
      <c r="AB341" s="575"/>
      <c r="AC341" s="575"/>
      <c r="AD341" s="575"/>
    </row>
    <row r="342" spans="1:30" ht="46.2" hidden="1" thickTop="1" thickBot="1">
      <c r="A342" s="563">
        <v>20.11</v>
      </c>
      <c r="B342" s="564"/>
      <c r="C342" s="564"/>
      <c r="D342" s="564"/>
      <c r="E342" s="564"/>
      <c r="F342" s="577" t="s">
        <v>1372</v>
      </c>
      <c r="G342" s="578"/>
      <c r="H342" s="578"/>
      <c r="I342" s="567" t="str">
        <f t="shared" si="84"/>
        <v>No hay ejecución</v>
      </c>
      <c r="J342" s="568" t="str">
        <f t="shared" si="85"/>
        <v>NA</v>
      </c>
      <c r="K342" s="578"/>
      <c r="L342" s="580"/>
      <c r="M342" s="580"/>
      <c r="N342" s="567" t="str">
        <f t="shared" si="86"/>
        <v>No hay ejecución</v>
      </c>
      <c r="O342" s="568" t="str">
        <f t="shared" si="87"/>
        <v>NA</v>
      </c>
      <c r="P342" s="575"/>
      <c r="Q342" s="575"/>
      <c r="R342" s="575"/>
      <c r="S342" s="576"/>
      <c r="T342" s="576"/>
      <c r="U342" s="575"/>
      <c r="V342" s="575"/>
      <c r="W342" s="575"/>
      <c r="X342" s="567" t="str">
        <f t="shared" si="88"/>
        <v>No hay ejecución</v>
      </c>
      <c r="Y342" s="568" t="str">
        <f t="shared" si="89"/>
        <v>NA</v>
      </c>
      <c r="Z342" s="575"/>
      <c r="AA342" s="575"/>
      <c r="AB342" s="575"/>
      <c r="AC342" s="575"/>
      <c r="AD342" s="575"/>
    </row>
    <row r="343" spans="1:30" ht="46.2" hidden="1" thickTop="1" thickBot="1">
      <c r="A343" s="563">
        <v>20.11</v>
      </c>
      <c r="B343" s="564"/>
      <c r="C343" s="564"/>
      <c r="D343" s="564"/>
      <c r="E343" s="564"/>
      <c r="F343" s="577" t="s">
        <v>1372</v>
      </c>
      <c r="G343" s="578"/>
      <c r="H343" s="578"/>
      <c r="I343" s="567" t="str">
        <f t="shared" si="84"/>
        <v>No hay ejecución</v>
      </c>
      <c r="J343" s="568" t="str">
        <f t="shared" si="85"/>
        <v>NA</v>
      </c>
      <c r="K343" s="578"/>
      <c r="L343" s="580"/>
      <c r="M343" s="580"/>
      <c r="N343" s="567" t="str">
        <f t="shared" si="86"/>
        <v>No hay ejecución</v>
      </c>
      <c r="O343" s="568" t="str">
        <f t="shared" si="87"/>
        <v>NA</v>
      </c>
      <c r="P343" s="575"/>
      <c r="Q343" s="575"/>
      <c r="R343" s="575"/>
      <c r="S343" s="576"/>
      <c r="T343" s="576"/>
      <c r="U343" s="575"/>
      <c r="V343" s="575"/>
      <c r="W343" s="575"/>
      <c r="X343" s="567" t="str">
        <f t="shared" si="88"/>
        <v>No hay ejecución</v>
      </c>
      <c r="Y343" s="568" t="str">
        <f t="shared" si="89"/>
        <v>NA</v>
      </c>
      <c r="Z343" s="575"/>
      <c r="AA343" s="575"/>
      <c r="AB343" s="575"/>
      <c r="AC343" s="575"/>
      <c r="AD343" s="575"/>
    </row>
    <row r="344" spans="1:30" ht="46.2" hidden="1" thickTop="1" thickBot="1">
      <c r="A344" s="563">
        <v>20.12</v>
      </c>
      <c r="B344" s="564"/>
      <c r="C344" s="564"/>
      <c r="D344" s="564"/>
      <c r="E344" s="564"/>
      <c r="F344" s="577" t="s">
        <v>1373</v>
      </c>
      <c r="G344" s="578"/>
      <c r="H344" s="578"/>
      <c r="I344" s="567" t="str">
        <f t="shared" si="84"/>
        <v>No hay ejecución</v>
      </c>
      <c r="J344" s="568" t="str">
        <f t="shared" si="85"/>
        <v>NA</v>
      </c>
      <c r="K344" s="578"/>
      <c r="L344" s="580"/>
      <c r="M344" s="580"/>
      <c r="N344" s="567" t="str">
        <f t="shared" si="86"/>
        <v>No hay ejecución</v>
      </c>
      <c r="O344" s="568" t="str">
        <f t="shared" si="87"/>
        <v>NA</v>
      </c>
      <c r="P344" s="575"/>
      <c r="Q344" s="575"/>
      <c r="R344" s="575"/>
      <c r="S344" s="576"/>
      <c r="T344" s="576"/>
      <c r="U344" s="575"/>
      <c r="V344" s="575"/>
      <c r="W344" s="575"/>
      <c r="X344" s="567" t="str">
        <f t="shared" si="88"/>
        <v>No hay ejecución</v>
      </c>
      <c r="Y344" s="568" t="str">
        <f t="shared" si="89"/>
        <v>NA</v>
      </c>
      <c r="Z344" s="575"/>
      <c r="AA344" s="575"/>
      <c r="AB344" s="575"/>
      <c r="AC344" s="575"/>
      <c r="AD344" s="575"/>
    </row>
    <row r="345" spans="1:30" ht="35.25" customHeight="1" thickTop="1" thickBot="1">
      <c r="A345" s="563">
        <v>20.13</v>
      </c>
      <c r="B345" s="564"/>
      <c r="C345" s="564"/>
      <c r="D345" s="564"/>
      <c r="E345" s="564"/>
      <c r="F345" s="587" t="s">
        <v>1374</v>
      </c>
      <c r="G345" s="588"/>
      <c r="H345" s="588"/>
      <c r="I345" s="567" t="str">
        <f t="shared" si="84"/>
        <v>No hay ejecución</v>
      </c>
      <c r="J345" s="568" t="str">
        <f t="shared" si="85"/>
        <v>NA</v>
      </c>
      <c r="K345" s="588"/>
      <c r="L345" s="580"/>
      <c r="M345" s="580"/>
      <c r="N345" s="567" t="str">
        <f t="shared" si="86"/>
        <v>No hay ejecución</v>
      </c>
      <c r="O345" s="568" t="str">
        <f t="shared" si="87"/>
        <v>NA</v>
      </c>
      <c r="P345" s="575"/>
      <c r="Q345" s="575"/>
      <c r="R345" s="575"/>
      <c r="S345" s="576"/>
      <c r="T345" s="576"/>
      <c r="U345" s="575"/>
      <c r="V345" s="575">
        <v>1</v>
      </c>
      <c r="W345" s="575">
        <v>1</v>
      </c>
      <c r="X345" s="567">
        <f t="shared" si="88"/>
        <v>1</v>
      </c>
      <c r="Y345" s="568" t="str">
        <f t="shared" si="89"/>
        <v>De acuerdo con lo programado</v>
      </c>
      <c r="Z345" s="575"/>
      <c r="AA345" s="575"/>
      <c r="AB345" s="575"/>
      <c r="AC345" s="575"/>
      <c r="AD345" s="575"/>
    </row>
    <row r="346" spans="1:30" ht="35.25" customHeight="1" thickTop="1" thickBot="1">
      <c r="A346" s="563">
        <v>20.13</v>
      </c>
      <c r="B346" s="564"/>
      <c r="C346" s="564"/>
      <c r="D346" s="564"/>
      <c r="E346" s="564"/>
      <c r="F346" s="587" t="s">
        <v>1374</v>
      </c>
      <c r="G346" s="588"/>
      <c r="H346" s="588"/>
      <c r="I346" s="567" t="str">
        <f t="shared" si="84"/>
        <v>No hay ejecución</v>
      </c>
      <c r="J346" s="568" t="str">
        <f t="shared" si="85"/>
        <v>NA</v>
      </c>
      <c r="K346" s="588"/>
      <c r="L346" s="580"/>
      <c r="M346" s="580"/>
      <c r="N346" s="567" t="str">
        <f t="shared" si="86"/>
        <v>No hay ejecución</v>
      </c>
      <c r="O346" s="568" t="str">
        <f t="shared" si="87"/>
        <v>NA</v>
      </c>
      <c r="P346" s="575"/>
      <c r="Q346" s="575"/>
      <c r="R346" s="575"/>
      <c r="S346" s="576"/>
      <c r="T346" s="576"/>
      <c r="U346" s="575"/>
      <c r="V346" s="575">
        <v>1</v>
      </c>
      <c r="W346" s="575">
        <v>1</v>
      </c>
      <c r="X346" s="567">
        <f t="shared" si="88"/>
        <v>1</v>
      </c>
      <c r="Y346" s="568" t="str">
        <f t="shared" si="89"/>
        <v>De acuerdo con lo programado</v>
      </c>
      <c r="Z346" s="575"/>
      <c r="AA346" s="575"/>
      <c r="AB346" s="575"/>
      <c r="AC346" s="575"/>
      <c r="AD346" s="575"/>
    </row>
    <row r="347" spans="1:30" ht="35.25" customHeight="1" thickTop="1" thickBot="1">
      <c r="A347" s="563">
        <v>20.13</v>
      </c>
      <c r="B347" s="564"/>
      <c r="C347" s="564"/>
      <c r="D347" s="564"/>
      <c r="E347" s="564"/>
      <c r="F347" s="587" t="s">
        <v>1374</v>
      </c>
      <c r="G347" s="588"/>
      <c r="H347" s="588"/>
      <c r="I347" s="567" t="str">
        <f t="shared" si="84"/>
        <v>No hay ejecución</v>
      </c>
      <c r="J347" s="568" t="str">
        <f t="shared" si="85"/>
        <v>NA</v>
      </c>
      <c r="K347" s="588"/>
      <c r="L347" s="580"/>
      <c r="M347" s="580"/>
      <c r="N347" s="567" t="str">
        <f t="shared" si="86"/>
        <v>No hay ejecución</v>
      </c>
      <c r="O347" s="568" t="str">
        <f t="shared" si="87"/>
        <v>NA</v>
      </c>
      <c r="P347" s="575"/>
      <c r="Q347" s="575"/>
      <c r="R347" s="575"/>
      <c r="S347" s="576"/>
      <c r="T347" s="576"/>
      <c r="U347" s="575"/>
      <c r="V347" s="575">
        <v>1</v>
      </c>
      <c r="W347" s="575">
        <v>1</v>
      </c>
      <c r="X347" s="567">
        <f t="shared" si="88"/>
        <v>1</v>
      </c>
      <c r="Y347" s="568" t="str">
        <f t="shared" si="89"/>
        <v>De acuerdo con lo programado</v>
      </c>
      <c r="Z347" s="575"/>
      <c r="AA347" s="575"/>
      <c r="AB347" s="575"/>
      <c r="AC347" s="575"/>
      <c r="AD347" s="575"/>
    </row>
    <row r="348" spans="1:30" ht="35.25" customHeight="1" thickTop="1" thickBot="1">
      <c r="A348" s="563">
        <v>20.13</v>
      </c>
      <c r="B348" s="564"/>
      <c r="C348" s="564"/>
      <c r="D348" s="564"/>
      <c r="E348" s="564"/>
      <c r="F348" s="587" t="s">
        <v>1374</v>
      </c>
      <c r="G348" s="588"/>
      <c r="H348" s="588"/>
      <c r="I348" s="567" t="str">
        <f t="shared" si="84"/>
        <v>No hay ejecución</v>
      </c>
      <c r="J348" s="568" t="str">
        <f t="shared" si="85"/>
        <v>NA</v>
      </c>
      <c r="K348" s="588"/>
      <c r="L348" s="580"/>
      <c r="M348" s="580"/>
      <c r="N348" s="567" t="str">
        <f t="shared" si="86"/>
        <v>No hay ejecución</v>
      </c>
      <c r="O348" s="568" t="str">
        <f t="shared" si="87"/>
        <v>NA</v>
      </c>
      <c r="P348" s="575"/>
      <c r="Q348" s="575"/>
      <c r="R348" s="575"/>
      <c r="S348" s="576"/>
      <c r="T348" s="576"/>
      <c r="U348" s="575"/>
      <c r="V348" s="575">
        <v>1</v>
      </c>
      <c r="W348" s="575">
        <v>1</v>
      </c>
      <c r="X348" s="567">
        <f t="shared" si="88"/>
        <v>1</v>
      </c>
      <c r="Y348" s="568" t="str">
        <f t="shared" si="89"/>
        <v>De acuerdo con lo programado</v>
      </c>
      <c r="Z348" s="575"/>
      <c r="AA348" s="575"/>
      <c r="AB348" s="575"/>
      <c r="AC348" s="575"/>
      <c r="AD348" s="575"/>
    </row>
    <row r="349" spans="1:30" ht="35.25" customHeight="1" thickTop="1" thickBot="1">
      <c r="A349" s="563">
        <v>20.13</v>
      </c>
      <c r="B349" s="564"/>
      <c r="C349" s="564"/>
      <c r="D349" s="564"/>
      <c r="E349" s="564"/>
      <c r="F349" s="587" t="s">
        <v>1374</v>
      </c>
      <c r="G349" s="588"/>
      <c r="H349" s="588"/>
      <c r="I349" s="567" t="str">
        <f t="shared" si="84"/>
        <v>No hay ejecución</v>
      </c>
      <c r="J349" s="568" t="str">
        <f t="shared" si="85"/>
        <v>NA</v>
      </c>
      <c r="K349" s="588"/>
      <c r="L349" s="580"/>
      <c r="M349" s="580"/>
      <c r="N349" s="567" t="str">
        <f t="shared" si="86"/>
        <v>No hay ejecución</v>
      </c>
      <c r="O349" s="568" t="str">
        <f t="shared" si="87"/>
        <v>NA</v>
      </c>
      <c r="P349" s="575"/>
      <c r="Q349" s="575"/>
      <c r="R349" s="575"/>
      <c r="S349" s="576"/>
      <c r="T349" s="576"/>
      <c r="U349" s="575"/>
      <c r="V349" s="575">
        <v>1</v>
      </c>
      <c r="W349" s="575">
        <v>1</v>
      </c>
      <c r="X349" s="567">
        <f t="shared" si="88"/>
        <v>1</v>
      </c>
      <c r="Y349" s="568" t="str">
        <f t="shared" si="89"/>
        <v>De acuerdo con lo programado</v>
      </c>
      <c r="Z349" s="575"/>
      <c r="AA349" s="575"/>
      <c r="AB349" s="575"/>
      <c r="AC349" s="575"/>
      <c r="AD349" s="575"/>
    </row>
    <row r="350" spans="1:30" ht="35.25" customHeight="1" thickTop="1" thickBot="1">
      <c r="A350" s="563">
        <v>20.13</v>
      </c>
      <c r="B350" s="564"/>
      <c r="C350" s="564"/>
      <c r="D350" s="564"/>
      <c r="E350" s="564"/>
      <c r="F350" s="587" t="s">
        <v>1374</v>
      </c>
      <c r="G350" s="588"/>
      <c r="H350" s="588"/>
      <c r="I350" s="567" t="str">
        <f t="shared" si="84"/>
        <v>No hay ejecución</v>
      </c>
      <c r="J350" s="568" t="str">
        <f t="shared" si="85"/>
        <v>NA</v>
      </c>
      <c r="K350" s="588"/>
      <c r="L350" s="580"/>
      <c r="M350" s="580"/>
      <c r="N350" s="567" t="str">
        <f t="shared" si="86"/>
        <v>No hay ejecución</v>
      </c>
      <c r="O350" s="568" t="str">
        <f t="shared" si="87"/>
        <v>NA</v>
      </c>
      <c r="P350" s="575"/>
      <c r="Q350" s="575"/>
      <c r="R350" s="575"/>
      <c r="S350" s="576"/>
      <c r="T350" s="576"/>
      <c r="U350" s="575"/>
      <c r="V350" s="575">
        <v>1</v>
      </c>
      <c r="W350" s="575">
        <v>1</v>
      </c>
      <c r="X350" s="567">
        <f t="shared" si="88"/>
        <v>1</v>
      </c>
      <c r="Y350" s="568" t="str">
        <f t="shared" si="89"/>
        <v>De acuerdo con lo programado</v>
      </c>
      <c r="Z350" s="575"/>
      <c r="AA350" s="575"/>
      <c r="AB350" s="575"/>
      <c r="AC350" s="575"/>
      <c r="AD350" s="575"/>
    </row>
    <row r="351" spans="1:30" ht="35.25" customHeight="1" thickTop="1" thickBot="1">
      <c r="A351" s="563">
        <v>20.13</v>
      </c>
      <c r="B351" s="564"/>
      <c r="C351" s="564"/>
      <c r="D351" s="564"/>
      <c r="E351" s="564"/>
      <c r="F351" s="587" t="s">
        <v>1374</v>
      </c>
      <c r="G351" s="588"/>
      <c r="H351" s="588"/>
      <c r="I351" s="567" t="str">
        <f t="shared" si="84"/>
        <v>No hay ejecución</v>
      </c>
      <c r="J351" s="568" t="str">
        <f t="shared" si="85"/>
        <v>NA</v>
      </c>
      <c r="K351" s="588"/>
      <c r="L351" s="580"/>
      <c r="M351" s="580"/>
      <c r="N351" s="567" t="str">
        <f t="shared" si="86"/>
        <v>No hay ejecución</v>
      </c>
      <c r="O351" s="568" t="str">
        <f t="shared" si="87"/>
        <v>NA</v>
      </c>
      <c r="P351" s="575"/>
      <c r="Q351" s="575"/>
      <c r="R351" s="575"/>
      <c r="S351" s="576"/>
      <c r="T351" s="576"/>
      <c r="U351" s="575"/>
      <c r="V351" s="575">
        <v>1</v>
      </c>
      <c r="W351" s="575">
        <v>1</v>
      </c>
      <c r="X351" s="567">
        <f t="shared" si="88"/>
        <v>1</v>
      </c>
      <c r="Y351" s="568" t="str">
        <f t="shared" si="89"/>
        <v>De acuerdo con lo programado</v>
      </c>
      <c r="Z351" s="575"/>
      <c r="AA351" s="575"/>
      <c r="AB351" s="575"/>
      <c r="AC351" s="575"/>
      <c r="AD351" s="575"/>
    </row>
    <row r="352" spans="1:30" ht="35.25" customHeight="1" thickTop="1" thickBot="1">
      <c r="A352" s="563">
        <v>20.13</v>
      </c>
      <c r="B352" s="564"/>
      <c r="C352" s="564"/>
      <c r="D352" s="564"/>
      <c r="E352" s="564"/>
      <c r="F352" s="587" t="s">
        <v>1374</v>
      </c>
      <c r="G352" s="588"/>
      <c r="H352" s="588"/>
      <c r="I352" s="567" t="str">
        <f t="shared" si="84"/>
        <v>No hay ejecución</v>
      </c>
      <c r="J352" s="568" t="str">
        <f t="shared" si="85"/>
        <v>NA</v>
      </c>
      <c r="K352" s="588"/>
      <c r="L352" s="580"/>
      <c r="M352" s="580"/>
      <c r="N352" s="567" t="str">
        <f t="shared" si="86"/>
        <v>No hay ejecución</v>
      </c>
      <c r="O352" s="568" t="str">
        <f t="shared" si="87"/>
        <v>NA</v>
      </c>
      <c r="P352" s="575"/>
      <c r="Q352" s="575"/>
      <c r="R352" s="575"/>
      <c r="S352" s="576"/>
      <c r="T352" s="576"/>
      <c r="U352" s="575"/>
      <c r="V352" s="575">
        <v>1</v>
      </c>
      <c r="W352" s="575">
        <v>1</v>
      </c>
      <c r="X352" s="567">
        <f t="shared" si="88"/>
        <v>1</v>
      </c>
      <c r="Y352" s="568" t="str">
        <f t="shared" si="89"/>
        <v>De acuerdo con lo programado</v>
      </c>
      <c r="Z352" s="575"/>
      <c r="AA352" s="575"/>
      <c r="AB352" s="575"/>
      <c r="AC352" s="575"/>
      <c r="AD352" s="575"/>
    </row>
    <row r="353" spans="1:30" ht="35.25" customHeight="1" thickTop="1" thickBot="1">
      <c r="A353" s="563">
        <v>20.13</v>
      </c>
      <c r="B353" s="564"/>
      <c r="C353" s="564"/>
      <c r="D353" s="564"/>
      <c r="E353" s="564"/>
      <c r="F353" s="587" t="s">
        <v>1374</v>
      </c>
      <c r="G353" s="588"/>
      <c r="H353" s="588"/>
      <c r="I353" s="567" t="str">
        <f t="shared" si="84"/>
        <v>No hay ejecución</v>
      </c>
      <c r="J353" s="568" t="str">
        <f t="shared" si="85"/>
        <v>NA</v>
      </c>
      <c r="K353" s="588"/>
      <c r="L353" s="580"/>
      <c r="M353" s="580"/>
      <c r="N353" s="567" t="str">
        <f t="shared" si="86"/>
        <v>No hay ejecución</v>
      </c>
      <c r="O353" s="568" t="str">
        <f t="shared" si="87"/>
        <v>NA</v>
      </c>
      <c r="P353" s="575"/>
      <c r="Q353" s="575"/>
      <c r="R353" s="575"/>
      <c r="S353" s="576"/>
      <c r="T353" s="576"/>
      <c r="U353" s="575"/>
      <c r="V353" s="575">
        <v>1</v>
      </c>
      <c r="W353" s="575">
        <v>1</v>
      </c>
      <c r="X353" s="567">
        <f t="shared" si="88"/>
        <v>1</v>
      </c>
      <c r="Y353" s="568" t="str">
        <f t="shared" si="89"/>
        <v>De acuerdo con lo programado</v>
      </c>
      <c r="Z353" s="575"/>
      <c r="AA353" s="575"/>
      <c r="AB353" s="575"/>
      <c r="AC353" s="575"/>
      <c r="AD353" s="575"/>
    </row>
    <row r="354" spans="1:30" ht="35.25" customHeight="1" thickTop="1" thickBot="1">
      <c r="A354" s="563">
        <v>20.13</v>
      </c>
      <c r="B354" s="564"/>
      <c r="C354" s="564"/>
      <c r="D354" s="564"/>
      <c r="E354" s="564"/>
      <c r="F354" s="587" t="s">
        <v>1374</v>
      </c>
      <c r="G354" s="588"/>
      <c r="H354" s="588"/>
      <c r="I354" s="567" t="str">
        <f t="shared" si="84"/>
        <v>No hay ejecución</v>
      </c>
      <c r="J354" s="568" t="str">
        <f t="shared" si="85"/>
        <v>NA</v>
      </c>
      <c r="K354" s="588"/>
      <c r="L354" s="580"/>
      <c r="M354" s="580"/>
      <c r="N354" s="567" t="str">
        <f t="shared" si="86"/>
        <v>No hay ejecución</v>
      </c>
      <c r="O354" s="568" t="str">
        <f t="shared" si="87"/>
        <v>NA</v>
      </c>
      <c r="P354" s="575"/>
      <c r="Q354" s="575"/>
      <c r="R354" s="575"/>
      <c r="S354" s="576"/>
      <c r="T354" s="576"/>
      <c r="U354" s="575"/>
      <c r="V354" s="575">
        <v>1</v>
      </c>
      <c r="W354" s="575">
        <v>1</v>
      </c>
      <c r="X354" s="567">
        <f t="shared" si="88"/>
        <v>1</v>
      </c>
      <c r="Y354" s="568" t="str">
        <f t="shared" si="89"/>
        <v>De acuerdo con lo programado</v>
      </c>
      <c r="Z354" s="575"/>
      <c r="AA354" s="575"/>
      <c r="AB354" s="575"/>
      <c r="AC354" s="575"/>
      <c r="AD354" s="575"/>
    </row>
    <row r="355" spans="1:30" ht="35.25" customHeight="1" thickTop="1" thickBot="1">
      <c r="A355" s="563">
        <v>20.13</v>
      </c>
      <c r="B355" s="564"/>
      <c r="C355" s="564"/>
      <c r="D355" s="564"/>
      <c r="E355" s="564"/>
      <c r="F355" s="587" t="s">
        <v>1374</v>
      </c>
      <c r="G355" s="588"/>
      <c r="H355" s="588"/>
      <c r="I355" s="567" t="str">
        <f t="shared" si="84"/>
        <v>No hay ejecución</v>
      </c>
      <c r="J355" s="568" t="str">
        <f t="shared" si="85"/>
        <v>NA</v>
      </c>
      <c r="K355" s="588"/>
      <c r="L355" s="580"/>
      <c r="M355" s="580"/>
      <c r="N355" s="567" t="str">
        <f t="shared" si="86"/>
        <v>No hay ejecución</v>
      </c>
      <c r="O355" s="568" t="str">
        <f t="shared" si="87"/>
        <v>NA</v>
      </c>
      <c r="P355" s="575"/>
      <c r="Q355" s="575"/>
      <c r="R355" s="575"/>
      <c r="S355" s="576"/>
      <c r="T355" s="576"/>
      <c r="U355" s="575"/>
      <c r="V355" s="575">
        <v>1</v>
      </c>
      <c r="W355" s="575">
        <v>1</v>
      </c>
      <c r="X355" s="567">
        <f t="shared" si="88"/>
        <v>1</v>
      </c>
      <c r="Y355" s="568" t="str">
        <f t="shared" si="89"/>
        <v>De acuerdo con lo programado</v>
      </c>
      <c r="Z355" s="575"/>
      <c r="AA355" s="575"/>
      <c r="AB355" s="575"/>
      <c r="AC355" s="575"/>
      <c r="AD355" s="575"/>
    </row>
    <row r="356" spans="1:30" ht="35.25" customHeight="1" thickTop="1" thickBot="1">
      <c r="A356" s="563">
        <v>20.13</v>
      </c>
      <c r="B356" s="564"/>
      <c r="C356" s="564"/>
      <c r="D356" s="564"/>
      <c r="E356" s="564"/>
      <c r="F356" s="587" t="s">
        <v>1374</v>
      </c>
      <c r="G356" s="588"/>
      <c r="H356" s="588"/>
      <c r="I356" s="567" t="str">
        <f t="shared" si="84"/>
        <v>No hay ejecución</v>
      </c>
      <c r="J356" s="568" t="str">
        <f t="shared" si="85"/>
        <v>NA</v>
      </c>
      <c r="K356" s="588"/>
      <c r="L356" s="580"/>
      <c r="M356" s="580"/>
      <c r="N356" s="567" t="str">
        <f t="shared" si="86"/>
        <v>No hay ejecución</v>
      </c>
      <c r="O356" s="568" t="str">
        <f t="shared" si="87"/>
        <v>NA</v>
      </c>
      <c r="P356" s="575"/>
      <c r="Q356" s="575"/>
      <c r="R356" s="575"/>
      <c r="S356" s="576"/>
      <c r="T356" s="576"/>
      <c r="U356" s="575"/>
      <c r="V356" s="575">
        <v>1</v>
      </c>
      <c r="W356" s="575">
        <v>1</v>
      </c>
      <c r="X356" s="567">
        <f t="shared" si="88"/>
        <v>1</v>
      </c>
      <c r="Y356" s="568" t="str">
        <f t="shared" si="89"/>
        <v>De acuerdo con lo programado</v>
      </c>
      <c r="Z356" s="575"/>
      <c r="AA356" s="575"/>
      <c r="AB356" s="575"/>
      <c r="AC356" s="575"/>
      <c r="AD356" s="575"/>
    </row>
    <row r="357" spans="1:30" ht="35.25" customHeight="1" thickTop="1" thickBot="1">
      <c r="A357" s="563">
        <v>20.14</v>
      </c>
      <c r="B357" s="564"/>
      <c r="C357" s="564"/>
      <c r="D357" s="564"/>
      <c r="E357" s="564"/>
      <c r="F357" s="587" t="s">
        <v>1375</v>
      </c>
      <c r="G357" s="588"/>
      <c r="H357" s="588"/>
      <c r="I357" s="567" t="str">
        <f t="shared" si="84"/>
        <v>No hay ejecución</v>
      </c>
      <c r="J357" s="568" t="str">
        <f t="shared" si="85"/>
        <v>NA</v>
      </c>
      <c r="K357" s="588"/>
      <c r="L357" s="580">
        <v>1</v>
      </c>
      <c r="M357" s="580">
        <v>1</v>
      </c>
      <c r="N357" s="567">
        <f t="shared" si="86"/>
        <v>1</v>
      </c>
      <c r="O357" s="568" t="str">
        <f t="shared" si="87"/>
        <v>De acuerdo con lo programado</v>
      </c>
      <c r="P357" s="575"/>
      <c r="Q357" s="575">
        <v>1</v>
      </c>
      <c r="R357" s="575">
        <v>5</v>
      </c>
      <c r="S357" s="567">
        <f t="shared" ref="S357:S359" si="90">IF(R357="","No hay ejecución",IF(AND(Q357=0),"No hay Programación", R357/Q357))</f>
        <v>5</v>
      </c>
      <c r="T357" s="568" t="str">
        <f t="shared" ref="T357:T359" si="91">IF(S357="No hay ejecución","NA",IF(S357&gt;=90%,"De acuerdo con lo programado",IF(S357&gt;=51%,"Atraso Leve",IF(S357&lt;=50%,"En riesgo cumplimiento"))))</f>
        <v>De acuerdo con lo programado</v>
      </c>
      <c r="U357" s="575" t="s">
        <v>1542</v>
      </c>
      <c r="V357" s="575">
        <v>1</v>
      </c>
      <c r="W357" s="575">
        <v>1</v>
      </c>
      <c r="X357" s="567">
        <f t="shared" si="88"/>
        <v>1</v>
      </c>
      <c r="Y357" s="568" t="str">
        <f t="shared" si="89"/>
        <v>De acuerdo con lo programado</v>
      </c>
      <c r="Z357" s="575"/>
      <c r="AA357" s="575"/>
      <c r="AB357" s="575"/>
      <c r="AC357" s="575"/>
      <c r="AD357" s="575"/>
    </row>
    <row r="358" spans="1:30" ht="35.25" customHeight="1" thickTop="1" thickBot="1">
      <c r="A358" s="563">
        <v>20.14</v>
      </c>
      <c r="B358" s="564"/>
      <c r="C358" s="564"/>
      <c r="D358" s="564"/>
      <c r="E358" s="564"/>
      <c r="F358" s="587" t="s">
        <v>1375</v>
      </c>
      <c r="G358" s="588"/>
      <c r="H358" s="588"/>
      <c r="I358" s="567" t="str">
        <f t="shared" si="84"/>
        <v>No hay ejecución</v>
      </c>
      <c r="J358" s="568" t="str">
        <f t="shared" si="85"/>
        <v>NA</v>
      </c>
      <c r="K358" s="588"/>
      <c r="L358" s="580">
        <v>1</v>
      </c>
      <c r="M358" s="580">
        <v>1</v>
      </c>
      <c r="N358" s="567">
        <f t="shared" si="86"/>
        <v>1</v>
      </c>
      <c r="O358" s="568" t="str">
        <f t="shared" si="87"/>
        <v>De acuerdo con lo programado</v>
      </c>
      <c r="P358" s="575"/>
      <c r="Q358" s="575">
        <v>1</v>
      </c>
      <c r="R358" s="575">
        <v>5</v>
      </c>
      <c r="S358" s="567">
        <f t="shared" si="90"/>
        <v>5</v>
      </c>
      <c r="T358" s="568" t="str">
        <f t="shared" si="91"/>
        <v>De acuerdo con lo programado</v>
      </c>
      <c r="U358" s="575" t="s">
        <v>1542</v>
      </c>
      <c r="V358" s="575">
        <v>1</v>
      </c>
      <c r="W358" s="575">
        <v>1</v>
      </c>
      <c r="X358" s="567">
        <f t="shared" si="88"/>
        <v>1</v>
      </c>
      <c r="Y358" s="568" t="str">
        <f t="shared" si="89"/>
        <v>De acuerdo con lo programado</v>
      </c>
      <c r="Z358" s="575"/>
      <c r="AA358" s="575"/>
      <c r="AB358" s="575"/>
      <c r="AC358" s="575"/>
      <c r="AD358" s="575"/>
    </row>
    <row r="359" spans="1:30" ht="35.25" customHeight="1" thickTop="1" thickBot="1">
      <c r="A359" s="563">
        <v>20.14</v>
      </c>
      <c r="B359" s="564"/>
      <c r="C359" s="564"/>
      <c r="D359" s="564"/>
      <c r="E359" s="564"/>
      <c r="F359" s="587" t="s">
        <v>1375</v>
      </c>
      <c r="G359" s="588"/>
      <c r="H359" s="588"/>
      <c r="I359" s="567" t="str">
        <f t="shared" si="84"/>
        <v>No hay ejecución</v>
      </c>
      <c r="J359" s="568" t="str">
        <f t="shared" si="85"/>
        <v>NA</v>
      </c>
      <c r="K359" s="588"/>
      <c r="L359" s="580">
        <v>1</v>
      </c>
      <c r="M359" s="580">
        <v>1</v>
      </c>
      <c r="N359" s="567">
        <f t="shared" si="86"/>
        <v>1</v>
      </c>
      <c r="O359" s="568" t="str">
        <f t="shared" si="87"/>
        <v>De acuerdo con lo programado</v>
      </c>
      <c r="P359" s="575"/>
      <c r="Q359" s="575">
        <v>1</v>
      </c>
      <c r="R359" s="575">
        <v>1</v>
      </c>
      <c r="S359" s="567">
        <f t="shared" si="90"/>
        <v>1</v>
      </c>
      <c r="T359" s="568" t="str">
        <f t="shared" si="91"/>
        <v>De acuerdo con lo programado</v>
      </c>
      <c r="U359" s="575" t="s">
        <v>1542</v>
      </c>
      <c r="V359" s="575">
        <v>1</v>
      </c>
      <c r="W359" s="575">
        <v>1</v>
      </c>
      <c r="X359" s="567">
        <f t="shared" si="88"/>
        <v>1</v>
      </c>
      <c r="Y359" s="568" t="str">
        <f t="shared" si="89"/>
        <v>De acuerdo con lo programado</v>
      </c>
      <c r="Z359" s="575"/>
      <c r="AA359" s="575"/>
      <c r="AB359" s="575"/>
      <c r="AC359" s="575"/>
      <c r="AD359" s="575"/>
    </row>
    <row r="360" spans="1:30" ht="35.25" customHeight="1" thickTop="1" thickBot="1">
      <c r="A360" s="563">
        <v>20.14</v>
      </c>
      <c r="B360" s="564"/>
      <c r="C360" s="564"/>
      <c r="D360" s="564"/>
      <c r="E360" s="564"/>
      <c r="F360" s="587" t="s">
        <v>1375</v>
      </c>
      <c r="G360" s="588"/>
      <c r="H360" s="588"/>
      <c r="I360" s="567" t="str">
        <f t="shared" si="84"/>
        <v>No hay ejecución</v>
      </c>
      <c r="J360" s="568" t="str">
        <f t="shared" si="85"/>
        <v>NA</v>
      </c>
      <c r="K360" s="588"/>
      <c r="L360" s="580"/>
      <c r="M360" s="580"/>
      <c r="N360" s="567" t="str">
        <f t="shared" si="86"/>
        <v>No hay ejecución</v>
      </c>
      <c r="O360" s="568" t="str">
        <f t="shared" si="87"/>
        <v>NA</v>
      </c>
      <c r="P360" s="575"/>
      <c r="Q360" s="575"/>
      <c r="R360" s="575"/>
      <c r="S360" s="576"/>
      <c r="T360" s="576"/>
      <c r="U360" s="575"/>
      <c r="V360" s="575">
        <v>1</v>
      </c>
      <c r="W360" s="575">
        <v>1</v>
      </c>
      <c r="X360" s="567">
        <f t="shared" si="88"/>
        <v>1</v>
      </c>
      <c r="Y360" s="568" t="str">
        <f t="shared" si="89"/>
        <v>De acuerdo con lo programado</v>
      </c>
      <c r="Z360" s="575"/>
      <c r="AA360" s="575"/>
      <c r="AB360" s="575"/>
      <c r="AC360" s="575"/>
      <c r="AD360" s="575"/>
    </row>
    <row r="361" spans="1:30" ht="35.25" customHeight="1" thickTop="1" thickBot="1">
      <c r="A361" s="563">
        <v>20.14</v>
      </c>
      <c r="B361" s="564"/>
      <c r="C361" s="564"/>
      <c r="D361" s="564"/>
      <c r="E361" s="564"/>
      <c r="F361" s="587" t="s">
        <v>1375</v>
      </c>
      <c r="G361" s="588"/>
      <c r="H361" s="588"/>
      <c r="I361" s="567" t="str">
        <f t="shared" si="84"/>
        <v>No hay ejecución</v>
      </c>
      <c r="J361" s="568" t="str">
        <f t="shared" si="85"/>
        <v>NA</v>
      </c>
      <c r="K361" s="588"/>
      <c r="L361" s="580"/>
      <c r="M361" s="580"/>
      <c r="N361" s="567" t="str">
        <f t="shared" si="86"/>
        <v>No hay ejecución</v>
      </c>
      <c r="O361" s="568" t="str">
        <f t="shared" si="87"/>
        <v>NA</v>
      </c>
      <c r="P361" s="575"/>
      <c r="Q361" s="575"/>
      <c r="R361" s="575"/>
      <c r="S361" s="576"/>
      <c r="T361" s="576"/>
      <c r="U361" s="575"/>
      <c r="V361" s="575">
        <v>2</v>
      </c>
      <c r="W361" s="575">
        <v>2</v>
      </c>
      <c r="X361" s="567">
        <f t="shared" si="88"/>
        <v>1</v>
      </c>
      <c r="Y361" s="568" t="str">
        <f t="shared" si="89"/>
        <v>De acuerdo con lo programado</v>
      </c>
      <c r="Z361" s="575"/>
      <c r="AA361" s="575"/>
      <c r="AB361" s="575"/>
      <c r="AC361" s="575"/>
      <c r="AD361" s="575"/>
    </row>
    <row r="362" spans="1:30" ht="35.25" customHeight="1" thickTop="1" thickBot="1">
      <c r="A362" s="563">
        <v>20.14</v>
      </c>
      <c r="B362" s="564"/>
      <c r="C362" s="564"/>
      <c r="D362" s="564"/>
      <c r="E362" s="564"/>
      <c r="F362" s="587" t="s">
        <v>1375</v>
      </c>
      <c r="G362" s="588"/>
      <c r="H362" s="588"/>
      <c r="I362" s="567" t="str">
        <f t="shared" si="84"/>
        <v>No hay ejecución</v>
      </c>
      <c r="J362" s="568" t="str">
        <f t="shared" si="85"/>
        <v>NA</v>
      </c>
      <c r="K362" s="588"/>
      <c r="L362" s="580"/>
      <c r="M362" s="580"/>
      <c r="N362" s="567" t="str">
        <f t="shared" si="86"/>
        <v>No hay ejecución</v>
      </c>
      <c r="O362" s="568" t="str">
        <f t="shared" si="87"/>
        <v>NA</v>
      </c>
      <c r="P362" s="575"/>
      <c r="Q362" s="575"/>
      <c r="R362" s="575"/>
      <c r="S362" s="576"/>
      <c r="T362" s="576"/>
      <c r="U362" s="575"/>
      <c r="V362" s="575">
        <v>2</v>
      </c>
      <c r="W362" s="575">
        <v>2</v>
      </c>
      <c r="X362" s="567">
        <f t="shared" si="88"/>
        <v>1</v>
      </c>
      <c r="Y362" s="568" t="str">
        <f t="shared" si="89"/>
        <v>De acuerdo con lo programado</v>
      </c>
      <c r="Z362" s="575"/>
      <c r="AA362" s="575"/>
      <c r="AB362" s="575"/>
      <c r="AC362" s="575"/>
      <c r="AD362" s="575"/>
    </row>
    <row r="363" spans="1:30" ht="35.25" customHeight="1" thickTop="1" thickBot="1">
      <c r="A363" s="563">
        <v>20.14</v>
      </c>
      <c r="B363" s="564"/>
      <c r="C363" s="564"/>
      <c r="D363" s="564"/>
      <c r="E363" s="564"/>
      <c r="F363" s="587" t="s">
        <v>1375</v>
      </c>
      <c r="G363" s="588"/>
      <c r="H363" s="588"/>
      <c r="I363" s="567" t="str">
        <f t="shared" si="84"/>
        <v>No hay ejecución</v>
      </c>
      <c r="J363" s="568" t="str">
        <f t="shared" si="85"/>
        <v>NA</v>
      </c>
      <c r="K363" s="588"/>
      <c r="L363" s="580"/>
      <c r="M363" s="580"/>
      <c r="N363" s="567" t="str">
        <f t="shared" si="86"/>
        <v>No hay ejecución</v>
      </c>
      <c r="O363" s="568" t="str">
        <f t="shared" si="87"/>
        <v>NA</v>
      </c>
      <c r="P363" s="575"/>
      <c r="Q363" s="575"/>
      <c r="R363" s="575"/>
      <c r="S363" s="576"/>
      <c r="T363" s="576"/>
      <c r="U363" s="575"/>
      <c r="V363" s="575">
        <v>1</v>
      </c>
      <c r="W363" s="575">
        <v>1</v>
      </c>
      <c r="X363" s="567">
        <f t="shared" si="88"/>
        <v>1</v>
      </c>
      <c r="Y363" s="568" t="str">
        <f t="shared" si="89"/>
        <v>De acuerdo con lo programado</v>
      </c>
      <c r="Z363" s="575"/>
      <c r="AA363" s="575"/>
      <c r="AB363" s="575"/>
      <c r="AC363" s="575"/>
      <c r="AD363" s="575"/>
    </row>
    <row r="364" spans="1:30" ht="35.25" customHeight="1" thickTop="1" thickBot="1">
      <c r="A364" s="563">
        <v>20.149999999999999</v>
      </c>
      <c r="B364" s="564"/>
      <c r="C364" s="564"/>
      <c r="D364" s="564"/>
      <c r="E364" s="564"/>
      <c r="F364" s="587" t="s">
        <v>1376</v>
      </c>
      <c r="G364" s="588"/>
      <c r="H364" s="588"/>
      <c r="I364" s="567" t="str">
        <f t="shared" si="84"/>
        <v>No hay ejecución</v>
      </c>
      <c r="J364" s="568" t="str">
        <f t="shared" si="85"/>
        <v>NA</v>
      </c>
      <c r="K364" s="588"/>
      <c r="L364" s="580">
        <v>1</v>
      </c>
      <c r="M364" s="580">
        <v>1</v>
      </c>
      <c r="N364" s="567">
        <f t="shared" si="86"/>
        <v>1</v>
      </c>
      <c r="O364" s="568" t="str">
        <f t="shared" si="87"/>
        <v>De acuerdo con lo programado</v>
      </c>
      <c r="P364" s="575"/>
      <c r="Q364" s="575">
        <v>1</v>
      </c>
      <c r="R364" s="575">
        <v>4</v>
      </c>
      <c r="S364" s="567">
        <f t="shared" ref="S364:S366" si="92">IF(R364="","No hay ejecución",IF(AND(Q364=0),"No hay Programación", R364/Q364))</f>
        <v>4</v>
      </c>
      <c r="T364" s="568" t="str">
        <f t="shared" ref="T364:T366" si="93">IF(S364="No hay ejecución","NA",IF(S364&gt;=90%,"De acuerdo con lo programado",IF(S364&gt;=51%,"Atraso Leve",IF(S364&lt;=50%,"En riesgo cumplimiento"))))</f>
        <v>De acuerdo con lo programado</v>
      </c>
      <c r="U364" s="575" t="s">
        <v>1542</v>
      </c>
      <c r="V364" s="575">
        <v>1</v>
      </c>
      <c r="W364" s="575">
        <v>1</v>
      </c>
      <c r="X364" s="567">
        <f t="shared" si="88"/>
        <v>1</v>
      </c>
      <c r="Y364" s="568" t="str">
        <f t="shared" si="89"/>
        <v>De acuerdo con lo programado</v>
      </c>
      <c r="Z364" s="575"/>
      <c r="AA364" s="575"/>
      <c r="AB364" s="575"/>
      <c r="AC364" s="575"/>
      <c r="AD364" s="575"/>
    </row>
    <row r="365" spans="1:30" ht="35.25" customHeight="1" thickTop="1" thickBot="1">
      <c r="A365" s="563">
        <v>20.149999999999999</v>
      </c>
      <c r="B365" s="564"/>
      <c r="C365" s="564"/>
      <c r="D365" s="564"/>
      <c r="E365" s="564"/>
      <c r="F365" s="587" t="s">
        <v>1376</v>
      </c>
      <c r="G365" s="588"/>
      <c r="H365" s="588"/>
      <c r="I365" s="567" t="str">
        <f t="shared" si="84"/>
        <v>No hay ejecución</v>
      </c>
      <c r="J365" s="568" t="str">
        <f t="shared" si="85"/>
        <v>NA</v>
      </c>
      <c r="K365" s="588"/>
      <c r="L365" s="580">
        <v>1</v>
      </c>
      <c r="M365" s="580">
        <v>1</v>
      </c>
      <c r="N365" s="567">
        <f t="shared" si="86"/>
        <v>1</v>
      </c>
      <c r="O365" s="568" t="str">
        <f t="shared" si="87"/>
        <v>De acuerdo con lo programado</v>
      </c>
      <c r="P365" s="575"/>
      <c r="Q365" s="575">
        <v>1</v>
      </c>
      <c r="R365" s="575">
        <v>4</v>
      </c>
      <c r="S365" s="567">
        <f t="shared" si="92"/>
        <v>4</v>
      </c>
      <c r="T365" s="568" t="str">
        <f t="shared" si="93"/>
        <v>De acuerdo con lo programado</v>
      </c>
      <c r="U365" s="575" t="s">
        <v>1542</v>
      </c>
      <c r="V365" s="575">
        <v>1</v>
      </c>
      <c r="W365" s="575">
        <v>1</v>
      </c>
      <c r="X365" s="567">
        <f t="shared" si="88"/>
        <v>1</v>
      </c>
      <c r="Y365" s="568" t="str">
        <f t="shared" si="89"/>
        <v>De acuerdo con lo programado</v>
      </c>
      <c r="Z365" s="575"/>
      <c r="AA365" s="575"/>
      <c r="AB365" s="575"/>
      <c r="AC365" s="575"/>
      <c r="AD365" s="575"/>
    </row>
    <row r="366" spans="1:30" ht="35.25" customHeight="1" thickTop="1" thickBot="1">
      <c r="A366" s="563">
        <v>20.149999999999999</v>
      </c>
      <c r="B366" s="564"/>
      <c r="C366" s="564"/>
      <c r="D366" s="564"/>
      <c r="E366" s="564"/>
      <c r="F366" s="587" t="s">
        <v>1376</v>
      </c>
      <c r="G366" s="588"/>
      <c r="H366" s="588"/>
      <c r="I366" s="567" t="str">
        <f t="shared" si="84"/>
        <v>No hay ejecución</v>
      </c>
      <c r="J366" s="568" t="str">
        <f t="shared" si="85"/>
        <v>NA</v>
      </c>
      <c r="K366" s="588"/>
      <c r="L366" s="580">
        <v>1</v>
      </c>
      <c r="M366" s="580">
        <v>1</v>
      </c>
      <c r="N366" s="567">
        <f t="shared" si="86"/>
        <v>1</v>
      </c>
      <c r="O366" s="568" t="str">
        <f t="shared" si="87"/>
        <v>De acuerdo con lo programado</v>
      </c>
      <c r="P366" s="575"/>
      <c r="Q366" s="575">
        <v>1</v>
      </c>
      <c r="R366" s="575">
        <v>4</v>
      </c>
      <c r="S366" s="567">
        <f t="shared" si="92"/>
        <v>4</v>
      </c>
      <c r="T366" s="568" t="str">
        <f t="shared" si="93"/>
        <v>De acuerdo con lo programado</v>
      </c>
      <c r="U366" s="575" t="s">
        <v>1542</v>
      </c>
      <c r="V366" s="575">
        <v>1</v>
      </c>
      <c r="W366" s="575">
        <v>1</v>
      </c>
      <c r="X366" s="567">
        <f t="shared" si="88"/>
        <v>1</v>
      </c>
      <c r="Y366" s="568" t="str">
        <f t="shared" si="89"/>
        <v>De acuerdo con lo programado</v>
      </c>
      <c r="Z366" s="575"/>
      <c r="AA366" s="575"/>
      <c r="AB366" s="575"/>
      <c r="AC366" s="575"/>
      <c r="AD366" s="575"/>
    </row>
    <row r="367" spans="1:30" ht="35.25" customHeight="1" thickTop="1" thickBot="1">
      <c r="A367" s="563">
        <v>20.149999999999999</v>
      </c>
      <c r="B367" s="564"/>
      <c r="C367" s="564"/>
      <c r="D367" s="564"/>
      <c r="E367" s="564"/>
      <c r="F367" s="587" t="s">
        <v>1376</v>
      </c>
      <c r="G367" s="588"/>
      <c r="H367" s="588"/>
      <c r="I367" s="567" t="str">
        <f t="shared" si="84"/>
        <v>No hay ejecución</v>
      </c>
      <c r="J367" s="568" t="str">
        <f t="shared" si="85"/>
        <v>NA</v>
      </c>
      <c r="K367" s="588"/>
      <c r="L367" s="580"/>
      <c r="M367" s="580"/>
      <c r="N367" s="567" t="str">
        <f t="shared" si="86"/>
        <v>No hay ejecución</v>
      </c>
      <c r="O367" s="568" t="str">
        <f t="shared" si="87"/>
        <v>NA</v>
      </c>
      <c r="P367" s="575"/>
      <c r="Q367" s="575"/>
      <c r="R367" s="575"/>
      <c r="S367" s="576"/>
      <c r="T367" s="576"/>
      <c r="U367" s="575"/>
      <c r="V367" s="575">
        <v>1</v>
      </c>
      <c r="W367" s="575">
        <v>1</v>
      </c>
      <c r="X367" s="567">
        <f t="shared" si="88"/>
        <v>1</v>
      </c>
      <c r="Y367" s="568" t="str">
        <f t="shared" si="89"/>
        <v>De acuerdo con lo programado</v>
      </c>
      <c r="Z367" s="575"/>
      <c r="AA367" s="575"/>
      <c r="AB367" s="575"/>
      <c r="AC367" s="575"/>
      <c r="AD367" s="575"/>
    </row>
    <row r="368" spans="1:30" ht="35.25" customHeight="1" thickTop="1" thickBot="1">
      <c r="A368" s="563">
        <v>20.149999999999999</v>
      </c>
      <c r="B368" s="564"/>
      <c r="C368" s="564"/>
      <c r="D368" s="564"/>
      <c r="E368" s="564"/>
      <c r="F368" s="587" t="s">
        <v>1376</v>
      </c>
      <c r="G368" s="588"/>
      <c r="H368" s="588"/>
      <c r="I368" s="567" t="str">
        <f t="shared" si="84"/>
        <v>No hay ejecución</v>
      </c>
      <c r="J368" s="568" t="str">
        <f t="shared" si="85"/>
        <v>NA</v>
      </c>
      <c r="K368" s="588"/>
      <c r="L368" s="580"/>
      <c r="M368" s="580"/>
      <c r="N368" s="567" t="str">
        <f t="shared" si="86"/>
        <v>No hay ejecución</v>
      </c>
      <c r="O368" s="568" t="str">
        <f t="shared" si="87"/>
        <v>NA</v>
      </c>
      <c r="P368" s="575"/>
      <c r="Q368" s="575"/>
      <c r="R368" s="575"/>
      <c r="S368" s="576"/>
      <c r="T368" s="576"/>
      <c r="U368" s="575"/>
      <c r="V368" s="575">
        <v>1</v>
      </c>
      <c r="W368" s="575">
        <v>1</v>
      </c>
      <c r="X368" s="567">
        <f t="shared" si="88"/>
        <v>1</v>
      </c>
      <c r="Y368" s="568" t="str">
        <f t="shared" si="89"/>
        <v>De acuerdo con lo programado</v>
      </c>
      <c r="Z368" s="575"/>
      <c r="AA368" s="575"/>
      <c r="AB368" s="575"/>
      <c r="AC368" s="575"/>
      <c r="AD368" s="575"/>
    </row>
    <row r="369" spans="1:30" ht="35.25" customHeight="1" thickTop="1" thickBot="1">
      <c r="A369" s="563">
        <v>20.149999999999999</v>
      </c>
      <c r="B369" s="564"/>
      <c r="C369" s="564"/>
      <c r="D369" s="564"/>
      <c r="E369" s="564"/>
      <c r="F369" s="587" t="s">
        <v>1376</v>
      </c>
      <c r="G369" s="588"/>
      <c r="H369" s="588"/>
      <c r="I369" s="567" t="str">
        <f t="shared" si="84"/>
        <v>No hay ejecución</v>
      </c>
      <c r="J369" s="568" t="str">
        <f t="shared" si="85"/>
        <v>NA</v>
      </c>
      <c r="K369" s="588"/>
      <c r="L369" s="580"/>
      <c r="M369" s="580"/>
      <c r="N369" s="567" t="str">
        <f t="shared" si="86"/>
        <v>No hay ejecución</v>
      </c>
      <c r="O369" s="568" t="str">
        <f t="shared" si="87"/>
        <v>NA</v>
      </c>
      <c r="P369" s="575"/>
      <c r="Q369" s="575"/>
      <c r="R369" s="575"/>
      <c r="S369" s="576"/>
      <c r="T369" s="576"/>
      <c r="U369" s="575"/>
      <c r="V369" s="575">
        <v>1</v>
      </c>
      <c r="W369" s="575">
        <v>1</v>
      </c>
      <c r="X369" s="567">
        <f t="shared" si="88"/>
        <v>1</v>
      </c>
      <c r="Y369" s="568" t="str">
        <f t="shared" si="89"/>
        <v>De acuerdo con lo programado</v>
      </c>
      <c r="Z369" s="575"/>
      <c r="AA369" s="575"/>
      <c r="AB369" s="575"/>
      <c r="AC369" s="575"/>
      <c r="AD369" s="575"/>
    </row>
    <row r="370" spans="1:30" ht="35.25" customHeight="1" thickTop="1" thickBot="1">
      <c r="A370" s="563">
        <v>20.149999999999999</v>
      </c>
      <c r="B370" s="564"/>
      <c r="C370" s="564"/>
      <c r="D370" s="564"/>
      <c r="E370" s="564"/>
      <c r="F370" s="587" t="s">
        <v>1376</v>
      </c>
      <c r="G370" s="588"/>
      <c r="H370" s="588"/>
      <c r="I370" s="567" t="str">
        <f t="shared" si="84"/>
        <v>No hay ejecución</v>
      </c>
      <c r="J370" s="568" t="str">
        <f t="shared" si="85"/>
        <v>NA</v>
      </c>
      <c r="K370" s="588"/>
      <c r="L370" s="580"/>
      <c r="M370" s="580"/>
      <c r="N370" s="567" t="str">
        <f t="shared" si="86"/>
        <v>No hay ejecución</v>
      </c>
      <c r="O370" s="568" t="str">
        <f t="shared" si="87"/>
        <v>NA</v>
      </c>
      <c r="P370" s="575"/>
      <c r="Q370" s="575"/>
      <c r="R370" s="575"/>
      <c r="S370" s="576"/>
      <c r="T370" s="576"/>
      <c r="U370" s="575"/>
      <c r="V370" s="575">
        <v>1</v>
      </c>
      <c r="W370" s="575">
        <v>1</v>
      </c>
      <c r="X370" s="567">
        <f t="shared" si="88"/>
        <v>1</v>
      </c>
      <c r="Y370" s="568" t="str">
        <f t="shared" si="89"/>
        <v>De acuerdo con lo programado</v>
      </c>
      <c r="Z370" s="575"/>
      <c r="AA370" s="575"/>
      <c r="AB370" s="575"/>
      <c r="AC370" s="575"/>
      <c r="AD370" s="575"/>
    </row>
    <row r="371" spans="1:30" ht="35.25" customHeight="1" thickTop="1" thickBot="1">
      <c r="A371" s="563">
        <v>20.149999999999999</v>
      </c>
      <c r="B371" s="564"/>
      <c r="C371" s="564"/>
      <c r="D371" s="564"/>
      <c r="E371" s="564"/>
      <c r="F371" s="587" t="s">
        <v>1376</v>
      </c>
      <c r="G371" s="588"/>
      <c r="H371" s="588"/>
      <c r="I371" s="567" t="str">
        <f t="shared" si="84"/>
        <v>No hay ejecución</v>
      </c>
      <c r="J371" s="568" t="str">
        <f t="shared" si="85"/>
        <v>NA</v>
      </c>
      <c r="K371" s="588"/>
      <c r="L371" s="580"/>
      <c r="M371" s="580"/>
      <c r="N371" s="567" t="str">
        <f t="shared" si="86"/>
        <v>No hay ejecución</v>
      </c>
      <c r="O371" s="568" t="str">
        <f t="shared" si="87"/>
        <v>NA</v>
      </c>
      <c r="P371" s="575"/>
      <c r="Q371" s="575"/>
      <c r="R371" s="575"/>
      <c r="S371" s="576"/>
      <c r="T371" s="576"/>
      <c r="U371" s="575"/>
      <c r="V371" s="575">
        <v>1</v>
      </c>
      <c r="W371" s="575">
        <v>1</v>
      </c>
      <c r="X371" s="567">
        <f t="shared" si="88"/>
        <v>1</v>
      </c>
      <c r="Y371" s="568" t="str">
        <f t="shared" si="89"/>
        <v>De acuerdo con lo programado</v>
      </c>
      <c r="Z371" s="575"/>
      <c r="AA371" s="575"/>
      <c r="AB371" s="575"/>
      <c r="AC371" s="575"/>
      <c r="AD371" s="575"/>
    </row>
    <row r="372" spans="1:30" ht="35.25" customHeight="1" thickTop="1" thickBot="1">
      <c r="A372" s="563">
        <v>20.149999999999999</v>
      </c>
      <c r="B372" s="564"/>
      <c r="C372" s="564"/>
      <c r="D372" s="564"/>
      <c r="E372" s="564"/>
      <c r="F372" s="587" t="s">
        <v>1376</v>
      </c>
      <c r="G372" s="588"/>
      <c r="H372" s="588"/>
      <c r="I372" s="567" t="str">
        <f t="shared" si="84"/>
        <v>No hay ejecución</v>
      </c>
      <c r="J372" s="568" t="str">
        <f t="shared" si="85"/>
        <v>NA</v>
      </c>
      <c r="K372" s="588"/>
      <c r="L372" s="580"/>
      <c r="M372" s="580"/>
      <c r="N372" s="567" t="str">
        <f t="shared" si="86"/>
        <v>No hay ejecución</v>
      </c>
      <c r="O372" s="568" t="str">
        <f t="shared" si="87"/>
        <v>NA</v>
      </c>
      <c r="P372" s="575"/>
      <c r="Q372" s="575"/>
      <c r="R372" s="575"/>
      <c r="S372" s="576"/>
      <c r="T372" s="576"/>
      <c r="U372" s="575"/>
      <c r="V372" s="575">
        <v>1</v>
      </c>
      <c r="W372" s="575">
        <v>1</v>
      </c>
      <c r="X372" s="567">
        <f t="shared" si="88"/>
        <v>1</v>
      </c>
      <c r="Y372" s="568" t="str">
        <f t="shared" si="89"/>
        <v>De acuerdo con lo programado</v>
      </c>
      <c r="Z372" s="575"/>
      <c r="AA372" s="575"/>
      <c r="AB372" s="575"/>
      <c r="AC372" s="575"/>
      <c r="AD372" s="575"/>
    </row>
    <row r="373" spans="1:30" ht="35.25" customHeight="1" thickTop="1" thickBot="1">
      <c r="A373" s="563">
        <v>20.149999999999999</v>
      </c>
      <c r="B373" s="564"/>
      <c r="C373" s="564"/>
      <c r="D373" s="564"/>
      <c r="E373" s="564"/>
      <c r="F373" s="587" t="s">
        <v>1376</v>
      </c>
      <c r="G373" s="588"/>
      <c r="H373" s="588"/>
      <c r="I373" s="567" t="str">
        <f t="shared" si="84"/>
        <v>No hay ejecución</v>
      </c>
      <c r="J373" s="568" t="str">
        <f t="shared" si="85"/>
        <v>NA</v>
      </c>
      <c r="K373" s="588"/>
      <c r="L373" s="580"/>
      <c r="M373" s="580"/>
      <c r="N373" s="567" t="str">
        <f t="shared" si="86"/>
        <v>No hay ejecución</v>
      </c>
      <c r="O373" s="568" t="str">
        <f t="shared" si="87"/>
        <v>NA</v>
      </c>
      <c r="P373" s="575"/>
      <c r="Q373" s="575"/>
      <c r="R373" s="575"/>
      <c r="S373" s="576"/>
      <c r="T373" s="576"/>
      <c r="U373" s="575"/>
      <c r="V373" s="575">
        <v>1</v>
      </c>
      <c r="W373" s="575">
        <v>1</v>
      </c>
      <c r="X373" s="567">
        <f t="shared" si="88"/>
        <v>1</v>
      </c>
      <c r="Y373" s="568" t="str">
        <f t="shared" si="89"/>
        <v>De acuerdo con lo programado</v>
      </c>
      <c r="Z373" s="575"/>
      <c r="AA373" s="575"/>
      <c r="AB373" s="575"/>
      <c r="AC373" s="575"/>
      <c r="AD373" s="575"/>
    </row>
    <row r="374" spans="1:30" ht="35.25" customHeight="1" thickTop="1" thickBot="1">
      <c r="A374" s="563">
        <v>20.149999999999999</v>
      </c>
      <c r="B374" s="564"/>
      <c r="C374" s="564"/>
      <c r="D374" s="564"/>
      <c r="E374" s="564"/>
      <c r="F374" s="587" t="s">
        <v>1376</v>
      </c>
      <c r="G374" s="588"/>
      <c r="H374" s="588"/>
      <c r="I374" s="567" t="str">
        <f t="shared" si="84"/>
        <v>No hay ejecución</v>
      </c>
      <c r="J374" s="568" t="str">
        <f t="shared" si="85"/>
        <v>NA</v>
      </c>
      <c r="K374" s="588"/>
      <c r="L374" s="580"/>
      <c r="M374" s="580"/>
      <c r="N374" s="567" t="str">
        <f t="shared" si="86"/>
        <v>No hay ejecución</v>
      </c>
      <c r="O374" s="568" t="str">
        <f t="shared" si="87"/>
        <v>NA</v>
      </c>
      <c r="P374" s="575"/>
      <c r="Q374" s="575"/>
      <c r="R374" s="575"/>
      <c r="S374" s="576"/>
      <c r="T374" s="576"/>
      <c r="U374" s="575"/>
      <c r="V374" s="575">
        <v>1</v>
      </c>
      <c r="W374" s="575">
        <v>1</v>
      </c>
      <c r="X374" s="567">
        <f t="shared" si="88"/>
        <v>1</v>
      </c>
      <c r="Y374" s="568" t="str">
        <f t="shared" si="89"/>
        <v>De acuerdo con lo programado</v>
      </c>
      <c r="Z374" s="575"/>
      <c r="AA374" s="575"/>
      <c r="AB374" s="575"/>
      <c r="AC374" s="575"/>
      <c r="AD374" s="575"/>
    </row>
    <row r="375" spans="1:30" ht="35.25" customHeight="1" thickTop="1" thickBot="1">
      <c r="A375" s="563">
        <v>20.149999999999999</v>
      </c>
      <c r="B375" s="564"/>
      <c r="C375" s="564"/>
      <c r="D375" s="564"/>
      <c r="E375" s="564"/>
      <c r="F375" s="587" t="s">
        <v>1376</v>
      </c>
      <c r="G375" s="588"/>
      <c r="H375" s="588"/>
      <c r="I375" s="567" t="str">
        <f t="shared" si="84"/>
        <v>No hay ejecución</v>
      </c>
      <c r="J375" s="568" t="str">
        <f t="shared" si="85"/>
        <v>NA</v>
      </c>
      <c r="K375" s="588"/>
      <c r="L375" s="580"/>
      <c r="M375" s="580"/>
      <c r="N375" s="567" t="str">
        <f t="shared" si="86"/>
        <v>No hay ejecución</v>
      </c>
      <c r="O375" s="568" t="str">
        <f t="shared" si="87"/>
        <v>NA</v>
      </c>
      <c r="P375" s="575"/>
      <c r="Q375" s="575"/>
      <c r="R375" s="575"/>
      <c r="S375" s="576"/>
      <c r="T375" s="576"/>
      <c r="U375" s="575"/>
      <c r="V375" s="575">
        <v>1</v>
      </c>
      <c r="W375" s="575">
        <v>1</v>
      </c>
      <c r="X375" s="567">
        <f t="shared" si="88"/>
        <v>1</v>
      </c>
      <c r="Y375" s="568" t="str">
        <f t="shared" si="89"/>
        <v>De acuerdo con lo programado</v>
      </c>
      <c r="Z375" s="575"/>
      <c r="AA375" s="575"/>
      <c r="AB375" s="575"/>
      <c r="AC375" s="575"/>
      <c r="AD375" s="575"/>
    </row>
    <row r="376" spans="1:30" ht="35.25" customHeight="1" thickTop="1" thickBot="1">
      <c r="A376" s="563">
        <v>20.149999999999999</v>
      </c>
      <c r="B376" s="564"/>
      <c r="C376" s="564"/>
      <c r="D376" s="564"/>
      <c r="E376" s="564"/>
      <c r="F376" s="587" t="s">
        <v>1376</v>
      </c>
      <c r="G376" s="588"/>
      <c r="H376" s="588"/>
      <c r="I376" s="567" t="str">
        <f t="shared" si="84"/>
        <v>No hay ejecución</v>
      </c>
      <c r="J376" s="568" t="str">
        <f t="shared" si="85"/>
        <v>NA</v>
      </c>
      <c r="K376" s="588"/>
      <c r="L376" s="580"/>
      <c r="M376" s="580"/>
      <c r="N376" s="567" t="str">
        <f t="shared" si="86"/>
        <v>No hay ejecución</v>
      </c>
      <c r="O376" s="568" t="str">
        <f t="shared" si="87"/>
        <v>NA</v>
      </c>
      <c r="P376" s="575"/>
      <c r="Q376" s="575"/>
      <c r="R376" s="575"/>
      <c r="S376" s="576"/>
      <c r="T376" s="576"/>
      <c r="U376" s="575"/>
      <c r="V376" s="575">
        <v>1</v>
      </c>
      <c r="W376" s="575">
        <v>1</v>
      </c>
      <c r="X376" s="567">
        <f t="shared" si="88"/>
        <v>1</v>
      </c>
      <c r="Y376" s="568" t="str">
        <f t="shared" si="89"/>
        <v>De acuerdo con lo programado</v>
      </c>
      <c r="Z376" s="575"/>
      <c r="AA376" s="575"/>
      <c r="AB376" s="575"/>
      <c r="AC376" s="575"/>
      <c r="AD376" s="575"/>
    </row>
    <row r="377" spans="1:30" ht="35.25" hidden="1" customHeight="1" thickTop="1" thickBot="1">
      <c r="A377" s="563">
        <v>21</v>
      </c>
      <c r="B377" s="564"/>
      <c r="C377" s="564"/>
      <c r="D377" s="564"/>
      <c r="E377" s="564"/>
      <c r="F377" s="584" t="s">
        <v>1377</v>
      </c>
      <c r="G377" s="586"/>
      <c r="H377" s="586"/>
      <c r="I377" s="567" t="str">
        <f t="shared" si="84"/>
        <v>No hay ejecución</v>
      </c>
      <c r="J377" s="568" t="str">
        <f t="shared" si="85"/>
        <v>NA</v>
      </c>
      <c r="K377" s="586"/>
      <c r="L377" s="580"/>
      <c r="M377" s="580"/>
      <c r="N377" s="567" t="str">
        <f t="shared" si="86"/>
        <v>No hay ejecución</v>
      </c>
      <c r="O377" s="568" t="str">
        <f t="shared" si="87"/>
        <v>NA</v>
      </c>
      <c r="P377" s="575"/>
      <c r="Q377" s="575"/>
      <c r="R377" s="575"/>
      <c r="S377" s="576"/>
      <c r="T377" s="576"/>
      <c r="U377" s="575"/>
      <c r="V377" s="575"/>
      <c r="W377" s="575"/>
      <c r="X377" s="567" t="str">
        <f t="shared" si="88"/>
        <v>No hay ejecución</v>
      </c>
      <c r="Y377" s="568" t="str">
        <f t="shared" si="89"/>
        <v>NA</v>
      </c>
      <c r="Z377" s="575"/>
      <c r="AA377" s="575"/>
      <c r="AB377" s="575"/>
      <c r="AC377" s="575"/>
      <c r="AD377" s="575"/>
    </row>
    <row r="378" spans="1:30" ht="35.25" hidden="1" customHeight="1" thickTop="1" thickBot="1">
      <c r="A378" s="563">
        <v>21.1</v>
      </c>
      <c r="B378" s="564"/>
      <c r="C378" s="564"/>
      <c r="D378" s="564"/>
      <c r="E378" s="564"/>
      <c r="F378" s="577" t="s">
        <v>1378</v>
      </c>
      <c r="G378" s="578"/>
      <c r="H378" s="578"/>
      <c r="I378" s="567" t="str">
        <f t="shared" si="84"/>
        <v>No hay ejecución</v>
      </c>
      <c r="J378" s="568" t="str">
        <f t="shared" si="85"/>
        <v>NA</v>
      </c>
      <c r="K378" s="578"/>
      <c r="L378" s="580"/>
      <c r="M378" s="580"/>
      <c r="N378" s="567" t="str">
        <f t="shared" si="86"/>
        <v>No hay ejecución</v>
      </c>
      <c r="O378" s="568" t="str">
        <f t="shared" si="87"/>
        <v>NA</v>
      </c>
      <c r="P378" s="575"/>
      <c r="Q378" s="575"/>
      <c r="R378" s="575"/>
      <c r="S378" s="576"/>
      <c r="T378" s="576"/>
      <c r="U378" s="575"/>
      <c r="V378" s="575"/>
      <c r="W378" s="575"/>
      <c r="X378" s="567" t="str">
        <f t="shared" si="88"/>
        <v>No hay ejecución</v>
      </c>
      <c r="Y378" s="568" t="str">
        <f t="shared" si="89"/>
        <v>NA</v>
      </c>
      <c r="Z378" s="575"/>
      <c r="AA378" s="575"/>
      <c r="AB378" s="575"/>
      <c r="AC378" s="575"/>
      <c r="AD378" s="575"/>
    </row>
    <row r="379" spans="1:30" ht="35.25" hidden="1" customHeight="1" thickTop="1" thickBot="1">
      <c r="A379" s="563">
        <v>21.1</v>
      </c>
      <c r="B379" s="564"/>
      <c r="C379" s="564"/>
      <c r="D379" s="564"/>
      <c r="E379" s="564"/>
      <c r="F379" s="577" t="s">
        <v>1378</v>
      </c>
      <c r="G379" s="578"/>
      <c r="H379" s="578"/>
      <c r="I379" s="567" t="str">
        <f t="shared" si="84"/>
        <v>No hay ejecución</v>
      </c>
      <c r="J379" s="568" t="str">
        <f t="shared" si="85"/>
        <v>NA</v>
      </c>
      <c r="K379" s="578"/>
      <c r="L379" s="580"/>
      <c r="M379" s="580"/>
      <c r="N379" s="567" t="str">
        <f t="shared" si="86"/>
        <v>No hay ejecución</v>
      </c>
      <c r="O379" s="568" t="str">
        <f t="shared" si="87"/>
        <v>NA</v>
      </c>
      <c r="P379" s="575"/>
      <c r="Q379" s="575"/>
      <c r="R379" s="575"/>
      <c r="S379" s="576"/>
      <c r="T379" s="576"/>
      <c r="U379" s="575"/>
      <c r="V379" s="575"/>
      <c r="W379" s="575"/>
      <c r="X379" s="567" t="str">
        <f t="shared" si="88"/>
        <v>No hay ejecución</v>
      </c>
      <c r="Y379" s="568" t="str">
        <f t="shared" si="89"/>
        <v>NA</v>
      </c>
      <c r="Z379" s="575"/>
      <c r="AA379" s="575"/>
      <c r="AB379" s="575"/>
      <c r="AC379" s="575"/>
      <c r="AD379" s="575"/>
    </row>
    <row r="380" spans="1:30" ht="35.25" hidden="1" customHeight="1" thickTop="1" thickBot="1">
      <c r="A380" s="563">
        <v>21.1</v>
      </c>
      <c r="B380" s="564"/>
      <c r="C380" s="564"/>
      <c r="D380" s="564"/>
      <c r="E380" s="564"/>
      <c r="F380" s="577" t="s">
        <v>1378</v>
      </c>
      <c r="G380" s="578"/>
      <c r="H380" s="578"/>
      <c r="I380" s="567" t="str">
        <f t="shared" si="84"/>
        <v>No hay ejecución</v>
      </c>
      <c r="J380" s="568" t="str">
        <f t="shared" si="85"/>
        <v>NA</v>
      </c>
      <c r="K380" s="578"/>
      <c r="L380" s="580"/>
      <c r="M380" s="580"/>
      <c r="N380" s="567" t="str">
        <f t="shared" si="86"/>
        <v>No hay ejecución</v>
      </c>
      <c r="O380" s="568" t="str">
        <f t="shared" si="87"/>
        <v>NA</v>
      </c>
      <c r="P380" s="575"/>
      <c r="Q380" s="575"/>
      <c r="R380" s="575"/>
      <c r="S380" s="576"/>
      <c r="T380" s="576"/>
      <c r="U380" s="575"/>
      <c r="V380" s="575"/>
      <c r="W380" s="575"/>
      <c r="X380" s="567" t="str">
        <f t="shared" si="88"/>
        <v>No hay ejecución</v>
      </c>
      <c r="Y380" s="568" t="str">
        <f t="shared" si="89"/>
        <v>NA</v>
      </c>
      <c r="Z380" s="575"/>
      <c r="AA380" s="575"/>
      <c r="AB380" s="575"/>
      <c r="AC380" s="575"/>
      <c r="AD380" s="575"/>
    </row>
    <row r="381" spans="1:30" ht="35.25" hidden="1" customHeight="1" thickTop="1" thickBot="1">
      <c r="A381" s="563">
        <v>21.1</v>
      </c>
      <c r="B381" s="564"/>
      <c r="C381" s="564"/>
      <c r="D381" s="564"/>
      <c r="E381" s="564"/>
      <c r="F381" s="577" t="s">
        <v>1378</v>
      </c>
      <c r="G381" s="578"/>
      <c r="H381" s="578"/>
      <c r="I381" s="567" t="str">
        <f t="shared" si="84"/>
        <v>No hay ejecución</v>
      </c>
      <c r="J381" s="568" t="str">
        <f t="shared" si="85"/>
        <v>NA</v>
      </c>
      <c r="K381" s="578"/>
      <c r="L381" s="580"/>
      <c r="M381" s="580"/>
      <c r="N381" s="567" t="str">
        <f t="shared" si="86"/>
        <v>No hay ejecución</v>
      </c>
      <c r="O381" s="568" t="str">
        <f t="shared" si="87"/>
        <v>NA</v>
      </c>
      <c r="P381" s="575"/>
      <c r="Q381" s="575"/>
      <c r="R381" s="575"/>
      <c r="S381" s="576"/>
      <c r="T381" s="576"/>
      <c r="U381" s="575"/>
      <c r="V381" s="575"/>
      <c r="W381" s="575"/>
      <c r="X381" s="567" t="str">
        <f t="shared" si="88"/>
        <v>No hay ejecución</v>
      </c>
      <c r="Y381" s="568" t="str">
        <f t="shared" si="89"/>
        <v>NA</v>
      </c>
      <c r="Z381" s="575"/>
      <c r="AA381" s="575"/>
      <c r="AB381" s="575"/>
      <c r="AC381" s="575"/>
      <c r="AD381" s="575"/>
    </row>
    <row r="382" spans="1:30" ht="35.25" hidden="1" customHeight="1" thickTop="1" thickBot="1">
      <c r="A382" s="563">
        <v>21.1</v>
      </c>
      <c r="B382" s="564"/>
      <c r="C382" s="564"/>
      <c r="D382" s="564"/>
      <c r="E382" s="564"/>
      <c r="F382" s="577" t="s">
        <v>1378</v>
      </c>
      <c r="G382" s="578"/>
      <c r="H382" s="578"/>
      <c r="I382" s="567" t="str">
        <f t="shared" si="84"/>
        <v>No hay ejecución</v>
      </c>
      <c r="J382" s="568" t="str">
        <f t="shared" si="85"/>
        <v>NA</v>
      </c>
      <c r="K382" s="578"/>
      <c r="L382" s="580"/>
      <c r="M382" s="580"/>
      <c r="N382" s="567" t="str">
        <f t="shared" si="86"/>
        <v>No hay ejecución</v>
      </c>
      <c r="O382" s="568" t="str">
        <f t="shared" si="87"/>
        <v>NA</v>
      </c>
      <c r="P382" s="575"/>
      <c r="Q382" s="575"/>
      <c r="R382" s="575"/>
      <c r="S382" s="576"/>
      <c r="T382" s="576"/>
      <c r="U382" s="575"/>
      <c r="V382" s="575"/>
      <c r="W382" s="575"/>
      <c r="X382" s="567" t="str">
        <f t="shared" si="88"/>
        <v>No hay ejecución</v>
      </c>
      <c r="Y382" s="568" t="str">
        <f t="shared" si="89"/>
        <v>NA</v>
      </c>
      <c r="Z382" s="575"/>
      <c r="AA382" s="575"/>
      <c r="AB382" s="575"/>
      <c r="AC382" s="575"/>
      <c r="AD382" s="575"/>
    </row>
    <row r="383" spans="1:30" ht="35.25" hidden="1" customHeight="1" thickTop="1" thickBot="1">
      <c r="A383" s="563">
        <v>21.1</v>
      </c>
      <c r="B383" s="564"/>
      <c r="C383" s="564"/>
      <c r="D383" s="564"/>
      <c r="E383" s="564"/>
      <c r="F383" s="577" t="s">
        <v>1378</v>
      </c>
      <c r="G383" s="578"/>
      <c r="H383" s="578"/>
      <c r="I383" s="567" t="str">
        <f t="shared" si="84"/>
        <v>No hay ejecución</v>
      </c>
      <c r="J383" s="568" t="str">
        <f t="shared" si="85"/>
        <v>NA</v>
      </c>
      <c r="K383" s="578"/>
      <c r="L383" s="580"/>
      <c r="M383" s="580"/>
      <c r="N383" s="567" t="str">
        <f t="shared" si="86"/>
        <v>No hay ejecución</v>
      </c>
      <c r="O383" s="568" t="str">
        <f t="shared" si="87"/>
        <v>NA</v>
      </c>
      <c r="P383" s="575"/>
      <c r="Q383" s="575"/>
      <c r="R383" s="575"/>
      <c r="S383" s="576"/>
      <c r="T383" s="576"/>
      <c r="U383" s="575"/>
      <c r="V383" s="575"/>
      <c r="W383" s="575"/>
      <c r="X383" s="567" t="str">
        <f t="shared" si="88"/>
        <v>No hay ejecución</v>
      </c>
      <c r="Y383" s="568" t="str">
        <f t="shared" si="89"/>
        <v>NA</v>
      </c>
      <c r="Z383" s="575"/>
      <c r="AA383" s="575"/>
      <c r="AB383" s="575"/>
      <c r="AC383" s="575"/>
      <c r="AD383" s="575"/>
    </row>
    <row r="384" spans="1:30" ht="35.25" customHeight="1" thickTop="1" thickBot="1">
      <c r="A384" s="563">
        <v>21.2</v>
      </c>
      <c r="B384" s="564"/>
      <c r="C384" s="564"/>
      <c r="D384" s="564"/>
      <c r="E384" s="564"/>
      <c r="F384" s="577" t="s">
        <v>1379</v>
      </c>
      <c r="G384" s="578"/>
      <c r="H384" s="578"/>
      <c r="I384" s="567" t="str">
        <f t="shared" si="84"/>
        <v>No hay ejecución</v>
      </c>
      <c r="J384" s="568" t="str">
        <f t="shared" si="85"/>
        <v>NA</v>
      </c>
      <c r="K384" s="578"/>
      <c r="L384" s="580">
        <v>10</v>
      </c>
      <c r="M384" s="580">
        <v>10</v>
      </c>
      <c r="N384" s="567">
        <f t="shared" si="86"/>
        <v>1</v>
      </c>
      <c r="O384" s="568" t="str">
        <f t="shared" si="87"/>
        <v>De acuerdo con lo programado</v>
      </c>
      <c r="P384" s="575"/>
      <c r="Q384" s="575">
        <v>250</v>
      </c>
      <c r="R384" s="575">
        <v>250</v>
      </c>
      <c r="S384" s="567">
        <f>IF(R384="","No hay ejecución",IF(AND(Q384=0),"No hay Programación", R384/Q384))</f>
        <v>1</v>
      </c>
      <c r="T384" s="568" t="str">
        <f>IF(S384="No hay ejecución","NA",IF(S384&gt;=90%,"De acuerdo con lo programado",IF(S384&gt;=51%,"Atraso Leve",IF(S384&lt;=50%,"En riesgo cumplimiento"))))</f>
        <v>De acuerdo con lo programado</v>
      </c>
      <c r="U384" s="575"/>
      <c r="V384" s="575">
        <v>20</v>
      </c>
      <c r="W384" s="575">
        <v>20</v>
      </c>
      <c r="X384" s="567">
        <f t="shared" si="88"/>
        <v>1</v>
      </c>
      <c r="Y384" s="568" t="str">
        <f t="shared" si="89"/>
        <v>De acuerdo con lo programado</v>
      </c>
      <c r="Z384" s="575"/>
      <c r="AA384" s="575"/>
      <c r="AB384" s="575"/>
      <c r="AC384" s="575"/>
      <c r="AD384" s="575"/>
    </row>
    <row r="385" spans="1:30" ht="35.25" hidden="1" customHeight="1" thickTop="1" thickBot="1">
      <c r="A385" s="563">
        <v>22</v>
      </c>
      <c r="B385" s="564"/>
      <c r="C385" s="564"/>
      <c r="D385" s="564"/>
      <c r="E385" s="564"/>
      <c r="F385" s="565" t="s">
        <v>1380</v>
      </c>
      <c r="G385" s="569"/>
      <c r="H385" s="569"/>
      <c r="I385" s="567" t="str">
        <f t="shared" si="84"/>
        <v>No hay ejecución</v>
      </c>
      <c r="J385" s="568" t="str">
        <f t="shared" si="85"/>
        <v>NA</v>
      </c>
      <c r="K385" s="569"/>
      <c r="L385" s="580"/>
      <c r="M385" s="580"/>
      <c r="N385" s="567" t="str">
        <f t="shared" si="86"/>
        <v>No hay ejecución</v>
      </c>
      <c r="O385" s="568" t="str">
        <f t="shared" si="87"/>
        <v>NA</v>
      </c>
      <c r="P385" s="575"/>
      <c r="Q385" s="575"/>
      <c r="R385" s="575"/>
      <c r="S385" s="576"/>
      <c r="T385" s="576"/>
      <c r="U385" s="575"/>
      <c r="V385" s="575"/>
      <c r="W385" s="575"/>
      <c r="X385" s="567" t="str">
        <f t="shared" si="88"/>
        <v>No hay ejecución</v>
      </c>
      <c r="Y385" s="568" t="str">
        <f t="shared" si="89"/>
        <v>NA</v>
      </c>
      <c r="Z385" s="575"/>
      <c r="AA385" s="575"/>
      <c r="AB385" s="575"/>
      <c r="AC385" s="575"/>
      <c r="AD385" s="575"/>
    </row>
    <row r="386" spans="1:30" ht="35.25" hidden="1" customHeight="1" thickTop="1" thickBot="1">
      <c r="A386" s="563">
        <v>22.1</v>
      </c>
      <c r="B386" s="564"/>
      <c r="C386" s="564"/>
      <c r="D386" s="564"/>
      <c r="E386" s="564"/>
      <c r="F386" s="577" t="s">
        <v>1381</v>
      </c>
      <c r="G386" s="578"/>
      <c r="H386" s="578"/>
      <c r="I386" s="567" t="str">
        <f t="shared" si="84"/>
        <v>No hay ejecución</v>
      </c>
      <c r="J386" s="568" t="str">
        <f t="shared" si="85"/>
        <v>NA</v>
      </c>
      <c r="K386" s="578"/>
      <c r="L386" s="580"/>
      <c r="M386" s="580"/>
      <c r="N386" s="567" t="str">
        <f t="shared" si="86"/>
        <v>No hay ejecución</v>
      </c>
      <c r="O386" s="568" t="str">
        <f t="shared" si="87"/>
        <v>NA</v>
      </c>
      <c r="P386" s="575"/>
      <c r="Q386" s="575"/>
      <c r="R386" s="575"/>
      <c r="S386" s="576"/>
      <c r="T386" s="576"/>
      <c r="U386" s="575"/>
      <c r="V386" s="575"/>
      <c r="W386" s="575"/>
      <c r="X386" s="567" t="str">
        <f t="shared" si="88"/>
        <v>No hay ejecución</v>
      </c>
      <c r="Y386" s="568" t="str">
        <f t="shared" si="89"/>
        <v>NA</v>
      </c>
      <c r="Z386" s="575"/>
      <c r="AA386" s="575"/>
      <c r="AB386" s="575"/>
      <c r="AC386" s="575"/>
      <c r="AD386" s="575"/>
    </row>
    <row r="387" spans="1:30" ht="35.25" hidden="1" customHeight="1" thickTop="1" thickBot="1">
      <c r="A387" s="563">
        <v>22.1</v>
      </c>
      <c r="B387" s="564"/>
      <c r="C387" s="564"/>
      <c r="D387" s="564"/>
      <c r="E387" s="564"/>
      <c r="F387" s="577" t="s">
        <v>1381</v>
      </c>
      <c r="G387" s="578"/>
      <c r="H387" s="578"/>
      <c r="I387" s="567" t="str">
        <f t="shared" si="84"/>
        <v>No hay ejecución</v>
      </c>
      <c r="J387" s="568" t="str">
        <f t="shared" si="85"/>
        <v>NA</v>
      </c>
      <c r="K387" s="578"/>
      <c r="L387" s="580"/>
      <c r="M387" s="580"/>
      <c r="N387" s="567" t="str">
        <f t="shared" si="86"/>
        <v>No hay ejecución</v>
      </c>
      <c r="O387" s="568" t="str">
        <f t="shared" si="87"/>
        <v>NA</v>
      </c>
      <c r="P387" s="575"/>
      <c r="Q387" s="575"/>
      <c r="R387" s="575"/>
      <c r="S387" s="576"/>
      <c r="T387" s="576"/>
      <c r="U387" s="575"/>
      <c r="V387" s="575"/>
      <c r="W387" s="575"/>
      <c r="X387" s="567" t="str">
        <f t="shared" si="88"/>
        <v>No hay ejecución</v>
      </c>
      <c r="Y387" s="568" t="str">
        <f t="shared" si="89"/>
        <v>NA</v>
      </c>
      <c r="Z387" s="575"/>
      <c r="AA387" s="575"/>
      <c r="AB387" s="575"/>
      <c r="AC387" s="575"/>
      <c r="AD387" s="575"/>
    </row>
    <row r="388" spans="1:30" ht="35.25" hidden="1" customHeight="1" thickTop="1" thickBot="1">
      <c r="A388" s="563">
        <v>23</v>
      </c>
      <c r="B388" s="564"/>
      <c r="C388" s="564"/>
      <c r="D388" s="564"/>
      <c r="E388" s="564"/>
      <c r="F388" s="565" t="s">
        <v>1382</v>
      </c>
      <c r="G388" s="569"/>
      <c r="H388" s="569"/>
      <c r="I388" s="567" t="str">
        <f t="shared" si="84"/>
        <v>No hay ejecución</v>
      </c>
      <c r="J388" s="568" t="str">
        <f t="shared" si="85"/>
        <v>NA</v>
      </c>
      <c r="K388" s="569"/>
      <c r="L388" s="580"/>
      <c r="M388" s="580"/>
      <c r="N388" s="567" t="str">
        <f t="shared" si="86"/>
        <v>No hay ejecución</v>
      </c>
      <c r="O388" s="568" t="str">
        <f t="shared" si="87"/>
        <v>NA</v>
      </c>
      <c r="P388" s="575"/>
      <c r="Q388" s="575"/>
      <c r="R388" s="575"/>
      <c r="S388" s="576"/>
      <c r="T388" s="576"/>
      <c r="U388" s="575"/>
      <c r="V388" s="575"/>
      <c r="W388" s="575"/>
      <c r="X388" s="567" t="str">
        <f t="shared" si="88"/>
        <v>No hay ejecución</v>
      </c>
      <c r="Y388" s="568" t="str">
        <f t="shared" si="89"/>
        <v>NA</v>
      </c>
      <c r="Z388" s="575"/>
      <c r="AA388" s="575"/>
      <c r="AB388" s="575"/>
      <c r="AC388" s="575"/>
      <c r="AD388" s="575"/>
    </row>
    <row r="389" spans="1:30" ht="35.25" hidden="1" customHeight="1" thickTop="1" thickBot="1">
      <c r="A389" s="563">
        <v>23.1</v>
      </c>
      <c r="B389" s="564"/>
      <c r="C389" s="564"/>
      <c r="D389" s="564"/>
      <c r="E389" s="564"/>
      <c r="F389" s="577" t="s">
        <v>1383</v>
      </c>
      <c r="G389" s="578"/>
      <c r="H389" s="578"/>
      <c r="I389" s="567" t="str">
        <f t="shared" si="84"/>
        <v>No hay ejecución</v>
      </c>
      <c r="J389" s="568" t="str">
        <f t="shared" si="85"/>
        <v>NA</v>
      </c>
      <c r="K389" s="578"/>
      <c r="L389" s="580"/>
      <c r="M389" s="580"/>
      <c r="N389" s="567" t="str">
        <f t="shared" si="86"/>
        <v>No hay ejecución</v>
      </c>
      <c r="O389" s="568" t="str">
        <f t="shared" si="87"/>
        <v>NA</v>
      </c>
      <c r="P389" s="575"/>
      <c r="Q389" s="575"/>
      <c r="R389" s="575"/>
      <c r="S389" s="576"/>
      <c r="T389" s="576"/>
      <c r="U389" s="575"/>
      <c r="V389" s="575"/>
      <c r="W389" s="575"/>
      <c r="X389" s="567" t="str">
        <f t="shared" si="88"/>
        <v>No hay ejecución</v>
      </c>
      <c r="Y389" s="568" t="str">
        <f t="shared" si="89"/>
        <v>NA</v>
      </c>
      <c r="Z389" s="575"/>
      <c r="AA389" s="575"/>
      <c r="AB389" s="575"/>
      <c r="AC389" s="575"/>
      <c r="AD389" s="575"/>
    </row>
    <row r="390" spans="1:30" ht="35.25" hidden="1" customHeight="1" thickTop="1" thickBot="1">
      <c r="A390" s="563">
        <v>23.1</v>
      </c>
      <c r="B390" s="564"/>
      <c r="C390" s="564"/>
      <c r="D390" s="564"/>
      <c r="E390" s="564"/>
      <c r="F390" s="577" t="s">
        <v>1383</v>
      </c>
      <c r="G390" s="578"/>
      <c r="H390" s="578"/>
      <c r="I390" s="567" t="str">
        <f t="shared" si="84"/>
        <v>No hay ejecución</v>
      </c>
      <c r="J390" s="568" t="str">
        <f t="shared" si="85"/>
        <v>NA</v>
      </c>
      <c r="K390" s="578"/>
      <c r="L390" s="580"/>
      <c r="M390" s="580"/>
      <c r="N390" s="567" t="str">
        <f t="shared" si="86"/>
        <v>No hay ejecución</v>
      </c>
      <c r="O390" s="568" t="str">
        <f t="shared" si="87"/>
        <v>NA</v>
      </c>
      <c r="P390" s="575"/>
      <c r="Q390" s="575"/>
      <c r="R390" s="575"/>
      <c r="S390" s="576"/>
      <c r="T390" s="576"/>
      <c r="U390" s="575"/>
      <c r="V390" s="575"/>
      <c r="W390" s="575"/>
      <c r="X390" s="567" t="str">
        <f t="shared" si="88"/>
        <v>No hay ejecución</v>
      </c>
      <c r="Y390" s="568" t="str">
        <f t="shared" si="89"/>
        <v>NA</v>
      </c>
      <c r="Z390" s="575"/>
      <c r="AA390" s="575"/>
      <c r="AB390" s="575"/>
      <c r="AC390" s="575"/>
      <c r="AD390" s="575"/>
    </row>
    <row r="391" spans="1:30" ht="35.25" hidden="1" customHeight="1" thickTop="1" thickBot="1">
      <c r="A391" s="563">
        <v>24</v>
      </c>
      <c r="B391" s="564"/>
      <c r="C391" s="564"/>
      <c r="D391" s="564"/>
      <c r="E391" s="564"/>
      <c r="F391" s="565" t="s">
        <v>1384</v>
      </c>
      <c r="G391" s="569"/>
      <c r="H391" s="569"/>
      <c r="I391" s="567" t="str">
        <f t="shared" si="84"/>
        <v>No hay ejecución</v>
      </c>
      <c r="J391" s="568" t="str">
        <f t="shared" si="85"/>
        <v>NA</v>
      </c>
      <c r="K391" s="569"/>
      <c r="L391" s="580"/>
      <c r="M391" s="580"/>
      <c r="N391" s="567" t="str">
        <f t="shared" si="86"/>
        <v>No hay ejecución</v>
      </c>
      <c r="O391" s="568" t="str">
        <f t="shared" si="87"/>
        <v>NA</v>
      </c>
      <c r="P391" s="575"/>
      <c r="Q391" s="575"/>
      <c r="R391" s="575"/>
      <c r="S391" s="576"/>
      <c r="T391" s="576"/>
      <c r="U391" s="575"/>
      <c r="V391" s="575"/>
      <c r="W391" s="575"/>
      <c r="X391" s="567" t="str">
        <f t="shared" si="88"/>
        <v>No hay ejecución</v>
      </c>
      <c r="Y391" s="568" t="str">
        <f t="shared" si="89"/>
        <v>NA</v>
      </c>
      <c r="Z391" s="575"/>
      <c r="AA391" s="575"/>
      <c r="AB391" s="575"/>
      <c r="AC391" s="575"/>
      <c r="AD391" s="575"/>
    </row>
    <row r="392" spans="1:30" ht="35.25" customHeight="1" thickTop="1" thickBot="1">
      <c r="A392" s="563">
        <v>24.1</v>
      </c>
      <c r="B392" s="564"/>
      <c r="C392" s="564"/>
      <c r="D392" s="564"/>
      <c r="E392" s="564"/>
      <c r="F392" s="594" t="s">
        <v>1384</v>
      </c>
      <c r="G392" s="639"/>
      <c r="H392" s="639"/>
      <c r="I392" s="567" t="str">
        <f t="shared" si="84"/>
        <v>No hay ejecución</v>
      </c>
      <c r="J392" s="568" t="str">
        <f t="shared" si="85"/>
        <v>NA</v>
      </c>
      <c r="K392" s="639"/>
      <c r="L392" s="580">
        <v>1</v>
      </c>
      <c r="M392" s="580">
        <v>56</v>
      </c>
      <c r="N392" s="567">
        <f t="shared" si="86"/>
        <v>56</v>
      </c>
      <c r="O392" s="568" t="str">
        <f t="shared" si="87"/>
        <v>De acuerdo con lo programado</v>
      </c>
      <c r="P392" s="575"/>
      <c r="Q392" s="575">
        <v>1</v>
      </c>
      <c r="R392" s="575">
        <v>86</v>
      </c>
      <c r="S392" s="567">
        <f t="shared" ref="S392:S397" si="94">IF(R392="","No hay ejecución",IF(AND(Q392=0),"No hay Programación", R392/Q392))</f>
        <v>86</v>
      </c>
      <c r="T392" s="568" t="str">
        <f t="shared" ref="T392:T397" si="95">IF(S392="No hay ejecución","NA",IF(S392&gt;=90%,"De acuerdo con lo programado",IF(S392&gt;=51%,"Atraso Leve",IF(S392&lt;=50%,"En riesgo cumplimiento"))))</f>
        <v>De acuerdo con lo programado</v>
      </c>
      <c r="U392" s="575" t="s">
        <v>1542</v>
      </c>
      <c r="V392" s="575">
        <v>50</v>
      </c>
      <c r="W392" s="575">
        <v>50</v>
      </c>
      <c r="X392" s="567">
        <f t="shared" si="88"/>
        <v>1</v>
      </c>
      <c r="Y392" s="568" t="str">
        <f t="shared" si="89"/>
        <v>De acuerdo con lo programado</v>
      </c>
      <c r="Z392" s="575"/>
      <c r="AA392" s="575"/>
      <c r="AB392" s="575"/>
      <c r="AC392" s="575"/>
      <c r="AD392" s="575"/>
    </row>
    <row r="393" spans="1:30" ht="35.25" customHeight="1" thickTop="1" thickBot="1">
      <c r="A393" s="563">
        <v>24.1</v>
      </c>
      <c r="B393" s="564"/>
      <c r="C393" s="564"/>
      <c r="D393" s="564"/>
      <c r="E393" s="564"/>
      <c r="F393" s="594" t="s">
        <v>1384</v>
      </c>
      <c r="G393" s="639"/>
      <c r="H393" s="639"/>
      <c r="I393" s="567" t="str">
        <f t="shared" si="84"/>
        <v>No hay ejecución</v>
      </c>
      <c r="J393" s="568" t="str">
        <f t="shared" si="85"/>
        <v>NA</v>
      </c>
      <c r="K393" s="639"/>
      <c r="L393" s="580">
        <v>1</v>
      </c>
      <c r="M393" s="580">
        <v>45</v>
      </c>
      <c r="N393" s="567">
        <f t="shared" si="86"/>
        <v>45</v>
      </c>
      <c r="O393" s="568" t="str">
        <f t="shared" si="87"/>
        <v>De acuerdo con lo programado</v>
      </c>
      <c r="P393" s="575"/>
      <c r="Q393" s="575">
        <v>1</v>
      </c>
      <c r="R393" s="575">
        <v>86</v>
      </c>
      <c r="S393" s="567">
        <f t="shared" si="94"/>
        <v>86</v>
      </c>
      <c r="T393" s="568" t="str">
        <f t="shared" si="95"/>
        <v>De acuerdo con lo programado</v>
      </c>
      <c r="U393" s="575" t="s">
        <v>1542</v>
      </c>
      <c r="V393" s="575">
        <v>50</v>
      </c>
      <c r="W393" s="575">
        <v>50</v>
      </c>
      <c r="X393" s="567">
        <f t="shared" si="88"/>
        <v>1</v>
      </c>
      <c r="Y393" s="568" t="str">
        <f t="shared" si="89"/>
        <v>De acuerdo con lo programado</v>
      </c>
      <c r="Z393" s="575"/>
      <c r="AA393" s="575"/>
      <c r="AB393" s="575"/>
      <c r="AC393" s="575"/>
      <c r="AD393" s="575"/>
    </row>
    <row r="394" spans="1:30" ht="35.25" customHeight="1" thickTop="1" thickBot="1">
      <c r="A394" s="563">
        <v>24.1</v>
      </c>
      <c r="B394" s="564"/>
      <c r="C394" s="564"/>
      <c r="D394" s="564"/>
      <c r="E394" s="564"/>
      <c r="F394" s="594" t="s">
        <v>1384</v>
      </c>
      <c r="G394" s="639"/>
      <c r="H394" s="639"/>
      <c r="I394" s="567" t="str">
        <f t="shared" si="84"/>
        <v>No hay ejecución</v>
      </c>
      <c r="J394" s="568" t="str">
        <f t="shared" si="85"/>
        <v>NA</v>
      </c>
      <c r="K394" s="639"/>
      <c r="L394" s="580">
        <v>1</v>
      </c>
      <c r="M394" s="580">
        <v>66</v>
      </c>
      <c r="N394" s="567">
        <f t="shared" si="86"/>
        <v>66</v>
      </c>
      <c r="O394" s="568" t="str">
        <f t="shared" si="87"/>
        <v>De acuerdo con lo programado</v>
      </c>
      <c r="P394" s="575"/>
      <c r="Q394" s="575">
        <v>1</v>
      </c>
      <c r="R394" s="575">
        <v>86</v>
      </c>
      <c r="S394" s="567">
        <f t="shared" si="94"/>
        <v>86</v>
      </c>
      <c r="T394" s="568" t="str">
        <f t="shared" si="95"/>
        <v>De acuerdo con lo programado</v>
      </c>
      <c r="U394" s="575" t="s">
        <v>1542</v>
      </c>
      <c r="V394" s="575">
        <v>50</v>
      </c>
      <c r="W394" s="575">
        <v>50</v>
      </c>
      <c r="X394" s="567">
        <f t="shared" si="88"/>
        <v>1</v>
      </c>
      <c r="Y394" s="568" t="str">
        <f t="shared" si="89"/>
        <v>De acuerdo con lo programado</v>
      </c>
      <c r="Z394" s="575"/>
      <c r="AA394" s="575"/>
      <c r="AB394" s="575"/>
      <c r="AC394" s="575"/>
      <c r="AD394" s="575"/>
    </row>
    <row r="395" spans="1:30" ht="35.25" customHeight="1" thickTop="1" thickBot="1">
      <c r="A395" s="563">
        <v>24.1</v>
      </c>
      <c r="B395" s="564"/>
      <c r="C395" s="564"/>
      <c r="D395" s="564"/>
      <c r="E395" s="564"/>
      <c r="F395" s="594" t="s">
        <v>1384</v>
      </c>
      <c r="G395" s="639"/>
      <c r="H395" s="639"/>
      <c r="I395" s="567" t="str">
        <f t="shared" si="84"/>
        <v>No hay ejecución</v>
      </c>
      <c r="J395" s="568" t="str">
        <f t="shared" si="85"/>
        <v>NA</v>
      </c>
      <c r="K395" s="639"/>
      <c r="L395" s="580">
        <v>1</v>
      </c>
      <c r="M395" s="580">
        <v>50</v>
      </c>
      <c r="N395" s="567">
        <f t="shared" si="86"/>
        <v>50</v>
      </c>
      <c r="O395" s="568" t="str">
        <f t="shared" si="87"/>
        <v>De acuerdo con lo programado</v>
      </c>
      <c r="P395" s="575"/>
      <c r="Q395" s="575">
        <v>1</v>
      </c>
      <c r="R395" s="575">
        <v>86</v>
      </c>
      <c r="S395" s="567">
        <f t="shared" si="94"/>
        <v>86</v>
      </c>
      <c r="T395" s="568" t="str">
        <f t="shared" si="95"/>
        <v>De acuerdo con lo programado</v>
      </c>
      <c r="U395" s="575" t="s">
        <v>1542</v>
      </c>
      <c r="V395" s="575">
        <v>50</v>
      </c>
      <c r="W395" s="575">
        <v>50</v>
      </c>
      <c r="X395" s="567">
        <f t="shared" si="88"/>
        <v>1</v>
      </c>
      <c r="Y395" s="568" t="str">
        <f t="shared" si="89"/>
        <v>De acuerdo con lo programado</v>
      </c>
      <c r="Z395" s="575"/>
      <c r="AA395" s="575"/>
      <c r="AB395" s="575"/>
      <c r="AC395" s="575"/>
      <c r="AD395" s="575"/>
    </row>
    <row r="396" spans="1:30" ht="35.25" customHeight="1" thickTop="1" thickBot="1">
      <c r="A396" s="563">
        <v>24.1</v>
      </c>
      <c r="B396" s="564"/>
      <c r="C396" s="564"/>
      <c r="D396" s="564"/>
      <c r="E396" s="564"/>
      <c r="F396" s="594" t="s">
        <v>1384</v>
      </c>
      <c r="G396" s="639"/>
      <c r="H396" s="639"/>
      <c r="I396" s="567" t="str">
        <f t="shared" si="84"/>
        <v>No hay ejecución</v>
      </c>
      <c r="J396" s="568" t="str">
        <f t="shared" si="85"/>
        <v>NA</v>
      </c>
      <c r="K396" s="639"/>
      <c r="L396" s="580">
        <v>1</v>
      </c>
      <c r="M396" s="580">
        <v>60</v>
      </c>
      <c r="N396" s="567">
        <f t="shared" si="86"/>
        <v>60</v>
      </c>
      <c r="O396" s="568" t="str">
        <f t="shared" si="87"/>
        <v>De acuerdo con lo programado</v>
      </c>
      <c r="P396" s="575"/>
      <c r="Q396" s="575">
        <v>1</v>
      </c>
      <c r="R396" s="575">
        <v>86</v>
      </c>
      <c r="S396" s="567">
        <f t="shared" si="94"/>
        <v>86</v>
      </c>
      <c r="T396" s="568" t="str">
        <f t="shared" si="95"/>
        <v>De acuerdo con lo programado</v>
      </c>
      <c r="U396" s="575" t="s">
        <v>1542</v>
      </c>
      <c r="V396" s="575">
        <v>20</v>
      </c>
      <c r="W396" s="575">
        <v>20</v>
      </c>
      <c r="X396" s="567">
        <f t="shared" si="88"/>
        <v>1</v>
      </c>
      <c r="Y396" s="568" t="str">
        <f t="shared" si="89"/>
        <v>De acuerdo con lo programado</v>
      </c>
      <c r="Z396" s="575"/>
      <c r="AA396" s="575"/>
      <c r="AB396" s="575"/>
      <c r="AC396" s="575"/>
      <c r="AD396" s="575"/>
    </row>
    <row r="397" spans="1:30" ht="35.25" customHeight="1" thickTop="1" thickBot="1">
      <c r="A397" s="563">
        <v>24.1</v>
      </c>
      <c r="B397" s="564"/>
      <c r="C397" s="564"/>
      <c r="D397" s="564"/>
      <c r="E397" s="564"/>
      <c r="F397" s="594" t="s">
        <v>1384</v>
      </c>
      <c r="G397" s="639"/>
      <c r="H397" s="639"/>
      <c r="I397" s="567" t="str">
        <f t="shared" si="84"/>
        <v>No hay ejecución</v>
      </c>
      <c r="J397" s="568" t="str">
        <f t="shared" si="85"/>
        <v>NA</v>
      </c>
      <c r="K397" s="639"/>
      <c r="L397" s="580">
        <v>1</v>
      </c>
      <c r="M397" s="580">
        <v>56</v>
      </c>
      <c r="N397" s="567">
        <f t="shared" si="86"/>
        <v>56</v>
      </c>
      <c r="O397" s="568" t="str">
        <f t="shared" si="87"/>
        <v>De acuerdo con lo programado</v>
      </c>
      <c r="P397" s="575"/>
      <c r="Q397" s="575">
        <v>1</v>
      </c>
      <c r="R397" s="575">
        <v>86</v>
      </c>
      <c r="S397" s="567">
        <f t="shared" si="94"/>
        <v>86</v>
      </c>
      <c r="T397" s="568" t="str">
        <f t="shared" si="95"/>
        <v>De acuerdo con lo programado</v>
      </c>
      <c r="U397" s="575" t="s">
        <v>1542</v>
      </c>
      <c r="V397" s="575">
        <v>22</v>
      </c>
      <c r="W397" s="575">
        <v>22</v>
      </c>
      <c r="X397" s="567">
        <f t="shared" si="88"/>
        <v>1</v>
      </c>
      <c r="Y397" s="568" t="str">
        <f t="shared" si="89"/>
        <v>De acuerdo con lo programado</v>
      </c>
      <c r="Z397" s="575"/>
      <c r="AA397" s="575"/>
      <c r="AB397" s="575"/>
      <c r="AC397" s="575"/>
      <c r="AD397" s="575"/>
    </row>
    <row r="398" spans="1:30" ht="35.25" hidden="1" customHeight="1" thickTop="1" thickBot="1">
      <c r="A398" s="563">
        <v>25</v>
      </c>
      <c r="B398" s="564"/>
      <c r="C398" s="564"/>
      <c r="D398" s="564"/>
      <c r="E398" s="564"/>
      <c r="F398" s="565" t="s">
        <v>1385</v>
      </c>
      <c r="G398" s="569"/>
      <c r="H398" s="569"/>
      <c r="I398" s="567" t="str">
        <f t="shared" ref="I398:I429" si="96">IF(H398="","No hay ejecución",IF(AND(G398=0),"No hay Programación", H398/G398))</f>
        <v>No hay ejecución</v>
      </c>
      <c r="J398" s="568" t="str">
        <f t="shared" ref="J398:J429" si="97">IF(I398="No hay ejecución","NA",IF(I398&gt;=90%,"De acuerdo con lo programado",IF(I398&gt;=51%,"Atraso Leve",IF(I398&lt;=50%,"En riesgo cumplimiento"))))</f>
        <v>NA</v>
      </c>
      <c r="K398" s="569"/>
      <c r="L398" s="580"/>
      <c r="M398" s="580"/>
      <c r="N398" s="567" t="str">
        <f t="shared" ref="N398:N429" si="98">IF(M398="","No hay ejecución",IF(AND(L398=0),"No hay Programación", M398/L398))</f>
        <v>No hay ejecución</v>
      </c>
      <c r="O398" s="568" t="str">
        <f t="shared" ref="O398:O429" si="99">IF(N398="No hay ejecución","NA",IF(N398&gt;=90%,"De acuerdo con lo programado",IF(N398&gt;=51%,"Atraso Leve",IF(N398&lt;=50%,"En riesgo cumplimiento"))))</f>
        <v>NA</v>
      </c>
      <c r="P398" s="575"/>
      <c r="Q398" s="575"/>
      <c r="R398" s="575"/>
      <c r="S398" s="576"/>
      <c r="T398" s="576"/>
      <c r="U398" s="575"/>
      <c r="V398" s="575"/>
      <c r="W398" s="575"/>
      <c r="X398" s="567" t="str">
        <f t="shared" ref="X398:X429" si="100">IF(W398="","No hay ejecución",IF(AND(V398=0),"No hay Programación", W398/V398))</f>
        <v>No hay ejecución</v>
      </c>
      <c r="Y398" s="568" t="str">
        <f t="shared" ref="Y398:Y429" si="101">IF(X398="No hay ejecución","NA",IF(X398&gt;=90%,"De acuerdo con lo programado",IF(X398&gt;=51%,"Atraso Leve",IF(X398&lt;=50%,"En riesgo cumplimiento"))))</f>
        <v>NA</v>
      </c>
      <c r="Z398" s="575"/>
      <c r="AA398" s="575"/>
      <c r="AB398" s="575"/>
      <c r="AC398" s="575"/>
      <c r="AD398" s="575"/>
    </row>
    <row r="399" spans="1:30" ht="35.25" hidden="1" customHeight="1" thickTop="1" thickBot="1">
      <c r="A399" s="563">
        <v>25.1</v>
      </c>
      <c r="B399" s="564"/>
      <c r="C399" s="564"/>
      <c r="D399" s="564"/>
      <c r="E399" s="564"/>
      <c r="F399" s="594" t="s">
        <v>1385</v>
      </c>
      <c r="G399" s="639"/>
      <c r="H399" s="639"/>
      <c r="I399" s="567" t="str">
        <f t="shared" si="96"/>
        <v>No hay ejecución</v>
      </c>
      <c r="J399" s="568" t="str">
        <f t="shared" si="97"/>
        <v>NA</v>
      </c>
      <c r="K399" s="639"/>
      <c r="L399" s="580"/>
      <c r="M399" s="580"/>
      <c r="N399" s="567" t="str">
        <f t="shared" si="98"/>
        <v>No hay ejecución</v>
      </c>
      <c r="O399" s="568" t="str">
        <f t="shared" si="99"/>
        <v>NA</v>
      </c>
      <c r="P399" s="575"/>
      <c r="Q399" s="575"/>
      <c r="R399" s="575"/>
      <c r="S399" s="576"/>
      <c r="T399" s="576"/>
      <c r="U399" s="575"/>
      <c r="V399" s="575"/>
      <c r="W399" s="575"/>
      <c r="X399" s="567" t="str">
        <f t="shared" si="100"/>
        <v>No hay ejecución</v>
      </c>
      <c r="Y399" s="568" t="str">
        <f t="shared" si="101"/>
        <v>NA</v>
      </c>
      <c r="Z399" s="575"/>
      <c r="AA399" s="575"/>
      <c r="AB399" s="575"/>
      <c r="AC399" s="575"/>
      <c r="AD399" s="575"/>
    </row>
    <row r="400" spans="1:30" ht="35.25" hidden="1" customHeight="1" thickTop="1" thickBot="1">
      <c r="A400" s="563">
        <v>25.1</v>
      </c>
      <c r="B400" s="564"/>
      <c r="C400" s="564"/>
      <c r="D400" s="564"/>
      <c r="E400" s="564"/>
      <c r="F400" s="594" t="s">
        <v>1385</v>
      </c>
      <c r="G400" s="639"/>
      <c r="H400" s="639"/>
      <c r="I400" s="567" t="str">
        <f t="shared" si="96"/>
        <v>No hay ejecución</v>
      </c>
      <c r="J400" s="568" t="str">
        <f t="shared" si="97"/>
        <v>NA</v>
      </c>
      <c r="K400" s="639"/>
      <c r="L400" s="580"/>
      <c r="M400" s="580"/>
      <c r="N400" s="567" t="str">
        <f t="shared" si="98"/>
        <v>No hay ejecución</v>
      </c>
      <c r="O400" s="568" t="str">
        <f t="shared" si="99"/>
        <v>NA</v>
      </c>
      <c r="P400" s="575"/>
      <c r="Q400" s="575"/>
      <c r="R400" s="575"/>
      <c r="S400" s="576"/>
      <c r="T400" s="576"/>
      <c r="U400" s="575"/>
      <c r="V400" s="575"/>
      <c r="W400" s="575"/>
      <c r="X400" s="567" t="str">
        <f t="shared" si="100"/>
        <v>No hay ejecución</v>
      </c>
      <c r="Y400" s="568" t="str">
        <f t="shared" si="101"/>
        <v>NA</v>
      </c>
      <c r="Z400" s="575"/>
      <c r="AA400" s="575"/>
      <c r="AB400" s="575"/>
      <c r="AC400" s="575"/>
      <c r="AD400" s="575"/>
    </row>
    <row r="401" spans="1:30" ht="35.25" hidden="1" customHeight="1" thickTop="1" thickBot="1">
      <c r="A401" s="563">
        <v>25.1</v>
      </c>
      <c r="B401" s="564"/>
      <c r="C401" s="564"/>
      <c r="D401" s="564"/>
      <c r="E401" s="564"/>
      <c r="F401" s="594" t="s">
        <v>1385</v>
      </c>
      <c r="G401" s="639"/>
      <c r="H401" s="639"/>
      <c r="I401" s="567" t="str">
        <f t="shared" si="96"/>
        <v>No hay ejecución</v>
      </c>
      <c r="J401" s="568" t="str">
        <f t="shared" si="97"/>
        <v>NA</v>
      </c>
      <c r="K401" s="639"/>
      <c r="L401" s="580"/>
      <c r="M401" s="580"/>
      <c r="N401" s="567" t="str">
        <f t="shared" si="98"/>
        <v>No hay ejecución</v>
      </c>
      <c r="O401" s="568" t="str">
        <f t="shared" si="99"/>
        <v>NA</v>
      </c>
      <c r="P401" s="575"/>
      <c r="Q401" s="575"/>
      <c r="R401" s="575"/>
      <c r="S401" s="576"/>
      <c r="T401" s="576"/>
      <c r="U401" s="575"/>
      <c r="V401" s="575"/>
      <c r="W401" s="575"/>
      <c r="X401" s="567" t="str">
        <f t="shared" si="100"/>
        <v>No hay ejecución</v>
      </c>
      <c r="Y401" s="568" t="str">
        <f t="shared" si="101"/>
        <v>NA</v>
      </c>
      <c r="Z401" s="575"/>
      <c r="AA401" s="575"/>
      <c r="AB401" s="575"/>
      <c r="AC401" s="575"/>
      <c r="AD401" s="575"/>
    </row>
    <row r="402" spans="1:30" ht="35.25" hidden="1" customHeight="1" thickTop="1" thickBot="1">
      <c r="A402" s="563">
        <v>25.1</v>
      </c>
      <c r="B402" s="564"/>
      <c r="C402" s="564"/>
      <c r="D402" s="564"/>
      <c r="E402" s="564"/>
      <c r="F402" s="594" t="s">
        <v>1385</v>
      </c>
      <c r="G402" s="639"/>
      <c r="H402" s="639"/>
      <c r="I402" s="567" t="str">
        <f t="shared" si="96"/>
        <v>No hay ejecución</v>
      </c>
      <c r="J402" s="568" t="str">
        <f t="shared" si="97"/>
        <v>NA</v>
      </c>
      <c r="K402" s="639"/>
      <c r="L402" s="580"/>
      <c r="M402" s="580"/>
      <c r="N402" s="567" t="str">
        <f t="shared" si="98"/>
        <v>No hay ejecución</v>
      </c>
      <c r="O402" s="568" t="str">
        <f t="shared" si="99"/>
        <v>NA</v>
      </c>
      <c r="P402" s="575"/>
      <c r="Q402" s="575"/>
      <c r="R402" s="575"/>
      <c r="S402" s="576"/>
      <c r="T402" s="576"/>
      <c r="U402" s="575"/>
      <c r="V402" s="575"/>
      <c r="W402" s="575"/>
      <c r="X402" s="567" t="str">
        <f t="shared" si="100"/>
        <v>No hay ejecución</v>
      </c>
      <c r="Y402" s="568" t="str">
        <f t="shared" si="101"/>
        <v>NA</v>
      </c>
      <c r="Z402" s="575"/>
      <c r="AA402" s="575"/>
      <c r="AB402" s="575"/>
      <c r="AC402" s="575"/>
      <c r="AD402" s="575"/>
    </row>
    <row r="403" spans="1:30" ht="35.25" hidden="1" customHeight="1" thickTop="1" thickBot="1">
      <c r="A403" s="563">
        <v>25.1</v>
      </c>
      <c r="B403" s="564"/>
      <c r="C403" s="564"/>
      <c r="D403" s="564"/>
      <c r="E403" s="564"/>
      <c r="F403" s="594" t="s">
        <v>1385</v>
      </c>
      <c r="G403" s="639"/>
      <c r="H403" s="639"/>
      <c r="I403" s="567" t="str">
        <f t="shared" si="96"/>
        <v>No hay ejecución</v>
      </c>
      <c r="J403" s="568" t="str">
        <f t="shared" si="97"/>
        <v>NA</v>
      </c>
      <c r="K403" s="639"/>
      <c r="L403" s="580"/>
      <c r="M403" s="580"/>
      <c r="N403" s="567" t="str">
        <f t="shared" si="98"/>
        <v>No hay ejecución</v>
      </c>
      <c r="O403" s="568" t="str">
        <f t="shared" si="99"/>
        <v>NA</v>
      </c>
      <c r="P403" s="575"/>
      <c r="Q403" s="575"/>
      <c r="R403" s="575"/>
      <c r="S403" s="576"/>
      <c r="T403" s="576"/>
      <c r="U403" s="575"/>
      <c r="V403" s="575"/>
      <c r="W403" s="575"/>
      <c r="X403" s="567" t="str">
        <f t="shared" si="100"/>
        <v>No hay ejecución</v>
      </c>
      <c r="Y403" s="568" t="str">
        <f t="shared" si="101"/>
        <v>NA</v>
      </c>
      <c r="Z403" s="575"/>
      <c r="AA403" s="575"/>
      <c r="AB403" s="575"/>
      <c r="AC403" s="575"/>
      <c r="AD403" s="575"/>
    </row>
    <row r="404" spans="1:30" ht="35.25" hidden="1" customHeight="1" thickTop="1" thickBot="1">
      <c r="A404" s="563">
        <v>25.2</v>
      </c>
      <c r="B404" s="564"/>
      <c r="C404" s="564"/>
      <c r="D404" s="564"/>
      <c r="E404" s="564"/>
      <c r="F404" s="594" t="s">
        <v>1386</v>
      </c>
      <c r="G404" s="639"/>
      <c r="H404" s="639"/>
      <c r="I404" s="567" t="str">
        <f t="shared" si="96"/>
        <v>No hay ejecución</v>
      </c>
      <c r="J404" s="568" t="str">
        <f t="shared" si="97"/>
        <v>NA</v>
      </c>
      <c r="K404" s="639"/>
      <c r="L404" s="580"/>
      <c r="M404" s="580"/>
      <c r="N404" s="567" t="str">
        <f t="shared" si="98"/>
        <v>No hay ejecución</v>
      </c>
      <c r="O404" s="568" t="str">
        <f t="shared" si="99"/>
        <v>NA</v>
      </c>
      <c r="P404" s="575"/>
      <c r="Q404" s="575"/>
      <c r="R404" s="575"/>
      <c r="S404" s="576"/>
      <c r="T404" s="576"/>
      <c r="U404" s="575"/>
      <c r="V404" s="575"/>
      <c r="W404" s="575"/>
      <c r="X404" s="567" t="str">
        <f t="shared" si="100"/>
        <v>No hay ejecución</v>
      </c>
      <c r="Y404" s="568" t="str">
        <f t="shared" si="101"/>
        <v>NA</v>
      </c>
      <c r="Z404" s="575"/>
      <c r="AA404" s="575"/>
      <c r="AB404" s="575"/>
      <c r="AC404" s="575"/>
      <c r="AD404" s="575"/>
    </row>
    <row r="405" spans="1:30" ht="35.25" customHeight="1" thickTop="1" thickBot="1">
      <c r="A405" s="563">
        <v>25.3</v>
      </c>
      <c r="B405" s="564"/>
      <c r="C405" s="564"/>
      <c r="D405" s="564"/>
      <c r="E405" s="564"/>
      <c r="F405" s="594" t="s">
        <v>1387</v>
      </c>
      <c r="G405" s="639"/>
      <c r="H405" s="639"/>
      <c r="I405" s="567" t="str">
        <f t="shared" si="96"/>
        <v>No hay ejecución</v>
      </c>
      <c r="J405" s="568" t="str">
        <f t="shared" si="97"/>
        <v>NA</v>
      </c>
      <c r="K405" s="639"/>
      <c r="L405" s="580">
        <v>1</v>
      </c>
      <c r="M405" s="580"/>
      <c r="N405" s="567" t="str">
        <f t="shared" si="98"/>
        <v>No hay ejecución</v>
      </c>
      <c r="O405" s="568" t="str">
        <f t="shared" si="99"/>
        <v>NA</v>
      </c>
      <c r="P405" s="575"/>
      <c r="Q405" s="575"/>
      <c r="R405" s="575"/>
      <c r="S405" s="576"/>
      <c r="T405" s="576"/>
      <c r="U405" s="575"/>
      <c r="V405" s="575">
        <v>1</v>
      </c>
      <c r="W405" s="575">
        <v>1</v>
      </c>
      <c r="X405" s="567">
        <f t="shared" si="100"/>
        <v>1</v>
      </c>
      <c r="Y405" s="568" t="str">
        <f t="shared" si="101"/>
        <v>De acuerdo con lo programado</v>
      </c>
      <c r="Z405" s="575"/>
      <c r="AA405" s="575"/>
      <c r="AB405" s="575"/>
      <c r="AC405" s="575"/>
      <c r="AD405" s="575"/>
    </row>
    <row r="406" spans="1:30" ht="35.25" customHeight="1" thickTop="1" thickBot="1">
      <c r="A406" s="563">
        <v>25.3</v>
      </c>
      <c r="B406" s="564"/>
      <c r="C406" s="564"/>
      <c r="D406" s="564"/>
      <c r="E406" s="564"/>
      <c r="F406" s="594" t="s">
        <v>1387</v>
      </c>
      <c r="G406" s="639"/>
      <c r="H406" s="639"/>
      <c r="I406" s="567" t="str">
        <f t="shared" si="96"/>
        <v>No hay ejecución</v>
      </c>
      <c r="J406" s="568" t="str">
        <f t="shared" si="97"/>
        <v>NA</v>
      </c>
      <c r="K406" s="639"/>
      <c r="L406" s="580">
        <v>1</v>
      </c>
      <c r="M406" s="580">
        <v>0</v>
      </c>
      <c r="N406" s="567">
        <f t="shared" si="98"/>
        <v>0</v>
      </c>
      <c r="O406" s="568" t="str">
        <f t="shared" si="99"/>
        <v>En riesgo cumplimiento</v>
      </c>
      <c r="P406" s="575"/>
      <c r="Q406" s="575">
        <v>0</v>
      </c>
      <c r="R406" s="575">
        <v>0</v>
      </c>
      <c r="S406" s="567" t="str">
        <f t="shared" ref="S406:S407" si="102">IF(R406="","No hay ejecución",IF(AND(Q406=0),"No hay Programación", R406/Q406))</f>
        <v>No hay Programación</v>
      </c>
      <c r="T406" s="568" t="str">
        <f t="shared" ref="T406:T407" si="103">IF(S406="No hay ejecución","NA",IF(S406&gt;=90%,"De acuerdo con lo programado",IF(S406&gt;=51%,"Atraso Leve",IF(S406&lt;=50%,"En riesgo cumplimiento"))))</f>
        <v>De acuerdo con lo programado</v>
      </c>
      <c r="U406" s="575"/>
      <c r="V406" s="575">
        <v>1</v>
      </c>
      <c r="W406" s="575">
        <v>1</v>
      </c>
      <c r="X406" s="567">
        <f t="shared" si="100"/>
        <v>1</v>
      </c>
      <c r="Y406" s="568" t="str">
        <f t="shared" si="101"/>
        <v>De acuerdo con lo programado</v>
      </c>
      <c r="Z406" s="575"/>
      <c r="AA406" s="575"/>
      <c r="AB406" s="575"/>
      <c r="AC406" s="575"/>
      <c r="AD406" s="575"/>
    </row>
    <row r="407" spans="1:30" ht="35.25" customHeight="1" thickTop="1" thickBot="1">
      <c r="A407" s="563">
        <v>25.3</v>
      </c>
      <c r="B407" s="564"/>
      <c r="C407" s="564"/>
      <c r="D407" s="564"/>
      <c r="E407" s="564"/>
      <c r="F407" s="594" t="s">
        <v>1387</v>
      </c>
      <c r="G407" s="639"/>
      <c r="H407" s="639"/>
      <c r="I407" s="567" t="str">
        <f t="shared" si="96"/>
        <v>No hay ejecución</v>
      </c>
      <c r="J407" s="568" t="str">
        <f t="shared" si="97"/>
        <v>NA</v>
      </c>
      <c r="K407" s="639"/>
      <c r="L407" s="580">
        <v>1</v>
      </c>
      <c r="M407" s="580">
        <v>1</v>
      </c>
      <c r="N407" s="567">
        <f t="shared" si="98"/>
        <v>1</v>
      </c>
      <c r="O407" s="568" t="str">
        <f t="shared" si="99"/>
        <v>De acuerdo con lo programado</v>
      </c>
      <c r="P407" s="575"/>
      <c r="Q407" s="575">
        <v>0</v>
      </c>
      <c r="R407" s="575">
        <v>0</v>
      </c>
      <c r="S407" s="567" t="str">
        <f t="shared" si="102"/>
        <v>No hay Programación</v>
      </c>
      <c r="T407" s="568" t="str">
        <f t="shared" si="103"/>
        <v>De acuerdo con lo programado</v>
      </c>
      <c r="U407" s="575"/>
      <c r="V407" s="575">
        <v>1</v>
      </c>
      <c r="W407" s="575">
        <v>1</v>
      </c>
      <c r="X407" s="567">
        <f t="shared" si="100"/>
        <v>1</v>
      </c>
      <c r="Y407" s="568" t="str">
        <f t="shared" si="101"/>
        <v>De acuerdo con lo programado</v>
      </c>
      <c r="Z407" s="575"/>
      <c r="AA407" s="575"/>
      <c r="AB407" s="575"/>
      <c r="AC407" s="575"/>
      <c r="AD407" s="575"/>
    </row>
    <row r="408" spans="1:30" ht="35.25" hidden="1" customHeight="1" thickTop="1" thickBot="1">
      <c r="A408" s="563">
        <v>26</v>
      </c>
      <c r="B408" s="564"/>
      <c r="C408" s="564"/>
      <c r="D408" s="564"/>
      <c r="E408" s="564"/>
      <c r="F408" s="596" t="s">
        <v>1388</v>
      </c>
      <c r="G408" s="640"/>
      <c r="H408" s="640"/>
      <c r="I408" s="567" t="str">
        <f t="shared" si="96"/>
        <v>No hay ejecución</v>
      </c>
      <c r="J408" s="568" t="str">
        <f t="shared" si="97"/>
        <v>NA</v>
      </c>
      <c r="K408" s="640"/>
      <c r="L408" s="580"/>
      <c r="M408" s="580"/>
      <c r="N408" s="567" t="str">
        <f t="shared" si="98"/>
        <v>No hay ejecución</v>
      </c>
      <c r="O408" s="568" t="str">
        <f t="shared" si="99"/>
        <v>NA</v>
      </c>
      <c r="P408" s="575"/>
      <c r="Q408" s="575"/>
      <c r="R408" s="575"/>
      <c r="S408" s="576"/>
      <c r="T408" s="576"/>
      <c r="U408" s="575"/>
      <c r="V408" s="575"/>
      <c r="W408" s="575"/>
      <c r="X408" s="567" t="str">
        <f t="shared" si="100"/>
        <v>No hay ejecución</v>
      </c>
      <c r="Y408" s="568" t="str">
        <f t="shared" si="101"/>
        <v>NA</v>
      </c>
      <c r="Z408" s="575"/>
      <c r="AA408" s="575"/>
      <c r="AB408" s="575"/>
      <c r="AC408" s="575"/>
      <c r="AD408" s="575"/>
    </row>
    <row r="409" spans="1:30" ht="35.25" hidden="1" customHeight="1" thickTop="1" thickBot="1">
      <c r="A409" s="563">
        <v>26.1</v>
      </c>
      <c r="B409" s="564"/>
      <c r="C409" s="564"/>
      <c r="D409" s="564"/>
      <c r="E409" s="564"/>
      <c r="F409" s="599" t="s">
        <v>1389</v>
      </c>
      <c r="G409" s="641"/>
      <c r="H409" s="641"/>
      <c r="I409" s="567" t="str">
        <f t="shared" si="96"/>
        <v>No hay ejecución</v>
      </c>
      <c r="J409" s="568" t="str">
        <f t="shared" si="97"/>
        <v>NA</v>
      </c>
      <c r="K409" s="641"/>
      <c r="L409" s="580"/>
      <c r="M409" s="580"/>
      <c r="N409" s="567" t="str">
        <f t="shared" si="98"/>
        <v>No hay ejecución</v>
      </c>
      <c r="O409" s="568" t="str">
        <f t="shared" si="99"/>
        <v>NA</v>
      </c>
      <c r="P409" s="575"/>
      <c r="Q409" s="575"/>
      <c r="R409" s="575"/>
      <c r="S409" s="576"/>
      <c r="T409" s="576"/>
      <c r="U409" s="575"/>
      <c r="V409" s="575"/>
      <c r="W409" s="575"/>
      <c r="X409" s="567" t="str">
        <f t="shared" si="100"/>
        <v>No hay ejecución</v>
      </c>
      <c r="Y409" s="568" t="str">
        <f t="shared" si="101"/>
        <v>NA</v>
      </c>
      <c r="Z409" s="575"/>
      <c r="AA409" s="575"/>
      <c r="AB409" s="575"/>
      <c r="AC409" s="575"/>
      <c r="AD409" s="575"/>
    </row>
    <row r="410" spans="1:30" ht="35.25" hidden="1" customHeight="1" thickTop="1" thickBot="1">
      <c r="A410" s="563">
        <v>26.2</v>
      </c>
      <c r="B410" s="564"/>
      <c r="C410" s="564"/>
      <c r="D410" s="564"/>
      <c r="E410" s="564"/>
      <c r="F410" s="599" t="s">
        <v>1390</v>
      </c>
      <c r="G410" s="641"/>
      <c r="H410" s="641"/>
      <c r="I410" s="567" t="str">
        <f t="shared" si="96"/>
        <v>No hay ejecución</v>
      </c>
      <c r="J410" s="568" t="str">
        <f t="shared" si="97"/>
        <v>NA</v>
      </c>
      <c r="K410" s="641"/>
      <c r="L410" s="580">
        <v>2</v>
      </c>
      <c r="M410" s="580">
        <v>3</v>
      </c>
      <c r="N410" s="567">
        <f t="shared" si="98"/>
        <v>1.5</v>
      </c>
      <c r="O410" s="568" t="str">
        <f t="shared" si="99"/>
        <v>De acuerdo con lo programado</v>
      </c>
      <c r="P410" s="575"/>
      <c r="Q410" s="575">
        <v>0</v>
      </c>
      <c r="R410" s="575">
        <v>0</v>
      </c>
      <c r="S410" s="567" t="str">
        <f t="shared" ref="S410:S411" si="104">IF(R410="","No hay ejecución",IF(AND(Q410=0),"No hay Programación", R410/Q410))</f>
        <v>No hay Programación</v>
      </c>
      <c r="T410" s="568" t="str">
        <f t="shared" ref="T410:T411" si="105">IF(S410="No hay ejecución","NA",IF(S410&gt;=90%,"De acuerdo con lo programado",IF(S410&gt;=51%,"Atraso Leve",IF(S410&lt;=50%,"En riesgo cumplimiento"))))</f>
        <v>De acuerdo con lo programado</v>
      </c>
      <c r="U410" s="575"/>
      <c r="V410" s="575"/>
      <c r="W410" s="575"/>
      <c r="X410" s="567" t="str">
        <f t="shared" si="100"/>
        <v>No hay ejecución</v>
      </c>
      <c r="Y410" s="568" t="str">
        <f t="shared" si="101"/>
        <v>NA</v>
      </c>
      <c r="Z410" s="575"/>
      <c r="AA410" s="575"/>
      <c r="AB410" s="575"/>
      <c r="AC410" s="575"/>
      <c r="AD410" s="575"/>
    </row>
    <row r="411" spans="1:30" ht="35.25" hidden="1" customHeight="1" thickTop="1" thickBot="1">
      <c r="A411" s="563">
        <v>26.3</v>
      </c>
      <c r="B411" s="564"/>
      <c r="C411" s="564"/>
      <c r="D411" s="564"/>
      <c r="E411" s="564"/>
      <c r="F411" s="599" t="s">
        <v>1391</v>
      </c>
      <c r="G411" s="641"/>
      <c r="H411" s="641"/>
      <c r="I411" s="567" t="str">
        <f t="shared" si="96"/>
        <v>No hay ejecución</v>
      </c>
      <c r="J411" s="568" t="str">
        <f t="shared" si="97"/>
        <v>NA</v>
      </c>
      <c r="K411" s="641"/>
      <c r="L411" s="580">
        <v>1</v>
      </c>
      <c r="M411" s="580">
        <v>1</v>
      </c>
      <c r="N411" s="567">
        <f t="shared" si="98"/>
        <v>1</v>
      </c>
      <c r="O411" s="568" t="str">
        <f t="shared" si="99"/>
        <v>De acuerdo con lo programado</v>
      </c>
      <c r="P411" s="575"/>
      <c r="Q411" s="575">
        <v>3</v>
      </c>
      <c r="R411" s="575">
        <v>3</v>
      </c>
      <c r="S411" s="567">
        <f t="shared" si="104"/>
        <v>1</v>
      </c>
      <c r="T411" s="568" t="str">
        <f t="shared" si="105"/>
        <v>De acuerdo con lo programado</v>
      </c>
      <c r="U411" s="575" t="s">
        <v>1553</v>
      </c>
      <c r="V411" s="575"/>
      <c r="W411" s="575"/>
      <c r="X411" s="567" t="str">
        <f t="shared" si="100"/>
        <v>No hay ejecución</v>
      </c>
      <c r="Y411" s="568" t="str">
        <f t="shared" si="101"/>
        <v>NA</v>
      </c>
      <c r="Z411" s="575"/>
      <c r="AA411" s="575"/>
      <c r="AB411" s="575"/>
      <c r="AC411" s="575"/>
      <c r="AD411" s="575"/>
    </row>
    <row r="412" spans="1:30" ht="35.25" hidden="1" customHeight="1" thickTop="1" thickBot="1">
      <c r="A412" s="563">
        <v>26.4</v>
      </c>
      <c r="B412" s="564"/>
      <c r="C412" s="564"/>
      <c r="D412" s="564"/>
      <c r="E412" s="564"/>
      <c r="F412" s="599" t="s">
        <v>1392</v>
      </c>
      <c r="G412" s="641"/>
      <c r="H412" s="641"/>
      <c r="I412" s="567" t="str">
        <f t="shared" si="96"/>
        <v>No hay ejecución</v>
      </c>
      <c r="J412" s="568" t="str">
        <f t="shared" si="97"/>
        <v>NA</v>
      </c>
      <c r="K412" s="641"/>
      <c r="L412" s="580"/>
      <c r="M412" s="580"/>
      <c r="N412" s="567" t="str">
        <f t="shared" si="98"/>
        <v>No hay ejecución</v>
      </c>
      <c r="O412" s="568" t="str">
        <f t="shared" si="99"/>
        <v>NA</v>
      </c>
      <c r="P412" s="575"/>
      <c r="Q412" s="575"/>
      <c r="R412" s="575"/>
      <c r="S412" s="576"/>
      <c r="T412" s="576"/>
      <c r="U412" s="575"/>
      <c r="V412" s="575"/>
      <c r="W412" s="575"/>
      <c r="X412" s="567" t="str">
        <f t="shared" si="100"/>
        <v>No hay ejecución</v>
      </c>
      <c r="Y412" s="568" t="str">
        <f t="shared" si="101"/>
        <v>NA</v>
      </c>
      <c r="Z412" s="575"/>
      <c r="AA412" s="575"/>
      <c r="AB412" s="575"/>
      <c r="AC412" s="575"/>
      <c r="AD412" s="575"/>
    </row>
    <row r="413" spans="1:30" ht="35.25" customHeight="1" thickTop="1" thickBot="1">
      <c r="A413" s="563">
        <v>26.5</v>
      </c>
      <c r="B413" s="564"/>
      <c r="C413" s="564"/>
      <c r="D413" s="564"/>
      <c r="E413" s="564"/>
      <c r="F413" s="599" t="s">
        <v>1393</v>
      </c>
      <c r="G413" s="641"/>
      <c r="H413" s="641"/>
      <c r="I413" s="567" t="str">
        <f t="shared" si="96"/>
        <v>No hay ejecución</v>
      </c>
      <c r="J413" s="568" t="str">
        <f t="shared" si="97"/>
        <v>NA</v>
      </c>
      <c r="K413" s="641"/>
      <c r="L413" s="580">
        <v>2</v>
      </c>
      <c r="M413" s="580">
        <v>1</v>
      </c>
      <c r="N413" s="567">
        <f t="shared" si="98"/>
        <v>0.5</v>
      </c>
      <c r="O413" s="568" t="str">
        <f t="shared" si="99"/>
        <v>En riesgo cumplimiento</v>
      </c>
      <c r="P413" s="575"/>
      <c r="Q413" s="575">
        <v>0</v>
      </c>
      <c r="R413" s="575">
        <v>0</v>
      </c>
      <c r="S413" s="567" t="str">
        <f>IF(R413="","No hay ejecución",IF(AND(Q413=0),"No hay Programación", R413/Q413))</f>
        <v>No hay Programación</v>
      </c>
      <c r="T413" s="568" t="str">
        <f>IF(S413="No hay ejecución","NA",IF(S413&gt;=90%,"De acuerdo con lo programado",IF(S413&gt;=51%,"Atraso Leve",IF(S413&lt;=50%,"En riesgo cumplimiento"))))</f>
        <v>De acuerdo con lo programado</v>
      </c>
      <c r="U413" s="575"/>
      <c r="V413" s="575">
        <v>1</v>
      </c>
      <c r="W413" s="575">
        <v>1</v>
      </c>
      <c r="X413" s="567">
        <f t="shared" si="100"/>
        <v>1</v>
      </c>
      <c r="Y413" s="568" t="str">
        <f t="shared" si="101"/>
        <v>De acuerdo con lo programado</v>
      </c>
      <c r="Z413" s="575"/>
      <c r="AA413" s="575"/>
      <c r="AB413" s="575"/>
      <c r="AC413" s="575"/>
      <c r="AD413" s="575"/>
    </row>
    <row r="414" spans="1:30" ht="35.25" hidden="1" customHeight="1" thickTop="1" thickBot="1">
      <c r="A414" s="563">
        <v>26.6</v>
      </c>
      <c r="B414" s="564"/>
      <c r="C414" s="564"/>
      <c r="D414" s="564"/>
      <c r="E414" s="564"/>
      <c r="F414" s="599" t="s">
        <v>1394</v>
      </c>
      <c r="G414" s="641"/>
      <c r="H414" s="641"/>
      <c r="I414" s="567" t="str">
        <f t="shared" si="96"/>
        <v>No hay ejecución</v>
      </c>
      <c r="J414" s="568" t="str">
        <f t="shared" si="97"/>
        <v>NA</v>
      </c>
      <c r="K414" s="641"/>
      <c r="L414" s="580"/>
      <c r="M414" s="580"/>
      <c r="N414" s="567" t="str">
        <f t="shared" si="98"/>
        <v>No hay ejecución</v>
      </c>
      <c r="O414" s="568" t="str">
        <f t="shared" si="99"/>
        <v>NA</v>
      </c>
      <c r="P414" s="575"/>
      <c r="Q414" s="575"/>
      <c r="R414" s="575"/>
      <c r="S414" s="576"/>
      <c r="T414" s="576"/>
      <c r="U414" s="575"/>
      <c r="V414" s="575"/>
      <c r="W414" s="575"/>
      <c r="X414" s="567" t="str">
        <f t="shared" si="100"/>
        <v>No hay ejecución</v>
      </c>
      <c r="Y414" s="568" t="str">
        <f t="shared" si="101"/>
        <v>NA</v>
      </c>
      <c r="Z414" s="575"/>
      <c r="AA414" s="575"/>
      <c r="AB414" s="575"/>
      <c r="AC414" s="575"/>
      <c r="AD414" s="575"/>
    </row>
    <row r="415" spans="1:30" ht="35.25" hidden="1" customHeight="1" thickTop="1" thickBot="1">
      <c r="A415" s="563">
        <v>26.7</v>
      </c>
      <c r="B415" s="564"/>
      <c r="C415" s="564"/>
      <c r="D415" s="564"/>
      <c r="E415" s="564"/>
      <c r="F415" s="599" t="s">
        <v>1395</v>
      </c>
      <c r="G415" s="641"/>
      <c r="H415" s="641"/>
      <c r="I415" s="567" t="str">
        <f t="shared" si="96"/>
        <v>No hay ejecución</v>
      </c>
      <c r="J415" s="568" t="str">
        <f t="shared" si="97"/>
        <v>NA</v>
      </c>
      <c r="K415" s="641"/>
      <c r="L415" s="580">
        <v>1</v>
      </c>
      <c r="M415" s="580">
        <v>1</v>
      </c>
      <c r="N415" s="567">
        <f t="shared" si="98"/>
        <v>1</v>
      </c>
      <c r="O415" s="568" t="str">
        <f t="shared" si="99"/>
        <v>De acuerdo con lo programado</v>
      </c>
      <c r="P415" s="575"/>
      <c r="Q415" s="575">
        <v>2</v>
      </c>
      <c r="R415" s="575">
        <v>2</v>
      </c>
      <c r="S415" s="567">
        <f t="shared" ref="S415:S416" si="106">IF(R415="","No hay ejecución",IF(AND(Q415=0),"No hay Programación", R415/Q415))</f>
        <v>1</v>
      </c>
      <c r="T415" s="568" t="str">
        <f t="shared" ref="T415:T416" si="107">IF(S415="No hay ejecución","NA",IF(S415&gt;=90%,"De acuerdo con lo programado",IF(S415&gt;=51%,"Atraso Leve",IF(S415&lt;=50%,"En riesgo cumplimiento"))))</f>
        <v>De acuerdo con lo programado</v>
      </c>
      <c r="U415" s="575" t="s">
        <v>1554</v>
      </c>
      <c r="V415" s="575"/>
      <c r="W415" s="575"/>
      <c r="X415" s="567" t="str">
        <f t="shared" si="100"/>
        <v>No hay ejecución</v>
      </c>
      <c r="Y415" s="568" t="str">
        <f t="shared" si="101"/>
        <v>NA</v>
      </c>
      <c r="Z415" s="575"/>
      <c r="AA415" s="575"/>
      <c r="AB415" s="575"/>
      <c r="AC415" s="575"/>
      <c r="AD415" s="575"/>
    </row>
    <row r="416" spans="1:30" ht="35.25" hidden="1" customHeight="1" thickTop="1" thickBot="1">
      <c r="A416" s="563">
        <v>26.8</v>
      </c>
      <c r="B416" s="564"/>
      <c r="C416" s="564"/>
      <c r="D416" s="564"/>
      <c r="E416" s="564"/>
      <c r="F416" s="599" t="s">
        <v>1396</v>
      </c>
      <c r="G416" s="641"/>
      <c r="H416" s="641"/>
      <c r="I416" s="567" t="str">
        <f t="shared" si="96"/>
        <v>No hay ejecución</v>
      </c>
      <c r="J416" s="568" t="str">
        <f t="shared" si="97"/>
        <v>NA</v>
      </c>
      <c r="K416" s="641"/>
      <c r="L416" s="580">
        <v>1</v>
      </c>
      <c r="M416" s="580">
        <v>1</v>
      </c>
      <c r="N416" s="567">
        <f t="shared" si="98"/>
        <v>1</v>
      </c>
      <c r="O416" s="568" t="str">
        <f t="shared" si="99"/>
        <v>De acuerdo con lo programado</v>
      </c>
      <c r="P416" s="575"/>
      <c r="Q416" s="575">
        <v>0</v>
      </c>
      <c r="R416" s="575"/>
      <c r="S416" s="567" t="str">
        <f t="shared" si="106"/>
        <v>No hay ejecución</v>
      </c>
      <c r="T416" s="568" t="str">
        <f t="shared" si="107"/>
        <v>NA</v>
      </c>
      <c r="U416" s="575"/>
      <c r="V416" s="575"/>
      <c r="W416" s="575"/>
      <c r="X416" s="567" t="str">
        <f t="shared" si="100"/>
        <v>No hay ejecución</v>
      </c>
      <c r="Y416" s="568" t="str">
        <f t="shared" si="101"/>
        <v>NA</v>
      </c>
      <c r="Z416" s="575"/>
      <c r="AA416" s="575"/>
      <c r="AB416" s="575"/>
      <c r="AC416" s="575"/>
      <c r="AD416" s="575"/>
    </row>
    <row r="417" spans="1:30" ht="35.25" hidden="1" customHeight="1" thickTop="1" thickBot="1">
      <c r="A417" s="563">
        <v>26.9</v>
      </c>
      <c r="B417" s="564"/>
      <c r="C417" s="564"/>
      <c r="D417" s="564"/>
      <c r="E417" s="564"/>
      <c r="F417" s="599" t="s">
        <v>1397</v>
      </c>
      <c r="G417" s="641"/>
      <c r="H417" s="641"/>
      <c r="I417" s="567" t="str">
        <f t="shared" si="96"/>
        <v>No hay ejecución</v>
      </c>
      <c r="J417" s="568" t="str">
        <f t="shared" si="97"/>
        <v>NA</v>
      </c>
      <c r="K417" s="641"/>
      <c r="L417" s="580"/>
      <c r="M417" s="580"/>
      <c r="N417" s="567" t="str">
        <f t="shared" si="98"/>
        <v>No hay ejecución</v>
      </c>
      <c r="O417" s="568" t="str">
        <f t="shared" si="99"/>
        <v>NA</v>
      </c>
      <c r="P417" s="575"/>
      <c r="Q417" s="575"/>
      <c r="R417" s="575"/>
      <c r="S417" s="576"/>
      <c r="T417" s="576"/>
      <c r="U417" s="575"/>
      <c r="V417" s="575"/>
      <c r="W417" s="575"/>
      <c r="X417" s="567" t="str">
        <f t="shared" si="100"/>
        <v>No hay ejecución</v>
      </c>
      <c r="Y417" s="568" t="str">
        <f t="shared" si="101"/>
        <v>NA</v>
      </c>
      <c r="Z417" s="575"/>
      <c r="AA417" s="575"/>
      <c r="AB417" s="575"/>
      <c r="AC417" s="575"/>
      <c r="AD417" s="575"/>
    </row>
    <row r="418" spans="1:30" ht="35.25" hidden="1" customHeight="1" thickTop="1" thickBot="1">
      <c r="A418" s="593">
        <v>26.1</v>
      </c>
      <c r="B418" s="564"/>
      <c r="C418" s="564"/>
      <c r="D418" s="564"/>
      <c r="E418" s="564"/>
      <c r="F418" s="599" t="s">
        <v>1398</v>
      </c>
      <c r="G418" s="641"/>
      <c r="H418" s="641"/>
      <c r="I418" s="567" t="str">
        <f t="shared" si="96"/>
        <v>No hay ejecución</v>
      </c>
      <c r="J418" s="568" t="str">
        <f t="shared" si="97"/>
        <v>NA</v>
      </c>
      <c r="K418" s="641"/>
      <c r="L418" s="580"/>
      <c r="M418" s="580"/>
      <c r="N418" s="567" t="str">
        <f t="shared" si="98"/>
        <v>No hay ejecución</v>
      </c>
      <c r="O418" s="568" t="str">
        <f t="shared" si="99"/>
        <v>NA</v>
      </c>
      <c r="P418" s="575"/>
      <c r="Q418" s="575"/>
      <c r="R418" s="575"/>
      <c r="S418" s="576"/>
      <c r="T418" s="576"/>
      <c r="U418" s="575"/>
      <c r="V418" s="575"/>
      <c r="W418" s="575"/>
      <c r="X418" s="567" t="str">
        <f t="shared" si="100"/>
        <v>No hay ejecución</v>
      </c>
      <c r="Y418" s="568" t="str">
        <f t="shared" si="101"/>
        <v>NA</v>
      </c>
      <c r="Z418" s="575"/>
      <c r="AA418" s="575"/>
      <c r="AB418" s="575"/>
      <c r="AC418" s="575"/>
      <c r="AD418" s="575"/>
    </row>
    <row r="419" spans="1:30" ht="35.25" hidden="1" customHeight="1" thickTop="1" thickBot="1">
      <c r="A419" s="563">
        <v>26.11</v>
      </c>
      <c r="B419" s="564"/>
      <c r="C419" s="564"/>
      <c r="D419" s="564"/>
      <c r="E419" s="564"/>
      <c r="F419" s="599" t="s">
        <v>1399</v>
      </c>
      <c r="G419" s="641"/>
      <c r="H419" s="641"/>
      <c r="I419" s="567" t="str">
        <f t="shared" si="96"/>
        <v>No hay ejecución</v>
      </c>
      <c r="J419" s="568" t="str">
        <f t="shared" si="97"/>
        <v>NA</v>
      </c>
      <c r="K419" s="641"/>
      <c r="L419" s="580"/>
      <c r="M419" s="580"/>
      <c r="N419" s="567" t="str">
        <f t="shared" si="98"/>
        <v>No hay ejecución</v>
      </c>
      <c r="O419" s="568" t="str">
        <f t="shared" si="99"/>
        <v>NA</v>
      </c>
      <c r="P419" s="575"/>
      <c r="Q419" s="575"/>
      <c r="R419" s="575"/>
      <c r="S419" s="576"/>
      <c r="T419" s="576"/>
      <c r="U419" s="575"/>
      <c r="V419" s="575"/>
      <c r="W419" s="575"/>
      <c r="X419" s="567" t="str">
        <f t="shared" si="100"/>
        <v>No hay ejecución</v>
      </c>
      <c r="Y419" s="568" t="str">
        <f t="shared" si="101"/>
        <v>NA</v>
      </c>
      <c r="Z419" s="575"/>
      <c r="AA419" s="575"/>
      <c r="AB419" s="575"/>
      <c r="AC419" s="575"/>
      <c r="AD419" s="575"/>
    </row>
    <row r="420" spans="1:30" ht="35.25" hidden="1" customHeight="1" thickTop="1" thickBot="1">
      <c r="A420" s="563">
        <v>26.12</v>
      </c>
      <c r="B420" s="564"/>
      <c r="C420" s="564"/>
      <c r="D420" s="564"/>
      <c r="E420" s="564"/>
      <c r="F420" s="599" t="s">
        <v>1400</v>
      </c>
      <c r="G420" s="641"/>
      <c r="H420" s="641"/>
      <c r="I420" s="567" t="str">
        <f t="shared" si="96"/>
        <v>No hay ejecución</v>
      </c>
      <c r="J420" s="568" t="str">
        <f t="shared" si="97"/>
        <v>NA</v>
      </c>
      <c r="K420" s="641"/>
      <c r="L420" s="580"/>
      <c r="M420" s="580"/>
      <c r="N420" s="567" t="str">
        <f t="shared" si="98"/>
        <v>No hay ejecución</v>
      </c>
      <c r="O420" s="568" t="str">
        <f t="shared" si="99"/>
        <v>NA</v>
      </c>
      <c r="P420" s="575"/>
      <c r="Q420" s="575"/>
      <c r="R420" s="575"/>
      <c r="S420" s="576"/>
      <c r="T420" s="576"/>
      <c r="U420" s="575"/>
      <c r="V420" s="575"/>
      <c r="W420" s="575"/>
      <c r="X420" s="567" t="str">
        <f t="shared" si="100"/>
        <v>No hay ejecución</v>
      </c>
      <c r="Y420" s="568" t="str">
        <f t="shared" si="101"/>
        <v>NA</v>
      </c>
      <c r="Z420" s="575"/>
      <c r="AA420" s="575"/>
      <c r="AB420" s="575"/>
      <c r="AC420" s="575"/>
      <c r="AD420" s="575"/>
    </row>
    <row r="421" spans="1:30" ht="35.25" hidden="1" customHeight="1" thickTop="1" thickBot="1">
      <c r="A421" s="563">
        <v>26.13</v>
      </c>
      <c r="B421" s="564"/>
      <c r="C421" s="564"/>
      <c r="D421" s="564"/>
      <c r="E421" s="564"/>
      <c r="F421" s="599" t="s">
        <v>1401</v>
      </c>
      <c r="G421" s="641"/>
      <c r="H421" s="641"/>
      <c r="I421" s="567" t="str">
        <f t="shared" si="96"/>
        <v>No hay ejecución</v>
      </c>
      <c r="J421" s="568" t="str">
        <f t="shared" si="97"/>
        <v>NA</v>
      </c>
      <c r="K421" s="641"/>
      <c r="L421" s="580"/>
      <c r="M421" s="580"/>
      <c r="N421" s="567" t="str">
        <f t="shared" si="98"/>
        <v>No hay ejecución</v>
      </c>
      <c r="O421" s="568" t="str">
        <f t="shared" si="99"/>
        <v>NA</v>
      </c>
      <c r="P421" s="575"/>
      <c r="Q421" s="575"/>
      <c r="R421" s="575"/>
      <c r="S421" s="576"/>
      <c r="T421" s="576"/>
      <c r="U421" s="575"/>
      <c r="V421" s="575"/>
      <c r="W421" s="575"/>
      <c r="X421" s="567" t="str">
        <f t="shared" si="100"/>
        <v>No hay ejecución</v>
      </c>
      <c r="Y421" s="568" t="str">
        <f t="shared" si="101"/>
        <v>NA</v>
      </c>
      <c r="Z421" s="575"/>
      <c r="AA421" s="575"/>
      <c r="AB421" s="575"/>
      <c r="AC421" s="575"/>
      <c r="AD421" s="575"/>
    </row>
    <row r="422" spans="1:30" ht="35.25" customHeight="1" thickTop="1" thickBot="1">
      <c r="A422" s="563">
        <v>26.14</v>
      </c>
      <c r="B422" s="564"/>
      <c r="C422" s="564"/>
      <c r="D422" s="564"/>
      <c r="E422" s="564"/>
      <c r="F422" s="599" t="s">
        <v>1402</v>
      </c>
      <c r="G422" s="641"/>
      <c r="H422" s="641"/>
      <c r="I422" s="567" t="str">
        <f t="shared" si="96"/>
        <v>No hay ejecución</v>
      </c>
      <c r="J422" s="568" t="str">
        <f t="shared" si="97"/>
        <v>NA</v>
      </c>
      <c r="K422" s="641"/>
      <c r="L422" s="580">
        <v>2</v>
      </c>
      <c r="M422" s="580">
        <v>2</v>
      </c>
      <c r="N422" s="567">
        <f t="shared" si="98"/>
        <v>1</v>
      </c>
      <c r="O422" s="568" t="str">
        <f t="shared" si="99"/>
        <v>De acuerdo con lo programado</v>
      </c>
      <c r="P422" s="575"/>
      <c r="Q422" s="575">
        <v>1</v>
      </c>
      <c r="R422" s="575">
        <v>2</v>
      </c>
      <c r="S422" s="567">
        <f>IF(R422="","No hay ejecución",IF(AND(Q422=0),"No hay Programación", R422/Q422))</f>
        <v>2</v>
      </c>
      <c r="T422" s="568" t="str">
        <f>IF(S422="No hay ejecución","NA",IF(S422&gt;=90%,"De acuerdo con lo programado",IF(S422&gt;=51%,"Atraso Leve",IF(S422&lt;=50%,"En riesgo cumplimiento"))))</f>
        <v>De acuerdo con lo programado</v>
      </c>
      <c r="U422" s="575"/>
      <c r="V422" s="575">
        <v>2</v>
      </c>
      <c r="W422" s="575">
        <v>2</v>
      </c>
      <c r="X422" s="567">
        <f t="shared" si="100"/>
        <v>1</v>
      </c>
      <c r="Y422" s="568" t="str">
        <f t="shared" si="101"/>
        <v>De acuerdo con lo programado</v>
      </c>
      <c r="Z422" s="575"/>
      <c r="AA422" s="575"/>
      <c r="AB422" s="575"/>
      <c r="AC422" s="575"/>
      <c r="AD422" s="575"/>
    </row>
    <row r="423" spans="1:30" ht="35.25" customHeight="1" thickTop="1" thickBot="1">
      <c r="A423" s="563">
        <v>26.15</v>
      </c>
      <c r="B423" s="564"/>
      <c r="C423" s="564"/>
      <c r="D423" s="564"/>
      <c r="E423" s="564"/>
      <c r="F423" s="599" t="s">
        <v>1403</v>
      </c>
      <c r="G423" s="641"/>
      <c r="H423" s="641"/>
      <c r="I423" s="567" t="str">
        <f t="shared" si="96"/>
        <v>No hay ejecución</v>
      </c>
      <c r="J423" s="568" t="str">
        <f t="shared" si="97"/>
        <v>NA</v>
      </c>
      <c r="K423" s="641"/>
      <c r="L423" s="580"/>
      <c r="M423" s="580"/>
      <c r="N423" s="567" t="str">
        <f t="shared" si="98"/>
        <v>No hay ejecución</v>
      </c>
      <c r="O423" s="568" t="str">
        <f t="shared" si="99"/>
        <v>NA</v>
      </c>
      <c r="P423" s="575"/>
      <c r="Q423" s="575"/>
      <c r="R423" s="575"/>
      <c r="S423" s="576"/>
      <c r="T423" s="576"/>
      <c r="U423" s="575"/>
      <c r="V423" s="575">
        <v>1</v>
      </c>
      <c r="W423" s="575">
        <v>1</v>
      </c>
      <c r="X423" s="567">
        <f t="shared" si="100"/>
        <v>1</v>
      </c>
      <c r="Y423" s="568" t="str">
        <f t="shared" si="101"/>
        <v>De acuerdo con lo programado</v>
      </c>
      <c r="Z423" s="575"/>
      <c r="AA423" s="575"/>
      <c r="AB423" s="575"/>
      <c r="AC423" s="575"/>
      <c r="AD423" s="575"/>
    </row>
    <row r="424" spans="1:30" ht="35.25" hidden="1" customHeight="1" thickTop="1" thickBot="1">
      <c r="A424" s="563">
        <v>26.16</v>
      </c>
      <c r="B424" s="564"/>
      <c r="C424" s="564"/>
      <c r="D424" s="564"/>
      <c r="E424" s="564"/>
      <c r="F424" s="599" t="s">
        <v>1404</v>
      </c>
      <c r="G424" s="641"/>
      <c r="H424" s="641"/>
      <c r="I424" s="567" t="str">
        <f t="shared" si="96"/>
        <v>No hay ejecución</v>
      </c>
      <c r="J424" s="568" t="str">
        <f t="shared" si="97"/>
        <v>NA</v>
      </c>
      <c r="K424" s="641"/>
      <c r="L424" s="580"/>
      <c r="M424" s="580"/>
      <c r="N424" s="567" t="str">
        <f t="shared" si="98"/>
        <v>No hay ejecución</v>
      </c>
      <c r="O424" s="568" t="str">
        <f t="shared" si="99"/>
        <v>NA</v>
      </c>
      <c r="P424" s="575"/>
      <c r="Q424" s="575"/>
      <c r="R424" s="575"/>
      <c r="S424" s="576"/>
      <c r="T424" s="576"/>
      <c r="U424" s="575"/>
      <c r="V424" s="575"/>
      <c r="W424" s="575"/>
      <c r="X424" s="567" t="str">
        <f t="shared" si="100"/>
        <v>No hay ejecución</v>
      </c>
      <c r="Y424" s="568" t="str">
        <f t="shared" si="101"/>
        <v>NA</v>
      </c>
      <c r="Z424" s="575"/>
      <c r="AA424" s="575"/>
      <c r="AB424" s="575"/>
      <c r="AC424" s="575"/>
      <c r="AD424" s="575"/>
    </row>
    <row r="425" spans="1:30" ht="35.25" hidden="1" customHeight="1" thickTop="1" thickBot="1">
      <c r="A425" s="563">
        <v>26.17</v>
      </c>
      <c r="B425" s="564"/>
      <c r="C425" s="564"/>
      <c r="D425" s="564"/>
      <c r="E425" s="564"/>
      <c r="F425" s="599" t="s">
        <v>1405</v>
      </c>
      <c r="G425" s="641"/>
      <c r="H425" s="641"/>
      <c r="I425" s="567" t="str">
        <f t="shared" si="96"/>
        <v>No hay ejecución</v>
      </c>
      <c r="J425" s="568" t="str">
        <f t="shared" si="97"/>
        <v>NA</v>
      </c>
      <c r="K425" s="641"/>
      <c r="L425" s="580"/>
      <c r="M425" s="580"/>
      <c r="N425" s="567" t="str">
        <f t="shared" si="98"/>
        <v>No hay ejecución</v>
      </c>
      <c r="O425" s="568" t="str">
        <f t="shared" si="99"/>
        <v>NA</v>
      </c>
      <c r="P425" s="575"/>
      <c r="Q425" s="575"/>
      <c r="R425" s="575"/>
      <c r="S425" s="576"/>
      <c r="T425" s="576"/>
      <c r="U425" s="575"/>
      <c r="V425" s="575"/>
      <c r="W425" s="575"/>
      <c r="X425" s="567" t="str">
        <f t="shared" si="100"/>
        <v>No hay ejecución</v>
      </c>
      <c r="Y425" s="568" t="str">
        <f t="shared" si="101"/>
        <v>NA</v>
      </c>
      <c r="Z425" s="575"/>
      <c r="AA425" s="575"/>
      <c r="AB425" s="575"/>
      <c r="AC425" s="575"/>
      <c r="AD425" s="575"/>
    </row>
    <row r="426" spans="1:30" ht="35.25" hidden="1" customHeight="1" thickTop="1" thickBot="1">
      <c r="A426" s="563">
        <v>26.18</v>
      </c>
      <c r="B426" s="564"/>
      <c r="C426" s="564"/>
      <c r="D426" s="564"/>
      <c r="E426" s="564"/>
      <c r="F426" s="599" t="s">
        <v>1406</v>
      </c>
      <c r="G426" s="641"/>
      <c r="H426" s="641"/>
      <c r="I426" s="567" t="str">
        <f t="shared" si="96"/>
        <v>No hay ejecución</v>
      </c>
      <c r="J426" s="568" t="str">
        <f t="shared" si="97"/>
        <v>NA</v>
      </c>
      <c r="K426" s="641"/>
      <c r="L426" s="580">
        <v>1</v>
      </c>
      <c r="M426" s="580">
        <v>1</v>
      </c>
      <c r="N426" s="567">
        <f t="shared" si="98"/>
        <v>1</v>
      </c>
      <c r="O426" s="568" t="str">
        <f t="shared" si="99"/>
        <v>De acuerdo con lo programado</v>
      </c>
      <c r="P426" s="575"/>
      <c r="Q426" s="575">
        <v>1</v>
      </c>
      <c r="R426" s="575">
        <v>1</v>
      </c>
      <c r="S426" s="567">
        <f t="shared" ref="S426:S427" si="108">IF(R426="","No hay ejecución",IF(AND(Q426=0),"No hay Programación", R426/Q426))</f>
        <v>1</v>
      </c>
      <c r="T426" s="568" t="str">
        <f t="shared" ref="T426:T427" si="109">IF(S426="No hay ejecución","NA",IF(S426&gt;=90%,"De acuerdo con lo programado",IF(S426&gt;=51%,"Atraso Leve",IF(S426&lt;=50%,"En riesgo cumplimiento"))))</f>
        <v>De acuerdo con lo programado</v>
      </c>
      <c r="U426" s="575"/>
      <c r="V426" s="575"/>
      <c r="W426" s="575"/>
      <c r="X426" s="567" t="str">
        <f t="shared" si="100"/>
        <v>No hay ejecución</v>
      </c>
      <c r="Y426" s="568" t="str">
        <f t="shared" si="101"/>
        <v>NA</v>
      </c>
      <c r="Z426" s="575"/>
      <c r="AA426" s="575"/>
      <c r="AB426" s="575"/>
      <c r="AC426" s="575"/>
      <c r="AD426" s="575"/>
    </row>
    <row r="427" spans="1:30" ht="35.25" customHeight="1" thickTop="1" thickBot="1">
      <c r="A427" s="563">
        <v>26.19</v>
      </c>
      <c r="B427" s="564"/>
      <c r="C427" s="564"/>
      <c r="D427" s="564"/>
      <c r="E427" s="564"/>
      <c r="F427" s="599" t="s">
        <v>1407</v>
      </c>
      <c r="G427" s="641"/>
      <c r="H427" s="641"/>
      <c r="I427" s="567" t="str">
        <f t="shared" si="96"/>
        <v>No hay ejecución</v>
      </c>
      <c r="J427" s="568" t="str">
        <f t="shared" si="97"/>
        <v>NA</v>
      </c>
      <c r="K427" s="641"/>
      <c r="L427" s="580">
        <v>6</v>
      </c>
      <c r="M427" s="580">
        <v>6</v>
      </c>
      <c r="N427" s="567">
        <f t="shared" si="98"/>
        <v>1</v>
      </c>
      <c r="O427" s="568" t="str">
        <f t="shared" si="99"/>
        <v>De acuerdo con lo programado</v>
      </c>
      <c r="P427" s="575"/>
      <c r="Q427" s="575">
        <v>1</v>
      </c>
      <c r="R427" s="575">
        <v>1</v>
      </c>
      <c r="S427" s="567">
        <f t="shared" si="108"/>
        <v>1</v>
      </c>
      <c r="T427" s="568" t="str">
        <f t="shared" si="109"/>
        <v>De acuerdo con lo programado</v>
      </c>
      <c r="U427" s="575"/>
      <c r="V427" s="575">
        <v>3</v>
      </c>
      <c r="W427" s="575">
        <v>3</v>
      </c>
      <c r="X427" s="567">
        <f t="shared" si="100"/>
        <v>1</v>
      </c>
      <c r="Y427" s="568" t="str">
        <f t="shared" si="101"/>
        <v>De acuerdo con lo programado</v>
      </c>
      <c r="Z427" s="575"/>
      <c r="AA427" s="575"/>
      <c r="AB427" s="575"/>
      <c r="AC427" s="575"/>
      <c r="AD427" s="575"/>
    </row>
    <row r="428" spans="1:30" ht="35.25" hidden="1" customHeight="1" thickTop="1" thickBot="1">
      <c r="A428" s="593">
        <v>26.2</v>
      </c>
      <c r="B428" s="564"/>
      <c r="C428" s="564"/>
      <c r="D428" s="564"/>
      <c r="E428" s="564"/>
      <c r="F428" s="599" t="s">
        <v>1408</v>
      </c>
      <c r="G428" s="641"/>
      <c r="H428" s="641"/>
      <c r="I428" s="567" t="str">
        <f t="shared" si="96"/>
        <v>No hay ejecución</v>
      </c>
      <c r="J428" s="568" t="str">
        <f t="shared" si="97"/>
        <v>NA</v>
      </c>
      <c r="K428" s="641"/>
      <c r="L428" s="580"/>
      <c r="M428" s="580"/>
      <c r="N428" s="567" t="str">
        <f t="shared" si="98"/>
        <v>No hay ejecución</v>
      </c>
      <c r="O428" s="568" t="str">
        <f t="shared" si="99"/>
        <v>NA</v>
      </c>
      <c r="P428" s="575"/>
      <c r="Q428" s="575"/>
      <c r="R428" s="575"/>
      <c r="S428" s="576"/>
      <c r="T428" s="576"/>
      <c r="U428" s="575"/>
      <c r="V428" s="575"/>
      <c r="W428" s="575"/>
      <c r="X428" s="567" t="str">
        <f t="shared" si="100"/>
        <v>No hay ejecución</v>
      </c>
      <c r="Y428" s="568" t="str">
        <f t="shared" si="101"/>
        <v>NA</v>
      </c>
      <c r="Z428" s="575"/>
      <c r="AA428" s="575"/>
      <c r="AB428" s="575"/>
      <c r="AC428" s="575"/>
      <c r="AD428" s="575"/>
    </row>
    <row r="429" spans="1:30" ht="35.25" hidden="1" customHeight="1" thickTop="1" thickBot="1">
      <c r="A429" s="563">
        <v>26.21</v>
      </c>
      <c r="B429" s="564"/>
      <c r="C429" s="564"/>
      <c r="D429" s="564"/>
      <c r="E429" s="564"/>
      <c r="F429" s="599" t="s">
        <v>1409</v>
      </c>
      <c r="G429" s="641"/>
      <c r="H429" s="641"/>
      <c r="I429" s="567" t="str">
        <f t="shared" si="96"/>
        <v>No hay ejecución</v>
      </c>
      <c r="J429" s="568" t="str">
        <f t="shared" si="97"/>
        <v>NA</v>
      </c>
      <c r="K429" s="641"/>
      <c r="L429" s="580">
        <v>2</v>
      </c>
      <c r="M429" s="580">
        <v>2</v>
      </c>
      <c r="N429" s="567">
        <f t="shared" si="98"/>
        <v>1</v>
      </c>
      <c r="O429" s="568" t="str">
        <f t="shared" si="99"/>
        <v>De acuerdo con lo programado</v>
      </c>
      <c r="P429" s="575"/>
      <c r="Q429" s="575">
        <v>1</v>
      </c>
      <c r="R429" s="575">
        <v>1</v>
      </c>
      <c r="S429" s="567">
        <f>IF(R429="","No hay ejecución",IF(AND(Q429=0),"No hay Programación", R429/Q429))</f>
        <v>1</v>
      </c>
      <c r="T429" s="568" t="str">
        <f>IF(S429="No hay ejecución","NA",IF(S429&gt;=90%,"De acuerdo con lo programado",IF(S429&gt;=51%,"Atraso Leve",IF(S429&lt;=50%,"En riesgo cumplimiento"))))</f>
        <v>De acuerdo con lo programado</v>
      </c>
      <c r="U429" s="575"/>
      <c r="V429" s="575"/>
      <c r="W429" s="575"/>
      <c r="X429" s="567" t="str">
        <f t="shared" si="100"/>
        <v>No hay ejecución</v>
      </c>
      <c r="Y429" s="568" t="str">
        <f t="shared" si="101"/>
        <v>NA</v>
      </c>
      <c r="Z429" s="575"/>
      <c r="AA429" s="575"/>
      <c r="AB429" s="575"/>
      <c r="AC429" s="575"/>
      <c r="AD429" s="575"/>
    </row>
    <row r="430" spans="1:30" ht="35.25" customHeight="1" thickTop="1">
      <c r="F430" s="642"/>
      <c r="G430" s="642"/>
      <c r="H430" s="642"/>
      <c r="I430" s="642"/>
      <c r="J430" s="642"/>
      <c r="K430" s="642"/>
    </row>
    <row r="431" spans="1:30" ht="35.25" customHeight="1">
      <c r="F431" s="642"/>
      <c r="G431" s="642"/>
      <c r="H431" s="642"/>
      <c r="I431" s="642"/>
      <c r="J431" s="642"/>
      <c r="K431" s="642"/>
    </row>
    <row r="432" spans="1:30" ht="35.25" customHeight="1">
      <c r="F432" s="642"/>
      <c r="G432" s="642"/>
      <c r="H432" s="642"/>
      <c r="I432" s="642"/>
      <c r="J432" s="642"/>
      <c r="K432" s="642"/>
    </row>
    <row r="433" spans="6:11" ht="35.25" customHeight="1">
      <c r="F433" s="642"/>
      <c r="G433" s="642"/>
      <c r="H433" s="642"/>
      <c r="I433" s="642"/>
      <c r="J433" s="642"/>
      <c r="K433" s="642"/>
    </row>
    <row r="434" spans="6:11" ht="35.25" customHeight="1">
      <c r="F434" s="642"/>
      <c r="G434" s="642"/>
      <c r="H434" s="642"/>
      <c r="I434" s="642"/>
      <c r="J434" s="642"/>
      <c r="K434" s="642"/>
    </row>
    <row r="435" spans="6:11" ht="35.25" customHeight="1">
      <c r="F435" s="642"/>
      <c r="G435" s="642"/>
      <c r="H435" s="642"/>
      <c r="I435" s="642"/>
      <c r="J435" s="642"/>
      <c r="K435" s="642"/>
    </row>
    <row r="436" spans="6:11" ht="35.25" customHeight="1">
      <c r="F436" s="642"/>
      <c r="G436" s="642"/>
      <c r="H436" s="642"/>
      <c r="I436" s="642"/>
      <c r="J436" s="642"/>
      <c r="K436" s="642"/>
    </row>
    <row r="437" spans="6:11" ht="35.25" customHeight="1">
      <c r="F437" s="642"/>
      <c r="G437" s="642"/>
      <c r="H437" s="642"/>
      <c r="I437" s="642"/>
      <c r="J437" s="642"/>
      <c r="K437" s="642"/>
    </row>
    <row r="438" spans="6:11" ht="35.25" customHeight="1">
      <c r="F438" s="642"/>
      <c r="G438" s="642"/>
      <c r="H438" s="642"/>
      <c r="I438" s="642"/>
      <c r="J438" s="642"/>
      <c r="K438" s="642"/>
    </row>
    <row r="439" spans="6:11" ht="35.25" customHeight="1">
      <c r="F439" s="642"/>
      <c r="G439" s="642"/>
      <c r="H439" s="642"/>
      <c r="I439" s="642"/>
      <c r="J439" s="642"/>
      <c r="K439" s="642"/>
    </row>
    <row r="440" spans="6:11" ht="35.25" customHeight="1">
      <c r="F440" s="642"/>
      <c r="G440" s="642"/>
      <c r="H440" s="642"/>
      <c r="I440" s="642"/>
      <c r="J440" s="642"/>
      <c r="K440" s="642"/>
    </row>
    <row r="441" spans="6:11" ht="35.25" customHeight="1">
      <c r="F441" s="642"/>
      <c r="G441" s="642"/>
      <c r="H441" s="642"/>
      <c r="I441" s="642"/>
      <c r="J441" s="642"/>
      <c r="K441" s="642"/>
    </row>
  </sheetData>
  <autoFilter ref="V12:Y429" xr:uid="{74779017-15D2-4685-9793-A6BF52B34098}">
    <filterColumn colId="2">
      <filters>
        <filter val="100%"/>
        <filter val="1300%"/>
        <filter val="167%"/>
        <filter val="200%"/>
        <filter val="300%"/>
        <filter val="500%"/>
        <filter val="600%"/>
        <filter val="700%"/>
      </filters>
    </filterColumn>
    <filterColumn colId="3">
      <filters>
        <filter val="De acuerdo con lo programado"/>
      </filters>
    </filterColumn>
  </autoFilter>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0C9FA-939D-4A2A-BBB3-7A9C3B6923F8}">
  <sheetPr>
    <tabColor theme="0"/>
  </sheetPr>
  <dimension ref="A1:AL62"/>
  <sheetViews>
    <sheetView topLeftCell="L9" workbookViewId="0">
      <selection activeCell="P9" sqref="P1:AR1048576"/>
    </sheetView>
  </sheetViews>
  <sheetFormatPr baseColWidth="10" defaultRowHeight="14.4"/>
  <cols>
    <col min="19" max="30" width="10.77734375" customWidth="1"/>
    <col min="35" max="38" width="10.77734375" customWidth="1"/>
  </cols>
  <sheetData>
    <row r="1" spans="1:38" ht="15.6">
      <c r="A1" s="790" t="s">
        <v>38</v>
      </c>
      <c r="B1" s="790"/>
      <c r="C1" s="790"/>
      <c r="D1" s="790"/>
      <c r="E1" s="790"/>
      <c r="F1" s="349"/>
      <c r="H1" s="326"/>
      <c r="I1" s="326"/>
      <c r="J1" s="320"/>
      <c r="K1" s="326"/>
      <c r="L1" s="326"/>
      <c r="M1" s="326"/>
      <c r="N1" s="326"/>
      <c r="O1" s="326"/>
      <c r="P1" s="326"/>
      <c r="Q1" s="326"/>
      <c r="R1" s="1"/>
    </row>
    <row r="2" spans="1:38" ht="15.6">
      <c r="A2" s="791" t="s">
        <v>39</v>
      </c>
      <c r="B2" s="791"/>
      <c r="C2" s="791"/>
      <c r="D2" s="791"/>
      <c r="E2" s="791"/>
      <c r="F2" s="350"/>
      <c r="G2" s="2"/>
      <c r="H2" s="326"/>
      <c r="I2" s="326"/>
      <c r="J2" s="320"/>
      <c r="K2" s="326"/>
      <c r="L2" s="326"/>
      <c r="M2" s="326"/>
      <c r="N2" s="326"/>
      <c r="O2" s="326"/>
      <c r="P2" s="326"/>
      <c r="Q2" s="326"/>
      <c r="R2" s="1"/>
    </row>
    <row r="3" spans="1:38" ht="15.6">
      <c r="A3" s="1"/>
      <c r="B3" s="1"/>
      <c r="C3" s="1"/>
      <c r="D3" s="1"/>
      <c r="E3" s="1"/>
      <c r="F3" s="351"/>
      <c r="G3" s="3"/>
      <c r="H3" s="326"/>
      <c r="I3" s="326"/>
      <c r="J3" s="320"/>
      <c r="K3" s="326"/>
      <c r="L3" s="326"/>
      <c r="M3" s="326"/>
      <c r="N3" s="326"/>
      <c r="O3" s="326"/>
      <c r="P3" s="326"/>
      <c r="Q3" s="326"/>
      <c r="R3" s="1"/>
    </row>
    <row r="4" spans="1:38">
      <c r="A4" s="1"/>
      <c r="B4" s="1"/>
      <c r="C4" s="1"/>
      <c r="D4" s="1"/>
      <c r="E4" s="1"/>
      <c r="F4" s="351"/>
      <c r="G4" s="3"/>
      <c r="H4" s="1"/>
      <c r="I4" s="1"/>
      <c r="J4" s="27"/>
      <c r="K4" s="1"/>
      <c r="L4" s="1"/>
      <c r="M4" s="1"/>
      <c r="N4" s="1"/>
      <c r="O4" s="1"/>
      <c r="P4" s="1"/>
      <c r="Q4" s="1"/>
      <c r="R4" s="1"/>
    </row>
    <row r="5" spans="1:38">
      <c r="A5" s="1"/>
      <c r="B5" s="1"/>
      <c r="C5" s="1"/>
      <c r="D5" s="1"/>
      <c r="E5" s="1"/>
      <c r="F5" s="351"/>
      <c r="G5" s="3"/>
      <c r="H5" s="1"/>
      <c r="I5" s="1"/>
      <c r="J5" s="27"/>
      <c r="K5" s="1"/>
      <c r="L5" s="1"/>
      <c r="M5" s="1"/>
      <c r="N5" s="1"/>
      <c r="O5" s="1"/>
      <c r="P5" s="1"/>
      <c r="Q5" s="1"/>
      <c r="R5" s="1"/>
    </row>
    <row r="6" spans="1:38">
      <c r="A6" s="792" t="s">
        <v>40</v>
      </c>
      <c r="B6" s="792"/>
      <c r="C6" s="792"/>
      <c r="D6" s="792"/>
      <c r="E6" s="792"/>
      <c r="F6" s="854">
        <v>2024</v>
      </c>
      <c r="G6" s="855"/>
      <c r="H6" s="110"/>
      <c r="I6" s="1"/>
      <c r="J6" s="27"/>
      <c r="K6" s="1"/>
      <c r="L6" s="1"/>
      <c r="M6" s="1"/>
      <c r="N6" s="1"/>
      <c r="O6" s="1"/>
      <c r="P6" s="1"/>
      <c r="Q6" s="1"/>
      <c r="R6" s="1"/>
    </row>
    <row r="7" spans="1:38">
      <c r="A7" s="792" t="s">
        <v>41</v>
      </c>
      <c r="B7" s="792"/>
      <c r="C7" s="792"/>
      <c r="D7" s="792"/>
      <c r="E7" s="792"/>
      <c r="F7" s="854" t="s">
        <v>240</v>
      </c>
      <c r="G7" s="855"/>
      <c r="H7" s="110"/>
      <c r="I7" s="1"/>
      <c r="J7" s="27"/>
      <c r="K7" s="1"/>
      <c r="L7" s="1"/>
      <c r="M7" s="1"/>
      <c r="N7" s="1"/>
      <c r="O7" s="1"/>
      <c r="P7" s="1"/>
      <c r="Q7" s="1"/>
      <c r="R7" s="1"/>
    </row>
    <row r="8" spans="1:38" ht="27" customHeight="1">
      <c r="A8" s="792" t="s">
        <v>42</v>
      </c>
      <c r="B8" s="792"/>
      <c r="C8" s="792"/>
      <c r="D8" s="792"/>
      <c r="E8" s="792"/>
      <c r="F8" s="854" t="s">
        <v>1472</v>
      </c>
      <c r="G8" s="855"/>
      <c r="H8" s="110"/>
      <c r="I8" s="1"/>
      <c r="J8" s="27"/>
      <c r="K8" s="1"/>
      <c r="L8" s="1"/>
      <c r="M8" s="1"/>
      <c r="N8" s="1"/>
      <c r="O8" s="1"/>
      <c r="P8" s="1"/>
      <c r="Q8" s="1"/>
      <c r="R8" s="1"/>
    </row>
    <row r="9" spans="1:38">
      <c r="A9" s="792" t="s">
        <v>43</v>
      </c>
      <c r="B9" s="792"/>
      <c r="C9" s="792"/>
      <c r="D9" s="792"/>
      <c r="E9" s="792"/>
      <c r="F9" s="854" t="s">
        <v>1473</v>
      </c>
      <c r="G9" s="855"/>
      <c r="H9" s="110"/>
      <c r="I9" s="1"/>
      <c r="J9" s="27"/>
      <c r="K9" s="1"/>
      <c r="L9" s="1"/>
      <c r="M9" s="1"/>
      <c r="N9" s="1"/>
      <c r="O9" s="1"/>
      <c r="P9" s="1"/>
      <c r="Q9" s="1"/>
      <c r="R9" s="1"/>
    </row>
    <row r="11" spans="1:38">
      <c r="A11" s="812" t="s">
        <v>45</v>
      </c>
      <c r="B11" s="812" t="s">
        <v>46</v>
      </c>
      <c r="C11" s="812"/>
      <c r="D11" s="812"/>
      <c r="E11" s="812"/>
      <c r="F11" s="347" t="s">
        <v>47</v>
      </c>
      <c r="G11" s="112"/>
      <c r="H11" s="112"/>
      <c r="I11" s="112"/>
      <c r="J11" s="347"/>
      <c r="K11" s="112"/>
      <c r="L11" s="112"/>
      <c r="M11" s="112"/>
      <c r="N11" s="112"/>
      <c r="O11" s="112"/>
      <c r="P11" s="620"/>
      <c r="Q11" s="620"/>
      <c r="R11" s="620"/>
      <c r="S11" s="259" t="s">
        <v>48</v>
      </c>
      <c r="T11" s="259"/>
      <c r="U11" s="259"/>
      <c r="V11" s="259"/>
      <c r="W11" s="29"/>
      <c r="X11" s="29"/>
      <c r="Y11" s="29"/>
      <c r="Z11" s="29"/>
      <c r="AA11" s="29"/>
      <c r="AB11" s="29"/>
      <c r="AC11" s="29"/>
      <c r="AD11" s="29"/>
      <c r="AE11" s="29"/>
      <c r="AF11" s="29"/>
      <c r="AG11" s="29"/>
      <c r="AH11" s="29"/>
      <c r="AI11" s="793" t="s">
        <v>49</v>
      </c>
      <c r="AJ11" s="793"/>
      <c r="AK11" s="793"/>
      <c r="AL11" s="793"/>
    </row>
    <row r="12" spans="1:38" ht="30">
      <c r="A12" s="812"/>
      <c r="B12" s="813" t="s">
        <v>50</v>
      </c>
      <c r="C12" s="813" t="s">
        <v>51</v>
      </c>
      <c r="D12" s="813" t="s">
        <v>52</v>
      </c>
      <c r="E12" s="813" t="s">
        <v>53</v>
      </c>
      <c r="F12" s="352" t="s">
        <v>54</v>
      </c>
      <c r="G12" s="109"/>
      <c r="H12" s="346"/>
      <c r="I12" s="346"/>
      <c r="J12" s="418"/>
      <c r="K12" s="346"/>
      <c r="L12" s="346"/>
      <c r="M12" s="346"/>
      <c r="N12" s="346"/>
      <c r="O12" s="346"/>
      <c r="P12" s="346" t="s">
        <v>56</v>
      </c>
      <c r="Q12" s="345" t="s">
        <v>57</v>
      </c>
      <c r="R12" s="345" t="s">
        <v>58</v>
      </c>
      <c r="S12" s="795" t="s">
        <v>59</v>
      </c>
      <c r="T12" s="795"/>
      <c r="U12" s="795"/>
      <c r="V12" s="795"/>
      <c r="W12" s="793" t="s">
        <v>60</v>
      </c>
      <c r="X12" s="793"/>
      <c r="Y12" s="793"/>
      <c r="Z12" s="793"/>
      <c r="AA12" s="793" t="s">
        <v>61</v>
      </c>
      <c r="AB12" s="793"/>
      <c r="AC12" s="793"/>
      <c r="AD12" s="793"/>
      <c r="AE12" s="793" t="s">
        <v>62</v>
      </c>
      <c r="AF12" s="793"/>
      <c r="AG12" s="793"/>
      <c r="AH12" s="793"/>
      <c r="AI12" s="793"/>
      <c r="AJ12" s="793"/>
      <c r="AK12" s="793"/>
      <c r="AL12" s="793"/>
    </row>
    <row r="13" spans="1:38" ht="20.399999999999999">
      <c r="A13" s="812"/>
      <c r="B13" s="813"/>
      <c r="C13" s="813"/>
      <c r="D13" s="813"/>
      <c r="E13" s="813"/>
      <c r="F13" s="352"/>
      <c r="G13" s="109" t="s">
        <v>297</v>
      </c>
      <c r="H13" s="345" t="s">
        <v>64</v>
      </c>
      <c r="I13" s="348" t="s">
        <v>65</v>
      </c>
      <c r="J13" s="355"/>
      <c r="K13" s="348"/>
      <c r="L13" s="348"/>
      <c r="M13" s="348"/>
      <c r="N13" s="348"/>
      <c r="O13" s="109" t="s">
        <v>66</v>
      </c>
      <c r="P13" s="346"/>
      <c r="Q13" s="345"/>
      <c r="R13" s="345"/>
      <c r="S13" s="795" t="s">
        <v>67</v>
      </c>
      <c r="T13" s="795" t="s">
        <v>68</v>
      </c>
      <c r="U13" s="795" t="s">
        <v>69</v>
      </c>
      <c r="V13" s="795" t="s">
        <v>70</v>
      </c>
      <c r="W13" s="793" t="s">
        <v>67</v>
      </c>
      <c r="X13" s="793" t="s">
        <v>68</v>
      </c>
      <c r="Y13" s="793" t="s">
        <v>69</v>
      </c>
      <c r="Z13" s="793" t="s">
        <v>70</v>
      </c>
      <c r="AA13" s="793" t="s">
        <v>67</v>
      </c>
      <c r="AB13" s="793" t="s">
        <v>68</v>
      </c>
      <c r="AC13" s="793" t="s">
        <v>69</v>
      </c>
      <c r="AD13" s="793" t="s">
        <v>70</v>
      </c>
      <c r="AE13" s="793" t="s">
        <v>67</v>
      </c>
      <c r="AF13" s="793" t="s">
        <v>68</v>
      </c>
      <c r="AG13" s="793" t="s">
        <v>69</v>
      </c>
      <c r="AH13" s="793" t="s">
        <v>70</v>
      </c>
      <c r="AI13" s="793" t="s">
        <v>71</v>
      </c>
      <c r="AJ13" s="793" t="s">
        <v>72</v>
      </c>
      <c r="AK13" s="793" t="s">
        <v>73</v>
      </c>
      <c r="AL13" s="793" t="s">
        <v>70</v>
      </c>
    </row>
    <row r="14" spans="1:38">
      <c r="A14" s="812"/>
      <c r="B14" s="813"/>
      <c r="C14" s="813"/>
      <c r="D14" s="813"/>
      <c r="E14" s="813"/>
      <c r="F14" s="352"/>
      <c r="G14" s="109"/>
      <c r="H14" s="345"/>
      <c r="I14" s="109">
        <v>1</v>
      </c>
      <c r="J14" s="352">
        <v>2</v>
      </c>
      <c r="K14" s="109" t="s">
        <v>74</v>
      </c>
      <c r="L14" s="109">
        <v>3</v>
      </c>
      <c r="M14" s="109">
        <v>4</v>
      </c>
      <c r="N14" s="109" t="s">
        <v>75</v>
      </c>
      <c r="O14" s="109" t="s">
        <v>76</v>
      </c>
      <c r="P14" s="346"/>
      <c r="Q14" s="345"/>
      <c r="R14" s="345"/>
      <c r="S14" s="805"/>
      <c r="T14" s="805"/>
      <c r="U14" s="805"/>
      <c r="V14" s="805"/>
      <c r="W14" s="794"/>
      <c r="X14" s="794"/>
      <c r="Y14" s="794"/>
      <c r="Z14" s="794"/>
      <c r="AA14" s="794"/>
      <c r="AB14" s="794"/>
      <c r="AC14" s="794"/>
      <c r="AD14" s="794"/>
      <c r="AE14" s="794"/>
      <c r="AF14" s="794"/>
      <c r="AG14" s="794"/>
      <c r="AH14" s="794"/>
      <c r="AI14" s="794"/>
      <c r="AJ14" s="794"/>
      <c r="AK14" s="794"/>
      <c r="AL14" s="794"/>
    </row>
    <row r="15" spans="1:38" ht="67.8" thickBot="1">
      <c r="A15" s="621"/>
      <c r="B15" s="622">
        <v>3</v>
      </c>
      <c r="C15" s="622" t="s">
        <v>156</v>
      </c>
      <c r="D15" s="622">
        <v>1</v>
      </c>
      <c r="E15" s="622">
        <v>2.0099999999999998</v>
      </c>
      <c r="F15" s="140" t="s">
        <v>1474</v>
      </c>
      <c r="G15" s="103" t="s">
        <v>1475</v>
      </c>
      <c r="H15" s="103" t="s">
        <v>1476</v>
      </c>
      <c r="I15" s="623"/>
      <c r="J15" s="624">
        <v>1</v>
      </c>
      <c r="K15" s="625">
        <v>1</v>
      </c>
      <c r="L15" s="623"/>
      <c r="M15" s="623"/>
      <c r="N15" s="625">
        <v>0</v>
      </c>
      <c r="O15" s="625">
        <v>1</v>
      </c>
      <c r="P15" s="626">
        <v>69190</v>
      </c>
      <c r="Q15" s="99" t="s">
        <v>1477</v>
      </c>
      <c r="R15" s="98" t="s">
        <v>1478</v>
      </c>
      <c r="S15" s="627"/>
      <c r="T15" s="4" t="s">
        <v>1165</v>
      </c>
      <c r="U15" s="99" t="s">
        <v>108</v>
      </c>
      <c r="V15" s="266"/>
      <c r="W15" s="628">
        <v>1</v>
      </c>
      <c r="X15" s="26">
        <v>1</v>
      </c>
      <c r="Y15" s="23" t="s">
        <v>1479</v>
      </c>
      <c r="Z15" s="85"/>
      <c r="AA15" s="629">
        <v>0</v>
      </c>
      <c r="AB15" s="26" t="s">
        <v>1480</v>
      </c>
      <c r="AC15" s="23" t="s">
        <v>1479</v>
      </c>
      <c r="AD15" s="85"/>
      <c r="AE15" s="96"/>
      <c r="AF15" s="666" t="str">
        <f>IF(AE15="","No hay ejecución",IF(AND(M15=0),"No hay Programación", AE15/M15))</f>
        <v>No hay ejecución</v>
      </c>
      <c r="AG15" s="116" t="str">
        <f>IF(AF15="No hay ejecución","NA",IF(AF15&gt;=90%,"De acuerdo con lo programado",IF(AF15&gt;=51%,"Atraso Leve",IF(AF15&lt;50%,"En riesgo en cumplimiento"))))</f>
        <v>NA</v>
      </c>
      <c r="AH15" s="96"/>
      <c r="AI15" s="628">
        <f>S15+W15+AA15+AE15</f>
        <v>1</v>
      </c>
      <c r="AJ15" s="26">
        <v>1</v>
      </c>
      <c r="AK15" s="519" t="str">
        <f t="shared" ref="AK15:AK23" si="0">IF(AJ15="No hay ejecución","NA",IF(AJ15&gt;=90%,"De acuerdo a lo programado",IF(AJ15&lt;89.99%,"En riesgo de Incumplimiento")))</f>
        <v>De acuerdo a lo programado</v>
      </c>
      <c r="AL15" s="96"/>
    </row>
    <row r="16" spans="1:38" ht="49.2" thickTop="1" thickBot="1">
      <c r="A16" s="621"/>
      <c r="B16" s="622">
        <v>3</v>
      </c>
      <c r="C16" s="622" t="s">
        <v>156</v>
      </c>
      <c r="D16" s="622">
        <v>1</v>
      </c>
      <c r="E16" s="622">
        <v>2.0099999999999998</v>
      </c>
      <c r="F16" s="140" t="s">
        <v>1481</v>
      </c>
      <c r="G16" s="103" t="s">
        <v>1475</v>
      </c>
      <c r="H16" s="103" t="s">
        <v>1476</v>
      </c>
      <c r="I16" s="623"/>
      <c r="J16" s="624">
        <v>1</v>
      </c>
      <c r="K16" s="625">
        <v>1</v>
      </c>
      <c r="L16" s="623"/>
      <c r="M16" s="623"/>
      <c r="N16" s="625">
        <v>0</v>
      </c>
      <c r="O16" s="625">
        <v>1</v>
      </c>
      <c r="P16" s="626">
        <v>69190</v>
      </c>
      <c r="Q16" s="99" t="s">
        <v>1477</v>
      </c>
      <c r="R16" s="98" t="s">
        <v>1478</v>
      </c>
      <c r="S16" s="627"/>
      <c r="T16" s="4" t="s">
        <v>1165</v>
      </c>
      <c r="U16" s="99" t="s">
        <v>108</v>
      </c>
      <c r="V16" s="266"/>
      <c r="W16" s="628">
        <v>1</v>
      </c>
      <c r="X16" s="26">
        <v>1</v>
      </c>
      <c r="Y16" s="23" t="s">
        <v>1479</v>
      </c>
      <c r="Z16" s="85"/>
      <c r="AA16" s="629">
        <v>0</v>
      </c>
      <c r="AB16" s="26" t="s">
        <v>1480</v>
      </c>
      <c r="AC16" s="23" t="s">
        <v>1479</v>
      </c>
      <c r="AD16" s="85"/>
      <c r="AE16" s="96"/>
      <c r="AF16" s="666" t="str">
        <f t="shared" ref="AF16:AF23" si="1">IF(AE16="","No hay ejecución",IF(AND(M16=0),"No hay Programación", AE16/M16))</f>
        <v>No hay ejecución</v>
      </c>
      <c r="AG16" s="116" t="str">
        <f t="shared" ref="AG16:AG28" si="2">IF(AF16="No hay ejecución","NA",IF(AF16&gt;=90%,"De acuerdo con lo programado",IF(AF16&gt;=51%,"Atraso Leve",IF(AF16&lt;50%,"En riesgo en cumplimiento"))))</f>
        <v>NA</v>
      </c>
      <c r="AH16" s="96"/>
      <c r="AI16" s="628">
        <f t="shared" ref="AI16:AI23" si="3">S16+W16+AA16+AE16</f>
        <v>1</v>
      </c>
      <c r="AJ16" s="26">
        <v>1</v>
      </c>
      <c r="AK16" s="519" t="str">
        <f t="shared" si="0"/>
        <v>De acuerdo a lo programado</v>
      </c>
      <c r="AL16" s="96"/>
    </row>
    <row r="17" spans="1:38" ht="49.2" thickTop="1" thickBot="1">
      <c r="A17" s="621"/>
      <c r="B17" s="622">
        <v>3</v>
      </c>
      <c r="C17" s="622" t="s">
        <v>156</v>
      </c>
      <c r="D17" s="622">
        <v>1</v>
      </c>
      <c r="E17" s="622">
        <v>2.0099999999999998</v>
      </c>
      <c r="F17" s="360" t="s">
        <v>1482</v>
      </c>
      <c r="G17" s="103" t="s">
        <v>314</v>
      </c>
      <c r="H17" s="103" t="s">
        <v>315</v>
      </c>
      <c r="I17" s="623"/>
      <c r="J17" s="624"/>
      <c r="K17" s="625">
        <v>0</v>
      </c>
      <c r="L17" s="623"/>
      <c r="M17" s="623"/>
      <c r="N17" s="625">
        <v>0</v>
      </c>
      <c r="O17" s="625">
        <v>0</v>
      </c>
      <c r="P17" s="626">
        <v>69190</v>
      </c>
      <c r="Q17" s="99" t="s">
        <v>1477</v>
      </c>
      <c r="R17" s="98" t="s">
        <v>1478</v>
      </c>
      <c r="S17" s="627">
        <v>0</v>
      </c>
      <c r="T17" s="4" t="s">
        <v>1165</v>
      </c>
      <c r="U17" s="99" t="s">
        <v>108</v>
      </c>
      <c r="V17" s="266"/>
      <c r="W17" s="628">
        <v>0</v>
      </c>
      <c r="X17" s="26" t="s">
        <v>1480</v>
      </c>
      <c r="Y17" s="23" t="s">
        <v>1479</v>
      </c>
      <c r="Z17" s="85"/>
      <c r="AA17" s="629">
        <v>0</v>
      </c>
      <c r="AB17" s="26" t="s">
        <v>1165</v>
      </c>
      <c r="AC17" s="23" t="s">
        <v>108</v>
      </c>
      <c r="AD17" s="85"/>
      <c r="AE17" s="96">
        <v>1</v>
      </c>
      <c r="AF17" s="666" t="str">
        <f>IF(AE17="","No hay ejecución",IF(AND(M17=0),"No hay Programación", AE17/M17))</f>
        <v>No hay Programación</v>
      </c>
      <c r="AG17" s="116" t="str">
        <f t="shared" si="2"/>
        <v>De acuerdo con lo programado</v>
      </c>
      <c r="AH17" s="96"/>
      <c r="AI17" s="628">
        <f>S17+W17+AA17+AE17</f>
        <v>1</v>
      </c>
      <c r="AJ17" s="26" t="s">
        <v>1480</v>
      </c>
      <c r="AK17" s="519" t="str">
        <f t="shared" si="0"/>
        <v>De acuerdo a lo programado</v>
      </c>
      <c r="AL17" s="96"/>
    </row>
    <row r="18" spans="1:38" ht="49.2" thickTop="1" thickBot="1">
      <c r="A18" s="621"/>
      <c r="B18" s="622">
        <v>3</v>
      </c>
      <c r="C18" s="622" t="s">
        <v>156</v>
      </c>
      <c r="D18" s="622">
        <v>1</v>
      </c>
      <c r="E18" s="622">
        <v>2.0099999999999998</v>
      </c>
      <c r="F18" s="360" t="s">
        <v>1483</v>
      </c>
      <c r="G18" s="103" t="s">
        <v>314</v>
      </c>
      <c r="H18" s="103" t="s">
        <v>315</v>
      </c>
      <c r="I18" s="623"/>
      <c r="J18" s="624"/>
      <c r="K18" s="625">
        <v>0</v>
      </c>
      <c r="L18" s="623"/>
      <c r="M18" s="623"/>
      <c r="N18" s="625">
        <v>0</v>
      </c>
      <c r="O18" s="625">
        <v>0</v>
      </c>
      <c r="P18" s="626">
        <v>69190</v>
      </c>
      <c r="Q18" s="99" t="s">
        <v>1477</v>
      </c>
      <c r="R18" s="98" t="s">
        <v>1478</v>
      </c>
      <c r="S18" s="627"/>
      <c r="T18" s="4" t="s">
        <v>1165</v>
      </c>
      <c r="U18" s="99" t="s">
        <v>108</v>
      </c>
      <c r="V18" s="266"/>
      <c r="W18" s="628">
        <v>0</v>
      </c>
      <c r="X18" s="26" t="s">
        <v>1480</v>
      </c>
      <c r="Y18" s="23" t="s">
        <v>1479</v>
      </c>
      <c r="Z18" s="85"/>
      <c r="AA18" s="629"/>
      <c r="AB18" s="26" t="s">
        <v>1165</v>
      </c>
      <c r="AC18" s="23" t="s">
        <v>108</v>
      </c>
      <c r="AD18" s="85"/>
      <c r="AE18" s="96">
        <v>1</v>
      </c>
      <c r="AF18" s="666" t="str">
        <f t="shared" si="1"/>
        <v>No hay Programación</v>
      </c>
      <c r="AG18" s="116" t="str">
        <f t="shared" si="2"/>
        <v>De acuerdo con lo programado</v>
      </c>
      <c r="AH18" s="96"/>
      <c r="AI18" s="628">
        <f t="shared" si="3"/>
        <v>1</v>
      </c>
      <c r="AJ18" s="26" t="s">
        <v>1480</v>
      </c>
      <c r="AK18" s="519" t="str">
        <f t="shared" si="0"/>
        <v>De acuerdo a lo programado</v>
      </c>
      <c r="AL18" s="96"/>
    </row>
    <row r="19" spans="1:38" ht="49.2" thickTop="1" thickBot="1">
      <c r="A19" s="621"/>
      <c r="B19" s="622">
        <v>3</v>
      </c>
      <c r="C19" s="622" t="s">
        <v>156</v>
      </c>
      <c r="D19" s="622">
        <v>1</v>
      </c>
      <c r="E19" s="622">
        <v>2.0099999999999998</v>
      </c>
      <c r="F19" s="360" t="s">
        <v>1484</v>
      </c>
      <c r="G19" s="103" t="s">
        <v>314</v>
      </c>
      <c r="H19" s="103" t="s">
        <v>315</v>
      </c>
      <c r="I19" s="623"/>
      <c r="J19" s="624"/>
      <c r="K19" s="625">
        <v>0</v>
      </c>
      <c r="L19" s="623">
        <v>1</v>
      </c>
      <c r="M19" s="623"/>
      <c r="N19" s="625">
        <v>1</v>
      </c>
      <c r="O19" s="625">
        <v>1</v>
      </c>
      <c r="P19" s="626">
        <v>69190</v>
      </c>
      <c r="Q19" s="99" t="s">
        <v>1477</v>
      </c>
      <c r="R19" s="98" t="s">
        <v>1478</v>
      </c>
      <c r="S19" s="627"/>
      <c r="T19" s="4" t="s">
        <v>1165</v>
      </c>
      <c r="U19" s="99" t="s">
        <v>108</v>
      </c>
      <c r="V19" s="266"/>
      <c r="W19" s="628">
        <v>1</v>
      </c>
      <c r="X19" s="26" t="s">
        <v>1480</v>
      </c>
      <c r="Y19" s="23" t="s">
        <v>1479</v>
      </c>
      <c r="Z19" s="85"/>
      <c r="AA19" s="629">
        <v>1</v>
      </c>
      <c r="AB19" s="26">
        <v>1</v>
      </c>
      <c r="AC19" s="23" t="s">
        <v>1479</v>
      </c>
      <c r="AD19" s="85"/>
      <c r="AE19" s="96"/>
      <c r="AF19" s="666" t="str">
        <f t="shared" si="1"/>
        <v>No hay ejecución</v>
      </c>
      <c r="AG19" s="116" t="str">
        <f t="shared" si="2"/>
        <v>NA</v>
      </c>
      <c r="AH19" s="96"/>
      <c r="AI19" s="628">
        <f t="shared" si="3"/>
        <v>2</v>
      </c>
      <c r="AJ19" s="26">
        <v>2</v>
      </c>
      <c r="AK19" s="519" t="str">
        <f t="shared" si="0"/>
        <v>De acuerdo a lo programado</v>
      </c>
      <c r="AL19" s="96"/>
    </row>
    <row r="20" spans="1:38" ht="49.2" thickTop="1" thickBot="1">
      <c r="A20" s="621"/>
      <c r="B20" s="622">
        <v>3</v>
      </c>
      <c r="C20" s="622" t="s">
        <v>156</v>
      </c>
      <c r="D20" s="622">
        <v>1</v>
      </c>
      <c r="E20" s="622">
        <v>2.0099999999999998</v>
      </c>
      <c r="F20" s="360" t="s">
        <v>1485</v>
      </c>
      <c r="G20" s="103" t="s">
        <v>314</v>
      </c>
      <c r="H20" s="103" t="s">
        <v>315</v>
      </c>
      <c r="I20" s="623"/>
      <c r="J20" s="624"/>
      <c r="K20" s="625">
        <v>0</v>
      </c>
      <c r="L20" s="623"/>
      <c r="M20" s="623"/>
      <c r="N20" s="625">
        <v>0</v>
      </c>
      <c r="O20" s="625">
        <v>0</v>
      </c>
      <c r="P20" s="626">
        <v>69190</v>
      </c>
      <c r="Q20" s="99" t="s">
        <v>1477</v>
      </c>
      <c r="R20" s="98" t="s">
        <v>1478</v>
      </c>
      <c r="S20" s="627"/>
      <c r="T20" s="4" t="s">
        <v>1165</v>
      </c>
      <c r="U20" s="99" t="s">
        <v>108</v>
      </c>
      <c r="V20" s="266"/>
      <c r="W20" s="628">
        <v>0</v>
      </c>
      <c r="X20" s="26" t="s">
        <v>1480</v>
      </c>
      <c r="Y20" s="23" t="s">
        <v>1479</v>
      </c>
      <c r="Z20" s="85"/>
      <c r="AA20" s="629"/>
      <c r="AB20" s="26" t="s">
        <v>1165</v>
      </c>
      <c r="AC20" s="23" t="s">
        <v>108</v>
      </c>
      <c r="AD20" s="85"/>
      <c r="AE20" s="96">
        <v>1</v>
      </c>
      <c r="AF20" s="666" t="str">
        <f t="shared" si="1"/>
        <v>No hay Programación</v>
      </c>
      <c r="AG20" s="116" t="str">
        <f t="shared" si="2"/>
        <v>De acuerdo con lo programado</v>
      </c>
      <c r="AH20" s="96"/>
      <c r="AI20" s="628">
        <f t="shared" si="3"/>
        <v>1</v>
      </c>
      <c r="AJ20" s="26" t="s">
        <v>1480</v>
      </c>
      <c r="AK20" s="519" t="str">
        <f t="shared" si="0"/>
        <v>De acuerdo a lo programado</v>
      </c>
      <c r="AL20" s="96"/>
    </row>
    <row r="21" spans="1:38" ht="126.45" customHeight="1" thickTop="1" thickBot="1">
      <c r="A21" s="621"/>
      <c r="B21" s="622">
        <v>3</v>
      </c>
      <c r="C21" s="622" t="s">
        <v>156</v>
      </c>
      <c r="D21" s="622">
        <v>1</v>
      </c>
      <c r="E21" s="622">
        <v>2.0099999999999998</v>
      </c>
      <c r="F21" s="360" t="s">
        <v>1486</v>
      </c>
      <c r="G21" s="103" t="s">
        <v>317</v>
      </c>
      <c r="H21" s="103" t="s">
        <v>132</v>
      </c>
      <c r="I21" s="623">
        <v>2</v>
      </c>
      <c r="J21" s="624">
        <v>2</v>
      </c>
      <c r="K21" s="625">
        <v>4</v>
      </c>
      <c r="L21" s="623">
        <v>2</v>
      </c>
      <c r="M21" s="623"/>
      <c r="N21" s="625">
        <v>2</v>
      </c>
      <c r="O21" s="625">
        <v>6</v>
      </c>
      <c r="P21" s="626">
        <v>69190</v>
      </c>
      <c r="Q21" s="99" t="s">
        <v>1477</v>
      </c>
      <c r="R21" s="98" t="s">
        <v>1478</v>
      </c>
      <c r="S21" s="627">
        <v>2</v>
      </c>
      <c r="T21" s="4">
        <v>1</v>
      </c>
      <c r="U21" s="99" t="s">
        <v>1479</v>
      </c>
      <c r="V21" s="266" t="s">
        <v>1487</v>
      </c>
      <c r="W21" s="628">
        <v>2</v>
      </c>
      <c r="X21" s="26">
        <v>1</v>
      </c>
      <c r="Y21" s="23" t="s">
        <v>1479</v>
      </c>
      <c r="Z21" s="85"/>
      <c r="AA21" s="629">
        <v>2</v>
      </c>
      <c r="AB21" s="26">
        <v>1</v>
      </c>
      <c r="AC21" s="23" t="s">
        <v>1479</v>
      </c>
      <c r="AD21" s="85"/>
      <c r="AE21" s="96">
        <v>2</v>
      </c>
      <c r="AF21" s="666" t="str">
        <f t="shared" si="1"/>
        <v>No hay Programación</v>
      </c>
      <c r="AG21" s="116" t="str">
        <f t="shared" si="2"/>
        <v>De acuerdo con lo programado</v>
      </c>
      <c r="AH21" s="96"/>
      <c r="AI21" s="628">
        <f t="shared" si="3"/>
        <v>8</v>
      </c>
      <c r="AJ21" s="26">
        <v>0.66666666666666663</v>
      </c>
      <c r="AK21" s="519" t="str">
        <f t="shared" si="0"/>
        <v>En riesgo de Incumplimiento</v>
      </c>
      <c r="AL21" s="96"/>
    </row>
    <row r="22" spans="1:38" ht="49.2" thickTop="1" thickBot="1">
      <c r="A22" s="621"/>
      <c r="B22" s="622">
        <v>3</v>
      </c>
      <c r="C22" s="622" t="s">
        <v>156</v>
      </c>
      <c r="D22" s="622">
        <v>1</v>
      </c>
      <c r="E22" s="622">
        <v>2.0099999999999998</v>
      </c>
      <c r="F22" s="360" t="s">
        <v>1488</v>
      </c>
      <c r="G22" s="103" t="s">
        <v>299</v>
      </c>
      <c r="H22" s="103" t="s">
        <v>79</v>
      </c>
      <c r="I22" s="623">
        <v>3</v>
      </c>
      <c r="J22" s="624">
        <v>3</v>
      </c>
      <c r="K22" s="625">
        <v>6</v>
      </c>
      <c r="L22" s="623">
        <v>3</v>
      </c>
      <c r="M22" s="623"/>
      <c r="N22" s="625">
        <v>3</v>
      </c>
      <c r="O22" s="625">
        <v>9</v>
      </c>
      <c r="P22" s="626">
        <v>69190</v>
      </c>
      <c r="Q22" s="99" t="s">
        <v>1477</v>
      </c>
      <c r="R22" s="98" t="s">
        <v>1478</v>
      </c>
      <c r="S22" s="627">
        <v>3</v>
      </c>
      <c r="T22" s="4">
        <v>1</v>
      </c>
      <c r="U22" s="99" t="s">
        <v>1479</v>
      </c>
      <c r="V22" s="266"/>
      <c r="W22" s="628">
        <v>3</v>
      </c>
      <c r="X22" s="26">
        <v>1</v>
      </c>
      <c r="Y22" s="23" t="s">
        <v>1479</v>
      </c>
      <c r="Z22" s="85"/>
      <c r="AA22" s="629">
        <v>3</v>
      </c>
      <c r="AB22" s="26">
        <v>1</v>
      </c>
      <c r="AC22" s="23" t="s">
        <v>1479</v>
      </c>
      <c r="AD22" s="85"/>
      <c r="AE22" s="96">
        <v>3</v>
      </c>
      <c r="AF22" s="666" t="str">
        <f t="shared" si="1"/>
        <v>No hay Programación</v>
      </c>
      <c r="AG22" s="116" t="str">
        <f t="shared" si="2"/>
        <v>De acuerdo con lo programado</v>
      </c>
      <c r="AH22" s="96"/>
      <c r="AI22" s="628">
        <f t="shared" si="3"/>
        <v>12</v>
      </c>
      <c r="AJ22" s="26">
        <v>0.66666666666666663</v>
      </c>
      <c r="AK22" s="519" t="str">
        <f t="shared" si="0"/>
        <v>En riesgo de Incumplimiento</v>
      </c>
      <c r="AL22" s="96"/>
    </row>
    <row r="23" spans="1:38" ht="22.8" thickTop="1" thickBot="1">
      <c r="A23" s="621"/>
      <c r="B23" s="622"/>
      <c r="C23" s="622"/>
      <c r="D23" s="622"/>
      <c r="E23" s="622"/>
      <c r="F23" s="360"/>
      <c r="G23" s="104"/>
      <c r="H23" s="103"/>
      <c r="I23" s="623"/>
      <c r="J23" s="624"/>
      <c r="K23" s="625">
        <v>0</v>
      </c>
      <c r="L23" s="623"/>
      <c r="M23" s="623"/>
      <c r="N23" s="625">
        <v>0</v>
      </c>
      <c r="O23" s="625">
        <v>0</v>
      </c>
      <c r="P23" s="630"/>
      <c r="Q23" s="99"/>
      <c r="R23" s="98"/>
      <c r="S23" s="627"/>
      <c r="T23" s="4" t="s">
        <v>1165</v>
      </c>
      <c r="U23" s="99" t="s">
        <v>108</v>
      </c>
      <c r="V23" s="266"/>
      <c r="W23" s="628"/>
      <c r="X23" s="26" t="s">
        <v>1165</v>
      </c>
      <c r="Y23" s="23" t="s">
        <v>108</v>
      </c>
      <c r="Z23" s="85"/>
      <c r="AA23" s="629"/>
      <c r="AB23" s="26" t="s">
        <v>1165</v>
      </c>
      <c r="AC23" s="23" t="s">
        <v>108</v>
      </c>
      <c r="AD23" s="85"/>
      <c r="AE23" s="96"/>
      <c r="AF23" s="666" t="str">
        <f t="shared" si="1"/>
        <v>No hay ejecución</v>
      </c>
      <c r="AG23" s="116" t="str">
        <f t="shared" si="2"/>
        <v>NA</v>
      </c>
      <c r="AH23" s="96"/>
      <c r="AI23" s="628">
        <f t="shared" si="3"/>
        <v>0</v>
      </c>
      <c r="AJ23" s="26" t="s">
        <v>1480</v>
      </c>
      <c r="AK23" s="519" t="str">
        <f t="shared" si="0"/>
        <v>De acuerdo a lo programado</v>
      </c>
      <c r="AL23" s="96"/>
    </row>
    <row r="24" spans="1:38" ht="15" thickTop="1">
      <c r="A24" s="108" t="s">
        <v>274</v>
      </c>
      <c r="B24" s="108"/>
      <c r="C24" s="108"/>
      <c r="D24" s="108"/>
      <c r="E24" s="108"/>
      <c r="F24" s="359"/>
      <c r="G24" s="312"/>
      <c r="H24" s="312"/>
      <c r="I24" s="312"/>
      <c r="J24" s="359"/>
      <c r="K24" s="312"/>
      <c r="L24" s="312"/>
      <c r="M24" s="312"/>
      <c r="N24" s="312"/>
      <c r="O24" s="312"/>
      <c r="P24" s="312"/>
      <c r="Q24" s="312"/>
      <c r="R24" s="312"/>
      <c r="S24" s="108"/>
      <c r="T24" s="108"/>
      <c r="U24" s="108"/>
      <c r="V24" s="108"/>
      <c r="W24" s="107"/>
      <c r="X24" s="107"/>
      <c r="Y24" s="107"/>
      <c r="Z24" s="107"/>
      <c r="AA24" s="107"/>
      <c r="AB24" s="107"/>
      <c r="AC24" s="107"/>
      <c r="AD24" s="107"/>
      <c r="AE24" s="107" t="s">
        <v>287</v>
      </c>
      <c r="AF24" s="107"/>
      <c r="AG24" s="107"/>
      <c r="AH24" s="107"/>
      <c r="AI24" s="107"/>
      <c r="AJ24" s="107"/>
      <c r="AK24" s="107"/>
      <c r="AL24" s="107"/>
    </row>
    <row r="25" spans="1:38" ht="77.400000000000006" thickBot="1">
      <c r="A25" s="621"/>
      <c r="B25" s="622">
        <v>3</v>
      </c>
      <c r="C25" s="622" t="s">
        <v>156</v>
      </c>
      <c r="D25" s="622">
        <v>1</v>
      </c>
      <c r="E25" s="622">
        <v>1.01</v>
      </c>
      <c r="F25" s="140" t="s">
        <v>1489</v>
      </c>
      <c r="G25" s="103" t="s">
        <v>1490</v>
      </c>
      <c r="H25" s="103" t="s">
        <v>132</v>
      </c>
      <c r="I25" s="623"/>
      <c r="J25" s="624"/>
      <c r="K25" s="625">
        <v>0</v>
      </c>
      <c r="L25" s="623"/>
      <c r="M25" s="623"/>
      <c r="N25" s="625">
        <v>0</v>
      </c>
      <c r="O25" s="625">
        <v>0</v>
      </c>
      <c r="P25" s="630">
        <v>69190</v>
      </c>
      <c r="Q25" s="99" t="s">
        <v>1477</v>
      </c>
      <c r="R25" s="98" t="s">
        <v>1491</v>
      </c>
      <c r="S25" s="627"/>
      <c r="T25" s="4" t="s">
        <v>1165</v>
      </c>
      <c r="U25" s="99" t="s">
        <v>108</v>
      </c>
      <c r="V25" s="266"/>
      <c r="W25" s="628"/>
      <c r="X25" s="26" t="s">
        <v>1165</v>
      </c>
      <c r="Y25" s="23" t="s">
        <v>108</v>
      </c>
      <c r="Z25" s="85"/>
      <c r="AA25" s="629"/>
      <c r="AB25" s="26" t="s">
        <v>1165</v>
      </c>
      <c r="AC25" s="23" t="s">
        <v>108</v>
      </c>
      <c r="AD25" s="85"/>
      <c r="AE25" s="96"/>
      <c r="AF25" s="666" t="str">
        <f t="shared" ref="AF25" si="4">IF(AE25="","No hay ejecución",IF(AND(M25=0),"No hay Programación", AE25/M25))</f>
        <v>No hay ejecución</v>
      </c>
      <c r="AG25" s="116" t="str">
        <f t="shared" si="2"/>
        <v>NA</v>
      </c>
      <c r="AH25" s="96"/>
      <c r="AI25" s="96"/>
      <c r="AJ25" s="96" t="s">
        <v>1165</v>
      </c>
      <c r="AK25" s="96" t="s">
        <v>108</v>
      </c>
      <c r="AL25" s="96"/>
    </row>
    <row r="26" spans="1:38" ht="30" thickTop="1" thickBot="1">
      <c r="A26" s="621"/>
      <c r="B26" s="622"/>
      <c r="C26" s="622"/>
      <c r="D26" s="622"/>
      <c r="E26" s="622"/>
      <c r="F26" s="360" t="s">
        <v>1492</v>
      </c>
      <c r="G26" s="104" t="s">
        <v>489</v>
      </c>
      <c r="H26" s="103" t="s">
        <v>1493</v>
      </c>
      <c r="I26" s="623">
        <v>12</v>
      </c>
      <c r="J26" s="624">
        <v>12</v>
      </c>
      <c r="K26" s="625">
        <v>24</v>
      </c>
      <c r="L26" s="623">
        <v>12</v>
      </c>
      <c r="M26" s="623"/>
      <c r="N26" s="625">
        <v>12</v>
      </c>
      <c r="O26" s="625">
        <v>36</v>
      </c>
      <c r="P26" s="630"/>
      <c r="Q26" s="99" t="s">
        <v>1477</v>
      </c>
      <c r="R26" s="98"/>
      <c r="S26" s="627"/>
      <c r="T26" s="4" t="s">
        <v>1165</v>
      </c>
      <c r="U26" s="99" t="s">
        <v>108</v>
      </c>
      <c r="V26" s="266"/>
      <c r="W26" s="628"/>
      <c r="X26" s="26" t="s">
        <v>1165</v>
      </c>
      <c r="Y26" s="23" t="s">
        <v>108</v>
      </c>
      <c r="Z26" s="85"/>
      <c r="AA26" s="629">
        <v>12</v>
      </c>
      <c r="AB26" s="26">
        <v>1</v>
      </c>
      <c r="AC26" s="23" t="s">
        <v>1479</v>
      </c>
      <c r="AD26" s="85"/>
      <c r="AE26" s="96"/>
      <c r="AF26" s="666" t="str">
        <f t="shared" ref="AF26:AF28" si="5">IF(AE26="","No hay ejecución",IF(AND(M26=0),"No hay Programación", AE26/M26))</f>
        <v>No hay ejecución</v>
      </c>
      <c r="AG26" s="116" t="str">
        <f t="shared" si="2"/>
        <v>NA</v>
      </c>
      <c r="AH26" s="96"/>
      <c r="AI26" s="96"/>
      <c r="AJ26" s="96" t="s">
        <v>1165</v>
      </c>
      <c r="AK26" s="96" t="s">
        <v>108</v>
      </c>
      <c r="AL26" s="96"/>
    </row>
    <row r="27" spans="1:38" ht="15.6" thickTop="1" thickBot="1">
      <c r="A27" s="621"/>
      <c r="B27" s="622"/>
      <c r="C27" s="622"/>
      <c r="D27" s="622"/>
      <c r="E27" s="622"/>
      <c r="F27" s="360"/>
      <c r="G27" s="104"/>
      <c r="H27" s="103"/>
      <c r="I27" s="623"/>
      <c r="J27" s="624"/>
      <c r="K27" s="625">
        <v>0</v>
      </c>
      <c r="L27" s="623"/>
      <c r="M27" s="623"/>
      <c r="N27" s="625">
        <v>0</v>
      </c>
      <c r="O27" s="625">
        <v>0</v>
      </c>
      <c r="P27" s="630"/>
      <c r="Q27" s="99"/>
      <c r="R27" s="98"/>
      <c r="S27" s="627"/>
      <c r="T27" s="4" t="s">
        <v>1165</v>
      </c>
      <c r="U27" s="99" t="s">
        <v>108</v>
      </c>
      <c r="V27" s="266"/>
      <c r="W27" s="628"/>
      <c r="X27" s="26" t="s">
        <v>1165</v>
      </c>
      <c r="Y27" s="23" t="s">
        <v>108</v>
      </c>
      <c r="Z27" s="85"/>
      <c r="AA27" s="629"/>
      <c r="AB27" s="26" t="s">
        <v>1165</v>
      </c>
      <c r="AC27" s="23" t="s">
        <v>108</v>
      </c>
      <c r="AD27" s="85"/>
      <c r="AE27" s="96"/>
      <c r="AF27" s="666" t="str">
        <f t="shared" si="5"/>
        <v>No hay ejecución</v>
      </c>
      <c r="AG27" s="116" t="str">
        <f t="shared" si="2"/>
        <v>NA</v>
      </c>
      <c r="AH27" s="96"/>
      <c r="AI27" s="96"/>
      <c r="AJ27" s="96" t="s">
        <v>1165</v>
      </c>
      <c r="AK27" s="96" t="s">
        <v>108</v>
      </c>
      <c r="AL27" s="96"/>
    </row>
    <row r="28" spans="1:38" ht="15.6" thickTop="1" thickBot="1">
      <c r="A28" s="621"/>
      <c r="B28" s="622"/>
      <c r="C28" s="622"/>
      <c r="D28" s="622"/>
      <c r="E28" s="622"/>
      <c r="F28" s="360"/>
      <c r="G28" s="104"/>
      <c r="H28" s="103"/>
      <c r="I28" s="623"/>
      <c r="J28" s="624"/>
      <c r="K28" s="625">
        <v>0</v>
      </c>
      <c r="L28" s="623"/>
      <c r="M28" s="623"/>
      <c r="N28" s="625">
        <v>0</v>
      </c>
      <c r="O28" s="625">
        <v>0</v>
      </c>
      <c r="P28" s="630"/>
      <c r="Q28" s="99"/>
      <c r="R28" s="98"/>
      <c r="S28" s="627"/>
      <c r="T28" s="4" t="s">
        <v>1165</v>
      </c>
      <c r="U28" s="99" t="s">
        <v>108</v>
      </c>
      <c r="V28" s="266"/>
      <c r="W28" s="628"/>
      <c r="X28" s="26" t="s">
        <v>1165</v>
      </c>
      <c r="Y28" s="23" t="s">
        <v>108</v>
      </c>
      <c r="Z28" s="85"/>
      <c r="AA28" s="629"/>
      <c r="AB28" s="26" t="s">
        <v>1165</v>
      </c>
      <c r="AC28" s="23" t="s">
        <v>108</v>
      </c>
      <c r="AD28" s="85"/>
      <c r="AE28" s="96"/>
      <c r="AF28" s="666" t="str">
        <f t="shared" si="5"/>
        <v>No hay ejecución</v>
      </c>
      <c r="AG28" s="116" t="str">
        <f t="shared" si="2"/>
        <v>NA</v>
      </c>
      <c r="AH28" s="96"/>
      <c r="AI28" s="96"/>
      <c r="AJ28" s="96" t="s">
        <v>1165</v>
      </c>
      <c r="AK28" s="96" t="s">
        <v>108</v>
      </c>
      <c r="AL28" s="96"/>
    </row>
    <row r="29" spans="1:38" ht="15.6" thickTop="1" thickBot="1">
      <c r="A29" s="6"/>
      <c r="B29" s="6"/>
      <c r="C29" s="6"/>
      <c r="D29" s="6"/>
      <c r="E29" s="6"/>
      <c r="F29" s="363"/>
      <c r="G29" s="7"/>
      <c r="H29" s="8"/>
      <c r="I29" s="9"/>
      <c r="J29" s="307"/>
      <c r="K29" s="9"/>
      <c r="L29" s="9"/>
      <c r="M29" s="9"/>
      <c r="N29" s="9"/>
      <c r="O29" s="9"/>
      <c r="P29" s="9"/>
      <c r="Q29" s="9"/>
      <c r="R29" s="9"/>
    </row>
    <row r="30" spans="1:38" ht="19.5" customHeight="1" thickTop="1" thickBot="1">
      <c r="A30" s="806" t="s">
        <v>223</v>
      </c>
      <c r="B30" s="807"/>
      <c r="C30" s="807"/>
      <c r="D30" s="807"/>
      <c r="E30" s="807"/>
      <c r="F30" s="853" t="s">
        <v>1494</v>
      </c>
      <c r="G30" s="853"/>
      <c r="H30" s="10"/>
      <c r="I30" s="9"/>
      <c r="J30" s="307"/>
      <c r="K30" s="9"/>
      <c r="L30" s="9"/>
      <c r="M30" s="9"/>
      <c r="N30" s="9"/>
      <c r="O30" s="9"/>
      <c r="P30" s="9"/>
      <c r="Q30" s="9"/>
      <c r="R30" s="9"/>
    </row>
    <row r="31" spans="1:38" ht="15.6" thickTop="1" thickBot="1">
      <c r="A31" s="11"/>
      <c r="B31" s="11"/>
      <c r="C31" s="11"/>
      <c r="D31" s="11"/>
      <c r="E31" s="11"/>
      <c r="F31" s="362"/>
      <c r="G31" s="12"/>
      <c r="H31" s="10"/>
      <c r="I31" s="9"/>
      <c r="J31" s="307"/>
      <c r="K31" s="9"/>
      <c r="L31" s="9"/>
      <c r="M31" s="9"/>
      <c r="N31" s="9"/>
      <c r="O31" s="9"/>
      <c r="P31" s="9"/>
      <c r="Q31" s="9"/>
      <c r="R31" s="9"/>
    </row>
    <row r="32" spans="1:38" ht="20.399999999999999" thickTop="1" thickBot="1">
      <c r="A32" s="808" t="s">
        <v>224</v>
      </c>
      <c r="B32" s="809"/>
      <c r="C32" s="809"/>
      <c r="D32" s="809"/>
      <c r="E32" s="809"/>
      <c r="F32" s="153" t="s">
        <v>324</v>
      </c>
      <c r="G32" s="14"/>
      <c r="H32" s="10"/>
      <c r="I32" s="9"/>
      <c r="J32" s="307"/>
      <c r="K32" s="9"/>
      <c r="L32" s="9"/>
      <c r="M32" s="9"/>
      <c r="N32" s="9"/>
      <c r="O32" s="9"/>
      <c r="P32" s="9"/>
      <c r="Q32" s="9"/>
      <c r="R32" s="9"/>
    </row>
    <row r="33" spans="1:22" ht="15.6" thickTop="1" thickBot="1">
      <c r="A33" s="13"/>
      <c r="B33" s="13"/>
      <c r="C33" s="13"/>
      <c r="D33" s="13"/>
      <c r="E33" s="13"/>
      <c r="F33" s="154"/>
      <c r="G33" s="14"/>
      <c r="H33" s="10"/>
      <c r="I33" s="9"/>
      <c r="J33" s="307"/>
      <c r="K33" s="9"/>
      <c r="L33" s="9"/>
      <c r="M33" s="9"/>
      <c r="N33" s="9"/>
      <c r="O33" s="9"/>
      <c r="P33" s="9"/>
      <c r="Q33" s="9"/>
      <c r="R33" s="9"/>
    </row>
    <row r="34" spans="1:22" ht="15.6" thickTop="1" thickBot="1">
      <c r="A34" s="15" t="s">
        <v>226</v>
      </c>
      <c r="B34" s="6"/>
      <c r="C34" s="16"/>
      <c r="D34" s="6"/>
      <c r="E34" s="6"/>
      <c r="F34" s="363"/>
      <c r="G34" s="7"/>
      <c r="H34" s="10"/>
      <c r="I34" s="9"/>
      <c r="J34" s="307"/>
      <c r="K34" s="9"/>
      <c r="L34" s="9"/>
      <c r="M34" s="9"/>
      <c r="N34" s="9"/>
      <c r="O34" s="9"/>
      <c r="P34" s="9"/>
      <c r="Q34" s="9"/>
      <c r="R34" s="9"/>
    </row>
    <row r="35" spans="1:22" ht="15.6" thickTop="1" thickBot="1">
      <c r="A35" s="17">
        <v>1</v>
      </c>
      <c r="B35" s="6" t="s">
        <v>227</v>
      </c>
      <c r="C35" s="16"/>
      <c r="D35" s="6"/>
      <c r="E35" s="6"/>
      <c r="F35" s="363"/>
      <c r="G35" s="7"/>
      <c r="H35" s="10"/>
      <c r="I35" s="9"/>
      <c r="J35" s="307"/>
      <c r="K35" s="9"/>
      <c r="L35" s="9"/>
      <c r="M35" s="9"/>
      <c r="N35" s="9"/>
      <c r="O35" s="9"/>
      <c r="P35" s="9"/>
      <c r="Q35" s="9"/>
      <c r="R35" s="9"/>
    </row>
    <row r="36" spans="1:22" ht="15.6" thickTop="1" thickBot="1">
      <c r="A36" s="17">
        <v>2</v>
      </c>
      <c r="B36" s="6" t="s">
        <v>228</v>
      </c>
      <c r="C36" s="16"/>
      <c r="D36" s="6"/>
      <c r="E36" s="6"/>
      <c r="F36" s="363"/>
      <c r="G36" s="7"/>
      <c r="H36" s="10"/>
      <c r="I36" s="9"/>
      <c r="J36" s="307"/>
      <c r="K36" s="9"/>
      <c r="L36" s="9"/>
      <c r="M36" s="9"/>
      <c r="N36" s="9"/>
      <c r="O36" s="9"/>
      <c r="P36" s="9"/>
      <c r="Q36" s="9"/>
      <c r="R36" s="9"/>
    </row>
    <row r="37" spans="1:22" ht="15.6" thickTop="1" thickBot="1">
      <c r="A37" s="17">
        <v>3</v>
      </c>
      <c r="B37" s="6" t="s">
        <v>229</v>
      </c>
      <c r="C37" s="18"/>
      <c r="D37" s="6"/>
      <c r="E37" s="6"/>
      <c r="F37" s="363"/>
      <c r="G37" s="7"/>
      <c r="H37" s="19"/>
      <c r="I37" s="9"/>
      <c r="J37" s="307"/>
      <c r="K37" s="9"/>
      <c r="L37" s="9"/>
      <c r="M37" s="9"/>
      <c r="N37" s="9"/>
      <c r="O37" s="9"/>
      <c r="P37" s="9"/>
      <c r="Q37" s="9"/>
      <c r="R37" s="9"/>
    </row>
    <row r="38" spans="1:22" ht="15.6" thickTop="1" thickBot="1">
      <c r="A38" s="17">
        <v>4</v>
      </c>
      <c r="B38" s="6" t="s">
        <v>294</v>
      </c>
      <c r="C38" s="18"/>
      <c r="D38" s="6"/>
      <c r="E38" s="6"/>
      <c r="F38" s="363"/>
      <c r="G38" s="7"/>
      <c r="H38" s="8"/>
      <c r="I38" s="9"/>
      <c r="J38" s="307"/>
      <c r="K38" s="9"/>
      <c r="L38" s="9"/>
      <c r="M38" s="9"/>
      <c r="N38" s="9"/>
      <c r="O38" s="9"/>
      <c r="P38" s="9"/>
      <c r="Q38" s="9"/>
      <c r="R38" s="9"/>
    </row>
    <row r="39" spans="1:22" ht="15.6" thickTop="1" thickBot="1">
      <c r="A39" s="17">
        <v>5</v>
      </c>
      <c r="B39" s="6" t="s">
        <v>231</v>
      </c>
      <c r="C39" s="18"/>
      <c r="D39" s="6"/>
      <c r="E39" s="6"/>
      <c r="F39" s="363"/>
      <c r="G39" s="7"/>
      <c r="H39" s="8"/>
      <c r="I39" s="9"/>
      <c r="J39" s="307"/>
      <c r="K39" s="9"/>
      <c r="L39" s="9"/>
      <c r="M39" s="9"/>
      <c r="N39" s="9"/>
      <c r="O39" s="9"/>
      <c r="P39" s="9"/>
      <c r="Q39" s="9"/>
      <c r="R39" s="9"/>
    </row>
    <row r="40" spans="1:22" ht="15" thickTop="1">
      <c r="A40" s="17">
        <v>6</v>
      </c>
      <c r="B40" s="19" t="s">
        <v>232</v>
      </c>
      <c r="C40" s="18"/>
      <c r="D40" s="6"/>
      <c r="E40" s="6"/>
      <c r="F40" s="363"/>
      <c r="G40" s="7"/>
      <c r="H40" s="10"/>
      <c r="I40" s="14"/>
      <c r="J40" s="154"/>
      <c r="K40" s="14"/>
      <c r="L40" s="14"/>
      <c r="M40" s="14"/>
      <c r="N40" s="14"/>
      <c r="O40" s="14"/>
      <c r="P40" s="14"/>
      <c r="Q40" s="14"/>
      <c r="R40" s="14"/>
    </row>
    <row r="41" spans="1:22">
      <c r="A41" s="17">
        <v>7</v>
      </c>
      <c r="B41" s="6" t="s">
        <v>233</v>
      </c>
      <c r="D41" s="6"/>
      <c r="E41" s="6"/>
      <c r="F41" s="363"/>
      <c r="G41" s="7"/>
      <c r="H41" s="10"/>
      <c r="I41" s="14"/>
      <c r="J41" s="154"/>
      <c r="K41" s="14"/>
      <c r="L41" s="14"/>
      <c r="M41" s="14"/>
      <c r="N41" s="14"/>
      <c r="O41" s="14"/>
      <c r="P41" s="14"/>
      <c r="Q41" s="14"/>
      <c r="R41" s="14"/>
    </row>
    <row r="42" spans="1:22">
      <c r="A42" s="17">
        <v>8</v>
      </c>
      <c r="B42" s="20" t="s">
        <v>234</v>
      </c>
      <c r="C42" s="6"/>
      <c r="D42" s="19"/>
      <c r="E42" s="19"/>
      <c r="F42" s="363"/>
      <c r="G42" s="7"/>
      <c r="H42" s="10"/>
      <c r="I42" s="14"/>
      <c r="J42" s="154"/>
      <c r="K42" s="14"/>
      <c r="L42" s="14"/>
      <c r="M42" s="14"/>
      <c r="N42" s="14"/>
      <c r="O42" s="14"/>
      <c r="P42" s="14"/>
      <c r="Q42" s="14"/>
      <c r="R42" s="14"/>
      <c r="S42" s="19"/>
      <c r="T42" s="19"/>
      <c r="U42" s="19"/>
      <c r="V42" s="19"/>
    </row>
    <row r="43" spans="1:22">
      <c r="A43" s="17">
        <v>9</v>
      </c>
      <c r="B43" s="20" t="s">
        <v>235</v>
      </c>
      <c r="C43" s="6"/>
      <c r="D43" s="6"/>
      <c r="E43" s="6"/>
      <c r="F43" s="363"/>
      <c r="G43" s="7"/>
      <c r="H43" s="10"/>
      <c r="I43" s="14"/>
      <c r="J43" s="154"/>
      <c r="K43" s="14"/>
      <c r="L43" s="14"/>
      <c r="M43" s="14"/>
      <c r="N43" s="14"/>
      <c r="O43" s="14"/>
      <c r="P43" s="14"/>
      <c r="Q43" s="14"/>
      <c r="R43" s="14"/>
    </row>
    <row r="44" spans="1:22">
      <c r="A44" s="17">
        <v>10</v>
      </c>
      <c r="B44" s="20" t="s">
        <v>236</v>
      </c>
      <c r="C44" s="6"/>
      <c r="D44" s="6"/>
      <c r="E44" s="6"/>
      <c r="F44" s="363"/>
      <c r="G44" s="7"/>
      <c r="H44" s="10"/>
      <c r="I44" s="14"/>
      <c r="J44" s="154"/>
      <c r="K44" s="14"/>
      <c r="L44" s="14"/>
      <c r="M44" s="14"/>
      <c r="N44" s="14"/>
      <c r="O44" s="14"/>
      <c r="P44" s="14"/>
      <c r="Q44" s="14"/>
      <c r="R44" s="14"/>
    </row>
    <row r="45" spans="1:22">
      <c r="A45" s="17">
        <v>10</v>
      </c>
      <c r="B45" s="20" t="s">
        <v>237</v>
      </c>
      <c r="C45" s="6"/>
      <c r="D45" s="6"/>
      <c r="E45" s="6"/>
      <c r="F45" s="363"/>
      <c r="G45" s="7"/>
      <c r="H45" s="10"/>
      <c r="I45" s="14"/>
      <c r="J45" s="154"/>
      <c r="K45" s="14"/>
      <c r="L45" s="14"/>
      <c r="M45" s="14"/>
      <c r="N45" s="14"/>
      <c r="O45" s="14"/>
      <c r="P45" s="14"/>
      <c r="Q45" s="14"/>
      <c r="R45" s="14"/>
    </row>
    <row r="46" spans="1:22">
      <c r="A46" s="17">
        <v>11</v>
      </c>
      <c r="B46" s="6" t="s">
        <v>238</v>
      </c>
      <c r="C46" s="6"/>
      <c r="D46" s="6"/>
      <c r="E46" s="6"/>
      <c r="F46" s="363"/>
      <c r="G46" s="7"/>
      <c r="H46" s="10"/>
      <c r="I46" s="14"/>
      <c r="J46" s="154"/>
      <c r="K46" s="14"/>
      <c r="L46" s="14"/>
      <c r="M46" s="14"/>
      <c r="N46" s="14"/>
      <c r="O46" s="14"/>
      <c r="P46" s="14"/>
      <c r="Q46" s="14"/>
      <c r="R46" s="14"/>
    </row>
    <row r="47" spans="1:22">
      <c r="A47" s="17">
        <v>12</v>
      </c>
      <c r="B47" s="20" t="s">
        <v>239</v>
      </c>
      <c r="C47" s="6"/>
      <c r="D47" s="6"/>
      <c r="E47" s="6"/>
      <c r="F47" s="363"/>
      <c r="G47" s="7"/>
      <c r="H47" s="10"/>
      <c r="I47" s="14"/>
      <c r="J47" s="154"/>
      <c r="K47" s="14"/>
      <c r="L47" s="14"/>
      <c r="M47" s="14"/>
      <c r="N47" s="14"/>
      <c r="O47" s="14"/>
      <c r="P47" s="14"/>
      <c r="Q47" s="14"/>
      <c r="R47" s="14"/>
    </row>
    <row r="48" spans="1:22" ht="15" thickBot="1">
      <c r="A48" s="19"/>
      <c r="C48" s="19"/>
      <c r="D48" s="19"/>
      <c r="E48" s="19"/>
      <c r="F48" s="364"/>
      <c r="G48" s="21"/>
      <c r="H48" s="22"/>
      <c r="I48" s="22"/>
      <c r="J48" s="308"/>
      <c r="K48" s="22"/>
      <c r="L48" s="22"/>
      <c r="M48" s="22"/>
      <c r="N48" s="22"/>
      <c r="O48" s="22"/>
      <c r="P48" s="22"/>
      <c r="Q48" s="22"/>
      <c r="R48" s="22"/>
    </row>
    <row r="49" spans="1:22" ht="15" thickTop="1">
      <c r="A49" s="19"/>
      <c r="C49" s="19"/>
      <c r="D49" s="19"/>
      <c r="E49" s="19"/>
      <c r="F49" s="364"/>
      <c r="G49" s="21"/>
      <c r="H49" s="19"/>
      <c r="I49" s="19"/>
      <c r="J49" s="28"/>
      <c r="K49" s="19"/>
      <c r="L49" s="19"/>
      <c r="M49" s="19"/>
      <c r="N49" s="19"/>
      <c r="O49" s="19"/>
      <c r="P49" s="19"/>
      <c r="Q49" s="19"/>
      <c r="R49" s="19"/>
    </row>
    <row r="50" spans="1:22">
      <c r="A50" s="19"/>
      <c r="B50" s="19"/>
      <c r="C50" s="19"/>
      <c r="D50" s="19"/>
      <c r="E50" s="19"/>
      <c r="F50" s="364"/>
      <c r="G50" s="21"/>
      <c r="H50" s="19"/>
      <c r="I50" s="19"/>
      <c r="J50" s="28"/>
      <c r="K50" s="19"/>
      <c r="L50" s="19"/>
      <c r="M50" s="19"/>
      <c r="N50" s="19"/>
      <c r="O50" s="19"/>
      <c r="P50" s="19"/>
      <c r="Q50" s="19"/>
      <c r="R50" s="19"/>
      <c r="S50" s="19"/>
      <c r="T50" s="19"/>
      <c r="U50" s="19"/>
      <c r="V50" s="19"/>
    </row>
    <row r="51" spans="1:22">
      <c r="A51" s="19"/>
      <c r="B51" s="19"/>
      <c r="C51" s="19"/>
      <c r="D51" s="19"/>
      <c r="E51" s="19"/>
      <c r="F51" s="364"/>
      <c r="G51" s="21"/>
      <c r="H51" s="19"/>
      <c r="I51" s="19"/>
      <c r="J51" s="28"/>
      <c r="K51" s="19"/>
      <c r="L51" s="19"/>
      <c r="M51" s="19"/>
      <c r="N51" s="19"/>
      <c r="O51" s="19"/>
      <c r="P51" s="19"/>
      <c r="Q51" s="19"/>
      <c r="R51" s="19"/>
      <c r="S51" s="19"/>
      <c r="T51" s="19"/>
      <c r="U51" s="19"/>
      <c r="V51" s="19"/>
    </row>
    <row r="52" spans="1:22">
      <c r="A52" s="19"/>
      <c r="B52" s="19"/>
      <c r="C52" s="19"/>
      <c r="D52" s="19"/>
      <c r="E52" s="19"/>
      <c r="F52" s="364"/>
      <c r="G52" s="21"/>
      <c r="H52" s="19"/>
      <c r="I52" s="19"/>
      <c r="J52" s="28"/>
      <c r="K52" s="19"/>
      <c r="L52" s="19"/>
      <c r="M52" s="19"/>
      <c r="N52" s="19"/>
      <c r="O52" s="19"/>
      <c r="P52" s="19"/>
      <c r="Q52" s="19"/>
      <c r="R52" s="19"/>
      <c r="S52" s="19"/>
      <c r="T52" s="19"/>
      <c r="U52" s="19"/>
      <c r="V52" s="19"/>
    </row>
    <row r="53" spans="1:22">
      <c r="A53" s="1"/>
      <c r="B53" s="1"/>
      <c r="C53" s="1"/>
      <c r="D53" s="1"/>
      <c r="E53" s="1"/>
      <c r="F53" s="351"/>
      <c r="G53" s="3"/>
      <c r="H53" s="1"/>
      <c r="I53" s="1"/>
      <c r="J53" s="27"/>
      <c r="K53" s="1"/>
      <c r="L53" s="1"/>
      <c r="M53" s="1"/>
      <c r="N53" s="1"/>
      <c r="O53" s="1"/>
      <c r="P53" s="1"/>
      <c r="Q53" s="1"/>
      <c r="R53" s="1"/>
      <c r="S53" s="19"/>
      <c r="T53" s="19"/>
      <c r="U53" s="19"/>
      <c r="V53" s="19"/>
    </row>
    <row r="54" spans="1:22">
      <c r="A54" s="1"/>
      <c r="B54" s="1"/>
      <c r="C54" s="1"/>
      <c r="D54" s="1"/>
      <c r="E54" s="1"/>
      <c r="F54" s="351"/>
      <c r="G54" s="3"/>
      <c r="H54" s="1"/>
      <c r="I54" s="1"/>
      <c r="J54" s="27"/>
      <c r="K54" s="1"/>
      <c r="L54" s="1"/>
      <c r="M54" s="1"/>
      <c r="N54" s="1"/>
      <c r="O54" s="1"/>
      <c r="P54" s="1"/>
      <c r="Q54" s="1"/>
      <c r="R54" s="1"/>
      <c r="S54" s="19"/>
      <c r="T54" s="19"/>
      <c r="U54" s="19"/>
      <c r="V54" s="19"/>
    </row>
    <row r="55" spans="1:22">
      <c r="A55" s="1"/>
      <c r="B55" s="1"/>
      <c r="C55" s="1"/>
      <c r="D55" s="1"/>
      <c r="E55" s="1"/>
      <c r="F55" s="351"/>
      <c r="G55" s="3"/>
      <c r="H55" s="1"/>
      <c r="I55" s="1"/>
      <c r="J55" s="27"/>
      <c r="K55" s="1"/>
      <c r="L55" s="1"/>
      <c r="M55" s="1"/>
      <c r="N55" s="1"/>
      <c r="O55" s="1"/>
      <c r="P55" s="1"/>
      <c r="Q55" s="1"/>
      <c r="R55" s="1"/>
      <c r="S55" s="19"/>
      <c r="T55" s="19"/>
      <c r="U55" s="19"/>
      <c r="V55" s="19"/>
    </row>
    <row r="56" spans="1:22">
      <c r="A56" s="1"/>
      <c r="B56" s="1"/>
      <c r="C56" s="1"/>
      <c r="D56" s="1"/>
      <c r="E56" s="1"/>
      <c r="F56" s="351"/>
      <c r="G56" s="3"/>
      <c r="H56" s="1"/>
      <c r="I56" s="1"/>
      <c r="J56" s="27"/>
      <c r="K56" s="1"/>
      <c r="L56" s="1"/>
      <c r="M56" s="1"/>
      <c r="N56" s="1"/>
      <c r="O56" s="1"/>
      <c r="P56" s="1"/>
      <c r="Q56" s="1"/>
      <c r="R56" s="1"/>
      <c r="S56" s="19"/>
      <c r="T56" s="19"/>
      <c r="U56" s="19"/>
      <c r="V56" s="19"/>
    </row>
    <row r="57" spans="1:22">
      <c r="A57" s="1"/>
      <c r="B57" s="1"/>
      <c r="C57" s="1"/>
      <c r="D57" s="1"/>
      <c r="E57" s="1"/>
      <c r="F57" s="351"/>
      <c r="G57" s="3"/>
      <c r="H57" s="1"/>
      <c r="I57" s="1"/>
      <c r="J57" s="27"/>
      <c r="K57" s="1"/>
      <c r="L57" s="1"/>
      <c r="M57" s="1"/>
      <c r="N57" s="1"/>
      <c r="O57" s="1"/>
      <c r="P57" s="1"/>
      <c r="Q57" s="1"/>
      <c r="R57" s="1"/>
      <c r="S57" s="19"/>
      <c r="T57" s="19"/>
      <c r="U57" s="19"/>
      <c r="V57" s="19"/>
    </row>
    <row r="58" spans="1:22">
      <c r="A58" s="1"/>
      <c r="B58" s="1"/>
      <c r="C58" s="1"/>
      <c r="D58" s="1"/>
      <c r="E58" s="1"/>
      <c r="F58" s="351"/>
      <c r="G58" s="3"/>
      <c r="H58" s="1"/>
      <c r="I58" s="1"/>
      <c r="J58" s="27"/>
      <c r="K58" s="1"/>
      <c r="L58" s="1"/>
      <c r="M58" s="1"/>
      <c r="N58" s="1"/>
      <c r="O58" s="1"/>
      <c r="P58" s="1"/>
      <c r="Q58" s="1"/>
      <c r="R58" s="1"/>
      <c r="S58" s="19"/>
      <c r="T58" s="19"/>
      <c r="U58" s="19"/>
      <c r="V58" s="19"/>
    </row>
    <row r="59" spans="1:22">
      <c r="A59" s="1"/>
      <c r="B59" s="1"/>
      <c r="C59" s="1"/>
      <c r="D59" s="1"/>
      <c r="E59" s="1"/>
      <c r="F59" s="351"/>
      <c r="G59" s="3"/>
      <c r="H59" s="1"/>
      <c r="I59" s="1"/>
      <c r="J59" s="27"/>
      <c r="K59" s="1"/>
      <c r="L59" s="1"/>
      <c r="M59" s="1"/>
      <c r="N59" s="1"/>
      <c r="O59" s="1"/>
      <c r="P59" s="1"/>
      <c r="Q59" s="1"/>
      <c r="R59" s="1"/>
      <c r="S59" s="19"/>
      <c r="T59" s="19"/>
      <c r="U59" s="19"/>
      <c r="V59" s="19"/>
    </row>
    <row r="60" spans="1:22">
      <c r="A60" s="1"/>
      <c r="B60" s="1"/>
      <c r="C60" s="1"/>
      <c r="D60" s="1"/>
      <c r="E60" s="1"/>
      <c r="F60" s="351"/>
      <c r="G60" s="3"/>
      <c r="H60" s="1"/>
      <c r="I60" s="1"/>
      <c r="J60" s="27"/>
      <c r="K60" s="1"/>
      <c r="L60" s="1"/>
      <c r="M60" s="1"/>
      <c r="N60" s="1"/>
      <c r="O60" s="1"/>
      <c r="P60" s="1"/>
      <c r="Q60" s="1"/>
      <c r="R60" s="1"/>
      <c r="S60" s="19"/>
      <c r="T60" s="19"/>
      <c r="U60" s="19"/>
      <c r="V60" s="19"/>
    </row>
    <row r="61" spans="1:22">
      <c r="A61" s="1"/>
      <c r="B61" s="1"/>
      <c r="C61" s="1"/>
      <c r="D61" s="1"/>
      <c r="E61" s="1"/>
      <c r="F61" s="351"/>
      <c r="G61" s="3"/>
      <c r="H61" s="1"/>
      <c r="I61" s="1"/>
      <c r="J61" s="27"/>
      <c r="K61" s="1"/>
      <c r="L61" s="1"/>
      <c r="M61" s="1"/>
      <c r="N61" s="1"/>
      <c r="O61" s="1"/>
      <c r="P61" s="1"/>
      <c r="Q61" s="1"/>
      <c r="R61" s="1"/>
      <c r="S61" s="19"/>
      <c r="T61" s="19"/>
      <c r="U61" s="19"/>
      <c r="V61" s="19"/>
    </row>
    <row r="62" spans="1:22">
      <c r="A62" s="1"/>
      <c r="B62" s="1"/>
      <c r="C62" s="1"/>
      <c r="D62" s="1"/>
      <c r="E62" s="1"/>
      <c r="F62" s="351"/>
      <c r="G62" s="3"/>
      <c r="H62" s="1"/>
      <c r="I62" s="1"/>
      <c r="J62" s="27"/>
      <c r="K62" s="1"/>
      <c r="L62" s="1"/>
      <c r="M62" s="1"/>
      <c r="N62" s="1"/>
      <c r="O62" s="1"/>
      <c r="P62" s="1"/>
      <c r="Q62" s="1"/>
      <c r="R62" s="1"/>
      <c r="S62" s="19"/>
      <c r="T62" s="19"/>
      <c r="U62" s="19"/>
      <c r="V62" s="19"/>
    </row>
  </sheetData>
  <autoFilter ref="AE13:AG28" xr:uid="{0630C9FA-939D-4A2A-BBB3-7A9C3B6923F8}"/>
  <mergeCells count="44">
    <mergeCell ref="A1:E1"/>
    <mergeCell ref="A2:E2"/>
    <mergeCell ref="A6:E6"/>
    <mergeCell ref="F6:G6"/>
    <mergeCell ref="A7:E7"/>
    <mergeCell ref="F7:G7"/>
    <mergeCell ref="A8:E8"/>
    <mergeCell ref="F8:G8"/>
    <mergeCell ref="A9:E9"/>
    <mergeCell ref="F9:G9"/>
    <mergeCell ref="A11:A14"/>
    <mergeCell ref="B11:E11"/>
    <mergeCell ref="Y13:Y14"/>
    <mergeCell ref="AI11:AL12"/>
    <mergeCell ref="B12:B14"/>
    <mergeCell ref="C12:C14"/>
    <mergeCell ref="D12:D14"/>
    <mergeCell ref="E12:E14"/>
    <mergeCell ref="S12:V12"/>
    <mergeCell ref="W12:Z12"/>
    <mergeCell ref="AA12:AD12"/>
    <mergeCell ref="AE12:AH12"/>
    <mergeCell ref="S13:S14"/>
    <mergeCell ref="T13:T14"/>
    <mergeCell ref="U13:U14"/>
    <mergeCell ref="V13:V14"/>
    <mergeCell ref="W13:W14"/>
    <mergeCell ref="X13:X14"/>
    <mergeCell ref="AL13:AL14"/>
    <mergeCell ref="A30:E30"/>
    <mergeCell ref="F30:G30"/>
    <mergeCell ref="A32:E32"/>
    <mergeCell ref="AF13:AF14"/>
    <mergeCell ref="AG13:AG14"/>
    <mergeCell ref="AH13:AH14"/>
    <mergeCell ref="AI13:AI14"/>
    <mergeCell ref="AJ13:AJ14"/>
    <mergeCell ref="AK13:AK14"/>
    <mergeCell ref="Z13:Z14"/>
    <mergeCell ref="AA13:AA14"/>
    <mergeCell ref="AB13:AB14"/>
    <mergeCell ref="AC13:AC14"/>
    <mergeCell ref="AD13:AD14"/>
    <mergeCell ref="AE13:AE14"/>
  </mergeCells>
  <conditionalFormatting sqref="AK15:AK23">
    <cfRule type="containsText" dxfId="26" priority="1" operator="containsText" text="De Acuerdo a lo Programado">
      <formula>NOT(ISERROR(SEARCH("De Acuerdo a lo Programado",AK15)))</formula>
    </cfRule>
    <cfRule type="containsText" dxfId="25" priority="2" operator="containsText" text="Atraso Leve">
      <formula>NOT(ISERROR(SEARCH("Atraso Leve",AK15)))</formula>
    </cfRule>
    <cfRule type="containsText" dxfId="24" priority="3" operator="containsText" text="En Riesgo de Incumplimiento">
      <formula>NOT(ISERROR(SEARCH("En Riesgo de Incumplimiento",AK15)))</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C18E6-EAEA-42C3-8C5F-81610686D150}">
  <sheetPr filterMode="1">
    <tabColor theme="0"/>
  </sheetPr>
  <dimension ref="A1:AQ441"/>
  <sheetViews>
    <sheetView topLeftCell="J14" zoomScale="80" zoomScaleNormal="80" workbookViewId="0">
      <selection activeCell="Y74" sqref="Y74"/>
    </sheetView>
  </sheetViews>
  <sheetFormatPr baseColWidth="10" defaultColWidth="11.44140625" defaultRowHeight="35.25" customHeight="1"/>
  <cols>
    <col min="1" max="1" width="10.21875" style="524" customWidth="1"/>
    <col min="2" max="5" width="6.77734375" style="524" hidden="1" customWidth="1"/>
    <col min="6" max="6" width="53.77734375" style="603" customWidth="1"/>
    <col min="7" max="7" width="25.21875" style="603" customWidth="1"/>
    <col min="8" max="9" width="27.21875" style="603" customWidth="1"/>
    <col min="10" max="10" width="23.77734375" style="603" customWidth="1"/>
    <col min="11" max="11" width="24.21875" style="603" customWidth="1"/>
    <col min="12" max="13" width="0" style="524" hidden="1" customWidth="1"/>
    <col min="14" max="14" width="13.21875" style="524" hidden="1" customWidth="1"/>
    <col min="15" max="15" width="26.77734375" style="524" hidden="1" customWidth="1"/>
    <col min="16" max="19" width="0" style="524" hidden="1" customWidth="1"/>
    <col min="20" max="20" width="23.5546875" style="524" hidden="1" customWidth="1"/>
    <col min="21" max="24" width="0" style="524" hidden="1" customWidth="1"/>
    <col min="25" max="25" width="16.77734375" style="524" customWidth="1"/>
    <col min="26" max="26" width="18.77734375" style="524" customWidth="1"/>
    <col min="27" max="27" width="15.77734375" style="525" customWidth="1"/>
    <col min="28" max="28" width="17.44140625" style="525" customWidth="1"/>
    <col min="29" max="29" width="29.21875" style="524" customWidth="1"/>
    <col min="30" max="30" width="14.5546875" style="524" hidden="1" customWidth="1"/>
    <col min="31" max="31" width="12.77734375" style="524" hidden="1" customWidth="1"/>
    <col min="32" max="32" width="16.21875" style="525" hidden="1" customWidth="1"/>
    <col min="33" max="33" width="0" style="525" hidden="1" customWidth="1"/>
    <col min="34" max="34" width="26.21875" style="524" hidden="1" customWidth="1"/>
    <col min="35" max="35" width="17.44140625" style="524" hidden="1" customWidth="1"/>
    <col min="36" max="36" width="0" style="524" hidden="1" customWidth="1"/>
    <col min="37" max="37" width="0" style="525" hidden="1" customWidth="1"/>
    <col min="38" max="38" width="15.44140625" style="525" hidden="1" customWidth="1"/>
    <col min="39" max="39" width="21.21875" style="524" hidden="1" customWidth="1"/>
    <col min="40" max="40" width="18.21875" style="524" customWidth="1"/>
    <col min="41" max="41" width="15.77734375" style="524" customWidth="1"/>
    <col min="42" max="42" width="14.77734375" style="524" customWidth="1"/>
    <col min="43" max="43" width="25.77734375" style="524" customWidth="1"/>
    <col min="44" max="16384" width="11.44140625" style="524"/>
  </cols>
  <sheetData>
    <row r="1" spans="1:43" ht="35.25" customHeight="1">
      <c r="F1" s="524"/>
      <c r="G1" s="524"/>
      <c r="H1" s="524"/>
      <c r="I1" s="524"/>
      <c r="J1" s="524"/>
      <c r="K1" s="524"/>
    </row>
    <row r="2" spans="1:43" ht="35.25" customHeight="1">
      <c r="A2" s="526"/>
      <c r="B2" s="526"/>
      <c r="C2" s="526"/>
      <c r="D2" s="526"/>
      <c r="E2" s="526"/>
      <c r="F2" s="527"/>
      <c r="G2" s="527"/>
      <c r="H2" s="527"/>
      <c r="I2" s="527"/>
      <c r="J2" s="527"/>
      <c r="K2" s="527"/>
    </row>
    <row r="6" spans="1:43" ht="35.25" customHeight="1">
      <c r="A6" s="528" t="s">
        <v>40</v>
      </c>
      <c r="B6" s="528"/>
      <c r="C6" s="528"/>
      <c r="D6" s="528"/>
      <c r="E6" s="528"/>
      <c r="F6" s="529">
        <v>2024</v>
      </c>
      <c r="G6" s="530"/>
      <c r="H6" s="530"/>
      <c r="I6" s="530"/>
      <c r="J6" s="530"/>
      <c r="K6" s="530"/>
    </row>
    <row r="7" spans="1:43" ht="35.25" customHeight="1">
      <c r="A7" s="531" t="s">
        <v>41</v>
      </c>
      <c r="B7" s="531"/>
      <c r="C7" s="531"/>
      <c r="D7" s="531"/>
      <c r="E7" s="531"/>
      <c r="F7" s="532"/>
      <c r="G7" s="530"/>
      <c r="H7" s="530"/>
      <c r="I7" s="530"/>
      <c r="J7" s="530"/>
      <c r="K7" s="530"/>
    </row>
    <row r="8" spans="1:43" ht="35.25" customHeight="1">
      <c r="A8" s="528" t="s">
        <v>42</v>
      </c>
      <c r="B8" s="528"/>
      <c r="C8" s="528"/>
      <c r="D8" s="528"/>
      <c r="E8" s="528"/>
      <c r="F8" s="532" t="s">
        <v>1241</v>
      </c>
      <c r="G8" s="530"/>
      <c r="H8" s="530"/>
      <c r="I8" s="530"/>
      <c r="J8" s="530"/>
      <c r="K8" s="530"/>
    </row>
    <row r="9" spans="1:43" ht="35.25" customHeight="1">
      <c r="A9" s="531" t="s">
        <v>43</v>
      </c>
      <c r="B9" s="531"/>
      <c r="C9" s="531"/>
      <c r="D9" s="531"/>
      <c r="E9" s="531"/>
      <c r="F9" s="532" t="s">
        <v>1414</v>
      </c>
      <c r="G9" s="530"/>
      <c r="H9" s="530"/>
      <c r="I9" s="530"/>
      <c r="J9" s="530"/>
      <c r="K9" s="530"/>
    </row>
    <row r="10" spans="1:43" ht="35.25" customHeight="1">
      <c r="A10" s="533" t="s">
        <v>45</v>
      </c>
      <c r="B10" s="534" t="s">
        <v>1243</v>
      </c>
      <c r="C10" s="535"/>
      <c r="D10" s="535"/>
      <c r="E10" s="536"/>
      <c r="F10" s="537" t="s">
        <v>48</v>
      </c>
      <c r="G10" s="538"/>
      <c r="H10" s="538"/>
      <c r="I10" s="538"/>
      <c r="J10" s="538"/>
      <c r="K10" s="538"/>
      <c r="L10" s="538"/>
      <c r="M10" s="538"/>
      <c r="N10" s="538"/>
      <c r="O10" s="538"/>
      <c r="P10" s="538"/>
      <c r="Q10" s="538"/>
      <c r="R10" s="538"/>
      <c r="S10" s="538"/>
      <c r="T10" s="538"/>
      <c r="U10" s="538"/>
      <c r="V10" s="538"/>
      <c r="W10" s="538"/>
      <c r="X10" s="538"/>
      <c r="Y10" s="538"/>
      <c r="Z10" s="538"/>
      <c r="AA10" s="539"/>
      <c r="AB10" s="539"/>
      <c r="AC10" s="538"/>
      <c r="AD10" s="538"/>
      <c r="AE10" s="538"/>
      <c r="AF10" s="539"/>
      <c r="AG10" s="539"/>
      <c r="AH10" s="538"/>
      <c r="AI10" s="538"/>
      <c r="AJ10" s="538"/>
      <c r="AK10" s="539"/>
      <c r="AL10" s="539"/>
      <c r="AM10" s="538"/>
      <c r="AN10" s="538"/>
      <c r="AO10" s="538"/>
      <c r="AP10" s="538"/>
      <c r="AQ10" s="538"/>
    </row>
    <row r="11" spans="1:43" ht="35.25" customHeight="1">
      <c r="A11" s="540"/>
      <c r="B11" s="541" t="s">
        <v>1244</v>
      </c>
      <c r="C11" s="541" t="s">
        <v>1245</v>
      </c>
      <c r="D11" s="541" t="s">
        <v>1246</v>
      </c>
      <c r="E11" s="541" t="s">
        <v>1247</v>
      </c>
      <c r="F11" s="542"/>
      <c r="G11" s="543" t="s">
        <v>59</v>
      </c>
      <c r="H11" s="120"/>
      <c r="I11" s="120"/>
      <c r="J11" s="120"/>
      <c r="K11" s="120"/>
      <c r="L11" s="544" t="s">
        <v>1248</v>
      </c>
      <c r="M11" s="545"/>
      <c r="N11" s="545"/>
      <c r="O11" s="546"/>
      <c r="P11" s="547" t="s">
        <v>1249</v>
      </c>
      <c r="Q11" s="548"/>
      <c r="R11" s="548"/>
      <c r="S11" s="549"/>
      <c r="T11" s="550"/>
      <c r="U11" s="551"/>
      <c r="V11" s="551"/>
      <c r="W11" s="551"/>
      <c r="Y11" s="543" t="s">
        <v>60</v>
      </c>
      <c r="Z11" s="120"/>
      <c r="AA11" s="270"/>
      <c r="AB11" s="270"/>
      <c r="AC11" s="120"/>
      <c r="AD11" s="543" t="s">
        <v>61</v>
      </c>
      <c r="AE11" s="120"/>
      <c r="AF11" s="270"/>
      <c r="AG11" s="270"/>
      <c r="AH11" s="120"/>
      <c r="AI11" s="543" t="s">
        <v>62</v>
      </c>
      <c r="AJ11" s="120"/>
      <c r="AK11" s="270"/>
      <c r="AL11" s="270"/>
      <c r="AM11" s="120"/>
      <c r="AN11" s="543" t="s">
        <v>49</v>
      </c>
      <c r="AO11" s="120"/>
      <c r="AP11" s="120"/>
      <c r="AQ11" s="120"/>
    </row>
    <row r="12" spans="1:43" ht="35.25" customHeight="1">
      <c r="A12" s="540"/>
      <c r="B12" s="541"/>
      <c r="C12" s="541"/>
      <c r="D12" s="541"/>
      <c r="E12" s="541"/>
      <c r="F12" s="552" t="s">
        <v>1250</v>
      </c>
      <c r="G12" s="553" t="s">
        <v>1251</v>
      </c>
      <c r="H12" s="554" t="s">
        <v>67</v>
      </c>
      <c r="I12" s="555" t="s">
        <v>68</v>
      </c>
      <c r="J12" s="555" t="s">
        <v>69</v>
      </c>
      <c r="K12" s="554" t="s">
        <v>70</v>
      </c>
      <c r="L12" s="556" t="s">
        <v>67</v>
      </c>
      <c r="M12" s="556" t="s">
        <v>68</v>
      </c>
      <c r="N12" s="556" t="s">
        <v>69</v>
      </c>
      <c r="O12" s="556" t="s">
        <v>70</v>
      </c>
      <c r="P12" s="557" t="s">
        <v>67</v>
      </c>
      <c r="Q12" s="557" t="s">
        <v>68</v>
      </c>
      <c r="R12" s="557" t="s">
        <v>69</v>
      </c>
      <c r="S12" s="557" t="s">
        <v>70</v>
      </c>
      <c r="T12" s="558" t="s">
        <v>71</v>
      </c>
      <c r="U12" s="559" t="s">
        <v>72</v>
      </c>
      <c r="V12" s="559" t="s">
        <v>73</v>
      </c>
      <c r="W12" s="559" t="s">
        <v>70</v>
      </c>
      <c r="Y12" s="560" t="s">
        <v>1251</v>
      </c>
      <c r="Z12" s="561" t="s">
        <v>67</v>
      </c>
      <c r="AA12" s="562" t="s">
        <v>68</v>
      </c>
      <c r="AB12" s="562" t="s">
        <v>69</v>
      </c>
      <c r="AC12" s="561" t="s">
        <v>70</v>
      </c>
      <c r="AD12" s="560" t="s">
        <v>1251</v>
      </c>
      <c r="AE12" s="561" t="s">
        <v>67</v>
      </c>
      <c r="AF12" s="562" t="s">
        <v>68</v>
      </c>
      <c r="AG12" s="562" t="s">
        <v>69</v>
      </c>
      <c r="AH12" s="561" t="s">
        <v>70</v>
      </c>
      <c r="AI12" s="560" t="s">
        <v>1251</v>
      </c>
      <c r="AJ12" s="561" t="s">
        <v>67</v>
      </c>
      <c r="AK12" s="562" t="s">
        <v>68</v>
      </c>
      <c r="AL12" s="562" t="s">
        <v>69</v>
      </c>
      <c r="AM12" s="561" t="s">
        <v>70</v>
      </c>
      <c r="AN12" s="553" t="s">
        <v>71</v>
      </c>
      <c r="AO12" s="561" t="s">
        <v>72</v>
      </c>
      <c r="AP12" s="561" t="s">
        <v>73</v>
      </c>
      <c r="AQ12" s="561" t="s">
        <v>70</v>
      </c>
    </row>
    <row r="13" spans="1:43" ht="35.25" hidden="1" customHeight="1" thickBot="1">
      <c r="A13" s="563">
        <v>1</v>
      </c>
      <c r="B13" s="564">
        <v>0</v>
      </c>
      <c r="C13" s="564">
        <v>0</v>
      </c>
      <c r="D13" s="564">
        <v>0</v>
      </c>
      <c r="E13" s="564">
        <v>0</v>
      </c>
      <c r="F13" s="565" t="s">
        <v>1252</v>
      </c>
      <c r="G13" s="566">
        <v>5</v>
      </c>
      <c r="H13" s="566">
        <v>0</v>
      </c>
      <c r="I13" s="567">
        <f>IF(H13="","No hay ejecución",IF(AND(G13=0),"No hay Programación", H13/G13))</f>
        <v>0</v>
      </c>
      <c r="J13" s="568" t="str">
        <f>IF(I13="No hay ejecución","NA",IF(I13&gt;=90%,"De acuerdo con lo programado",IF(I13&gt;=51%,"Atraso Leve",IF(I13&lt;=50%,"En riesgo cumplimiento"))))</f>
        <v>En riesgo cumplimiento</v>
      </c>
      <c r="K13" s="569"/>
      <c r="L13" s="570"/>
      <c r="M13" s="571"/>
      <c r="N13" s="572"/>
      <c r="O13" s="573"/>
      <c r="P13" s="570"/>
      <c r="Q13" s="571"/>
      <c r="R13" s="573"/>
      <c r="S13" s="573"/>
      <c r="T13" s="574"/>
      <c r="U13" s="571"/>
      <c r="V13" s="573"/>
      <c r="W13" s="573"/>
      <c r="X13" s="575"/>
      <c r="Y13" s="566"/>
      <c r="Z13" s="566"/>
      <c r="AA13" s="567" t="str">
        <f>IF(Z13="","No hay ejecución",IF(AND(Y13=0),"No hay Programación", Z13/Y13))</f>
        <v>No hay ejecución</v>
      </c>
      <c r="AB13" s="568" t="str">
        <f>IF(AA13="No hay ejecución","NA",IF(AA13&gt;=90%,"De acuerdo con lo programado",IF(AA13&gt;=51%,"Atraso Leve",IF(AA13&lt;=50%,"En riesgo cumplimiento"))))</f>
        <v>NA</v>
      </c>
      <c r="AC13" s="569"/>
      <c r="AD13" s="575"/>
      <c r="AE13" s="575"/>
      <c r="AF13" s="576"/>
      <c r="AG13" s="576"/>
      <c r="AH13" s="575"/>
      <c r="AI13" s="575"/>
      <c r="AJ13" s="575"/>
      <c r="AK13" s="576"/>
      <c r="AL13" s="576"/>
      <c r="AM13" s="575"/>
      <c r="AN13" s="575"/>
      <c r="AO13" s="575"/>
      <c r="AP13" s="575"/>
      <c r="AQ13" s="575"/>
    </row>
    <row r="14" spans="1:43" ht="35.25" customHeight="1" thickBot="1">
      <c r="A14" s="563">
        <v>1.1000000000000001</v>
      </c>
      <c r="B14" s="564"/>
      <c r="C14" s="564"/>
      <c r="D14" s="564"/>
      <c r="E14" s="564"/>
      <c r="F14" s="577" t="s">
        <v>1253</v>
      </c>
      <c r="G14" s="606">
        <v>1</v>
      </c>
      <c r="H14" s="578">
        <v>0</v>
      </c>
      <c r="I14" s="567">
        <f t="shared" ref="I14:I77" si="0">IF(H14="","No hay ejecución",IF(AND(G14=0),"No hay Programación", H14/G14))</f>
        <v>0</v>
      </c>
      <c r="J14" s="568" t="str">
        <f t="shared" ref="J14:J77" si="1">IF(I14="No hay ejecución","NA",IF(I14&gt;=90%,"De acuerdo con lo programado",IF(I14&gt;=51%,"Atraso Leve",IF(I14&lt;=50%,"En riesgo cumplimiento"))))</f>
        <v>En riesgo cumplimiento</v>
      </c>
      <c r="K14" s="578"/>
      <c r="L14" s="570"/>
      <c r="M14" s="579"/>
      <c r="N14" s="572"/>
      <c r="O14" s="573"/>
      <c r="P14" s="570"/>
      <c r="Q14" s="571"/>
      <c r="R14" s="573"/>
      <c r="S14" s="573"/>
      <c r="T14" s="574"/>
      <c r="U14" s="571"/>
      <c r="V14" s="573"/>
      <c r="W14" s="573"/>
      <c r="X14" s="575"/>
      <c r="Y14" s="580">
        <v>2</v>
      </c>
      <c r="Z14" s="580">
        <v>0</v>
      </c>
      <c r="AA14" s="567">
        <f t="shared" ref="AA14:AA77" si="2">IF(Z14="","No hay ejecución",IF(AND(Y14=0),"No hay Programación", Z14/Y14))</f>
        <v>0</v>
      </c>
      <c r="AB14" s="568" t="str">
        <f t="shared" ref="AB14:AB77" si="3">IF(AA14="No hay ejecución","NA",IF(AA14&gt;=90%,"De acuerdo con lo programado",IF(AA14&gt;=51%,"Atraso Leve",IF(AA14&lt;=50%,"En riesgo cumplimiento"))))</f>
        <v>En riesgo cumplimiento</v>
      </c>
      <c r="AC14" s="575"/>
      <c r="AD14" s="575"/>
      <c r="AE14" s="575"/>
      <c r="AF14" s="576"/>
      <c r="AG14" s="576"/>
      <c r="AH14" s="575"/>
      <c r="AI14" s="575"/>
      <c r="AJ14" s="575"/>
      <c r="AK14" s="576"/>
      <c r="AL14" s="576"/>
      <c r="AM14" s="575"/>
      <c r="AN14" s="575"/>
      <c r="AO14" s="575"/>
      <c r="AP14" s="575"/>
      <c r="AQ14" s="575"/>
    </row>
    <row r="15" spans="1:43" ht="35.25" hidden="1" customHeight="1" thickBot="1">
      <c r="A15" s="563">
        <v>1.1000000000000001</v>
      </c>
      <c r="B15" s="564"/>
      <c r="C15" s="564"/>
      <c r="D15" s="564"/>
      <c r="E15" s="564"/>
      <c r="F15" s="577" t="s">
        <v>1253</v>
      </c>
      <c r="G15" s="578">
        <v>2</v>
      </c>
      <c r="H15" s="578">
        <v>0</v>
      </c>
      <c r="I15" s="567">
        <f t="shared" si="0"/>
        <v>0</v>
      </c>
      <c r="J15" s="568" t="str">
        <f t="shared" si="1"/>
        <v>En riesgo cumplimiento</v>
      </c>
      <c r="K15" s="578"/>
      <c r="L15" s="581"/>
      <c r="M15" s="579"/>
      <c r="N15" s="572"/>
      <c r="O15" s="582"/>
      <c r="P15" s="581"/>
      <c r="Q15" s="579"/>
      <c r="R15" s="572"/>
      <c r="S15" s="582"/>
      <c r="T15" s="583"/>
      <c r="U15" s="579"/>
      <c r="V15" s="572"/>
      <c r="W15" s="582"/>
      <c r="X15" s="575"/>
      <c r="Y15" s="580">
        <v>2</v>
      </c>
      <c r="Z15" s="580">
        <v>2</v>
      </c>
      <c r="AA15" s="567">
        <f t="shared" si="2"/>
        <v>1</v>
      </c>
      <c r="AB15" s="568" t="str">
        <f t="shared" si="3"/>
        <v>De acuerdo con lo programado</v>
      </c>
      <c r="AC15" s="575"/>
      <c r="AD15" s="575"/>
      <c r="AE15" s="575"/>
      <c r="AF15" s="576"/>
      <c r="AG15" s="576"/>
      <c r="AH15" s="575"/>
      <c r="AI15" s="575"/>
      <c r="AJ15" s="575"/>
      <c r="AK15" s="576"/>
      <c r="AL15" s="576"/>
      <c r="AM15" s="575"/>
      <c r="AN15" s="575"/>
      <c r="AO15" s="575"/>
      <c r="AP15" s="575"/>
      <c r="AQ15" s="575"/>
    </row>
    <row r="16" spans="1:43" ht="35.25" customHeight="1" thickTop="1" thickBot="1">
      <c r="A16" s="563">
        <v>1.1000000000000001</v>
      </c>
      <c r="B16" s="564"/>
      <c r="C16" s="564"/>
      <c r="D16" s="564"/>
      <c r="E16" s="564"/>
      <c r="F16" s="577" t="s">
        <v>1253</v>
      </c>
      <c r="G16" s="578">
        <v>1</v>
      </c>
      <c r="H16" s="578">
        <v>0</v>
      </c>
      <c r="I16" s="567">
        <f t="shared" si="0"/>
        <v>0</v>
      </c>
      <c r="J16" s="568" t="str">
        <f t="shared" si="1"/>
        <v>En riesgo cumplimiento</v>
      </c>
      <c r="K16" s="578"/>
      <c r="L16" s="581"/>
      <c r="M16" s="579"/>
      <c r="N16" s="572"/>
      <c r="O16" s="582"/>
      <c r="P16" s="581"/>
      <c r="Q16" s="579"/>
      <c r="R16" s="572"/>
      <c r="S16" s="582"/>
      <c r="T16" s="583"/>
      <c r="U16" s="579"/>
      <c r="V16" s="572"/>
      <c r="W16" s="582"/>
      <c r="X16" s="575"/>
      <c r="Y16" s="580">
        <v>1</v>
      </c>
      <c r="Z16" s="580">
        <v>0</v>
      </c>
      <c r="AA16" s="567">
        <f t="shared" si="2"/>
        <v>0</v>
      </c>
      <c r="AB16" s="568" t="str">
        <f t="shared" si="3"/>
        <v>En riesgo cumplimiento</v>
      </c>
      <c r="AC16" s="575"/>
      <c r="AD16" s="575"/>
      <c r="AE16" s="575"/>
      <c r="AF16" s="576"/>
      <c r="AG16" s="576"/>
      <c r="AH16" s="575"/>
      <c r="AI16" s="575"/>
      <c r="AJ16" s="575"/>
      <c r="AK16" s="576"/>
      <c r="AL16" s="576"/>
      <c r="AM16" s="575"/>
      <c r="AN16" s="575"/>
      <c r="AO16" s="575"/>
      <c r="AP16" s="575"/>
      <c r="AQ16" s="575"/>
    </row>
    <row r="17" spans="1:43" ht="35.25" hidden="1" customHeight="1" thickTop="1" thickBot="1">
      <c r="A17" s="563">
        <v>1.1000000000000001</v>
      </c>
      <c r="B17" s="564"/>
      <c r="C17" s="564"/>
      <c r="D17" s="564"/>
      <c r="E17" s="564"/>
      <c r="F17" s="577" t="s">
        <v>1253</v>
      </c>
      <c r="G17" s="578">
        <v>1</v>
      </c>
      <c r="H17" s="578">
        <v>0</v>
      </c>
      <c r="I17" s="567">
        <f t="shared" si="0"/>
        <v>0</v>
      </c>
      <c r="J17" s="568" t="str">
        <f t="shared" si="1"/>
        <v>En riesgo cumplimiento</v>
      </c>
      <c r="K17" s="578"/>
      <c r="L17" s="581"/>
      <c r="M17" s="579"/>
      <c r="N17" s="572"/>
      <c r="O17" s="582"/>
      <c r="P17" s="581"/>
      <c r="Q17" s="579"/>
      <c r="R17" s="572"/>
      <c r="S17" s="582"/>
      <c r="T17" s="583"/>
      <c r="U17" s="579"/>
      <c r="V17" s="572"/>
      <c r="W17" s="582"/>
      <c r="X17" s="575"/>
      <c r="Y17" s="580">
        <v>1</v>
      </c>
      <c r="Z17" s="580">
        <v>3</v>
      </c>
      <c r="AA17" s="567">
        <f t="shared" si="2"/>
        <v>3</v>
      </c>
      <c r="AB17" s="568" t="str">
        <f t="shared" si="3"/>
        <v>De acuerdo con lo programado</v>
      </c>
      <c r="AC17" s="575"/>
      <c r="AD17" s="575"/>
      <c r="AE17" s="575"/>
      <c r="AF17" s="576"/>
      <c r="AG17" s="576"/>
      <c r="AH17" s="575"/>
      <c r="AI17" s="575"/>
      <c r="AJ17" s="575"/>
      <c r="AK17" s="576"/>
      <c r="AL17" s="576"/>
      <c r="AM17" s="575"/>
      <c r="AN17" s="575"/>
      <c r="AO17" s="575"/>
      <c r="AP17" s="575"/>
      <c r="AQ17" s="575"/>
    </row>
    <row r="18" spans="1:43" ht="35.25" hidden="1" customHeight="1" thickTop="1" thickBot="1">
      <c r="A18" s="563">
        <v>1.1000000000000001</v>
      </c>
      <c r="B18" s="564"/>
      <c r="C18" s="564"/>
      <c r="D18" s="564"/>
      <c r="E18" s="564"/>
      <c r="F18" s="577" t="s">
        <v>1253</v>
      </c>
      <c r="G18" s="578">
        <v>0</v>
      </c>
      <c r="H18" s="578">
        <v>0</v>
      </c>
      <c r="I18" s="567" t="str">
        <f t="shared" si="0"/>
        <v>No hay Programación</v>
      </c>
      <c r="J18" s="568" t="str">
        <f t="shared" si="1"/>
        <v>De acuerdo con lo programado</v>
      </c>
      <c r="K18" s="578"/>
      <c r="L18" s="581"/>
      <c r="M18" s="579"/>
      <c r="N18" s="572"/>
      <c r="O18" s="582"/>
      <c r="P18" s="581"/>
      <c r="Q18" s="579"/>
      <c r="R18" s="572"/>
      <c r="S18" s="582"/>
      <c r="T18" s="583"/>
      <c r="U18" s="579"/>
      <c r="V18" s="572"/>
      <c r="W18" s="582"/>
      <c r="X18" s="575"/>
      <c r="Y18" s="580">
        <v>0</v>
      </c>
      <c r="Z18" s="580">
        <v>0</v>
      </c>
      <c r="AA18" s="567" t="str">
        <f t="shared" si="2"/>
        <v>No hay Programación</v>
      </c>
      <c r="AB18" s="568" t="str">
        <f t="shared" si="3"/>
        <v>De acuerdo con lo programado</v>
      </c>
      <c r="AC18" s="575"/>
      <c r="AD18" s="575"/>
      <c r="AE18" s="575"/>
      <c r="AF18" s="576"/>
      <c r="AG18" s="576"/>
      <c r="AH18" s="575"/>
      <c r="AI18" s="575"/>
      <c r="AJ18" s="575"/>
      <c r="AK18" s="576"/>
      <c r="AL18" s="576"/>
      <c r="AM18" s="575"/>
      <c r="AN18" s="575"/>
      <c r="AO18" s="575"/>
      <c r="AP18" s="575"/>
      <c r="AQ18" s="575"/>
    </row>
    <row r="19" spans="1:43" ht="35.25" hidden="1" customHeight="1" thickTop="1" thickBot="1">
      <c r="A19" s="563">
        <v>1.1000000000000001</v>
      </c>
      <c r="B19" s="564"/>
      <c r="C19" s="564"/>
      <c r="D19" s="564"/>
      <c r="E19" s="564"/>
      <c r="F19" s="577" t="s">
        <v>1253</v>
      </c>
      <c r="G19" s="578">
        <v>0</v>
      </c>
      <c r="H19" s="578">
        <v>0</v>
      </c>
      <c r="I19" s="567" t="str">
        <f t="shared" si="0"/>
        <v>No hay Programación</v>
      </c>
      <c r="J19" s="568" t="str">
        <f t="shared" si="1"/>
        <v>De acuerdo con lo programado</v>
      </c>
      <c r="K19" s="578"/>
      <c r="L19" s="581"/>
      <c r="M19" s="579"/>
      <c r="N19" s="572"/>
      <c r="O19" s="582"/>
      <c r="P19" s="581"/>
      <c r="Q19" s="579"/>
      <c r="R19" s="572"/>
      <c r="S19" s="582"/>
      <c r="T19" s="583"/>
      <c r="U19" s="579"/>
      <c r="V19" s="572"/>
      <c r="W19" s="582"/>
      <c r="X19" s="575"/>
      <c r="Y19" s="580">
        <v>0</v>
      </c>
      <c r="Z19" s="580">
        <v>0</v>
      </c>
      <c r="AA19" s="567" t="str">
        <f t="shared" si="2"/>
        <v>No hay Programación</v>
      </c>
      <c r="AB19" s="568" t="str">
        <f t="shared" si="3"/>
        <v>De acuerdo con lo programado</v>
      </c>
      <c r="AC19" s="575"/>
      <c r="AD19" s="575"/>
      <c r="AE19" s="575"/>
      <c r="AF19" s="576"/>
      <c r="AG19" s="576"/>
      <c r="AH19" s="575"/>
      <c r="AI19" s="575"/>
      <c r="AJ19" s="575"/>
      <c r="AK19" s="576"/>
      <c r="AL19" s="576"/>
      <c r="AM19" s="575"/>
      <c r="AN19" s="575"/>
      <c r="AO19" s="575"/>
      <c r="AP19" s="575"/>
      <c r="AQ19" s="575"/>
    </row>
    <row r="20" spans="1:43" ht="39" hidden="1" customHeight="1" thickTop="1" thickBot="1">
      <c r="A20" s="563">
        <v>1.1000000000000001</v>
      </c>
      <c r="B20" s="564"/>
      <c r="C20" s="564"/>
      <c r="D20" s="564"/>
      <c r="E20" s="564"/>
      <c r="F20" s="577" t="s">
        <v>1253</v>
      </c>
      <c r="G20" s="578">
        <v>0</v>
      </c>
      <c r="H20" s="578">
        <v>0</v>
      </c>
      <c r="I20" s="567" t="str">
        <f t="shared" si="0"/>
        <v>No hay Programación</v>
      </c>
      <c r="J20" s="568" t="str">
        <f t="shared" si="1"/>
        <v>De acuerdo con lo programado</v>
      </c>
      <c r="K20" s="578"/>
      <c r="L20" s="581"/>
      <c r="M20" s="579"/>
      <c r="N20" s="572"/>
      <c r="O20" s="582"/>
      <c r="P20" s="581"/>
      <c r="Q20" s="579"/>
      <c r="R20" s="572"/>
      <c r="S20" s="582"/>
      <c r="T20" s="583"/>
      <c r="U20" s="579"/>
      <c r="V20" s="572"/>
      <c r="W20" s="582"/>
      <c r="X20" s="575"/>
      <c r="Y20" s="580">
        <v>0</v>
      </c>
      <c r="Z20" s="580">
        <v>0</v>
      </c>
      <c r="AA20" s="567" t="str">
        <f t="shared" si="2"/>
        <v>No hay Programación</v>
      </c>
      <c r="AB20" s="568" t="str">
        <f t="shared" si="3"/>
        <v>De acuerdo con lo programado</v>
      </c>
      <c r="AC20" s="575"/>
      <c r="AD20" s="575"/>
      <c r="AE20" s="575"/>
      <c r="AF20" s="576"/>
      <c r="AG20" s="576"/>
      <c r="AH20" s="575"/>
      <c r="AI20" s="575"/>
      <c r="AJ20" s="575"/>
      <c r="AK20" s="576"/>
      <c r="AL20" s="576"/>
      <c r="AM20" s="575"/>
      <c r="AN20" s="575"/>
      <c r="AO20" s="575"/>
      <c r="AP20" s="575"/>
      <c r="AQ20" s="575"/>
    </row>
    <row r="21" spans="1:43" ht="35.25" hidden="1" customHeight="1" thickTop="1" thickBot="1">
      <c r="A21" s="563">
        <v>1.2</v>
      </c>
      <c r="B21" s="564"/>
      <c r="C21" s="564"/>
      <c r="D21" s="564"/>
      <c r="E21" s="564"/>
      <c r="F21" s="577" t="s">
        <v>1254</v>
      </c>
      <c r="G21" s="578">
        <v>0</v>
      </c>
      <c r="H21" s="578">
        <v>0</v>
      </c>
      <c r="I21" s="567" t="str">
        <f t="shared" si="0"/>
        <v>No hay Programación</v>
      </c>
      <c r="J21" s="568" t="str">
        <f t="shared" si="1"/>
        <v>De acuerdo con lo programado</v>
      </c>
      <c r="K21" s="578"/>
      <c r="L21" s="581"/>
      <c r="M21" s="579"/>
      <c r="N21" s="572"/>
      <c r="O21" s="582"/>
      <c r="P21" s="581"/>
      <c r="Q21" s="579"/>
      <c r="R21" s="572"/>
      <c r="S21" s="582"/>
      <c r="T21" s="583"/>
      <c r="U21" s="579"/>
      <c r="V21" s="572"/>
      <c r="W21" s="582"/>
      <c r="X21" s="575"/>
      <c r="Y21" s="580">
        <v>0</v>
      </c>
      <c r="Z21" s="580">
        <v>0</v>
      </c>
      <c r="AA21" s="567" t="str">
        <f t="shared" si="2"/>
        <v>No hay Programación</v>
      </c>
      <c r="AB21" s="568" t="str">
        <f t="shared" si="3"/>
        <v>De acuerdo con lo programado</v>
      </c>
      <c r="AC21" s="575"/>
      <c r="AD21" s="575"/>
      <c r="AE21" s="575"/>
      <c r="AF21" s="576"/>
      <c r="AG21" s="576"/>
      <c r="AH21" s="575"/>
      <c r="AI21" s="575"/>
      <c r="AJ21" s="575"/>
      <c r="AK21" s="576"/>
      <c r="AL21" s="576"/>
      <c r="AM21" s="575"/>
      <c r="AN21" s="575"/>
      <c r="AO21" s="575"/>
      <c r="AP21" s="575"/>
      <c r="AQ21" s="575"/>
    </row>
    <row r="22" spans="1:43" ht="40.5" hidden="1" customHeight="1" thickTop="1" thickBot="1">
      <c r="A22" s="563">
        <v>1.2</v>
      </c>
      <c r="B22" s="564"/>
      <c r="C22" s="564"/>
      <c r="D22" s="564"/>
      <c r="E22" s="564"/>
      <c r="F22" s="577" t="s">
        <v>1254</v>
      </c>
      <c r="G22" s="578">
        <v>0</v>
      </c>
      <c r="H22" s="578">
        <v>0</v>
      </c>
      <c r="I22" s="567" t="str">
        <f t="shared" si="0"/>
        <v>No hay Programación</v>
      </c>
      <c r="J22" s="568" t="str">
        <f t="shared" si="1"/>
        <v>De acuerdo con lo programado</v>
      </c>
      <c r="K22" s="578"/>
      <c r="L22" s="581"/>
      <c r="M22" s="579"/>
      <c r="N22" s="572"/>
      <c r="O22" s="582"/>
      <c r="P22" s="581"/>
      <c r="Q22" s="579"/>
      <c r="R22" s="572"/>
      <c r="S22" s="582"/>
      <c r="T22" s="583"/>
      <c r="U22" s="579"/>
      <c r="V22" s="572"/>
      <c r="W22" s="582"/>
      <c r="X22" s="575"/>
      <c r="Y22" s="580">
        <v>0</v>
      </c>
      <c r="Z22" s="580">
        <v>0</v>
      </c>
      <c r="AA22" s="567" t="str">
        <f t="shared" si="2"/>
        <v>No hay Programación</v>
      </c>
      <c r="AB22" s="568" t="str">
        <f t="shared" si="3"/>
        <v>De acuerdo con lo programado</v>
      </c>
      <c r="AC22" s="575"/>
      <c r="AD22" s="575"/>
      <c r="AE22" s="575"/>
      <c r="AF22" s="576"/>
      <c r="AG22" s="576"/>
      <c r="AH22" s="575"/>
      <c r="AI22" s="575"/>
      <c r="AJ22" s="575"/>
      <c r="AK22" s="576"/>
      <c r="AL22" s="576"/>
      <c r="AM22" s="575"/>
      <c r="AN22" s="575"/>
      <c r="AO22" s="575"/>
      <c r="AP22" s="575"/>
      <c r="AQ22" s="575"/>
    </row>
    <row r="23" spans="1:43" ht="35.25" customHeight="1" thickTop="1" thickBot="1">
      <c r="A23" s="563">
        <v>1.3</v>
      </c>
      <c r="B23" s="564"/>
      <c r="C23" s="564"/>
      <c r="D23" s="564"/>
      <c r="E23" s="564"/>
      <c r="F23" s="577" t="s">
        <v>1255</v>
      </c>
      <c r="G23" s="578">
        <v>2</v>
      </c>
      <c r="H23" s="578">
        <v>0</v>
      </c>
      <c r="I23" s="567">
        <f t="shared" si="0"/>
        <v>0</v>
      </c>
      <c r="J23" s="568" t="str">
        <f t="shared" si="1"/>
        <v>En riesgo cumplimiento</v>
      </c>
      <c r="K23" s="578"/>
      <c r="L23" s="581"/>
      <c r="M23" s="579"/>
      <c r="N23" s="572"/>
      <c r="O23" s="582"/>
      <c r="P23" s="581"/>
      <c r="Q23" s="579"/>
      <c r="R23" s="572"/>
      <c r="S23" s="582"/>
      <c r="T23" s="583"/>
      <c r="U23" s="579"/>
      <c r="V23" s="572"/>
      <c r="W23" s="582"/>
      <c r="X23" s="575"/>
      <c r="Y23" s="580">
        <v>3</v>
      </c>
      <c r="Z23" s="580">
        <v>0</v>
      </c>
      <c r="AA23" s="567">
        <f t="shared" si="2"/>
        <v>0</v>
      </c>
      <c r="AB23" s="568" t="str">
        <f t="shared" si="3"/>
        <v>En riesgo cumplimiento</v>
      </c>
      <c r="AC23" s="575"/>
      <c r="AD23" s="575"/>
      <c r="AE23" s="575"/>
      <c r="AF23" s="576"/>
      <c r="AG23" s="576"/>
      <c r="AH23" s="575"/>
      <c r="AI23" s="575"/>
      <c r="AJ23" s="575"/>
      <c r="AK23" s="576"/>
      <c r="AL23" s="576"/>
      <c r="AM23" s="575"/>
      <c r="AN23" s="575"/>
      <c r="AO23" s="575"/>
      <c r="AP23" s="575"/>
      <c r="AQ23" s="575"/>
    </row>
    <row r="24" spans="1:43" ht="35.25" hidden="1" customHeight="1" thickTop="1" thickBot="1">
      <c r="A24" s="563">
        <v>1.3</v>
      </c>
      <c r="B24" s="564"/>
      <c r="C24" s="564"/>
      <c r="D24" s="564"/>
      <c r="E24" s="564"/>
      <c r="F24" s="577" t="s">
        <v>1255</v>
      </c>
      <c r="G24" s="578">
        <v>0</v>
      </c>
      <c r="H24" s="578"/>
      <c r="I24" s="567" t="str">
        <f t="shared" si="0"/>
        <v>No hay ejecución</v>
      </c>
      <c r="J24" s="568" t="str">
        <f t="shared" si="1"/>
        <v>NA</v>
      </c>
      <c r="K24" s="578"/>
      <c r="L24" s="581"/>
      <c r="M24" s="579"/>
      <c r="N24" s="572"/>
      <c r="O24" s="582"/>
      <c r="P24" s="581"/>
      <c r="Q24" s="579"/>
      <c r="R24" s="572"/>
      <c r="S24" s="582"/>
      <c r="T24" s="583"/>
      <c r="U24" s="579"/>
      <c r="V24" s="572"/>
      <c r="W24" s="582"/>
      <c r="X24" s="575"/>
      <c r="Y24" s="580">
        <v>0</v>
      </c>
      <c r="Z24" s="580">
        <v>0</v>
      </c>
      <c r="AA24" s="567" t="str">
        <f t="shared" si="2"/>
        <v>No hay Programación</v>
      </c>
      <c r="AB24" s="568" t="str">
        <f t="shared" si="3"/>
        <v>De acuerdo con lo programado</v>
      </c>
      <c r="AC24" s="575"/>
      <c r="AD24" s="575"/>
      <c r="AE24" s="575"/>
      <c r="AF24" s="576"/>
      <c r="AG24" s="576"/>
      <c r="AH24" s="575"/>
      <c r="AI24" s="575"/>
      <c r="AJ24" s="575"/>
      <c r="AK24" s="576"/>
      <c r="AL24" s="576"/>
      <c r="AM24" s="575"/>
      <c r="AN24" s="575"/>
      <c r="AO24" s="575"/>
      <c r="AP24" s="575"/>
      <c r="AQ24" s="575"/>
    </row>
    <row r="25" spans="1:43" ht="35.25" hidden="1" customHeight="1" thickTop="1" thickBot="1">
      <c r="A25" s="563">
        <v>1.3</v>
      </c>
      <c r="B25" s="564"/>
      <c r="C25" s="564"/>
      <c r="D25" s="564"/>
      <c r="E25" s="564"/>
      <c r="F25" s="577" t="s">
        <v>1255</v>
      </c>
      <c r="G25" s="578">
        <v>0</v>
      </c>
      <c r="H25" s="578">
        <v>0</v>
      </c>
      <c r="I25" s="567" t="str">
        <f t="shared" si="0"/>
        <v>No hay Programación</v>
      </c>
      <c r="J25" s="568" t="str">
        <f t="shared" si="1"/>
        <v>De acuerdo con lo programado</v>
      </c>
      <c r="K25" s="578"/>
      <c r="L25" s="581"/>
      <c r="M25" s="579"/>
      <c r="N25" s="572"/>
      <c r="O25" s="582"/>
      <c r="P25" s="581"/>
      <c r="Q25" s="579"/>
      <c r="R25" s="572"/>
      <c r="S25" s="582"/>
      <c r="T25" s="583"/>
      <c r="U25" s="579"/>
      <c r="V25" s="572"/>
      <c r="W25" s="582"/>
      <c r="X25" s="575"/>
      <c r="Y25" s="580">
        <v>0</v>
      </c>
      <c r="Z25" s="580">
        <v>0</v>
      </c>
      <c r="AA25" s="567" t="str">
        <f t="shared" si="2"/>
        <v>No hay Programación</v>
      </c>
      <c r="AB25" s="568" t="str">
        <f t="shared" si="3"/>
        <v>De acuerdo con lo programado</v>
      </c>
      <c r="AC25" s="575"/>
      <c r="AD25" s="575"/>
      <c r="AE25" s="575"/>
      <c r="AF25" s="576"/>
      <c r="AG25" s="576"/>
      <c r="AH25" s="575"/>
      <c r="AI25" s="575"/>
      <c r="AJ25" s="575"/>
      <c r="AK25" s="576"/>
      <c r="AL25" s="576"/>
      <c r="AM25" s="575"/>
      <c r="AN25" s="575"/>
      <c r="AO25" s="575"/>
      <c r="AP25" s="575"/>
      <c r="AQ25" s="575"/>
    </row>
    <row r="26" spans="1:43" ht="35.25" hidden="1" customHeight="1" thickTop="1" thickBot="1">
      <c r="A26" s="563">
        <v>1.3</v>
      </c>
      <c r="B26" s="564"/>
      <c r="C26" s="564"/>
      <c r="D26" s="564"/>
      <c r="E26" s="564"/>
      <c r="F26" s="577" t="s">
        <v>1255</v>
      </c>
      <c r="G26" s="578">
        <v>0</v>
      </c>
      <c r="H26" s="578">
        <v>0</v>
      </c>
      <c r="I26" s="567" t="str">
        <f t="shared" si="0"/>
        <v>No hay Programación</v>
      </c>
      <c r="J26" s="568" t="str">
        <f t="shared" si="1"/>
        <v>De acuerdo con lo programado</v>
      </c>
      <c r="K26" s="578"/>
      <c r="L26" s="581"/>
      <c r="M26" s="579"/>
      <c r="N26" s="572"/>
      <c r="O26" s="582"/>
      <c r="P26" s="581"/>
      <c r="Q26" s="579"/>
      <c r="R26" s="572"/>
      <c r="S26" s="582"/>
      <c r="T26" s="583"/>
      <c r="U26" s="579"/>
      <c r="V26" s="572"/>
      <c r="W26" s="582"/>
      <c r="X26" s="575"/>
      <c r="Y26" s="580">
        <v>0</v>
      </c>
      <c r="Z26" s="580">
        <v>0</v>
      </c>
      <c r="AA26" s="567" t="str">
        <f t="shared" si="2"/>
        <v>No hay Programación</v>
      </c>
      <c r="AB26" s="568" t="str">
        <f t="shared" si="3"/>
        <v>De acuerdo con lo programado</v>
      </c>
      <c r="AC26" s="575"/>
      <c r="AD26" s="575"/>
      <c r="AE26" s="575"/>
      <c r="AF26" s="576"/>
      <c r="AG26" s="576"/>
      <c r="AH26" s="575"/>
      <c r="AI26" s="575"/>
      <c r="AJ26" s="575"/>
      <c r="AK26" s="576"/>
      <c r="AL26" s="576"/>
      <c r="AM26" s="575"/>
      <c r="AN26" s="575"/>
      <c r="AO26" s="575"/>
      <c r="AP26" s="575"/>
      <c r="AQ26" s="575"/>
    </row>
    <row r="27" spans="1:43" ht="35.25" hidden="1" customHeight="1" thickTop="1" thickBot="1">
      <c r="A27" s="563">
        <v>1.3</v>
      </c>
      <c r="B27" s="564"/>
      <c r="C27" s="564"/>
      <c r="D27" s="564"/>
      <c r="E27" s="564"/>
      <c r="F27" s="577" t="s">
        <v>1255</v>
      </c>
      <c r="G27" s="578">
        <v>0</v>
      </c>
      <c r="H27" s="578">
        <v>0</v>
      </c>
      <c r="I27" s="567" t="str">
        <f t="shared" si="0"/>
        <v>No hay Programación</v>
      </c>
      <c r="J27" s="568" t="str">
        <f t="shared" si="1"/>
        <v>De acuerdo con lo programado</v>
      </c>
      <c r="K27" s="578"/>
      <c r="L27" s="581"/>
      <c r="M27" s="579"/>
      <c r="N27" s="572"/>
      <c r="O27" s="582"/>
      <c r="P27" s="581"/>
      <c r="Q27" s="579"/>
      <c r="R27" s="572"/>
      <c r="S27" s="582"/>
      <c r="T27" s="583"/>
      <c r="U27" s="579"/>
      <c r="V27" s="572"/>
      <c r="W27" s="582"/>
      <c r="X27" s="575"/>
      <c r="Y27" s="580">
        <v>0</v>
      </c>
      <c r="Z27" s="580">
        <v>0</v>
      </c>
      <c r="AA27" s="567" t="str">
        <f t="shared" si="2"/>
        <v>No hay Programación</v>
      </c>
      <c r="AB27" s="568" t="str">
        <f t="shared" si="3"/>
        <v>De acuerdo con lo programado</v>
      </c>
      <c r="AC27" s="575"/>
      <c r="AD27" s="575"/>
      <c r="AE27" s="575"/>
      <c r="AF27" s="576"/>
      <c r="AG27" s="576"/>
      <c r="AH27" s="575"/>
      <c r="AI27" s="575"/>
      <c r="AJ27" s="575"/>
      <c r="AK27" s="576"/>
      <c r="AL27" s="576"/>
      <c r="AM27" s="575"/>
      <c r="AN27" s="575"/>
      <c r="AO27" s="575"/>
      <c r="AP27" s="575"/>
      <c r="AQ27" s="575"/>
    </row>
    <row r="28" spans="1:43" ht="16.5" hidden="1" customHeight="1" thickTop="1" thickBot="1">
      <c r="A28" s="563">
        <v>2</v>
      </c>
      <c r="B28" s="564">
        <v>0</v>
      </c>
      <c r="C28" s="564">
        <v>0</v>
      </c>
      <c r="D28" s="564">
        <v>0</v>
      </c>
      <c r="E28" s="564">
        <v>0</v>
      </c>
      <c r="F28" s="584" t="s">
        <v>1256</v>
      </c>
      <c r="G28" s="585"/>
      <c r="H28" s="585"/>
      <c r="I28" s="567" t="str">
        <f t="shared" si="0"/>
        <v>No hay ejecución</v>
      </c>
      <c r="J28" s="568" t="str">
        <f t="shared" si="1"/>
        <v>NA</v>
      </c>
      <c r="K28" s="586"/>
      <c r="L28" s="581"/>
      <c r="M28" s="579"/>
      <c r="N28" s="572"/>
      <c r="O28" s="582"/>
      <c r="P28" s="581"/>
      <c r="Q28" s="579"/>
      <c r="R28" s="572"/>
      <c r="S28" s="582"/>
      <c r="T28" s="583"/>
      <c r="U28" s="579"/>
      <c r="V28" s="572"/>
      <c r="W28" s="582"/>
      <c r="X28" s="575"/>
      <c r="Y28" s="580"/>
      <c r="Z28" s="580"/>
      <c r="AA28" s="567" t="str">
        <f t="shared" si="2"/>
        <v>No hay ejecución</v>
      </c>
      <c r="AB28" s="568" t="str">
        <f t="shared" si="3"/>
        <v>NA</v>
      </c>
      <c r="AC28" s="575"/>
      <c r="AD28" s="575"/>
      <c r="AE28" s="575"/>
      <c r="AF28" s="576"/>
      <c r="AG28" s="576"/>
      <c r="AH28" s="575"/>
      <c r="AI28" s="575"/>
      <c r="AJ28" s="575"/>
      <c r="AK28" s="576"/>
      <c r="AL28" s="576"/>
      <c r="AM28" s="575"/>
      <c r="AN28" s="575"/>
      <c r="AO28" s="575"/>
      <c r="AP28" s="575"/>
      <c r="AQ28" s="575"/>
    </row>
    <row r="29" spans="1:43" ht="35.25" hidden="1" customHeight="1" thickTop="1" thickBot="1">
      <c r="A29" s="563">
        <v>2.1</v>
      </c>
      <c r="B29" s="564"/>
      <c r="C29" s="564"/>
      <c r="D29" s="564"/>
      <c r="E29" s="564"/>
      <c r="F29" s="577" t="s">
        <v>1257</v>
      </c>
      <c r="G29" s="578">
        <v>2</v>
      </c>
      <c r="H29" s="578">
        <v>0</v>
      </c>
      <c r="I29" s="567">
        <f t="shared" si="0"/>
        <v>0</v>
      </c>
      <c r="J29" s="568" t="str">
        <f t="shared" si="1"/>
        <v>En riesgo cumplimiento</v>
      </c>
      <c r="K29" s="578"/>
      <c r="L29" s="581"/>
      <c r="M29" s="579"/>
      <c r="N29" s="572"/>
      <c r="O29" s="582"/>
      <c r="P29" s="581"/>
      <c r="Q29" s="579"/>
      <c r="R29" s="572"/>
      <c r="S29" s="582"/>
      <c r="T29" s="583"/>
      <c r="U29" s="579"/>
      <c r="V29" s="572"/>
      <c r="W29" s="582"/>
      <c r="X29" s="575"/>
      <c r="Y29" s="580">
        <v>0</v>
      </c>
      <c r="Z29" s="580">
        <v>5</v>
      </c>
      <c r="AA29" s="567" t="str">
        <f t="shared" si="2"/>
        <v>No hay Programación</v>
      </c>
      <c r="AB29" s="568" t="str">
        <f t="shared" si="3"/>
        <v>De acuerdo con lo programado</v>
      </c>
      <c r="AC29" s="575"/>
      <c r="AD29" s="575"/>
      <c r="AE29" s="575"/>
      <c r="AF29" s="576"/>
      <c r="AG29" s="576"/>
      <c r="AH29" s="575"/>
      <c r="AI29" s="575"/>
      <c r="AJ29" s="575"/>
      <c r="AK29" s="576"/>
      <c r="AL29" s="576"/>
      <c r="AM29" s="575"/>
      <c r="AN29" s="575"/>
      <c r="AO29" s="575"/>
      <c r="AP29" s="575"/>
      <c r="AQ29" s="575"/>
    </row>
    <row r="30" spans="1:43" ht="35.25" hidden="1" customHeight="1" thickTop="1" thickBot="1">
      <c r="A30" s="563">
        <v>2.1</v>
      </c>
      <c r="B30" s="564"/>
      <c r="C30" s="564"/>
      <c r="D30" s="564"/>
      <c r="E30" s="564"/>
      <c r="F30" s="577" t="s">
        <v>1257</v>
      </c>
      <c r="G30" s="578">
        <v>1</v>
      </c>
      <c r="H30" s="578">
        <v>0</v>
      </c>
      <c r="I30" s="567">
        <f t="shared" si="0"/>
        <v>0</v>
      </c>
      <c r="J30" s="568" t="str">
        <f t="shared" si="1"/>
        <v>En riesgo cumplimiento</v>
      </c>
      <c r="K30" s="578"/>
      <c r="L30" s="581"/>
      <c r="M30" s="579"/>
      <c r="N30" s="572"/>
      <c r="O30" s="582"/>
      <c r="P30" s="581"/>
      <c r="Q30" s="579"/>
      <c r="R30" s="572"/>
      <c r="S30" s="582"/>
      <c r="T30" s="583"/>
      <c r="U30" s="579"/>
      <c r="V30" s="572"/>
      <c r="W30" s="582"/>
      <c r="X30" s="575"/>
      <c r="Y30" s="580">
        <v>0</v>
      </c>
      <c r="Z30" s="580">
        <v>0</v>
      </c>
      <c r="AA30" s="567" t="str">
        <f t="shared" si="2"/>
        <v>No hay Programación</v>
      </c>
      <c r="AB30" s="568" t="str">
        <f t="shared" si="3"/>
        <v>De acuerdo con lo programado</v>
      </c>
      <c r="AC30" s="575"/>
      <c r="AD30" s="575"/>
      <c r="AE30" s="575"/>
      <c r="AF30" s="576"/>
      <c r="AG30" s="576"/>
      <c r="AH30" s="575"/>
      <c r="AI30" s="575"/>
      <c r="AJ30" s="575"/>
      <c r="AK30" s="576"/>
      <c r="AL30" s="576"/>
      <c r="AM30" s="575"/>
      <c r="AN30" s="575"/>
      <c r="AO30" s="575"/>
      <c r="AP30" s="575"/>
      <c r="AQ30" s="575"/>
    </row>
    <row r="31" spans="1:43" ht="35.25" hidden="1" customHeight="1" thickTop="1" thickBot="1">
      <c r="A31" s="563">
        <v>2.1</v>
      </c>
      <c r="B31" s="564"/>
      <c r="C31" s="564"/>
      <c r="D31" s="564"/>
      <c r="E31" s="564"/>
      <c r="F31" s="577" t="s">
        <v>1257</v>
      </c>
      <c r="G31" s="578">
        <v>0</v>
      </c>
      <c r="H31" s="578">
        <v>0</v>
      </c>
      <c r="I31" s="567" t="str">
        <f t="shared" si="0"/>
        <v>No hay Programación</v>
      </c>
      <c r="J31" s="568" t="str">
        <f t="shared" si="1"/>
        <v>De acuerdo con lo programado</v>
      </c>
      <c r="K31" s="578"/>
      <c r="L31" s="581"/>
      <c r="M31" s="579"/>
      <c r="N31" s="572"/>
      <c r="O31" s="582"/>
      <c r="P31" s="581"/>
      <c r="Q31" s="579"/>
      <c r="R31" s="572"/>
      <c r="S31" s="582"/>
      <c r="T31" s="583"/>
      <c r="U31" s="579"/>
      <c r="V31" s="572"/>
      <c r="W31" s="582"/>
      <c r="X31" s="575"/>
      <c r="Y31" s="580">
        <v>0</v>
      </c>
      <c r="Z31" s="580">
        <v>0</v>
      </c>
      <c r="AA31" s="567" t="str">
        <f t="shared" si="2"/>
        <v>No hay Programación</v>
      </c>
      <c r="AB31" s="568" t="str">
        <f t="shared" si="3"/>
        <v>De acuerdo con lo programado</v>
      </c>
      <c r="AC31" s="575"/>
      <c r="AD31" s="575"/>
      <c r="AE31" s="575"/>
      <c r="AF31" s="576"/>
      <c r="AG31" s="576"/>
      <c r="AH31" s="575"/>
      <c r="AI31" s="575"/>
      <c r="AJ31" s="575"/>
      <c r="AK31" s="576"/>
      <c r="AL31" s="576"/>
      <c r="AM31" s="575"/>
      <c r="AN31" s="575"/>
      <c r="AO31" s="575"/>
      <c r="AP31" s="575"/>
      <c r="AQ31" s="575"/>
    </row>
    <row r="32" spans="1:43" ht="35.25" hidden="1" customHeight="1" thickTop="1" thickBot="1">
      <c r="A32" s="563">
        <v>2.1</v>
      </c>
      <c r="B32" s="564"/>
      <c r="C32" s="564"/>
      <c r="D32" s="564"/>
      <c r="E32" s="564"/>
      <c r="F32" s="577" t="s">
        <v>1257</v>
      </c>
      <c r="G32" s="578">
        <v>0</v>
      </c>
      <c r="H32" s="578">
        <v>0</v>
      </c>
      <c r="I32" s="567" t="str">
        <f t="shared" si="0"/>
        <v>No hay Programación</v>
      </c>
      <c r="J32" s="568" t="str">
        <f t="shared" si="1"/>
        <v>De acuerdo con lo programado</v>
      </c>
      <c r="K32" s="578"/>
      <c r="L32" s="581"/>
      <c r="M32" s="579"/>
      <c r="N32" s="572"/>
      <c r="O32" s="582"/>
      <c r="P32" s="581"/>
      <c r="Q32" s="579"/>
      <c r="R32" s="572"/>
      <c r="S32" s="582"/>
      <c r="T32" s="583"/>
      <c r="U32" s="579"/>
      <c r="V32" s="572"/>
      <c r="W32" s="582"/>
      <c r="X32" s="575"/>
      <c r="Y32" s="580">
        <v>0</v>
      </c>
      <c r="Z32" s="580">
        <v>0</v>
      </c>
      <c r="AA32" s="567" t="str">
        <f t="shared" si="2"/>
        <v>No hay Programación</v>
      </c>
      <c r="AB32" s="568" t="str">
        <f t="shared" si="3"/>
        <v>De acuerdo con lo programado</v>
      </c>
      <c r="AC32" s="575"/>
      <c r="AD32" s="575"/>
      <c r="AE32" s="575"/>
      <c r="AF32" s="576"/>
      <c r="AG32" s="576"/>
      <c r="AH32" s="575"/>
      <c r="AI32" s="575"/>
      <c r="AJ32" s="575"/>
      <c r="AK32" s="576"/>
      <c r="AL32" s="576"/>
      <c r="AM32" s="575"/>
      <c r="AN32" s="575"/>
      <c r="AO32" s="575"/>
      <c r="AP32" s="575"/>
      <c r="AQ32" s="575"/>
    </row>
    <row r="33" spans="1:43" ht="35.25" hidden="1" customHeight="1" thickTop="1" thickBot="1">
      <c r="A33" s="563">
        <v>2.1</v>
      </c>
      <c r="B33" s="564"/>
      <c r="C33" s="564"/>
      <c r="D33" s="564"/>
      <c r="E33" s="564"/>
      <c r="F33" s="577" t="s">
        <v>1257</v>
      </c>
      <c r="G33" s="578">
        <v>0</v>
      </c>
      <c r="H33" s="578">
        <v>0</v>
      </c>
      <c r="I33" s="567" t="str">
        <f t="shared" si="0"/>
        <v>No hay Programación</v>
      </c>
      <c r="J33" s="568" t="str">
        <f t="shared" si="1"/>
        <v>De acuerdo con lo programado</v>
      </c>
      <c r="K33" s="578"/>
      <c r="L33" s="581"/>
      <c r="M33" s="579"/>
      <c r="N33" s="572"/>
      <c r="O33" s="582"/>
      <c r="P33" s="581"/>
      <c r="Q33" s="579"/>
      <c r="R33" s="572"/>
      <c r="S33" s="582"/>
      <c r="T33" s="583"/>
      <c r="U33" s="579"/>
      <c r="V33" s="572"/>
      <c r="W33" s="582"/>
      <c r="X33" s="575"/>
      <c r="Y33" s="580">
        <v>0</v>
      </c>
      <c r="Z33" s="580">
        <v>0</v>
      </c>
      <c r="AA33" s="567" t="str">
        <f t="shared" si="2"/>
        <v>No hay Programación</v>
      </c>
      <c r="AB33" s="568" t="str">
        <f t="shared" si="3"/>
        <v>De acuerdo con lo programado</v>
      </c>
      <c r="AC33" s="575"/>
      <c r="AD33" s="575"/>
      <c r="AE33" s="575"/>
      <c r="AF33" s="576"/>
      <c r="AG33" s="576"/>
      <c r="AH33" s="575"/>
      <c r="AI33" s="575"/>
      <c r="AJ33" s="575"/>
      <c r="AK33" s="576"/>
      <c r="AL33" s="576"/>
      <c r="AM33" s="575"/>
      <c r="AN33" s="575"/>
      <c r="AO33" s="575"/>
      <c r="AP33" s="575"/>
      <c r="AQ33" s="575"/>
    </row>
    <row r="34" spans="1:43" ht="35.25" hidden="1" customHeight="1" thickTop="1" thickBot="1">
      <c r="A34" s="563">
        <v>2.1</v>
      </c>
      <c r="B34" s="564"/>
      <c r="C34" s="564"/>
      <c r="D34" s="564"/>
      <c r="E34" s="564"/>
      <c r="F34" s="577" t="s">
        <v>1257</v>
      </c>
      <c r="G34" s="578">
        <v>0</v>
      </c>
      <c r="H34" s="578">
        <v>0</v>
      </c>
      <c r="I34" s="567" t="str">
        <f t="shared" si="0"/>
        <v>No hay Programación</v>
      </c>
      <c r="J34" s="568" t="str">
        <f t="shared" si="1"/>
        <v>De acuerdo con lo programado</v>
      </c>
      <c r="K34" s="578"/>
      <c r="L34" s="581"/>
      <c r="M34" s="579"/>
      <c r="N34" s="572"/>
      <c r="O34" s="582"/>
      <c r="P34" s="581"/>
      <c r="Q34" s="579"/>
      <c r="R34" s="572"/>
      <c r="S34" s="582"/>
      <c r="T34" s="583"/>
      <c r="U34" s="579"/>
      <c r="V34" s="572"/>
      <c r="W34" s="582"/>
      <c r="X34" s="575"/>
      <c r="Y34" s="580">
        <v>0</v>
      </c>
      <c r="Z34" s="580">
        <v>0</v>
      </c>
      <c r="AA34" s="567" t="str">
        <f t="shared" si="2"/>
        <v>No hay Programación</v>
      </c>
      <c r="AB34" s="568" t="str">
        <f t="shared" si="3"/>
        <v>De acuerdo con lo programado</v>
      </c>
      <c r="AC34" s="575"/>
      <c r="AD34" s="575"/>
      <c r="AE34" s="575"/>
      <c r="AF34" s="576"/>
      <c r="AG34" s="576"/>
      <c r="AH34" s="575"/>
      <c r="AI34" s="575"/>
      <c r="AJ34" s="575"/>
      <c r="AK34" s="576"/>
      <c r="AL34" s="576"/>
      <c r="AM34" s="575"/>
      <c r="AN34" s="575"/>
      <c r="AO34" s="575"/>
      <c r="AP34" s="575"/>
      <c r="AQ34" s="575"/>
    </row>
    <row r="35" spans="1:43" ht="35.25" hidden="1" customHeight="1" thickTop="1" thickBot="1">
      <c r="A35" s="563">
        <v>2.2000000000000002</v>
      </c>
      <c r="B35" s="564"/>
      <c r="C35" s="564"/>
      <c r="D35" s="564"/>
      <c r="E35" s="564"/>
      <c r="F35" s="577" t="s">
        <v>1258</v>
      </c>
      <c r="G35" s="578">
        <v>2</v>
      </c>
      <c r="H35" s="578">
        <v>0</v>
      </c>
      <c r="I35" s="567">
        <f t="shared" si="0"/>
        <v>0</v>
      </c>
      <c r="J35" s="568" t="str">
        <f t="shared" si="1"/>
        <v>En riesgo cumplimiento</v>
      </c>
      <c r="K35" s="578"/>
      <c r="L35" s="581"/>
      <c r="M35" s="579"/>
      <c r="N35" s="572"/>
      <c r="O35" s="582"/>
      <c r="P35" s="581"/>
      <c r="Q35" s="579"/>
      <c r="R35" s="572"/>
      <c r="S35" s="582"/>
      <c r="T35" s="583"/>
      <c r="U35" s="579"/>
      <c r="V35" s="572"/>
      <c r="W35" s="582"/>
      <c r="X35" s="575"/>
      <c r="Y35" s="580">
        <v>0</v>
      </c>
      <c r="Z35" s="580">
        <v>0</v>
      </c>
      <c r="AA35" s="567" t="str">
        <f t="shared" si="2"/>
        <v>No hay Programación</v>
      </c>
      <c r="AB35" s="568" t="str">
        <f t="shared" si="3"/>
        <v>De acuerdo con lo programado</v>
      </c>
      <c r="AC35" s="575"/>
      <c r="AD35" s="575"/>
      <c r="AE35" s="575"/>
      <c r="AF35" s="576"/>
      <c r="AG35" s="576"/>
      <c r="AH35" s="575"/>
      <c r="AI35" s="575"/>
      <c r="AJ35" s="575"/>
      <c r="AK35" s="576"/>
      <c r="AL35" s="576"/>
      <c r="AM35" s="575"/>
      <c r="AN35" s="575"/>
      <c r="AO35" s="575"/>
      <c r="AP35" s="575"/>
      <c r="AQ35" s="575"/>
    </row>
    <row r="36" spans="1:43" ht="35.25" hidden="1" customHeight="1" thickTop="1" thickBot="1">
      <c r="A36" s="563">
        <v>2.2000000000000002</v>
      </c>
      <c r="B36" s="564"/>
      <c r="C36" s="564"/>
      <c r="D36" s="564"/>
      <c r="E36" s="564"/>
      <c r="F36" s="577" t="s">
        <v>1258</v>
      </c>
      <c r="G36" s="578">
        <v>2</v>
      </c>
      <c r="H36" s="578">
        <v>0</v>
      </c>
      <c r="I36" s="567">
        <f t="shared" si="0"/>
        <v>0</v>
      </c>
      <c r="J36" s="568" t="str">
        <f t="shared" si="1"/>
        <v>En riesgo cumplimiento</v>
      </c>
      <c r="K36" s="578"/>
      <c r="L36" s="581"/>
      <c r="M36" s="579"/>
      <c r="N36" s="572"/>
      <c r="O36" s="582"/>
      <c r="P36" s="581"/>
      <c r="Q36" s="579"/>
      <c r="R36" s="572"/>
      <c r="S36" s="582"/>
      <c r="T36" s="583"/>
      <c r="U36" s="579"/>
      <c r="V36" s="572"/>
      <c r="W36" s="582"/>
      <c r="X36" s="575"/>
      <c r="Y36" s="580">
        <v>0</v>
      </c>
      <c r="Z36" s="580">
        <v>0</v>
      </c>
      <c r="AA36" s="567" t="str">
        <f t="shared" si="2"/>
        <v>No hay Programación</v>
      </c>
      <c r="AB36" s="568" t="str">
        <f t="shared" si="3"/>
        <v>De acuerdo con lo programado</v>
      </c>
      <c r="AC36" s="575"/>
      <c r="AD36" s="575"/>
      <c r="AE36" s="575"/>
      <c r="AF36" s="576"/>
      <c r="AG36" s="576"/>
      <c r="AH36" s="575"/>
      <c r="AI36" s="575"/>
      <c r="AJ36" s="575"/>
      <c r="AK36" s="576"/>
      <c r="AL36" s="576"/>
      <c r="AM36" s="575"/>
      <c r="AN36" s="575"/>
      <c r="AO36" s="575"/>
      <c r="AP36" s="575"/>
      <c r="AQ36" s="575"/>
    </row>
    <row r="37" spans="1:43" ht="35.25" hidden="1" customHeight="1" thickTop="1" thickBot="1">
      <c r="A37" s="563">
        <v>2.2999999999999998</v>
      </c>
      <c r="B37" s="564"/>
      <c r="C37" s="564"/>
      <c r="D37" s="564"/>
      <c r="E37" s="564"/>
      <c r="F37" s="577" t="s">
        <v>1259</v>
      </c>
      <c r="G37" s="578">
        <v>1</v>
      </c>
      <c r="H37" s="578">
        <v>0</v>
      </c>
      <c r="I37" s="567">
        <f t="shared" si="0"/>
        <v>0</v>
      </c>
      <c r="J37" s="568" t="str">
        <f t="shared" si="1"/>
        <v>En riesgo cumplimiento</v>
      </c>
      <c r="K37" s="578"/>
      <c r="L37" s="581"/>
      <c r="M37" s="579"/>
      <c r="N37" s="572"/>
      <c r="O37" s="582"/>
      <c r="P37" s="581"/>
      <c r="Q37" s="579"/>
      <c r="R37" s="572"/>
      <c r="S37" s="582"/>
      <c r="T37" s="583"/>
      <c r="U37" s="579"/>
      <c r="V37" s="572"/>
      <c r="W37" s="582"/>
      <c r="X37" s="575"/>
      <c r="Y37" s="580">
        <v>0</v>
      </c>
      <c r="Z37" s="580">
        <v>0</v>
      </c>
      <c r="AA37" s="567" t="str">
        <f t="shared" si="2"/>
        <v>No hay Programación</v>
      </c>
      <c r="AB37" s="568" t="str">
        <f t="shared" si="3"/>
        <v>De acuerdo con lo programado</v>
      </c>
      <c r="AC37" s="575"/>
      <c r="AD37" s="575"/>
      <c r="AE37" s="575"/>
      <c r="AF37" s="576"/>
      <c r="AG37" s="576"/>
      <c r="AH37" s="575"/>
      <c r="AI37" s="575"/>
      <c r="AJ37" s="575"/>
      <c r="AK37" s="576"/>
      <c r="AL37" s="576"/>
      <c r="AM37" s="575"/>
      <c r="AN37" s="575"/>
      <c r="AO37" s="575"/>
      <c r="AP37" s="575"/>
      <c r="AQ37" s="575"/>
    </row>
    <row r="38" spans="1:43" ht="35.25" hidden="1" customHeight="1" thickTop="1" thickBot="1">
      <c r="A38" s="563">
        <v>2.4</v>
      </c>
      <c r="B38" s="564"/>
      <c r="C38" s="564"/>
      <c r="D38" s="564"/>
      <c r="E38" s="564"/>
      <c r="F38" s="577" t="s">
        <v>1260</v>
      </c>
      <c r="G38" s="578">
        <v>0</v>
      </c>
      <c r="H38" s="578">
        <v>0</v>
      </c>
      <c r="I38" s="567" t="str">
        <f t="shared" si="0"/>
        <v>No hay Programación</v>
      </c>
      <c r="J38" s="568" t="str">
        <f t="shared" si="1"/>
        <v>De acuerdo con lo programado</v>
      </c>
      <c r="K38" s="578"/>
      <c r="L38" s="581"/>
      <c r="M38" s="579"/>
      <c r="N38" s="572"/>
      <c r="O38" s="582"/>
      <c r="P38" s="581"/>
      <c r="Q38" s="579"/>
      <c r="R38" s="572"/>
      <c r="S38" s="582"/>
      <c r="T38" s="583"/>
      <c r="U38" s="579"/>
      <c r="V38" s="572"/>
      <c r="W38" s="582"/>
      <c r="X38" s="575"/>
      <c r="Y38" s="580">
        <v>0</v>
      </c>
      <c r="Z38" s="580">
        <v>0</v>
      </c>
      <c r="AA38" s="567" t="str">
        <f t="shared" si="2"/>
        <v>No hay Programación</v>
      </c>
      <c r="AB38" s="568" t="str">
        <f t="shared" si="3"/>
        <v>De acuerdo con lo programado</v>
      </c>
      <c r="AC38" s="575"/>
      <c r="AD38" s="575"/>
      <c r="AE38" s="575"/>
      <c r="AF38" s="576"/>
      <c r="AG38" s="576"/>
      <c r="AH38" s="575"/>
      <c r="AI38" s="575"/>
      <c r="AJ38" s="575"/>
      <c r="AK38" s="576"/>
      <c r="AL38" s="576"/>
      <c r="AM38" s="575"/>
      <c r="AN38" s="575"/>
      <c r="AO38" s="575"/>
      <c r="AP38" s="575"/>
      <c r="AQ38" s="575"/>
    </row>
    <row r="39" spans="1:43" ht="35.25" hidden="1" customHeight="1" thickTop="1" thickBot="1">
      <c r="A39" s="563">
        <v>2.4</v>
      </c>
      <c r="B39" s="564"/>
      <c r="C39" s="564"/>
      <c r="D39" s="564"/>
      <c r="E39" s="564"/>
      <c r="F39" s="577" t="s">
        <v>1260</v>
      </c>
      <c r="G39" s="578">
        <v>0</v>
      </c>
      <c r="H39" s="578">
        <v>0</v>
      </c>
      <c r="I39" s="567" t="str">
        <f t="shared" si="0"/>
        <v>No hay Programación</v>
      </c>
      <c r="J39" s="568" t="str">
        <f t="shared" si="1"/>
        <v>De acuerdo con lo programado</v>
      </c>
      <c r="K39" s="578"/>
      <c r="L39" s="581"/>
      <c r="M39" s="579"/>
      <c r="N39" s="572"/>
      <c r="O39" s="582"/>
      <c r="P39" s="581"/>
      <c r="Q39" s="579"/>
      <c r="R39" s="572"/>
      <c r="S39" s="582"/>
      <c r="T39" s="583"/>
      <c r="U39" s="579"/>
      <c r="V39" s="572"/>
      <c r="W39" s="582"/>
      <c r="X39" s="575"/>
      <c r="Y39" s="580">
        <v>0</v>
      </c>
      <c r="Z39" s="580">
        <v>0</v>
      </c>
      <c r="AA39" s="567" t="str">
        <f t="shared" si="2"/>
        <v>No hay Programación</v>
      </c>
      <c r="AB39" s="568" t="str">
        <f t="shared" si="3"/>
        <v>De acuerdo con lo programado</v>
      </c>
      <c r="AC39" s="575"/>
      <c r="AD39" s="575"/>
      <c r="AE39" s="575"/>
      <c r="AF39" s="576"/>
      <c r="AG39" s="576"/>
      <c r="AH39" s="575"/>
      <c r="AI39" s="575"/>
      <c r="AJ39" s="575"/>
      <c r="AK39" s="576"/>
      <c r="AL39" s="576"/>
      <c r="AM39" s="575"/>
      <c r="AN39" s="575"/>
      <c r="AO39" s="575"/>
      <c r="AP39" s="575"/>
      <c r="AQ39" s="575"/>
    </row>
    <row r="40" spans="1:43" ht="35.25" hidden="1" customHeight="1" thickTop="1" thickBot="1">
      <c r="A40" s="563">
        <v>2.4</v>
      </c>
      <c r="B40" s="564"/>
      <c r="C40" s="564"/>
      <c r="D40" s="564"/>
      <c r="E40" s="564"/>
      <c r="F40" s="577" t="s">
        <v>1260</v>
      </c>
      <c r="G40" s="578">
        <v>0</v>
      </c>
      <c r="H40" s="578">
        <v>0</v>
      </c>
      <c r="I40" s="567" t="str">
        <f t="shared" si="0"/>
        <v>No hay Programación</v>
      </c>
      <c r="J40" s="568" t="str">
        <f t="shared" si="1"/>
        <v>De acuerdo con lo programado</v>
      </c>
      <c r="K40" s="578"/>
      <c r="L40" s="581"/>
      <c r="M40" s="579"/>
      <c r="N40" s="572"/>
      <c r="O40" s="582"/>
      <c r="P40" s="581"/>
      <c r="Q40" s="579"/>
      <c r="R40" s="572"/>
      <c r="S40" s="582"/>
      <c r="T40" s="583"/>
      <c r="U40" s="579"/>
      <c r="V40" s="572"/>
      <c r="W40" s="582"/>
      <c r="X40" s="575"/>
      <c r="Y40" s="580">
        <v>0</v>
      </c>
      <c r="Z40" s="580">
        <v>0</v>
      </c>
      <c r="AA40" s="567" t="str">
        <f t="shared" si="2"/>
        <v>No hay Programación</v>
      </c>
      <c r="AB40" s="568" t="str">
        <f t="shared" si="3"/>
        <v>De acuerdo con lo programado</v>
      </c>
      <c r="AC40" s="575"/>
      <c r="AD40" s="575"/>
      <c r="AE40" s="575"/>
      <c r="AF40" s="576"/>
      <c r="AG40" s="576"/>
      <c r="AH40" s="575"/>
      <c r="AI40" s="575"/>
      <c r="AJ40" s="575"/>
      <c r="AK40" s="576"/>
      <c r="AL40" s="576"/>
      <c r="AM40" s="575"/>
      <c r="AN40" s="575"/>
      <c r="AO40" s="575"/>
      <c r="AP40" s="575"/>
      <c r="AQ40" s="575"/>
    </row>
    <row r="41" spans="1:43" ht="35.25" hidden="1" customHeight="1" thickTop="1" thickBot="1">
      <c r="A41" s="563">
        <v>2.4</v>
      </c>
      <c r="B41" s="564"/>
      <c r="C41" s="564"/>
      <c r="D41" s="564"/>
      <c r="E41" s="564"/>
      <c r="F41" s="577" t="s">
        <v>1260</v>
      </c>
      <c r="G41" s="578">
        <v>0</v>
      </c>
      <c r="H41" s="578">
        <v>0</v>
      </c>
      <c r="I41" s="567" t="str">
        <f t="shared" si="0"/>
        <v>No hay Programación</v>
      </c>
      <c r="J41" s="568" t="str">
        <f t="shared" si="1"/>
        <v>De acuerdo con lo programado</v>
      </c>
      <c r="K41" s="578"/>
      <c r="L41" s="581"/>
      <c r="M41" s="579"/>
      <c r="N41" s="572"/>
      <c r="O41" s="582"/>
      <c r="P41" s="581"/>
      <c r="Q41" s="579"/>
      <c r="R41" s="572"/>
      <c r="S41" s="582"/>
      <c r="T41" s="583"/>
      <c r="U41" s="579"/>
      <c r="V41" s="572"/>
      <c r="W41" s="582"/>
      <c r="X41" s="575"/>
      <c r="Y41" s="580">
        <v>0</v>
      </c>
      <c r="Z41" s="580">
        <v>0</v>
      </c>
      <c r="AA41" s="567" t="str">
        <f t="shared" si="2"/>
        <v>No hay Programación</v>
      </c>
      <c r="AB41" s="568" t="str">
        <f t="shared" si="3"/>
        <v>De acuerdo con lo programado</v>
      </c>
      <c r="AC41" s="575"/>
      <c r="AD41" s="575"/>
      <c r="AE41" s="575"/>
      <c r="AF41" s="576"/>
      <c r="AG41" s="576"/>
      <c r="AH41" s="575"/>
      <c r="AI41" s="575"/>
      <c r="AJ41" s="575"/>
      <c r="AK41" s="576"/>
      <c r="AL41" s="576"/>
      <c r="AM41" s="575"/>
      <c r="AN41" s="575"/>
      <c r="AO41" s="575"/>
      <c r="AP41" s="575"/>
      <c r="AQ41" s="575"/>
    </row>
    <row r="42" spans="1:43" ht="35.25" hidden="1" customHeight="1" thickTop="1" thickBot="1">
      <c r="A42" s="563">
        <v>2.4</v>
      </c>
      <c r="B42" s="564"/>
      <c r="C42" s="564"/>
      <c r="D42" s="564"/>
      <c r="E42" s="564"/>
      <c r="F42" s="577" t="s">
        <v>1260</v>
      </c>
      <c r="G42" s="578">
        <v>0</v>
      </c>
      <c r="H42" s="578">
        <v>0</v>
      </c>
      <c r="I42" s="567" t="str">
        <f t="shared" si="0"/>
        <v>No hay Programación</v>
      </c>
      <c r="J42" s="568" t="str">
        <f t="shared" si="1"/>
        <v>De acuerdo con lo programado</v>
      </c>
      <c r="K42" s="578"/>
      <c r="L42" s="581"/>
      <c r="M42" s="579"/>
      <c r="N42" s="572"/>
      <c r="O42" s="582"/>
      <c r="P42" s="581"/>
      <c r="Q42" s="579"/>
      <c r="R42" s="572"/>
      <c r="S42" s="582"/>
      <c r="T42" s="583"/>
      <c r="U42" s="579"/>
      <c r="V42" s="572"/>
      <c r="W42" s="582"/>
      <c r="X42" s="575"/>
      <c r="Y42" s="580">
        <v>0</v>
      </c>
      <c r="Z42" s="580">
        <v>0</v>
      </c>
      <c r="AA42" s="567" t="str">
        <f t="shared" si="2"/>
        <v>No hay Programación</v>
      </c>
      <c r="AB42" s="568" t="str">
        <f t="shared" si="3"/>
        <v>De acuerdo con lo programado</v>
      </c>
      <c r="AC42" s="575"/>
      <c r="AD42" s="575"/>
      <c r="AE42" s="575"/>
      <c r="AF42" s="576"/>
      <c r="AG42" s="576"/>
      <c r="AH42" s="575"/>
      <c r="AI42" s="575"/>
      <c r="AJ42" s="575"/>
      <c r="AK42" s="576"/>
      <c r="AL42" s="576"/>
      <c r="AM42" s="575"/>
      <c r="AN42" s="575"/>
      <c r="AO42" s="575"/>
      <c r="AP42" s="575"/>
      <c r="AQ42" s="575"/>
    </row>
    <row r="43" spans="1:43" ht="35.25" hidden="1" customHeight="1" thickTop="1" thickBot="1">
      <c r="A43" s="563">
        <v>2.4</v>
      </c>
      <c r="B43" s="564"/>
      <c r="C43" s="564"/>
      <c r="D43" s="564"/>
      <c r="E43" s="564"/>
      <c r="F43" s="577" t="s">
        <v>1260</v>
      </c>
      <c r="G43" s="578">
        <v>0</v>
      </c>
      <c r="H43" s="578">
        <v>0</v>
      </c>
      <c r="I43" s="567" t="str">
        <f t="shared" si="0"/>
        <v>No hay Programación</v>
      </c>
      <c r="J43" s="568" t="str">
        <f t="shared" si="1"/>
        <v>De acuerdo con lo programado</v>
      </c>
      <c r="K43" s="578"/>
      <c r="L43" s="581"/>
      <c r="M43" s="579"/>
      <c r="N43" s="572"/>
      <c r="O43" s="582"/>
      <c r="P43" s="581"/>
      <c r="Q43" s="579"/>
      <c r="R43" s="572"/>
      <c r="S43" s="582"/>
      <c r="T43" s="583"/>
      <c r="U43" s="579"/>
      <c r="V43" s="572"/>
      <c r="W43" s="582"/>
      <c r="X43" s="575"/>
      <c r="Y43" s="580">
        <v>0</v>
      </c>
      <c r="Z43" s="580">
        <v>0</v>
      </c>
      <c r="AA43" s="567" t="str">
        <f t="shared" si="2"/>
        <v>No hay Programación</v>
      </c>
      <c r="AB43" s="568" t="str">
        <f t="shared" si="3"/>
        <v>De acuerdo con lo programado</v>
      </c>
      <c r="AC43" s="575"/>
      <c r="AD43" s="575"/>
      <c r="AE43" s="575"/>
      <c r="AF43" s="576"/>
      <c r="AG43" s="576"/>
      <c r="AH43" s="575"/>
      <c r="AI43" s="575"/>
      <c r="AJ43" s="575"/>
      <c r="AK43" s="576"/>
      <c r="AL43" s="576"/>
      <c r="AM43" s="575"/>
      <c r="AN43" s="575"/>
      <c r="AO43" s="575"/>
      <c r="AP43" s="575"/>
      <c r="AQ43" s="575"/>
    </row>
    <row r="44" spans="1:43" ht="28.2" hidden="1" customHeight="1" thickTop="1" thickBot="1">
      <c r="A44" s="563">
        <v>3</v>
      </c>
      <c r="B44" s="564">
        <v>0</v>
      </c>
      <c r="C44" s="564">
        <v>0</v>
      </c>
      <c r="D44" s="564">
        <v>0</v>
      </c>
      <c r="E44" s="564">
        <v>0</v>
      </c>
      <c r="F44" s="584" t="s">
        <v>1261</v>
      </c>
      <c r="G44" s="585"/>
      <c r="H44" s="585"/>
      <c r="I44" s="567" t="str">
        <f t="shared" si="0"/>
        <v>No hay ejecución</v>
      </c>
      <c r="J44" s="568" t="str">
        <f t="shared" si="1"/>
        <v>NA</v>
      </c>
      <c r="K44" s="586"/>
      <c r="L44" s="581"/>
      <c r="M44" s="579"/>
      <c r="N44" s="572"/>
      <c r="O44" s="582"/>
      <c r="P44" s="581"/>
      <c r="Q44" s="579"/>
      <c r="R44" s="572"/>
      <c r="S44" s="582"/>
      <c r="T44" s="583"/>
      <c r="U44" s="579"/>
      <c r="V44" s="572"/>
      <c r="W44" s="582"/>
      <c r="X44" s="575"/>
      <c r="Y44" s="580">
        <v>0</v>
      </c>
      <c r="Z44" s="580">
        <v>0</v>
      </c>
      <c r="AA44" s="567" t="str">
        <f t="shared" si="2"/>
        <v>No hay Programación</v>
      </c>
      <c r="AB44" s="568" t="str">
        <f t="shared" si="3"/>
        <v>De acuerdo con lo programado</v>
      </c>
      <c r="AC44" s="575"/>
      <c r="AD44" s="575"/>
      <c r="AE44" s="575"/>
      <c r="AF44" s="576"/>
      <c r="AG44" s="576"/>
      <c r="AH44" s="575"/>
      <c r="AI44" s="575"/>
      <c r="AJ44" s="575"/>
      <c r="AK44" s="576"/>
      <c r="AL44" s="576"/>
      <c r="AM44" s="575"/>
      <c r="AN44" s="575"/>
      <c r="AO44" s="575"/>
      <c r="AP44" s="575"/>
      <c r="AQ44" s="575"/>
    </row>
    <row r="45" spans="1:43" ht="35.25" hidden="1" customHeight="1" thickTop="1" thickBot="1">
      <c r="A45" s="563">
        <v>3.1</v>
      </c>
      <c r="B45" s="564"/>
      <c r="C45" s="564"/>
      <c r="D45" s="564"/>
      <c r="E45" s="564"/>
      <c r="F45" s="577" t="s">
        <v>1262</v>
      </c>
      <c r="G45" s="578">
        <v>0</v>
      </c>
      <c r="H45" s="578">
        <v>0</v>
      </c>
      <c r="I45" s="567" t="str">
        <f t="shared" si="0"/>
        <v>No hay Programación</v>
      </c>
      <c r="J45" s="568" t="str">
        <f t="shared" si="1"/>
        <v>De acuerdo con lo programado</v>
      </c>
      <c r="K45" s="578"/>
      <c r="L45" s="581"/>
      <c r="M45" s="579"/>
      <c r="N45" s="572"/>
      <c r="O45" s="582"/>
      <c r="P45" s="581"/>
      <c r="Q45" s="579"/>
      <c r="R45" s="572"/>
      <c r="S45" s="582"/>
      <c r="T45" s="583"/>
      <c r="U45" s="579"/>
      <c r="V45" s="572"/>
      <c r="W45" s="582"/>
      <c r="X45" s="575"/>
      <c r="Y45" s="580">
        <v>0</v>
      </c>
      <c r="Z45" s="580">
        <v>0</v>
      </c>
      <c r="AA45" s="567" t="str">
        <f t="shared" si="2"/>
        <v>No hay Programación</v>
      </c>
      <c r="AB45" s="568" t="str">
        <f t="shared" si="3"/>
        <v>De acuerdo con lo programado</v>
      </c>
      <c r="AC45" s="575"/>
      <c r="AD45" s="575"/>
      <c r="AE45" s="575"/>
      <c r="AF45" s="576"/>
      <c r="AG45" s="576"/>
      <c r="AH45" s="575"/>
      <c r="AI45" s="575"/>
      <c r="AJ45" s="575"/>
      <c r="AK45" s="576"/>
      <c r="AL45" s="576"/>
      <c r="AM45" s="575"/>
      <c r="AN45" s="575"/>
      <c r="AO45" s="575"/>
      <c r="AP45" s="575"/>
      <c r="AQ45" s="575"/>
    </row>
    <row r="46" spans="1:43" ht="35.25" hidden="1" customHeight="1" thickTop="1" thickBot="1">
      <c r="A46" s="563">
        <v>3.1</v>
      </c>
      <c r="B46" s="564"/>
      <c r="C46" s="564"/>
      <c r="D46" s="564"/>
      <c r="E46" s="564"/>
      <c r="F46" s="577" t="s">
        <v>1262</v>
      </c>
      <c r="G46" s="578">
        <v>0</v>
      </c>
      <c r="H46" s="578">
        <v>0</v>
      </c>
      <c r="I46" s="567" t="str">
        <f t="shared" si="0"/>
        <v>No hay Programación</v>
      </c>
      <c r="J46" s="568" t="str">
        <f t="shared" si="1"/>
        <v>De acuerdo con lo programado</v>
      </c>
      <c r="K46" s="578"/>
      <c r="L46" s="581"/>
      <c r="M46" s="579"/>
      <c r="N46" s="572"/>
      <c r="O46" s="582"/>
      <c r="P46" s="581"/>
      <c r="Q46" s="579"/>
      <c r="R46" s="572"/>
      <c r="S46" s="582"/>
      <c r="T46" s="583"/>
      <c r="U46" s="579"/>
      <c r="V46" s="572"/>
      <c r="W46" s="582"/>
      <c r="X46" s="575"/>
      <c r="Y46" s="580">
        <v>0</v>
      </c>
      <c r="Z46" s="580">
        <v>0</v>
      </c>
      <c r="AA46" s="567" t="str">
        <f t="shared" si="2"/>
        <v>No hay Programación</v>
      </c>
      <c r="AB46" s="568" t="str">
        <f t="shared" si="3"/>
        <v>De acuerdo con lo programado</v>
      </c>
      <c r="AC46" s="575"/>
      <c r="AD46" s="575"/>
      <c r="AE46" s="575"/>
      <c r="AF46" s="576"/>
      <c r="AG46" s="576"/>
      <c r="AH46" s="575"/>
      <c r="AI46" s="575"/>
      <c r="AJ46" s="575"/>
      <c r="AK46" s="576"/>
      <c r="AL46" s="576"/>
      <c r="AM46" s="575"/>
      <c r="AN46" s="575"/>
      <c r="AO46" s="575"/>
      <c r="AP46" s="575"/>
      <c r="AQ46" s="575"/>
    </row>
    <row r="47" spans="1:43" ht="35.25" hidden="1" customHeight="1" thickTop="1" thickBot="1">
      <c r="A47" s="563">
        <v>3.1</v>
      </c>
      <c r="B47" s="564"/>
      <c r="C47" s="564"/>
      <c r="D47" s="564"/>
      <c r="E47" s="564"/>
      <c r="F47" s="577" t="s">
        <v>1262</v>
      </c>
      <c r="G47" s="578">
        <v>0</v>
      </c>
      <c r="H47" s="578">
        <v>0</v>
      </c>
      <c r="I47" s="567" t="str">
        <f t="shared" si="0"/>
        <v>No hay Programación</v>
      </c>
      <c r="J47" s="568" t="str">
        <f t="shared" si="1"/>
        <v>De acuerdo con lo programado</v>
      </c>
      <c r="K47" s="578"/>
      <c r="L47" s="581"/>
      <c r="M47" s="579"/>
      <c r="N47" s="572"/>
      <c r="O47" s="582"/>
      <c r="P47" s="581"/>
      <c r="Q47" s="579"/>
      <c r="R47" s="572"/>
      <c r="S47" s="582"/>
      <c r="T47" s="583"/>
      <c r="U47" s="579"/>
      <c r="V47" s="572"/>
      <c r="W47" s="582"/>
      <c r="X47" s="575"/>
      <c r="Y47" s="580">
        <v>0</v>
      </c>
      <c r="Z47" s="580">
        <v>0</v>
      </c>
      <c r="AA47" s="567" t="str">
        <f t="shared" si="2"/>
        <v>No hay Programación</v>
      </c>
      <c r="AB47" s="568" t="str">
        <f t="shared" si="3"/>
        <v>De acuerdo con lo programado</v>
      </c>
      <c r="AC47" s="575"/>
      <c r="AD47" s="575"/>
      <c r="AE47" s="575"/>
      <c r="AF47" s="576"/>
      <c r="AG47" s="576"/>
      <c r="AH47" s="575"/>
      <c r="AI47" s="575"/>
      <c r="AJ47" s="575"/>
      <c r="AK47" s="576"/>
      <c r="AL47" s="576"/>
      <c r="AM47" s="575"/>
      <c r="AN47" s="575"/>
      <c r="AO47" s="575"/>
      <c r="AP47" s="575"/>
      <c r="AQ47" s="575"/>
    </row>
    <row r="48" spans="1:43" ht="35.25" hidden="1" customHeight="1" thickTop="1" thickBot="1">
      <c r="A48" s="563">
        <v>4</v>
      </c>
      <c r="B48" s="564"/>
      <c r="C48" s="564"/>
      <c r="D48" s="564"/>
      <c r="E48" s="564"/>
      <c r="F48" s="584" t="s">
        <v>1263</v>
      </c>
      <c r="G48" s="585"/>
      <c r="H48" s="585">
        <v>0</v>
      </c>
      <c r="I48" s="567" t="str">
        <f t="shared" si="0"/>
        <v>No hay Programación</v>
      </c>
      <c r="J48" s="568" t="str">
        <f t="shared" si="1"/>
        <v>De acuerdo con lo programado</v>
      </c>
      <c r="K48" s="586"/>
      <c r="L48" s="581"/>
      <c r="M48" s="579"/>
      <c r="N48" s="572"/>
      <c r="O48" s="582"/>
      <c r="P48" s="581"/>
      <c r="Q48" s="579"/>
      <c r="R48" s="572"/>
      <c r="S48" s="582"/>
      <c r="T48" s="583"/>
      <c r="U48" s="579"/>
      <c r="V48" s="572"/>
      <c r="W48" s="582"/>
      <c r="X48" s="575"/>
      <c r="Y48" s="580">
        <v>0</v>
      </c>
      <c r="Z48" s="580">
        <v>0</v>
      </c>
      <c r="AA48" s="567" t="str">
        <f t="shared" si="2"/>
        <v>No hay Programación</v>
      </c>
      <c r="AB48" s="568" t="str">
        <f t="shared" si="3"/>
        <v>De acuerdo con lo programado</v>
      </c>
      <c r="AC48" s="575"/>
      <c r="AD48" s="575"/>
      <c r="AE48" s="575"/>
      <c r="AF48" s="576"/>
      <c r="AG48" s="576"/>
      <c r="AH48" s="575"/>
      <c r="AI48" s="575"/>
      <c r="AJ48" s="575"/>
      <c r="AK48" s="576"/>
      <c r="AL48" s="576"/>
      <c r="AM48" s="575"/>
      <c r="AN48" s="575"/>
      <c r="AO48" s="575"/>
      <c r="AP48" s="575"/>
      <c r="AQ48" s="575"/>
    </row>
    <row r="49" spans="1:43" ht="35.25" hidden="1" customHeight="1" thickTop="1" thickBot="1">
      <c r="A49" s="563">
        <v>4.0999999999999996</v>
      </c>
      <c r="B49" s="564"/>
      <c r="C49" s="564"/>
      <c r="D49" s="564"/>
      <c r="E49" s="564"/>
      <c r="F49" s="577" t="s">
        <v>1264</v>
      </c>
      <c r="G49" s="578">
        <v>0</v>
      </c>
      <c r="H49" s="578">
        <v>0</v>
      </c>
      <c r="I49" s="567" t="str">
        <f t="shared" si="0"/>
        <v>No hay Programación</v>
      </c>
      <c r="J49" s="568" t="str">
        <f t="shared" si="1"/>
        <v>De acuerdo con lo programado</v>
      </c>
      <c r="K49" s="578"/>
      <c r="L49" s="581"/>
      <c r="M49" s="579"/>
      <c r="N49" s="572"/>
      <c r="O49" s="582"/>
      <c r="P49" s="581"/>
      <c r="Q49" s="579"/>
      <c r="R49" s="572"/>
      <c r="S49" s="582"/>
      <c r="T49" s="583"/>
      <c r="U49" s="579"/>
      <c r="V49" s="572"/>
      <c r="W49" s="582"/>
      <c r="X49" s="575"/>
      <c r="Y49" s="580">
        <v>0</v>
      </c>
      <c r="Z49" s="580">
        <v>0</v>
      </c>
      <c r="AA49" s="567" t="str">
        <f t="shared" si="2"/>
        <v>No hay Programación</v>
      </c>
      <c r="AB49" s="568" t="str">
        <f t="shared" si="3"/>
        <v>De acuerdo con lo programado</v>
      </c>
      <c r="AC49" s="575"/>
      <c r="AD49" s="575"/>
      <c r="AE49" s="575"/>
      <c r="AF49" s="576"/>
      <c r="AG49" s="576"/>
      <c r="AH49" s="575"/>
      <c r="AI49" s="575"/>
      <c r="AJ49" s="575"/>
      <c r="AK49" s="576"/>
      <c r="AL49" s="576"/>
      <c r="AM49" s="575"/>
      <c r="AN49" s="575"/>
      <c r="AO49" s="575"/>
      <c r="AP49" s="575"/>
      <c r="AQ49" s="575"/>
    </row>
    <row r="50" spans="1:43" ht="35.25" hidden="1" customHeight="1" thickTop="1" thickBot="1">
      <c r="A50" s="563">
        <v>5</v>
      </c>
      <c r="B50" s="564">
        <v>0</v>
      </c>
      <c r="C50" s="564">
        <v>0</v>
      </c>
      <c r="D50" s="564">
        <v>0</v>
      </c>
      <c r="E50" s="564">
        <v>0</v>
      </c>
      <c r="F50" s="584" t="s">
        <v>1265</v>
      </c>
      <c r="G50" s="585"/>
      <c r="H50" s="585">
        <v>0</v>
      </c>
      <c r="I50" s="567" t="str">
        <f t="shared" si="0"/>
        <v>No hay Programación</v>
      </c>
      <c r="J50" s="568" t="str">
        <f t="shared" si="1"/>
        <v>De acuerdo con lo programado</v>
      </c>
      <c r="K50" s="586"/>
      <c r="L50" s="581"/>
      <c r="M50" s="579"/>
      <c r="N50" s="572"/>
      <c r="O50" s="582"/>
      <c r="P50" s="581"/>
      <c r="Q50" s="579"/>
      <c r="R50" s="572"/>
      <c r="S50" s="582"/>
      <c r="T50" s="583"/>
      <c r="U50" s="579"/>
      <c r="V50" s="572"/>
      <c r="W50" s="582"/>
      <c r="X50" s="575"/>
      <c r="Y50" s="580"/>
      <c r="Z50" s="580"/>
      <c r="AA50" s="567" t="str">
        <f t="shared" si="2"/>
        <v>No hay ejecución</v>
      </c>
      <c r="AB50" s="568" t="str">
        <f t="shared" si="3"/>
        <v>NA</v>
      </c>
      <c r="AC50" s="575"/>
      <c r="AD50" s="575"/>
      <c r="AE50" s="575"/>
      <c r="AF50" s="576"/>
      <c r="AG50" s="576"/>
      <c r="AH50" s="575"/>
      <c r="AI50" s="575"/>
      <c r="AJ50" s="575"/>
      <c r="AK50" s="576"/>
      <c r="AL50" s="576"/>
      <c r="AM50" s="575"/>
      <c r="AN50" s="575"/>
      <c r="AO50" s="575"/>
      <c r="AP50" s="575"/>
      <c r="AQ50" s="575"/>
    </row>
    <row r="51" spans="1:43" ht="35.25" hidden="1" customHeight="1" thickTop="1" thickBot="1">
      <c r="A51" s="563">
        <v>5.0999999999999996</v>
      </c>
      <c r="B51" s="564"/>
      <c r="C51" s="564"/>
      <c r="D51" s="564"/>
      <c r="E51" s="564"/>
      <c r="F51" s="577" t="s">
        <v>1266</v>
      </c>
      <c r="G51" s="578">
        <v>6</v>
      </c>
      <c r="H51" s="578">
        <v>0</v>
      </c>
      <c r="I51" s="567">
        <f t="shared" si="0"/>
        <v>0</v>
      </c>
      <c r="J51" s="568" t="str">
        <f t="shared" si="1"/>
        <v>En riesgo cumplimiento</v>
      </c>
      <c r="K51" s="578"/>
      <c r="L51" s="581"/>
      <c r="M51" s="579"/>
      <c r="N51" s="572"/>
      <c r="O51" s="582"/>
      <c r="P51" s="581"/>
      <c r="Q51" s="579"/>
      <c r="R51" s="572"/>
      <c r="S51" s="582"/>
      <c r="T51" s="583"/>
      <c r="U51" s="579"/>
      <c r="V51" s="572"/>
      <c r="W51" s="582"/>
      <c r="X51" s="575"/>
      <c r="Y51" s="580">
        <v>2</v>
      </c>
      <c r="Z51" s="580">
        <v>2</v>
      </c>
      <c r="AA51" s="567">
        <f t="shared" si="2"/>
        <v>1</v>
      </c>
      <c r="AB51" s="568" t="str">
        <f t="shared" si="3"/>
        <v>De acuerdo con lo programado</v>
      </c>
      <c r="AC51" s="575"/>
      <c r="AD51" s="575"/>
      <c r="AE51" s="575"/>
      <c r="AF51" s="576"/>
      <c r="AG51" s="576"/>
      <c r="AH51" s="575"/>
      <c r="AI51" s="575"/>
      <c r="AJ51" s="575"/>
      <c r="AK51" s="576"/>
      <c r="AL51" s="576"/>
      <c r="AM51" s="575"/>
      <c r="AN51" s="575"/>
      <c r="AO51" s="575"/>
      <c r="AP51" s="575"/>
      <c r="AQ51" s="575"/>
    </row>
    <row r="52" spans="1:43" ht="35.25" hidden="1" customHeight="1" thickTop="1" thickBot="1">
      <c r="A52" s="563">
        <v>5.0999999999999996</v>
      </c>
      <c r="B52" s="564"/>
      <c r="C52" s="564"/>
      <c r="D52" s="564"/>
      <c r="E52" s="564"/>
      <c r="F52" s="577" t="s">
        <v>1266</v>
      </c>
      <c r="G52" s="578">
        <v>0</v>
      </c>
      <c r="H52" s="578">
        <v>0</v>
      </c>
      <c r="I52" s="567" t="str">
        <f t="shared" si="0"/>
        <v>No hay Programación</v>
      </c>
      <c r="J52" s="568" t="str">
        <f t="shared" si="1"/>
        <v>De acuerdo con lo programado</v>
      </c>
      <c r="K52" s="578"/>
      <c r="L52" s="581"/>
      <c r="M52" s="579"/>
      <c r="N52" s="572"/>
      <c r="O52" s="582"/>
      <c r="P52" s="581"/>
      <c r="Q52" s="579"/>
      <c r="R52" s="572"/>
      <c r="S52" s="582"/>
      <c r="T52" s="583"/>
      <c r="U52" s="579"/>
      <c r="V52" s="572"/>
      <c r="W52" s="582"/>
      <c r="X52" s="575"/>
      <c r="Y52" s="580">
        <v>0</v>
      </c>
      <c r="Z52" s="580">
        <v>0</v>
      </c>
      <c r="AA52" s="567" t="str">
        <f t="shared" si="2"/>
        <v>No hay Programación</v>
      </c>
      <c r="AB52" s="568" t="str">
        <f t="shared" si="3"/>
        <v>De acuerdo con lo programado</v>
      </c>
      <c r="AC52" s="575"/>
      <c r="AD52" s="575"/>
      <c r="AE52" s="575"/>
      <c r="AF52" s="576"/>
      <c r="AG52" s="576"/>
      <c r="AH52" s="575"/>
      <c r="AI52" s="575"/>
      <c r="AJ52" s="575"/>
      <c r="AK52" s="576"/>
      <c r="AL52" s="576"/>
      <c r="AM52" s="575"/>
      <c r="AN52" s="575"/>
      <c r="AO52" s="575"/>
      <c r="AP52" s="575"/>
      <c r="AQ52" s="575"/>
    </row>
    <row r="53" spans="1:43" ht="35.25" hidden="1" customHeight="1" thickTop="1" thickBot="1">
      <c r="A53" s="563">
        <v>5.0999999999999996</v>
      </c>
      <c r="B53" s="564"/>
      <c r="C53" s="564"/>
      <c r="D53" s="564"/>
      <c r="E53" s="564"/>
      <c r="F53" s="577" t="s">
        <v>1266</v>
      </c>
      <c r="G53" s="578">
        <v>0</v>
      </c>
      <c r="H53" s="578">
        <v>0</v>
      </c>
      <c r="I53" s="567" t="str">
        <f t="shared" si="0"/>
        <v>No hay Programación</v>
      </c>
      <c r="J53" s="568" t="str">
        <f t="shared" si="1"/>
        <v>De acuerdo con lo programado</v>
      </c>
      <c r="K53" s="578"/>
      <c r="L53" s="581"/>
      <c r="M53" s="579"/>
      <c r="N53" s="572"/>
      <c r="O53" s="582"/>
      <c r="P53" s="581"/>
      <c r="Q53" s="579"/>
      <c r="R53" s="572"/>
      <c r="S53" s="582"/>
      <c r="T53" s="583"/>
      <c r="U53" s="579"/>
      <c r="V53" s="572"/>
      <c r="W53" s="582"/>
      <c r="X53" s="575"/>
      <c r="Y53" s="580">
        <v>0</v>
      </c>
      <c r="Z53" s="580">
        <v>0</v>
      </c>
      <c r="AA53" s="567" t="str">
        <f t="shared" si="2"/>
        <v>No hay Programación</v>
      </c>
      <c r="AB53" s="568" t="str">
        <f t="shared" si="3"/>
        <v>De acuerdo con lo programado</v>
      </c>
      <c r="AC53" s="575"/>
      <c r="AD53" s="575"/>
      <c r="AE53" s="575"/>
      <c r="AF53" s="576"/>
      <c r="AG53" s="576"/>
      <c r="AH53" s="575"/>
      <c r="AI53" s="575"/>
      <c r="AJ53" s="575"/>
      <c r="AK53" s="576"/>
      <c r="AL53" s="576"/>
      <c r="AM53" s="575"/>
      <c r="AN53" s="575"/>
      <c r="AO53" s="575"/>
      <c r="AP53" s="575"/>
      <c r="AQ53" s="575"/>
    </row>
    <row r="54" spans="1:43" ht="35.25" hidden="1" customHeight="1" thickTop="1" thickBot="1">
      <c r="A54" s="563">
        <v>5.0999999999999996</v>
      </c>
      <c r="B54" s="564"/>
      <c r="C54" s="564"/>
      <c r="D54" s="564"/>
      <c r="E54" s="564"/>
      <c r="F54" s="577" t="s">
        <v>1266</v>
      </c>
      <c r="G54" s="578">
        <v>0</v>
      </c>
      <c r="H54" s="578">
        <v>0</v>
      </c>
      <c r="I54" s="567" t="str">
        <f t="shared" si="0"/>
        <v>No hay Programación</v>
      </c>
      <c r="J54" s="568" t="str">
        <f t="shared" si="1"/>
        <v>De acuerdo con lo programado</v>
      </c>
      <c r="K54" s="578"/>
      <c r="L54" s="581"/>
      <c r="M54" s="579"/>
      <c r="N54" s="572"/>
      <c r="O54" s="582"/>
      <c r="P54" s="581"/>
      <c r="Q54" s="579"/>
      <c r="R54" s="572"/>
      <c r="S54" s="582"/>
      <c r="T54" s="583"/>
      <c r="U54" s="579"/>
      <c r="V54" s="572"/>
      <c r="W54" s="582"/>
      <c r="X54" s="575"/>
      <c r="Y54" s="580">
        <v>0</v>
      </c>
      <c r="Z54" s="580">
        <v>0</v>
      </c>
      <c r="AA54" s="567" t="str">
        <f t="shared" si="2"/>
        <v>No hay Programación</v>
      </c>
      <c r="AB54" s="568" t="str">
        <f t="shared" si="3"/>
        <v>De acuerdo con lo programado</v>
      </c>
      <c r="AC54" s="575"/>
      <c r="AD54" s="575"/>
      <c r="AE54" s="575"/>
      <c r="AF54" s="576"/>
      <c r="AG54" s="576"/>
      <c r="AH54" s="575"/>
      <c r="AI54" s="575"/>
      <c r="AJ54" s="575"/>
      <c r="AK54" s="576"/>
      <c r="AL54" s="576"/>
      <c r="AM54" s="575"/>
      <c r="AN54" s="575"/>
      <c r="AO54" s="575"/>
      <c r="AP54" s="575"/>
      <c r="AQ54" s="575"/>
    </row>
    <row r="55" spans="1:43" ht="35.25" hidden="1" customHeight="1" thickTop="1" thickBot="1">
      <c r="A55" s="563">
        <v>5.0999999999999996</v>
      </c>
      <c r="B55" s="564"/>
      <c r="C55" s="564"/>
      <c r="D55" s="564"/>
      <c r="E55" s="564"/>
      <c r="F55" s="577" t="s">
        <v>1266</v>
      </c>
      <c r="G55" s="578">
        <v>0</v>
      </c>
      <c r="H55" s="578">
        <v>0</v>
      </c>
      <c r="I55" s="567" t="str">
        <f t="shared" si="0"/>
        <v>No hay Programación</v>
      </c>
      <c r="J55" s="568" t="str">
        <f t="shared" si="1"/>
        <v>De acuerdo con lo programado</v>
      </c>
      <c r="K55" s="578"/>
      <c r="L55" s="581"/>
      <c r="M55" s="579"/>
      <c r="N55" s="572"/>
      <c r="O55" s="582"/>
      <c r="P55" s="581"/>
      <c r="Q55" s="579"/>
      <c r="R55" s="572"/>
      <c r="S55" s="582"/>
      <c r="T55" s="583"/>
      <c r="U55" s="579"/>
      <c r="V55" s="572"/>
      <c r="W55" s="582"/>
      <c r="X55" s="575"/>
      <c r="Y55" s="580">
        <v>0</v>
      </c>
      <c r="Z55" s="580">
        <v>0</v>
      </c>
      <c r="AA55" s="567" t="str">
        <f t="shared" si="2"/>
        <v>No hay Programación</v>
      </c>
      <c r="AB55" s="568" t="str">
        <f t="shared" si="3"/>
        <v>De acuerdo con lo programado</v>
      </c>
      <c r="AC55" s="575"/>
      <c r="AD55" s="575"/>
      <c r="AE55" s="575"/>
      <c r="AF55" s="576"/>
      <c r="AG55" s="576"/>
      <c r="AH55" s="575"/>
      <c r="AI55" s="575"/>
      <c r="AJ55" s="575"/>
      <c r="AK55" s="576"/>
      <c r="AL55" s="576"/>
      <c r="AM55" s="575"/>
      <c r="AN55" s="575"/>
      <c r="AO55" s="575"/>
      <c r="AP55" s="575"/>
      <c r="AQ55" s="575"/>
    </row>
    <row r="56" spans="1:43" ht="35.25" hidden="1" customHeight="1" thickTop="1" thickBot="1">
      <c r="A56" s="563">
        <v>5.0999999999999996</v>
      </c>
      <c r="B56" s="564"/>
      <c r="C56" s="564"/>
      <c r="D56" s="564"/>
      <c r="E56" s="564"/>
      <c r="F56" s="577" t="s">
        <v>1266</v>
      </c>
      <c r="G56" s="578">
        <v>0</v>
      </c>
      <c r="H56" s="578">
        <v>0</v>
      </c>
      <c r="I56" s="567" t="str">
        <f t="shared" si="0"/>
        <v>No hay Programación</v>
      </c>
      <c r="J56" s="568" t="str">
        <f t="shared" si="1"/>
        <v>De acuerdo con lo programado</v>
      </c>
      <c r="K56" s="578"/>
      <c r="L56" s="581"/>
      <c r="M56" s="579"/>
      <c r="N56" s="572"/>
      <c r="O56" s="582"/>
      <c r="P56" s="581"/>
      <c r="Q56" s="579"/>
      <c r="R56" s="572"/>
      <c r="S56" s="582"/>
      <c r="T56" s="583"/>
      <c r="U56" s="579"/>
      <c r="V56" s="572"/>
      <c r="W56" s="582"/>
      <c r="X56" s="575"/>
      <c r="Y56" s="580">
        <v>0</v>
      </c>
      <c r="Z56" s="580">
        <v>0</v>
      </c>
      <c r="AA56" s="567" t="str">
        <f t="shared" si="2"/>
        <v>No hay Programación</v>
      </c>
      <c r="AB56" s="568" t="str">
        <f t="shared" si="3"/>
        <v>De acuerdo con lo programado</v>
      </c>
      <c r="AC56" s="575"/>
      <c r="AD56" s="575"/>
      <c r="AE56" s="575"/>
      <c r="AF56" s="576"/>
      <c r="AG56" s="576"/>
      <c r="AH56" s="575"/>
      <c r="AI56" s="575"/>
      <c r="AJ56" s="575"/>
      <c r="AK56" s="576"/>
      <c r="AL56" s="576"/>
      <c r="AM56" s="575"/>
      <c r="AN56" s="575"/>
      <c r="AO56" s="575"/>
      <c r="AP56" s="575"/>
      <c r="AQ56" s="575"/>
    </row>
    <row r="57" spans="1:43" ht="35.25" hidden="1" customHeight="1" thickTop="1" thickBot="1">
      <c r="A57" s="563">
        <v>5.0999999999999996</v>
      </c>
      <c r="B57" s="564"/>
      <c r="C57" s="564"/>
      <c r="D57" s="564"/>
      <c r="E57" s="564"/>
      <c r="F57" s="577" t="s">
        <v>1266</v>
      </c>
      <c r="G57" s="578">
        <v>0</v>
      </c>
      <c r="H57" s="578">
        <v>0</v>
      </c>
      <c r="I57" s="567" t="str">
        <f t="shared" si="0"/>
        <v>No hay Programación</v>
      </c>
      <c r="J57" s="568" t="str">
        <f t="shared" si="1"/>
        <v>De acuerdo con lo programado</v>
      </c>
      <c r="K57" s="578"/>
      <c r="L57" s="581"/>
      <c r="M57" s="579"/>
      <c r="N57" s="572"/>
      <c r="O57" s="582"/>
      <c r="P57" s="581"/>
      <c r="Q57" s="579"/>
      <c r="R57" s="572"/>
      <c r="S57" s="582"/>
      <c r="T57" s="583"/>
      <c r="U57" s="579"/>
      <c r="V57" s="572"/>
      <c r="W57" s="582"/>
      <c r="X57" s="575"/>
      <c r="Y57" s="580">
        <v>0</v>
      </c>
      <c r="Z57" s="580">
        <v>0</v>
      </c>
      <c r="AA57" s="567" t="str">
        <f t="shared" si="2"/>
        <v>No hay Programación</v>
      </c>
      <c r="AB57" s="568" t="str">
        <f t="shared" si="3"/>
        <v>De acuerdo con lo programado</v>
      </c>
      <c r="AC57" s="575"/>
      <c r="AD57" s="575"/>
      <c r="AE57" s="575"/>
      <c r="AF57" s="576"/>
      <c r="AG57" s="576"/>
      <c r="AH57" s="575"/>
      <c r="AI57" s="575"/>
      <c r="AJ57" s="575"/>
      <c r="AK57" s="576"/>
      <c r="AL57" s="576"/>
      <c r="AM57" s="575"/>
      <c r="AN57" s="575"/>
      <c r="AO57" s="575"/>
      <c r="AP57" s="575"/>
      <c r="AQ57" s="575"/>
    </row>
    <row r="58" spans="1:43" ht="35.25" hidden="1" customHeight="1" thickTop="1" thickBot="1">
      <c r="A58" s="563">
        <v>5.2</v>
      </c>
      <c r="B58" s="564"/>
      <c r="C58" s="564"/>
      <c r="D58" s="564"/>
      <c r="E58" s="564"/>
      <c r="F58" s="577" t="s">
        <v>1267</v>
      </c>
      <c r="G58" s="578">
        <v>4</v>
      </c>
      <c r="H58" s="578">
        <v>0</v>
      </c>
      <c r="I58" s="567">
        <f t="shared" si="0"/>
        <v>0</v>
      </c>
      <c r="J58" s="568" t="str">
        <f t="shared" si="1"/>
        <v>En riesgo cumplimiento</v>
      </c>
      <c r="K58" s="578"/>
      <c r="L58" s="581"/>
      <c r="M58" s="579"/>
      <c r="N58" s="572"/>
      <c r="O58" s="582"/>
      <c r="P58" s="581"/>
      <c r="Q58" s="579"/>
      <c r="R58" s="572"/>
      <c r="S58" s="582"/>
      <c r="T58" s="583"/>
      <c r="U58" s="579"/>
      <c r="V58" s="572"/>
      <c r="W58" s="582"/>
      <c r="X58" s="575"/>
      <c r="Y58" s="580">
        <v>4</v>
      </c>
      <c r="Z58" s="580">
        <v>4</v>
      </c>
      <c r="AA58" s="567">
        <f t="shared" si="2"/>
        <v>1</v>
      </c>
      <c r="AB58" s="568" t="str">
        <f t="shared" si="3"/>
        <v>De acuerdo con lo programado</v>
      </c>
      <c r="AC58" s="575"/>
      <c r="AD58" s="575"/>
      <c r="AE58" s="575"/>
      <c r="AF58" s="576"/>
      <c r="AG58" s="576"/>
      <c r="AH58" s="575"/>
      <c r="AI58" s="575"/>
      <c r="AJ58" s="575"/>
      <c r="AK58" s="576"/>
      <c r="AL58" s="576"/>
      <c r="AM58" s="575"/>
      <c r="AN58" s="575"/>
      <c r="AO58" s="575"/>
      <c r="AP58" s="575"/>
      <c r="AQ58" s="575"/>
    </row>
    <row r="59" spans="1:43" ht="35.25" hidden="1" customHeight="1" thickTop="1" thickBot="1">
      <c r="A59" s="563">
        <v>5.2</v>
      </c>
      <c r="B59" s="564"/>
      <c r="C59" s="564"/>
      <c r="D59" s="564"/>
      <c r="E59" s="564"/>
      <c r="F59" s="577" t="s">
        <v>1267</v>
      </c>
      <c r="G59" s="578">
        <v>1</v>
      </c>
      <c r="H59" s="578">
        <v>0</v>
      </c>
      <c r="I59" s="567">
        <f t="shared" si="0"/>
        <v>0</v>
      </c>
      <c r="J59" s="568" t="str">
        <f t="shared" si="1"/>
        <v>En riesgo cumplimiento</v>
      </c>
      <c r="K59" s="578"/>
      <c r="L59" s="581"/>
      <c r="M59" s="579"/>
      <c r="N59" s="572"/>
      <c r="O59" s="582"/>
      <c r="P59" s="581"/>
      <c r="Q59" s="579"/>
      <c r="R59" s="572"/>
      <c r="S59" s="582"/>
      <c r="T59" s="583"/>
      <c r="U59" s="579"/>
      <c r="V59" s="572"/>
      <c r="W59" s="582"/>
      <c r="X59" s="575"/>
      <c r="Y59" s="580">
        <v>0</v>
      </c>
      <c r="Z59" s="580">
        <v>0</v>
      </c>
      <c r="AA59" s="567" t="str">
        <f t="shared" si="2"/>
        <v>No hay Programación</v>
      </c>
      <c r="AB59" s="568" t="str">
        <f t="shared" si="3"/>
        <v>De acuerdo con lo programado</v>
      </c>
      <c r="AC59" s="575"/>
      <c r="AD59" s="575"/>
      <c r="AE59" s="575"/>
      <c r="AF59" s="576"/>
      <c r="AG59" s="576"/>
      <c r="AH59" s="575"/>
      <c r="AI59" s="575"/>
      <c r="AJ59" s="575"/>
      <c r="AK59" s="576"/>
      <c r="AL59" s="576"/>
      <c r="AM59" s="575"/>
      <c r="AN59" s="575"/>
      <c r="AO59" s="575"/>
      <c r="AP59" s="575"/>
      <c r="AQ59" s="575"/>
    </row>
    <row r="60" spans="1:43" ht="35.25" hidden="1" customHeight="1" thickTop="1" thickBot="1">
      <c r="A60" s="563">
        <v>5.2</v>
      </c>
      <c r="B60" s="564"/>
      <c r="C60" s="564"/>
      <c r="D60" s="564"/>
      <c r="E60" s="564"/>
      <c r="F60" s="577" t="s">
        <v>1267</v>
      </c>
      <c r="G60" s="578">
        <v>3</v>
      </c>
      <c r="H60" s="578">
        <v>0</v>
      </c>
      <c r="I60" s="567">
        <f t="shared" si="0"/>
        <v>0</v>
      </c>
      <c r="J60" s="568" t="str">
        <f t="shared" si="1"/>
        <v>En riesgo cumplimiento</v>
      </c>
      <c r="K60" s="578"/>
      <c r="L60" s="581"/>
      <c r="M60" s="579"/>
      <c r="N60" s="572"/>
      <c r="O60" s="582"/>
      <c r="P60" s="581"/>
      <c r="Q60" s="579"/>
      <c r="R60" s="572"/>
      <c r="S60" s="582"/>
      <c r="T60" s="583"/>
      <c r="U60" s="579"/>
      <c r="V60" s="572"/>
      <c r="W60" s="582"/>
      <c r="X60" s="575"/>
      <c r="Y60" s="580">
        <v>0</v>
      </c>
      <c r="Z60" s="580">
        <v>0</v>
      </c>
      <c r="AA60" s="567" t="str">
        <f t="shared" si="2"/>
        <v>No hay Programación</v>
      </c>
      <c r="AB60" s="568" t="str">
        <f t="shared" si="3"/>
        <v>De acuerdo con lo programado</v>
      </c>
      <c r="AC60" s="575"/>
      <c r="AD60" s="575"/>
      <c r="AE60" s="575"/>
      <c r="AF60" s="576"/>
      <c r="AG60" s="576"/>
      <c r="AH60" s="575"/>
      <c r="AI60" s="575"/>
      <c r="AJ60" s="575"/>
      <c r="AK60" s="576"/>
      <c r="AL60" s="576"/>
      <c r="AM60" s="575"/>
      <c r="AN60" s="575"/>
      <c r="AO60" s="575"/>
      <c r="AP60" s="575"/>
      <c r="AQ60" s="575"/>
    </row>
    <row r="61" spans="1:43" ht="35.25" hidden="1" customHeight="1" thickTop="1" thickBot="1">
      <c r="A61" s="563">
        <v>5.3</v>
      </c>
      <c r="B61" s="564">
        <v>0</v>
      </c>
      <c r="C61" s="564">
        <v>0</v>
      </c>
      <c r="D61" s="564">
        <v>0</v>
      </c>
      <c r="E61" s="564">
        <v>0</v>
      </c>
      <c r="F61" s="577" t="s">
        <v>1268</v>
      </c>
      <c r="G61" s="578">
        <v>0</v>
      </c>
      <c r="H61" s="578">
        <v>0</v>
      </c>
      <c r="I61" s="567" t="str">
        <f t="shared" si="0"/>
        <v>No hay Programación</v>
      </c>
      <c r="J61" s="568" t="str">
        <f t="shared" si="1"/>
        <v>De acuerdo con lo programado</v>
      </c>
      <c r="K61" s="578"/>
      <c r="L61" s="581"/>
      <c r="M61" s="579"/>
      <c r="N61" s="572"/>
      <c r="O61" s="582"/>
      <c r="P61" s="581"/>
      <c r="Q61" s="579"/>
      <c r="R61" s="572"/>
      <c r="S61" s="582"/>
      <c r="T61" s="583"/>
      <c r="U61" s="579"/>
      <c r="V61" s="572"/>
      <c r="W61" s="582"/>
      <c r="X61" s="575"/>
      <c r="Y61" s="580">
        <v>0</v>
      </c>
      <c r="Z61" s="580">
        <v>0</v>
      </c>
      <c r="AA61" s="567" t="str">
        <f t="shared" si="2"/>
        <v>No hay Programación</v>
      </c>
      <c r="AB61" s="568" t="str">
        <f t="shared" si="3"/>
        <v>De acuerdo con lo programado</v>
      </c>
      <c r="AC61" s="575"/>
      <c r="AD61" s="575"/>
      <c r="AE61" s="575"/>
      <c r="AF61" s="576"/>
      <c r="AG61" s="576"/>
      <c r="AH61" s="575"/>
      <c r="AI61" s="575"/>
      <c r="AJ61" s="575"/>
      <c r="AK61" s="576"/>
      <c r="AL61" s="576"/>
      <c r="AM61" s="575"/>
      <c r="AN61" s="575"/>
      <c r="AO61" s="575"/>
      <c r="AP61" s="575"/>
      <c r="AQ61" s="575"/>
    </row>
    <row r="62" spans="1:43" ht="35.25" hidden="1" customHeight="1" thickTop="1" thickBot="1">
      <c r="A62" s="563">
        <v>5.3</v>
      </c>
      <c r="B62" s="564"/>
      <c r="C62" s="564"/>
      <c r="D62" s="564"/>
      <c r="E62" s="564"/>
      <c r="F62" s="577" t="s">
        <v>1268</v>
      </c>
      <c r="G62" s="578">
        <v>0</v>
      </c>
      <c r="H62" s="578">
        <v>0</v>
      </c>
      <c r="I62" s="567" t="str">
        <f t="shared" si="0"/>
        <v>No hay Programación</v>
      </c>
      <c r="J62" s="568" t="str">
        <f t="shared" si="1"/>
        <v>De acuerdo con lo programado</v>
      </c>
      <c r="K62" s="578"/>
      <c r="L62" s="581"/>
      <c r="M62" s="579"/>
      <c r="N62" s="572"/>
      <c r="O62" s="582"/>
      <c r="P62" s="581"/>
      <c r="Q62" s="579"/>
      <c r="R62" s="572"/>
      <c r="S62" s="582"/>
      <c r="T62" s="583"/>
      <c r="U62" s="579"/>
      <c r="V62" s="572"/>
      <c r="W62" s="582"/>
      <c r="X62" s="575"/>
      <c r="Y62" s="580">
        <v>0</v>
      </c>
      <c r="Z62" s="580">
        <v>0</v>
      </c>
      <c r="AA62" s="567" t="str">
        <f t="shared" si="2"/>
        <v>No hay Programación</v>
      </c>
      <c r="AB62" s="568" t="str">
        <f t="shared" si="3"/>
        <v>De acuerdo con lo programado</v>
      </c>
      <c r="AC62" s="575"/>
      <c r="AD62" s="575"/>
      <c r="AE62" s="575"/>
      <c r="AF62" s="576"/>
      <c r="AG62" s="576"/>
      <c r="AH62" s="575"/>
      <c r="AI62" s="575"/>
      <c r="AJ62" s="575"/>
      <c r="AK62" s="576"/>
      <c r="AL62" s="576"/>
      <c r="AM62" s="575"/>
      <c r="AN62" s="575"/>
      <c r="AO62" s="575"/>
      <c r="AP62" s="575"/>
      <c r="AQ62" s="575"/>
    </row>
    <row r="63" spans="1:43" ht="35.25" hidden="1" customHeight="1" thickTop="1" thickBot="1">
      <c r="A63" s="563">
        <v>6</v>
      </c>
      <c r="B63" s="564">
        <v>0</v>
      </c>
      <c r="C63" s="564">
        <v>0</v>
      </c>
      <c r="D63" s="564">
        <v>0</v>
      </c>
      <c r="E63" s="564">
        <v>0</v>
      </c>
      <c r="F63" s="584" t="s">
        <v>1269</v>
      </c>
      <c r="G63" s="585"/>
      <c r="H63" s="585"/>
      <c r="I63" s="567" t="str">
        <f t="shared" si="0"/>
        <v>No hay ejecución</v>
      </c>
      <c r="J63" s="568" t="str">
        <f t="shared" si="1"/>
        <v>NA</v>
      </c>
      <c r="K63" s="586"/>
      <c r="L63" s="581"/>
      <c r="M63" s="579"/>
      <c r="N63" s="572"/>
      <c r="O63" s="582"/>
      <c r="P63" s="581"/>
      <c r="Q63" s="579"/>
      <c r="R63" s="572"/>
      <c r="S63" s="582"/>
      <c r="T63" s="583"/>
      <c r="U63" s="579"/>
      <c r="V63" s="572"/>
      <c r="W63" s="582"/>
      <c r="X63" s="575"/>
      <c r="Y63" s="580"/>
      <c r="Z63" s="580"/>
      <c r="AA63" s="567" t="str">
        <f t="shared" si="2"/>
        <v>No hay ejecución</v>
      </c>
      <c r="AB63" s="568" t="str">
        <f t="shared" si="3"/>
        <v>NA</v>
      </c>
      <c r="AC63" s="575"/>
      <c r="AD63" s="575"/>
      <c r="AE63" s="575"/>
      <c r="AF63" s="576"/>
      <c r="AG63" s="576"/>
      <c r="AH63" s="575"/>
      <c r="AI63" s="575"/>
      <c r="AJ63" s="575"/>
      <c r="AK63" s="576"/>
      <c r="AL63" s="576"/>
      <c r="AM63" s="575"/>
      <c r="AN63" s="575"/>
      <c r="AO63" s="575"/>
      <c r="AP63" s="575"/>
      <c r="AQ63" s="575"/>
    </row>
    <row r="64" spans="1:43" ht="35.25" hidden="1" customHeight="1" thickTop="1" thickBot="1">
      <c r="A64" s="563">
        <v>6.1</v>
      </c>
      <c r="B64" s="564"/>
      <c r="C64" s="564"/>
      <c r="D64" s="564"/>
      <c r="E64" s="564"/>
      <c r="F64" s="577" t="s">
        <v>1270</v>
      </c>
      <c r="G64" s="578">
        <v>0</v>
      </c>
      <c r="H64" s="578">
        <v>4</v>
      </c>
      <c r="I64" s="567" t="str">
        <f t="shared" si="0"/>
        <v>No hay Programación</v>
      </c>
      <c r="J64" s="568" t="str">
        <f t="shared" si="1"/>
        <v>De acuerdo con lo programado</v>
      </c>
      <c r="K64" s="578"/>
      <c r="L64" s="581"/>
      <c r="M64" s="579"/>
      <c r="N64" s="572"/>
      <c r="O64" s="582"/>
      <c r="P64" s="581"/>
      <c r="Q64" s="579"/>
      <c r="R64" s="572"/>
      <c r="S64" s="582"/>
      <c r="T64" s="583"/>
      <c r="U64" s="579"/>
      <c r="V64" s="572"/>
      <c r="W64" s="582"/>
      <c r="X64" s="575"/>
      <c r="Y64" s="580">
        <v>5</v>
      </c>
      <c r="Z64" s="580">
        <v>10</v>
      </c>
      <c r="AA64" s="567">
        <f t="shared" si="2"/>
        <v>2</v>
      </c>
      <c r="AB64" s="568" t="str">
        <f t="shared" si="3"/>
        <v>De acuerdo con lo programado</v>
      </c>
      <c r="AC64" s="575"/>
      <c r="AD64" s="575"/>
      <c r="AE64" s="575"/>
      <c r="AF64" s="576"/>
      <c r="AG64" s="576"/>
      <c r="AH64" s="575"/>
      <c r="AI64" s="575"/>
      <c r="AJ64" s="575"/>
      <c r="AK64" s="576"/>
      <c r="AL64" s="576"/>
      <c r="AM64" s="575"/>
      <c r="AN64" s="575"/>
      <c r="AO64" s="575"/>
      <c r="AP64" s="575"/>
      <c r="AQ64" s="575"/>
    </row>
    <row r="65" spans="1:43" ht="35.25" hidden="1" customHeight="1" thickTop="1" thickBot="1">
      <c r="A65" s="563">
        <v>6.1</v>
      </c>
      <c r="B65" s="564"/>
      <c r="C65" s="564"/>
      <c r="D65" s="564"/>
      <c r="E65" s="564"/>
      <c r="F65" s="577" t="s">
        <v>1270</v>
      </c>
      <c r="G65" s="578">
        <v>0</v>
      </c>
      <c r="H65" s="578">
        <v>0</v>
      </c>
      <c r="I65" s="567" t="str">
        <f t="shared" si="0"/>
        <v>No hay Programación</v>
      </c>
      <c r="J65" s="568" t="str">
        <f t="shared" si="1"/>
        <v>De acuerdo con lo programado</v>
      </c>
      <c r="K65" s="578"/>
      <c r="L65" s="581"/>
      <c r="M65" s="579"/>
      <c r="N65" s="572"/>
      <c r="O65" s="582"/>
      <c r="P65" s="581"/>
      <c r="Q65" s="579"/>
      <c r="R65" s="572"/>
      <c r="S65" s="582"/>
      <c r="T65" s="583"/>
      <c r="U65" s="579"/>
      <c r="V65" s="572"/>
      <c r="W65" s="582"/>
      <c r="X65" s="575"/>
      <c r="Y65" s="580">
        <v>0</v>
      </c>
      <c r="Z65" s="580">
        <v>0</v>
      </c>
      <c r="AA65" s="567" t="str">
        <f t="shared" si="2"/>
        <v>No hay Programación</v>
      </c>
      <c r="AB65" s="568" t="str">
        <f t="shared" si="3"/>
        <v>De acuerdo con lo programado</v>
      </c>
      <c r="AC65" s="575"/>
      <c r="AD65" s="575"/>
      <c r="AE65" s="575"/>
      <c r="AF65" s="576"/>
      <c r="AG65" s="576"/>
      <c r="AH65" s="575"/>
      <c r="AI65" s="575"/>
      <c r="AJ65" s="575"/>
      <c r="AK65" s="576"/>
      <c r="AL65" s="576"/>
      <c r="AM65" s="575"/>
      <c r="AN65" s="575"/>
      <c r="AO65" s="575"/>
      <c r="AP65" s="575"/>
      <c r="AQ65" s="575"/>
    </row>
    <row r="66" spans="1:43" ht="35.25" hidden="1" customHeight="1" thickTop="1" thickBot="1">
      <c r="A66" s="563">
        <v>6.2</v>
      </c>
      <c r="B66" s="564"/>
      <c r="C66" s="564"/>
      <c r="D66" s="564"/>
      <c r="E66" s="564"/>
      <c r="F66" s="587" t="s">
        <v>1271</v>
      </c>
      <c r="G66" s="588">
        <v>0</v>
      </c>
      <c r="H66" s="588">
        <v>0</v>
      </c>
      <c r="I66" s="567" t="str">
        <f t="shared" si="0"/>
        <v>No hay Programación</v>
      </c>
      <c r="J66" s="568" t="str">
        <f t="shared" si="1"/>
        <v>De acuerdo con lo programado</v>
      </c>
      <c r="K66" s="588"/>
      <c r="L66" s="581"/>
      <c r="M66" s="579"/>
      <c r="N66" s="572"/>
      <c r="O66" s="582"/>
      <c r="P66" s="581"/>
      <c r="Q66" s="579"/>
      <c r="R66" s="572"/>
      <c r="S66" s="582"/>
      <c r="T66" s="583"/>
      <c r="U66" s="579"/>
      <c r="V66" s="572"/>
      <c r="W66" s="582"/>
      <c r="X66" s="575"/>
      <c r="Y66" s="580">
        <v>0</v>
      </c>
      <c r="Z66" s="580">
        <v>0</v>
      </c>
      <c r="AA66" s="567" t="str">
        <f t="shared" si="2"/>
        <v>No hay Programación</v>
      </c>
      <c r="AB66" s="568" t="str">
        <f t="shared" si="3"/>
        <v>De acuerdo con lo programado</v>
      </c>
      <c r="AC66" s="575"/>
      <c r="AD66" s="575"/>
      <c r="AE66" s="575"/>
      <c r="AF66" s="576"/>
      <c r="AG66" s="576"/>
      <c r="AH66" s="575"/>
      <c r="AI66" s="575"/>
      <c r="AJ66" s="575"/>
      <c r="AK66" s="576"/>
      <c r="AL66" s="576"/>
      <c r="AM66" s="575"/>
      <c r="AN66" s="575"/>
      <c r="AO66" s="575"/>
      <c r="AP66" s="575"/>
      <c r="AQ66" s="575"/>
    </row>
    <row r="67" spans="1:43" ht="35.25" hidden="1" customHeight="1" thickTop="1" thickBot="1">
      <c r="A67" s="563">
        <v>6.2</v>
      </c>
      <c r="B67" s="564"/>
      <c r="C67" s="564"/>
      <c r="D67" s="564"/>
      <c r="E67" s="564"/>
      <c r="F67" s="587" t="s">
        <v>1271</v>
      </c>
      <c r="G67" s="588">
        <v>0</v>
      </c>
      <c r="H67" s="588">
        <v>0</v>
      </c>
      <c r="I67" s="567" t="str">
        <f t="shared" si="0"/>
        <v>No hay Programación</v>
      </c>
      <c r="J67" s="568" t="str">
        <f t="shared" si="1"/>
        <v>De acuerdo con lo programado</v>
      </c>
      <c r="K67" s="588"/>
      <c r="L67" s="581"/>
      <c r="M67" s="579"/>
      <c r="N67" s="572"/>
      <c r="O67" s="582"/>
      <c r="P67" s="581"/>
      <c r="Q67" s="579"/>
      <c r="R67" s="572"/>
      <c r="S67" s="582"/>
      <c r="T67" s="583"/>
      <c r="U67" s="579"/>
      <c r="V67" s="572"/>
      <c r="W67" s="582"/>
      <c r="X67" s="575"/>
      <c r="Y67" s="580">
        <v>0</v>
      </c>
      <c r="Z67" s="580">
        <v>0</v>
      </c>
      <c r="AA67" s="567" t="str">
        <f t="shared" si="2"/>
        <v>No hay Programación</v>
      </c>
      <c r="AB67" s="568" t="str">
        <f t="shared" si="3"/>
        <v>De acuerdo con lo programado</v>
      </c>
      <c r="AC67" s="575"/>
      <c r="AD67" s="575"/>
      <c r="AE67" s="575"/>
      <c r="AF67" s="576"/>
      <c r="AG67" s="576"/>
      <c r="AH67" s="575"/>
      <c r="AI67" s="575"/>
      <c r="AJ67" s="575"/>
      <c r="AK67" s="576"/>
      <c r="AL67" s="576"/>
      <c r="AM67" s="575"/>
      <c r="AN67" s="575"/>
      <c r="AO67" s="575"/>
      <c r="AP67" s="575"/>
      <c r="AQ67" s="575"/>
    </row>
    <row r="68" spans="1:43" ht="35.25" hidden="1" customHeight="1" thickTop="1" thickBot="1">
      <c r="A68" s="563">
        <v>6.2</v>
      </c>
      <c r="B68" s="564"/>
      <c r="C68" s="564"/>
      <c r="D68" s="564"/>
      <c r="E68" s="564"/>
      <c r="F68" s="587" t="s">
        <v>1271</v>
      </c>
      <c r="G68" s="588">
        <v>0</v>
      </c>
      <c r="H68" s="588">
        <v>0</v>
      </c>
      <c r="I68" s="567" t="str">
        <f t="shared" si="0"/>
        <v>No hay Programación</v>
      </c>
      <c r="J68" s="568" t="str">
        <f t="shared" si="1"/>
        <v>De acuerdo con lo programado</v>
      </c>
      <c r="K68" s="588"/>
      <c r="L68" s="581"/>
      <c r="M68" s="579"/>
      <c r="N68" s="572"/>
      <c r="O68" s="582"/>
      <c r="P68" s="581"/>
      <c r="Q68" s="579"/>
      <c r="R68" s="572"/>
      <c r="S68" s="582"/>
      <c r="T68" s="583"/>
      <c r="U68" s="579"/>
      <c r="V68" s="572"/>
      <c r="W68" s="582"/>
      <c r="X68" s="575"/>
      <c r="Y68" s="580">
        <v>0</v>
      </c>
      <c r="Z68" s="580">
        <v>0</v>
      </c>
      <c r="AA68" s="567" t="str">
        <f t="shared" si="2"/>
        <v>No hay Programación</v>
      </c>
      <c r="AB68" s="568" t="str">
        <f t="shared" si="3"/>
        <v>De acuerdo con lo programado</v>
      </c>
      <c r="AC68" s="575"/>
      <c r="AD68" s="575"/>
      <c r="AE68" s="575"/>
      <c r="AF68" s="576"/>
      <c r="AG68" s="576"/>
      <c r="AH68" s="575"/>
      <c r="AI68" s="575"/>
      <c r="AJ68" s="575"/>
      <c r="AK68" s="576"/>
      <c r="AL68" s="576"/>
      <c r="AM68" s="575"/>
      <c r="AN68" s="575"/>
      <c r="AO68" s="575"/>
      <c r="AP68" s="575"/>
      <c r="AQ68" s="575"/>
    </row>
    <row r="69" spans="1:43" ht="35.25" hidden="1" customHeight="1" thickTop="1" thickBot="1">
      <c r="A69" s="563">
        <v>6.3</v>
      </c>
      <c r="B69" s="564"/>
      <c r="C69" s="564"/>
      <c r="D69" s="564"/>
      <c r="E69" s="564"/>
      <c r="F69" s="577" t="s">
        <v>1272</v>
      </c>
      <c r="G69" s="578">
        <v>10</v>
      </c>
      <c r="H69" s="578">
        <v>19</v>
      </c>
      <c r="I69" s="567">
        <f t="shared" si="0"/>
        <v>1.9</v>
      </c>
      <c r="J69" s="568" t="str">
        <f t="shared" si="1"/>
        <v>De acuerdo con lo programado</v>
      </c>
      <c r="K69" s="578"/>
      <c r="L69" s="581"/>
      <c r="M69" s="579"/>
      <c r="N69" s="572"/>
      <c r="O69" s="582"/>
      <c r="P69" s="581"/>
      <c r="Q69" s="579"/>
      <c r="R69" s="572"/>
      <c r="S69" s="582"/>
      <c r="T69" s="583"/>
      <c r="U69" s="579"/>
      <c r="V69" s="572"/>
      <c r="W69" s="582"/>
      <c r="X69" s="575"/>
      <c r="Y69" s="580">
        <v>10</v>
      </c>
      <c r="Z69" s="580">
        <v>43</v>
      </c>
      <c r="AA69" s="567">
        <f t="shared" si="2"/>
        <v>4.3</v>
      </c>
      <c r="AB69" s="568" t="str">
        <f t="shared" si="3"/>
        <v>De acuerdo con lo programado</v>
      </c>
      <c r="AC69" s="575"/>
      <c r="AD69" s="575"/>
      <c r="AE69" s="575"/>
      <c r="AF69" s="576"/>
      <c r="AG69" s="576"/>
      <c r="AH69" s="575"/>
      <c r="AI69" s="575"/>
      <c r="AJ69" s="575"/>
      <c r="AK69" s="576"/>
      <c r="AL69" s="576"/>
      <c r="AM69" s="575"/>
      <c r="AN69" s="575"/>
      <c r="AO69" s="575"/>
      <c r="AP69" s="575"/>
      <c r="AQ69" s="575"/>
    </row>
    <row r="70" spans="1:43" ht="35.25" hidden="1" customHeight="1" thickTop="1" thickBot="1">
      <c r="A70" s="563">
        <v>6.4</v>
      </c>
      <c r="B70" s="564"/>
      <c r="C70" s="564"/>
      <c r="D70" s="564"/>
      <c r="E70" s="564"/>
      <c r="F70" s="587" t="s">
        <v>1273</v>
      </c>
      <c r="G70" s="588">
        <v>18</v>
      </c>
      <c r="H70" s="588">
        <v>7</v>
      </c>
      <c r="I70" s="567">
        <f t="shared" si="0"/>
        <v>0.3888888888888889</v>
      </c>
      <c r="J70" s="568" t="str">
        <f t="shared" si="1"/>
        <v>En riesgo cumplimiento</v>
      </c>
      <c r="K70" s="588"/>
      <c r="L70" s="581"/>
      <c r="M70" s="579"/>
      <c r="N70" s="572"/>
      <c r="O70" s="582"/>
      <c r="P70" s="581"/>
      <c r="Q70" s="579"/>
      <c r="R70" s="572"/>
      <c r="S70" s="582"/>
      <c r="T70" s="583"/>
      <c r="U70" s="579"/>
      <c r="V70" s="572"/>
      <c r="W70" s="582"/>
      <c r="X70" s="575"/>
      <c r="Y70" s="580">
        <v>18</v>
      </c>
      <c r="Z70" s="580">
        <v>133</v>
      </c>
      <c r="AA70" s="567">
        <f t="shared" si="2"/>
        <v>7.3888888888888893</v>
      </c>
      <c r="AB70" s="568" t="str">
        <f t="shared" si="3"/>
        <v>De acuerdo con lo programado</v>
      </c>
      <c r="AC70" s="575"/>
      <c r="AD70" s="575"/>
      <c r="AE70" s="575"/>
      <c r="AF70" s="576"/>
      <c r="AG70" s="576"/>
      <c r="AH70" s="575"/>
      <c r="AI70" s="575"/>
      <c r="AJ70" s="575"/>
      <c r="AK70" s="576"/>
      <c r="AL70" s="576"/>
      <c r="AM70" s="575"/>
      <c r="AN70" s="575"/>
      <c r="AO70" s="575"/>
      <c r="AP70" s="575"/>
      <c r="AQ70" s="575"/>
    </row>
    <row r="71" spans="1:43" ht="35.25" customHeight="1" thickTop="1" thickBot="1">
      <c r="A71" s="563">
        <v>6.4</v>
      </c>
      <c r="B71" s="564"/>
      <c r="C71" s="564"/>
      <c r="D71" s="564"/>
      <c r="E71" s="564"/>
      <c r="F71" s="587" t="s">
        <v>1273</v>
      </c>
      <c r="G71" s="588">
        <v>6</v>
      </c>
      <c r="H71" s="588">
        <v>1</v>
      </c>
      <c r="I71" s="567">
        <f t="shared" si="0"/>
        <v>0.16666666666666666</v>
      </c>
      <c r="J71" s="568" t="str">
        <f t="shared" si="1"/>
        <v>En riesgo cumplimiento</v>
      </c>
      <c r="K71" s="588"/>
      <c r="L71" s="581"/>
      <c r="M71" s="579"/>
      <c r="N71" s="572"/>
      <c r="O71" s="582"/>
      <c r="P71" s="581"/>
      <c r="Q71" s="579"/>
      <c r="R71" s="572"/>
      <c r="S71" s="582"/>
      <c r="T71" s="583"/>
      <c r="U71" s="579"/>
      <c r="V71" s="572"/>
      <c r="W71" s="582"/>
      <c r="X71" s="575"/>
      <c r="Y71" s="580">
        <v>6</v>
      </c>
      <c r="Z71" s="580">
        <v>1</v>
      </c>
      <c r="AA71" s="567">
        <f t="shared" si="2"/>
        <v>0.16666666666666666</v>
      </c>
      <c r="AB71" s="568" t="str">
        <f t="shared" si="3"/>
        <v>En riesgo cumplimiento</v>
      </c>
      <c r="AC71" s="575"/>
      <c r="AD71" s="575"/>
      <c r="AE71" s="575"/>
      <c r="AF71" s="576"/>
      <c r="AG71" s="576"/>
      <c r="AH71" s="575"/>
      <c r="AI71" s="575"/>
      <c r="AJ71" s="575"/>
      <c r="AK71" s="576"/>
      <c r="AL71" s="576"/>
      <c r="AM71" s="575"/>
      <c r="AN71" s="575"/>
      <c r="AO71" s="575"/>
      <c r="AP71" s="575"/>
      <c r="AQ71" s="575"/>
    </row>
    <row r="72" spans="1:43" ht="35.25" hidden="1" customHeight="1" thickTop="1" thickBot="1">
      <c r="A72" s="563">
        <v>7</v>
      </c>
      <c r="B72" s="564">
        <v>0</v>
      </c>
      <c r="C72" s="564">
        <v>0</v>
      </c>
      <c r="D72" s="564">
        <v>0</v>
      </c>
      <c r="E72" s="564">
        <v>0</v>
      </c>
      <c r="F72" s="584" t="s">
        <v>1274</v>
      </c>
      <c r="G72" s="585"/>
      <c r="H72" s="585"/>
      <c r="I72" s="567" t="str">
        <f t="shared" si="0"/>
        <v>No hay ejecución</v>
      </c>
      <c r="J72" s="568" t="str">
        <f t="shared" si="1"/>
        <v>NA</v>
      </c>
      <c r="K72" s="586"/>
      <c r="L72" s="581"/>
      <c r="M72" s="579"/>
      <c r="N72" s="572"/>
      <c r="O72" s="582"/>
      <c r="P72" s="581"/>
      <c r="Q72" s="579"/>
      <c r="R72" s="572"/>
      <c r="S72" s="582"/>
      <c r="T72" s="583"/>
      <c r="U72" s="579"/>
      <c r="V72" s="572"/>
      <c r="W72" s="582"/>
      <c r="X72" s="575"/>
      <c r="Y72" s="580"/>
      <c r="Z72" s="580"/>
      <c r="AA72" s="567" t="str">
        <f t="shared" si="2"/>
        <v>No hay ejecución</v>
      </c>
      <c r="AB72" s="568" t="str">
        <f t="shared" si="3"/>
        <v>NA</v>
      </c>
      <c r="AC72" s="575"/>
      <c r="AD72" s="575"/>
      <c r="AE72" s="575"/>
      <c r="AF72" s="576"/>
      <c r="AG72" s="576"/>
      <c r="AH72" s="575"/>
      <c r="AI72" s="575"/>
      <c r="AJ72" s="575"/>
      <c r="AK72" s="576"/>
      <c r="AL72" s="576"/>
      <c r="AM72" s="575"/>
      <c r="AN72" s="575"/>
      <c r="AO72" s="575"/>
      <c r="AP72" s="575"/>
      <c r="AQ72" s="575"/>
    </row>
    <row r="73" spans="1:43" ht="35.25" customHeight="1" thickTop="1" thickBot="1">
      <c r="A73" s="563">
        <v>7.1</v>
      </c>
      <c r="B73" s="564"/>
      <c r="C73" s="564"/>
      <c r="D73" s="564"/>
      <c r="E73" s="564"/>
      <c r="F73" s="587" t="s">
        <v>1275</v>
      </c>
      <c r="G73" s="588">
        <v>0</v>
      </c>
      <c r="H73" s="588">
        <v>0</v>
      </c>
      <c r="I73" s="567" t="str">
        <f t="shared" si="0"/>
        <v>No hay Programación</v>
      </c>
      <c r="J73" s="568" t="str">
        <f t="shared" si="1"/>
        <v>De acuerdo con lo programado</v>
      </c>
      <c r="K73" s="588"/>
      <c r="L73" s="581"/>
      <c r="M73" s="579"/>
      <c r="N73" s="572"/>
      <c r="O73" s="582"/>
      <c r="P73" s="581"/>
      <c r="Q73" s="579"/>
      <c r="R73" s="572"/>
      <c r="S73" s="582"/>
      <c r="T73" s="583"/>
      <c r="U73" s="579"/>
      <c r="V73" s="572"/>
      <c r="W73" s="582"/>
      <c r="X73" s="575"/>
      <c r="Y73" s="580">
        <v>5</v>
      </c>
      <c r="Z73" s="580">
        <v>0</v>
      </c>
      <c r="AA73" s="567">
        <f t="shared" si="2"/>
        <v>0</v>
      </c>
      <c r="AB73" s="568" t="str">
        <f t="shared" si="3"/>
        <v>En riesgo cumplimiento</v>
      </c>
      <c r="AC73" s="575"/>
      <c r="AD73" s="575"/>
      <c r="AE73" s="575"/>
      <c r="AF73" s="576"/>
      <c r="AG73" s="576"/>
      <c r="AH73" s="575"/>
      <c r="AI73" s="575"/>
      <c r="AJ73" s="575"/>
      <c r="AK73" s="576"/>
      <c r="AL73" s="576"/>
      <c r="AM73" s="575"/>
      <c r="AN73" s="575"/>
      <c r="AO73" s="575"/>
      <c r="AP73" s="575"/>
      <c r="AQ73" s="575"/>
    </row>
    <row r="74" spans="1:43" ht="35.25" customHeight="1" thickTop="1" thickBot="1">
      <c r="A74" s="563">
        <v>7.1</v>
      </c>
      <c r="B74" s="564"/>
      <c r="C74" s="564"/>
      <c r="D74" s="564"/>
      <c r="E74" s="564"/>
      <c r="F74" s="587" t="s">
        <v>1275</v>
      </c>
      <c r="G74" s="588">
        <v>0</v>
      </c>
      <c r="H74" s="588">
        <v>0</v>
      </c>
      <c r="I74" s="567" t="str">
        <f t="shared" si="0"/>
        <v>No hay Programación</v>
      </c>
      <c r="J74" s="568" t="str">
        <f t="shared" si="1"/>
        <v>De acuerdo con lo programado</v>
      </c>
      <c r="K74" s="588"/>
      <c r="L74" s="581"/>
      <c r="M74" s="579"/>
      <c r="N74" s="572"/>
      <c r="O74" s="582"/>
      <c r="P74" s="581"/>
      <c r="Q74" s="579"/>
      <c r="R74" s="572"/>
      <c r="S74" s="582"/>
      <c r="T74" s="583"/>
      <c r="U74" s="579"/>
      <c r="V74" s="572"/>
      <c r="W74" s="582"/>
      <c r="X74" s="575"/>
      <c r="Y74" s="580">
        <v>5</v>
      </c>
      <c r="Z74" s="580">
        <v>0</v>
      </c>
      <c r="AA74" s="567">
        <f t="shared" si="2"/>
        <v>0</v>
      </c>
      <c r="AB74" s="568" t="str">
        <f t="shared" si="3"/>
        <v>En riesgo cumplimiento</v>
      </c>
      <c r="AC74" s="575"/>
      <c r="AD74" s="575"/>
      <c r="AE74" s="575"/>
      <c r="AF74" s="576"/>
      <c r="AG74" s="576"/>
      <c r="AH74" s="575"/>
      <c r="AI74" s="575"/>
      <c r="AJ74" s="575"/>
      <c r="AK74" s="576"/>
      <c r="AL74" s="576"/>
      <c r="AM74" s="575"/>
      <c r="AN74" s="575"/>
      <c r="AO74" s="575"/>
      <c r="AP74" s="575"/>
      <c r="AQ74" s="575"/>
    </row>
    <row r="75" spans="1:43" ht="35.25" hidden="1" customHeight="1" thickTop="1" thickBot="1">
      <c r="A75" s="563">
        <v>7.2</v>
      </c>
      <c r="B75" s="564"/>
      <c r="C75" s="564"/>
      <c r="D75" s="564"/>
      <c r="E75" s="564"/>
      <c r="F75" s="577" t="s">
        <v>1276</v>
      </c>
      <c r="G75" s="578">
        <v>5</v>
      </c>
      <c r="H75" s="578">
        <v>16</v>
      </c>
      <c r="I75" s="567">
        <f t="shared" si="0"/>
        <v>3.2</v>
      </c>
      <c r="J75" s="568" t="str">
        <f t="shared" si="1"/>
        <v>De acuerdo con lo programado</v>
      </c>
      <c r="K75" s="578"/>
      <c r="L75" s="581"/>
      <c r="M75" s="579"/>
      <c r="N75" s="572"/>
      <c r="O75" s="582"/>
      <c r="P75" s="581"/>
      <c r="Q75" s="579"/>
      <c r="R75" s="572"/>
      <c r="S75" s="582"/>
      <c r="T75" s="583"/>
      <c r="U75" s="579"/>
      <c r="V75" s="572"/>
      <c r="W75" s="582"/>
      <c r="X75" s="575"/>
      <c r="Y75" s="580">
        <v>5</v>
      </c>
      <c r="Z75" s="580">
        <v>62</v>
      </c>
      <c r="AA75" s="567">
        <f t="shared" si="2"/>
        <v>12.4</v>
      </c>
      <c r="AB75" s="568" t="str">
        <f t="shared" si="3"/>
        <v>De acuerdo con lo programado</v>
      </c>
      <c r="AC75" s="575"/>
      <c r="AD75" s="575"/>
      <c r="AE75" s="575"/>
      <c r="AF75" s="576"/>
      <c r="AG75" s="576"/>
      <c r="AH75" s="575"/>
      <c r="AI75" s="575"/>
      <c r="AJ75" s="575"/>
      <c r="AK75" s="576"/>
      <c r="AL75" s="576"/>
      <c r="AM75" s="575"/>
      <c r="AN75" s="575"/>
      <c r="AO75" s="575"/>
      <c r="AP75" s="575"/>
      <c r="AQ75" s="575"/>
    </row>
    <row r="76" spans="1:43" ht="35.25" hidden="1" customHeight="1" thickTop="1" thickBot="1">
      <c r="A76" s="563">
        <v>7.3</v>
      </c>
      <c r="B76" s="564"/>
      <c r="C76" s="564"/>
      <c r="D76" s="564"/>
      <c r="E76" s="564"/>
      <c r="F76" s="587" t="s">
        <v>1277</v>
      </c>
      <c r="G76" s="588">
        <v>295</v>
      </c>
      <c r="H76" s="588">
        <v>594</v>
      </c>
      <c r="I76" s="567">
        <f t="shared" si="0"/>
        <v>2.0135593220338981</v>
      </c>
      <c r="J76" s="568" t="str">
        <f t="shared" si="1"/>
        <v>De acuerdo con lo programado</v>
      </c>
      <c r="K76" s="588"/>
      <c r="L76" s="581"/>
      <c r="M76" s="579"/>
      <c r="N76" s="572"/>
      <c r="O76" s="582"/>
      <c r="P76" s="581"/>
      <c r="Q76" s="579"/>
      <c r="R76" s="572"/>
      <c r="S76" s="582"/>
      <c r="T76" s="583"/>
      <c r="U76" s="579"/>
      <c r="V76" s="572"/>
      <c r="W76" s="582"/>
      <c r="X76" s="575"/>
      <c r="Y76" s="580">
        <v>300</v>
      </c>
      <c r="Z76" s="580">
        <v>765</v>
      </c>
      <c r="AA76" s="567">
        <f t="shared" si="2"/>
        <v>2.5499999999999998</v>
      </c>
      <c r="AB76" s="568" t="str">
        <f t="shared" si="3"/>
        <v>De acuerdo con lo programado</v>
      </c>
      <c r="AC76" s="575"/>
      <c r="AD76" s="575"/>
      <c r="AE76" s="575"/>
      <c r="AF76" s="576"/>
      <c r="AG76" s="576"/>
      <c r="AH76" s="575"/>
      <c r="AI76" s="575"/>
      <c r="AJ76" s="575"/>
      <c r="AK76" s="576"/>
      <c r="AL76" s="576"/>
      <c r="AM76" s="575"/>
      <c r="AN76" s="575"/>
      <c r="AO76" s="575"/>
      <c r="AP76" s="575"/>
      <c r="AQ76" s="575"/>
    </row>
    <row r="77" spans="1:43" ht="35.25" hidden="1" customHeight="1" thickTop="1" thickBot="1">
      <c r="A77" s="563">
        <v>7.3</v>
      </c>
      <c r="B77" s="564"/>
      <c r="C77" s="564"/>
      <c r="D77" s="564"/>
      <c r="E77" s="564"/>
      <c r="F77" s="587" t="s">
        <v>1277</v>
      </c>
      <c r="G77" s="588">
        <v>0</v>
      </c>
      <c r="H77" s="588">
        <v>0</v>
      </c>
      <c r="I77" s="567" t="str">
        <f t="shared" si="0"/>
        <v>No hay Programación</v>
      </c>
      <c r="J77" s="568" t="str">
        <f t="shared" si="1"/>
        <v>De acuerdo con lo programado</v>
      </c>
      <c r="K77" s="588"/>
      <c r="L77" s="581"/>
      <c r="M77" s="579"/>
      <c r="N77" s="572"/>
      <c r="O77" s="582"/>
      <c r="P77" s="581"/>
      <c r="Q77" s="579"/>
      <c r="R77" s="572"/>
      <c r="S77" s="582"/>
      <c r="T77" s="583"/>
      <c r="U77" s="579"/>
      <c r="V77" s="572"/>
      <c r="W77" s="582"/>
      <c r="X77" s="575"/>
      <c r="Y77" s="580">
        <v>0</v>
      </c>
      <c r="Z77" s="580">
        <v>0</v>
      </c>
      <c r="AA77" s="567" t="str">
        <f t="shared" si="2"/>
        <v>No hay Programación</v>
      </c>
      <c r="AB77" s="568" t="str">
        <f t="shared" si="3"/>
        <v>De acuerdo con lo programado</v>
      </c>
      <c r="AC77" s="575"/>
      <c r="AD77" s="575"/>
      <c r="AE77" s="575"/>
      <c r="AF77" s="576"/>
      <c r="AG77" s="576"/>
      <c r="AH77" s="575"/>
      <c r="AI77" s="575"/>
      <c r="AJ77" s="575"/>
      <c r="AK77" s="576"/>
      <c r="AL77" s="576"/>
      <c r="AM77" s="575"/>
      <c r="AN77" s="575"/>
      <c r="AO77" s="575"/>
      <c r="AP77" s="575"/>
      <c r="AQ77" s="575"/>
    </row>
    <row r="78" spans="1:43" ht="35.25" hidden="1" customHeight="1" thickTop="1" thickBot="1">
      <c r="A78" s="563">
        <v>8</v>
      </c>
      <c r="B78" s="564"/>
      <c r="C78" s="564"/>
      <c r="D78" s="564"/>
      <c r="E78" s="564"/>
      <c r="F78" s="584" t="s">
        <v>1278</v>
      </c>
      <c r="G78" s="585"/>
      <c r="H78" s="585"/>
      <c r="I78" s="567" t="str">
        <f t="shared" ref="I78:I141" si="4">IF(H78="","No hay ejecución",IF(AND(G78=0),"No hay Programación", H78/G78))</f>
        <v>No hay ejecución</v>
      </c>
      <c r="J78" s="568" t="str">
        <f t="shared" ref="J78:J141" si="5">IF(I78="No hay ejecución","NA",IF(I78&gt;=90%,"De acuerdo con lo programado",IF(I78&gt;=51%,"Atraso Leve",IF(I78&lt;=50%,"En riesgo cumplimiento"))))</f>
        <v>NA</v>
      </c>
      <c r="K78" s="586"/>
      <c r="L78" s="581"/>
      <c r="M78" s="579"/>
      <c r="N78" s="572"/>
      <c r="O78" s="582"/>
      <c r="P78" s="581"/>
      <c r="Q78" s="579"/>
      <c r="R78" s="572"/>
      <c r="S78" s="582"/>
      <c r="T78" s="583"/>
      <c r="U78" s="579"/>
      <c r="V78" s="572"/>
      <c r="W78" s="582"/>
      <c r="X78" s="575"/>
      <c r="Y78" s="580"/>
      <c r="Z78" s="580"/>
      <c r="AA78" s="567" t="str">
        <f t="shared" ref="AA78:AA141" si="6">IF(Z78="","No hay ejecución",IF(AND(Y78=0),"No hay Programación", Z78/Y78))</f>
        <v>No hay ejecución</v>
      </c>
      <c r="AB78" s="568" t="str">
        <f t="shared" ref="AB78:AB141" si="7">IF(AA78="No hay ejecución","NA",IF(AA78&gt;=90%,"De acuerdo con lo programado",IF(AA78&gt;=51%,"Atraso Leve",IF(AA78&lt;=50%,"En riesgo cumplimiento"))))</f>
        <v>NA</v>
      </c>
      <c r="AC78" s="575"/>
      <c r="AD78" s="575"/>
      <c r="AE78" s="575"/>
      <c r="AF78" s="576"/>
      <c r="AG78" s="576"/>
      <c r="AH78" s="575"/>
      <c r="AI78" s="575"/>
      <c r="AJ78" s="575"/>
      <c r="AK78" s="576"/>
      <c r="AL78" s="576"/>
      <c r="AM78" s="575"/>
      <c r="AN78" s="575"/>
      <c r="AO78" s="575"/>
      <c r="AP78" s="575"/>
      <c r="AQ78" s="575"/>
    </row>
    <row r="79" spans="1:43" ht="35.25" hidden="1" customHeight="1" thickTop="1" thickBot="1">
      <c r="A79" s="563">
        <v>8.1</v>
      </c>
      <c r="B79" s="564">
        <v>0</v>
      </c>
      <c r="C79" s="564">
        <v>0</v>
      </c>
      <c r="D79" s="564">
        <v>0</v>
      </c>
      <c r="E79" s="564">
        <v>0</v>
      </c>
      <c r="F79" s="587" t="s">
        <v>1279</v>
      </c>
      <c r="G79" s="588">
        <v>0</v>
      </c>
      <c r="H79" s="588">
        <v>0</v>
      </c>
      <c r="I79" s="567" t="str">
        <f t="shared" si="4"/>
        <v>No hay Programación</v>
      </c>
      <c r="J79" s="568" t="str">
        <f t="shared" si="5"/>
        <v>De acuerdo con lo programado</v>
      </c>
      <c r="K79" s="588"/>
      <c r="L79" s="581"/>
      <c r="M79" s="579"/>
      <c r="N79" s="572"/>
      <c r="O79" s="582"/>
      <c r="P79" s="581"/>
      <c r="Q79" s="579"/>
      <c r="R79" s="572"/>
      <c r="S79" s="582"/>
      <c r="T79" s="583"/>
      <c r="U79" s="579"/>
      <c r="V79" s="572"/>
      <c r="W79" s="582"/>
      <c r="X79" s="575"/>
      <c r="Y79" s="580">
        <v>0</v>
      </c>
      <c r="Z79" s="580">
        <v>0</v>
      </c>
      <c r="AA79" s="567" t="str">
        <f t="shared" si="6"/>
        <v>No hay Programación</v>
      </c>
      <c r="AB79" s="568" t="str">
        <f t="shared" si="7"/>
        <v>De acuerdo con lo programado</v>
      </c>
      <c r="AC79" s="575"/>
      <c r="AD79" s="575"/>
      <c r="AE79" s="575"/>
      <c r="AF79" s="576"/>
      <c r="AG79" s="576"/>
      <c r="AH79" s="575"/>
      <c r="AI79" s="575"/>
      <c r="AJ79" s="575"/>
      <c r="AK79" s="576"/>
      <c r="AL79" s="576"/>
      <c r="AM79" s="575"/>
      <c r="AN79" s="575"/>
      <c r="AO79" s="575"/>
      <c r="AP79" s="575"/>
      <c r="AQ79" s="575"/>
    </row>
    <row r="80" spans="1:43" ht="35.25" hidden="1" customHeight="1" thickTop="1" thickBot="1">
      <c r="A80" s="563">
        <v>8.1</v>
      </c>
      <c r="B80" s="564"/>
      <c r="C80" s="564"/>
      <c r="D80" s="564"/>
      <c r="E80" s="564"/>
      <c r="F80" s="587" t="s">
        <v>1279</v>
      </c>
      <c r="G80" s="588">
        <v>0</v>
      </c>
      <c r="H80" s="588">
        <v>0</v>
      </c>
      <c r="I80" s="567" t="str">
        <f t="shared" si="4"/>
        <v>No hay Programación</v>
      </c>
      <c r="J80" s="568" t="str">
        <f t="shared" si="5"/>
        <v>De acuerdo con lo programado</v>
      </c>
      <c r="K80" s="588"/>
      <c r="L80" s="581"/>
      <c r="M80" s="579"/>
      <c r="N80" s="572"/>
      <c r="O80" s="582"/>
      <c r="P80" s="581"/>
      <c r="Q80" s="579"/>
      <c r="R80" s="572"/>
      <c r="S80" s="582"/>
      <c r="T80" s="583"/>
      <c r="U80" s="579"/>
      <c r="V80" s="572"/>
      <c r="W80" s="582"/>
      <c r="X80" s="575"/>
      <c r="Y80" s="580">
        <v>0</v>
      </c>
      <c r="Z80" s="580">
        <v>0</v>
      </c>
      <c r="AA80" s="567" t="str">
        <f t="shared" si="6"/>
        <v>No hay Programación</v>
      </c>
      <c r="AB80" s="568" t="str">
        <f t="shared" si="7"/>
        <v>De acuerdo con lo programado</v>
      </c>
      <c r="AC80" s="575"/>
      <c r="AD80" s="575"/>
      <c r="AE80" s="575"/>
      <c r="AF80" s="576"/>
      <c r="AG80" s="576"/>
      <c r="AH80" s="575"/>
      <c r="AI80" s="575"/>
      <c r="AJ80" s="575"/>
      <c r="AK80" s="576"/>
      <c r="AL80" s="576"/>
      <c r="AM80" s="575"/>
      <c r="AN80" s="575"/>
      <c r="AO80" s="575"/>
      <c r="AP80" s="575"/>
      <c r="AQ80" s="575"/>
    </row>
    <row r="81" spans="1:43" ht="35.25" hidden="1" customHeight="1" thickTop="1" thickBot="1">
      <c r="A81" s="563">
        <v>8.1999999999999993</v>
      </c>
      <c r="B81" s="564"/>
      <c r="C81" s="564"/>
      <c r="D81" s="564"/>
      <c r="E81" s="564"/>
      <c r="F81" s="577" t="s">
        <v>1280</v>
      </c>
      <c r="G81" s="578">
        <v>0</v>
      </c>
      <c r="H81" s="578">
        <v>0</v>
      </c>
      <c r="I81" s="567" t="str">
        <f t="shared" si="4"/>
        <v>No hay Programación</v>
      </c>
      <c r="J81" s="568" t="str">
        <f t="shared" si="5"/>
        <v>De acuerdo con lo programado</v>
      </c>
      <c r="K81" s="578"/>
      <c r="L81" s="581"/>
      <c r="M81" s="579"/>
      <c r="N81" s="572"/>
      <c r="O81" s="582"/>
      <c r="P81" s="581"/>
      <c r="Q81" s="579"/>
      <c r="R81" s="572"/>
      <c r="S81" s="582"/>
      <c r="T81" s="583"/>
      <c r="U81" s="579"/>
      <c r="V81" s="572"/>
      <c r="W81" s="582"/>
      <c r="X81" s="575"/>
      <c r="Y81" s="580">
        <v>0</v>
      </c>
      <c r="Z81" s="580">
        <v>0</v>
      </c>
      <c r="AA81" s="567" t="str">
        <f t="shared" si="6"/>
        <v>No hay Programación</v>
      </c>
      <c r="AB81" s="568" t="str">
        <f t="shared" si="7"/>
        <v>De acuerdo con lo programado</v>
      </c>
      <c r="AC81" s="575"/>
      <c r="AD81" s="575"/>
      <c r="AE81" s="575"/>
      <c r="AF81" s="576"/>
      <c r="AG81" s="576"/>
      <c r="AH81" s="575"/>
      <c r="AI81" s="575"/>
      <c r="AJ81" s="575"/>
      <c r="AK81" s="576"/>
      <c r="AL81" s="576"/>
      <c r="AM81" s="575"/>
      <c r="AN81" s="575"/>
      <c r="AO81" s="575"/>
      <c r="AP81" s="575"/>
      <c r="AQ81" s="575"/>
    </row>
    <row r="82" spans="1:43" ht="35.25" hidden="1" customHeight="1" thickTop="1" thickBot="1">
      <c r="A82" s="563">
        <v>8.1999999999999993</v>
      </c>
      <c r="B82" s="564"/>
      <c r="C82" s="564"/>
      <c r="D82" s="564"/>
      <c r="E82" s="564"/>
      <c r="F82" s="577" t="s">
        <v>1280</v>
      </c>
      <c r="G82" s="578">
        <v>0</v>
      </c>
      <c r="H82" s="578">
        <v>0</v>
      </c>
      <c r="I82" s="567" t="str">
        <f t="shared" si="4"/>
        <v>No hay Programación</v>
      </c>
      <c r="J82" s="568" t="str">
        <f t="shared" si="5"/>
        <v>De acuerdo con lo programado</v>
      </c>
      <c r="K82" s="578"/>
      <c r="L82" s="581"/>
      <c r="M82" s="579"/>
      <c r="N82" s="572"/>
      <c r="O82" s="582"/>
      <c r="P82" s="581"/>
      <c r="Q82" s="579"/>
      <c r="R82" s="572"/>
      <c r="S82" s="582"/>
      <c r="T82" s="583"/>
      <c r="U82" s="579"/>
      <c r="V82" s="572"/>
      <c r="W82" s="582"/>
      <c r="X82" s="575"/>
      <c r="Y82" s="580">
        <v>0</v>
      </c>
      <c r="Z82" s="580">
        <v>0</v>
      </c>
      <c r="AA82" s="567" t="str">
        <f t="shared" si="6"/>
        <v>No hay Programación</v>
      </c>
      <c r="AB82" s="568" t="str">
        <f t="shared" si="7"/>
        <v>De acuerdo con lo programado</v>
      </c>
      <c r="AC82" s="575"/>
      <c r="AD82" s="575"/>
      <c r="AE82" s="575"/>
      <c r="AF82" s="576"/>
      <c r="AG82" s="576"/>
      <c r="AH82" s="575"/>
      <c r="AI82" s="575"/>
      <c r="AJ82" s="575"/>
      <c r="AK82" s="576"/>
      <c r="AL82" s="576"/>
      <c r="AM82" s="575"/>
      <c r="AN82" s="575"/>
      <c r="AO82" s="575"/>
      <c r="AP82" s="575"/>
      <c r="AQ82" s="575"/>
    </row>
    <row r="83" spans="1:43" ht="35.25" hidden="1" customHeight="1" thickTop="1" thickBot="1">
      <c r="A83" s="563">
        <v>8.3000000000000007</v>
      </c>
      <c r="B83" s="564"/>
      <c r="C83" s="564"/>
      <c r="D83" s="564"/>
      <c r="E83" s="564"/>
      <c r="F83" s="587" t="s">
        <v>1281</v>
      </c>
      <c r="G83" s="588">
        <v>0</v>
      </c>
      <c r="H83" s="588">
        <v>0</v>
      </c>
      <c r="I83" s="567" t="str">
        <f t="shared" si="4"/>
        <v>No hay Programación</v>
      </c>
      <c r="J83" s="568" t="str">
        <f t="shared" si="5"/>
        <v>De acuerdo con lo programado</v>
      </c>
      <c r="K83" s="588"/>
      <c r="L83" s="581"/>
      <c r="M83" s="579"/>
      <c r="N83" s="572"/>
      <c r="O83" s="582"/>
      <c r="P83" s="581"/>
      <c r="Q83" s="579"/>
      <c r="R83" s="572"/>
      <c r="S83" s="582"/>
      <c r="T83" s="583"/>
      <c r="U83" s="579"/>
      <c r="V83" s="572"/>
      <c r="W83" s="582"/>
      <c r="X83" s="575"/>
      <c r="Y83" s="580">
        <v>0</v>
      </c>
      <c r="Z83" s="580">
        <v>0</v>
      </c>
      <c r="AA83" s="567" t="str">
        <f t="shared" si="6"/>
        <v>No hay Programación</v>
      </c>
      <c r="AB83" s="568" t="str">
        <f t="shared" si="7"/>
        <v>De acuerdo con lo programado</v>
      </c>
      <c r="AC83" s="575"/>
      <c r="AD83" s="575"/>
      <c r="AE83" s="575"/>
      <c r="AF83" s="576"/>
      <c r="AG83" s="576"/>
      <c r="AH83" s="575"/>
      <c r="AI83" s="575"/>
      <c r="AJ83" s="575"/>
      <c r="AK83" s="576"/>
      <c r="AL83" s="576"/>
      <c r="AM83" s="575"/>
      <c r="AN83" s="575"/>
      <c r="AO83" s="575"/>
      <c r="AP83" s="575"/>
      <c r="AQ83" s="575"/>
    </row>
    <row r="84" spans="1:43" ht="35.25" hidden="1" customHeight="1" thickTop="1" thickBot="1">
      <c r="A84" s="563">
        <v>8.3000000000000007</v>
      </c>
      <c r="B84" s="564"/>
      <c r="C84" s="564"/>
      <c r="D84" s="564"/>
      <c r="E84" s="564"/>
      <c r="F84" s="587" t="s">
        <v>1281</v>
      </c>
      <c r="G84" s="588">
        <v>0</v>
      </c>
      <c r="H84" s="588">
        <v>0</v>
      </c>
      <c r="I84" s="567" t="str">
        <f t="shared" si="4"/>
        <v>No hay Programación</v>
      </c>
      <c r="J84" s="568" t="str">
        <f t="shared" si="5"/>
        <v>De acuerdo con lo programado</v>
      </c>
      <c r="K84" s="588"/>
      <c r="L84" s="581"/>
      <c r="M84" s="579"/>
      <c r="N84" s="572"/>
      <c r="O84" s="582"/>
      <c r="P84" s="581"/>
      <c r="Q84" s="579"/>
      <c r="R84" s="572"/>
      <c r="S84" s="582"/>
      <c r="T84" s="583"/>
      <c r="U84" s="579"/>
      <c r="V84" s="572"/>
      <c r="W84" s="582"/>
      <c r="X84" s="575"/>
      <c r="Y84" s="580">
        <v>0</v>
      </c>
      <c r="Z84" s="580">
        <v>0</v>
      </c>
      <c r="AA84" s="567" t="str">
        <f t="shared" si="6"/>
        <v>No hay Programación</v>
      </c>
      <c r="AB84" s="568" t="str">
        <f t="shared" si="7"/>
        <v>De acuerdo con lo programado</v>
      </c>
      <c r="AC84" s="575"/>
      <c r="AD84" s="575"/>
      <c r="AE84" s="575"/>
      <c r="AF84" s="576"/>
      <c r="AG84" s="576"/>
      <c r="AH84" s="575"/>
      <c r="AI84" s="575"/>
      <c r="AJ84" s="575"/>
      <c r="AK84" s="576"/>
      <c r="AL84" s="576"/>
      <c r="AM84" s="575"/>
      <c r="AN84" s="575"/>
      <c r="AO84" s="575"/>
      <c r="AP84" s="575"/>
      <c r="AQ84" s="575"/>
    </row>
    <row r="85" spans="1:43" ht="35.25" hidden="1" customHeight="1" thickTop="1" thickBot="1">
      <c r="A85" s="563">
        <v>8.4</v>
      </c>
      <c r="B85" s="564"/>
      <c r="C85" s="564"/>
      <c r="D85" s="564"/>
      <c r="E85" s="564"/>
      <c r="F85" s="577" t="s">
        <v>1282</v>
      </c>
      <c r="G85" s="578">
        <v>0</v>
      </c>
      <c r="H85" s="578">
        <v>0</v>
      </c>
      <c r="I85" s="567" t="str">
        <f t="shared" si="4"/>
        <v>No hay Programación</v>
      </c>
      <c r="J85" s="568" t="str">
        <f t="shared" si="5"/>
        <v>De acuerdo con lo programado</v>
      </c>
      <c r="K85" s="578"/>
      <c r="L85" s="581"/>
      <c r="M85" s="579"/>
      <c r="N85" s="572"/>
      <c r="O85" s="582"/>
      <c r="P85" s="581"/>
      <c r="Q85" s="579"/>
      <c r="R85" s="572"/>
      <c r="S85" s="582"/>
      <c r="T85" s="583"/>
      <c r="U85" s="579"/>
      <c r="V85" s="572"/>
      <c r="W85" s="582"/>
      <c r="X85" s="575"/>
      <c r="Y85" s="580">
        <v>0</v>
      </c>
      <c r="Z85" s="580">
        <v>0</v>
      </c>
      <c r="AA85" s="567" t="str">
        <f t="shared" si="6"/>
        <v>No hay Programación</v>
      </c>
      <c r="AB85" s="568" t="str">
        <f t="shared" si="7"/>
        <v>De acuerdo con lo programado</v>
      </c>
      <c r="AC85" s="575"/>
      <c r="AD85" s="575"/>
      <c r="AE85" s="575"/>
      <c r="AF85" s="576"/>
      <c r="AG85" s="576"/>
      <c r="AH85" s="575"/>
      <c r="AI85" s="575"/>
      <c r="AJ85" s="575"/>
      <c r="AK85" s="576"/>
      <c r="AL85" s="576"/>
      <c r="AM85" s="575"/>
      <c r="AN85" s="575"/>
      <c r="AO85" s="575"/>
      <c r="AP85" s="575"/>
      <c r="AQ85" s="575"/>
    </row>
    <row r="86" spans="1:43" ht="35.25" hidden="1" customHeight="1" thickTop="1" thickBot="1">
      <c r="A86" s="563">
        <v>8.4</v>
      </c>
      <c r="B86" s="564"/>
      <c r="C86" s="564"/>
      <c r="D86" s="564"/>
      <c r="E86" s="564"/>
      <c r="F86" s="577" t="s">
        <v>1282</v>
      </c>
      <c r="G86" s="578">
        <v>0</v>
      </c>
      <c r="H86" s="578">
        <v>0</v>
      </c>
      <c r="I86" s="567" t="str">
        <f t="shared" si="4"/>
        <v>No hay Programación</v>
      </c>
      <c r="J86" s="568" t="str">
        <f t="shared" si="5"/>
        <v>De acuerdo con lo programado</v>
      </c>
      <c r="K86" s="578"/>
      <c r="L86" s="581"/>
      <c r="M86" s="579"/>
      <c r="N86" s="572"/>
      <c r="O86" s="582"/>
      <c r="P86" s="581"/>
      <c r="Q86" s="579"/>
      <c r="R86" s="572"/>
      <c r="S86" s="582"/>
      <c r="T86" s="583"/>
      <c r="U86" s="579"/>
      <c r="V86" s="572"/>
      <c r="W86" s="582"/>
      <c r="X86" s="575"/>
      <c r="Y86" s="580">
        <v>0</v>
      </c>
      <c r="Z86" s="580">
        <v>0</v>
      </c>
      <c r="AA86" s="567" t="str">
        <f t="shared" si="6"/>
        <v>No hay Programación</v>
      </c>
      <c r="AB86" s="568" t="str">
        <f t="shared" si="7"/>
        <v>De acuerdo con lo programado</v>
      </c>
      <c r="AC86" s="575"/>
      <c r="AD86" s="575"/>
      <c r="AE86" s="575"/>
      <c r="AF86" s="576"/>
      <c r="AG86" s="576"/>
      <c r="AH86" s="575"/>
      <c r="AI86" s="575"/>
      <c r="AJ86" s="575"/>
      <c r="AK86" s="576"/>
      <c r="AL86" s="576"/>
      <c r="AM86" s="575"/>
      <c r="AN86" s="575"/>
      <c r="AO86" s="575"/>
      <c r="AP86" s="575"/>
      <c r="AQ86" s="575"/>
    </row>
    <row r="87" spans="1:43" ht="35.25" hidden="1" customHeight="1" thickTop="1" thickBot="1">
      <c r="A87" s="563">
        <v>8.5</v>
      </c>
      <c r="B87" s="564"/>
      <c r="C87" s="564"/>
      <c r="D87" s="564"/>
      <c r="E87" s="564"/>
      <c r="F87" s="577" t="s">
        <v>1283</v>
      </c>
      <c r="G87" s="578">
        <v>0</v>
      </c>
      <c r="H87" s="578">
        <v>0</v>
      </c>
      <c r="I87" s="567" t="str">
        <f t="shared" si="4"/>
        <v>No hay Programación</v>
      </c>
      <c r="J87" s="568" t="str">
        <f t="shared" si="5"/>
        <v>De acuerdo con lo programado</v>
      </c>
      <c r="K87" s="578"/>
      <c r="L87" s="581"/>
      <c r="M87" s="579"/>
      <c r="N87" s="572"/>
      <c r="O87" s="582"/>
      <c r="P87" s="581"/>
      <c r="Q87" s="579"/>
      <c r="R87" s="572"/>
      <c r="S87" s="582"/>
      <c r="T87" s="583"/>
      <c r="U87" s="579"/>
      <c r="V87" s="572"/>
      <c r="W87" s="582"/>
      <c r="X87" s="575"/>
      <c r="Y87" s="580">
        <v>0</v>
      </c>
      <c r="Z87" s="580">
        <v>0</v>
      </c>
      <c r="AA87" s="567" t="str">
        <f t="shared" si="6"/>
        <v>No hay Programación</v>
      </c>
      <c r="AB87" s="568" t="str">
        <f t="shared" si="7"/>
        <v>De acuerdo con lo programado</v>
      </c>
      <c r="AC87" s="575"/>
      <c r="AD87" s="575"/>
      <c r="AE87" s="575"/>
      <c r="AF87" s="576"/>
      <c r="AG87" s="576"/>
      <c r="AH87" s="575"/>
      <c r="AI87" s="575"/>
      <c r="AJ87" s="575"/>
      <c r="AK87" s="576"/>
      <c r="AL87" s="576"/>
      <c r="AM87" s="575"/>
      <c r="AN87" s="575"/>
      <c r="AO87" s="575"/>
      <c r="AP87" s="575"/>
      <c r="AQ87" s="575"/>
    </row>
    <row r="88" spans="1:43" ht="35.25" hidden="1" customHeight="1" thickTop="1" thickBot="1">
      <c r="A88" s="563">
        <v>8.5</v>
      </c>
      <c r="B88" s="564"/>
      <c r="C88" s="564"/>
      <c r="D88" s="564"/>
      <c r="E88" s="564"/>
      <c r="F88" s="577" t="s">
        <v>1283</v>
      </c>
      <c r="G88" s="578">
        <v>0</v>
      </c>
      <c r="H88" s="578">
        <v>0</v>
      </c>
      <c r="I88" s="567" t="str">
        <f t="shared" si="4"/>
        <v>No hay Programación</v>
      </c>
      <c r="J88" s="568" t="str">
        <f t="shared" si="5"/>
        <v>De acuerdo con lo programado</v>
      </c>
      <c r="K88" s="578"/>
      <c r="L88" s="581"/>
      <c r="M88" s="579"/>
      <c r="N88" s="572"/>
      <c r="O88" s="582"/>
      <c r="P88" s="581"/>
      <c r="Q88" s="579"/>
      <c r="R88" s="572"/>
      <c r="S88" s="582"/>
      <c r="T88" s="583"/>
      <c r="U88" s="579"/>
      <c r="V88" s="572"/>
      <c r="W88" s="582"/>
      <c r="X88" s="575"/>
      <c r="Y88" s="580"/>
      <c r="Z88" s="580"/>
      <c r="AA88" s="567" t="str">
        <f t="shared" si="6"/>
        <v>No hay ejecución</v>
      </c>
      <c r="AB88" s="568" t="str">
        <f t="shared" si="7"/>
        <v>NA</v>
      </c>
      <c r="AC88" s="575"/>
      <c r="AD88" s="575"/>
      <c r="AE88" s="575"/>
      <c r="AF88" s="576"/>
      <c r="AG88" s="576"/>
      <c r="AH88" s="575"/>
      <c r="AI88" s="575"/>
      <c r="AJ88" s="575"/>
      <c r="AK88" s="576"/>
      <c r="AL88" s="576"/>
      <c r="AM88" s="575"/>
      <c r="AN88" s="575"/>
      <c r="AO88" s="575"/>
      <c r="AP88" s="575"/>
      <c r="AQ88" s="575"/>
    </row>
    <row r="89" spans="1:43" ht="35.25" hidden="1" customHeight="1" thickTop="1" thickBot="1">
      <c r="A89" s="563">
        <v>9</v>
      </c>
      <c r="B89" s="564"/>
      <c r="C89" s="564"/>
      <c r="D89" s="564"/>
      <c r="E89" s="564"/>
      <c r="F89" s="584" t="s">
        <v>1284</v>
      </c>
      <c r="G89" s="585"/>
      <c r="H89" s="585"/>
      <c r="I89" s="567" t="str">
        <f t="shared" si="4"/>
        <v>No hay ejecución</v>
      </c>
      <c r="J89" s="568" t="str">
        <f t="shared" si="5"/>
        <v>NA</v>
      </c>
      <c r="K89" s="586"/>
      <c r="L89" s="581"/>
      <c r="M89" s="579"/>
      <c r="N89" s="572"/>
      <c r="O89" s="582"/>
      <c r="P89" s="581"/>
      <c r="Q89" s="579"/>
      <c r="R89" s="572"/>
      <c r="S89" s="582"/>
      <c r="T89" s="583"/>
      <c r="U89" s="579"/>
      <c r="V89" s="572"/>
      <c r="W89" s="582"/>
      <c r="X89" s="575"/>
      <c r="Y89" s="580"/>
      <c r="Z89" s="580"/>
      <c r="AA89" s="567" t="str">
        <f t="shared" si="6"/>
        <v>No hay ejecución</v>
      </c>
      <c r="AB89" s="568" t="str">
        <f t="shared" si="7"/>
        <v>NA</v>
      </c>
      <c r="AC89" s="575"/>
      <c r="AD89" s="575"/>
      <c r="AE89" s="575"/>
      <c r="AF89" s="576"/>
      <c r="AG89" s="576"/>
      <c r="AH89" s="575"/>
      <c r="AI89" s="575"/>
      <c r="AJ89" s="575"/>
      <c r="AK89" s="576"/>
      <c r="AL89" s="576"/>
      <c r="AM89" s="575"/>
      <c r="AN89" s="575"/>
      <c r="AO89" s="575"/>
      <c r="AP89" s="575"/>
      <c r="AQ89" s="575"/>
    </row>
    <row r="90" spans="1:43" ht="35.25" hidden="1" customHeight="1" thickTop="1" thickBot="1">
      <c r="A90" s="563">
        <v>9.1</v>
      </c>
      <c r="B90" s="564">
        <v>0</v>
      </c>
      <c r="C90" s="564">
        <v>0</v>
      </c>
      <c r="D90" s="564">
        <v>0</v>
      </c>
      <c r="E90" s="564">
        <v>0</v>
      </c>
      <c r="F90" s="577" t="s">
        <v>1285</v>
      </c>
      <c r="G90" s="578">
        <v>0</v>
      </c>
      <c r="H90" s="578">
        <v>0</v>
      </c>
      <c r="I90" s="567" t="str">
        <f t="shared" si="4"/>
        <v>No hay Programación</v>
      </c>
      <c r="J90" s="568" t="str">
        <f t="shared" si="5"/>
        <v>De acuerdo con lo programado</v>
      </c>
      <c r="K90" s="578"/>
      <c r="L90" s="581"/>
      <c r="M90" s="579"/>
      <c r="N90" s="572"/>
      <c r="O90" s="582"/>
      <c r="P90" s="581"/>
      <c r="Q90" s="579"/>
      <c r="R90" s="572"/>
      <c r="S90" s="582"/>
      <c r="T90" s="583"/>
      <c r="U90" s="579"/>
      <c r="V90" s="572"/>
      <c r="W90" s="582"/>
      <c r="X90" s="575"/>
      <c r="Y90" s="580">
        <v>0</v>
      </c>
      <c r="Z90" s="580">
        <v>0</v>
      </c>
      <c r="AA90" s="567" t="str">
        <f t="shared" si="6"/>
        <v>No hay Programación</v>
      </c>
      <c r="AB90" s="568" t="str">
        <f t="shared" si="7"/>
        <v>De acuerdo con lo programado</v>
      </c>
      <c r="AC90" s="575"/>
      <c r="AD90" s="575"/>
      <c r="AE90" s="575"/>
      <c r="AF90" s="576"/>
      <c r="AG90" s="576"/>
      <c r="AH90" s="575"/>
      <c r="AI90" s="575"/>
      <c r="AJ90" s="575"/>
      <c r="AK90" s="576"/>
      <c r="AL90" s="576"/>
      <c r="AM90" s="575"/>
      <c r="AN90" s="575"/>
      <c r="AO90" s="575"/>
      <c r="AP90" s="575"/>
      <c r="AQ90" s="575"/>
    </row>
    <row r="91" spans="1:43" ht="35.25" hidden="1" customHeight="1" thickTop="1" thickBot="1">
      <c r="A91" s="563">
        <v>9.1</v>
      </c>
      <c r="B91" s="564"/>
      <c r="C91" s="564"/>
      <c r="D91" s="564"/>
      <c r="E91" s="564"/>
      <c r="F91" s="577" t="s">
        <v>1285</v>
      </c>
      <c r="G91" s="578">
        <v>0</v>
      </c>
      <c r="H91" s="578">
        <v>0</v>
      </c>
      <c r="I91" s="567" t="str">
        <f t="shared" si="4"/>
        <v>No hay Programación</v>
      </c>
      <c r="J91" s="568" t="str">
        <f t="shared" si="5"/>
        <v>De acuerdo con lo programado</v>
      </c>
      <c r="K91" s="578"/>
      <c r="L91" s="581"/>
      <c r="M91" s="579"/>
      <c r="N91" s="572"/>
      <c r="O91" s="582"/>
      <c r="P91" s="581"/>
      <c r="Q91" s="579"/>
      <c r="R91" s="572"/>
      <c r="S91" s="582"/>
      <c r="T91" s="583"/>
      <c r="U91" s="579"/>
      <c r="V91" s="572"/>
      <c r="W91" s="582"/>
      <c r="X91" s="575"/>
      <c r="Y91" s="580">
        <v>0</v>
      </c>
      <c r="Z91" s="580">
        <v>0</v>
      </c>
      <c r="AA91" s="567" t="str">
        <f t="shared" si="6"/>
        <v>No hay Programación</v>
      </c>
      <c r="AB91" s="568" t="str">
        <f t="shared" si="7"/>
        <v>De acuerdo con lo programado</v>
      </c>
      <c r="AC91" s="575"/>
      <c r="AD91" s="575"/>
      <c r="AE91" s="575"/>
      <c r="AF91" s="576"/>
      <c r="AG91" s="576"/>
      <c r="AH91" s="575"/>
      <c r="AI91" s="575"/>
      <c r="AJ91" s="575"/>
      <c r="AK91" s="576"/>
      <c r="AL91" s="576"/>
      <c r="AM91" s="575"/>
      <c r="AN91" s="575"/>
      <c r="AO91" s="575"/>
      <c r="AP91" s="575"/>
      <c r="AQ91" s="575"/>
    </row>
    <row r="92" spans="1:43" ht="35.25" hidden="1" customHeight="1" thickTop="1" thickBot="1">
      <c r="A92" s="563">
        <v>10</v>
      </c>
      <c r="B92" s="564">
        <v>0</v>
      </c>
      <c r="C92" s="564">
        <v>0</v>
      </c>
      <c r="D92" s="564">
        <v>0</v>
      </c>
      <c r="E92" s="564">
        <v>0</v>
      </c>
      <c r="F92" s="584" t="s">
        <v>1286</v>
      </c>
      <c r="G92" s="585"/>
      <c r="H92" s="585"/>
      <c r="I92" s="567" t="str">
        <f t="shared" si="4"/>
        <v>No hay ejecución</v>
      </c>
      <c r="J92" s="568" t="str">
        <f t="shared" si="5"/>
        <v>NA</v>
      </c>
      <c r="K92" s="586"/>
      <c r="L92" s="581"/>
      <c r="M92" s="579"/>
      <c r="N92" s="572"/>
      <c r="O92" s="582"/>
      <c r="P92" s="581"/>
      <c r="Q92" s="579"/>
      <c r="R92" s="572"/>
      <c r="S92" s="582"/>
      <c r="T92" s="583"/>
      <c r="U92" s="579"/>
      <c r="V92" s="572"/>
      <c r="W92" s="582"/>
      <c r="X92" s="575"/>
      <c r="Y92" s="580"/>
      <c r="Z92" s="580"/>
      <c r="AA92" s="567" t="str">
        <f t="shared" si="6"/>
        <v>No hay ejecución</v>
      </c>
      <c r="AB92" s="568" t="str">
        <f t="shared" si="7"/>
        <v>NA</v>
      </c>
      <c r="AC92" s="575"/>
      <c r="AD92" s="575"/>
      <c r="AE92" s="575"/>
      <c r="AF92" s="576"/>
      <c r="AG92" s="576"/>
      <c r="AH92" s="575"/>
      <c r="AI92" s="575"/>
      <c r="AJ92" s="575"/>
      <c r="AK92" s="576"/>
      <c r="AL92" s="576"/>
      <c r="AM92" s="575"/>
      <c r="AN92" s="575"/>
      <c r="AO92" s="575"/>
      <c r="AP92" s="575"/>
      <c r="AQ92" s="575"/>
    </row>
    <row r="93" spans="1:43" ht="35.25" hidden="1" customHeight="1" thickTop="1" thickBot="1">
      <c r="A93" s="563">
        <v>10.1</v>
      </c>
      <c r="B93" s="564">
        <v>0</v>
      </c>
      <c r="C93" s="564">
        <v>0</v>
      </c>
      <c r="D93" s="564">
        <v>0</v>
      </c>
      <c r="E93" s="564">
        <v>0</v>
      </c>
      <c r="F93" s="577" t="s">
        <v>1287</v>
      </c>
      <c r="G93" s="578">
        <v>20</v>
      </c>
      <c r="H93" s="578">
        <v>0</v>
      </c>
      <c r="I93" s="567">
        <f t="shared" si="4"/>
        <v>0</v>
      </c>
      <c r="J93" s="568" t="str">
        <f t="shared" si="5"/>
        <v>En riesgo cumplimiento</v>
      </c>
      <c r="K93" s="578"/>
      <c r="L93" s="581"/>
      <c r="M93" s="579"/>
      <c r="N93" s="572"/>
      <c r="O93" s="582"/>
      <c r="P93" s="581"/>
      <c r="Q93" s="579"/>
      <c r="R93" s="572"/>
      <c r="S93" s="582"/>
      <c r="T93" s="583"/>
      <c r="U93" s="579"/>
      <c r="V93" s="572"/>
      <c r="W93" s="582"/>
      <c r="X93" s="575"/>
      <c r="Y93" s="580">
        <v>40</v>
      </c>
      <c r="Z93" s="580">
        <v>336</v>
      </c>
      <c r="AA93" s="567">
        <f t="shared" si="6"/>
        <v>8.4</v>
      </c>
      <c r="AB93" s="568" t="str">
        <f t="shared" si="7"/>
        <v>De acuerdo con lo programado</v>
      </c>
      <c r="AC93" s="575"/>
      <c r="AD93" s="575"/>
      <c r="AE93" s="575"/>
      <c r="AF93" s="576"/>
      <c r="AG93" s="576"/>
      <c r="AH93" s="575"/>
      <c r="AI93" s="575"/>
      <c r="AJ93" s="575"/>
      <c r="AK93" s="576"/>
      <c r="AL93" s="576"/>
      <c r="AM93" s="575"/>
      <c r="AN93" s="575"/>
      <c r="AO93" s="575"/>
      <c r="AP93" s="575"/>
      <c r="AQ93" s="575"/>
    </row>
    <row r="94" spans="1:43" ht="35.25" hidden="1" customHeight="1" thickTop="1" thickBot="1">
      <c r="A94" s="563">
        <v>10.1</v>
      </c>
      <c r="B94" s="564"/>
      <c r="C94" s="564"/>
      <c r="D94" s="564"/>
      <c r="E94" s="564"/>
      <c r="F94" s="577" t="s">
        <v>1287</v>
      </c>
      <c r="G94" s="578">
        <v>20</v>
      </c>
      <c r="H94" s="578">
        <v>19</v>
      </c>
      <c r="I94" s="567">
        <f t="shared" si="4"/>
        <v>0.95</v>
      </c>
      <c r="J94" s="568" t="str">
        <f t="shared" si="5"/>
        <v>De acuerdo con lo programado</v>
      </c>
      <c r="K94" s="578"/>
      <c r="L94" s="581"/>
      <c r="M94" s="579"/>
      <c r="N94" s="572"/>
      <c r="O94" s="582"/>
      <c r="P94" s="581"/>
      <c r="Q94" s="579"/>
      <c r="R94" s="572"/>
      <c r="S94" s="582"/>
      <c r="T94" s="583"/>
      <c r="U94" s="579"/>
      <c r="V94" s="572"/>
      <c r="W94" s="582"/>
      <c r="X94" s="575"/>
      <c r="Y94" s="580">
        <v>0</v>
      </c>
      <c r="Z94" s="580">
        <v>0</v>
      </c>
      <c r="AA94" s="567" t="str">
        <f t="shared" si="6"/>
        <v>No hay Programación</v>
      </c>
      <c r="AB94" s="568" t="str">
        <f t="shared" si="7"/>
        <v>De acuerdo con lo programado</v>
      </c>
      <c r="AC94" s="575"/>
      <c r="AD94" s="575"/>
      <c r="AE94" s="575"/>
      <c r="AF94" s="576"/>
      <c r="AG94" s="576"/>
      <c r="AH94" s="575"/>
      <c r="AI94" s="575"/>
      <c r="AJ94" s="575"/>
      <c r="AK94" s="576"/>
      <c r="AL94" s="576"/>
      <c r="AM94" s="575"/>
      <c r="AN94" s="575"/>
      <c r="AO94" s="575"/>
      <c r="AP94" s="575"/>
      <c r="AQ94" s="575"/>
    </row>
    <row r="95" spans="1:43" ht="35.25" hidden="1" customHeight="1" thickTop="1" thickBot="1">
      <c r="A95" s="563">
        <v>10.1</v>
      </c>
      <c r="B95" s="564"/>
      <c r="C95" s="564"/>
      <c r="D95" s="564"/>
      <c r="E95" s="564"/>
      <c r="F95" s="577" t="s">
        <v>1287</v>
      </c>
      <c r="G95" s="578">
        <v>20</v>
      </c>
      <c r="H95" s="578">
        <v>35</v>
      </c>
      <c r="I95" s="567">
        <f t="shared" si="4"/>
        <v>1.75</v>
      </c>
      <c r="J95" s="568" t="str">
        <f t="shared" si="5"/>
        <v>De acuerdo con lo programado</v>
      </c>
      <c r="K95" s="578"/>
      <c r="L95" s="581"/>
      <c r="M95" s="579"/>
      <c r="N95" s="572"/>
      <c r="O95" s="582"/>
      <c r="P95" s="581"/>
      <c r="Q95" s="579"/>
      <c r="R95" s="572"/>
      <c r="S95" s="582"/>
      <c r="T95" s="583"/>
      <c r="U95" s="579"/>
      <c r="V95" s="572"/>
      <c r="W95" s="582"/>
      <c r="X95" s="575"/>
      <c r="Y95" s="580">
        <v>0</v>
      </c>
      <c r="Z95" s="580">
        <v>0</v>
      </c>
      <c r="AA95" s="567" t="str">
        <f t="shared" si="6"/>
        <v>No hay Programación</v>
      </c>
      <c r="AB95" s="568" t="str">
        <f t="shared" si="7"/>
        <v>De acuerdo con lo programado</v>
      </c>
      <c r="AC95" s="575"/>
      <c r="AD95" s="575"/>
      <c r="AE95" s="575"/>
      <c r="AF95" s="576"/>
      <c r="AG95" s="576"/>
      <c r="AH95" s="575"/>
      <c r="AI95" s="575"/>
      <c r="AJ95" s="575"/>
      <c r="AK95" s="576"/>
      <c r="AL95" s="576"/>
      <c r="AM95" s="575"/>
      <c r="AN95" s="575"/>
      <c r="AO95" s="575"/>
      <c r="AP95" s="575"/>
      <c r="AQ95" s="575"/>
    </row>
    <row r="96" spans="1:43" ht="35.25" hidden="1" customHeight="1" thickTop="1" thickBot="1">
      <c r="A96" s="563">
        <v>10.1</v>
      </c>
      <c r="B96" s="564"/>
      <c r="C96" s="564"/>
      <c r="D96" s="564"/>
      <c r="E96" s="564"/>
      <c r="F96" s="577" t="s">
        <v>1287</v>
      </c>
      <c r="G96" s="578">
        <v>20</v>
      </c>
      <c r="H96" s="578">
        <v>46</v>
      </c>
      <c r="I96" s="567">
        <f t="shared" si="4"/>
        <v>2.2999999999999998</v>
      </c>
      <c r="J96" s="568" t="str">
        <f t="shared" si="5"/>
        <v>De acuerdo con lo programado</v>
      </c>
      <c r="K96" s="578"/>
      <c r="L96" s="581"/>
      <c r="M96" s="579"/>
      <c r="N96" s="572"/>
      <c r="O96" s="582"/>
      <c r="P96" s="581"/>
      <c r="Q96" s="579"/>
      <c r="R96" s="572"/>
      <c r="S96" s="582"/>
      <c r="T96" s="583"/>
      <c r="U96" s="579"/>
      <c r="V96" s="572"/>
      <c r="W96" s="582"/>
      <c r="X96" s="575"/>
      <c r="Y96" s="580">
        <v>0</v>
      </c>
      <c r="Z96" s="580">
        <v>0</v>
      </c>
      <c r="AA96" s="567" t="str">
        <f t="shared" si="6"/>
        <v>No hay Programación</v>
      </c>
      <c r="AB96" s="568" t="str">
        <f t="shared" si="7"/>
        <v>De acuerdo con lo programado</v>
      </c>
      <c r="AC96" s="575"/>
      <c r="AD96" s="575"/>
      <c r="AE96" s="575"/>
      <c r="AF96" s="576"/>
      <c r="AG96" s="576"/>
      <c r="AH96" s="575"/>
      <c r="AI96" s="575"/>
      <c r="AJ96" s="575"/>
      <c r="AK96" s="576"/>
      <c r="AL96" s="576"/>
      <c r="AM96" s="575"/>
      <c r="AN96" s="575"/>
      <c r="AO96" s="575"/>
      <c r="AP96" s="575"/>
      <c r="AQ96" s="575"/>
    </row>
    <row r="97" spans="1:43" ht="35.25" hidden="1" customHeight="1" thickTop="1" thickBot="1">
      <c r="A97" s="563">
        <v>10.1</v>
      </c>
      <c r="B97" s="564"/>
      <c r="C97" s="564"/>
      <c r="D97" s="564"/>
      <c r="E97" s="564"/>
      <c r="F97" s="577" t="s">
        <v>1287</v>
      </c>
      <c r="G97" s="578">
        <v>10</v>
      </c>
      <c r="H97" s="578">
        <v>0</v>
      </c>
      <c r="I97" s="567">
        <f t="shared" si="4"/>
        <v>0</v>
      </c>
      <c r="J97" s="568" t="str">
        <f t="shared" si="5"/>
        <v>En riesgo cumplimiento</v>
      </c>
      <c r="K97" s="578"/>
      <c r="L97" s="581"/>
      <c r="M97" s="579"/>
      <c r="N97" s="572"/>
      <c r="O97" s="582"/>
      <c r="P97" s="581"/>
      <c r="Q97" s="579"/>
      <c r="R97" s="572"/>
      <c r="S97" s="582"/>
      <c r="T97" s="583"/>
      <c r="U97" s="579"/>
      <c r="V97" s="572"/>
      <c r="W97" s="582"/>
      <c r="X97" s="575"/>
      <c r="Y97" s="580">
        <v>0</v>
      </c>
      <c r="Z97" s="580">
        <v>0</v>
      </c>
      <c r="AA97" s="567" t="str">
        <f t="shared" si="6"/>
        <v>No hay Programación</v>
      </c>
      <c r="AB97" s="568" t="str">
        <f t="shared" si="7"/>
        <v>De acuerdo con lo programado</v>
      </c>
      <c r="AC97" s="575"/>
      <c r="AD97" s="575"/>
      <c r="AE97" s="575"/>
      <c r="AF97" s="576"/>
      <c r="AG97" s="576"/>
      <c r="AH97" s="575"/>
      <c r="AI97" s="575"/>
      <c r="AJ97" s="575"/>
      <c r="AK97" s="576"/>
      <c r="AL97" s="576"/>
      <c r="AM97" s="575"/>
      <c r="AN97" s="575"/>
      <c r="AO97" s="575"/>
      <c r="AP97" s="575"/>
      <c r="AQ97" s="575"/>
    </row>
    <row r="98" spans="1:43" ht="35.25" hidden="1" customHeight="1" thickTop="1" thickBot="1">
      <c r="A98" s="563">
        <v>10.199999999999999</v>
      </c>
      <c r="B98" s="564">
        <v>0</v>
      </c>
      <c r="C98" s="564">
        <v>0</v>
      </c>
      <c r="D98" s="564">
        <v>0</v>
      </c>
      <c r="E98" s="564">
        <v>0</v>
      </c>
      <c r="F98" s="577" t="s">
        <v>1288</v>
      </c>
      <c r="G98" s="578">
        <v>20</v>
      </c>
      <c r="H98" s="578">
        <v>0</v>
      </c>
      <c r="I98" s="567">
        <f t="shared" si="4"/>
        <v>0</v>
      </c>
      <c r="J98" s="568" t="str">
        <f t="shared" si="5"/>
        <v>En riesgo cumplimiento</v>
      </c>
      <c r="K98" s="578"/>
      <c r="L98" s="581"/>
      <c r="M98" s="579"/>
      <c r="N98" s="572"/>
      <c r="O98" s="582"/>
      <c r="P98" s="581"/>
      <c r="Q98" s="579"/>
      <c r="R98" s="572"/>
      <c r="S98" s="582"/>
      <c r="T98" s="583"/>
      <c r="U98" s="579"/>
      <c r="V98" s="572"/>
      <c r="W98" s="582"/>
      <c r="X98" s="575"/>
      <c r="Y98" s="580">
        <v>80</v>
      </c>
      <c r="Z98" s="580">
        <v>255</v>
      </c>
      <c r="AA98" s="567">
        <f t="shared" si="6"/>
        <v>3.1875</v>
      </c>
      <c r="AB98" s="568" t="str">
        <f t="shared" si="7"/>
        <v>De acuerdo con lo programado</v>
      </c>
      <c r="AC98" s="575"/>
      <c r="AD98" s="575"/>
      <c r="AE98" s="575"/>
      <c r="AF98" s="576"/>
      <c r="AG98" s="576"/>
      <c r="AH98" s="575"/>
      <c r="AI98" s="575"/>
      <c r="AJ98" s="575"/>
      <c r="AK98" s="576"/>
      <c r="AL98" s="576"/>
      <c r="AM98" s="575"/>
      <c r="AN98" s="575"/>
      <c r="AO98" s="575"/>
      <c r="AP98" s="575"/>
      <c r="AQ98" s="575"/>
    </row>
    <row r="99" spans="1:43" ht="35.25" hidden="1" customHeight="1" thickTop="1" thickBot="1">
      <c r="A99" s="563">
        <v>10.199999999999999</v>
      </c>
      <c r="B99" s="564"/>
      <c r="C99" s="564"/>
      <c r="D99" s="564"/>
      <c r="E99" s="564"/>
      <c r="F99" s="577" t="s">
        <v>1288</v>
      </c>
      <c r="G99" s="578">
        <v>20</v>
      </c>
      <c r="H99" s="578">
        <v>60</v>
      </c>
      <c r="I99" s="567">
        <f t="shared" si="4"/>
        <v>3</v>
      </c>
      <c r="J99" s="568" t="str">
        <f t="shared" si="5"/>
        <v>De acuerdo con lo programado</v>
      </c>
      <c r="K99" s="578"/>
      <c r="L99" s="581"/>
      <c r="M99" s="579"/>
      <c r="N99" s="572"/>
      <c r="O99" s="582"/>
      <c r="P99" s="581"/>
      <c r="Q99" s="579"/>
      <c r="R99" s="572"/>
      <c r="S99" s="582"/>
      <c r="T99" s="583"/>
      <c r="U99" s="579"/>
      <c r="V99" s="572"/>
      <c r="W99" s="582"/>
      <c r="X99" s="575"/>
      <c r="Y99" s="580">
        <v>0</v>
      </c>
      <c r="Z99" s="580">
        <v>0</v>
      </c>
      <c r="AA99" s="567" t="str">
        <f t="shared" si="6"/>
        <v>No hay Programación</v>
      </c>
      <c r="AB99" s="568" t="str">
        <f t="shared" si="7"/>
        <v>De acuerdo con lo programado</v>
      </c>
      <c r="AC99" s="575"/>
      <c r="AD99" s="575"/>
      <c r="AE99" s="575"/>
      <c r="AF99" s="576"/>
      <c r="AG99" s="576"/>
      <c r="AH99" s="575"/>
      <c r="AI99" s="575"/>
      <c r="AJ99" s="575"/>
      <c r="AK99" s="576"/>
      <c r="AL99" s="576"/>
      <c r="AM99" s="575"/>
      <c r="AN99" s="575"/>
      <c r="AO99" s="575"/>
      <c r="AP99" s="575"/>
      <c r="AQ99" s="575"/>
    </row>
    <row r="100" spans="1:43" ht="35.25" hidden="1" customHeight="1" thickTop="1" thickBot="1">
      <c r="A100" s="563">
        <v>10.199999999999999</v>
      </c>
      <c r="B100" s="564"/>
      <c r="C100" s="564"/>
      <c r="D100" s="564"/>
      <c r="E100" s="564"/>
      <c r="F100" s="577" t="s">
        <v>1288</v>
      </c>
      <c r="G100" s="578">
        <v>0</v>
      </c>
      <c r="H100" s="578">
        <v>0</v>
      </c>
      <c r="I100" s="567" t="str">
        <f t="shared" si="4"/>
        <v>No hay Programación</v>
      </c>
      <c r="J100" s="568" t="str">
        <f t="shared" si="5"/>
        <v>De acuerdo con lo programado</v>
      </c>
      <c r="K100" s="578"/>
      <c r="L100" s="581"/>
      <c r="M100" s="579"/>
      <c r="N100" s="572"/>
      <c r="O100" s="582"/>
      <c r="P100" s="581"/>
      <c r="Q100" s="579"/>
      <c r="R100" s="572"/>
      <c r="S100" s="582"/>
      <c r="T100" s="583"/>
      <c r="U100" s="579"/>
      <c r="V100" s="572"/>
      <c r="W100" s="582"/>
      <c r="X100" s="575"/>
      <c r="Y100" s="580">
        <v>0</v>
      </c>
      <c r="Z100" s="580">
        <v>0</v>
      </c>
      <c r="AA100" s="567" t="str">
        <f t="shared" si="6"/>
        <v>No hay Programación</v>
      </c>
      <c r="AB100" s="568" t="str">
        <f t="shared" si="7"/>
        <v>De acuerdo con lo programado</v>
      </c>
      <c r="AC100" s="575"/>
      <c r="AD100" s="575"/>
      <c r="AE100" s="575"/>
      <c r="AF100" s="576"/>
      <c r="AG100" s="576"/>
      <c r="AH100" s="575"/>
      <c r="AI100" s="575"/>
      <c r="AJ100" s="575"/>
      <c r="AK100" s="576"/>
      <c r="AL100" s="576"/>
      <c r="AM100" s="575"/>
      <c r="AN100" s="575"/>
      <c r="AO100" s="575"/>
      <c r="AP100" s="575"/>
      <c r="AQ100" s="575"/>
    </row>
    <row r="101" spans="1:43" ht="35.25" hidden="1" customHeight="1" thickTop="1" thickBot="1">
      <c r="A101" s="563">
        <v>10.199999999999999</v>
      </c>
      <c r="B101" s="564"/>
      <c r="C101" s="564"/>
      <c r="D101" s="564"/>
      <c r="E101" s="564"/>
      <c r="F101" s="577" t="s">
        <v>1288</v>
      </c>
      <c r="G101" s="578">
        <v>0</v>
      </c>
      <c r="H101" s="578">
        <v>0</v>
      </c>
      <c r="I101" s="567" t="str">
        <f t="shared" si="4"/>
        <v>No hay Programación</v>
      </c>
      <c r="J101" s="568" t="str">
        <f t="shared" si="5"/>
        <v>De acuerdo con lo programado</v>
      </c>
      <c r="K101" s="578"/>
      <c r="L101" s="581"/>
      <c r="M101" s="579"/>
      <c r="N101" s="572"/>
      <c r="O101" s="582"/>
      <c r="P101" s="581"/>
      <c r="Q101" s="579"/>
      <c r="R101" s="572"/>
      <c r="S101" s="582"/>
      <c r="T101" s="583"/>
      <c r="U101" s="579"/>
      <c r="V101" s="572"/>
      <c r="W101" s="582"/>
      <c r="X101" s="575"/>
      <c r="Y101" s="580">
        <v>0</v>
      </c>
      <c r="Z101" s="580">
        <v>0</v>
      </c>
      <c r="AA101" s="567" t="str">
        <f t="shared" si="6"/>
        <v>No hay Programación</v>
      </c>
      <c r="AB101" s="568" t="str">
        <f t="shared" si="7"/>
        <v>De acuerdo con lo programado</v>
      </c>
      <c r="AC101" s="575"/>
      <c r="AD101" s="575"/>
      <c r="AE101" s="575"/>
      <c r="AF101" s="576"/>
      <c r="AG101" s="576"/>
      <c r="AH101" s="575"/>
      <c r="AI101" s="575"/>
      <c r="AJ101" s="575"/>
      <c r="AK101" s="576"/>
      <c r="AL101" s="576"/>
      <c r="AM101" s="575"/>
      <c r="AN101" s="575"/>
      <c r="AO101" s="575"/>
      <c r="AP101" s="575"/>
      <c r="AQ101" s="575"/>
    </row>
    <row r="102" spans="1:43" ht="35.25" hidden="1" customHeight="1" thickTop="1" thickBot="1">
      <c r="A102" s="563">
        <v>10.199999999999999</v>
      </c>
      <c r="B102" s="564"/>
      <c r="C102" s="564"/>
      <c r="D102" s="564"/>
      <c r="E102" s="564"/>
      <c r="F102" s="577" t="s">
        <v>1288</v>
      </c>
      <c r="G102" s="578">
        <v>0</v>
      </c>
      <c r="H102" s="578">
        <v>0</v>
      </c>
      <c r="I102" s="567" t="str">
        <f t="shared" si="4"/>
        <v>No hay Programación</v>
      </c>
      <c r="J102" s="568" t="str">
        <f t="shared" si="5"/>
        <v>De acuerdo con lo programado</v>
      </c>
      <c r="K102" s="578"/>
      <c r="L102" s="581"/>
      <c r="M102" s="579"/>
      <c r="N102" s="572"/>
      <c r="O102" s="582"/>
      <c r="P102" s="581"/>
      <c r="Q102" s="579"/>
      <c r="R102" s="572"/>
      <c r="S102" s="582"/>
      <c r="T102" s="583"/>
      <c r="U102" s="579"/>
      <c r="V102" s="572"/>
      <c r="W102" s="582"/>
      <c r="X102" s="575"/>
      <c r="Y102" s="580">
        <v>0</v>
      </c>
      <c r="Z102" s="580">
        <v>0</v>
      </c>
      <c r="AA102" s="567" t="str">
        <f t="shared" si="6"/>
        <v>No hay Programación</v>
      </c>
      <c r="AB102" s="568" t="str">
        <f t="shared" si="7"/>
        <v>De acuerdo con lo programado</v>
      </c>
      <c r="AC102" s="575"/>
      <c r="AD102" s="575"/>
      <c r="AE102" s="575"/>
      <c r="AF102" s="576"/>
      <c r="AG102" s="576"/>
      <c r="AH102" s="575"/>
      <c r="AI102" s="575"/>
      <c r="AJ102" s="575"/>
      <c r="AK102" s="576"/>
      <c r="AL102" s="576"/>
      <c r="AM102" s="575"/>
      <c r="AN102" s="575"/>
      <c r="AO102" s="575"/>
      <c r="AP102" s="575"/>
      <c r="AQ102" s="575"/>
    </row>
    <row r="103" spans="1:43" ht="35.25" hidden="1" customHeight="1" thickTop="1" thickBot="1">
      <c r="A103" s="563">
        <v>11</v>
      </c>
      <c r="B103" s="564">
        <v>0</v>
      </c>
      <c r="C103" s="564">
        <v>0</v>
      </c>
      <c r="D103" s="564">
        <v>0</v>
      </c>
      <c r="E103" s="564">
        <v>0</v>
      </c>
      <c r="F103" s="584" t="s">
        <v>1289</v>
      </c>
      <c r="G103" s="585">
        <v>0</v>
      </c>
      <c r="H103" s="585">
        <v>0</v>
      </c>
      <c r="I103" s="567" t="str">
        <f t="shared" si="4"/>
        <v>No hay Programación</v>
      </c>
      <c r="J103" s="568" t="str">
        <f t="shared" si="5"/>
        <v>De acuerdo con lo programado</v>
      </c>
      <c r="K103" s="586"/>
      <c r="L103" s="581"/>
      <c r="M103" s="579"/>
      <c r="N103" s="572"/>
      <c r="O103" s="582"/>
      <c r="P103" s="581"/>
      <c r="Q103" s="579"/>
      <c r="R103" s="572"/>
      <c r="S103" s="582"/>
      <c r="T103" s="583"/>
      <c r="U103" s="579"/>
      <c r="V103" s="572"/>
      <c r="W103" s="582"/>
      <c r="X103" s="575"/>
      <c r="Y103" s="580">
        <v>0</v>
      </c>
      <c r="Z103" s="580">
        <v>0</v>
      </c>
      <c r="AA103" s="567" t="str">
        <f t="shared" si="6"/>
        <v>No hay Programación</v>
      </c>
      <c r="AB103" s="568" t="str">
        <f t="shared" si="7"/>
        <v>De acuerdo con lo programado</v>
      </c>
      <c r="AC103" s="575"/>
      <c r="AD103" s="575"/>
      <c r="AE103" s="575"/>
      <c r="AF103" s="576"/>
      <c r="AG103" s="576"/>
      <c r="AH103" s="575"/>
      <c r="AI103" s="575"/>
      <c r="AJ103" s="575"/>
      <c r="AK103" s="576"/>
      <c r="AL103" s="576"/>
      <c r="AM103" s="575"/>
      <c r="AN103" s="575"/>
      <c r="AO103" s="575"/>
      <c r="AP103" s="575"/>
      <c r="AQ103" s="575"/>
    </row>
    <row r="104" spans="1:43" ht="35.25" hidden="1" customHeight="1" thickTop="1" thickBot="1">
      <c r="A104" s="563">
        <v>12</v>
      </c>
      <c r="B104" s="564">
        <v>0</v>
      </c>
      <c r="C104" s="564">
        <v>0</v>
      </c>
      <c r="D104" s="564">
        <v>0</v>
      </c>
      <c r="E104" s="564">
        <v>0</v>
      </c>
      <c r="F104" s="584" t="s">
        <v>1290</v>
      </c>
      <c r="G104" s="585">
        <v>0</v>
      </c>
      <c r="H104" s="585">
        <v>0</v>
      </c>
      <c r="I104" s="567" t="str">
        <f t="shared" si="4"/>
        <v>No hay Programación</v>
      </c>
      <c r="J104" s="568" t="str">
        <f t="shared" si="5"/>
        <v>De acuerdo con lo programado</v>
      </c>
      <c r="K104" s="586"/>
      <c r="L104" s="581"/>
      <c r="M104" s="579"/>
      <c r="N104" s="572"/>
      <c r="O104" s="582"/>
      <c r="P104" s="581"/>
      <c r="Q104" s="579"/>
      <c r="R104" s="572"/>
      <c r="S104" s="582"/>
      <c r="T104" s="583"/>
      <c r="U104" s="579"/>
      <c r="V104" s="572"/>
      <c r="W104" s="582"/>
      <c r="X104" s="575"/>
      <c r="Y104" s="580"/>
      <c r="Z104" s="580"/>
      <c r="AA104" s="567" t="str">
        <f t="shared" si="6"/>
        <v>No hay ejecución</v>
      </c>
      <c r="AB104" s="568" t="str">
        <f t="shared" si="7"/>
        <v>NA</v>
      </c>
      <c r="AC104" s="575"/>
      <c r="AD104" s="575"/>
      <c r="AE104" s="575"/>
      <c r="AF104" s="576"/>
      <c r="AG104" s="576"/>
      <c r="AH104" s="575"/>
      <c r="AI104" s="575"/>
      <c r="AJ104" s="575"/>
      <c r="AK104" s="576"/>
      <c r="AL104" s="576"/>
      <c r="AM104" s="575"/>
      <c r="AN104" s="575"/>
      <c r="AO104" s="575"/>
      <c r="AP104" s="575"/>
      <c r="AQ104" s="575"/>
    </row>
    <row r="105" spans="1:43" ht="35.25" hidden="1" customHeight="1" thickTop="1" thickBot="1">
      <c r="A105" s="563">
        <v>12.1</v>
      </c>
      <c r="B105" s="564"/>
      <c r="C105" s="564"/>
      <c r="D105" s="564"/>
      <c r="E105" s="564"/>
      <c r="F105" s="577" t="s">
        <v>1291</v>
      </c>
      <c r="G105" s="578">
        <v>0</v>
      </c>
      <c r="H105" s="578">
        <v>0</v>
      </c>
      <c r="I105" s="567" t="str">
        <f t="shared" si="4"/>
        <v>No hay Programación</v>
      </c>
      <c r="J105" s="568" t="str">
        <f t="shared" si="5"/>
        <v>De acuerdo con lo programado</v>
      </c>
      <c r="K105" s="578"/>
      <c r="L105" s="581"/>
      <c r="M105" s="579"/>
      <c r="N105" s="572"/>
      <c r="O105" s="582"/>
      <c r="P105" s="581"/>
      <c r="Q105" s="579"/>
      <c r="R105" s="572"/>
      <c r="S105" s="582"/>
      <c r="T105" s="583"/>
      <c r="U105" s="579"/>
      <c r="V105" s="572"/>
      <c r="W105" s="582"/>
      <c r="X105" s="575"/>
      <c r="Y105" s="580">
        <v>0</v>
      </c>
      <c r="Z105" s="580">
        <v>0</v>
      </c>
      <c r="AA105" s="567" t="str">
        <f t="shared" si="6"/>
        <v>No hay Programación</v>
      </c>
      <c r="AB105" s="568" t="str">
        <f t="shared" si="7"/>
        <v>De acuerdo con lo programado</v>
      </c>
      <c r="AC105" s="575"/>
      <c r="AD105" s="575"/>
      <c r="AE105" s="575"/>
      <c r="AF105" s="576"/>
      <c r="AG105" s="576"/>
      <c r="AH105" s="575"/>
      <c r="AI105" s="575"/>
      <c r="AJ105" s="575"/>
      <c r="AK105" s="576"/>
      <c r="AL105" s="576"/>
      <c r="AM105" s="575"/>
      <c r="AN105" s="575"/>
      <c r="AO105" s="575"/>
      <c r="AP105" s="575"/>
      <c r="AQ105" s="575"/>
    </row>
    <row r="106" spans="1:43" ht="35.25" hidden="1" customHeight="1" thickTop="1" thickBot="1">
      <c r="A106" s="563">
        <v>12.1</v>
      </c>
      <c r="B106" s="564"/>
      <c r="C106" s="564"/>
      <c r="D106" s="564"/>
      <c r="E106" s="564"/>
      <c r="F106" s="577" t="s">
        <v>1291</v>
      </c>
      <c r="G106" s="578">
        <v>0</v>
      </c>
      <c r="H106" s="578">
        <v>0</v>
      </c>
      <c r="I106" s="567" t="str">
        <f t="shared" si="4"/>
        <v>No hay Programación</v>
      </c>
      <c r="J106" s="568" t="str">
        <f t="shared" si="5"/>
        <v>De acuerdo con lo programado</v>
      </c>
      <c r="K106" s="578"/>
      <c r="L106" s="581"/>
      <c r="M106" s="579"/>
      <c r="N106" s="572"/>
      <c r="O106" s="582"/>
      <c r="P106" s="581"/>
      <c r="Q106" s="579"/>
      <c r="R106" s="572"/>
      <c r="S106" s="582"/>
      <c r="T106" s="583"/>
      <c r="U106" s="579"/>
      <c r="V106" s="572"/>
      <c r="W106" s="582"/>
      <c r="X106" s="575"/>
      <c r="Y106" s="580">
        <v>0</v>
      </c>
      <c r="Z106" s="580">
        <v>0</v>
      </c>
      <c r="AA106" s="567" t="str">
        <f t="shared" si="6"/>
        <v>No hay Programación</v>
      </c>
      <c r="AB106" s="568" t="str">
        <f t="shared" si="7"/>
        <v>De acuerdo con lo programado</v>
      </c>
      <c r="AC106" s="575"/>
      <c r="AD106" s="575"/>
      <c r="AE106" s="575"/>
      <c r="AF106" s="576"/>
      <c r="AG106" s="576"/>
      <c r="AH106" s="575"/>
      <c r="AI106" s="575"/>
      <c r="AJ106" s="575"/>
      <c r="AK106" s="576"/>
      <c r="AL106" s="576"/>
      <c r="AM106" s="575"/>
      <c r="AN106" s="575"/>
      <c r="AO106" s="575"/>
      <c r="AP106" s="575"/>
      <c r="AQ106" s="575"/>
    </row>
    <row r="107" spans="1:43" ht="35.25" hidden="1" customHeight="1" thickTop="1" thickBot="1">
      <c r="A107" s="563">
        <v>12.2</v>
      </c>
      <c r="B107" s="564"/>
      <c r="C107" s="564"/>
      <c r="D107" s="564"/>
      <c r="E107" s="564"/>
      <c r="F107" s="577" t="s">
        <v>1292</v>
      </c>
      <c r="G107" s="578">
        <v>0</v>
      </c>
      <c r="H107" s="578">
        <v>30</v>
      </c>
      <c r="I107" s="567" t="str">
        <f t="shared" si="4"/>
        <v>No hay Programación</v>
      </c>
      <c r="J107" s="568" t="str">
        <f t="shared" si="5"/>
        <v>De acuerdo con lo programado</v>
      </c>
      <c r="K107" s="578"/>
      <c r="L107" s="581"/>
      <c r="M107" s="579"/>
      <c r="N107" s="572"/>
      <c r="O107" s="582"/>
      <c r="P107" s="581"/>
      <c r="Q107" s="579"/>
      <c r="R107" s="572"/>
      <c r="S107" s="582"/>
      <c r="T107" s="583"/>
      <c r="U107" s="579"/>
      <c r="V107" s="572"/>
      <c r="W107" s="582"/>
      <c r="X107" s="575"/>
      <c r="Y107" s="580">
        <v>35</v>
      </c>
      <c r="Z107" s="580">
        <v>54</v>
      </c>
      <c r="AA107" s="567">
        <f t="shared" si="6"/>
        <v>1.5428571428571429</v>
      </c>
      <c r="AB107" s="568" t="str">
        <f t="shared" si="7"/>
        <v>De acuerdo con lo programado</v>
      </c>
      <c r="AC107" s="575"/>
      <c r="AD107" s="575"/>
      <c r="AE107" s="575"/>
      <c r="AF107" s="576"/>
      <c r="AG107" s="576"/>
      <c r="AH107" s="575"/>
      <c r="AI107" s="575"/>
      <c r="AJ107" s="575"/>
      <c r="AK107" s="576"/>
      <c r="AL107" s="576"/>
      <c r="AM107" s="575"/>
      <c r="AN107" s="575"/>
      <c r="AO107" s="575"/>
      <c r="AP107" s="575"/>
      <c r="AQ107" s="575"/>
    </row>
    <row r="108" spans="1:43" ht="35.25" hidden="1" customHeight="1" thickTop="1" thickBot="1">
      <c r="A108" s="563">
        <v>12.2</v>
      </c>
      <c r="B108" s="564"/>
      <c r="C108" s="564"/>
      <c r="D108" s="564"/>
      <c r="E108" s="564"/>
      <c r="F108" s="577" t="s">
        <v>1292</v>
      </c>
      <c r="G108" s="578">
        <v>0</v>
      </c>
      <c r="H108" s="578">
        <v>30</v>
      </c>
      <c r="I108" s="567" t="str">
        <f t="shared" si="4"/>
        <v>No hay Programación</v>
      </c>
      <c r="J108" s="568" t="str">
        <f t="shared" si="5"/>
        <v>De acuerdo con lo programado</v>
      </c>
      <c r="K108" s="578"/>
      <c r="L108" s="581"/>
      <c r="M108" s="579"/>
      <c r="N108" s="572"/>
      <c r="O108" s="582"/>
      <c r="P108" s="581"/>
      <c r="Q108" s="579"/>
      <c r="R108" s="572"/>
      <c r="S108" s="582"/>
      <c r="T108" s="583"/>
      <c r="U108" s="579"/>
      <c r="V108" s="572"/>
      <c r="W108" s="582"/>
      <c r="X108" s="575"/>
      <c r="Y108" s="580">
        <v>32</v>
      </c>
      <c r="Z108" s="580">
        <v>54</v>
      </c>
      <c r="AA108" s="567">
        <f t="shared" si="6"/>
        <v>1.6875</v>
      </c>
      <c r="AB108" s="568" t="str">
        <f t="shared" si="7"/>
        <v>De acuerdo con lo programado</v>
      </c>
      <c r="AC108" s="575"/>
      <c r="AD108" s="575"/>
      <c r="AE108" s="575"/>
      <c r="AF108" s="576"/>
      <c r="AG108" s="576"/>
      <c r="AH108" s="575"/>
      <c r="AI108" s="575"/>
      <c r="AJ108" s="575"/>
      <c r="AK108" s="576"/>
      <c r="AL108" s="576"/>
      <c r="AM108" s="575"/>
      <c r="AN108" s="575"/>
      <c r="AO108" s="575"/>
      <c r="AP108" s="575"/>
      <c r="AQ108" s="575"/>
    </row>
    <row r="109" spans="1:43" ht="35.25" hidden="1" customHeight="1" thickTop="1" thickBot="1">
      <c r="A109" s="563">
        <v>13</v>
      </c>
      <c r="B109" s="564">
        <v>0</v>
      </c>
      <c r="C109" s="564">
        <v>0</v>
      </c>
      <c r="D109" s="564">
        <v>0</v>
      </c>
      <c r="E109" s="564">
        <v>0</v>
      </c>
      <c r="F109" s="584" t="s">
        <v>1293</v>
      </c>
      <c r="G109" s="585"/>
      <c r="H109" s="585"/>
      <c r="I109" s="567" t="str">
        <f t="shared" si="4"/>
        <v>No hay ejecución</v>
      </c>
      <c r="J109" s="568" t="str">
        <f t="shared" si="5"/>
        <v>NA</v>
      </c>
      <c r="K109" s="586"/>
      <c r="L109" s="581"/>
      <c r="M109" s="579"/>
      <c r="N109" s="572"/>
      <c r="O109" s="582"/>
      <c r="P109" s="581"/>
      <c r="Q109" s="579"/>
      <c r="R109" s="572"/>
      <c r="S109" s="582"/>
      <c r="T109" s="583"/>
      <c r="U109" s="579"/>
      <c r="V109" s="572"/>
      <c r="W109" s="582"/>
      <c r="X109" s="575"/>
      <c r="Y109" s="580"/>
      <c r="Z109" s="580"/>
      <c r="AA109" s="567" t="str">
        <f t="shared" si="6"/>
        <v>No hay ejecución</v>
      </c>
      <c r="AB109" s="568" t="str">
        <f t="shared" si="7"/>
        <v>NA</v>
      </c>
      <c r="AC109" s="575"/>
      <c r="AD109" s="575"/>
      <c r="AE109" s="575"/>
      <c r="AF109" s="576"/>
      <c r="AG109" s="576"/>
      <c r="AH109" s="575"/>
      <c r="AI109" s="575"/>
      <c r="AJ109" s="575"/>
      <c r="AK109" s="576"/>
      <c r="AL109" s="576"/>
      <c r="AM109" s="575"/>
      <c r="AN109" s="575"/>
      <c r="AO109" s="575"/>
      <c r="AP109" s="575"/>
      <c r="AQ109" s="575"/>
    </row>
    <row r="110" spans="1:43" ht="60.45" hidden="1" customHeight="1" thickTop="1" thickBot="1">
      <c r="A110" s="563">
        <v>13.1</v>
      </c>
      <c r="B110" s="564"/>
      <c r="C110" s="564"/>
      <c r="D110" s="564"/>
      <c r="E110" s="564"/>
      <c r="F110" s="589" t="s">
        <v>1294</v>
      </c>
      <c r="G110" s="590">
        <v>0</v>
      </c>
      <c r="H110" s="590">
        <v>0</v>
      </c>
      <c r="I110" s="567" t="str">
        <f t="shared" si="4"/>
        <v>No hay Programación</v>
      </c>
      <c r="J110" s="568" t="str">
        <f t="shared" si="5"/>
        <v>De acuerdo con lo programado</v>
      </c>
      <c r="K110" s="590"/>
      <c r="L110" s="581"/>
      <c r="M110" s="579"/>
      <c r="N110" s="572"/>
      <c r="O110" s="582"/>
      <c r="P110" s="581"/>
      <c r="Q110" s="579"/>
      <c r="R110" s="572"/>
      <c r="S110" s="582"/>
      <c r="T110" s="583"/>
      <c r="U110" s="579"/>
      <c r="V110" s="572"/>
      <c r="W110" s="582"/>
      <c r="X110" s="575"/>
      <c r="Y110" s="580">
        <v>0</v>
      </c>
      <c r="Z110" s="580">
        <v>0</v>
      </c>
      <c r="AA110" s="567" t="str">
        <f t="shared" si="6"/>
        <v>No hay Programación</v>
      </c>
      <c r="AB110" s="568" t="str">
        <f t="shared" si="7"/>
        <v>De acuerdo con lo programado</v>
      </c>
      <c r="AC110" s="575"/>
      <c r="AD110" s="575"/>
      <c r="AE110" s="575"/>
      <c r="AF110" s="576"/>
      <c r="AG110" s="576"/>
      <c r="AH110" s="575"/>
      <c r="AI110" s="575"/>
      <c r="AJ110" s="575"/>
      <c r="AK110" s="576"/>
      <c r="AL110" s="576"/>
      <c r="AM110" s="575"/>
      <c r="AN110" s="575"/>
      <c r="AO110" s="575"/>
      <c r="AP110" s="575"/>
      <c r="AQ110" s="575"/>
    </row>
    <row r="111" spans="1:43" ht="49.5" hidden="1" customHeight="1" thickTop="1" thickBot="1">
      <c r="A111" s="563">
        <v>13.1</v>
      </c>
      <c r="B111" s="564"/>
      <c r="C111" s="564"/>
      <c r="D111" s="564"/>
      <c r="E111" s="564"/>
      <c r="F111" s="589" t="s">
        <v>1295</v>
      </c>
      <c r="G111" s="590">
        <v>0</v>
      </c>
      <c r="H111" s="590">
        <v>0</v>
      </c>
      <c r="I111" s="567" t="str">
        <f t="shared" si="4"/>
        <v>No hay Programación</v>
      </c>
      <c r="J111" s="568" t="str">
        <f t="shared" si="5"/>
        <v>De acuerdo con lo programado</v>
      </c>
      <c r="K111" s="590"/>
      <c r="L111" s="581"/>
      <c r="M111" s="579"/>
      <c r="N111" s="572"/>
      <c r="O111" s="582"/>
      <c r="P111" s="581"/>
      <c r="Q111" s="579"/>
      <c r="R111" s="572"/>
      <c r="S111" s="582"/>
      <c r="T111" s="583"/>
      <c r="U111" s="579"/>
      <c r="V111" s="572"/>
      <c r="W111" s="582"/>
      <c r="X111" s="575"/>
      <c r="Y111" s="580">
        <v>0</v>
      </c>
      <c r="Z111" s="580">
        <v>0</v>
      </c>
      <c r="AA111" s="567" t="str">
        <f t="shared" si="6"/>
        <v>No hay Programación</v>
      </c>
      <c r="AB111" s="568" t="str">
        <f t="shared" si="7"/>
        <v>De acuerdo con lo programado</v>
      </c>
      <c r="AC111" s="575"/>
      <c r="AD111" s="575"/>
      <c r="AE111" s="575"/>
      <c r="AF111" s="576"/>
      <c r="AG111" s="576"/>
      <c r="AH111" s="575"/>
      <c r="AI111" s="575"/>
      <c r="AJ111" s="575"/>
      <c r="AK111" s="576"/>
      <c r="AL111" s="576"/>
      <c r="AM111" s="575"/>
      <c r="AN111" s="575"/>
      <c r="AO111" s="575"/>
      <c r="AP111" s="575"/>
      <c r="AQ111" s="575"/>
    </row>
    <row r="112" spans="1:43" ht="46.2" hidden="1" thickTop="1" thickBot="1">
      <c r="A112" s="563">
        <v>13.1</v>
      </c>
      <c r="B112" s="564"/>
      <c r="C112" s="564"/>
      <c r="D112" s="564"/>
      <c r="E112" s="564"/>
      <c r="F112" s="589" t="s">
        <v>1296</v>
      </c>
      <c r="G112" s="591">
        <v>0</v>
      </c>
      <c r="H112" s="591">
        <v>0</v>
      </c>
      <c r="I112" s="567" t="str">
        <f t="shared" si="4"/>
        <v>No hay Programación</v>
      </c>
      <c r="J112" s="568" t="str">
        <f t="shared" si="5"/>
        <v>De acuerdo con lo programado</v>
      </c>
      <c r="K112" s="591"/>
      <c r="L112" s="581"/>
      <c r="M112" s="579"/>
      <c r="N112" s="572"/>
      <c r="O112" s="582"/>
      <c r="P112" s="581"/>
      <c r="Q112" s="579"/>
      <c r="R112" s="572"/>
      <c r="S112" s="582"/>
      <c r="T112" s="583"/>
      <c r="U112" s="579"/>
      <c r="V112" s="572"/>
      <c r="W112" s="582"/>
      <c r="X112" s="575"/>
      <c r="Y112" s="580">
        <v>0</v>
      </c>
      <c r="Z112" s="580">
        <v>0</v>
      </c>
      <c r="AA112" s="567" t="str">
        <f t="shared" si="6"/>
        <v>No hay Programación</v>
      </c>
      <c r="AB112" s="568" t="str">
        <f t="shared" si="7"/>
        <v>De acuerdo con lo programado</v>
      </c>
      <c r="AC112" s="575"/>
      <c r="AD112" s="575"/>
      <c r="AE112" s="575"/>
      <c r="AF112" s="576"/>
      <c r="AG112" s="576"/>
      <c r="AH112" s="575"/>
      <c r="AI112" s="575"/>
      <c r="AJ112" s="575"/>
      <c r="AK112" s="576"/>
      <c r="AL112" s="576"/>
      <c r="AM112" s="575"/>
      <c r="AN112" s="575"/>
      <c r="AO112" s="575"/>
      <c r="AP112" s="575"/>
      <c r="AQ112" s="575"/>
    </row>
    <row r="113" spans="1:43" ht="32.700000000000003" hidden="1" customHeight="1" thickTop="1" thickBot="1">
      <c r="A113" s="563">
        <v>13.2</v>
      </c>
      <c r="B113" s="564"/>
      <c r="C113" s="564"/>
      <c r="D113" s="564"/>
      <c r="E113" s="564"/>
      <c r="F113" s="577" t="s">
        <v>1297</v>
      </c>
      <c r="G113" s="592">
        <v>1575</v>
      </c>
      <c r="H113" s="592">
        <v>1244</v>
      </c>
      <c r="I113" s="567">
        <f t="shared" si="4"/>
        <v>0.78984126984126979</v>
      </c>
      <c r="J113" s="568" t="str">
        <f t="shared" si="5"/>
        <v>Atraso Leve</v>
      </c>
      <c r="K113" s="592"/>
      <c r="L113" s="581"/>
      <c r="M113" s="579"/>
      <c r="N113" s="572"/>
      <c r="O113" s="582"/>
      <c r="P113" s="581"/>
      <c r="Q113" s="579"/>
      <c r="R113" s="572"/>
      <c r="S113" s="582"/>
      <c r="T113" s="583"/>
      <c r="U113" s="579"/>
      <c r="V113" s="572"/>
      <c r="W113" s="582"/>
      <c r="X113" s="575"/>
      <c r="Y113" s="580">
        <v>1575</v>
      </c>
      <c r="Z113" s="580">
        <v>2662</v>
      </c>
      <c r="AA113" s="567">
        <f t="shared" si="6"/>
        <v>1.6901587301587302</v>
      </c>
      <c r="AB113" s="568" t="str">
        <f t="shared" si="7"/>
        <v>De acuerdo con lo programado</v>
      </c>
      <c r="AC113" s="575"/>
      <c r="AD113" s="575"/>
      <c r="AE113" s="575"/>
      <c r="AF113" s="576"/>
      <c r="AG113" s="576"/>
      <c r="AH113" s="575"/>
      <c r="AI113" s="575"/>
      <c r="AJ113" s="575"/>
      <c r="AK113" s="576"/>
      <c r="AL113" s="576"/>
      <c r="AM113" s="575"/>
      <c r="AN113" s="575"/>
      <c r="AO113" s="575"/>
      <c r="AP113" s="575"/>
      <c r="AQ113" s="575"/>
    </row>
    <row r="114" spans="1:43" ht="35.25" hidden="1" customHeight="1" thickTop="1" thickBot="1">
      <c r="A114" s="563">
        <v>13.2</v>
      </c>
      <c r="B114" s="564"/>
      <c r="C114" s="564"/>
      <c r="D114" s="564"/>
      <c r="E114" s="564"/>
      <c r="F114" s="577" t="s">
        <v>1297</v>
      </c>
      <c r="G114" s="592">
        <v>0</v>
      </c>
      <c r="H114" s="592">
        <v>0</v>
      </c>
      <c r="I114" s="567" t="str">
        <f t="shared" si="4"/>
        <v>No hay Programación</v>
      </c>
      <c r="J114" s="568" t="str">
        <f t="shared" si="5"/>
        <v>De acuerdo con lo programado</v>
      </c>
      <c r="K114" s="592"/>
      <c r="L114" s="581"/>
      <c r="M114" s="579"/>
      <c r="N114" s="572"/>
      <c r="O114" s="582"/>
      <c r="P114" s="581"/>
      <c r="Q114" s="579"/>
      <c r="R114" s="572"/>
      <c r="S114" s="582"/>
      <c r="T114" s="583"/>
      <c r="U114" s="579"/>
      <c r="V114" s="572"/>
      <c r="W114" s="582"/>
      <c r="X114" s="575"/>
      <c r="Y114" s="580">
        <v>0</v>
      </c>
      <c r="Z114" s="580">
        <v>0</v>
      </c>
      <c r="AA114" s="567" t="str">
        <f t="shared" si="6"/>
        <v>No hay Programación</v>
      </c>
      <c r="AB114" s="568" t="str">
        <f t="shared" si="7"/>
        <v>De acuerdo con lo programado</v>
      </c>
      <c r="AC114" s="575"/>
      <c r="AD114" s="575"/>
      <c r="AE114" s="575"/>
      <c r="AF114" s="576"/>
      <c r="AG114" s="576"/>
      <c r="AH114" s="575"/>
      <c r="AI114" s="575"/>
      <c r="AJ114" s="575"/>
      <c r="AK114" s="576"/>
      <c r="AL114" s="576"/>
      <c r="AM114" s="575"/>
      <c r="AN114" s="575"/>
      <c r="AO114" s="575"/>
      <c r="AP114" s="575"/>
      <c r="AQ114" s="575"/>
    </row>
    <row r="115" spans="1:43" ht="35.25" hidden="1" customHeight="1" thickTop="1" thickBot="1">
      <c r="A115" s="563">
        <v>13.2</v>
      </c>
      <c r="B115" s="564"/>
      <c r="C115" s="564"/>
      <c r="D115" s="564"/>
      <c r="E115" s="564"/>
      <c r="F115" s="577" t="s">
        <v>1297</v>
      </c>
      <c r="G115" s="578">
        <v>0</v>
      </c>
      <c r="H115" s="578">
        <v>0</v>
      </c>
      <c r="I115" s="567" t="str">
        <f t="shared" si="4"/>
        <v>No hay Programación</v>
      </c>
      <c r="J115" s="568" t="str">
        <f t="shared" si="5"/>
        <v>De acuerdo con lo programado</v>
      </c>
      <c r="K115" s="578"/>
      <c r="L115" s="581"/>
      <c r="M115" s="579"/>
      <c r="N115" s="572"/>
      <c r="O115" s="582"/>
      <c r="P115" s="581"/>
      <c r="Q115" s="579"/>
      <c r="R115" s="572"/>
      <c r="S115" s="582"/>
      <c r="T115" s="583"/>
      <c r="U115" s="579"/>
      <c r="V115" s="572"/>
      <c r="W115" s="582"/>
      <c r="X115" s="575"/>
      <c r="Y115" s="580">
        <v>0</v>
      </c>
      <c r="Z115" s="580">
        <v>0</v>
      </c>
      <c r="AA115" s="567" t="str">
        <f t="shared" si="6"/>
        <v>No hay Programación</v>
      </c>
      <c r="AB115" s="568" t="str">
        <f t="shared" si="7"/>
        <v>De acuerdo con lo programado</v>
      </c>
      <c r="AC115" s="575"/>
      <c r="AD115" s="575"/>
      <c r="AE115" s="575"/>
      <c r="AF115" s="576"/>
      <c r="AG115" s="576"/>
      <c r="AH115" s="575"/>
      <c r="AI115" s="575"/>
      <c r="AJ115" s="575"/>
      <c r="AK115" s="576"/>
      <c r="AL115" s="576"/>
      <c r="AM115" s="575"/>
      <c r="AN115" s="575"/>
      <c r="AO115" s="575"/>
      <c r="AP115" s="575"/>
      <c r="AQ115" s="575"/>
    </row>
    <row r="116" spans="1:43" ht="35.25" hidden="1" customHeight="1" thickTop="1" thickBot="1">
      <c r="A116" s="563">
        <v>13.3</v>
      </c>
      <c r="B116" s="564"/>
      <c r="C116" s="564"/>
      <c r="D116" s="564"/>
      <c r="E116" s="564"/>
      <c r="F116" s="577" t="s">
        <v>1298</v>
      </c>
      <c r="G116" s="578">
        <v>12</v>
      </c>
      <c r="H116" s="578">
        <v>15</v>
      </c>
      <c r="I116" s="567">
        <f t="shared" si="4"/>
        <v>1.25</v>
      </c>
      <c r="J116" s="568" t="str">
        <f t="shared" si="5"/>
        <v>De acuerdo con lo programado</v>
      </c>
      <c r="K116" s="578"/>
      <c r="L116" s="581"/>
      <c r="M116" s="579"/>
      <c r="N116" s="572"/>
      <c r="O116" s="582"/>
      <c r="P116" s="581"/>
      <c r="Q116" s="579"/>
      <c r="R116" s="572"/>
      <c r="S116" s="582"/>
      <c r="T116" s="583"/>
      <c r="U116" s="579"/>
      <c r="V116" s="572"/>
      <c r="W116" s="582"/>
      <c r="X116" s="575"/>
      <c r="Y116" s="580">
        <v>7</v>
      </c>
      <c r="Z116" s="580">
        <v>19</v>
      </c>
      <c r="AA116" s="567">
        <f t="shared" si="6"/>
        <v>2.7142857142857144</v>
      </c>
      <c r="AB116" s="568" t="str">
        <f t="shared" si="7"/>
        <v>De acuerdo con lo programado</v>
      </c>
      <c r="AC116" s="575"/>
      <c r="AD116" s="575"/>
      <c r="AE116" s="575"/>
      <c r="AF116" s="576"/>
      <c r="AG116" s="576"/>
      <c r="AH116" s="575"/>
      <c r="AI116" s="575"/>
      <c r="AJ116" s="575"/>
      <c r="AK116" s="576"/>
      <c r="AL116" s="576"/>
      <c r="AM116" s="575"/>
      <c r="AN116" s="575"/>
      <c r="AO116" s="575"/>
      <c r="AP116" s="575"/>
      <c r="AQ116" s="575"/>
    </row>
    <row r="117" spans="1:43" ht="35.25" hidden="1" customHeight="1" thickTop="1" thickBot="1">
      <c r="A117" s="563">
        <v>13.4</v>
      </c>
      <c r="B117" s="564"/>
      <c r="C117" s="564"/>
      <c r="D117" s="564"/>
      <c r="E117" s="564"/>
      <c r="F117" s="577" t="s">
        <v>1299</v>
      </c>
      <c r="G117" s="578"/>
      <c r="H117" s="578"/>
      <c r="I117" s="567" t="str">
        <f t="shared" si="4"/>
        <v>No hay ejecución</v>
      </c>
      <c r="J117" s="568" t="str">
        <f t="shared" si="5"/>
        <v>NA</v>
      </c>
      <c r="K117" s="578"/>
      <c r="L117" s="581"/>
      <c r="M117" s="579"/>
      <c r="N117" s="572"/>
      <c r="O117" s="582"/>
      <c r="P117" s="581"/>
      <c r="Q117" s="579"/>
      <c r="R117" s="572"/>
      <c r="S117" s="582"/>
      <c r="T117" s="583"/>
      <c r="U117" s="579"/>
      <c r="V117" s="572"/>
      <c r="W117" s="582"/>
      <c r="X117" s="575"/>
      <c r="Y117" s="580">
        <v>0</v>
      </c>
      <c r="Z117" s="580">
        <v>0</v>
      </c>
      <c r="AA117" s="567" t="str">
        <f t="shared" si="6"/>
        <v>No hay Programación</v>
      </c>
      <c r="AB117" s="568" t="str">
        <f t="shared" si="7"/>
        <v>De acuerdo con lo programado</v>
      </c>
      <c r="AC117" s="575"/>
      <c r="AD117" s="575"/>
      <c r="AE117" s="575"/>
      <c r="AF117" s="576"/>
      <c r="AG117" s="576"/>
      <c r="AH117" s="575"/>
      <c r="AI117" s="575"/>
      <c r="AJ117" s="575"/>
      <c r="AK117" s="576"/>
      <c r="AL117" s="576"/>
      <c r="AM117" s="575"/>
      <c r="AN117" s="575"/>
      <c r="AO117" s="575"/>
      <c r="AP117" s="575"/>
      <c r="AQ117" s="575"/>
    </row>
    <row r="118" spans="1:43" ht="35.25" hidden="1" customHeight="1" thickTop="1" thickBot="1">
      <c r="A118" s="563">
        <v>13.5</v>
      </c>
      <c r="B118" s="564"/>
      <c r="C118" s="564"/>
      <c r="D118" s="564"/>
      <c r="E118" s="564"/>
      <c r="F118" s="577" t="s">
        <v>1300</v>
      </c>
      <c r="G118" s="578"/>
      <c r="H118" s="578"/>
      <c r="I118" s="567" t="str">
        <f t="shared" si="4"/>
        <v>No hay ejecución</v>
      </c>
      <c r="J118" s="568" t="str">
        <f t="shared" si="5"/>
        <v>NA</v>
      </c>
      <c r="K118" s="578"/>
      <c r="L118" s="581"/>
      <c r="M118" s="579"/>
      <c r="N118" s="572"/>
      <c r="O118" s="582"/>
      <c r="P118" s="581"/>
      <c r="Q118" s="579"/>
      <c r="R118" s="572"/>
      <c r="S118" s="582"/>
      <c r="T118" s="583"/>
      <c r="U118" s="579"/>
      <c r="V118" s="572"/>
      <c r="W118" s="582"/>
      <c r="X118" s="575"/>
      <c r="Y118" s="580">
        <v>0</v>
      </c>
      <c r="Z118" s="580">
        <v>0</v>
      </c>
      <c r="AA118" s="567" t="str">
        <f t="shared" si="6"/>
        <v>No hay Programación</v>
      </c>
      <c r="AB118" s="568" t="str">
        <f t="shared" si="7"/>
        <v>De acuerdo con lo programado</v>
      </c>
      <c r="AC118" s="575"/>
      <c r="AD118" s="575"/>
      <c r="AE118" s="575"/>
      <c r="AF118" s="576"/>
      <c r="AG118" s="576"/>
      <c r="AH118" s="575"/>
      <c r="AI118" s="575"/>
      <c r="AJ118" s="575"/>
      <c r="AK118" s="576"/>
      <c r="AL118" s="576"/>
      <c r="AM118" s="575"/>
      <c r="AN118" s="575"/>
      <c r="AO118" s="575"/>
      <c r="AP118" s="575"/>
      <c r="AQ118" s="575"/>
    </row>
    <row r="119" spans="1:43" ht="35.25" hidden="1" customHeight="1" thickTop="1" thickBot="1">
      <c r="A119" s="563">
        <v>13.6</v>
      </c>
      <c r="B119" s="564"/>
      <c r="C119" s="564"/>
      <c r="D119" s="564"/>
      <c r="E119" s="564"/>
      <c r="F119" s="577" t="s">
        <v>1301</v>
      </c>
      <c r="G119" s="578"/>
      <c r="H119" s="578"/>
      <c r="I119" s="567" t="str">
        <f t="shared" si="4"/>
        <v>No hay ejecución</v>
      </c>
      <c r="J119" s="568" t="str">
        <f t="shared" si="5"/>
        <v>NA</v>
      </c>
      <c r="K119" s="578"/>
      <c r="L119" s="581"/>
      <c r="M119" s="579"/>
      <c r="N119" s="572"/>
      <c r="O119" s="582"/>
      <c r="P119" s="581"/>
      <c r="Q119" s="579"/>
      <c r="R119" s="572"/>
      <c r="S119" s="582"/>
      <c r="T119" s="583"/>
      <c r="U119" s="579"/>
      <c r="V119" s="572"/>
      <c r="W119" s="582"/>
      <c r="X119" s="575"/>
      <c r="Y119" s="580">
        <v>0</v>
      </c>
      <c r="Z119" s="580">
        <v>0</v>
      </c>
      <c r="AA119" s="567" t="str">
        <f t="shared" si="6"/>
        <v>No hay Programación</v>
      </c>
      <c r="AB119" s="568" t="str">
        <f t="shared" si="7"/>
        <v>De acuerdo con lo programado</v>
      </c>
      <c r="AC119" s="575"/>
      <c r="AD119" s="575"/>
      <c r="AE119" s="575"/>
      <c r="AF119" s="576"/>
      <c r="AG119" s="576"/>
      <c r="AH119" s="575"/>
      <c r="AI119" s="575"/>
      <c r="AJ119" s="575"/>
      <c r="AK119" s="576"/>
      <c r="AL119" s="576"/>
      <c r="AM119" s="575"/>
      <c r="AN119" s="575"/>
      <c r="AO119" s="575"/>
      <c r="AP119" s="575"/>
      <c r="AQ119" s="575"/>
    </row>
    <row r="120" spans="1:43" ht="35.25" hidden="1" customHeight="1" thickTop="1" thickBot="1">
      <c r="A120" s="563">
        <v>13.7</v>
      </c>
      <c r="B120" s="564"/>
      <c r="C120" s="564"/>
      <c r="D120" s="564"/>
      <c r="E120" s="564"/>
      <c r="F120" s="577" t="s">
        <v>1302</v>
      </c>
      <c r="G120" s="578">
        <v>3</v>
      </c>
      <c r="H120" s="578">
        <v>3</v>
      </c>
      <c r="I120" s="567">
        <f t="shared" si="4"/>
        <v>1</v>
      </c>
      <c r="J120" s="568" t="str">
        <f t="shared" si="5"/>
        <v>De acuerdo con lo programado</v>
      </c>
      <c r="K120" s="578"/>
      <c r="L120" s="581"/>
      <c r="M120" s="579"/>
      <c r="N120" s="572"/>
      <c r="O120" s="582"/>
      <c r="P120" s="581"/>
      <c r="Q120" s="579"/>
      <c r="R120" s="572"/>
      <c r="S120" s="582"/>
      <c r="T120" s="583"/>
      <c r="U120" s="579"/>
      <c r="V120" s="572"/>
      <c r="W120" s="582"/>
      <c r="X120" s="575"/>
      <c r="Y120" s="580">
        <v>3</v>
      </c>
      <c r="Z120" s="580">
        <v>3</v>
      </c>
      <c r="AA120" s="567">
        <f t="shared" si="6"/>
        <v>1</v>
      </c>
      <c r="AB120" s="568" t="str">
        <f t="shared" si="7"/>
        <v>De acuerdo con lo programado</v>
      </c>
      <c r="AC120" s="575"/>
      <c r="AD120" s="575"/>
      <c r="AE120" s="575"/>
      <c r="AF120" s="576"/>
      <c r="AG120" s="576"/>
      <c r="AH120" s="575"/>
      <c r="AI120" s="575"/>
      <c r="AJ120" s="575"/>
      <c r="AK120" s="576"/>
      <c r="AL120" s="576"/>
      <c r="AM120" s="575"/>
      <c r="AN120" s="575"/>
      <c r="AO120" s="575"/>
      <c r="AP120" s="575"/>
      <c r="AQ120" s="575"/>
    </row>
    <row r="121" spans="1:43" ht="35.25" hidden="1" customHeight="1" thickTop="1" thickBot="1">
      <c r="A121" s="563">
        <v>13.8</v>
      </c>
      <c r="B121" s="564"/>
      <c r="C121" s="564"/>
      <c r="D121" s="564"/>
      <c r="E121" s="564"/>
      <c r="F121" s="577" t="s">
        <v>1303</v>
      </c>
      <c r="G121" s="592">
        <v>294698</v>
      </c>
      <c r="H121" s="592">
        <v>128063</v>
      </c>
      <c r="I121" s="567">
        <f t="shared" si="4"/>
        <v>0.4345567326551249</v>
      </c>
      <c r="J121" s="568" t="str">
        <f t="shared" si="5"/>
        <v>En riesgo cumplimiento</v>
      </c>
      <c r="K121" s="592"/>
      <c r="L121" s="581"/>
      <c r="M121" s="579"/>
      <c r="N121" s="572"/>
      <c r="O121" s="582"/>
      <c r="P121" s="581"/>
      <c r="Q121" s="579"/>
      <c r="R121" s="572"/>
      <c r="S121" s="582"/>
      <c r="T121" s="583"/>
      <c r="U121" s="579"/>
      <c r="V121" s="572"/>
      <c r="W121" s="582"/>
      <c r="X121" s="575"/>
      <c r="Y121" s="580">
        <v>294698</v>
      </c>
      <c r="Z121" s="580">
        <v>155017</v>
      </c>
      <c r="AA121" s="567">
        <f t="shared" si="6"/>
        <v>0.52601985761695025</v>
      </c>
      <c r="AB121" s="568" t="str">
        <f t="shared" si="7"/>
        <v>Atraso Leve</v>
      </c>
      <c r="AC121" s="575"/>
      <c r="AD121" s="575"/>
      <c r="AE121" s="575"/>
      <c r="AF121" s="576"/>
      <c r="AG121" s="576"/>
      <c r="AH121" s="575"/>
      <c r="AI121" s="575"/>
      <c r="AJ121" s="575"/>
      <c r="AK121" s="576"/>
      <c r="AL121" s="576"/>
      <c r="AM121" s="575"/>
      <c r="AN121" s="575"/>
      <c r="AO121" s="575"/>
      <c r="AP121" s="575"/>
      <c r="AQ121" s="575"/>
    </row>
    <row r="122" spans="1:43" ht="35.25" hidden="1" customHeight="1" thickTop="1" thickBot="1">
      <c r="A122" s="563">
        <v>13.8</v>
      </c>
      <c r="B122" s="564"/>
      <c r="C122" s="564"/>
      <c r="D122" s="564"/>
      <c r="E122" s="564"/>
      <c r="F122" s="577" t="s">
        <v>1303</v>
      </c>
      <c r="G122" s="578">
        <v>0</v>
      </c>
      <c r="H122" s="578">
        <v>0</v>
      </c>
      <c r="I122" s="567" t="str">
        <f t="shared" si="4"/>
        <v>No hay Programación</v>
      </c>
      <c r="J122" s="568" t="str">
        <f t="shared" si="5"/>
        <v>De acuerdo con lo programado</v>
      </c>
      <c r="K122" s="578"/>
      <c r="L122" s="581"/>
      <c r="M122" s="579"/>
      <c r="N122" s="572"/>
      <c r="O122" s="582"/>
      <c r="P122" s="581"/>
      <c r="Q122" s="579"/>
      <c r="R122" s="572"/>
      <c r="S122" s="582"/>
      <c r="T122" s="583"/>
      <c r="U122" s="579"/>
      <c r="V122" s="572"/>
      <c r="W122" s="582"/>
      <c r="X122" s="575"/>
      <c r="Y122" s="580">
        <v>0</v>
      </c>
      <c r="Z122" s="580">
        <v>0</v>
      </c>
      <c r="AA122" s="567" t="str">
        <f t="shared" si="6"/>
        <v>No hay Programación</v>
      </c>
      <c r="AB122" s="568" t="str">
        <f t="shared" si="7"/>
        <v>De acuerdo con lo programado</v>
      </c>
      <c r="AC122" s="575"/>
      <c r="AD122" s="575"/>
      <c r="AE122" s="575"/>
      <c r="AF122" s="576"/>
      <c r="AG122" s="576"/>
      <c r="AH122" s="575"/>
      <c r="AI122" s="575"/>
      <c r="AJ122" s="575"/>
      <c r="AK122" s="576"/>
      <c r="AL122" s="576"/>
      <c r="AM122" s="575"/>
      <c r="AN122" s="575"/>
      <c r="AO122" s="575"/>
      <c r="AP122" s="575"/>
      <c r="AQ122" s="575"/>
    </row>
    <row r="123" spans="1:43" ht="35.25" hidden="1" customHeight="1" thickTop="1" thickBot="1">
      <c r="A123" s="563">
        <v>13.9</v>
      </c>
      <c r="B123" s="564"/>
      <c r="C123" s="564"/>
      <c r="D123" s="564"/>
      <c r="E123" s="564"/>
      <c r="F123" s="577" t="s">
        <v>1304</v>
      </c>
      <c r="G123" s="578">
        <v>91</v>
      </c>
      <c r="H123" s="578">
        <v>145</v>
      </c>
      <c r="I123" s="567">
        <f t="shared" si="4"/>
        <v>1.5934065934065933</v>
      </c>
      <c r="J123" s="568" t="str">
        <f t="shared" si="5"/>
        <v>De acuerdo con lo programado</v>
      </c>
      <c r="K123" s="578"/>
      <c r="L123" s="581"/>
      <c r="M123" s="579"/>
      <c r="N123" s="572"/>
      <c r="O123" s="582"/>
      <c r="P123" s="581"/>
      <c r="Q123" s="579"/>
      <c r="R123" s="572"/>
      <c r="S123" s="582"/>
      <c r="T123" s="583"/>
      <c r="U123" s="579"/>
      <c r="V123" s="572"/>
      <c r="W123" s="582"/>
      <c r="X123" s="575"/>
      <c r="Y123" s="580">
        <v>84</v>
      </c>
      <c r="Z123" s="580">
        <v>103</v>
      </c>
      <c r="AA123" s="567">
        <f t="shared" si="6"/>
        <v>1.2261904761904763</v>
      </c>
      <c r="AB123" s="568" t="str">
        <f t="shared" si="7"/>
        <v>De acuerdo con lo programado</v>
      </c>
      <c r="AC123" s="575"/>
      <c r="AD123" s="575"/>
      <c r="AE123" s="575"/>
      <c r="AF123" s="576"/>
      <c r="AG123" s="576"/>
      <c r="AH123" s="575"/>
      <c r="AI123" s="575"/>
      <c r="AJ123" s="575"/>
      <c r="AK123" s="576"/>
      <c r="AL123" s="576"/>
      <c r="AM123" s="575"/>
      <c r="AN123" s="575"/>
      <c r="AO123" s="575"/>
      <c r="AP123" s="575"/>
      <c r="AQ123" s="575"/>
    </row>
    <row r="124" spans="1:43" ht="35.25" hidden="1" customHeight="1" thickTop="1" thickBot="1">
      <c r="A124" s="563">
        <v>13.9</v>
      </c>
      <c r="B124" s="564"/>
      <c r="C124" s="564"/>
      <c r="D124" s="564"/>
      <c r="E124" s="564"/>
      <c r="F124" s="577" t="s">
        <v>1304</v>
      </c>
      <c r="G124" s="578">
        <v>0</v>
      </c>
      <c r="H124" s="578">
        <v>0</v>
      </c>
      <c r="I124" s="567" t="str">
        <f t="shared" si="4"/>
        <v>No hay Programación</v>
      </c>
      <c r="J124" s="568" t="str">
        <f t="shared" si="5"/>
        <v>De acuerdo con lo programado</v>
      </c>
      <c r="K124" s="578"/>
      <c r="L124" s="581"/>
      <c r="M124" s="579"/>
      <c r="N124" s="572"/>
      <c r="O124" s="582"/>
      <c r="P124" s="581"/>
      <c r="Q124" s="579"/>
      <c r="R124" s="572"/>
      <c r="S124" s="582"/>
      <c r="T124" s="583"/>
      <c r="U124" s="579"/>
      <c r="V124" s="572"/>
      <c r="W124" s="582"/>
      <c r="X124" s="575"/>
      <c r="Y124" s="580">
        <v>0</v>
      </c>
      <c r="Z124" s="580">
        <v>0</v>
      </c>
      <c r="AA124" s="567" t="str">
        <f t="shared" si="6"/>
        <v>No hay Programación</v>
      </c>
      <c r="AB124" s="568" t="str">
        <f t="shared" si="7"/>
        <v>De acuerdo con lo programado</v>
      </c>
      <c r="AC124" s="575"/>
      <c r="AD124" s="575"/>
      <c r="AE124" s="575"/>
      <c r="AF124" s="576"/>
      <c r="AG124" s="576"/>
      <c r="AH124" s="575"/>
      <c r="AI124" s="575"/>
      <c r="AJ124" s="575"/>
      <c r="AK124" s="576"/>
      <c r="AL124" s="576"/>
      <c r="AM124" s="575"/>
      <c r="AN124" s="575"/>
      <c r="AO124" s="575"/>
      <c r="AP124" s="575"/>
      <c r="AQ124" s="575"/>
    </row>
    <row r="125" spans="1:43" ht="35.25" hidden="1" customHeight="1" thickTop="1" thickBot="1">
      <c r="A125" s="563">
        <v>13.9</v>
      </c>
      <c r="B125" s="564"/>
      <c r="C125" s="564"/>
      <c r="D125" s="564"/>
      <c r="E125" s="564"/>
      <c r="F125" s="577" t="s">
        <v>1304</v>
      </c>
      <c r="G125" s="578">
        <v>0</v>
      </c>
      <c r="H125" s="578">
        <v>0</v>
      </c>
      <c r="I125" s="567" t="str">
        <f t="shared" si="4"/>
        <v>No hay Programación</v>
      </c>
      <c r="J125" s="568" t="str">
        <f t="shared" si="5"/>
        <v>De acuerdo con lo programado</v>
      </c>
      <c r="K125" s="578"/>
      <c r="L125" s="581"/>
      <c r="M125" s="579"/>
      <c r="N125" s="572"/>
      <c r="O125" s="582"/>
      <c r="P125" s="581"/>
      <c r="Q125" s="579"/>
      <c r="R125" s="572"/>
      <c r="S125" s="582"/>
      <c r="T125" s="583"/>
      <c r="U125" s="579"/>
      <c r="V125" s="572"/>
      <c r="W125" s="582"/>
      <c r="X125" s="575"/>
      <c r="Y125" s="580">
        <v>0</v>
      </c>
      <c r="Z125" s="580">
        <v>0</v>
      </c>
      <c r="AA125" s="567" t="str">
        <f t="shared" si="6"/>
        <v>No hay Programación</v>
      </c>
      <c r="AB125" s="568" t="str">
        <f t="shared" si="7"/>
        <v>De acuerdo con lo programado</v>
      </c>
      <c r="AC125" s="575"/>
      <c r="AD125" s="575"/>
      <c r="AE125" s="575"/>
      <c r="AF125" s="576"/>
      <c r="AG125" s="576"/>
      <c r="AH125" s="575"/>
      <c r="AI125" s="575"/>
      <c r="AJ125" s="575"/>
      <c r="AK125" s="576"/>
      <c r="AL125" s="576"/>
      <c r="AM125" s="575"/>
      <c r="AN125" s="575"/>
      <c r="AO125" s="575"/>
      <c r="AP125" s="575"/>
      <c r="AQ125" s="575"/>
    </row>
    <row r="126" spans="1:43" ht="35.25" hidden="1" customHeight="1" thickTop="1" thickBot="1">
      <c r="A126" s="593">
        <v>13.1</v>
      </c>
      <c r="B126" s="564"/>
      <c r="C126" s="564"/>
      <c r="D126" s="564"/>
      <c r="E126" s="564"/>
      <c r="F126" s="577" t="s">
        <v>1305</v>
      </c>
      <c r="G126" s="592">
        <v>0</v>
      </c>
      <c r="H126" s="592">
        <v>12</v>
      </c>
      <c r="I126" s="567" t="str">
        <f t="shared" si="4"/>
        <v>No hay Programación</v>
      </c>
      <c r="J126" s="568" t="str">
        <f t="shared" si="5"/>
        <v>De acuerdo con lo programado</v>
      </c>
      <c r="K126" s="592"/>
      <c r="L126" s="581"/>
      <c r="M126" s="579"/>
      <c r="N126" s="572"/>
      <c r="O126" s="582"/>
      <c r="P126" s="581"/>
      <c r="Q126" s="579"/>
      <c r="R126" s="572"/>
      <c r="S126" s="582"/>
      <c r="T126" s="583"/>
      <c r="U126" s="579"/>
      <c r="V126" s="572"/>
      <c r="W126" s="582"/>
      <c r="X126" s="575"/>
      <c r="Y126" s="580">
        <v>0</v>
      </c>
      <c r="Z126" s="580">
        <v>0</v>
      </c>
      <c r="AA126" s="567" t="str">
        <f t="shared" si="6"/>
        <v>No hay Programación</v>
      </c>
      <c r="AB126" s="568" t="str">
        <f t="shared" si="7"/>
        <v>De acuerdo con lo programado</v>
      </c>
      <c r="AC126" s="575"/>
      <c r="AD126" s="575"/>
      <c r="AE126" s="575"/>
      <c r="AF126" s="576"/>
      <c r="AG126" s="576"/>
      <c r="AH126" s="575"/>
      <c r="AI126" s="575"/>
      <c r="AJ126" s="575"/>
      <c r="AK126" s="576"/>
      <c r="AL126" s="576"/>
      <c r="AM126" s="575"/>
      <c r="AN126" s="575"/>
      <c r="AO126" s="575"/>
      <c r="AP126" s="575"/>
      <c r="AQ126" s="575"/>
    </row>
    <row r="127" spans="1:43" ht="35.25" hidden="1" customHeight="1" thickTop="1" thickBot="1">
      <c r="A127" s="593">
        <v>13.1</v>
      </c>
      <c r="B127" s="564"/>
      <c r="C127" s="564"/>
      <c r="D127" s="564"/>
      <c r="E127" s="564"/>
      <c r="F127" s="577" t="s">
        <v>1305</v>
      </c>
      <c r="G127" s="578">
        <v>0</v>
      </c>
      <c r="H127" s="578">
        <v>0</v>
      </c>
      <c r="I127" s="567" t="str">
        <f t="shared" si="4"/>
        <v>No hay Programación</v>
      </c>
      <c r="J127" s="568" t="str">
        <f t="shared" si="5"/>
        <v>De acuerdo con lo programado</v>
      </c>
      <c r="K127" s="578"/>
      <c r="L127" s="581"/>
      <c r="M127" s="579"/>
      <c r="N127" s="572"/>
      <c r="O127" s="582"/>
      <c r="P127" s="581"/>
      <c r="Q127" s="579"/>
      <c r="R127" s="572"/>
      <c r="S127" s="582"/>
      <c r="T127" s="583"/>
      <c r="U127" s="579"/>
      <c r="V127" s="572"/>
      <c r="W127" s="582"/>
      <c r="X127" s="575"/>
      <c r="Y127" s="580">
        <v>0</v>
      </c>
      <c r="Z127" s="580">
        <v>0</v>
      </c>
      <c r="AA127" s="567" t="str">
        <f t="shared" si="6"/>
        <v>No hay Programación</v>
      </c>
      <c r="AB127" s="568" t="str">
        <f t="shared" si="7"/>
        <v>De acuerdo con lo programado</v>
      </c>
      <c r="AC127" s="575"/>
      <c r="AD127" s="575"/>
      <c r="AE127" s="575"/>
      <c r="AF127" s="576"/>
      <c r="AG127" s="576"/>
      <c r="AH127" s="575"/>
      <c r="AI127" s="575"/>
      <c r="AJ127" s="575"/>
      <c r="AK127" s="576"/>
      <c r="AL127" s="576"/>
      <c r="AM127" s="575"/>
      <c r="AN127" s="575"/>
      <c r="AO127" s="575"/>
      <c r="AP127" s="575"/>
      <c r="AQ127" s="575"/>
    </row>
    <row r="128" spans="1:43" ht="35.25" hidden="1" customHeight="1" thickTop="1" thickBot="1">
      <c r="A128" s="563">
        <v>14</v>
      </c>
      <c r="B128" s="564">
        <v>0</v>
      </c>
      <c r="C128" s="564">
        <v>0</v>
      </c>
      <c r="D128" s="564">
        <v>0</v>
      </c>
      <c r="E128" s="564">
        <v>0</v>
      </c>
      <c r="F128" s="584" t="s">
        <v>1306</v>
      </c>
      <c r="G128" s="585"/>
      <c r="H128" s="585"/>
      <c r="I128" s="567" t="str">
        <f t="shared" si="4"/>
        <v>No hay ejecución</v>
      </c>
      <c r="J128" s="568" t="str">
        <f t="shared" si="5"/>
        <v>NA</v>
      </c>
      <c r="K128" s="586"/>
      <c r="L128" s="581"/>
      <c r="M128" s="579"/>
      <c r="N128" s="572"/>
      <c r="O128" s="582"/>
      <c r="P128" s="581"/>
      <c r="Q128" s="579"/>
      <c r="R128" s="572"/>
      <c r="S128" s="582"/>
      <c r="T128" s="583"/>
      <c r="U128" s="579"/>
      <c r="V128" s="572"/>
      <c r="W128" s="582"/>
      <c r="X128" s="575"/>
      <c r="Y128" s="580"/>
      <c r="Z128" s="580"/>
      <c r="AA128" s="567" t="str">
        <f t="shared" si="6"/>
        <v>No hay ejecución</v>
      </c>
      <c r="AB128" s="568" t="str">
        <f t="shared" si="7"/>
        <v>NA</v>
      </c>
      <c r="AC128" s="575"/>
      <c r="AD128" s="575"/>
      <c r="AE128" s="575"/>
      <c r="AF128" s="576"/>
      <c r="AG128" s="576"/>
      <c r="AH128" s="575"/>
      <c r="AI128" s="575"/>
      <c r="AJ128" s="575"/>
      <c r="AK128" s="576"/>
      <c r="AL128" s="576"/>
      <c r="AM128" s="575"/>
      <c r="AN128" s="575"/>
      <c r="AO128" s="575"/>
      <c r="AP128" s="575"/>
      <c r="AQ128" s="575"/>
    </row>
    <row r="129" spans="1:43" ht="35.25" hidden="1" customHeight="1" thickTop="1" thickBot="1">
      <c r="A129" s="563">
        <v>14.1</v>
      </c>
      <c r="B129" s="564"/>
      <c r="C129" s="564"/>
      <c r="D129" s="564"/>
      <c r="E129" s="564"/>
      <c r="F129" s="587" t="s">
        <v>1307</v>
      </c>
      <c r="G129" s="588">
        <v>0</v>
      </c>
      <c r="H129" s="588">
        <v>0</v>
      </c>
      <c r="I129" s="567" t="str">
        <f t="shared" si="4"/>
        <v>No hay Programación</v>
      </c>
      <c r="J129" s="568" t="str">
        <f t="shared" si="5"/>
        <v>De acuerdo con lo programado</v>
      </c>
      <c r="K129" s="588"/>
      <c r="L129" s="581"/>
      <c r="M129" s="579"/>
      <c r="N129" s="572"/>
      <c r="O129" s="582"/>
      <c r="P129" s="581"/>
      <c r="Q129" s="579"/>
      <c r="R129" s="572"/>
      <c r="S129" s="582"/>
      <c r="T129" s="583"/>
      <c r="U129" s="579"/>
      <c r="V129" s="572"/>
      <c r="W129" s="582"/>
      <c r="X129" s="575"/>
      <c r="Y129" s="580">
        <v>0</v>
      </c>
      <c r="Z129" s="580">
        <v>0</v>
      </c>
      <c r="AA129" s="567" t="str">
        <f t="shared" si="6"/>
        <v>No hay Programación</v>
      </c>
      <c r="AB129" s="568" t="str">
        <f t="shared" si="7"/>
        <v>De acuerdo con lo programado</v>
      </c>
      <c r="AC129" s="575"/>
      <c r="AD129" s="575"/>
      <c r="AE129" s="575"/>
      <c r="AF129" s="576"/>
      <c r="AG129" s="576"/>
      <c r="AH129" s="575"/>
      <c r="AI129" s="575"/>
      <c r="AJ129" s="575"/>
      <c r="AK129" s="576"/>
      <c r="AL129" s="576"/>
      <c r="AM129" s="575"/>
      <c r="AN129" s="575"/>
      <c r="AO129" s="575"/>
      <c r="AP129" s="575"/>
      <c r="AQ129" s="575"/>
    </row>
    <row r="130" spans="1:43" ht="35.25" hidden="1" customHeight="1" thickTop="1" thickBot="1">
      <c r="A130" s="563">
        <v>14.1</v>
      </c>
      <c r="B130" s="564"/>
      <c r="C130" s="564"/>
      <c r="D130" s="564"/>
      <c r="E130" s="564"/>
      <c r="F130" s="587" t="s">
        <v>1307</v>
      </c>
      <c r="G130" s="588">
        <v>0</v>
      </c>
      <c r="H130" s="588">
        <v>0</v>
      </c>
      <c r="I130" s="567" t="str">
        <f t="shared" si="4"/>
        <v>No hay Programación</v>
      </c>
      <c r="J130" s="568" t="str">
        <f t="shared" si="5"/>
        <v>De acuerdo con lo programado</v>
      </c>
      <c r="K130" s="588"/>
      <c r="L130" s="581"/>
      <c r="M130" s="579"/>
      <c r="N130" s="572"/>
      <c r="O130" s="582"/>
      <c r="P130" s="581"/>
      <c r="Q130" s="579"/>
      <c r="R130" s="572"/>
      <c r="S130" s="582"/>
      <c r="T130" s="583"/>
      <c r="U130" s="579"/>
      <c r="V130" s="572"/>
      <c r="W130" s="582"/>
      <c r="X130" s="575"/>
      <c r="Y130" s="580">
        <v>0</v>
      </c>
      <c r="Z130" s="580">
        <v>0</v>
      </c>
      <c r="AA130" s="567" t="str">
        <f t="shared" si="6"/>
        <v>No hay Programación</v>
      </c>
      <c r="AB130" s="568" t="str">
        <f t="shared" si="7"/>
        <v>De acuerdo con lo programado</v>
      </c>
      <c r="AC130" s="575"/>
      <c r="AD130" s="575"/>
      <c r="AE130" s="575"/>
      <c r="AF130" s="576"/>
      <c r="AG130" s="576"/>
      <c r="AH130" s="575"/>
      <c r="AI130" s="575"/>
      <c r="AJ130" s="575"/>
      <c r="AK130" s="576"/>
      <c r="AL130" s="576"/>
      <c r="AM130" s="575"/>
      <c r="AN130" s="575"/>
      <c r="AO130" s="575"/>
      <c r="AP130" s="575"/>
      <c r="AQ130" s="575"/>
    </row>
    <row r="131" spans="1:43" ht="35.25" hidden="1" customHeight="1" thickTop="1" thickBot="1">
      <c r="A131" s="563">
        <v>14.2</v>
      </c>
      <c r="B131" s="564"/>
      <c r="C131" s="564"/>
      <c r="D131" s="564"/>
      <c r="E131" s="564"/>
      <c r="F131" s="577" t="s">
        <v>1308</v>
      </c>
      <c r="G131" s="578">
        <v>0</v>
      </c>
      <c r="H131" s="578">
        <v>0</v>
      </c>
      <c r="I131" s="567" t="str">
        <f t="shared" si="4"/>
        <v>No hay Programación</v>
      </c>
      <c r="J131" s="568" t="str">
        <f t="shared" si="5"/>
        <v>De acuerdo con lo programado</v>
      </c>
      <c r="K131" s="578"/>
      <c r="L131" s="581"/>
      <c r="M131" s="579"/>
      <c r="N131" s="572"/>
      <c r="O131" s="582"/>
      <c r="P131" s="581"/>
      <c r="Q131" s="579"/>
      <c r="R131" s="572"/>
      <c r="S131" s="582"/>
      <c r="T131" s="583"/>
      <c r="U131" s="579"/>
      <c r="V131" s="572"/>
      <c r="W131" s="582"/>
      <c r="X131" s="575"/>
      <c r="Y131" s="580">
        <v>0</v>
      </c>
      <c r="Z131" s="580">
        <v>0</v>
      </c>
      <c r="AA131" s="567" t="str">
        <f t="shared" si="6"/>
        <v>No hay Programación</v>
      </c>
      <c r="AB131" s="568" t="str">
        <f t="shared" si="7"/>
        <v>De acuerdo con lo programado</v>
      </c>
      <c r="AC131" s="575"/>
      <c r="AD131" s="575"/>
      <c r="AE131" s="575"/>
      <c r="AF131" s="576"/>
      <c r="AG131" s="576"/>
      <c r="AH131" s="575"/>
      <c r="AI131" s="575"/>
      <c r="AJ131" s="575"/>
      <c r="AK131" s="576"/>
      <c r="AL131" s="576"/>
      <c r="AM131" s="575"/>
      <c r="AN131" s="575"/>
      <c r="AO131" s="575"/>
      <c r="AP131" s="575"/>
      <c r="AQ131" s="575"/>
    </row>
    <row r="132" spans="1:43" ht="35.25" hidden="1" customHeight="1" thickTop="1" thickBot="1">
      <c r="A132" s="563">
        <v>15</v>
      </c>
      <c r="B132" s="564"/>
      <c r="C132" s="564"/>
      <c r="D132" s="564"/>
      <c r="E132" s="564"/>
      <c r="F132" s="584" t="s">
        <v>1309</v>
      </c>
      <c r="G132" s="585"/>
      <c r="H132" s="585"/>
      <c r="I132" s="567" t="str">
        <f t="shared" si="4"/>
        <v>No hay ejecución</v>
      </c>
      <c r="J132" s="568" t="str">
        <f t="shared" si="5"/>
        <v>NA</v>
      </c>
      <c r="K132" s="586"/>
      <c r="L132" s="581"/>
      <c r="M132" s="579"/>
      <c r="N132" s="572"/>
      <c r="O132" s="582"/>
      <c r="P132" s="581"/>
      <c r="Q132" s="579"/>
      <c r="R132" s="572"/>
      <c r="S132" s="582"/>
      <c r="T132" s="583"/>
      <c r="U132" s="579"/>
      <c r="V132" s="572"/>
      <c r="W132" s="582"/>
      <c r="X132" s="575"/>
      <c r="Y132" s="580"/>
      <c r="Z132" s="580"/>
      <c r="AA132" s="567" t="str">
        <f t="shared" si="6"/>
        <v>No hay ejecución</v>
      </c>
      <c r="AB132" s="568" t="str">
        <f t="shared" si="7"/>
        <v>NA</v>
      </c>
      <c r="AC132" s="575"/>
      <c r="AD132" s="575"/>
      <c r="AE132" s="575"/>
      <c r="AF132" s="576"/>
      <c r="AG132" s="576"/>
      <c r="AH132" s="575"/>
      <c r="AI132" s="575"/>
      <c r="AJ132" s="575"/>
      <c r="AK132" s="576"/>
      <c r="AL132" s="576"/>
      <c r="AM132" s="575"/>
      <c r="AN132" s="575"/>
      <c r="AO132" s="575"/>
      <c r="AP132" s="575"/>
      <c r="AQ132" s="575"/>
    </row>
    <row r="133" spans="1:43" ht="35.25" hidden="1" customHeight="1" thickTop="1" thickBot="1">
      <c r="A133" s="563">
        <v>15.1</v>
      </c>
      <c r="B133" s="564"/>
      <c r="C133" s="564"/>
      <c r="D133" s="564"/>
      <c r="E133" s="564"/>
      <c r="F133" s="587" t="s">
        <v>1310</v>
      </c>
      <c r="G133" s="588">
        <v>0</v>
      </c>
      <c r="H133" s="588">
        <v>0</v>
      </c>
      <c r="I133" s="567" t="str">
        <f t="shared" si="4"/>
        <v>No hay Programación</v>
      </c>
      <c r="J133" s="568" t="str">
        <f t="shared" si="5"/>
        <v>De acuerdo con lo programado</v>
      </c>
      <c r="K133" s="588"/>
      <c r="L133" s="581"/>
      <c r="M133" s="579"/>
      <c r="N133" s="572"/>
      <c r="O133" s="582"/>
      <c r="P133" s="581"/>
      <c r="Q133" s="579"/>
      <c r="R133" s="572"/>
      <c r="S133" s="582"/>
      <c r="T133" s="583"/>
      <c r="U133" s="579"/>
      <c r="V133" s="572"/>
      <c r="W133" s="582"/>
      <c r="X133" s="575"/>
      <c r="Y133" s="580">
        <v>0</v>
      </c>
      <c r="Z133" s="580">
        <v>0</v>
      </c>
      <c r="AA133" s="567" t="str">
        <f t="shared" si="6"/>
        <v>No hay Programación</v>
      </c>
      <c r="AB133" s="568" t="str">
        <f t="shared" si="7"/>
        <v>De acuerdo con lo programado</v>
      </c>
      <c r="AC133" s="575"/>
      <c r="AD133" s="575"/>
      <c r="AE133" s="575"/>
      <c r="AF133" s="576"/>
      <c r="AG133" s="576"/>
      <c r="AH133" s="575"/>
      <c r="AI133" s="575"/>
      <c r="AJ133" s="575"/>
      <c r="AK133" s="576"/>
      <c r="AL133" s="576"/>
      <c r="AM133" s="575"/>
      <c r="AN133" s="575"/>
      <c r="AO133" s="575"/>
      <c r="AP133" s="575"/>
      <c r="AQ133" s="575"/>
    </row>
    <row r="134" spans="1:43" ht="35.25" hidden="1" customHeight="1" thickTop="1" thickBot="1">
      <c r="A134" s="563">
        <v>15.1</v>
      </c>
      <c r="B134" s="564"/>
      <c r="C134" s="564"/>
      <c r="D134" s="564"/>
      <c r="E134" s="564"/>
      <c r="F134" s="587" t="s">
        <v>1310</v>
      </c>
      <c r="G134" s="588">
        <v>0</v>
      </c>
      <c r="H134" s="588">
        <v>0</v>
      </c>
      <c r="I134" s="567" t="str">
        <f t="shared" si="4"/>
        <v>No hay Programación</v>
      </c>
      <c r="J134" s="568" t="str">
        <f t="shared" si="5"/>
        <v>De acuerdo con lo programado</v>
      </c>
      <c r="K134" s="588"/>
      <c r="L134" s="581"/>
      <c r="M134" s="579"/>
      <c r="N134" s="572"/>
      <c r="O134" s="582"/>
      <c r="P134" s="581"/>
      <c r="Q134" s="579"/>
      <c r="R134" s="572"/>
      <c r="S134" s="582"/>
      <c r="T134" s="583"/>
      <c r="U134" s="579"/>
      <c r="V134" s="572"/>
      <c r="W134" s="582"/>
      <c r="X134" s="575"/>
      <c r="Y134" s="580">
        <v>0</v>
      </c>
      <c r="Z134" s="580">
        <v>0</v>
      </c>
      <c r="AA134" s="567" t="str">
        <f t="shared" si="6"/>
        <v>No hay Programación</v>
      </c>
      <c r="AB134" s="568" t="str">
        <f t="shared" si="7"/>
        <v>De acuerdo con lo programado</v>
      </c>
      <c r="AC134" s="575"/>
      <c r="AD134" s="575"/>
      <c r="AE134" s="575"/>
      <c r="AF134" s="576"/>
      <c r="AG134" s="576"/>
      <c r="AH134" s="575"/>
      <c r="AI134" s="575"/>
      <c r="AJ134" s="575"/>
      <c r="AK134" s="576"/>
      <c r="AL134" s="576"/>
      <c r="AM134" s="575"/>
      <c r="AN134" s="575"/>
      <c r="AO134" s="575"/>
      <c r="AP134" s="575"/>
      <c r="AQ134" s="575"/>
    </row>
    <row r="135" spans="1:43" ht="35.25" hidden="1" customHeight="1" thickTop="1" thickBot="1">
      <c r="A135" s="563">
        <v>15.1</v>
      </c>
      <c r="B135" s="564"/>
      <c r="C135" s="564"/>
      <c r="D135" s="564"/>
      <c r="E135" s="564"/>
      <c r="F135" s="587" t="s">
        <v>1310</v>
      </c>
      <c r="G135" s="588">
        <v>0</v>
      </c>
      <c r="H135" s="588">
        <v>0</v>
      </c>
      <c r="I135" s="567" t="str">
        <f t="shared" si="4"/>
        <v>No hay Programación</v>
      </c>
      <c r="J135" s="568" t="str">
        <f t="shared" si="5"/>
        <v>De acuerdo con lo programado</v>
      </c>
      <c r="K135" s="588"/>
      <c r="L135" s="581"/>
      <c r="M135" s="579"/>
      <c r="N135" s="572"/>
      <c r="O135" s="582"/>
      <c r="P135" s="581"/>
      <c r="Q135" s="579"/>
      <c r="R135" s="572"/>
      <c r="S135" s="582"/>
      <c r="T135" s="583"/>
      <c r="U135" s="579"/>
      <c r="V135" s="572"/>
      <c r="W135" s="582"/>
      <c r="X135" s="575"/>
      <c r="Y135" s="580">
        <v>0</v>
      </c>
      <c r="Z135" s="580">
        <v>0</v>
      </c>
      <c r="AA135" s="567" t="str">
        <f t="shared" si="6"/>
        <v>No hay Programación</v>
      </c>
      <c r="AB135" s="568" t="str">
        <f t="shared" si="7"/>
        <v>De acuerdo con lo programado</v>
      </c>
      <c r="AC135" s="575"/>
      <c r="AD135" s="575"/>
      <c r="AE135" s="575"/>
      <c r="AF135" s="576"/>
      <c r="AG135" s="576"/>
      <c r="AH135" s="575"/>
      <c r="AI135" s="575"/>
      <c r="AJ135" s="575"/>
      <c r="AK135" s="576"/>
      <c r="AL135" s="576"/>
      <c r="AM135" s="575"/>
      <c r="AN135" s="575"/>
      <c r="AO135" s="575"/>
      <c r="AP135" s="575"/>
      <c r="AQ135" s="575"/>
    </row>
    <row r="136" spans="1:43" ht="35.25" hidden="1" customHeight="1" thickTop="1" thickBot="1">
      <c r="A136" s="563">
        <v>15.1</v>
      </c>
      <c r="B136" s="564"/>
      <c r="C136" s="564"/>
      <c r="D136" s="564"/>
      <c r="E136" s="564"/>
      <c r="F136" s="587" t="s">
        <v>1310</v>
      </c>
      <c r="G136" s="588">
        <v>0</v>
      </c>
      <c r="H136" s="588">
        <v>0</v>
      </c>
      <c r="I136" s="567" t="str">
        <f t="shared" si="4"/>
        <v>No hay Programación</v>
      </c>
      <c r="J136" s="568" t="str">
        <f t="shared" si="5"/>
        <v>De acuerdo con lo programado</v>
      </c>
      <c r="K136" s="588"/>
      <c r="L136" s="581"/>
      <c r="M136" s="579"/>
      <c r="N136" s="572"/>
      <c r="O136" s="582"/>
      <c r="P136" s="581"/>
      <c r="Q136" s="579"/>
      <c r="R136" s="572"/>
      <c r="S136" s="582"/>
      <c r="T136" s="583"/>
      <c r="U136" s="579"/>
      <c r="V136" s="572"/>
      <c r="W136" s="582"/>
      <c r="X136" s="575"/>
      <c r="Y136" s="580">
        <v>0</v>
      </c>
      <c r="Z136" s="580">
        <v>0</v>
      </c>
      <c r="AA136" s="567" t="str">
        <f t="shared" si="6"/>
        <v>No hay Programación</v>
      </c>
      <c r="AB136" s="568" t="str">
        <f t="shared" si="7"/>
        <v>De acuerdo con lo programado</v>
      </c>
      <c r="AC136" s="575"/>
      <c r="AD136" s="575"/>
      <c r="AE136" s="575"/>
      <c r="AF136" s="576"/>
      <c r="AG136" s="576"/>
      <c r="AH136" s="575"/>
      <c r="AI136" s="575"/>
      <c r="AJ136" s="575"/>
      <c r="AK136" s="576"/>
      <c r="AL136" s="576"/>
      <c r="AM136" s="575"/>
      <c r="AN136" s="575"/>
      <c r="AO136" s="575"/>
      <c r="AP136" s="575"/>
      <c r="AQ136" s="575"/>
    </row>
    <row r="137" spans="1:43" ht="35.25" hidden="1" customHeight="1" thickTop="1" thickBot="1">
      <c r="A137" s="563">
        <v>15.1</v>
      </c>
      <c r="B137" s="564"/>
      <c r="C137" s="564"/>
      <c r="D137" s="564"/>
      <c r="E137" s="564"/>
      <c r="F137" s="587" t="s">
        <v>1310</v>
      </c>
      <c r="G137" s="588">
        <v>0</v>
      </c>
      <c r="H137" s="588">
        <v>0</v>
      </c>
      <c r="I137" s="567" t="str">
        <f t="shared" si="4"/>
        <v>No hay Programación</v>
      </c>
      <c r="J137" s="568" t="str">
        <f t="shared" si="5"/>
        <v>De acuerdo con lo programado</v>
      </c>
      <c r="K137" s="588"/>
      <c r="L137" s="581"/>
      <c r="M137" s="579"/>
      <c r="N137" s="572"/>
      <c r="O137" s="582"/>
      <c r="P137" s="581"/>
      <c r="Q137" s="579"/>
      <c r="R137" s="572"/>
      <c r="S137" s="582"/>
      <c r="T137" s="583"/>
      <c r="U137" s="579"/>
      <c r="V137" s="572"/>
      <c r="W137" s="582"/>
      <c r="X137" s="575"/>
      <c r="Y137" s="580">
        <v>0</v>
      </c>
      <c r="Z137" s="580">
        <v>0</v>
      </c>
      <c r="AA137" s="567" t="str">
        <f t="shared" si="6"/>
        <v>No hay Programación</v>
      </c>
      <c r="AB137" s="568" t="str">
        <f t="shared" si="7"/>
        <v>De acuerdo con lo programado</v>
      </c>
      <c r="AC137" s="575"/>
      <c r="AD137" s="575"/>
      <c r="AE137" s="575"/>
      <c r="AF137" s="576"/>
      <c r="AG137" s="576"/>
      <c r="AH137" s="575"/>
      <c r="AI137" s="575"/>
      <c r="AJ137" s="575"/>
      <c r="AK137" s="576"/>
      <c r="AL137" s="576"/>
      <c r="AM137" s="575"/>
      <c r="AN137" s="575"/>
      <c r="AO137" s="575"/>
      <c r="AP137" s="575"/>
      <c r="AQ137" s="575"/>
    </row>
    <row r="138" spans="1:43" ht="35.25" hidden="1" customHeight="1" thickTop="1" thickBot="1">
      <c r="A138" s="563">
        <v>15.1</v>
      </c>
      <c r="B138" s="564"/>
      <c r="C138" s="564"/>
      <c r="D138" s="564"/>
      <c r="E138" s="564"/>
      <c r="F138" s="587" t="s">
        <v>1310</v>
      </c>
      <c r="G138" s="588">
        <v>0</v>
      </c>
      <c r="H138" s="588">
        <v>0</v>
      </c>
      <c r="I138" s="567" t="str">
        <f t="shared" si="4"/>
        <v>No hay Programación</v>
      </c>
      <c r="J138" s="568" t="str">
        <f t="shared" si="5"/>
        <v>De acuerdo con lo programado</v>
      </c>
      <c r="K138" s="588"/>
      <c r="L138" s="581"/>
      <c r="M138" s="579"/>
      <c r="N138" s="572"/>
      <c r="O138" s="582"/>
      <c r="P138" s="581"/>
      <c r="Q138" s="579"/>
      <c r="R138" s="572"/>
      <c r="S138" s="582"/>
      <c r="T138" s="583"/>
      <c r="U138" s="579"/>
      <c r="V138" s="572"/>
      <c r="W138" s="582"/>
      <c r="X138" s="575"/>
      <c r="Y138" s="580">
        <v>0</v>
      </c>
      <c r="Z138" s="580">
        <v>0</v>
      </c>
      <c r="AA138" s="567" t="str">
        <f t="shared" si="6"/>
        <v>No hay Programación</v>
      </c>
      <c r="AB138" s="568" t="str">
        <f t="shared" si="7"/>
        <v>De acuerdo con lo programado</v>
      </c>
      <c r="AC138" s="575"/>
      <c r="AD138" s="575"/>
      <c r="AE138" s="575"/>
      <c r="AF138" s="576"/>
      <c r="AG138" s="576"/>
      <c r="AH138" s="575"/>
      <c r="AI138" s="575"/>
      <c r="AJ138" s="575"/>
      <c r="AK138" s="576"/>
      <c r="AL138" s="576"/>
      <c r="AM138" s="575"/>
      <c r="AN138" s="575"/>
      <c r="AO138" s="575"/>
      <c r="AP138" s="575"/>
      <c r="AQ138" s="575"/>
    </row>
    <row r="139" spans="1:43" ht="35.25" hidden="1" customHeight="1" thickTop="1" thickBot="1">
      <c r="A139" s="563">
        <v>15.1</v>
      </c>
      <c r="B139" s="564"/>
      <c r="C139" s="564"/>
      <c r="D139" s="564"/>
      <c r="E139" s="564"/>
      <c r="F139" s="587" t="s">
        <v>1310</v>
      </c>
      <c r="G139" s="588">
        <v>0</v>
      </c>
      <c r="H139" s="588">
        <v>0</v>
      </c>
      <c r="I139" s="567" t="str">
        <f t="shared" si="4"/>
        <v>No hay Programación</v>
      </c>
      <c r="J139" s="568" t="str">
        <f t="shared" si="5"/>
        <v>De acuerdo con lo programado</v>
      </c>
      <c r="K139" s="588"/>
      <c r="L139" s="581"/>
      <c r="M139" s="579"/>
      <c r="N139" s="572"/>
      <c r="O139" s="582"/>
      <c r="P139" s="581"/>
      <c r="Q139" s="579"/>
      <c r="R139" s="572"/>
      <c r="S139" s="582"/>
      <c r="T139" s="583"/>
      <c r="U139" s="579"/>
      <c r="V139" s="572"/>
      <c r="W139" s="582"/>
      <c r="X139" s="575"/>
      <c r="Y139" s="580">
        <v>0</v>
      </c>
      <c r="Z139" s="580">
        <v>0</v>
      </c>
      <c r="AA139" s="567" t="str">
        <f t="shared" si="6"/>
        <v>No hay Programación</v>
      </c>
      <c r="AB139" s="568" t="str">
        <f t="shared" si="7"/>
        <v>De acuerdo con lo programado</v>
      </c>
      <c r="AC139" s="575"/>
      <c r="AD139" s="575"/>
      <c r="AE139" s="575"/>
      <c r="AF139" s="576"/>
      <c r="AG139" s="576"/>
      <c r="AH139" s="575"/>
      <c r="AI139" s="575"/>
      <c r="AJ139" s="575"/>
      <c r="AK139" s="576"/>
      <c r="AL139" s="576"/>
      <c r="AM139" s="575"/>
      <c r="AN139" s="575"/>
      <c r="AO139" s="575"/>
      <c r="AP139" s="575"/>
      <c r="AQ139" s="575"/>
    </row>
    <row r="140" spans="1:43" ht="35.25" hidden="1" customHeight="1" thickTop="1" thickBot="1">
      <c r="A140" s="563">
        <v>15.2</v>
      </c>
      <c r="B140" s="564"/>
      <c r="C140" s="564"/>
      <c r="D140" s="564"/>
      <c r="E140" s="564"/>
      <c r="F140" s="587" t="s">
        <v>1311</v>
      </c>
      <c r="G140" s="588">
        <v>0</v>
      </c>
      <c r="H140" s="588">
        <v>0</v>
      </c>
      <c r="I140" s="567" t="str">
        <f t="shared" si="4"/>
        <v>No hay Programación</v>
      </c>
      <c r="J140" s="568" t="str">
        <f t="shared" si="5"/>
        <v>De acuerdo con lo programado</v>
      </c>
      <c r="K140" s="588"/>
      <c r="L140" s="581"/>
      <c r="M140" s="579"/>
      <c r="N140" s="572"/>
      <c r="O140" s="582"/>
      <c r="P140" s="581"/>
      <c r="Q140" s="579"/>
      <c r="R140" s="572"/>
      <c r="S140" s="582"/>
      <c r="T140" s="583"/>
      <c r="U140" s="579"/>
      <c r="V140" s="572"/>
      <c r="W140" s="582"/>
      <c r="X140" s="575"/>
      <c r="Y140" s="580">
        <v>0</v>
      </c>
      <c r="Z140" s="580">
        <v>0</v>
      </c>
      <c r="AA140" s="567" t="str">
        <f t="shared" si="6"/>
        <v>No hay Programación</v>
      </c>
      <c r="AB140" s="568" t="str">
        <f t="shared" si="7"/>
        <v>De acuerdo con lo programado</v>
      </c>
      <c r="AC140" s="575"/>
      <c r="AD140" s="575"/>
      <c r="AE140" s="575"/>
      <c r="AF140" s="576"/>
      <c r="AG140" s="576"/>
      <c r="AH140" s="575"/>
      <c r="AI140" s="575"/>
      <c r="AJ140" s="575"/>
      <c r="AK140" s="576"/>
      <c r="AL140" s="576"/>
      <c r="AM140" s="575"/>
      <c r="AN140" s="575"/>
      <c r="AO140" s="575"/>
      <c r="AP140" s="575"/>
      <c r="AQ140" s="575"/>
    </row>
    <row r="141" spans="1:43" ht="35.25" hidden="1" customHeight="1" thickTop="1" thickBot="1">
      <c r="A141" s="563">
        <v>15.2</v>
      </c>
      <c r="B141" s="564"/>
      <c r="C141" s="564"/>
      <c r="D141" s="564"/>
      <c r="E141" s="564"/>
      <c r="F141" s="587" t="s">
        <v>1311</v>
      </c>
      <c r="G141" s="588">
        <v>0</v>
      </c>
      <c r="H141" s="588">
        <v>0</v>
      </c>
      <c r="I141" s="567" t="str">
        <f t="shared" si="4"/>
        <v>No hay Programación</v>
      </c>
      <c r="J141" s="568" t="str">
        <f t="shared" si="5"/>
        <v>De acuerdo con lo programado</v>
      </c>
      <c r="K141" s="588"/>
      <c r="L141" s="581"/>
      <c r="M141" s="579"/>
      <c r="N141" s="572"/>
      <c r="O141" s="582"/>
      <c r="P141" s="581"/>
      <c r="Q141" s="579"/>
      <c r="R141" s="572"/>
      <c r="S141" s="582"/>
      <c r="T141" s="583"/>
      <c r="U141" s="579"/>
      <c r="V141" s="572"/>
      <c r="W141" s="582"/>
      <c r="X141" s="575"/>
      <c r="Y141" s="580">
        <v>0</v>
      </c>
      <c r="Z141" s="580">
        <v>0</v>
      </c>
      <c r="AA141" s="567" t="str">
        <f t="shared" si="6"/>
        <v>No hay Programación</v>
      </c>
      <c r="AB141" s="568" t="str">
        <f t="shared" si="7"/>
        <v>De acuerdo con lo programado</v>
      </c>
      <c r="AC141" s="575"/>
      <c r="AD141" s="575"/>
      <c r="AE141" s="575"/>
      <c r="AF141" s="576"/>
      <c r="AG141" s="576"/>
      <c r="AH141" s="575"/>
      <c r="AI141" s="575"/>
      <c r="AJ141" s="575"/>
      <c r="AK141" s="576"/>
      <c r="AL141" s="576"/>
      <c r="AM141" s="575"/>
      <c r="AN141" s="575"/>
      <c r="AO141" s="575"/>
      <c r="AP141" s="575"/>
      <c r="AQ141" s="575"/>
    </row>
    <row r="142" spans="1:43" ht="35.25" hidden="1" customHeight="1" thickTop="1" thickBot="1">
      <c r="A142" s="563">
        <v>15.2</v>
      </c>
      <c r="B142" s="564"/>
      <c r="C142" s="564"/>
      <c r="D142" s="564"/>
      <c r="E142" s="564"/>
      <c r="F142" s="587" t="s">
        <v>1311</v>
      </c>
      <c r="G142" s="588">
        <v>0</v>
      </c>
      <c r="H142" s="588">
        <v>0</v>
      </c>
      <c r="I142" s="567" t="str">
        <f t="shared" ref="I142:I205" si="8">IF(H142="","No hay ejecución",IF(AND(G142=0),"No hay Programación", H142/G142))</f>
        <v>No hay Programación</v>
      </c>
      <c r="J142" s="568" t="str">
        <f t="shared" ref="J142:J205" si="9">IF(I142="No hay ejecución","NA",IF(I142&gt;=90%,"De acuerdo con lo programado",IF(I142&gt;=51%,"Atraso Leve",IF(I142&lt;=50%,"En riesgo cumplimiento"))))</f>
        <v>De acuerdo con lo programado</v>
      </c>
      <c r="K142" s="588"/>
      <c r="L142" s="581"/>
      <c r="M142" s="579"/>
      <c r="N142" s="572"/>
      <c r="O142" s="582"/>
      <c r="P142" s="581"/>
      <c r="Q142" s="579"/>
      <c r="R142" s="572"/>
      <c r="S142" s="582"/>
      <c r="T142" s="583"/>
      <c r="U142" s="579"/>
      <c r="V142" s="572"/>
      <c r="W142" s="582"/>
      <c r="X142" s="575"/>
      <c r="Y142" s="580">
        <v>0</v>
      </c>
      <c r="Z142" s="580">
        <v>0</v>
      </c>
      <c r="AA142" s="567" t="str">
        <f t="shared" ref="AA142:AA205" si="10">IF(Z142="","No hay ejecución",IF(AND(Y142=0),"No hay Programación", Z142/Y142))</f>
        <v>No hay Programación</v>
      </c>
      <c r="AB142" s="568" t="str">
        <f t="shared" ref="AB142:AB205" si="11">IF(AA142="No hay ejecución","NA",IF(AA142&gt;=90%,"De acuerdo con lo programado",IF(AA142&gt;=51%,"Atraso Leve",IF(AA142&lt;=50%,"En riesgo cumplimiento"))))</f>
        <v>De acuerdo con lo programado</v>
      </c>
      <c r="AC142" s="575"/>
      <c r="AD142" s="575"/>
      <c r="AE142" s="575"/>
      <c r="AF142" s="576"/>
      <c r="AG142" s="576"/>
      <c r="AH142" s="575"/>
      <c r="AI142" s="575"/>
      <c r="AJ142" s="575"/>
      <c r="AK142" s="576"/>
      <c r="AL142" s="576"/>
      <c r="AM142" s="575"/>
      <c r="AN142" s="575"/>
      <c r="AO142" s="575"/>
      <c r="AP142" s="575"/>
      <c r="AQ142" s="575"/>
    </row>
    <row r="143" spans="1:43" ht="35.25" hidden="1" customHeight="1" thickTop="1" thickBot="1">
      <c r="A143" s="563">
        <v>15.2</v>
      </c>
      <c r="B143" s="564"/>
      <c r="C143" s="564"/>
      <c r="D143" s="564"/>
      <c r="E143" s="564"/>
      <c r="F143" s="587" t="s">
        <v>1311</v>
      </c>
      <c r="G143" s="588">
        <v>0</v>
      </c>
      <c r="H143" s="588">
        <v>0</v>
      </c>
      <c r="I143" s="567" t="str">
        <f t="shared" si="8"/>
        <v>No hay Programación</v>
      </c>
      <c r="J143" s="568" t="str">
        <f t="shared" si="9"/>
        <v>De acuerdo con lo programado</v>
      </c>
      <c r="K143" s="588"/>
      <c r="L143" s="581"/>
      <c r="M143" s="579"/>
      <c r="N143" s="572"/>
      <c r="O143" s="582"/>
      <c r="P143" s="581"/>
      <c r="Q143" s="579"/>
      <c r="R143" s="572"/>
      <c r="S143" s="582"/>
      <c r="T143" s="583"/>
      <c r="U143" s="579"/>
      <c r="V143" s="572"/>
      <c r="W143" s="582"/>
      <c r="X143" s="575"/>
      <c r="Y143" s="580">
        <v>0</v>
      </c>
      <c r="Z143" s="580">
        <v>0</v>
      </c>
      <c r="AA143" s="567" t="str">
        <f t="shared" si="10"/>
        <v>No hay Programación</v>
      </c>
      <c r="AB143" s="568" t="str">
        <f t="shared" si="11"/>
        <v>De acuerdo con lo programado</v>
      </c>
      <c r="AC143" s="575"/>
      <c r="AD143" s="575"/>
      <c r="AE143" s="575"/>
      <c r="AF143" s="576"/>
      <c r="AG143" s="576"/>
      <c r="AH143" s="575"/>
      <c r="AI143" s="575"/>
      <c r="AJ143" s="575"/>
      <c r="AK143" s="576"/>
      <c r="AL143" s="576"/>
      <c r="AM143" s="575"/>
      <c r="AN143" s="575"/>
      <c r="AO143" s="575"/>
      <c r="AP143" s="575"/>
      <c r="AQ143" s="575"/>
    </row>
    <row r="144" spans="1:43" ht="35.25" hidden="1" customHeight="1" thickTop="1" thickBot="1">
      <c r="A144" s="563">
        <v>15.2</v>
      </c>
      <c r="B144" s="564"/>
      <c r="C144" s="564"/>
      <c r="D144" s="564"/>
      <c r="E144" s="564"/>
      <c r="F144" s="587" t="s">
        <v>1311</v>
      </c>
      <c r="G144" s="588">
        <v>0</v>
      </c>
      <c r="H144" s="588">
        <v>0</v>
      </c>
      <c r="I144" s="567" t="str">
        <f t="shared" si="8"/>
        <v>No hay Programación</v>
      </c>
      <c r="J144" s="568" t="str">
        <f t="shared" si="9"/>
        <v>De acuerdo con lo programado</v>
      </c>
      <c r="K144" s="588"/>
      <c r="L144" s="581"/>
      <c r="M144" s="579"/>
      <c r="N144" s="572"/>
      <c r="O144" s="582"/>
      <c r="P144" s="581"/>
      <c r="Q144" s="579"/>
      <c r="R144" s="572"/>
      <c r="S144" s="582"/>
      <c r="T144" s="583"/>
      <c r="U144" s="579"/>
      <c r="V144" s="572"/>
      <c r="W144" s="582"/>
      <c r="X144" s="575"/>
      <c r="Y144" s="580">
        <v>0</v>
      </c>
      <c r="Z144" s="580">
        <v>0</v>
      </c>
      <c r="AA144" s="567" t="str">
        <f t="shared" si="10"/>
        <v>No hay Programación</v>
      </c>
      <c r="AB144" s="568" t="str">
        <f t="shared" si="11"/>
        <v>De acuerdo con lo programado</v>
      </c>
      <c r="AC144" s="575"/>
      <c r="AD144" s="575"/>
      <c r="AE144" s="575"/>
      <c r="AF144" s="576"/>
      <c r="AG144" s="576"/>
      <c r="AH144" s="575"/>
      <c r="AI144" s="575"/>
      <c r="AJ144" s="575"/>
      <c r="AK144" s="576"/>
      <c r="AL144" s="576"/>
      <c r="AM144" s="575"/>
      <c r="AN144" s="575"/>
      <c r="AO144" s="575"/>
      <c r="AP144" s="575"/>
      <c r="AQ144" s="575"/>
    </row>
    <row r="145" spans="1:43" ht="35.25" hidden="1" customHeight="1" thickTop="1" thickBot="1">
      <c r="A145" s="563">
        <v>15.2</v>
      </c>
      <c r="B145" s="564"/>
      <c r="C145" s="564"/>
      <c r="D145" s="564"/>
      <c r="E145" s="564"/>
      <c r="F145" s="587" t="s">
        <v>1311</v>
      </c>
      <c r="G145" s="588">
        <v>0</v>
      </c>
      <c r="H145" s="588">
        <v>0</v>
      </c>
      <c r="I145" s="567" t="str">
        <f t="shared" si="8"/>
        <v>No hay Programación</v>
      </c>
      <c r="J145" s="568" t="str">
        <f t="shared" si="9"/>
        <v>De acuerdo con lo programado</v>
      </c>
      <c r="K145" s="588"/>
      <c r="L145" s="581"/>
      <c r="M145" s="579"/>
      <c r="N145" s="572"/>
      <c r="O145" s="582"/>
      <c r="P145" s="581"/>
      <c r="Q145" s="579"/>
      <c r="R145" s="572"/>
      <c r="S145" s="582"/>
      <c r="T145" s="583"/>
      <c r="U145" s="579"/>
      <c r="V145" s="572"/>
      <c r="W145" s="582"/>
      <c r="X145" s="575"/>
      <c r="Y145" s="580">
        <v>0</v>
      </c>
      <c r="Z145" s="580">
        <v>0</v>
      </c>
      <c r="AA145" s="567" t="str">
        <f t="shared" si="10"/>
        <v>No hay Programación</v>
      </c>
      <c r="AB145" s="568" t="str">
        <f t="shared" si="11"/>
        <v>De acuerdo con lo programado</v>
      </c>
      <c r="AC145" s="575"/>
      <c r="AD145" s="575"/>
      <c r="AE145" s="575"/>
      <c r="AF145" s="576"/>
      <c r="AG145" s="576"/>
      <c r="AH145" s="575"/>
      <c r="AI145" s="575"/>
      <c r="AJ145" s="575"/>
      <c r="AK145" s="576"/>
      <c r="AL145" s="576"/>
      <c r="AM145" s="575"/>
      <c r="AN145" s="575"/>
      <c r="AO145" s="575"/>
      <c r="AP145" s="575"/>
      <c r="AQ145" s="575"/>
    </row>
    <row r="146" spans="1:43" ht="35.25" hidden="1" customHeight="1" thickTop="1" thickBot="1">
      <c r="A146" s="563">
        <v>15.2</v>
      </c>
      <c r="B146" s="564"/>
      <c r="C146" s="564"/>
      <c r="D146" s="564"/>
      <c r="E146" s="564"/>
      <c r="F146" s="587" t="s">
        <v>1311</v>
      </c>
      <c r="G146" s="588">
        <v>0</v>
      </c>
      <c r="H146" s="588">
        <v>0</v>
      </c>
      <c r="I146" s="567" t="str">
        <f t="shared" si="8"/>
        <v>No hay Programación</v>
      </c>
      <c r="J146" s="568" t="str">
        <f t="shared" si="9"/>
        <v>De acuerdo con lo programado</v>
      </c>
      <c r="K146" s="588"/>
      <c r="L146" s="581"/>
      <c r="M146" s="579"/>
      <c r="N146" s="572"/>
      <c r="O146" s="582"/>
      <c r="P146" s="581"/>
      <c r="Q146" s="579"/>
      <c r="R146" s="572"/>
      <c r="S146" s="582"/>
      <c r="T146" s="583"/>
      <c r="U146" s="579"/>
      <c r="V146" s="572"/>
      <c r="W146" s="582"/>
      <c r="X146" s="575"/>
      <c r="Y146" s="580">
        <v>0</v>
      </c>
      <c r="Z146" s="580">
        <v>0</v>
      </c>
      <c r="AA146" s="567" t="str">
        <f t="shared" si="10"/>
        <v>No hay Programación</v>
      </c>
      <c r="AB146" s="568" t="str">
        <f t="shared" si="11"/>
        <v>De acuerdo con lo programado</v>
      </c>
      <c r="AC146" s="575"/>
      <c r="AD146" s="575"/>
      <c r="AE146" s="575"/>
      <c r="AF146" s="576"/>
      <c r="AG146" s="576"/>
      <c r="AH146" s="575"/>
      <c r="AI146" s="575"/>
      <c r="AJ146" s="575"/>
      <c r="AK146" s="576"/>
      <c r="AL146" s="576"/>
      <c r="AM146" s="575"/>
      <c r="AN146" s="575"/>
      <c r="AO146" s="575"/>
      <c r="AP146" s="575"/>
      <c r="AQ146" s="575"/>
    </row>
    <row r="147" spans="1:43" ht="35.25" hidden="1" customHeight="1" thickTop="1" thickBot="1">
      <c r="A147" s="563">
        <v>15.2</v>
      </c>
      <c r="B147" s="564"/>
      <c r="C147" s="564"/>
      <c r="D147" s="564"/>
      <c r="E147" s="564"/>
      <c r="F147" s="587" t="s">
        <v>1311</v>
      </c>
      <c r="G147" s="588">
        <v>0</v>
      </c>
      <c r="H147" s="588">
        <v>0</v>
      </c>
      <c r="I147" s="567" t="str">
        <f t="shared" si="8"/>
        <v>No hay Programación</v>
      </c>
      <c r="J147" s="568" t="str">
        <f t="shared" si="9"/>
        <v>De acuerdo con lo programado</v>
      </c>
      <c r="K147" s="588"/>
      <c r="L147" s="581"/>
      <c r="M147" s="579"/>
      <c r="N147" s="572"/>
      <c r="O147" s="582"/>
      <c r="P147" s="581"/>
      <c r="Q147" s="579"/>
      <c r="R147" s="572"/>
      <c r="S147" s="582"/>
      <c r="T147" s="583"/>
      <c r="U147" s="579"/>
      <c r="V147" s="572"/>
      <c r="W147" s="582"/>
      <c r="X147" s="575"/>
      <c r="Y147" s="580">
        <v>0</v>
      </c>
      <c r="Z147" s="580">
        <v>0</v>
      </c>
      <c r="AA147" s="567" t="str">
        <f t="shared" si="10"/>
        <v>No hay Programación</v>
      </c>
      <c r="AB147" s="568" t="str">
        <f t="shared" si="11"/>
        <v>De acuerdo con lo programado</v>
      </c>
      <c r="AC147" s="575"/>
      <c r="AD147" s="575"/>
      <c r="AE147" s="575"/>
      <c r="AF147" s="576"/>
      <c r="AG147" s="576"/>
      <c r="AH147" s="575"/>
      <c r="AI147" s="575"/>
      <c r="AJ147" s="575"/>
      <c r="AK147" s="576"/>
      <c r="AL147" s="576"/>
      <c r="AM147" s="575"/>
      <c r="AN147" s="575"/>
      <c r="AO147" s="575"/>
      <c r="AP147" s="575"/>
      <c r="AQ147" s="575"/>
    </row>
    <row r="148" spans="1:43" ht="35.25" hidden="1" customHeight="1" thickTop="1" thickBot="1">
      <c r="A148" s="563">
        <v>15.2</v>
      </c>
      <c r="B148" s="564"/>
      <c r="C148" s="564"/>
      <c r="D148" s="564"/>
      <c r="E148" s="564"/>
      <c r="F148" s="587" t="s">
        <v>1311</v>
      </c>
      <c r="G148" s="588">
        <v>0</v>
      </c>
      <c r="H148" s="588">
        <v>0</v>
      </c>
      <c r="I148" s="567" t="str">
        <f t="shared" si="8"/>
        <v>No hay Programación</v>
      </c>
      <c r="J148" s="568" t="str">
        <f t="shared" si="9"/>
        <v>De acuerdo con lo programado</v>
      </c>
      <c r="K148" s="588"/>
      <c r="L148" s="581"/>
      <c r="M148" s="579"/>
      <c r="N148" s="572"/>
      <c r="O148" s="582"/>
      <c r="P148" s="581"/>
      <c r="Q148" s="579"/>
      <c r="R148" s="572"/>
      <c r="S148" s="582"/>
      <c r="T148" s="583"/>
      <c r="U148" s="579"/>
      <c r="V148" s="572"/>
      <c r="W148" s="582"/>
      <c r="X148" s="575"/>
      <c r="Y148" s="580">
        <v>0</v>
      </c>
      <c r="Z148" s="580">
        <v>0</v>
      </c>
      <c r="AA148" s="567" t="str">
        <f t="shared" si="10"/>
        <v>No hay Programación</v>
      </c>
      <c r="AB148" s="568" t="str">
        <f t="shared" si="11"/>
        <v>De acuerdo con lo programado</v>
      </c>
      <c r="AC148" s="575"/>
      <c r="AD148" s="575"/>
      <c r="AE148" s="575"/>
      <c r="AF148" s="576"/>
      <c r="AG148" s="576"/>
      <c r="AH148" s="575"/>
      <c r="AI148" s="575"/>
      <c r="AJ148" s="575"/>
      <c r="AK148" s="576"/>
      <c r="AL148" s="576"/>
      <c r="AM148" s="575"/>
      <c r="AN148" s="575"/>
      <c r="AO148" s="575"/>
      <c r="AP148" s="575"/>
      <c r="AQ148" s="575"/>
    </row>
    <row r="149" spans="1:43" ht="35.25" hidden="1" customHeight="1" thickTop="1" thickBot="1">
      <c r="A149" s="563">
        <v>15.2</v>
      </c>
      <c r="B149" s="564"/>
      <c r="C149" s="564"/>
      <c r="D149" s="564"/>
      <c r="E149" s="564"/>
      <c r="F149" s="587" t="s">
        <v>1311</v>
      </c>
      <c r="G149" s="588">
        <v>0</v>
      </c>
      <c r="H149" s="588">
        <v>0</v>
      </c>
      <c r="I149" s="567" t="str">
        <f t="shared" si="8"/>
        <v>No hay Programación</v>
      </c>
      <c r="J149" s="568" t="str">
        <f t="shared" si="9"/>
        <v>De acuerdo con lo programado</v>
      </c>
      <c r="K149" s="588"/>
      <c r="L149" s="581"/>
      <c r="M149" s="579"/>
      <c r="N149" s="572"/>
      <c r="O149" s="582"/>
      <c r="P149" s="581"/>
      <c r="Q149" s="579"/>
      <c r="R149" s="572"/>
      <c r="S149" s="582"/>
      <c r="T149" s="583"/>
      <c r="U149" s="579"/>
      <c r="V149" s="572"/>
      <c r="W149" s="582"/>
      <c r="X149" s="575"/>
      <c r="Y149" s="580">
        <v>0</v>
      </c>
      <c r="Z149" s="580">
        <v>0</v>
      </c>
      <c r="AA149" s="567" t="str">
        <f t="shared" si="10"/>
        <v>No hay Programación</v>
      </c>
      <c r="AB149" s="568" t="str">
        <f t="shared" si="11"/>
        <v>De acuerdo con lo programado</v>
      </c>
      <c r="AC149" s="575"/>
      <c r="AD149" s="575"/>
      <c r="AE149" s="575"/>
      <c r="AF149" s="576"/>
      <c r="AG149" s="576"/>
      <c r="AH149" s="575"/>
      <c r="AI149" s="575"/>
      <c r="AJ149" s="575"/>
      <c r="AK149" s="576"/>
      <c r="AL149" s="576"/>
      <c r="AM149" s="575"/>
      <c r="AN149" s="575"/>
      <c r="AO149" s="575"/>
      <c r="AP149" s="575"/>
      <c r="AQ149" s="575"/>
    </row>
    <row r="150" spans="1:43" ht="35.25" hidden="1" customHeight="1" thickTop="1" thickBot="1">
      <c r="A150" s="563">
        <v>15.3</v>
      </c>
      <c r="B150" s="564"/>
      <c r="C150" s="564"/>
      <c r="D150" s="564"/>
      <c r="E150" s="564"/>
      <c r="F150" s="577" t="s">
        <v>1312</v>
      </c>
      <c r="G150" s="578">
        <v>0</v>
      </c>
      <c r="H150" s="578">
        <v>0</v>
      </c>
      <c r="I150" s="567" t="str">
        <f t="shared" si="8"/>
        <v>No hay Programación</v>
      </c>
      <c r="J150" s="568" t="str">
        <f t="shared" si="9"/>
        <v>De acuerdo con lo programado</v>
      </c>
      <c r="K150" s="578"/>
      <c r="L150" s="581"/>
      <c r="M150" s="579"/>
      <c r="N150" s="572"/>
      <c r="O150" s="582"/>
      <c r="P150" s="581"/>
      <c r="Q150" s="579"/>
      <c r="R150" s="572"/>
      <c r="S150" s="582"/>
      <c r="T150" s="583"/>
      <c r="U150" s="579"/>
      <c r="V150" s="572"/>
      <c r="W150" s="582"/>
      <c r="X150" s="575"/>
      <c r="Y150" s="580">
        <v>0</v>
      </c>
      <c r="Z150" s="580">
        <v>0</v>
      </c>
      <c r="AA150" s="567" t="str">
        <f t="shared" si="10"/>
        <v>No hay Programación</v>
      </c>
      <c r="AB150" s="568" t="str">
        <f t="shared" si="11"/>
        <v>De acuerdo con lo programado</v>
      </c>
      <c r="AC150" s="575"/>
      <c r="AD150" s="575"/>
      <c r="AE150" s="575"/>
      <c r="AF150" s="576"/>
      <c r="AG150" s="576"/>
      <c r="AH150" s="575"/>
      <c r="AI150" s="575"/>
      <c r="AJ150" s="575"/>
      <c r="AK150" s="576"/>
      <c r="AL150" s="576"/>
      <c r="AM150" s="575"/>
      <c r="AN150" s="575"/>
      <c r="AO150" s="575"/>
      <c r="AP150" s="575"/>
      <c r="AQ150" s="575"/>
    </row>
    <row r="151" spans="1:43" ht="35.25" hidden="1" customHeight="1" thickTop="1" thickBot="1">
      <c r="A151" s="563">
        <v>15.3</v>
      </c>
      <c r="B151" s="564"/>
      <c r="C151" s="564"/>
      <c r="D151" s="564"/>
      <c r="E151" s="564"/>
      <c r="F151" s="577" t="s">
        <v>1312</v>
      </c>
      <c r="G151" s="578">
        <v>0</v>
      </c>
      <c r="H151" s="578">
        <v>0</v>
      </c>
      <c r="I151" s="567" t="str">
        <f t="shared" si="8"/>
        <v>No hay Programación</v>
      </c>
      <c r="J151" s="568" t="str">
        <f t="shared" si="9"/>
        <v>De acuerdo con lo programado</v>
      </c>
      <c r="K151" s="578"/>
      <c r="L151" s="581"/>
      <c r="M151" s="579"/>
      <c r="N151" s="572"/>
      <c r="O151" s="582"/>
      <c r="P151" s="581"/>
      <c r="Q151" s="579"/>
      <c r="R151" s="572"/>
      <c r="S151" s="582"/>
      <c r="T151" s="583"/>
      <c r="U151" s="579"/>
      <c r="V151" s="572"/>
      <c r="W151" s="582"/>
      <c r="X151" s="575"/>
      <c r="Y151" s="580">
        <v>0</v>
      </c>
      <c r="Z151" s="580">
        <v>0</v>
      </c>
      <c r="AA151" s="567" t="str">
        <f t="shared" si="10"/>
        <v>No hay Programación</v>
      </c>
      <c r="AB151" s="568" t="str">
        <f t="shared" si="11"/>
        <v>De acuerdo con lo programado</v>
      </c>
      <c r="AC151" s="575"/>
      <c r="AD151" s="575"/>
      <c r="AE151" s="575"/>
      <c r="AF151" s="576"/>
      <c r="AG151" s="576"/>
      <c r="AH151" s="575"/>
      <c r="AI151" s="575"/>
      <c r="AJ151" s="575"/>
      <c r="AK151" s="576"/>
      <c r="AL151" s="576"/>
      <c r="AM151" s="575"/>
      <c r="AN151" s="575"/>
      <c r="AO151" s="575"/>
      <c r="AP151" s="575"/>
      <c r="AQ151" s="575"/>
    </row>
    <row r="152" spans="1:43" ht="35.25" hidden="1" customHeight="1" thickTop="1" thickBot="1">
      <c r="A152" s="563">
        <v>15.3</v>
      </c>
      <c r="B152" s="564"/>
      <c r="C152" s="564"/>
      <c r="D152" s="564"/>
      <c r="E152" s="564"/>
      <c r="F152" s="577" t="s">
        <v>1312</v>
      </c>
      <c r="G152" s="578">
        <v>0</v>
      </c>
      <c r="H152" s="578">
        <v>0</v>
      </c>
      <c r="I152" s="567" t="str">
        <f t="shared" si="8"/>
        <v>No hay Programación</v>
      </c>
      <c r="J152" s="568" t="str">
        <f t="shared" si="9"/>
        <v>De acuerdo con lo programado</v>
      </c>
      <c r="K152" s="578"/>
      <c r="L152" s="581"/>
      <c r="M152" s="579"/>
      <c r="N152" s="572"/>
      <c r="O152" s="582"/>
      <c r="P152" s="581"/>
      <c r="Q152" s="579"/>
      <c r="R152" s="572"/>
      <c r="S152" s="582"/>
      <c r="T152" s="583"/>
      <c r="U152" s="579"/>
      <c r="V152" s="572"/>
      <c r="W152" s="582"/>
      <c r="X152" s="575"/>
      <c r="Y152" s="580">
        <v>0</v>
      </c>
      <c r="Z152" s="580">
        <v>0</v>
      </c>
      <c r="AA152" s="567" t="str">
        <f t="shared" si="10"/>
        <v>No hay Programación</v>
      </c>
      <c r="AB152" s="568" t="str">
        <f t="shared" si="11"/>
        <v>De acuerdo con lo programado</v>
      </c>
      <c r="AC152" s="575"/>
      <c r="AD152" s="575"/>
      <c r="AE152" s="575"/>
      <c r="AF152" s="576"/>
      <c r="AG152" s="576"/>
      <c r="AH152" s="575"/>
      <c r="AI152" s="575"/>
      <c r="AJ152" s="575"/>
      <c r="AK152" s="576"/>
      <c r="AL152" s="576"/>
      <c r="AM152" s="575"/>
      <c r="AN152" s="575"/>
      <c r="AO152" s="575"/>
      <c r="AP152" s="575"/>
      <c r="AQ152" s="575"/>
    </row>
    <row r="153" spans="1:43" ht="35.25" hidden="1" customHeight="1" thickTop="1" thickBot="1">
      <c r="A153" s="563">
        <v>15.3</v>
      </c>
      <c r="B153" s="564"/>
      <c r="C153" s="564"/>
      <c r="D153" s="564"/>
      <c r="E153" s="564"/>
      <c r="F153" s="577" t="s">
        <v>1312</v>
      </c>
      <c r="G153" s="578">
        <v>0</v>
      </c>
      <c r="H153" s="578">
        <v>0</v>
      </c>
      <c r="I153" s="567" t="str">
        <f t="shared" si="8"/>
        <v>No hay Programación</v>
      </c>
      <c r="J153" s="568" t="str">
        <f t="shared" si="9"/>
        <v>De acuerdo con lo programado</v>
      </c>
      <c r="K153" s="578"/>
      <c r="L153" s="581"/>
      <c r="M153" s="579"/>
      <c r="N153" s="572"/>
      <c r="O153" s="582"/>
      <c r="P153" s="581"/>
      <c r="Q153" s="579"/>
      <c r="R153" s="572"/>
      <c r="S153" s="582"/>
      <c r="T153" s="583"/>
      <c r="U153" s="579"/>
      <c r="V153" s="572"/>
      <c r="W153" s="582"/>
      <c r="X153" s="575"/>
      <c r="Y153" s="580">
        <v>0</v>
      </c>
      <c r="Z153" s="580">
        <v>0</v>
      </c>
      <c r="AA153" s="567" t="str">
        <f t="shared" si="10"/>
        <v>No hay Programación</v>
      </c>
      <c r="AB153" s="568" t="str">
        <f t="shared" si="11"/>
        <v>De acuerdo con lo programado</v>
      </c>
      <c r="AC153" s="575"/>
      <c r="AD153" s="575"/>
      <c r="AE153" s="575"/>
      <c r="AF153" s="576"/>
      <c r="AG153" s="576"/>
      <c r="AH153" s="575"/>
      <c r="AI153" s="575"/>
      <c r="AJ153" s="575"/>
      <c r="AK153" s="576"/>
      <c r="AL153" s="576"/>
      <c r="AM153" s="575"/>
      <c r="AN153" s="575"/>
      <c r="AO153" s="575"/>
      <c r="AP153" s="575"/>
      <c r="AQ153" s="575"/>
    </row>
    <row r="154" spans="1:43" ht="35.25" hidden="1" customHeight="1" thickTop="1" thickBot="1">
      <c r="A154" s="563">
        <v>15.3</v>
      </c>
      <c r="B154" s="564"/>
      <c r="C154" s="564"/>
      <c r="D154" s="564"/>
      <c r="E154" s="564"/>
      <c r="F154" s="577" t="s">
        <v>1312</v>
      </c>
      <c r="G154" s="578">
        <v>0</v>
      </c>
      <c r="H154" s="578">
        <v>0</v>
      </c>
      <c r="I154" s="567" t="str">
        <f t="shared" si="8"/>
        <v>No hay Programación</v>
      </c>
      <c r="J154" s="568" t="str">
        <f t="shared" si="9"/>
        <v>De acuerdo con lo programado</v>
      </c>
      <c r="K154" s="578"/>
      <c r="L154" s="581"/>
      <c r="M154" s="579"/>
      <c r="N154" s="572"/>
      <c r="O154" s="582"/>
      <c r="P154" s="581"/>
      <c r="Q154" s="579"/>
      <c r="R154" s="572"/>
      <c r="S154" s="582"/>
      <c r="T154" s="583"/>
      <c r="U154" s="579"/>
      <c r="V154" s="572"/>
      <c r="W154" s="582"/>
      <c r="X154" s="575"/>
      <c r="Y154" s="580">
        <v>0</v>
      </c>
      <c r="Z154" s="580">
        <v>0</v>
      </c>
      <c r="AA154" s="567" t="str">
        <f t="shared" si="10"/>
        <v>No hay Programación</v>
      </c>
      <c r="AB154" s="568" t="str">
        <f t="shared" si="11"/>
        <v>De acuerdo con lo programado</v>
      </c>
      <c r="AC154" s="575"/>
      <c r="AD154" s="575"/>
      <c r="AE154" s="575"/>
      <c r="AF154" s="576"/>
      <c r="AG154" s="576"/>
      <c r="AH154" s="575"/>
      <c r="AI154" s="575"/>
      <c r="AJ154" s="575"/>
      <c r="AK154" s="576"/>
      <c r="AL154" s="576"/>
      <c r="AM154" s="575"/>
      <c r="AN154" s="575"/>
      <c r="AO154" s="575"/>
      <c r="AP154" s="575"/>
      <c r="AQ154" s="575"/>
    </row>
    <row r="155" spans="1:43" ht="35.25" hidden="1" customHeight="1" thickTop="1" thickBot="1">
      <c r="A155" s="563">
        <v>15.3</v>
      </c>
      <c r="B155" s="564"/>
      <c r="C155" s="564"/>
      <c r="D155" s="564"/>
      <c r="E155" s="564"/>
      <c r="F155" s="577" t="s">
        <v>1312</v>
      </c>
      <c r="G155" s="578">
        <v>0</v>
      </c>
      <c r="H155" s="578">
        <v>0</v>
      </c>
      <c r="I155" s="567" t="str">
        <f t="shared" si="8"/>
        <v>No hay Programación</v>
      </c>
      <c r="J155" s="568" t="str">
        <f t="shared" si="9"/>
        <v>De acuerdo con lo programado</v>
      </c>
      <c r="K155" s="578"/>
      <c r="L155" s="581"/>
      <c r="M155" s="579"/>
      <c r="N155" s="572"/>
      <c r="O155" s="582"/>
      <c r="P155" s="581"/>
      <c r="Q155" s="579"/>
      <c r="R155" s="572"/>
      <c r="S155" s="582"/>
      <c r="T155" s="583"/>
      <c r="U155" s="579"/>
      <c r="V155" s="572"/>
      <c r="W155" s="582"/>
      <c r="X155" s="575"/>
      <c r="Y155" s="580">
        <v>0</v>
      </c>
      <c r="Z155" s="580">
        <v>0</v>
      </c>
      <c r="AA155" s="567" t="str">
        <f t="shared" si="10"/>
        <v>No hay Programación</v>
      </c>
      <c r="AB155" s="568" t="str">
        <f t="shared" si="11"/>
        <v>De acuerdo con lo programado</v>
      </c>
      <c r="AC155" s="575"/>
      <c r="AD155" s="575"/>
      <c r="AE155" s="575"/>
      <c r="AF155" s="576"/>
      <c r="AG155" s="576"/>
      <c r="AH155" s="575"/>
      <c r="AI155" s="575"/>
      <c r="AJ155" s="575"/>
      <c r="AK155" s="576"/>
      <c r="AL155" s="576"/>
      <c r="AM155" s="575"/>
      <c r="AN155" s="575"/>
      <c r="AO155" s="575"/>
      <c r="AP155" s="575"/>
      <c r="AQ155" s="575"/>
    </row>
    <row r="156" spans="1:43" ht="35.25" hidden="1" customHeight="1" thickTop="1" thickBot="1">
      <c r="A156" s="563">
        <v>15.3</v>
      </c>
      <c r="B156" s="564"/>
      <c r="C156" s="564"/>
      <c r="D156" s="564"/>
      <c r="E156" s="564"/>
      <c r="F156" s="577" t="s">
        <v>1312</v>
      </c>
      <c r="G156" s="578">
        <v>0</v>
      </c>
      <c r="H156" s="578">
        <v>0</v>
      </c>
      <c r="I156" s="567" t="str">
        <f t="shared" si="8"/>
        <v>No hay Programación</v>
      </c>
      <c r="J156" s="568" t="str">
        <f t="shared" si="9"/>
        <v>De acuerdo con lo programado</v>
      </c>
      <c r="K156" s="578"/>
      <c r="L156" s="581"/>
      <c r="M156" s="579"/>
      <c r="N156" s="572"/>
      <c r="O156" s="582"/>
      <c r="P156" s="581"/>
      <c r="Q156" s="579"/>
      <c r="R156" s="572"/>
      <c r="S156" s="582"/>
      <c r="T156" s="583"/>
      <c r="U156" s="579"/>
      <c r="V156" s="572"/>
      <c r="W156" s="582"/>
      <c r="X156" s="575"/>
      <c r="Y156" s="580">
        <v>0</v>
      </c>
      <c r="Z156" s="580">
        <v>0</v>
      </c>
      <c r="AA156" s="567" t="str">
        <f t="shared" si="10"/>
        <v>No hay Programación</v>
      </c>
      <c r="AB156" s="568" t="str">
        <f t="shared" si="11"/>
        <v>De acuerdo con lo programado</v>
      </c>
      <c r="AC156" s="575"/>
      <c r="AD156" s="575"/>
      <c r="AE156" s="575"/>
      <c r="AF156" s="576"/>
      <c r="AG156" s="576"/>
      <c r="AH156" s="575"/>
      <c r="AI156" s="575"/>
      <c r="AJ156" s="575"/>
      <c r="AK156" s="576"/>
      <c r="AL156" s="576"/>
      <c r="AM156" s="575"/>
      <c r="AN156" s="575"/>
      <c r="AO156" s="575"/>
      <c r="AP156" s="575"/>
      <c r="AQ156" s="575"/>
    </row>
    <row r="157" spans="1:43" ht="35.25" hidden="1" customHeight="1" thickTop="1" thickBot="1">
      <c r="A157" s="563">
        <v>15.3</v>
      </c>
      <c r="B157" s="564"/>
      <c r="C157" s="564"/>
      <c r="D157" s="564"/>
      <c r="E157" s="564"/>
      <c r="F157" s="577" t="s">
        <v>1312</v>
      </c>
      <c r="G157" s="578">
        <v>0</v>
      </c>
      <c r="H157" s="578">
        <v>0</v>
      </c>
      <c r="I157" s="567" t="str">
        <f t="shared" si="8"/>
        <v>No hay Programación</v>
      </c>
      <c r="J157" s="568" t="str">
        <f t="shared" si="9"/>
        <v>De acuerdo con lo programado</v>
      </c>
      <c r="K157" s="578"/>
      <c r="L157" s="581"/>
      <c r="M157" s="579"/>
      <c r="N157" s="572"/>
      <c r="O157" s="582"/>
      <c r="P157" s="581"/>
      <c r="Q157" s="579"/>
      <c r="R157" s="572"/>
      <c r="S157" s="582"/>
      <c r="T157" s="583"/>
      <c r="U157" s="579"/>
      <c r="V157" s="572"/>
      <c r="W157" s="582"/>
      <c r="X157" s="575"/>
      <c r="Y157" s="580">
        <v>0</v>
      </c>
      <c r="Z157" s="580">
        <v>0</v>
      </c>
      <c r="AA157" s="567" t="str">
        <f t="shared" si="10"/>
        <v>No hay Programación</v>
      </c>
      <c r="AB157" s="568" t="str">
        <f t="shared" si="11"/>
        <v>De acuerdo con lo programado</v>
      </c>
      <c r="AC157" s="575"/>
      <c r="AD157" s="575"/>
      <c r="AE157" s="575"/>
      <c r="AF157" s="576"/>
      <c r="AG157" s="576"/>
      <c r="AH157" s="575"/>
      <c r="AI157" s="575"/>
      <c r="AJ157" s="575"/>
      <c r="AK157" s="576"/>
      <c r="AL157" s="576"/>
      <c r="AM157" s="575"/>
      <c r="AN157" s="575"/>
      <c r="AO157" s="575"/>
      <c r="AP157" s="575"/>
      <c r="AQ157" s="575"/>
    </row>
    <row r="158" spans="1:43" ht="35.25" hidden="1" customHeight="1" thickTop="1" thickBot="1">
      <c r="A158" s="563">
        <v>15.3</v>
      </c>
      <c r="B158" s="564"/>
      <c r="C158" s="564"/>
      <c r="D158" s="564"/>
      <c r="E158" s="564"/>
      <c r="F158" s="577" t="s">
        <v>1312</v>
      </c>
      <c r="G158" s="578">
        <v>0</v>
      </c>
      <c r="H158" s="578">
        <v>0</v>
      </c>
      <c r="I158" s="567" t="str">
        <f t="shared" si="8"/>
        <v>No hay Programación</v>
      </c>
      <c r="J158" s="568" t="str">
        <f t="shared" si="9"/>
        <v>De acuerdo con lo programado</v>
      </c>
      <c r="K158" s="578"/>
      <c r="L158" s="581"/>
      <c r="M158" s="579"/>
      <c r="N158" s="572"/>
      <c r="O158" s="582"/>
      <c r="P158" s="581"/>
      <c r="Q158" s="579"/>
      <c r="R158" s="572"/>
      <c r="S158" s="582"/>
      <c r="T158" s="583"/>
      <c r="U158" s="579"/>
      <c r="V158" s="572"/>
      <c r="W158" s="582"/>
      <c r="X158" s="575"/>
      <c r="Y158" s="580">
        <v>0</v>
      </c>
      <c r="Z158" s="580">
        <v>0</v>
      </c>
      <c r="AA158" s="567" t="str">
        <f t="shared" si="10"/>
        <v>No hay Programación</v>
      </c>
      <c r="AB158" s="568" t="str">
        <f t="shared" si="11"/>
        <v>De acuerdo con lo programado</v>
      </c>
      <c r="AC158" s="575"/>
      <c r="AD158" s="575"/>
      <c r="AE158" s="575"/>
      <c r="AF158" s="576"/>
      <c r="AG158" s="576"/>
      <c r="AH158" s="575"/>
      <c r="AI158" s="575"/>
      <c r="AJ158" s="575"/>
      <c r="AK158" s="576"/>
      <c r="AL158" s="576"/>
      <c r="AM158" s="575"/>
      <c r="AN158" s="575"/>
      <c r="AO158" s="575"/>
      <c r="AP158" s="575"/>
      <c r="AQ158" s="575"/>
    </row>
    <row r="159" spans="1:43" ht="35.25" hidden="1" customHeight="1" thickTop="1" thickBot="1">
      <c r="A159" s="563">
        <v>15.3</v>
      </c>
      <c r="B159" s="564"/>
      <c r="C159" s="564"/>
      <c r="D159" s="564"/>
      <c r="E159" s="564"/>
      <c r="F159" s="577" t="s">
        <v>1312</v>
      </c>
      <c r="G159" s="578">
        <v>0</v>
      </c>
      <c r="H159" s="578">
        <v>0</v>
      </c>
      <c r="I159" s="567" t="str">
        <f t="shared" si="8"/>
        <v>No hay Programación</v>
      </c>
      <c r="J159" s="568" t="str">
        <f t="shared" si="9"/>
        <v>De acuerdo con lo programado</v>
      </c>
      <c r="K159" s="578"/>
      <c r="L159" s="581"/>
      <c r="M159" s="579"/>
      <c r="N159" s="572"/>
      <c r="O159" s="582"/>
      <c r="P159" s="581"/>
      <c r="Q159" s="579"/>
      <c r="R159" s="572"/>
      <c r="S159" s="582"/>
      <c r="T159" s="583"/>
      <c r="U159" s="579"/>
      <c r="V159" s="572"/>
      <c r="W159" s="582"/>
      <c r="X159" s="575"/>
      <c r="Y159" s="580">
        <v>0</v>
      </c>
      <c r="Z159" s="580">
        <v>0</v>
      </c>
      <c r="AA159" s="567" t="str">
        <f t="shared" si="10"/>
        <v>No hay Programación</v>
      </c>
      <c r="AB159" s="568" t="str">
        <f t="shared" si="11"/>
        <v>De acuerdo con lo programado</v>
      </c>
      <c r="AC159" s="575"/>
      <c r="AD159" s="575"/>
      <c r="AE159" s="575"/>
      <c r="AF159" s="576"/>
      <c r="AG159" s="576"/>
      <c r="AH159" s="575"/>
      <c r="AI159" s="575"/>
      <c r="AJ159" s="575"/>
      <c r="AK159" s="576"/>
      <c r="AL159" s="576"/>
      <c r="AM159" s="575"/>
      <c r="AN159" s="575"/>
      <c r="AO159" s="575"/>
      <c r="AP159" s="575"/>
      <c r="AQ159" s="575"/>
    </row>
    <row r="160" spans="1:43" ht="35.25" hidden="1" customHeight="1" thickTop="1" thickBot="1">
      <c r="A160" s="563">
        <v>15.4</v>
      </c>
      <c r="B160" s="564"/>
      <c r="C160" s="564"/>
      <c r="D160" s="564"/>
      <c r="E160" s="564"/>
      <c r="F160" s="577" t="s">
        <v>1313</v>
      </c>
      <c r="G160" s="578">
        <v>0</v>
      </c>
      <c r="H160" s="578">
        <v>0</v>
      </c>
      <c r="I160" s="567" t="str">
        <f t="shared" si="8"/>
        <v>No hay Programación</v>
      </c>
      <c r="J160" s="568" t="str">
        <f t="shared" si="9"/>
        <v>De acuerdo con lo programado</v>
      </c>
      <c r="K160" s="578"/>
      <c r="L160" s="581"/>
      <c r="M160" s="579"/>
      <c r="N160" s="572"/>
      <c r="O160" s="582"/>
      <c r="P160" s="581"/>
      <c r="Q160" s="579"/>
      <c r="R160" s="572"/>
      <c r="S160" s="582"/>
      <c r="T160" s="583"/>
      <c r="U160" s="579"/>
      <c r="V160" s="572"/>
      <c r="W160" s="582"/>
      <c r="X160" s="575"/>
      <c r="Y160" s="580">
        <v>0</v>
      </c>
      <c r="Z160" s="580">
        <v>0</v>
      </c>
      <c r="AA160" s="567" t="str">
        <f t="shared" si="10"/>
        <v>No hay Programación</v>
      </c>
      <c r="AB160" s="568" t="str">
        <f t="shared" si="11"/>
        <v>De acuerdo con lo programado</v>
      </c>
      <c r="AC160" s="575"/>
      <c r="AD160" s="575"/>
      <c r="AE160" s="575"/>
      <c r="AF160" s="576"/>
      <c r="AG160" s="576"/>
      <c r="AH160" s="575"/>
      <c r="AI160" s="575"/>
      <c r="AJ160" s="575"/>
      <c r="AK160" s="576"/>
      <c r="AL160" s="576"/>
      <c r="AM160" s="575"/>
      <c r="AN160" s="575"/>
      <c r="AO160" s="575"/>
      <c r="AP160" s="575"/>
      <c r="AQ160" s="575"/>
    </row>
    <row r="161" spans="1:43" ht="35.25" hidden="1" customHeight="1" thickTop="1" thickBot="1">
      <c r="A161" s="563">
        <v>15.4</v>
      </c>
      <c r="B161" s="564"/>
      <c r="C161" s="564"/>
      <c r="D161" s="564"/>
      <c r="E161" s="564"/>
      <c r="F161" s="577" t="s">
        <v>1313</v>
      </c>
      <c r="G161" s="578">
        <v>0</v>
      </c>
      <c r="H161" s="578">
        <v>0</v>
      </c>
      <c r="I161" s="567" t="str">
        <f t="shared" si="8"/>
        <v>No hay Programación</v>
      </c>
      <c r="J161" s="568" t="str">
        <f t="shared" si="9"/>
        <v>De acuerdo con lo programado</v>
      </c>
      <c r="K161" s="578"/>
      <c r="L161" s="581"/>
      <c r="M161" s="579"/>
      <c r="N161" s="572"/>
      <c r="O161" s="582"/>
      <c r="P161" s="581"/>
      <c r="Q161" s="579"/>
      <c r="R161" s="572"/>
      <c r="S161" s="582"/>
      <c r="T161" s="583"/>
      <c r="U161" s="579"/>
      <c r="V161" s="572"/>
      <c r="W161" s="582"/>
      <c r="X161" s="575"/>
      <c r="Y161" s="580">
        <v>0</v>
      </c>
      <c r="Z161" s="580">
        <v>0</v>
      </c>
      <c r="AA161" s="567" t="str">
        <f t="shared" si="10"/>
        <v>No hay Programación</v>
      </c>
      <c r="AB161" s="568" t="str">
        <f t="shared" si="11"/>
        <v>De acuerdo con lo programado</v>
      </c>
      <c r="AC161" s="575"/>
      <c r="AD161" s="575"/>
      <c r="AE161" s="575"/>
      <c r="AF161" s="576"/>
      <c r="AG161" s="576"/>
      <c r="AH161" s="575"/>
      <c r="AI161" s="575"/>
      <c r="AJ161" s="575"/>
      <c r="AK161" s="576"/>
      <c r="AL161" s="576"/>
      <c r="AM161" s="575"/>
      <c r="AN161" s="575"/>
      <c r="AO161" s="575"/>
      <c r="AP161" s="575"/>
      <c r="AQ161" s="575"/>
    </row>
    <row r="162" spans="1:43" ht="35.25" hidden="1" customHeight="1" thickTop="1" thickBot="1">
      <c r="A162" s="563">
        <v>15.4</v>
      </c>
      <c r="B162" s="564"/>
      <c r="C162" s="564"/>
      <c r="D162" s="564"/>
      <c r="E162" s="564"/>
      <c r="F162" s="577" t="s">
        <v>1313</v>
      </c>
      <c r="G162" s="578">
        <v>0</v>
      </c>
      <c r="H162" s="578">
        <v>0</v>
      </c>
      <c r="I162" s="567" t="str">
        <f t="shared" si="8"/>
        <v>No hay Programación</v>
      </c>
      <c r="J162" s="568" t="str">
        <f t="shared" si="9"/>
        <v>De acuerdo con lo programado</v>
      </c>
      <c r="K162" s="578"/>
      <c r="L162" s="581"/>
      <c r="M162" s="579"/>
      <c r="N162" s="572"/>
      <c r="O162" s="582"/>
      <c r="P162" s="581"/>
      <c r="Q162" s="579"/>
      <c r="R162" s="572"/>
      <c r="S162" s="582"/>
      <c r="T162" s="583"/>
      <c r="U162" s="579"/>
      <c r="V162" s="572"/>
      <c r="W162" s="582"/>
      <c r="X162" s="575"/>
      <c r="Y162" s="580">
        <v>0</v>
      </c>
      <c r="Z162" s="580">
        <v>0</v>
      </c>
      <c r="AA162" s="567" t="str">
        <f t="shared" si="10"/>
        <v>No hay Programación</v>
      </c>
      <c r="AB162" s="568" t="str">
        <f t="shared" si="11"/>
        <v>De acuerdo con lo programado</v>
      </c>
      <c r="AC162" s="575"/>
      <c r="AD162" s="575"/>
      <c r="AE162" s="575"/>
      <c r="AF162" s="576"/>
      <c r="AG162" s="576"/>
      <c r="AH162" s="575"/>
      <c r="AI162" s="575"/>
      <c r="AJ162" s="575"/>
      <c r="AK162" s="576"/>
      <c r="AL162" s="576"/>
      <c r="AM162" s="575"/>
      <c r="AN162" s="575"/>
      <c r="AO162" s="575"/>
      <c r="AP162" s="575"/>
      <c r="AQ162" s="575"/>
    </row>
    <row r="163" spans="1:43" ht="35.25" hidden="1" customHeight="1" thickTop="1" thickBot="1">
      <c r="A163" s="563">
        <v>15.4</v>
      </c>
      <c r="B163" s="564"/>
      <c r="C163" s="564"/>
      <c r="D163" s="564"/>
      <c r="E163" s="564"/>
      <c r="F163" s="577" t="s">
        <v>1313</v>
      </c>
      <c r="G163" s="578">
        <v>0</v>
      </c>
      <c r="H163" s="578">
        <v>0</v>
      </c>
      <c r="I163" s="567" t="str">
        <f t="shared" si="8"/>
        <v>No hay Programación</v>
      </c>
      <c r="J163" s="568" t="str">
        <f t="shared" si="9"/>
        <v>De acuerdo con lo programado</v>
      </c>
      <c r="K163" s="578"/>
      <c r="L163" s="581"/>
      <c r="M163" s="579"/>
      <c r="N163" s="572"/>
      <c r="O163" s="582"/>
      <c r="P163" s="581"/>
      <c r="Q163" s="579"/>
      <c r="R163" s="572"/>
      <c r="S163" s="582"/>
      <c r="T163" s="583"/>
      <c r="U163" s="579"/>
      <c r="V163" s="572"/>
      <c r="W163" s="582"/>
      <c r="X163" s="575"/>
      <c r="Y163" s="580">
        <v>0</v>
      </c>
      <c r="Z163" s="580">
        <v>0</v>
      </c>
      <c r="AA163" s="567" t="str">
        <f t="shared" si="10"/>
        <v>No hay Programación</v>
      </c>
      <c r="AB163" s="568" t="str">
        <f t="shared" si="11"/>
        <v>De acuerdo con lo programado</v>
      </c>
      <c r="AC163" s="575"/>
      <c r="AD163" s="575"/>
      <c r="AE163" s="575"/>
      <c r="AF163" s="576"/>
      <c r="AG163" s="576"/>
      <c r="AH163" s="575"/>
      <c r="AI163" s="575"/>
      <c r="AJ163" s="575"/>
      <c r="AK163" s="576"/>
      <c r="AL163" s="576"/>
      <c r="AM163" s="575"/>
      <c r="AN163" s="575"/>
      <c r="AO163" s="575"/>
      <c r="AP163" s="575"/>
      <c r="AQ163" s="575"/>
    </row>
    <row r="164" spans="1:43" ht="35.25" hidden="1" customHeight="1" thickTop="1" thickBot="1">
      <c r="A164" s="563">
        <v>15.4</v>
      </c>
      <c r="B164" s="564"/>
      <c r="C164" s="564"/>
      <c r="D164" s="564"/>
      <c r="E164" s="564"/>
      <c r="F164" s="577" t="s">
        <v>1313</v>
      </c>
      <c r="G164" s="578">
        <v>0</v>
      </c>
      <c r="H164" s="578">
        <v>0</v>
      </c>
      <c r="I164" s="567" t="str">
        <f t="shared" si="8"/>
        <v>No hay Programación</v>
      </c>
      <c r="J164" s="568" t="str">
        <f t="shared" si="9"/>
        <v>De acuerdo con lo programado</v>
      </c>
      <c r="K164" s="578"/>
      <c r="L164" s="581"/>
      <c r="M164" s="579"/>
      <c r="N164" s="572"/>
      <c r="O164" s="582"/>
      <c r="P164" s="581"/>
      <c r="Q164" s="579"/>
      <c r="R164" s="572"/>
      <c r="S164" s="582"/>
      <c r="T164" s="583"/>
      <c r="U164" s="579"/>
      <c r="V164" s="572"/>
      <c r="W164" s="582"/>
      <c r="X164" s="575"/>
      <c r="Y164" s="580">
        <v>0</v>
      </c>
      <c r="Z164" s="580">
        <v>0</v>
      </c>
      <c r="AA164" s="567" t="str">
        <f t="shared" si="10"/>
        <v>No hay Programación</v>
      </c>
      <c r="AB164" s="568" t="str">
        <f t="shared" si="11"/>
        <v>De acuerdo con lo programado</v>
      </c>
      <c r="AC164" s="575"/>
      <c r="AD164" s="575"/>
      <c r="AE164" s="575"/>
      <c r="AF164" s="576"/>
      <c r="AG164" s="576"/>
      <c r="AH164" s="575"/>
      <c r="AI164" s="575"/>
      <c r="AJ164" s="575"/>
      <c r="AK164" s="576"/>
      <c r="AL164" s="576"/>
      <c r="AM164" s="575"/>
      <c r="AN164" s="575"/>
      <c r="AO164" s="575"/>
      <c r="AP164" s="575"/>
      <c r="AQ164" s="575"/>
    </row>
    <row r="165" spans="1:43" ht="35.25" hidden="1" customHeight="1" thickTop="1" thickBot="1">
      <c r="A165" s="563">
        <v>15.4</v>
      </c>
      <c r="B165" s="564"/>
      <c r="C165" s="564"/>
      <c r="D165" s="564"/>
      <c r="E165" s="564"/>
      <c r="F165" s="577" t="s">
        <v>1313</v>
      </c>
      <c r="G165" s="578">
        <v>0</v>
      </c>
      <c r="H165" s="578">
        <v>0</v>
      </c>
      <c r="I165" s="567" t="str">
        <f t="shared" si="8"/>
        <v>No hay Programación</v>
      </c>
      <c r="J165" s="568" t="str">
        <f t="shared" si="9"/>
        <v>De acuerdo con lo programado</v>
      </c>
      <c r="K165" s="578"/>
      <c r="L165" s="581"/>
      <c r="M165" s="579"/>
      <c r="N165" s="572"/>
      <c r="O165" s="582"/>
      <c r="P165" s="581"/>
      <c r="Q165" s="579"/>
      <c r="R165" s="572"/>
      <c r="S165" s="582"/>
      <c r="T165" s="583"/>
      <c r="U165" s="579"/>
      <c r="V165" s="572"/>
      <c r="W165" s="582"/>
      <c r="X165" s="575"/>
      <c r="Y165" s="580">
        <v>0</v>
      </c>
      <c r="Z165" s="580">
        <v>0</v>
      </c>
      <c r="AA165" s="567" t="str">
        <f t="shared" si="10"/>
        <v>No hay Programación</v>
      </c>
      <c r="AB165" s="568" t="str">
        <f t="shared" si="11"/>
        <v>De acuerdo con lo programado</v>
      </c>
      <c r="AC165" s="575"/>
      <c r="AD165" s="575"/>
      <c r="AE165" s="575"/>
      <c r="AF165" s="576"/>
      <c r="AG165" s="576"/>
      <c r="AH165" s="575"/>
      <c r="AI165" s="575"/>
      <c r="AJ165" s="575"/>
      <c r="AK165" s="576"/>
      <c r="AL165" s="576"/>
      <c r="AM165" s="575"/>
      <c r="AN165" s="575"/>
      <c r="AO165" s="575"/>
      <c r="AP165" s="575"/>
      <c r="AQ165" s="575"/>
    </row>
    <row r="166" spans="1:43" ht="35.25" hidden="1" customHeight="1" thickTop="1" thickBot="1">
      <c r="A166" s="563">
        <v>15.4</v>
      </c>
      <c r="B166" s="564"/>
      <c r="C166" s="564"/>
      <c r="D166" s="564"/>
      <c r="E166" s="564"/>
      <c r="F166" s="577" t="s">
        <v>1313</v>
      </c>
      <c r="G166" s="578">
        <v>0</v>
      </c>
      <c r="H166" s="578">
        <v>0</v>
      </c>
      <c r="I166" s="567" t="str">
        <f t="shared" si="8"/>
        <v>No hay Programación</v>
      </c>
      <c r="J166" s="568" t="str">
        <f t="shared" si="9"/>
        <v>De acuerdo con lo programado</v>
      </c>
      <c r="K166" s="578"/>
      <c r="L166" s="581"/>
      <c r="M166" s="579"/>
      <c r="N166" s="572"/>
      <c r="O166" s="582"/>
      <c r="P166" s="581"/>
      <c r="Q166" s="579"/>
      <c r="R166" s="572"/>
      <c r="S166" s="582"/>
      <c r="T166" s="583"/>
      <c r="U166" s="579"/>
      <c r="V166" s="572"/>
      <c r="W166" s="582"/>
      <c r="X166" s="575"/>
      <c r="Y166" s="580">
        <v>0</v>
      </c>
      <c r="Z166" s="580">
        <v>0</v>
      </c>
      <c r="AA166" s="567" t="str">
        <f t="shared" si="10"/>
        <v>No hay Programación</v>
      </c>
      <c r="AB166" s="568" t="str">
        <f t="shared" si="11"/>
        <v>De acuerdo con lo programado</v>
      </c>
      <c r="AC166" s="575"/>
      <c r="AD166" s="575"/>
      <c r="AE166" s="575"/>
      <c r="AF166" s="576"/>
      <c r="AG166" s="576"/>
      <c r="AH166" s="575"/>
      <c r="AI166" s="575"/>
      <c r="AJ166" s="575"/>
      <c r="AK166" s="576"/>
      <c r="AL166" s="576"/>
      <c r="AM166" s="575"/>
      <c r="AN166" s="575"/>
      <c r="AO166" s="575"/>
      <c r="AP166" s="575"/>
      <c r="AQ166" s="575"/>
    </row>
    <row r="167" spans="1:43" ht="35.25" hidden="1" customHeight="1" thickTop="1" thickBot="1">
      <c r="A167" s="563">
        <v>15.4</v>
      </c>
      <c r="B167" s="564"/>
      <c r="C167" s="564"/>
      <c r="D167" s="564"/>
      <c r="E167" s="564"/>
      <c r="F167" s="577" t="s">
        <v>1313</v>
      </c>
      <c r="G167" s="578">
        <v>0</v>
      </c>
      <c r="H167" s="578">
        <v>0</v>
      </c>
      <c r="I167" s="567" t="str">
        <f t="shared" si="8"/>
        <v>No hay Programación</v>
      </c>
      <c r="J167" s="568" t="str">
        <f t="shared" si="9"/>
        <v>De acuerdo con lo programado</v>
      </c>
      <c r="K167" s="578"/>
      <c r="L167" s="581"/>
      <c r="M167" s="579"/>
      <c r="N167" s="572"/>
      <c r="O167" s="582"/>
      <c r="P167" s="581"/>
      <c r="Q167" s="579"/>
      <c r="R167" s="572"/>
      <c r="S167" s="582"/>
      <c r="T167" s="583"/>
      <c r="U167" s="579"/>
      <c r="V167" s="572"/>
      <c r="W167" s="582"/>
      <c r="X167" s="575"/>
      <c r="Y167" s="580">
        <v>0</v>
      </c>
      <c r="Z167" s="580">
        <v>0</v>
      </c>
      <c r="AA167" s="567" t="str">
        <f t="shared" si="10"/>
        <v>No hay Programación</v>
      </c>
      <c r="AB167" s="568" t="str">
        <f t="shared" si="11"/>
        <v>De acuerdo con lo programado</v>
      </c>
      <c r="AC167" s="575"/>
      <c r="AD167" s="575"/>
      <c r="AE167" s="575"/>
      <c r="AF167" s="576"/>
      <c r="AG167" s="576"/>
      <c r="AH167" s="575"/>
      <c r="AI167" s="575"/>
      <c r="AJ167" s="575"/>
      <c r="AK167" s="576"/>
      <c r="AL167" s="576"/>
      <c r="AM167" s="575"/>
      <c r="AN167" s="575"/>
      <c r="AO167" s="575"/>
      <c r="AP167" s="575"/>
      <c r="AQ167" s="575"/>
    </row>
    <row r="168" spans="1:43" ht="35.25" hidden="1" customHeight="1" thickTop="1" thickBot="1">
      <c r="A168" s="563">
        <v>15.4</v>
      </c>
      <c r="B168" s="564"/>
      <c r="C168" s="564"/>
      <c r="D168" s="564"/>
      <c r="E168" s="564"/>
      <c r="F168" s="577" t="s">
        <v>1313</v>
      </c>
      <c r="G168" s="578">
        <v>0</v>
      </c>
      <c r="H168" s="578">
        <v>0</v>
      </c>
      <c r="I168" s="567" t="str">
        <f t="shared" si="8"/>
        <v>No hay Programación</v>
      </c>
      <c r="J168" s="568" t="str">
        <f t="shared" si="9"/>
        <v>De acuerdo con lo programado</v>
      </c>
      <c r="K168" s="578"/>
      <c r="L168" s="581"/>
      <c r="M168" s="579"/>
      <c r="N168" s="572"/>
      <c r="O168" s="582"/>
      <c r="P168" s="581"/>
      <c r="Q168" s="579"/>
      <c r="R168" s="572"/>
      <c r="S168" s="582"/>
      <c r="T168" s="583"/>
      <c r="U168" s="579"/>
      <c r="V168" s="572"/>
      <c r="W168" s="582"/>
      <c r="X168" s="575"/>
      <c r="Y168" s="580">
        <v>0</v>
      </c>
      <c r="Z168" s="580">
        <v>0</v>
      </c>
      <c r="AA168" s="567" t="str">
        <f t="shared" si="10"/>
        <v>No hay Programación</v>
      </c>
      <c r="AB168" s="568" t="str">
        <f t="shared" si="11"/>
        <v>De acuerdo con lo programado</v>
      </c>
      <c r="AC168" s="575"/>
      <c r="AD168" s="575"/>
      <c r="AE168" s="575"/>
      <c r="AF168" s="576"/>
      <c r="AG168" s="576"/>
      <c r="AH168" s="575"/>
      <c r="AI168" s="575"/>
      <c r="AJ168" s="575"/>
      <c r="AK168" s="576"/>
      <c r="AL168" s="576"/>
      <c r="AM168" s="575"/>
      <c r="AN168" s="575"/>
      <c r="AO168" s="575"/>
      <c r="AP168" s="575"/>
      <c r="AQ168" s="575"/>
    </row>
    <row r="169" spans="1:43" ht="35.25" hidden="1" customHeight="1" thickTop="1" thickBot="1">
      <c r="A169" s="563">
        <v>15.4</v>
      </c>
      <c r="B169" s="564"/>
      <c r="C169" s="564"/>
      <c r="D169" s="564"/>
      <c r="E169" s="564"/>
      <c r="F169" s="577" t="s">
        <v>1313</v>
      </c>
      <c r="G169" s="578">
        <v>0</v>
      </c>
      <c r="H169" s="578">
        <v>0</v>
      </c>
      <c r="I169" s="567" t="str">
        <f t="shared" si="8"/>
        <v>No hay Programación</v>
      </c>
      <c r="J169" s="568" t="str">
        <f t="shared" si="9"/>
        <v>De acuerdo con lo programado</v>
      </c>
      <c r="K169" s="578"/>
      <c r="L169" s="581"/>
      <c r="M169" s="579"/>
      <c r="N169" s="572"/>
      <c r="O169" s="582"/>
      <c r="P169" s="581"/>
      <c r="Q169" s="579"/>
      <c r="R169" s="572"/>
      <c r="S169" s="582"/>
      <c r="T169" s="583"/>
      <c r="U169" s="579"/>
      <c r="V169" s="572"/>
      <c r="W169" s="582"/>
      <c r="X169" s="575"/>
      <c r="Y169" s="580">
        <v>0</v>
      </c>
      <c r="Z169" s="580">
        <v>0</v>
      </c>
      <c r="AA169" s="567" t="str">
        <f t="shared" si="10"/>
        <v>No hay Programación</v>
      </c>
      <c r="AB169" s="568" t="str">
        <f t="shared" si="11"/>
        <v>De acuerdo con lo programado</v>
      </c>
      <c r="AC169" s="575"/>
      <c r="AD169" s="575"/>
      <c r="AE169" s="575"/>
      <c r="AF169" s="576"/>
      <c r="AG169" s="576"/>
      <c r="AH169" s="575"/>
      <c r="AI169" s="575"/>
      <c r="AJ169" s="575"/>
      <c r="AK169" s="576"/>
      <c r="AL169" s="576"/>
      <c r="AM169" s="575"/>
      <c r="AN169" s="575"/>
      <c r="AO169" s="575"/>
      <c r="AP169" s="575"/>
      <c r="AQ169" s="575"/>
    </row>
    <row r="170" spans="1:43" ht="35.25" hidden="1" customHeight="1" thickTop="1" thickBot="1">
      <c r="A170" s="563">
        <v>15.5</v>
      </c>
      <c r="B170" s="564"/>
      <c r="C170" s="564"/>
      <c r="D170" s="564"/>
      <c r="E170" s="564"/>
      <c r="F170" s="577" t="s">
        <v>1314</v>
      </c>
      <c r="G170" s="578">
        <v>0</v>
      </c>
      <c r="H170" s="578">
        <v>0</v>
      </c>
      <c r="I170" s="567" t="str">
        <f t="shared" si="8"/>
        <v>No hay Programación</v>
      </c>
      <c r="J170" s="568" t="str">
        <f t="shared" si="9"/>
        <v>De acuerdo con lo programado</v>
      </c>
      <c r="K170" s="578"/>
      <c r="L170" s="581"/>
      <c r="M170" s="579"/>
      <c r="N170" s="572"/>
      <c r="O170" s="582"/>
      <c r="P170" s="581"/>
      <c r="Q170" s="579"/>
      <c r="R170" s="572"/>
      <c r="S170" s="582"/>
      <c r="T170" s="583"/>
      <c r="U170" s="579"/>
      <c r="V170" s="572"/>
      <c r="W170" s="582"/>
      <c r="X170" s="575"/>
      <c r="Y170" s="580">
        <v>0</v>
      </c>
      <c r="Z170" s="580">
        <v>0</v>
      </c>
      <c r="AA170" s="567" t="str">
        <f t="shared" si="10"/>
        <v>No hay Programación</v>
      </c>
      <c r="AB170" s="568" t="str">
        <f t="shared" si="11"/>
        <v>De acuerdo con lo programado</v>
      </c>
      <c r="AC170" s="575"/>
      <c r="AD170" s="575"/>
      <c r="AE170" s="575"/>
      <c r="AF170" s="576"/>
      <c r="AG170" s="576"/>
      <c r="AH170" s="575"/>
      <c r="AI170" s="575"/>
      <c r="AJ170" s="575"/>
      <c r="AK170" s="576"/>
      <c r="AL170" s="576"/>
      <c r="AM170" s="575"/>
      <c r="AN170" s="575"/>
      <c r="AO170" s="575"/>
      <c r="AP170" s="575"/>
      <c r="AQ170" s="575"/>
    </row>
    <row r="171" spans="1:43" ht="35.25" hidden="1" customHeight="1" thickTop="1" thickBot="1">
      <c r="A171" s="563">
        <v>15.5</v>
      </c>
      <c r="B171" s="564"/>
      <c r="C171" s="564"/>
      <c r="D171" s="564"/>
      <c r="E171" s="564"/>
      <c r="F171" s="577" t="s">
        <v>1314</v>
      </c>
      <c r="G171" s="578">
        <v>0</v>
      </c>
      <c r="H171" s="578">
        <v>0</v>
      </c>
      <c r="I171" s="567" t="str">
        <f t="shared" si="8"/>
        <v>No hay Programación</v>
      </c>
      <c r="J171" s="568" t="str">
        <f t="shared" si="9"/>
        <v>De acuerdo con lo programado</v>
      </c>
      <c r="K171" s="578"/>
      <c r="L171" s="581"/>
      <c r="M171" s="579"/>
      <c r="N171" s="572"/>
      <c r="O171" s="582"/>
      <c r="P171" s="581"/>
      <c r="Q171" s="579"/>
      <c r="R171" s="572"/>
      <c r="S171" s="582"/>
      <c r="T171" s="583"/>
      <c r="U171" s="579"/>
      <c r="V171" s="572"/>
      <c r="W171" s="582"/>
      <c r="X171" s="575"/>
      <c r="Y171" s="580">
        <v>0</v>
      </c>
      <c r="Z171" s="580">
        <v>0</v>
      </c>
      <c r="AA171" s="567" t="str">
        <f t="shared" si="10"/>
        <v>No hay Programación</v>
      </c>
      <c r="AB171" s="568" t="str">
        <f t="shared" si="11"/>
        <v>De acuerdo con lo programado</v>
      </c>
      <c r="AC171" s="575"/>
      <c r="AD171" s="575"/>
      <c r="AE171" s="575"/>
      <c r="AF171" s="576"/>
      <c r="AG171" s="576"/>
      <c r="AH171" s="575"/>
      <c r="AI171" s="575"/>
      <c r="AJ171" s="575"/>
      <c r="AK171" s="576"/>
      <c r="AL171" s="576"/>
      <c r="AM171" s="575"/>
      <c r="AN171" s="575"/>
      <c r="AO171" s="575"/>
      <c r="AP171" s="575"/>
      <c r="AQ171" s="575"/>
    </row>
    <row r="172" spans="1:43" ht="35.25" hidden="1" customHeight="1" thickTop="1" thickBot="1">
      <c r="A172" s="563">
        <v>15.5</v>
      </c>
      <c r="B172" s="564"/>
      <c r="C172" s="564"/>
      <c r="D172" s="564"/>
      <c r="E172" s="564"/>
      <c r="F172" s="577" t="s">
        <v>1314</v>
      </c>
      <c r="G172" s="578">
        <v>0</v>
      </c>
      <c r="H172" s="578">
        <v>0</v>
      </c>
      <c r="I172" s="567" t="str">
        <f t="shared" si="8"/>
        <v>No hay Programación</v>
      </c>
      <c r="J172" s="568" t="str">
        <f t="shared" si="9"/>
        <v>De acuerdo con lo programado</v>
      </c>
      <c r="K172" s="578"/>
      <c r="L172" s="581"/>
      <c r="M172" s="579"/>
      <c r="N172" s="572"/>
      <c r="O172" s="582"/>
      <c r="P172" s="581"/>
      <c r="Q172" s="579"/>
      <c r="R172" s="572"/>
      <c r="S172" s="582"/>
      <c r="T172" s="583"/>
      <c r="U172" s="579"/>
      <c r="V172" s="572"/>
      <c r="W172" s="582"/>
      <c r="X172" s="575"/>
      <c r="Y172" s="580">
        <v>0</v>
      </c>
      <c r="Z172" s="580">
        <v>0</v>
      </c>
      <c r="AA172" s="567" t="str">
        <f t="shared" si="10"/>
        <v>No hay Programación</v>
      </c>
      <c r="AB172" s="568" t="str">
        <f t="shared" si="11"/>
        <v>De acuerdo con lo programado</v>
      </c>
      <c r="AC172" s="575"/>
      <c r="AD172" s="575"/>
      <c r="AE172" s="575"/>
      <c r="AF172" s="576"/>
      <c r="AG172" s="576"/>
      <c r="AH172" s="575"/>
      <c r="AI172" s="575"/>
      <c r="AJ172" s="575"/>
      <c r="AK172" s="576"/>
      <c r="AL172" s="576"/>
      <c r="AM172" s="575"/>
      <c r="AN172" s="575"/>
      <c r="AO172" s="575"/>
      <c r="AP172" s="575"/>
      <c r="AQ172" s="575"/>
    </row>
    <row r="173" spans="1:43" ht="35.25" hidden="1" customHeight="1" thickTop="1" thickBot="1">
      <c r="A173" s="563">
        <v>15.5</v>
      </c>
      <c r="B173" s="564"/>
      <c r="C173" s="564"/>
      <c r="D173" s="564"/>
      <c r="E173" s="564"/>
      <c r="F173" s="577" t="s">
        <v>1314</v>
      </c>
      <c r="G173" s="578">
        <v>0</v>
      </c>
      <c r="H173" s="578">
        <v>0</v>
      </c>
      <c r="I173" s="567" t="str">
        <f t="shared" si="8"/>
        <v>No hay Programación</v>
      </c>
      <c r="J173" s="568" t="str">
        <f t="shared" si="9"/>
        <v>De acuerdo con lo programado</v>
      </c>
      <c r="K173" s="578"/>
      <c r="L173" s="581"/>
      <c r="M173" s="579"/>
      <c r="N173" s="572"/>
      <c r="O173" s="582"/>
      <c r="P173" s="581"/>
      <c r="Q173" s="579"/>
      <c r="R173" s="572"/>
      <c r="S173" s="582"/>
      <c r="T173" s="583"/>
      <c r="U173" s="579"/>
      <c r="V173" s="572"/>
      <c r="W173" s="582"/>
      <c r="X173" s="575"/>
      <c r="Y173" s="580">
        <v>0</v>
      </c>
      <c r="Z173" s="580">
        <v>0</v>
      </c>
      <c r="AA173" s="567" t="str">
        <f t="shared" si="10"/>
        <v>No hay Programación</v>
      </c>
      <c r="AB173" s="568" t="str">
        <f t="shared" si="11"/>
        <v>De acuerdo con lo programado</v>
      </c>
      <c r="AC173" s="575"/>
      <c r="AD173" s="575"/>
      <c r="AE173" s="575"/>
      <c r="AF173" s="576"/>
      <c r="AG173" s="576"/>
      <c r="AH173" s="575"/>
      <c r="AI173" s="575"/>
      <c r="AJ173" s="575"/>
      <c r="AK173" s="576"/>
      <c r="AL173" s="576"/>
      <c r="AM173" s="575"/>
      <c r="AN173" s="575"/>
      <c r="AO173" s="575"/>
      <c r="AP173" s="575"/>
      <c r="AQ173" s="575"/>
    </row>
    <row r="174" spans="1:43" ht="35.25" hidden="1" customHeight="1" thickTop="1" thickBot="1">
      <c r="A174" s="563">
        <v>15.6</v>
      </c>
      <c r="B174" s="564"/>
      <c r="C174" s="564"/>
      <c r="D174" s="564"/>
      <c r="E174" s="564"/>
      <c r="F174" s="577" t="s">
        <v>1315</v>
      </c>
      <c r="G174" s="578">
        <v>0</v>
      </c>
      <c r="H174" s="578">
        <v>0</v>
      </c>
      <c r="I174" s="567" t="str">
        <f t="shared" si="8"/>
        <v>No hay Programación</v>
      </c>
      <c r="J174" s="568" t="str">
        <f t="shared" si="9"/>
        <v>De acuerdo con lo programado</v>
      </c>
      <c r="K174" s="578"/>
      <c r="L174" s="581"/>
      <c r="M174" s="579"/>
      <c r="N174" s="572"/>
      <c r="O174" s="582"/>
      <c r="P174" s="581"/>
      <c r="Q174" s="579"/>
      <c r="R174" s="572"/>
      <c r="S174" s="582"/>
      <c r="T174" s="583"/>
      <c r="U174" s="579"/>
      <c r="V174" s="572"/>
      <c r="W174" s="582"/>
      <c r="X174" s="575"/>
      <c r="Y174" s="580">
        <v>0</v>
      </c>
      <c r="Z174" s="580">
        <v>0</v>
      </c>
      <c r="AA174" s="567" t="str">
        <f t="shared" si="10"/>
        <v>No hay Programación</v>
      </c>
      <c r="AB174" s="568" t="str">
        <f t="shared" si="11"/>
        <v>De acuerdo con lo programado</v>
      </c>
      <c r="AC174" s="575"/>
      <c r="AD174" s="575"/>
      <c r="AE174" s="575"/>
      <c r="AF174" s="576"/>
      <c r="AG174" s="576"/>
      <c r="AH174" s="575"/>
      <c r="AI174" s="575"/>
      <c r="AJ174" s="575"/>
      <c r="AK174" s="576"/>
      <c r="AL174" s="576"/>
      <c r="AM174" s="575"/>
      <c r="AN174" s="575"/>
      <c r="AO174" s="575"/>
      <c r="AP174" s="575"/>
      <c r="AQ174" s="575"/>
    </row>
    <row r="175" spans="1:43" ht="35.25" hidden="1" customHeight="1" thickTop="1" thickBot="1">
      <c r="A175" s="563">
        <v>15.6</v>
      </c>
      <c r="B175" s="564"/>
      <c r="C175" s="564"/>
      <c r="D175" s="564"/>
      <c r="E175" s="564"/>
      <c r="F175" s="577" t="s">
        <v>1315</v>
      </c>
      <c r="G175" s="578">
        <v>0</v>
      </c>
      <c r="H175" s="578">
        <v>0</v>
      </c>
      <c r="I175" s="567" t="str">
        <f t="shared" si="8"/>
        <v>No hay Programación</v>
      </c>
      <c r="J175" s="568" t="str">
        <f t="shared" si="9"/>
        <v>De acuerdo con lo programado</v>
      </c>
      <c r="K175" s="578"/>
      <c r="L175" s="581"/>
      <c r="M175" s="579"/>
      <c r="N175" s="572"/>
      <c r="O175" s="582"/>
      <c r="P175" s="581"/>
      <c r="Q175" s="579"/>
      <c r="R175" s="572"/>
      <c r="S175" s="582"/>
      <c r="T175" s="583"/>
      <c r="U175" s="579"/>
      <c r="V175" s="572"/>
      <c r="W175" s="582"/>
      <c r="X175" s="575"/>
      <c r="Y175" s="580">
        <v>0</v>
      </c>
      <c r="Z175" s="580">
        <v>0</v>
      </c>
      <c r="AA175" s="567" t="str">
        <f t="shared" si="10"/>
        <v>No hay Programación</v>
      </c>
      <c r="AB175" s="568" t="str">
        <f t="shared" si="11"/>
        <v>De acuerdo con lo programado</v>
      </c>
      <c r="AC175" s="575"/>
      <c r="AD175" s="575"/>
      <c r="AE175" s="575"/>
      <c r="AF175" s="576"/>
      <c r="AG175" s="576"/>
      <c r="AH175" s="575"/>
      <c r="AI175" s="575"/>
      <c r="AJ175" s="575"/>
      <c r="AK175" s="576"/>
      <c r="AL175" s="576"/>
      <c r="AM175" s="575"/>
      <c r="AN175" s="575"/>
      <c r="AO175" s="575"/>
      <c r="AP175" s="575"/>
      <c r="AQ175" s="575"/>
    </row>
    <row r="176" spans="1:43" ht="35.25" hidden="1" customHeight="1" thickTop="1" thickBot="1">
      <c r="A176" s="563">
        <v>15.7</v>
      </c>
      <c r="B176" s="564"/>
      <c r="C176" s="564"/>
      <c r="D176" s="564"/>
      <c r="E176" s="564"/>
      <c r="F176" s="587" t="s">
        <v>1316</v>
      </c>
      <c r="G176" s="588">
        <v>1</v>
      </c>
      <c r="H176" s="588">
        <v>0</v>
      </c>
      <c r="I176" s="567">
        <f t="shared" si="8"/>
        <v>0</v>
      </c>
      <c r="J176" s="568" t="str">
        <f t="shared" si="9"/>
        <v>En riesgo cumplimiento</v>
      </c>
      <c r="K176" s="588"/>
      <c r="L176" s="581"/>
      <c r="M176" s="579"/>
      <c r="N176" s="572"/>
      <c r="O176" s="582"/>
      <c r="P176" s="581"/>
      <c r="Q176" s="579"/>
      <c r="R176" s="572"/>
      <c r="S176" s="582"/>
      <c r="T176" s="583"/>
      <c r="U176" s="579"/>
      <c r="V176" s="572"/>
      <c r="W176" s="582"/>
      <c r="X176" s="575"/>
      <c r="Y176" s="580">
        <v>0</v>
      </c>
      <c r="Z176" s="580">
        <v>0</v>
      </c>
      <c r="AA176" s="567" t="str">
        <f t="shared" si="10"/>
        <v>No hay Programación</v>
      </c>
      <c r="AB176" s="568" t="str">
        <f t="shared" si="11"/>
        <v>De acuerdo con lo programado</v>
      </c>
      <c r="AC176" s="575"/>
      <c r="AD176" s="575"/>
      <c r="AE176" s="575"/>
      <c r="AF176" s="576"/>
      <c r="AG176" s="576"/>
      <c r="AH176" s="575"/>
      <c r="AI176" s="575"/>
      <c r="AJ176" s="575"/>
      <c r="AK176" s="576"/>
      <c r="AL176" s="576"/>
      <c r="AM176" s="575"/>
      <c r="AN176" s="575"/>
      <c r="AO176" s="575"/>
      <c r="AP176" s="575"/>
      <c r="AQ176" s="575"/>
    </row>
    <row r="177" spans="1:43" ht="35.25" hidden="1" customHeight="1" thickTop="1" thickBot="1">
      <c r="A177" s="563">
        <v>15.7</v>
      </c>
      <c r="B177" s="564"/>
      <c r="C177" s="564"/>
      <c r="D177" s="564"/>
      <c r="E177" s="564"/>
      <c r="F177" s="587" t="s">
        <v>1316</v>
      </c>
      <c r="G177" s="588">
        <v>0</v>
      </c>
      <c r="H177" s="588">
        <v>0</v>
      </c>
      <c r="I177" s="567" t="str">
        <f t="shared" si="8"/>
        <v>No hay Programación</v>
      </c>
      <c r="J177" s="568" t="str">
        <f t="shared" si="9"/>
        <v>De acuerdo con lo programado</v>
      </c>
      <c r="K177" s="588"/>
      <c r="L177" s="581"/>
      <c r="M177" s="579"/>
      <c r="N177" s="572"/>
      <c r="O177" s="582"/>
      <c r="P177" s="581"/>
      <c r="Q177" s="579"/>
      <c r="R177" s="572"/>
      <c r="S177" s="582"/>
      <c r="T177" s="583"/>
      <c r="U177" s="579"/>
      <c r="V177" s="572"/>
      <c r="W177" s="582"/>
      <c r="X177" s="575"/>
      <c r="Y177" s="580">
        <v>0</v>
      </c>
      <c r="Z177" s="580">
        <v>0</v>
      </c>
      <c r="AA177" s="567" t="str">
        <f t="shared" si="10"/>
        <v>No hay Programación</v>
      </c>
      <c r="AB177" s="568" t="str">
        <f t="shared" si="11"/>
        <v>De acuerdo con lo programado</v>
      </c>
      <c r="AC177" s="575"/>
      <c r="AD177" s="575"/>
      <c r="AE177" s="575"/>
      <c r="AF177" s="576"/>
      <c r="AG177" s="576"/>
      <c r="AH177" s="575"/>
      <c r="AI177" s="575"/>
      <c r="AJ177" s="575"/>
      <c r="AK177" s="576"/>
      <c r="AL177" s="576"/>
      <c r="AM177" s="575"/>
      <c r="AN177" s="575"/>
      <c r="AO177" s="575"/>
      <c r="AP177" s="575"/>
      <c r="AQ177" s="575"/>
    </row>
    <row r="178" spans="1:43" ht="35.25" hidden="1" customHeight="1" thickTop="1" thickBot="1">
      <c r="A178" s="563">
        <v>15.7</v>
      </c>
      <c r="B178" s="564"/>
      <c r="C178" s="564"/>
      <c r="D178" s="564"/>
      <c r="E178" s="564"/>
      <c r="F178" s="587" t="s">
        <v>1316</v>
      </c>
      <c r="G178" s="588">
        <v>0</v>
      </c>
      <c r="H178" s="588">
        <v>0</v>
      </c>
      <c r="I178" s="567" t="str">
        <f t="shared" si="8"/>
        <v>No hay Programación</v>
      </c>
      <c r="J178" s="568" t="str">
        <f t="shared" si="9"/>
        <v>De acuerdo con lo programado</v>
      </c>
      <c r="K178" s="588"/>
      <c r="L178" s="581"/>
      <c r="M178" s="579"/>
      <c r="N178" s="572"/>
      <c r="O178" s="582"/>
      <c r="P178" s="581"/>
      <c r="Q178" s="579"/>
      <c r="R178" s="572"/>
      <c r="S178" s="582"/>
      <c r="T178" s="583"/>
      <c r="U178" s="579"/>
      <c r="V178" s="572"/>
      <c r="W178" s="582"/>
      <c r="X178" s="575"/>
      <c r="Y178" s="580">
        <v>0</v>
      </c>
      <c r="Z178" s="580">
        <v>0</v>
      </c>
      <c r="AA178" s="567" t="str">
        <f t="shared" si="10"/>
        <v>No hay Programación</v>
      </c>
      <c r="AB178" s="568" t="str">
        <f t="shared" si="11"/>
        <v>De acuerdo con lo programado</v>
      </c>
      <c r="AC178" s="575"/>
      <c r="AD178" s="575"/>
      <c r="AE178" s="575"/>
      <c r="AF178" s="576"/>
      <c r="AG178" s="576"/>
      <c r="AH178" s="575"/>
      <c r="AI178" s="575"/>
      <c r="AJ178" s="575"/>
      <c r="AK178" s="576"/>
      <c r="AL178" s="576"/>
      <c r="AM178" s="575"/>
      <c r="AN178" s="575"/>
      <c r="AO178" s="575"/>
      <c r="AP178" s="575"/>
      <c r="AQ178" s="575"/>
    </row>
    <row r="179" spans="1:43" ht="35.25" hidden="1" customHeight="1" thickTop="1" thickBot="1">
      <c r="A179" s="563">
        <v>15.7</v>
      </c>
      <c r="B179" s="564"/>
      <c r="C179" s="564"/>
      <c r="D179" s="564"/>
      <c r="E179" s="564"/>
      <c r="F179" s="587" t="s">
        <v>1316</v>
      </c>
      <c r="G179" s="588">
        <v>0</v>
      </c>
      <c r="H179" s="588">
        <v>0</v>
      </c>
      <c r="I179" s="567" t="str">
        <f t="shared" si="8"/>
        <v>No hay Programación</v>
      </c>
      <c r="J179" s="568" t="str">
        <f t="shared" si="9"/>
        <v>De acuerdo con lo programado</v>
      </c>
      <c r="K179" s="588"/>
      <c r="L179" s="581"/>
      <c r="M179" s="579"/>
      <c r="N179" s="572"/>
      <c r="O179" s="582"/>
      <c r="P179" s="581"/>
      <c r="Q179" s="579"/>
      <c r="R179" s="572"/>
      <c r="S179" s="582"/>
      <c r="T179" s="583"/>
      <c r="U179" s="579"/>
      <c r="V179" s="572"/>
      <c r="W179" s="582"/>
      <c r="X179" s="575"/>
      <c r="Y179" s="580">
        <v>0</v>
      </c>
      <c r="Z179" s="580">
        <v>0</v>
      </c>
      <c r="AA179" s="567" t="str">
        <f t="shared" si="10"/>
        <v>No hay Programación</v>
      </c>
      <c r="AB179" s="568" t="str">
        <f t="shared" si="11"/>
        <v>De acuerdo con lo programado</v>
      </c>
      <c r="AC179" s="575"/>
      <c r="AD179" s="575"/>
      <c r="AE179" s="575"/>
      <c r="AF179" s="576"/>
      <c r="AG179" s="576"/>
      <c r="AH179" s="575"/>
      <c r="AI179" s="575"/>
      <c r="AJ179" s="575"/>
      <c r="AK179" s="576"/>
      <c r="AL179" s="576"/>
      <c r="AM179" s="575"/>
      <c r="AN179" s="575"/>
      <c r="AO179" s="575"/>
      <c r="AP179" s="575"/>
      <c r="AQ179" s="575"/>
    </row>
    <row r="180" spans="1:43" ht="35.25" hidden="1" customHeight="1" thickTop="1" thickBot="1">
      <c r="A180" s="563">
        <v>15.7</v>
      </c>
      <c r="B180" s="564"/>
      <c r="C180" s="564"/>
      <c r="D180" s="564"/>
      <c r="E180" s="564"/>
      <c r="F180" s="587" t="s">
        <v>1316</v>
      </c>
      <c r="G180" s="588">
        <v>0</v>
      </c>
      <c r="H180" s="588">
        <v>0</v>
      </c>
      <c r="I180" s="567" t="str">
        <f t="shared" si="8"/>
        <v>No hay Programación</v>
      </c>
      <c r="J180" s="568" t="str">
        <f t="shared" si="9"/>
        <v>De acuerdo con lo programado</v>
      </c>
      <c r="K180" s="588"/>
      <c r="L180" s="581"/>
      <c r="M180" s="579"/>
      <c r="N180" s="572"/>
      <c r="O180" s="582"/>
      <c r="P180" s="581"/>
      <c r="Q180" s="579"/>
      <c r="R180" s="572"/>
      <c r="S180" s="582"/>
      <c r="T180" s="583"/>
      <c r="U180" s="579"/>
      <c r="V180" s="572"/>
      <c r="W180" s="582"/>
      <c r="X180" s="575"/>
      <c r="Y180" s="580">
        <v>0</v>
      </c>
      <c r="Z180" s="580">
        <v>0</v>
      </c>
      <c r="AA180" s="567" t="str">
        <f t="shared" si="10"/>
        <v>No hay Programación</v>
      </c>
      <c r="AB180" s="568" t="str">
        <f t="shared" si="11"/>
        <v>De acuerdo con lo programado</v>
      </c>
      <c r="AC180" s="575"/>
      <c r="AD180" s="575"/>
      <c r="AE180" s="575"/>
      <c r="AF180" s="576"/>
      <c r="AG180" s="576"/>
      <c r="AH180" s="575"/>
      <c r="AI180" s="575"/>
      <c r="AJ180" s="575"/>
      <c r="AK180" s="576"/>
      <c r="AL180" s="576"/>
      <c r="AM180" s="575"/>
      <c r="AN180" s="575"/>
      <c r="AO180" s="575"/>
      <c r="AP180" s="575"/>
      <c r="AQ180" s="575"/>
    </row>
    <row r="181" spans="1:43" ht="35.25" hidden="1" customHeight="1" thickTop="1" thickBot="1">
      <c r="A181" s="563">
        <v>15.7</v>
      </c>
      <c r="B181" s="564"/>
      <c r="C181" s="564"/>
      <c r="D181" s="564"/>
      <c r="E181" s="564"/>
      <c r="F181" s="587" t="s">
        <v>1316</v>
      </c>
      <c r="G181" s="588">
        <v>0</v>
      </c>
      <c r="H181" s="588">
        <v>0</v>
      </c>
      <c r="I181" s="567" t="str">
        <f t="shared" si="8"/>
        <v>No hay Programación</v>
      </c>
      <c r="J181" s="568" t="str">
        <f t="shared" si="9"/>
        <v>De acuerdo con lo programado</v>
      </c>
      <c r="K181" s="588"/>
      <c r="L181" s="581"/>
      <c r="M181" s="579"/>
      <c r="N181" s="572"/>
      <c r="O181" s="582"/>
      <c r="P181" s="581"/>
      <c r="Q181" s="579"/>
      <c r="R181" s="572"/>
      <c r="S181" s="582"/>
      <c r="T181" s="583"/>
      <c r="U181" s="579"/>
      <c r="V181" s="572"/>
      <c r="W181" s="582"/>
      <c r="X181" s="575"/>
      <c r="Y181" s="580">
        <v>0</v>
      </c>
      <c r="Z181" s="580">
        <v>0</v>
      </c>
      <c r="AA181" s="567" t="str">
        <f t="shared" si="10"/>
        <v>No hay Programación</v>
      </c>
      <c r="AB181" s="568" t="str">
        <f t="shared" si="11"/>
        <v>De acuerdo con lo programado</v>
      </c>
      <c r="AC181" s="575"/>
      <c r="AD181" s="575"/>
      <c r="AE181" s="575"/>
      <c r="AF181" s="576"/>
      <c r="AG181" s="576"/>
      <c r="AH181" s="575"/>
      <c r="AI181" s="575"/>
      <c r="AJ181" s="575"/>
      <c r="AK181" s="576"/>
      <c r="AL181" s="576"/>
      <c r="AM181" s="575"/>
      <c r="AN181" s="575"/>
      <c r="AO181" s="575"/>
      <c r="AP181" s="575"/>
      <c r="AQ181" s="575"/>
    </row>
    <row r="182" spans="1:43" ht="35.25" hidden="1" customHeight="1" thickTop="1" thickBot="1">
      <c r="A182" s="563">
        <v>16</v>
      </c>
      <c r="B182" s="564"/>
      <c r="C182" s="564"/>
      <c r="D182" s="564"/>
      <c r="E182" s="564"/>
      <c r="F182" s="565" t="s">
        <v>1317</v>
      </c>
      <c r="G182" s="566"/>
      <c r="H182" s="566"/>
      <c r="I182" s="567" t="str">
        <f t="shared" si="8"/>
        <v>No hay ejecución</v>
      </c>
      <c r="J182" s="568" t="str">
        <f t="shared" si="9"/>
        <v>NA</v>
      </c>
      <c r="K182" s="569"/>
      <c r="L182" s="581"/>
      <c r="M182" s="579"/>
      <c r="N182" s="572"/>
      <c r="O182" s="582"/>
      <c r="P182" s="581"/>
      <c r="Q182" s="579"/>
      <c r="R182" s="572"/>
      <c r="S182" s="582"/>
      <c r="T182" s="583"/>
      <c r="U182" s="579"/>
      <c r="V182" s="572"/>
      <c r="W182" s="582"/>
      <c r="X182" s="575"/>
      <c r="Y182" s="580"/>
      <c r="Z182" s="580"/>
      <c r="AA182" s="567" t="str">
        <f t="shared" si="10"/>
        <v>No hay ejecución</v>
      </c>
      <c r="AB182" s="568" t="str">
        <f t="shared" si="11"/>
        <v>NA</v>
      </c>
      <c r="AC182" s="575"/>
      <c r="AD182" s="575"/>
      <c r="AE182" s="575"/>
      <c r="AF182" s="576"/>
      <c r="AG182" s="576"/>
      <c r="AH182" s="575"/>
      <c r="AI182" s="575"/>
      <c r="AJ182" s="575"/>
      <c r="AK182" s="576"/>
      <c r="AL182" s="576"/>
      <c r="AM182" s="575"/>
      <c r="AN182" s="575"/>
      <c r="AO182" s="575"/>
      <c r="AP182" s="575"/>
      <c r="AQ182" s="575"/>
    </row>
    <row r="183" spans="1:43" ht="35.25" customHeight="1" thickTop="1" thickBot="1">
      <c r="A183" s="563">
        <v>16.100000000000001</v>
      </c>
      <c r="B183" s="564"/>
      <c r="C183" s="564"/>
      <c r="D183" s="564"/>
      <c r="E183" s="564"/>
      <c r="F183" s="577" t="s">
        <v>1318</v>
      </c>
      <c r="G183" s="578">
        <v>5</v>
      </c>
      <c r="H183" s="578">
        <v>6</v>
      </c>
      <c r="I183" s="567">
        <f t="shared" si="8"/>
        <v>1.2</v>
      </c>
      <c r="J183" s="568" t="str">
        <f t="shared" si="9"/>
        <v>De acuerdo con lo programado</v>
      </c>
      <c r="K183" s="578"/>
      <c r="L183" s="581"/>
      <c r="M183" s="579"/>
      <c r="N183" s="572"/>
      <c r="O183" s="582"/>
      <c r="P183" s="581"/>
      <c r="Q183" s="579"/>
      <c r="R183" s="572"/>
      <c r="S183" s="582"/>
      <c r="T183" s="583"/>
      <c r="U183" s="579"/>
      <c r="V183" s="572"/>
      <c r="W183" s="582"/>
      <c r="X183" s="575"/>
      <c r="Y183" s="580">
        <v>5</v>
      </c>
      <c r="Z183" s="580">
        <v>0</v>
      </c>
      <c r="AA183" s="567">
        <f t="shared" si="10"/>
        <v>0</v>
      </c>
      <c r="AB183" s="568" t="str">
        <f t="shared" si="11"/>
        <v>En riesgo cumplimiento</v>
      </c>
      <c r="AC183" s="575"/>
      <c r="AD183" s="575"/>
      <c r="AE183" s="575"/>
      <c r="AF183" s="576"/>
      <c r="AG183" s="576"/>
      <c r="AH183" s="575"/>
      <c r="AI183" s="575"/>
      <c r="AJ183" s="575"/>
      <c r="AK183" s="576"/>
      <c r="AL183" s="576"/>
      <c r="AM183" s="575"/>
      <c r="AN183" s="575"/>
      <c r="AO183" s="575"/>
      <c r="AP183" s="575"/>
      <c r="AQ183" s="575"/>
    </row>
    <row r="184" spans="1:43" ht="35.25" hidden="1" customHeight="1" thickTop="1" thickBot="1">
      <c r="A184" s="563">
        <v>16.100000000000001</v>
      </c>
      <c r="B184" s="564"/>
      <c r="C184" s="564"/>
      <c r="D184" s="564"/>
      <c r="E184" s="564"/>
      <c r="F184" s="577" t="s">
        <v>1318</v>
      </c>
      <c r="G184" s="578">
        <v>0</v>
      </c>
      <c r="H184" s="578">
        <v>0</v>
      </c>
      <c r="I184" s="567" t="str">
        <f t="shared" si="8"/>
        <v>No hay Programación</v>
      </c>
      <c r="J184" s="568" t="str">
        <f t="shared" si="9"/>
        <v>De acuerdo con lo programado</v>
      </c>
      <c r="K184" s="578"/>
      <c r="L184" s="581"/>
      <c r="M184" s="579"/>
      <c r="N184" s="572"/>
      <c r="O184" s="582"/>
      <c r="P184" s="581"/>
      <c r="Q184" s="579"/>
      <c r="R184" s="572"/>
      <c r="S184" s="582"/>
      <c r="T184" s="583"/>
      <c r="U184" s="579"/>
      <c r="V184" s="572"/>
      <c r="W184" s="582"/>
      <c r="X184" s="575"/>
      <c r="Y184" s="580">
        <v>0</v>
      </c>
      <c r="Z184" s="580">
        <v>0</v>
      </c>
      <c r="AA184" s="567" t="str">
        <f t="shared" si="10"/>
        <v>No hay Programación</v>
      </c>
      <c r="AB184" s="568" t="str">
        <f t="shared" si="11"/>
        <v>De acuerdo con lo programado</v>
      </c>
      <c r="AC184" s="575"/>
      <c r="AD184" s="575"/>
      <c r="AE184" s="575"/>
      <c r="AF184" s="576"/>
      <c r="AG184" s="576"/>
      <c r="AH184" s="575"/>
      <c r="AI184" s="575"/>
      <c r="AJ184" s="575"/>
      <c r="AK184" s="576"/>
      <c r="AL184" s="576"/>
      <c r="AM184" s="575"/>
      <c r="AN184" s="575"/>
      <c r="AO184" s="575"/>
      <c r="AP184" s="575"/>
      <c r="AQ184" s="575"/>
    </row>
    <row r="185" spans="1:43" ht="35.25" hidden="1" customHeight="1" thickTop="1" thickBot="1">
      <c r="A185" s="563">
        <v>16.2</v>
      </c>
      <c r="B185" s="564"/>
      <c r="C185" s="564"/>
      <c r="D185" s="564"/>
      <c r="E185" s="564"/>
      <c r="F185" s="577" t="s">
        <v>1319</v>
      </c>
      <c r="G185" s="578">
        <v>0</v>
      </c>
      <c r="H185" s="578">
        <v>0</v>
      </c>
      <c r="I185" s="567" t="str">
        <f t="shared" si="8"/>
        <v>No hay Programación</v>
      </c>
      <c r="J185" s="568" t="str">
        <f t="shared" si="9"/>
        <v>De acuerdo con lo programado</v>
      </c>
      <c r="K185" s="578"/>
      <c r="L185" s="581"/>
      <c r="M185" s="579"/>
      <c r="N185" s="572"/>
      <c r="O185" s="582"/>
      <c r="P185" s="581"/>
      <c r="Q185" s="579"/>
      <c r="R185" s="572"/>
      <c r="S185" s="582"/>
      <c r="T185" s="583"/>
      <c r="U185" s="579"/>
      <c r="V185" s="572"/>
      <c r="W185" s="582"/>
      <c r="X185" s="575"/>
      <c r="Y185" s="580">
        <v>0</v>
      </c>
      <c r="Z185" s="580">
        <v>0</v>
      </c>
      <c r="AA185" s="567" t="str">
        <f t="shared" si="10"/>
        <v>No hay Programación</v>
      </c>
      <c r="AB185" s="568" t="str">
        <f t="shared" si="11"/>
        <v>De acuerdo con lo programado</v>
      </c>
      <c r="AC185" s="575"/>
      <c r="AD185" s="575"/>
      <c r="AE185" s="575"/>
      <c r="AF185" s="576"/>
      <c r="AG185" s="576"/>
      <c r="AH185" s="575"/>
      <c r="AI185" s="575"/>
      <c r="AJ185" s="575"/>
      <c r="AK185" s="576"/>
      <c r="AL185" s="576"/>
      <c r="AM185" s="575"/>
      <c r="AN185" s="575"/>
      <c r="AO185" s="575"/>
      <c r="AP185" s="575"/>
      <c r="AQ185" s="575"/>
    </row>
    <row r="186" spans="1:43" ht="35.25" hidden="1" customHeight="1" thickTop="1" thickBot="1">
      <c r="A186" s="563">
        <v>16.2</v>
      </c>
      <c r="B186" s="564"/>
      <c r="C186" s="564"/>
      <c r="D186" s="564"/>
      <c r="E186" s="564"/>
      <c r="F186" s="577" t="s">
        <v>1319</v>
      </c>
      <c r="G186" s="578">
        <v>0</v>
      </c>
      <c r="H186" s="578">
        <v>0</v>
      </c>
      <c r="I186" s="567" t="str">
        <f t="shared" si="8"/>
        <v>No hay Programación</v>
      </c>
      <c r="J186" s="568" t="str">
        <f t="shared" si="9"/>
        <v>De acuerdo con lo programado</v>
      </c>
      <c r="K186" s="578"/>
      <c r="L186" s="581"/>
      <c r="M186" s="579"/>
      <c r="N186" s="572"/>
      <c r="O186" s="582"/>
      <c r="P186" s="581"/>
      <c r="Q186" s="579"/>
      <c r="R186" s="572"/>
      <c r="S186" s="582"/>
      <c r="T186" s="583"/>
      <c r="U186" s="579"/>
      <c r="V186" s="572"/>
      <c r="W186" s="582"/>
      <c r="X186" s="575"/>
      <c r="Y186" s="580">
        <v>0</v>
      </c>
      <c r="Z186" s="580">
        <v>0</v>
      </c>
      <c r="AA186" s="567" t="str">
        <f t="shared" si="10"/>
        <v>No hay Programación</v>
      </c>
      <c r="AB186" s="568" t="str">
        <f t="shared" si="11"/>
        <v>De acuerdo con lo programado</v>
      </c>
      <c r="AC186" s="575"/>
      <c r="AD186" s="575"/>
      <c r="AE186" s="575"/>
      <c r="AF186" s="576"/>
      <c r="AG186" s="576"/>
      <c r="AH186" s="575"/>
      <c r="AI186" s="575"/>
      <c r="AJ186" s="575"/>
      <c r="AK186" s="576"/>
      <c r="AL186" s="576"/>
      <c r="AM186" s="575"/>
      <c r="AN186" s="575"/>
      <c r="AO186" s="575"/>
      <c r="AP186" s="575"/>
      <c r="AQ186" s="575"/>
    </row>
    <row r="187" spans="1:43" ht="35.25" hidden="1" customHeight="1" thickTop="1" thickBot="1">
      <c r="A187" s="563">
        <v>16.2</v>
      </c>
      <c r="B187" s="564"/>
      <c r="C187" s="564"/>
      <c r="D187" s="564"/>
      <c r="E187" s="564"/>
      <c r="F187" s="577" t="s">
        <v>1319</v>
      </c>
      <c r="G187" s="578">
        <v>0</v>
      </c>
      <c r="H187" s="578">
        <v>0</v>
      </c>
      <c r="I187" s="567" t="str">
        <f t="shared" si="8"/>
        <v>No hay Programación</v>
      </c>
      <c r="J187" s="568" t="str">
        <f t="shared" si="9"/>
        <v>De acuerdo con lo programado</v>
      </c>
      <c r="K187" s="578"/>
      <c r="L187" s="581"/>
      <c r="M187" s="579"/>
      <c r="N187" s="572"/>
      <c r="O187" s="582"/>
      <c r="P187" s="581"/>
      <c r="Q187" s="579"/>
      <c r="R187" s="572"/>
      <c r="S187" s="582"/>
      <c r="T187" s="583"/>
      <c r="U187" s="579"/>
      <c r="V187" s="572"/>
      <c r="W187" s="582"/>
      <c r="X187" s="575"/>
      <c r="Y187" s="580">
        <v>0</v>
      </c>
      <c r="Z187" s="580">
        <v>0</v>
      </c>
      <c r="AA187" s="567" t="str">
        <f t="shared" si="10"/>
        <v>No hay Programación</v>
      </c>
      <c r="AB187" s="568" t="str">
        <f t="shared" si="11"/>
        <v>De acuerdo con lo programado</v>
      </c>
      <c r="AC187" s="575"/>
      <c r="AD187" s="575"/>
      <c r="AE187" s="575"/>
      <c r="AF187" s="576"/>
      <c r="AG187" s="576"/>
      <c r="AH187" s="575"/>
      <c r="AI187" s="575"/>
      <c r="AJ187" s="575"/>
      <c r="AK187" s="576"/>
      <c r="AL187" s="576"/>
      <c r="AM187" s="575"/>
      <c r="AN187" s="575"/>
      <c r="AO187" s="575"/>
      <c r="AP187" s="575"/>
      <c r="AQ187" s="575"/>
    </row>
    <row r="188" spans="1:43" ht="35.25" hidden="1" customHeight="1" thickTop="1" thickBot="1">
      <c r="A188" s="563">
        <v>16.3</v>
      </c>
      <c r="B188" s="564"/>
      <c r="C188" s="564"/>
      <c r="D188" s="564"/>
      <c r="E188" s="564"/>
      <c r="F188" s="577" t="s">
        <v>1320</v>
      </c>
      <c r="G188" s="578">
        <v>0</v>
      </c>
      <c r="H188" s="578">
        <v>0</v>
      </c>
      <c r="I188" s="567" t="str">
        <f t="shared" si="8"/>
        <v>No hay Programación</v>
      </c>
      <c r="J188" s="568" t="str">
        <f t="shared" si="9"/>
        <v>De acuerdo con lo programado</v>
      </c>
      <c r="K188" s="578"/>
      <c r="L188" s="581"/>
      <c r="M188" s="579"/>
      <c r="N188" s="572"/>
      <c r="O188" s="582"/>
      <c r="P188" s="581"/>
      <c r="Q188" s="579"/>
      <c r="R188" s="572"/>
      <c r="S188" s="582"/>
      <c r="T188" s="583"/>
      <c r="U188" s="579"/>
      <c r="V188" s="572"/>
      <c r="W188" s="582"/>
      <c r="X188" s="575"/>
      <c r="Y188" s="580">
        <v>1</v>
      </c>
      <c r="Z188" s="580">
        <v>1</v>
      </c>
      <c r="AA188" s="567">
        <f t="shared" si="10"/>
        <v>1</v>
      </c>
      <c r="AB188" s="568" t="str">
        <f t="shared" si="11"/>
        <v>De acuerdo con lo programado</v>
      </c>
      <c r="AC188" s="575"/>
      <c r="AD188" s="575"/>
      <c r="AE188" s="575"/>
      <c r="AF188" s="576"/>
      <c r="AG188" s="576"/>
      <c r="AH188" s="575"/>
      <c r="AI188" s="575"/>
      <c r="AJ188" s="575"/>
      <c r="AK188" s="576"/>
      <c r="AL188" s="576"/>
      <c r="AM188" s="575"/>
      <c r="AN188" s="575"/>
      <c r="AO188" s="575"/>
      <c r="AP188" s="575"/>
      <c r="AQ188" s="575"/>
    </row>
    <row r="189" spans="1:43" ht="35.25" hidden="1" customHeight="1" thickTop="1" thickBot="1">
      <c r="A189" s="563">
        <v>16.3</v>
      </c>
      <c r="B189" s="564"/>
      <c r="C189" s="564"/>
      <c r="D189" s="564"/>
      <c r="E189" s="564"/>
      <c r="F189" s="577" t="s">
        <v>1320</v>
      </c>
      <c r="G189" s="578">
        <v>0</v>
      </c>
      <c r="H189" s="578">
        <v>0</v>
      </c>
      <c r="I189" s="567" t="str">
        <f t="shared" si="8"/>
        <v>No hay Programación</v>
      </c>
      <c r="J189" s="568" t="str">
        <f t="shared" si="9"/>
        <v>De acuerdo con lo programado</v>
      </c>
      <c r="K189" s="578"/>
      <c r="L189" s="581"/>
      <c r="M189" s="579"/>
      <c r="N189" s="572"/>
      <c r="O189" s="582"/>
      <c r="P189" s="581"/>
      <c r="Q189" s="579"/>
      <c r="R189" s="572"/>
      <c r="S189" s="582"/>
      <c r="T189" s="583"/>
      <c r="U189" s="579"/>
      <c r="V189" s="572"/>
      <c r="W189" s="582"/>
      <c r="X189" s="575"/>
      <c r="Y189" s="580">
        <v>0</v>
      </c>
      <c r="Z189" s="580">
        <v>0</v>
      </c>
      <c r="AA189" s="567" t="str">
        <f t="shared" si="10"/>
        <v>No hay Programación</v>
      </c>
      <c r="AB189" s="568" t="str">
        <f t="shared" si="11"/>
        <v>De acuerdo con lo programado</v>
      </c>
      <c r="AC189" s="575"/>
      <c r="AD189" s="575"/>
      <c r="AE189" s="575"/>
      <c r="AF189" s="576"/>
      <c r="AG189" s="576"/>
      <c r="AH189" s="575"/>
      <c r="AI189" s="575"/>
      <c r="AJ189" s="575"/>
      <c r="AK189" s="576"/>
      <c r="AL189" s="576"/>
      <c r="AM189" s="575"/>
      <c r="AN189" s="575"/>
      <c r="AO189" s="575"/>
      <c r="AP189" s="575"/>
      <c r="AQ189" s="575"/>
    </row>
    <row r="190" spans="1:43" ht="35.25" hidden="1" customHeight="1" thickTop="1" thickBot="1">
      <c r="A190" s="563">
        <v>16.3</v>
      </c>
      <c r="B190" s="564"/>
      <c r="C190" s="564"/>
      <c r="D190" s="564"/>
      <c r="E190" s="564"/>
      <c r="F190" s="577" t="s">
        <v>1320</v>
      </c>
      <c r="G190" s="578">
        <v>0</v>
      </c>
      <c r="H190" s="578">
        <v>0</v>
      </c>
      <c r="I190" s="567" t="str">
        <f t="shared" si="8"/>
        <v>No hay Programación</v>
      </c>
      <c r="J190" s="568" t="str">
        <f t="shared" si="9"/>
        <v>De acuerdo con lo programado</v>
      </c>
      <c r="K190" s="578"/>
      <c r="L190" s="581"/>
      <c r="M190" s="579"/>
      <c r="N190" s="572"/>
      <c r="O190" s="582"/>
      <c r="P190" s="581"/>
      <c r="Q190" s="579"/>
      <c r="R190" s="572"/>
      <c r="S190" s="582"/>
      <c r="T190" s="583"/>
      <c r="U190" s="579"/>
      <c r="V190" s="572"/>
      <c r="W190" s="582"/>
      <c r="X190" s="575"/>
      <c r="Y190" s="580">
        <v>0</v>
      </c>
      <c r="Z190" s="580">
        <v>0</v>
      </c>
      <c r="AA190" s="567" t="str">
        <f t="shared" si="10"/>
        <v>No hay Programación</v>
      </c>
      <c r="AB190" s="568" t="str">
        <f t="shared" si="11"/>
        <v>De acuerdo con lo programado</v>
      </c>
      <c r="AC190" s="575"/>
      <c r="AD190" s="575"/>
      <c r="AE190" s="575"/>
      <c r="AF190" s="576"/>
      <c r="AG190" s="576"/>
      <c r="AH190" s="575"/>
      <c r="AI190" s="575"/>
      <c r="AJ190" s="575"/>
      <c r="AK190" s="576"/>
      <c r="AL190" s="576"/>
      <c r="AM190" s="575"/>
      <c r="AN190" s="575"/>
      <c r="AO190" s="575"/>
      <c r="AP190" s="575"/>
      <c r="AQ190" s="575"/>
    </row>
    <row r="191" spans="1:43" ht="35.25" hidden="1" customHeight="1" thickTop="1" thickBot="1">
      <c r="A191" s="563">
        <v>16.399999999999999</v>
      </c>
      <c r="B191" s="564"/>
      <c r="C191" s="564"/>
      <c r="D191" s="564"/>
      <c r="E191" s="564"/>
      <c r="F191" s="577" t="s">
        <v>1321</v>
      </c>
      <c r="G191" s="578">
        <v>0</v>
      </c>
      <c r="H191" s="578">
        <v>0</v>
      </c>
      <c r="I191" s="567" t="str">
        <f t="shared" si="8"/>
        <v>No hay Programación</v>
      </c>
      <c r="J191" s="568" t="str">
        <f t="shared" si="9"/>
        <v>De acuerdo con lo programado</v>
      </c>
      <c r="K191" s="578"/>
      <c r="L191" s="581"/>
      <c r="M191" s="579"/>
      <c r="N191" s="572"/>
      <c r="O191" s="582"/>
      <c r="P191" s="581"/>
      <c r="Q191" s="579"/>
      <c r="R191" s="572"/>
      <c r="S191" s="582"/>
      <c r="T191" s="583"/>
      <c r="U191" s="579"/>
      <c r="V191" s="572"/>
      <c r="W191" s="582"/>
      <c r="X191" s="575"/>
      <c r="Y191" s="580">
        <v>0</v>
      </c>
      <c r="Z191" s="580">
        <v>0</v>
      </c>
      <c r="AA191" s="567" t="str">
        <f t="shared" si="10"/>
        <v>No hay Programación</v>
      </c>
      <c r="AB191" s="568" t="str">
        <f t="shared" si="11"/>
        <v>De acuerdo con lo programado</v>
      </c>
      <c r="AC191" s="575"/>
      <c r="AD191" s="575"/>
      <c r="AE191" s="575"/>
      <c r="AF191" s="576"/>
      <c r="AG191" s="576"/>
      <c r="AH191" s="575"/>
      <c r="AI191" s="575"/>
      <c r="AJ191" s="575"/>
      <c r="AK191" s="576"/>
      <c r="AL191" s="576"/>
      <c r="AM191" s="575"/>
      <c r="AN191" s="575"/>
      <c r="AO191" s="575"/>
      <c r="AP191" s="575"/>
      <c r="AQ191" s="575"/>
    </row>
    <row r="192" spans="1:43" ht="35.25" hidden="1" customHeight="1" thickTop="1" thickBot="1">
      <c r="A192" s="563">
        <v>16.399999999999999</v>
      </c>
      <c r="B192" s="564"/>
      <c r="C192" s="564"/>
      <c r="D192" s="564"/>
      <c r="E192" s="564"/>
      <c r="F192" s="577" t="s">
        <v>1321</v>
      </c>
      <c r="G192" s="578">
        <v>0</v>
      </c>
      <c r="H192" s="578">
        <v>0</v>
      </c>
      <c r="I192" s="567" t="str">
        <f t="shared" si="8"/>
        <v>No hay Programación</v>
      </c>
      <c r="J192" s="568" t="str">
        <f t="shared" si="9"/>
        <v>De acuerdo con lo programado</v>
      </c>
      <c r="K192" s="578"/>
      <c r="L192" s="581"/>
      <c r="M192" s="579"/>
      <c r="N192" s="572"/>
      <c r="O192" s="582"/>
      <c r="P192" s="581"/>
      <c r="Q192" s="579"/>
      <c r="R192" s="572"/>
      <c r="S192" s="582"/>
      <c r="T192" s="583"/>
      <c r="U192" s="579"/>
      <c r="V192" s="572"/>
      <c r="W192" s="582"/>
      <c r="X192" s="575"/>
      <c r="Y192" s="580">
        <v>0</v>
      </c>
      <c r="Z192" s="580">
        <v>0</v>
      </c>
      <c r="AA192" s="567" t="str">
        <f t="shared" si="10"/>
        <v>No hay Programación</v>
      </c>
      <c r="AB192" s="568" t="str">
        <f t="shared" si="11"/>
        <v>De acuerdo con lo programado</v>
      </c>
      <c r="AC192" s="575"/>
      <c r="AD192" s="575"/>
      <c r="AE192" s="575"/>
      <c r="AF192" s="576"/>
      <c r="AG192" s="576"/>
      <c r="AH192" s="575"/>
      <c r="AI192" s="575"/>
      <c r="AJ192" s="575"/>
      <c r="AK192" s="576"/>
      <c r="AL192" s="576"/>
      <c r="AM192" s="575"/>
      <c r="AN192" s="575"/>
      <c r="AO192" s="575"/>
      <c r="AP192" s="575"/>
      <c r="AQ192" s="575"/>
    </row>
    <row r="193" spans="1:43" ht="35.25" hidden="1" customHeight="1" thickTop="1" thickBot="1">
      <c r="A193" s="563">
        <v>16.399999999999999</v>
      </c>
      <c r="B193" s="564"/>
      <c r="C193" s="564"/>
      <c r="D193" s="564"/>
      <c r="E193" s="564"/>
      <c r="F193" s="577" t="s">
        <v>1321</v>
      </c>
      <c r="G193" s="578">
        <v>0</v>
      </c>
      <c r="H193" s="578">
        <v>0</v>
      </c>
      <c r="I193" s="567" t="str">
        <f t="shared" si="8"/>
        <v>No hay Programación</v>
      </c>
      <c r="J193" s="568" t="str">
        <f t="shared" si="9"/>
        <v>De acuerdo con lo programado</v>
      </c>
      <c r="K193" s="578"/>
      <c r="L193" s="581"/>
      <c r="M193" s="579"/>
      <c r="N193" s="572"/>
      <c r="O193" s="582"/>
      <c r="P193" s="581"/>
      <c r="Q193" s="579"/>
      <c r="R193" s="572"/>
      <c r="S193" s="582"/>
      <c r="T193" s="583"/>
      <c r="U193" s="579"/>
      <c r="V193" s="572"/>
      <c r="W193" s="582"/>
      <c r="X193" s="575"/>
      <c r="Y193" s="580">
        <v>0</v>
      </c>
      <c r="Z193" s="580">
        <v>0</v>
      </c>
      <c r="AA193" s="567" t="str">
        <f t="shared" si="10"/>
        <v>No hay Programación</v>
      </c>
      <c r="AB193" s="568" t="str">
        <f t="shared" si="11"/>
        <v>De acuerdo con lo programado</v>
      </c>
      <c r="AC193" s="575"/>
      <c r="AD193" s="575"/>
      <c r="AE193" s="575"/>
      <c r="AF193" s="576"/>
      <c r="AG193" s="576"/>
      <c r="AH193" s="575"/>
      <c r="AI193" s="575"/>
      <c r="AJ193" s="575"/>
      <c r="AK193" s="576"/>
      <c r="AL193" s="576"/>
      <c r="AM193" s="575"/>
      <c r="AN193" s="575"/>
      <c r="AO193" s="575"/>
      <c r="AP193" s="575"/>
      <c r="AQ193" s="575"/>
    </row>
    <row r="194" spans="1:43" ht="35.25" hidden="1" customHeight="1" thickTop="1" thickBot="1">
      <c r="A194" s="563">
        <v>16.399999999999999</v>
      </c>
      <c r="B194" s="564"/>
      <c r="C194" s="564"/>
      <c r="D194" s="564"/>
      <c r="E194" s="564"/>
      <c r="F194" s="577" t="s">
        <v>1321</v>
      </c>
      <c r="G194" s="578">
        <v>0</v>
      </c>
      <c r="H194" s="578">
        <v>0</v>
      </c>
      <c r="I194" s="567" t="str">
        <f t="shared" si="8"/>
        <v>No hay Programación</v>
      </c>
      <c r="J194" s="568" t="str">
        <f t="shared" si="9"/>
        <v>De acuerdo con lo programado</v>
      </c>
      <c r="K194" s="578"/>
      <c r="L194" s="581"/>
      <c r="M194" s="579"/>
      <c r="N194" s="572"/>
      <c r="O194" s="582"/>
      <c r="P194" s="581"/>
      <c r="Q194" s="579"/>
      <c r="R194" s="572"/>
      <c r="S194" s="582"/>
      <c r="T194" s="583"/>
      <c r="U194" s="579"/>
      <c r="V194" s="572"/>
      <c r="W194" s="582"/>
      <c r="X194" s="575"/>
      <c r="Y194" s="580">
        <v>0</v>
      </c>
      <c r="Z194" s="580">
        <v>0</v>
      </c>
      <c r="AA194" s="567" t="str">
        <f t="shared" si="10"/>
        <v>No hay Programación</v>
      </c>
      <c r="AB194" s="568" t="str">
        <f t="shared" si="11"/>
        <v>De acuerdo con lo programado</v>
      </c>
      <c r="AC194" s="575"/>
      <c r="AD194" s="575"/>
      <c r="AE194" s="575"/>
      <c r="AF194" s="576"/>
      <c r="AG194" s="576"/>
      <c r="AH194" s="575"/>
      <c r="AI194" s="575"/>
      <c r="AJ194" s="575"/>
      <c r="AK194" s="576"/>
      <c r="AL194" s="576"/>
      <c r="AM194" s="575"/>
      <c r="AN194" s="575"/>
      <c r="AO194" s="575"/>
      <c r="AP194" s="575"/>
      <c r="AQ194" s="575"/>
    </row>
    <row r="195" spans="1:43" ht="35.25" hidden="1" customHeight="1" thickTop="1" thickBot="1">
      <c r="A195" s="563">
        <v>16.399999999999999</v>
      </c>
      <c r="B195" s="564"/>
      <c r="C195" s="564"/>
      <c r="D195" s="564"/>
      <c r="E195" s="564"/>
      <c r="F195" s="577" t="s">
        <v>1321</v>
      </c>
      <c r="G195" s="578">
        <v>0</v>
      </c>
      <c r="H195" s="578">
        <v>0</v>
      </c>
      <c r="I195" s="567" t="str">
        <f t="shared" si="8"/>
        <v>No hay Programación</v>
      </c>
      <c r="J195" s="568" t="str">
        <f t="shared" si="9"/>
        <v>De acuerdo con lo programado</v>
      </c>
      <c r="K195" s="578"/>
      <c r="L195" s="581"/>
      <c r="M195" s="579"/>
      <c r="N195" s="572"/>
      <c r="O195" s="582"/>
      <c r="P195" s="581"/>
      <c r="Q195" s="579"/>
      <c r="R195" s="572"/>
      <c r="S195" s="582"/>
      <c r="T195" s="583"/>
      <c r="U195" s="579"/>
      <c r="V195" s="572"/>
      <c r="W195" s="582"/>
      <c r="X195" s="575"/>
      <c r="Y195" s="580">
        <v>0</v>
      </c>
      <c r="Z195" s="580">
        <v>0</v>
      </c>
      <c r="AA195" s="567" t="str">
        <f t="shared" si="10"/>
        <v>No hay Programación</v>
      </c>
      <c r="AB195" s="568" t="str">
        <f t="shared" si="11"/>
        <v>De acuerdo con lo programado</v>
      </c>
      <c r="AC195" s="575"/>
      <c r="AD195" s="575"/>
      <c r="AE195" s="575"/>
      <c r="AF195" s="576"/>
      <c r="AG195" s="576"/>
      <c r="AH195" s="575"/>
      <c r="AI195" s="575"/>
      <c r="AJ195" s="575"/>
      <c r="AK195" s="576"/>
      <c r="AL195" s="576"/>
      <c r="AM195" s="575"/>
      <c r="AN195" s="575"/>
      <c r="AO195" s="575"/>
      <c r="AP195" s="575"/>
      <c r="AQ195" s="575"/>
    </row>
    <row r="196" spans="1:43" ht="35.25" hidden="1" customHeight="1" thickTop="1" thickBot="1">
      <c r="A196" s="563">
        <v>16.399999999999999</v>
      </c>
      <c r="B196" s="564"/>
      <c r="C196" s="564"/>
      <c r="D196" s="564"/>
      <c r="E196" s="564"/>
      <c r="F196" s="577" t="s">
        <v>1321</v>
      </c>
      <c r="G196" s="578">
        <v>0</v>
      </c>
      <c r="H196" s="578">
        <v>0</v>
      </c>
      <c r="I196" s="567" t="str">
        <f t="shared" si="8"/>
        <v>No hay Programación</v>
      </c>
      <c r="J196" s="568" t="str">
        <f t="shared" si="9"/>
        <v>De acuerdo con lo programado</v>
      </c>
      <c r="K196" s="578"/>
      <c r="L196" s="581"/>
      <c r="M196" s="579"/>
      <c r="N196" s="572"/>
      <c r="O196" s="582"/>
      <c r="P196" s="581"/>
      <c r="Q196" s="579"/>
      <c r="R196" s="572"/>
      <c r="S196" s="582"/>
      <c r="T196" s="583"/>
      <c r="U196" s="579"/>
      <c r="V196" s="572"/>
      <c r="W196" s="582"/>
      <c r="X196" s="575"/>
      <c r="Y196" s="580">
        <v>0</v>
      </c>
      <c r="Z196" s="580">
        <v>0</v>
      </c>
      <c r="AA196" s="567" t="str">
        <f t="shared" si="10"/>
        <v>No hay Programación</v>
      </c>
      <c r="AB196" s="568" t="str">
        <f t="shared" si="11"/>
        <v>De acuerdo con lo programado</v>
      </c>
      <c r="AC196" s="575"/>
      <c r="AD196" s="575"/>
      <c r="AE196" s="575"/>
      <c r="AF196" s="576"/>
      <c r="AG196" s="576"/>
      <c r="AH196" s="575"/>
      <c r="AI196" s="575"/>
      <c r="AJ196" s="575"/>
      <c r="AK196" s="576"/>
      <c r="AL196" s="576"/>
      <c r="AM196" s="575"/>
      <c r="AN196" s="575"/>
      <c r="AO196" s="575"/>
      <c r="AP196" s="575"/>
      <c r="AQ196" s="575"/>
    </row>
    <row r="197" spans="1:43" ht="35.25" hidden="1" customHeight="1" thickTop="1" thickBot="1">
      <c r="A197" s="563">
        <v>16.5</v>
      </c>
      <c r="B197" s="564"/>
      <c r="C197" s="564"/>
      <c r="D197" s="564"/>
      <c r="E197" s="564"/>
      <c r="F197" s="577" t="s">
        <v>1322</v>
      </c>
      <c r="G197" s="578">
        <v>0</v>
      </c>
      <c r="H197" s="578">
        <v>0</v>
      </c>
      <c r="I197" s="567" t="str">
        <f t="shared" si="8"/>
        <v>No hay Programación</v>
      </c>
      <c r="J197" s="568" t="str">
        <f t="shared" si="9"/>
        <v>De acuerdo con lo programado</v>
      </c>
      <c r="K197" s="578"/>
      <c r="L197" s="581"/>
      <c r="M197" s="579"/>
      <c r="N197" s="572"/>
      <c r="O197" s="582"/>
      <c r="P197" s="581"/>
      <c r="Q197" s="579"/>
      <c r="R197" s="572"/>
      <c r="S197" s="582"/>
      <c r="T197" s="583"/>
      <c r="U197" s="579"/>
      <c r="V197" s="572"/>
      <c r="W197" s="582"/>
      <c r="X197" s="575"/>
      <c r="Y197" s="580">
        <v>0</v>
      </c>
      <c r="Z197" s="580">
        <v>0</v>
      </c>
      <c r="AA197" s="567" t="str">
        <f t="shared" si="10"/>
        <v>No hay Programación</v>
      </c>
      <c r="AB197" s="568" t="str">
        <f t="shared" si="11"/>
        <v>De acuerdo con lo programado</v>
      </c>
      <c r="AC197" s="575"/>
      <c r="AD197" s="575"/>
      <c r="AE197" s="575"/>
      <c r="AF197" s="576"/>
      <c r="AG197" s="576"/>
      <c r="AH197" s="575"/>
      <c r="AI197" s="575"/>
      <c r="AJ197" s="575"/>
      <c r="AK197" s="576"/>
      <c r="AL197" s="576"/>
      <c r="AM197" s="575"/>
      <c r="AN197" s="575"/>
      <c r="AO197" s="575"/>
      <c r="AP197" s="575"/>
      <c r="AQ197" s="575"/>
    </row>
    <row r="198" spans="1:43" ht="35.25" hidden="1" customHeight="1" thickTop="1" thickBot="1">
      <c r="A198" s="563">
        <v>16.5</v>
      </c>
      <c r="B198" s="564"/>
      <c r="C198" s="564"/>
      <c r="D198" s="564"/>
      <c r="E198" s="564"/>
      <c r="F198" s="577" t="s">
        <v>1322</v>
      </c>
      <c r="G198" s="578">
        <v>0</v>
      </c>
      <c r="H198" s="578">
        <v>0</v>
      </c>
      <c r="I198" s="567" t="str">
        <f t="shared" si="8"/>
        <v>No hay Programación</v>
      </c>
      <c r="J198" s="568" t="str">
        <f t="shared" si="9"/>
        <v>De acuerdo con lo programado</v>
      </c>
      <c r="K198" s="578"/>
      <c r="L198" s="581"/>
      <c r="M198" s="579"/>
      <c r="N198" s="572"/>
      <c r="O198" s="582"/>
      <c r="P198" s="581"/>
      <c r="Q198" s="579"/>
      <c r="R198" s="572"/>
      <c r="S198" s="582"/>
      <c r="T198" s="583"/>
      <c r="U198" s="579"/>
      <c r="V198" s="572"/>
      <c r="W198" s="582"/>
      <c r="X198" s="575"/>
      <c r="Y198" s="580">
        <v>0</v>
      </c>
      <c r="Z198" s="580">
        <v>0</v>
      </c>
      <c r="AA198" s="567" t="str">
        <f t="shared" si="10"/>
        <v>No hay Programación</v>
      </c>
      <c r="AB198" s="568" t="str">
        <f t="shared" si="11"/>
        <v>De acuerdo con lo programado</v>
      </c>
      <c r="AC198" s="575"/>
      <c r="AD198" s="575"/>
      <c r="AE198" s="575"/>
      <c r="AF198" s="576"/>
      <c r="AG198" s="576"/>
      <c r="AH198" s="575"/>
      <c r="AI198" s="575"/>
      <c r="AJ198" s="575"/>
      <c r="AK198" s="576"/>
      <c r="AL198" s="576"/>
      <c r="AM198" s="575"/>
      <c r="AN198" s="575"/>
      <c r="AO198" s="575"/>
      <c r="AP198" s="575"/>
      <c r="AQ198" s="575"/>
    </row>
    <row r="199" spans="1:43" ht="35.25" hidden="1" customHeight="1" thickTop="1" thickBot="1">
      <c r="A199" s="563">
        <v>16.600000000000001</v>
      </c>
      <c r="B199" s="564"/>
      <c r="C199" s="564"/>
      <c r="D199" s="564"/>
      <c r="E199" s="564"/>
      <c r="F199" s="577" t="s">
        <v>1323</v>
      </c>
      <c r="G199" s="578">
        <v>0</v>
      </c>
      <c r="H199" s="578">
        <v>0</v>
      </c>
      <c r="I199" s="567" t="str">
        <f t="shared" si="8"/>
        <v>No hay Programación</v>
      </c>
      <c r="J199" s="568" t="str">
        <f t="shared" si="9"/>
        <v>De acuerdo con lo programado</v>
      </c>
      <c r="K199" s="578"/>
      <c r="L199" s="581"/>
      <c r="M199" s="579"/>
      <c r="N199" s="572"/>
      <c r="O199" s="582"/>
      <c r="P199" s="581"/>
      <c r="Q199" s="579"/>
      <c r="R199" s="572"/>
      <c r="S199" s="582"/>
      <c r="T199" s="583"/>
      <c r="U199" s="579"/>
      <c r="V199" s="572"/>
      <c r="W199" s="582"/>
      <c r="X199" s="575"/>
      <c r="Y199" s="580">
        <v>0</v>
      </c>
      <c r="Z199" s="580">
        <v>0</v>
      </c>
      <c r="AA199" s="567" t="str">
        <f t="shared" si="10"/>
        <v>No hay Programación</v>
      </c>
      <c r="AB199" s="568" t="str">
        <f t="shared" si="11"/>
        <v>De acuerdo con lo programado</v>
      </c>
      <c r="AC199" s="575"/>
      <c r="AD199" s="575"/>
      <c r="AE199" s="575"/>
      <c r="AF199" s="576"/>
      <c r="AG199" s="576"/>
      <c r="AH199" s="575"/>
      <c r="AI199" s="575"/>
      <c r="AJ199" s="575"/>
      <c r="AK199" s="576"/>
      <c r="AL199" s="576"/>
      <c r="AM199" s="575"/>
      <c r="AN199" s="575"/>
      <c r="AO199" s="575"/>
      <c r="AP199" s="575"/>
      <c r="AQ199" s="575"/>
    </row>
    <row r="200" spans="1:43" ht="35.25" hidden="1" customHeight="1" thickTop="1" thickBot="1">
      <c r="A200" s="563">
        <v>16.600000000000001</v>
      </c>
      <c r="B200" s="564"/>
      <c r="C200" s="564"/>
      <c r="D200" s="564"/>
      <c r="E200" s="564"/>
      <c r="F200" s="577" t="s">
        <v>1323</v>
      </c>
      <c r="G200" s="578">
        <v>0</v>
      </c>
      <c r="H200" s="578">
        <v>0</v>
      </c>
      <c r="I200" s="567" t="str">
        <f t="shared" si="8"/>
        <v>No hay Programación</v>
      </c>
      <c r="J200" s="568" t="str">
        <f t="shared" si="9"/>
        <v>De acuerdo con lo programado</v>
      </c>
      <c r="K200" s="578"/>
      <c r="L200" s="581"/>
      <c r="M200" s="579"/>
      <c r="N200" s="572"/>
      <c r="O200" s="582"/>
      <c r="P200" s="581"/>
      <c r="Q200" s="579"/>
      <c r="R200" s="572"/>
      <c r="S200" s="582"/>
      <c r="T200" s="583"/>
      <c r="U200" s="579"/>
      <c r="V200" s="572"/>
      <c r="W200" s="582"/>
      <c r="X200" s="575"/>
      <c r="Y200" s="580">
        <v>0</v>
      </c>
      <c r="Z200" s="580">
        <v>0</v>
      </c>
      <c r="AA200" s="567" t="str">
        <f t="shared" si="10"/>
        <v>No hay Programación</v>
      </c>
      <c r="AB200" s="568" t="str">
        <f t="shared" si="11"/>
        <v>De acuerdo con lo programado</v>
      </c>
      <c r="AC200" s="575"/>
      <c r="AD200" s="575"/>
      <c r="AE200" s="575"/>
      <c r="AF200" s="576"/>
      <c r="AG200" s="576"/>
      <c r="AH200" s="575"/>
      <c r="AI200" s="575"/>
      <c r="AJ200" s="575"/>
      <c r="AK200" s="576"/>
      <c r="AL200" s="576"/>
      <c r="AM200" s="575"/>
      <c r="AN200" s="575"/>
      <c r="AO200" s="575"/>
      <c r="AP200" s="575"/>
      <c r="AQ200" s="575"/>
    </row>
    <row r="201" spans="1:43" ht="35.25" hidden="1" customHeight="1" thickTop="1" thickBot="1">
      <c r="A201" s="563">
        <v>16.7</v>
      </c>
      <c r="B201" s="564"/>
      <c r="C201" s="564"/>
      <c r="D201" s="564"/>
      <c r="E201" s="564"/>
      <c r="F201" s="577" t="s">
        <v>1324</v>
      </c>
      <c r="G201" s="578">
        <v>0</v>
      </c>
      <c r="H201" s="578">
        <v>0</v>
      </c>
      <c r="I201" s="567" t="str">
        <f t="shared" si="8"/>
        <v>No hay Programación</v>
      </c>
      <c r="J201" s="568" t="str">
        <f t="shared" si="9"/>
        <v>De acuerdo con lo programado</v>
      </c>
      <c r="K201" s="578"/>
      <c r="L201" s="581"/>
      <c r="M201" s="579"/>
      <c r="N201" s="572"/>
      <c r="O201" s="582"/>
      <c r="P201" s="581"/>
      <c r="Q201" s="579"/>
      <c r="R201" s="572"/>
      <c r="S201" s="582"/>
      <c r="T201" s="583"/>
      <c r="U201" s="579"/>
      <c r="V201" s="572"/>
      <c r="W201" s="582"/>
      <c r="X201" s="575"/>
      <c r="Y201" s="580">
        <v>0</v>
      </c>
      <c r="Z201" s="580">
        <v>0</v>
      </c>
      <c r="AA201" s="567" t="str">
        <f t="shared" si="10"/>
        <v>No hay Programación</v>
      </c>
      <c r="AB201" s="568" t="str">
        <f t="shared" si="11"/>
        <v>De acuerdo con lo programado</v>
      </c>
      <c r="AC201" s="575"/>
      <c r="AD201" s="575"/>
      <c r="AE201" s="575"/>
      <c r="AF201" s="576"/>
      <c r="AG201" s="576"/>
      <c r="AH201" s="575"/>
      <c r="AI201" s="575"/>
      <c r="AJ201" s="575"/>
      <c r="AK201" s="576"/>
      <c r="AL201" s="576"/>
      <c r="AM201" s="575"/>
      <c r="AN201" s="575"/>
      <c r="AO201" s="575"/>
      <c r="AP201" s="575"/>
      <c r="AQ201" s="575"/>
    </row>
    <row r="202" spans="1:43" ht="35.25" hidden="1" customHeight="1" thickTop="1" thickBot="1">
      <c r="A202" s="563">
        <v>16.7</v>
      </c>
      <c r="B202" s="564"/>
      <c r="C202" s="564"/>
      <c r="D202" s="564"/>
      <c r="E202" s="564"/>
      <c r="F202" s="577" t="s">
        <v>1324</v>
      </c>
      <c r="G202" s="578">
        <v>0</v>
      </c>
      <c r="H202" s="578">
        <v>0</v>
      </c>
      <c r="I202" s="567" t="str">
        <f t="shared" si="8"/>
        <v>No hay Programación</v>
      </c>
      <c r="J202" s="568" t="str">
        <f t="shared" si="9"/>
        <v>De acuerdo con lo programado</v>
      </c>
      <c r="K202" s="578"/>
      <c r="L202" s="581"/>
      <c r="M202" s="579"/>
      <c r="N202" s="572"/>
      <c r="O202" s="582"/>
      <c r="P202" s="581"/>
      <c r="Q202" s="579"/>
      <c r="R202" s="572"/>
      <c r="S202" s="582"/>
      <c r="T202" s="583"/>
      <c r="U202" s="579"/>
      <c r="V202" s="572"/>
      <c r="W202" s="582"/>
      <c r="X202" s="575"/>
      <c r="Y202" s="580">
        <v>0</v>
      </c>
      <c r="Z202" s="580">
        <v>0</v>
      </c>
      <c r="AA202" s="567" t="str">
        <f t="shared" si="10"/>
        <v>No hay Programación</v>
      </c>
      <c r="AB202" s="568" t="str">
        <f t="shared" si="11"/>
        <v>De acuerdo con lo programado</v>
      </c>
      <c r="AC202" s="575"/>
      <c r="AD202" s="575"/>
      <c r="AE202" s="575"/>
      <c r="AF202" s="576"/>
      <c r="AG202" s="576"/>
      <c r="AH202" s="575"/>
      <c r="AI202" s="575"/>
      <c r="AJ202" s="575"/>
      <c r="AK202" s="576"/>
      <c r="AL202" s="576"/>
      <c r="AM202" s="575"/>
      <c r="AN202" s="575"/>
      <c r="AO202" s="575"/>
      <c r="AP202" s="575"/>
      <c r="AQ202" s="575"/>
    </row>
    <row r="203" spans="1:43" ht="35.25" hidden="1" customHeight="1" thickTop="1" thickBot="1">
      <c r="A203" s="563">
        <v>16.8</v>
      </c>
      <c r="B203" s="564"/>
      <c r="C203" s="564"/>
      <c r="D203" s="564"/>
      <c r="E203" s="564"/>
      <c r="F203" s="577" t="s">
        <v>1325</v>
      </c>
      <c r="G203" s="578">
        <v>1</v>
      </c>
      <c r="H203" s="578">
        <v>0</v>
      </c>
      <c r="I203" s="567">
        <f t="shared" si="8"/>
        <v>0</v>
      </c>
      <c r="J203" s="568" t="str">
        <f t="shared" si="9"/>
        <v>En riesgo cumplimiento</v>
      </c>
      <c r="K203" s="578"/>
      <c r="L203" s="581"/>
      <c r="M203" s="579"/>
      <c r="N203" s="572"/>
      <c r="O203" s="582"/>
      <c r="P203" s="581"/>
      <c r="Q203" s="579"/>
      <c r="R203" s="572"/>
      <c r="S203" s="582"/>
      <c r="T203" s="583"/>
      <c r="U203" s="579"/>
      <c r="V203" s="572"/>
      <c r="W203" s="582"/>
      <c r="X203" s="575"/>
      <c r="Y203" s="580">
        <v>0</v>
      </c>
      <c r="Z203" s="580">
        <v>0</v>
      </c>
      <c r="AA203" s="567" t="str">
        <f t="shared" si="10"/>
        <v>No hay Programación</v>
      </c>
      <c r="AB203" s="568" t="str">
        <f t="shared" si="11"/>
        <v>De acuerdo con lo programado</v>
      </c>
      <c r="AC203" s="575"/>
      <c r="AD203" s="575"/>
      <c r="AE203" s="575"/>
      <c r="AF203" s="576"/>
      <c r="AG203" s="576"/>
      <c r="AH203" s="575"/>
      <c r="AI203" s="575"/>
      <c r="AJ203" s="575"/>
      <c r="AK203" s="576"/>
      <c r="AL203" s="576"/>
      <c r="AM203" s="575"/>
      <c r="AN203" s="575"/>
      <c r="AO203" s="575"/>
      <c r="AP203" s="575"/>
      <c r="AQ203" s="575"/>
    </row>
    <row r="204" spans="1:43" ht="35.25" hidden="1" customHeight="1" thickTop="1" thickBot="1">
      <c r="A204" s="563">
        <v>16.899999999999999</v>
      </c>
      <c r="B204" s="564"/>
      <c r="C204" s="564"/>
      <c r="D204" s="564"/>
      <c r="E204" s="564"/>
      <c r="F204" s="577" t="s">
        <v>1326</v>
      </c>
      <c r="G204" s="578">
        <v>10</v>
      </c>
      <c r="H204" s="578">
        <v>0</v>
      </c>
      <c r="I204" s="567">
        <f t="shared" si="8"/>
        <v>0</v>
      </c>
      <c r="J204" s="568" t="str">
        <f t="shared" si="9"/>
        <v>En riesgo cumplimiento</v>
      </c>
      <c r="K204" s="578"/>
      <c r="L204" s="581"/>
      <c r="M204" s="579"/>
      <c r="N204" s="572"/>
      <c r="O204" s="582"/>
      <c r="P204" s="581"/>
      <c r="Q204" s="579"/>
      <c r="R204" s="572"/>
      <c r="S204" s="582"/>
      <c r="T204" s="583"/>
      <c r="U204" s="579"/>
      <c r="V204" s="572"/>
      <c r="W204" s="582"/>
      <c r="X204" s="575"/>
      <c r="Y204" s="580">
        <v>15</v>
      </c>
      <c r="Z204" s="580">
        <v>12</v>
      </c>
      <c r="AA204" s="567">
        <f t="shared" si="10"/>
        <v>0.8</v>
      </c>
      <c r="AB204" s="568" t="str">
        <f t="shared" si="11"/>
        <v>Atraso Leve</v>
      </c>
      <c r="AC204" s="575"/>
      <c r="AD204" s="575"/>
      <c r="AE204" s="575"/>
      <c r="AF204" s="576"/>
      <c r="AG204" s="576"/>
      <c r="AH204" s="575"/>
      <c r="AI204" s="575"/>
      <c r="AJ204" s="575"/>
      <c r="AK204" s="576"/>
      <c r="AL204" s="576"/>
      <c r="AM204" s="575"/>
      <c r="AN204" s="575"/>
      <c r="AO204" s="575"/>
      <c r="AP204" s="575"/>
      <c r="AQ204" s="575"/>
    </row>
    <row r="205" spans="1:43" ht="35.25" hidden="1" customHeight="1" thickTop="1" thickBot="1">
      <c r="A205" s="563">
        <v>16.899999999999999</v>
      </c>
      <c r="B205" s="564"/>
      <c r="C205" s="564"/>
      <c r="D205" s="564"/>
      <c r="E205" s="564"/>
      <c r="F205" s="577" t="s">
        <v>1326</v>
      </c>
      <c r="G205" s="578">
        <v>0</v>
      </c>
      <c r="H205" s="578">
        <v>0</v>
      </c>
      <c r="I205" s="567" t="str">
        <f t="shared" si="8"/>
        <v>No hay Programación</v>
      </c>
      <c r="J205" s="568" t="str">
        <f t="shared" si="9"/>
        <v>De acuerdo con lo programado</v>
      </c>
      <c r="K205" s="578"/>
      <c r="L205" s="581"/>
      <c r="M205" s="579"/>
      <c r="N205" s="572"/>
      <c r="O205" s="582"/>
      <c r="P205" s="581"/>
      <c r="Q205" s="579"/>
      <c r="R205" s="572"/>
      <c r="S205" s="582"/>
      <c r="T205" s="583"/>
      <c r="U205" s="579"/>
      <c r="V205" s="572"/>
      <c r="W205" s="582"/>
      <c r="X205" s="575"/>
      <c r="Y205" s="580">
        <v>0</v>
      </c>
      <c r="Z205" s="580">
        <v>0</v>
      </c>
      <c r="AA205" s="567" t="str">
        <f t="shared" si="10"/>
        <v>No hay Programación</v>
      </c>
      <c r="AB205" s="568" t="str">
        <f t="shared" si="11"/>
        <v>De acuerdo con lo programado</v>
      </c>
      <c r="AC205" s="575"/>
      <c r="AD205" s="575"/>
      <c r="AE205" s="575"/>
      <c r="AF205" s="576"/>
      <c r="AG205" s="576"/>
      <c r="AH205" s="575"/>
      <c r="AI205" s="575"/>
      <c r="AJ205" s="575"/>
      <c r="AK205" s="576"/>
      <c r="AL205" s="576"/>
      <c r="AM205" s="575"/>
      <c r="AN205" s="575"/>
      <c r="AO205" s="575"/>
      <c r="AP205" s="575"/>
      <c r="AQ205" s="575"/>
    </row>
    <row r="206" spans="1:43" ht="35.25" hidden="1" customHeight="1" thickTop="1" thickBot="1">
      <c r="A206" s="563">
        <v>16.899999999999999</v>
      </c>
      <c r="B206" s="564"/>
      <c r="C206" s="564"/>
      <c r="D206" s="564"/>
      <c r="E206" s="564"/>
      <c r="F206" s="577" t="s">
        <v>1326</v>
      </c>
      <c r="G206" s="578">
        <v>0</v>
      </c>
      <c r="H206" s="578">
        <v>0</v>
      </c>
      <c r="I206" s="567" t="str">
        <f t="shared" ref="I206:I269" si="12">IF(H206="","No hay ejecución",IF(AND(G206=0),"No hay Programación", H206/G206))</f>
        <v>No hay Programación</v>
      </c>
      <c r="J206" s="568" t="str">
        <f t="shared" ref="J206:J269" si="13">IF(I206="No hay ejecución","NA",IF(I206&gt;=90%,"De acuerdo con lo programado",IF(I206&gt;=51%,"Atraso Leve",IF(I206&lt;=50%,"En riesgo cumplimiento"))))</f>
        <v>De acuerdo con lo programado</v>
      </c>
      <c r="K206" s="578"/>
      <c r="L206" s="581"/>
      <c r="M206" s="579"/>
      <c r="N206" s="572"/>
      <c r="O206" s="582"/>
      <c r="P206" s="581"/>
      <c r="Q206" s="579"/>
      <c r="R206" s="572"/>
      <c r="S206" s="582"/>
      <c r="T206" s="583"/>
      <c r="U206" s="579"/>
      <c r="V206" s="572"/>
      <c r="W206" s="582"/>
      <c r="X206" s="575"/>
      <c r="Y206" s="580">
        <v>0</v>
      </c>
      <c r="Z206" s="580">
        <v>0</v>
      </c>
      <c r="AA206" s="567" t="str">
        <f t="shared" ref="AA206:AA269" si="14">IF(Z206="","No hay ejecución",IF(AND(Y206=0),"No hay Programación", Z206/Y206))</f>
        <v>No hay Programación</v>
      </c>
      <c r="AB206" s="568" t="str">
        <f t="shared" ref="AB206:AB269" si="15">IF(AA206="No hay ejecución","NA",IF(AA206&gt;=90%,"De acuerdo con lo programado",IF(AA206&gt;=51%,"Atraso Leve",IF(AA206&lt;=50%,"En riesgo cumplimiento"))))</f>
        <v>De acuerdo con lo programado</v>
      </c>
      <c r="AC206" s="575"/>
      <c r="AD206" s="575"/>
      <c r="AE206" s="575"/>
      <c r="AF206" s="576"/>
      <c r="AG206" s="576"/>
      <c r="AH206" s="575"/>
      <c r="AI206" s="575"/>
      <c r="AJ206" s="575"/>
      <c r="AK206" s="576"/>
      <c r="AL206" s="576"/>
      <c r="AM206" s="575"/>
      <c r="AN206" s="575"/>
      <c r="AO206" s="575"/>
      <c r="AP206" s="575"/>
      <c r="AQ206" s="575"/>
    </row>
    <row r="207" spans="1:43" ht="35.25" hidden="1" customHeight="1" thickTop="1" thickBot="1">
      <c r="A207" s="563">
        <v>16.899999999999999</v>
      </c>
      <c r="B207" s="564"/>
      <c r="C207" s="564"/>
      <c r="D207" s="564"/>
      <c r="E207" s="564"/>
      <c r="F207" s="577" t="s">
        <v>1326</v>
      </c>
      <c r="G207" s="578">
        <v>0</v>
      </c>
      <c r="H207" s="578">
        <v>0</v>
      </c>
      <c r="I207" s="567" t="str">
        <f t="shared" si="12"/>
        <v>No hay Programación</v>
      </c>
      <c r="J207" s="568" t="str">
        <f t="shared" si="13"/>
        <v>De acuerdo con lo programado</v>
      </c>
      <c r="K207" s="578"/>
      <c r="L207" s="581"/>
      <c r="M207" s="579"/>
      <c r="N207" s="572"/>
      <c r="O207" s="582"/>
      <c r="P207" s="581"/>
      <c r="Q207" s="579"/>
      <c r="R207" s="572"/>
      <c r="S207" s="582"/>
      <c r="T207" s="583"/>
      <c r="U207" s="579"/>
      <c r="V207" s="572"/>
      <c r="W207" s="582"/>
      <c r="X207" s="575"/>
      <c r="Y207" s="580">
        <v>0</v>
      </c>
      <c r="Z207" s="580">
        <v>0</v>
      </c>
      <c r="AA207" s="567" t="str">
        <f t="shared" si="14"/>
        <v>No hay Programación</v>
      </c>
      <c r="AB207" s="568" t="str">
        <f t="shared" si="15"/>
        <v>De acuerdo con lo programado</v>
      </c>
      <c r="AC207" s="575"/>
      <c r="AD207" s="575"/>
      <c r="AE207" s="575"/>
      <c r="AF207" s="576"/>
      <c r="AG207" s="576"/>
      <c r="AH207" s="575"/>
      <c r="AI207" s="575"/>
      <c r="AJ207" s="575"/>
      <c r="AK207" s="576"/>
      <c r="AL207" s="576"/>
      <c r="AM207" s="575"/>
      <c r="AN207" s="575"/>
      <c r="AO207" s="575"/>
      <c r="AP207" s="575"/>
      <c r="AQ207" s="575"/>
    </row>
    <row r="208" spans="1:43" ht="35.25" hidden="1" customHeight="1" thickTop="1" thickBot="1">
      <c r="A208" s="563">
        <v>16.899999999999999</v>
      </c>
      <c r="B208" s="564"/>
      <c r="C208" s="564"/>
      <c r="D208" s="564"/>
      <c r="E208" s="564"/>
      <c r="F208" s="577" t="s">
        <v>1326</v>
      </c>
      <c r="G208" s="578">
        <v>0</v>
      </c>
      <c r="H208" s="578">
        <v>0</v>
      </c>
      <c r="I208" s="567" t="str">
        <f t="shared" si="12"/>
        <v>No hay Programación</v>
      </c>
      <c r="J208" s="568" t="str">
        <f t="shared" si="13"/>
        <v>De acuerdo con lo programado</v>
      </c>
      <c r="K208" s="578"/>
      <c r="L208" s="581"/>
      <c r="M208" s="579"/>
      <c r="N208" s="572"/>
      <c r="O208" s="582"/>
      <c r="P208" s="581"/>
      <c r="Q208" s="579"/>
      <c r="R208" s="572"/>
      <c r="S208" s="582"/>
      <c r="T208" s="583"/>
      <c r="U208" s="579"/>
      <c r="V208" s="572"/>
      <c r="W208" s="582"/>
      <c r="X208" s="575"/>
      <c r="Y208" s="580">
        <v>0</v>
      </c>
      <c r="Z208" s="580">
        <v>0</v>
      </c>
      <c r="AA208" s="567" t="str">
        <f t="shared" si="14"/>
        <v>No hay Programación</v>
      </c>
      <c r="AB208" s="568" t="str">
        <f t="shared" si="15"/>
        <v>De acuerdo con lo programado</v>
      </c>
      <c r="AC208" s="575"/>
      <c r="AD208" s="575"/>
      <c r="AE208" s="575"/>
      <c r="AF208" s="576"/>
      <c r="AG208" s="576"/>
      <c r="AH208" s="575"/>
      <c r="AI208" s="575"/>
      <c r="AJ208" s="575"/>
      <c r="AK208" s="576"/>
      <c r="AL208" s="576"/>
      <c r="AM208" s="575"/>
      <c r="AN208" s="575"/>
      <c r="AO208" s="575"/>
      <c r="AP208" s="575"/>
      <c r="AQ208" s="575"/>
    </row>
    <row r="209" spans="1:43" ht="35.25" hidden="1" customHeight="1" thickTop="1" thickBot="1">
      <c r="A209" s="563">
        <v>16.899999999999999</v>
      </c>
      <c r="B209" s="564"/>
      <c r="C209" s="564"/>
      <c r="D209" s="564"/>
      <c r="E209" s="564"/>
      <c r="F209" s="577" t="s">
        <v>1326</v>
      </c>
      <c r="G209" s="578">
        <v>0</v>
      </c>
      <c r="H209" s="578">
        <v>0</v>
      </c>
      <c r="I209" s="567" t="str">
        <f t="shared" si="12"/>
        <v>No hay Programación</v>
      </c>
      <c r="J209" s="568" t="str">
        <f t="shared" si="13"/>
        <v>De acuerdo con lo programado</v>
      </c>
      <c r="K209" s="578"/>
      <c r="L209" s="581"/>
      <c r="M209" s="579"/>
      <c r="N209" s="572"/>
      <c r="O209" s="582"/>
      <c r="P209" s="581"/>
      <c r="Q209" s="579"/>
      <c r="R209" s="572"/>
      <c r="S209" s="582"/>
      <c r="T209" s="583"/>
      <c r="U209" s="579"/>
      <c r="V209" s="572"/>
      <c r="W209" s="582"/>
      <c r="X209" s="575"/>
      <c r="Y209" s="580">
        <v>0</v>
      </c>
      <c r="Z209" s="580">
        <v>0</v>
      </c>
      <c r="AA209" s="567" t="str">
        <f t="shared" si="14"/>
        <v>No hay Programación</v>
      </c>
      <c r="AB209" s="568" t="str">
        <f t="shared" si="15"/>
        <v>De acuerdo con lo programado</v>
      </c>
      <c r="AC209" s="575"/>
      <c r="AD209" s="575"/>
      <c r="AE209" s="575"/>
      <c r="AF209" s="576"/>
      <c r="AG209" s="576"/>
      <c r="AH209" s="575"/>
      <c r="AI209" s="575"/>
      <c r="AJ209" s="575"/>
      <c r="AK209" s="576"/>
      <c r="AL209" s="576"/>
      <c r="AM209" s="575"/>
      <c r="AN209" s="575"/>
      <c r="AO209" s="575"/>
      <c r="AP209" s="575"/>
      <c r="AQ209" s="575"/>
    </row>
    <row r="210" spans="1:43" ht="35.25" hidden="1" customHeight="1" thickTop="1" thickBot="1">
      <c r="A210" s="593">
        <v>16.100000000000001</v>
      </c>
      <c r="B210" s="564"/>
      <c r="C210" s="564"/>
      <c r="D210" s="564"/>
      <c r="E210" s="564"/>
      <c r="F210" s="577" t="s">
        <v>1327</v>
      </c>
      <c r="G210" s="578">
        <v>10</v>
      </c>
      <c r="H210" s="578">
        <v>0</v>
      </c>
      <c r="I210" s="567">
        <f t="shared" si="12"/>
        <v>0</v>
      </c>
      <c r="J210" s="568" t="str">
        <f t="shared" si="13"/>
        <v>En riesgo cumplimiento</v>
      </c>
      <c r="K210" s="578"/>
      <c r="L210" s="581"/>
      <c r="M210" s="579"/>
      <c r="N210" s="572"/>
      <c r="O210" s="582"/>
      <c r="P210" s="581"/>
      <c r="Q210" s="579"/>
      <c r="R210" s="572"/>
      <c r="S210" s="582"/>
      <c r="T210" s="583"/>
      <c r="U210" s="579"/>
      <c r="V210" s="572"/>
      <c r="W210" s="582"/>
      <c r="X210" s="575"/>
      <c r="Y210" s="580">
        <v>15</v>
      </c>
      <c r="Z210" s="580">
        <v>12</v>
      </c>
      <c r="AA210" s="567">
        <f t="shared" si="14"/>
        <v>0.8</v>
      </c>
      <c r="AB210" s="568" t="str">
        <f t="shared" si="15"/>
        <v>Atraso Leve</v>
      </c>
      <c r="AC210" s="575"/>
      <c r="AD210" s="575"/>
      <c r="AE210" s="575"/>
      <c r="AF210" s="576"/>
      <c r="AG210" s="576"/>
      <c r="AH210" s="575"/>
      <c r="AI210" s="575"/>
      <c r="AJ210" s="575"/>
      <c r="AK210" s="576"/>
      <c r="AL210" s="576"/>
      <c r="AM210" s="575"/>
      <c r="AN210" s="575"/>
      <c r="AO210" s="575"/>
      <c r="AP210" s="575"/>
      <c r="AQ210" s="575"/>
    </row>
    <row r="211" spans="1:43" ht="35.25" hidden="1" customHeight="1" thickTop="1" thickBot="1">
      <c r="A211" s="593">
        <v>16.100000000000001</v>
      </c>
      <c r="B211" s="564"/>
      <c r="C211" s="564"/>
      <c r="D211" s="564"/>
      <c r="E211" s="564"/>
      <c r="F211" s="577" t="s">
        <v>1327</v>
      </c>
      <c r="G211" s="578">
        <v>0</v>
      </c>
      <c r="H211" s="578">
        <v>0</v>
      </c>
      <c r="I211" s="567" t="str">
        <f t="shared" si="12"/>
        <v>No hay Programación</v>
      </c>
      <c r="J211" s="568" t="str">
        <f t="shared" si="13"/>
        <v>De acuerdo con lo programado</v>
      </c>
      <c r="K211" s="578"/>
      <c r="L211" s="581"/>
      <c r="M211" s="579"/>
      <c r="N211" s="572"/>
      <c r="O211" s="582"/>
      <c r="P211" s="581"/>
      <c r="Q211" s="579"/>
      <c r="R211" s="572"/>
      <c r="S211" s="582"/>
      <c r="T211" s="583"/>
      <c r="U211" s="579"/>
      <c r="V211" s="572"/>
      <c r="W211" s="582"/>
      <c r="X211" s="575"/>
      <c r="Y211" s="580">
        <v>0</v>
      </c>
      <c r="Z211" s="580">
        <v>0</v>
      </c>
      <c r="AA211" s="567" t="str">
        <f t="shared" si="14"/>
        <v>No hay Programación</v>
      </c>
      <c r="AB211" s="568" t="str">
        <f t="shared" si="15"/>
        <v>De acuerdo con lo programado</v>
      </c>
      <c r="AC211" s="575"/>
      <c r="AD211" s="575"/>
      <c r="AE211" s="575"/>
      <c r="AF211" s="576"/>
      <c r="AG211" s="576"/>
      <c r="AH211" s="575"/>
      <c r="AI211" s="575"/>
      <c r="AJ211" s="575"/>
      <c r="AK211" s="576"/>
      <c r="AL211" s="576"/>
      <c r="AM211" s="575"/>
      <c r="AN211" s="575"/>
      <c r="AO211" s="575"/>
      <c r="AP211" s="575"/>
      <c r="AQ211" s="575"/>
    </row>
    <row r="212" spans="1:43" ht="35.25" hidden="1" customHeight="1" thickTop="1" thickBot="1">
      <c r="A212" s="593">
        <v>16.100000000000001</v>
      </c>
      <c r="B212" s="564"/>
      <c r="C212" s="564"/>
      <c r="D212" s="564"/>
      <c r="E212" s="564"/>
      <c r="F212" s="577" t="s">
        <v>1327</v>
      </c>
      <c r="G212" s="578">
        <v>0</v>
      </c>
      <c r="H212" s="578">
        <v>0</v>
      </c>
      <c r="I212" s="567" t="str">
        <f t="shared" si="12"/>
        <v>No hay Programación</v>
      </c>
      <c r="J212" s="568" t="str">
        <f t="shared" si="13"/>
        <v>De acuerdo con lo programado</v>
      </c>
      <c r="K212" s="578"/>
      <c r="L212" s="581"/>
      <c r="M212" s="579"/>
      <c r="N212" s="572"/>
      <c r="O212" s="582"/>
      <c r="P212" s="581"/>
      <c r="Q212" s="579"/>
      <c r="R212" s="572"/>
      <c r="S212" s="582"/>
      <c r="T212" s="583"/>
      <c r="U212" s="579"/>
      <c r="V212" s="572"/>
      <c r="W212" s="582"/>
      <c r="X212" s="575"/>
      <c r="Y212" s="580">
        <v>0</v>
      </c>
      <c r="Z212" s="580">
        <v>0</v>
      </c>
      <c r="AA212" s="567" t="str">
        <f t="shared" si="14"/>
        <v>No hay Programación</v>
      </c>
      <c r="AB212" s="568" t="str">
        <f t="shared" si="15"/>
        <v>De acuerdo con lo programado</v>
      </c>
      <c r="AC212" s="575"/>
      <c r="AD212" s="575"/>
      <c r="AE212" s="575"/>
      <c r="AF212" s="576"/>
      <c r="AG212" s="576"/>
      <c r="AH212" s="575"/>
      <c r="AI212" s="575"/>
      <c r="AJ212" s="575"/>
      <c r="AK212" s="576"/>
      <c r="AL212" s="576"/>
      <c r="AM212" s="575"/>
      <c r="AN212" s="575"/>
      <c r="AO212" s="575"/>
      <c r="AP212" s="575"/>
      <c r="AQ212" s="575"/>
    </row>
    <row r="213" spans="1:43" ht="35.25" hidden="1" customHeight="1" thickTop="1" thickBot="1">
      <c r="A213" s="593">
        <v>16.100000000000001</v>
      </c>
      <c r="B213" s="564"/>
      <c r="C213" s="564"/>
      <c r="D213" s="564"/>
      <c r="E213" s="564"/>
      <c r="F213" s="577" t="s">
        <v>1327</v>
      </c>
      <c r="G213" s="578">
        <v>0</v>
      </c>
      <c r="H213" s="578">
        <v>0</v>
      </c>
      <c r="I213" s="567" t="str">
        <f t="shared" si="12"/>
        <v>No hay Programación</v>
      </c>
      <c r="J213" s="568" t="str">
        <f t="shared" si="13"/>
        <v>De acuerdo con lo programado</v>
      </c>
      <c r="K213" s="578"/>
      <c r="L213" s="581"/>
      <c r="M213" s="579"/>
      <c r="N213" s="572"/>
      <c r="O213" s="582"/>
      <c r="P213" s="581"/>
      <c r="Q213" s="579"/>
      <c r="R213" s="572"/>
      <c r="S213" s="582"/>
      <c r="T213" s="583"/>
      <c r="U213" s="579"/>
      <c r="V213" s="572"/>
      <c r="W213" s="582"/>
      <c r="X213" s="575"/>
      <c r="Y213" s="580">
        <v>0</v>
      </c>
      <c r="Z213" s="580">
        <v>0</v>
      </c>
      <c r="AA213" s="567" t="str">
        <f t="shared" si="14"/>
        <v>No hay Programación</v>
      </c>
      <c r="AB213" s="568" t="str">
        <f t="shared" si="15"/>
        <v>De acuerdo con lo programado</v>
      </c>
      <c r="AC213" s="575"/>
      <c r="AD213" s="575"/>
      <c r="AE213" s="575"/>
      <c r="AF213" s="576"/>
      <c r="AG213" s="576"/>
      <c r="AH213" s="575"/>
      <c r="AI213" s="575"/>
      <c r="AJ213" s="575"/>
      <c r="AK213" s="576"/>
      <c r="AL213" s="576"/>
      <c r="AM213" s="575"/>
      <c r="AN213" s="575"/>
      <c r="AO213" s="575"/>
      <c r="AP213" s="575"/>
      <c r="AQ213" s="575"/>
    </row>
    <row r="214" spans="1:43" ht="35.25" hidden="1" customHeight="1" thickTop="1" thickBot="1">
      <c r="A214" s="593">
        <v>16.100000000000001</v>
      </c>
      <c r="B214" s="564"/>
      <c r="C214" s="564"/>
      <c r="D214" s="564"/>
      <c r="E214" s="564"/>
      <c r="F214" s="577" t="s">
        <v>1327</v>
      </c>
      <c r="G214" s="578">
        <v>0</v>
      </c>
      <c r="H214" s="578">
        <v>0</v>
      </c>
      <c r="I214" s="567" t="str">
        <f t="shared" si="12"/>
        <v>No hay Programación</v>
      </c>
      <c r="J214" s="568" t="str">
        <f t="shared" si="13"/>
        <v>De acuerdo con lo programado</v>
      </c>
      <c r="K214" s="578"/>
      <c r="L214" s="581"/>
      <c r="M214" s="579"/>
      <c r="N214" s="572"/>
      <c r="O214" s="582"/>
      <c r="P214" s="581"/>
      <c r="Q214" s="579"/>
      <c r="R214" s="572"/>
      <c r="S214" s="582"/>
      <c r="T214" s="583"/>
      <c r="U214" s="579"/>
      <c r="V214" s="572"/>
      <c r="W214" s="582"/>
      <c r="X214" s="575"/>
      <c r="Y214" s="580">
        <v>0</v>
      </c>
      <c r="Z214" s="580">
        <v>0</v>
      </c>
      <c r="AA214" s="567" t="str">
        <f t="shared" si="14"/>
        <v>No hay Programación</v>
      </c>
      <c r="AB214" s="568" t="str">
        <f t="shared" si="15"/>
        <v>De acuerdo con lo programado</v>
      </c>
      <c r="AC214" s="575"/>
      <c r="AD214" s="575"/>
      <c r="AE214" s="575"/>
      <c r="AF214" s="576"/>
      <c r="AG214" s="576"/>
      <c r="AH214" s="575"/>
      <c r="AI214" s="575"/>
      <c r="AJ214" s="575"/>
      <c r="AK214" s="576"/>
      <c r="AL214" s="576"/>
      <c r="AM214" s="575"/>
      <c r="AN214" s="575"/>
      <c r="AO214" s="575"/>
      <c r="AP214" s="575"/>
      <c r="AQ214" s="575"/>
    </row>
    <row r="215" spans="1:43" ht="35.25" hidden="1" customHeight="1" thickTop="1" thickBot="1">
      <c r="A215" s="593">
        <v>16.100000000000001</v>
      </c>
      <c r="B215" s="564"/>
      <c r="C215" s="564"/>
      <c r="D215" s="564"/>
      <c r="E215" s="564"/>
      <c r="F215" s="577" t="s">
        <v>1327</v>
      </c>
      <c r="G215" s="578">
        <v>0</v>
      </c>
      <c r="H215" s="578">
        <v>0</v>
      </c>
      <c r="I215" s="567" t="str">
        <f t="shared" si="12"/>
        <v>No hay Programación</v>
      </c>
      <c r="J215" s="568" t="str">
        <f t="shared" si="13"/>
        <v>De acuerdo con lo programado</v>
      </c>
      <c r="K215" s="578"/>
      <c r="L215" s="581"/>
      <c r="M215" s="579"/>
      <c r="N215" s="572"/>
      <c r="O215" s="582"/>
      <c r="P215" s="581"/>
      <c r="Q215" s="579"/>
      <c r="R215" s="572"/>
      <c r="S215" s="582"/>
      <c r="T215" s="583"/>
      <c r="U215" s="579"/>
      <c r="V215" s="572"/>
      <c r="W215" s="582"/>
      <c r="X215" s="575"/>
      <c r="Y215" s="580">
        <v>0</v>
      </c>
      <c r="Z215" s="580">
        <v>0</v>
      </c>
      <c r="AA215" s="567" t="str">
        <f t="shared" si="14"/>
        <v>No hay Programación</v>
      </c>
      <c r="AB215" s="568" t="str">
        <f t="shared" si="15"/>
        <v>De acuerdo con lo programado</v>
      </c>
      <c r="AC215" s="575"/>
      <c r="AD215" s="575"/>
      <c r="AE215" s="575"/>
      <c r="AF215" s="576"/>
      <c r="AG215" s="576"/>
      <c r="AH215" s="575"/>
      <c r="AI215" s="575"/>
      <c r="AJ215" s="575"/>
      <c r="AK215" s="576"/>
      <c r="AL215" s="576"/>
      <c r="AM215" s="575"/>
      <c r="AN215" s="575"/>
      <c r="AO215" s="575"/>
      <c r="AP215" s="575"/>
      <c r="AQ215" s="575"/>
    </row>
    <row r="216" spans="1:43" ht="35.25" hidden="1" customHeight="1" thickTop="1" thickBot="1">
      <c r="A216" s="593">
        <v>16.100000000000001</v>
      </c>
      <c r="B216" s="564"/>
      <c r="C216" s="564"/>
      <c r="D216" s="564"/>
      <c r="E216" s="564"/>
      <c r="F216" s="577" t="s">
        <v>1327</v>
      </c>
      <c r="G216" s="578">
        <v>0</v>
      </c>
      <c r="H216" s="578">
        <v>0</v>
      </c>
      <c r="I216" s="567" t="str">
        <f t="shared" si="12"/>
        <v>No hay Programación</v>
      </c>
      <c r="J216" s="568" t="str">
        <f t="shared" si="13"/>
        <v>De acuerdo con lo programado</v>
      </c>
      <c r="K216" s="578"/>
      <c r="L216" s="581"/>
      <c r="M216" s="579"/>
      <c r="N216" s="572"/>
      <c r="O216" s="582"/>
      <c r="P216" s="581"/>
      <c r="Q216" s="579"/>
      <c r="R216" s="572"/>
      <c r="S216" s="582"/>
      <c r="T216" s="583"/>
      <c r="U216" s="579"/>
      <c r="V216" s="572"/>
      <c r="W216" s="582"/>
      <c r="X216" s="575"/>
      <c r="Y216" s="580">
        <v>0</v>
      </c>
      <c r="Z216" s="580">
        <v>0</v>
      </c>
      <c r="AA216" s="567" t="str">
        <f t="shared" si="14"/>
        <v>No hay Programación</v>
      </c>
      <c r="AB216" s="568" t="str">
        <f t="shared" si="15"/>
        <v>De acuerdo con lo programado</v>
      </c>
      <c r="AC216" s="575"/>
      <c r="AD216" s="575"/>
      <c r="AE216" s="575"/>
      <c r="AF216" s="576"/>
      <c r="AG216" s="576"/>
      <c r="AH216" s="575"/>
      <c r="AI216" s="575"/>
      <c r="AJ216" s="575"/>
      <c r="AK216" s="576"/>
      <c r="AL216" s="576"/>
      <c r="AM216" s="575"/>
      <c r="AN216" s="575"/>
      <c r="AO216" s="575"/>
      <c r="AP216" s="575"/>
      <c r="AQ216" s="575"/>
    </row>
    <row r="217" spans="1:43" ht="35.25" hidden="1" customHeight="1" thickTop="1" thickBot="1">
      <c r="A217" s="593">
        <v>16.100000000000001</v>
      </c>
      <c r="B217" s="564"/>
      <c r="C217" s="564"/>
      <c r="D217" s="564"/>
      <c r="E217" s="564"/>
      <c r="F217" s="577" t="s">
        <v>1327</v>
      </c>
      <c r="G217" s="578">
        <v>0</v>
      </c>
      <c r="H217" s="578">
        <v>0</v>
      </c>
      <c r="I217" s="567" t="str">
        <f t="shared" si="12"/>
        <v>No hay Programación</v>
      </c>
      <c r="J217" s="568" t="str">
        <f t="shared" si="13"/>
        <v>De acuerdo con lo programado</v>
      </c>
      <c r="K217" s="578"/>
      <c r="L217" s="581"/>
      <c r="M217" s="579"/>
      <c r="N217" s="572"/>
      <c r="O217" s="582"/>
      <c r="P217" s="581"/>
      <c r="Q217" s="579"/>
      <c r="R217" s="572"/>
      <c r="S217" s="582"/>
      <c r="T217" s="583"/>
      <c r="U217" s="579"/>
      <c r="V217" s="572"/>
      <c r="W217" s="582"/>
      <c r="X217" s="575"/>
      <c r="Y217" s="580">
        <v>0</v>
      </c>
      <c r="Z217" s="580">
        <v>0</v>
      </c>
      <c r="AA217" s="567" t="str">
        <f t="shared" si="14"/>
        <v>No hay Programación</v>
      </c>
      <c r="AB217" s="568" t="str">
        <f t="shared" si="15"/>
        <v>De acuerdo con lo programado</v>
      </c>
      <c r="AC217" s="575"/>
      <c r="AD217" s="575"/>
      <c r="AE217" s="575"/>
      <c r="AF217" s="576"/>
      <c r="AG217" s="576"/>
      <c r="AH217" s="575"/>
      <c r="AI217" s="575"/>
      <c r="AJ217" s="575"/>
      <c r="AK217" s="576"/>
      <c r="AL217" s="576"/>
      <c r="AM217" s="575"/>
      <c r="AN217" s="575"/>
      <c r="AO217" s="575"/>
      <c r="AP217" s="575"/>
      <c r="AQ217" s="575"/>
    </row>
    <row r="218" spans="1:43" ht="35.25" hidden="1" customHeight="1" thickTop="1" thickBot="1">
      <c r="A218" s="563">
        <v>16.11</v>
      </c>
      <c r="B218" s="564"/>
      <c r="C218" s="564"/>
      <c r="D218" s="564"/>
      <c r="E218" s="564"/>
      <c r="F218" s="577" t="s">
        <v>1328</v>
      </c>
      <c r="G218" s="578">
        <v>20</v>
      </c>
      <c r="H218" s="578">
        <v>0</v>
      </c>
      <c r="I218" s="567">
        <f t="shared" si="12"/>
        <v>0</v>
      </c>
      <c r="J218" s="568" t="str">
        <f t="shared" si="13"/>
        <v>En riesgo cumplimiento</v>
      </c>
      <c r="K218" s="578"/>
      <c r="L218" s="581"/>
      <c r="M218" s="579"/>
      <c r="N218" s="572"/>
      <c r="O218" s="582"/>
      <c r="P218" s="581"/>
      <c r="Q218" s="579"/>
      <c r="R218" s="572"/>
      <c r="S218" s="582"/>
      <c r="T218" s="583"/>
      <c r="U218" s="579"/>
      <c r="V218" s="572"/>
      <c r="W218" s="582"/>
      <c r="X218" s="575"/>
      <c r="Y218" s="580">
        <v>30</v>
      </c>
      <c r="Z218" s="580">
        <v>19</v>
      </c>
      <c r="AA218" s="567">
        <f t="shared" si="14"/>
        <v>0.6333333333333333</v>
      </c>
      <c r="AB218" s="568" t="str">
        <f t="shared" si="15"/>
        <v>Atraso Leve</v>
      </c>
      <c r="AC218" s="575"/>
      <c r="AD218" s="575"/>
      <c r="AE218" s="575"/>
      <c r="AF218" s="576"/>
      <c r="AG218" s="576"/>
      <c r="AH218" s="575"/>
      <c r="AI218" s="575"/>
      <c r="AJ218" s="575"/>
      <c r="AK218" s="576"/>
      <c r="AL218" s="576"/>
      <c r="AM218" s="575"/>
      <c r="AN218" s="575"/>
      <c r="AO218" s="575"/>
      <c r="AP218" s="575"/>
      <c r="AQ218" s="575"/>
    </row>
    <row r="219" spans="1:43" ht="35.25" hidden="1" customHeight="1" thickTop="1" thickBot="1">
      <c r="A219" s="563">
        <v>16.11</v>
      </c>
      <c r="B219" s="564"/>
      <c r="C219" s="564"/>
      <c r="D219" s="564"/>
      <c r="E219" s="564"/>
      <c r="F219" s="577" t="s">
        <v>1328</v>
      </c>
      <c r="G219" s="578">
        <v>0</v>
      </c>
      <c r="H219" s="578">
        <v>0</v>
      </c>
      <c r="I219" s="567" t="str">
        <f t="shared" si="12"/>
        <v>No hay Programación</v>
      </c>
      <c r="J219" s="568" t="str">
        <f t="shared" si="13"/>
        <v>De acuerdo con lo programado</v>
      </c>
      <c r="K219" s="578"/>
      <c r="L219" s="581"/>
      <c r="M219" s="579"/>
      <c r="N219" s="572"/>
      <c r="O219" s="582"/>
      <c r="P219" s="581"/>
      <c r="Q219" s="579"/>
      <c r="R219" s="572"/>
      <c r="S219" s="582"/>
      <c r="T219" s="583"/>
      <c r="U219" s="579"/>
      <c r="V219" s="572"/>
      <c r="W219" s="582"/>
      <c r="X219" s="575"/>
      <c r="Y219" s="580">
        <v>0</v>
      </c>
      <c r="Z219" s="580">
        <v>0</v>
      </c>
      <c r="AA219" s="567" t="str">
        <f t="shared" si="14"/>
        <v>No hay Programación</v>
      </c>
      <c r="AB219" s="568" t="str">
        <f t="shared" si="15"/>
        <v>De acuerdo con lo programado</v>
      </c>
      <c r="AC219" s="575"/>
      <c r="AD219" s="575"/>
      <c r="AE219" s="575"/>
      <c r="AF219" s="576"/>
      <c r="AG219" s="576"/>
      <c r="AH219" s="575"/>
      <c r="AI219" s="575"/>
      <c r="AJ219" s="575"/>
      <c r="AK219" s="576"/>
      <c r="AL219" s="576"/>
      <c r="AM219" s="575"/>
      <c r="AN219" s="575"/>
      <c r="AO219" s="575"/>
      <c r="AP219" s="575"/>
      <c r="AQ219" s="575"/>
    </row>
    <row r="220" spans="1:43" ht="35.25" hidden="1" customHeight="1" thickTop="1" thickBot="1">
      <c r="A220" s="563">
        <v>16.11</v>
      </c>
      <c r="B220" s="564"/>
      <c r="C220" s="564"/>
      <c r="D220" s="564"/>
      <c r="E220" s="564"/>
      <c r="F220" s="577" t="s">
        <v>1328</v>
      </c>
      <c r="G220" s="578">
        <v>0</v>
      </c>
      <c r="H220" s="578">
        <v>0</v>
      </c>
      <c r="I220" s="567" t="str">
        <f t="shared" si="12"/>
        <v>No hay Programación</v>
      </c>
      <c r="J220" s="568" t="str">
        <f t="shared" si="13"/>
        <v>De acuerdo con lo programado</v>
      </c>
      <c r="K220" s="578"/>
      <c r="L220" s="581"/>
      <c r="M220" s="579"/>
      <c r="N220" s="572"/>
      <c r="O220" s="582"/>
      <c r="P220" s="581"/>
      <c r="Q220" s="579"/>
      <c r="R220" s="572"/>
      <c r="S220" s="582"/>
      <c r="T220" s="583"/>
      <c r="U220" s="579"/>
      <c r="V220" s="572"/>
      <c r="W220" s="582"/>
      <c r="X220" s="575"/>
      <c r="Y220" s="580">
        <v>0</v>
      </c>
      <c r="Z220" s="580">
        <v>0</v>
      </c>
      <c r="AA220" s="567" t="str">
        <f t="shared" si="14"/>
        <v>No hay Programación</v>
      </c>
      <c r="AB220" s="568" t="str">
        <f t="shared" si="15"/>
        <v>De acuerdo con lo programado</v>
      </c>
      <c r="AC220" s="575"/>
      <c r="AD220" s="575"/>
      <c r="AE220" s="575"/>
      <c r="AF220" s="576"/>
      <c r="AG220" s="576"/>
      <c r="AH220" s="575"/>
      <c r="AI220" s="575"/>
      <c r="AJ220" s="575"/>
      <c r="AK220" s="576"/>
      <c r="AL220" s="576"/>
      <c r="AM220" s="575"/>
      <c r="AN220" s="575"/>
      <c r="AO220" s="575"/>
      <c r="AP220" s="575"/>
      <c r="AQ220" s="575"/>
    </row>
    <row r="221" spans="1:43" ht="35.25" hidden="1" customHeight="1" thickTop="1" thickBot="1">
      <c r="A221" s="563">
        <v>16.11</v>
      </c>
      <c r="B221" s="564"/>
      <c r="C221" s="564"/>
      <c r="D221" s="564"/>
      <c r="E221" s="564"/>
      <c r="F221" s="577" t="s">
        <v>1328</v>
      </c>
      <c r="G221" s="578">
        <v>0</v>
      </c>
      <c r="H221" s="578">
        <v>0</v>
      </c>
      <c r="I221" s="567" t="str">
        <f t="shared" si="12"/>
        <v>No hay Programación</v>
      </c>
      <c r="J221" s="568" t="str">
        <f t="shared" si="13"/>
        <v>De acuerdo con lo programado</v>
      </c>
      <c r="K221" s="578"/>
      <c r="L221" s="581"/>
      <c r="M221" s="579"/>
      <c r="N221" s="572"/>
      <c r="O221" s="582"/>
      <c r="P221" s="581"/>
      <c r="Q221" s="579"/>
      <c r="R221" s="572"/>
      <c r="S221" s="582"/>
      <c r="T221" s="583"/>
      <c r="U221" s="579"/>
      <c r="V221" s="572"/>
      <c r="W221" s="582"/>
      <c r="X221" s="575"/>
      <c r="Y221" s="580">
        <v>0</v>
      </c>
      <c r="Z221" s="580">
        <v>0</v>
      </c>
      <c r="AA221" s="567" t="str">
        <f t="shared" si="14"/>
        <v>No hay Programación</v>
      </c>
      <c r="AB221" s="568" t="str">
        <f t="shared" si="15"/>
        <v>De acuerdo con lo programado</v>
      </c>
      <c r="AC221" s="575"/>
      <c r="AD221" s="575"/>
      <c r="AE221" s="575"/>
      <c r="AF221" s="576"/>
      <c r="AG221" s="576"/>
      <c r="AH221" s="575"/>
      <c r="AI221" s="575"/>
      <c r="AJ221" s="575"/>
      <c r="AK221" s="576"/>
      <c r="AL221" s="576"/>
      <c r="AM221" s="575"/>
      <c r="AN221" s="575"/>
      <c r="AO221" s="575"/>
      <c r="AP221" s="575"/>
      <c r="AQ221" s="575"/>
    </row>
    <row r="222" spans="1:43" ht="35.25" hidden="1" customHeight="1" thickTop="1" thickBot="1">
      <c r="A222" s="563">
        <v>16.11</v>
      </c>
      <c r="B222" s="564"/>
      <c r="C222" s="564"/>
      <c r="D222" s="564"/>
      <c r="E222" s="564"/>
      <c r="F222" s="577" t="s">
        <v>1328</v>
      </c>
      <c r="G222" s="578">
        <v>0</v>
      </c>
      <c r="H222" s="578">
        <v>0</v>
      </c>
      <c r="I222" s="567" t="str">
        <f t="shared" si="12"/>
        <v>No hay Programación</v>
      </c>
      <c r="J222" s="568" t="str">
        <f t="shared" si="13"/>
        <v>De acuerdo con lo programado</v>
      </c>
      <c r="K222" s="578"/>
      <c r="L222" s="581"/>
      <c r="M222" s="579"/>
      <c r="N222" s="572"/>
      <c r="O222" s="582"/>
      <c r="P222" s="581"/>
      <c r="Q222" s="579"/>
      <c r="R222" s="572"/>
      <c r="S222" s="582"/>
      <c r="T222" s="583"/>
      <c r="U222" s="579"/>
      <c r="V222" s="572"/>
      <c r="W222" s="582"/>
      <c r="X222" s="575"/>
      <c r="Y222" s="580">
        <v>0</v>
      </c>
      <c r="Z222" s="580">
        <v>0</v>
      </c>
      <c r="AA222" s="567" t="str">
        <f t="shared" si="14"/>
        <v>No hay Programación</v>
      </c>
      <c r="AB222" s="568" t="str">
        <f t="shared" si="15"/>
        <v>De acuerdo con lo programado</v>
      </c>
      <c r="AC222" s="575"/>
      <c r="AD222" s="575"/>
      <c r="AE222" s="575"/>
      <c r="AF222" s="576"/>
      <c r="AG222" s="576"/>
      <c r="AH222" s="575"/>
      <c r="AI222" s="575"/>
      <c r="AJ222" s="575"/>
      <c r="AK222" s="576"/>
      <c r="AL222" s="576"/>
      <c r="AM222" s="575"/>
      <c r="AN222" s="575"/>
      <c r="AO222" s="575"/>
      <c r="AP222" s="575"/>
      <c r="AQ222" s="575"/>
    </row>
    <row r="223" spans="1:43" ht="35.25" hidden="1" customHeight="1" thickTop="1" thickBot="1">
      <c r="A223" s="563">
        <v>16.11</v>
      </c>
      <c r="B223" s="564"/>
      <c r="C223" s="564"/>
      <c r="D223" s="564"/>
      <c r="E223" s="564"/>
      <c r="F223" s="577" t="s">
        <v>1328</v>
      </c>
      <c r="G223" s="578">
        <v>0</v>
      </c>
      <c r="H223" s="578">
        <v>0</v>
      </c>
      <c r="I223" s="567" t="str">
        <f t="shared" si="12"/>
        <v>No hay Programación</v>
      </c>
      <c r="J223" s="568" t="str">
        <f t="shared" si="13"/>
        <v>De acuerdo con lo programado</v>
      </c>
      <c r="K223" s="578"/>
      <c r="L223" s="581"/>
      <c r="M223" s="579"/>
      <c r="N223" s="572"/>
      <c r="O223" s="582"/>
      <c r="P223" s="581"/>
      <c r="Q223" s="579"/>
      <c r="R223" s="572"/>
      <c r="S223" s="582"/>
      <c r="T223" s="583"/>
      <c r="U223" s="579"/>
      <c r="V223" s="572"/>
      <c r="W223" s="582"/>
      <c r="X223" s="575"/>
      <c r="Y223" s="580">
        <v>0</v>
      </c>
      <c r="Z223" s="580">
        <v>0</v>
      </c>
      <c r="AA223" s="567" t="str">
        <f t="shared" si="14"/>
        <v>No hay Programación</v>
      </c>
      <c r="AB223" s="568" t="str">
        <f t="shared" si="15"/>
        <v>De acuerdo con lo programado</v>
      </c>
      <c r="AC223" s="575"/>
      <c r="AD223" s="575"/>
      <c r="AE223" s="575"/>
      <c r="AF223" s="576"/>
      <c r="AG223" s="576"/>
      <c r="AH223" s="575"/>
      <c r="AI223" s="575"/>
      <c r="AJ223" s="575"/>
      <c r="AK223" s="576"/>
      <c r="AL223" s="576"/>
      <c r="AM223" s="575"/>
      <c r="AN223" s="575"/>
      <c r="AO223" s="575"/>
      <c r="AP223" s="575"/>
      <c r="AQ223" s="575"/>
    </row>
    <row r="224" spans="1:43" ht="35.25" hidden="1" customHeight="1" thickTop="1" thickBot="1">
      <c r="A224" s="563">
        <v>16.11</v>
      </c>
      <c r="B224" s="564"/>
      <c r="C224" s="564"/>
      <c r="D224" s="564"/>
      <c r="E224" s="564"/>
      <c r="F224" s="577" t="s">
        <v>1328</v>
      </c>
      <c r="G224" s="578">
        <v>0</v>
      </c>
      <c r="H224" s="578">
        <v>0</v>
      </c>
      <c r="I224" s="567" t="str">
        <f t="shared" si="12"/>
        <v>No hay Programación</v>
      </c>
      <c r="J224" s="568" t="str">
        <f t="shared" si="13"/>
        <v>De acuerdo con lo programado</v>
      </c>
      <c r="K224" s="578"/>
      <c r="L224" s="581"/>
      <c r="M224" s="579"/>
      <c r="N224" s="572"/>
      <c r="O224" s="582"/>
      <c r="P224" s="581"/>
      <c r="Q224" s="579"/>
      <c r="R224" s="572"/>
      <c r="S224" s="582"/>
      <c r="T224" s="583"/>
      <c r="U224" s="579"/>
      <c r="V224" s="572"/>
      <c r="W224" s="582"/>
      <c r="X224" s="575"/>
      <c r="Y224" s="580">
        <v>0</v>
      </c>
      <c r="Z224" s="580">
        <v>0</v>
      </c>
      <c r="AA224" s="567" t="str">
        <f t="shared" si="14"/>
        <v>No hay Programación</v>
      </c>
      <c r="AB224" s="568" t="str">
        <f t="shared" si="15"/>
        <v>De acuerdo con lo programado</v>
      </c>
      <c r="AC224" s="575"/>
      <c r="AD224" s="575"/>
      <c r="AE224" s="575"/>
      <c r="AF224" s="576"/>
      <c r="AG224" s="576"/>
      <c r="AH224" s="575"/>
      <c r="AI224" s="575"/>
      <c r="AJ224" s="575"/>
      <c r="AK224" s="576"/>
      <c r="AL224" s="576"/>
      <c r="AM224" s="575"/>
      <c r="AN224" s="575"/>
      <c r="AO224" s="575"/>
      <c r="AP224" s="575"/>
      <c r="AQ224" s="575"/>
    </row>
    <row r="225" spans="1:43" ht="35.25" hidden="1" customHeight="1" thickTop="1" thickBot="1">
      <c r="A225" s="563">
        <v>16.11</v>
      </c>
      <c r="B225" s="564"/>
      <c r="C225" s="564"/>
      <c r="D225" s="564"/>
      <c r="E225" s="564"/>
      <c r="F225" s="577" t="s">
        <v>1328</v>
      </c>
      <c r="G225" s="578">
        <v>0</v>
      </c>
      <c r="H225" s="578">
        <v>0</v>
      </c>
      <c r="I225" s="567" t="str">
        <f t="shared" si="12"/>
        <v>No hay Programación</v>
      </c>
      <c r="J225" s="568" t="str">
        <f t="shared" si="13"/>
        <v>De acuerdo con lo programado</v>
      </c>
      <c r="K225" s="578"/>
      <c r="L225" s="581"/>
      <c r="M225" s="579"/>
      <c r="N225" s="572"/>
      <c r="O225" s="582"/>
      <c r="P225" s="581"/>
      <c r="Q225" s="579"/>
      <c r="R225" s="572"/>
      <c r="S225" s="582"/>
      <c r="T225" s="583"/>
      <c r="U225" s="579"/>
      <c r="V225" s="572"/>
      <c r="W225" s="582"/>
      <c r="X225" s="575"/>
      <c r="Y225" s="580">
        <v>0</v>
      </c>
      <c r="Z225" s="580">
        <v>0</v>
      </c>
      <c r="AA225" s="567" t="str">
        <f t="shared" si="14"/>
        <v>No hay Programación</v>
      </c>
      <c r="AB225" s="568" t="str">
        <f t="shared" si="15"/>
        <v>De acuerdo con lo programado</v>
      </c>
      <c r="AC225" s="575"/>
      <c r="AD225" s="575"/>
      <c r="AE225" s="575"/>
      <c r="AF225" s="576"/>
      <c r="AG225" s="576"/>
      <c r="AH225" s="575"/>
      <c r="AI225" s="575"/>
      <c r="AJ225" s="575"/>
      <c r="AK225" s="576"/>
      <c r="AL225" s="576"/>
      <c r="AM225" s="575"/>
      <c r="AN225" s="575"/>
      <c r="AO225" s="575"/>
      <c r="AP225" s="575"/>
      <c r="AQ225" s="575"/>
    </row>
    <row r="226" spans="1:43" ht="35.25" hidden="1" customHeight="1" thickTop="1" thickBot="1">
      <c r="A226" s="563">
        <v>16.11</v>
      </c>
      <c r="B226" s="564"/>
      <c r="C226" s="564"/>
      <c r="D226" s="564"/>
      <c r="E226" s="564"/>
      <c r="F226" s="577" t="s">
        <v>1328</v>
      </c>
      <c r="G226" s="578">
        <v>0</v>
      </c>
      <c r="H226" s="578">
        <v>0</v>
      </c>
      <c r="I226" s="567" t="str">
        <f t="shared" si="12"/>
        <v>No hay Programación</v>
      </c>
      <c r="J226" s="568" t="str">
        <f t="shared" si="13"/>
        <v>De acuerdo con lo programado</v>
      </c>
      <c r="K226" s="578"/>
      <c r="L226" s="581"/>
      <c r="M226" s="579"/>
      <c r="N226" s="572"/>
      <c r="O226" s="582"/>
      <c r="P226" s="581"/>
      <c r="Q226" s="579"/>
      <c r="R226" s="572"/>
      <c r="S226" s="582"/>
      <c r="T226" s="583"/>
      <c r="U226" s="579"/>
      <c r="V226" s="572"/>
      <c r="W226" s="582"/>
      <c r="X226" s="575"/>
      <c r="Y226" s="580">
        <v>0</v>
      </c>
      <c r="Z226" s="580">
        <v>0</v>
      </c>
      <c r="AA226" s="567" t="str">
        <f t="shared" si="14"/>
        <v>No hay Programación</v>
      </c>
      <c r="AB226" s="568" t="str">
        <f t="shared" si="15"/>
        <v>De acuerdo con lo programado</v>
      </c>
      <c r="AC226" s="575"/>
      <c r="AD226" s="575"/>
      <c r="AE226" s="575"/>
      <c r="AF226" s="576"/>
      <c r="AG226" s="576"/>
      <c r="AH226" s="575"/>
      <c r="AI226" s="575"/>
      <c r="AJ226" s="575"/>
      <c r="AK226" s="576"/>
      <c r="AL226" s="576"/>
      <c r="AM226" s="575"/>
      <c r="AN226" s="575"/>
      <c r="AO226" s="575"/>
      <c r="AP226" s="575"/>
      <c r="AQ226" s="575"/>
    </row>
    <row r="227" spans="1:43" ht="35.25" hidden="1" customHeight="1" thickTop="1" thickBot="1">
      <c r="A227" s="563">
        <v>16.11</v>
      </c>
      <c r="B227" s="564"/>
      <c r="C227" s="564"/>
      <c r="D227" s="564"/>
      <c r="E227" s="564"/>
      <c r="F227" s="577" t="s">
        <v>1328</v>
      </c>
      <c r="G227" s="578">
        <v>0</v>
      </c>
      <c r="H227" s="578">
        <v>0</v>
      </c>
      <c r="I227" s="567" t="str">
        <f t="shared" si="12"/>
        <v>No hay Programación</v>
      </c>
      <c r="J227" s="568" t="str">
        <f t="shared" si="13"/>
        <v>De acuerdo con lo programado</v>
      </c>
      <c r="K227" s="578"/>
      <c r="L227" s="581"/>
      <c r="M227" s="579"/>
      <c r="N227" s="572"/>
      <c r="O227" s="582"/>
      <c r="P227" s="581"/>
      <c r="Q227" s="579"/>
      <c r="R227" s="572"/>
      <c r="S227" s="582"/>
      <c r="T227" s="583"/>
      <c r="U227" s="579"/>
      <c r="V227" s="572"/>
      <c r="W227" s="582"/>
      <c r="X227" s="575"/>
      <c r="Y227" s="580">
        <v>0</v>
      </c>
      <c r="Z227" s="580">
        <v>0</v>
      </c>
      <c r="AA227" s="567" t="str">
        <f t="shared" si="14"/>
        <v>No hay Programación</v>
      </c>
      <c r="AB227" s="568" t="str">
        <f t="shared" si="15"/>
        <v>De acuerdo con lo programado</v>
      </c>
      <c r="AC227" s="575"/>
      <c r="AD227" s="575"/>
      <c r="AE227" s="575"/>
      <c r="AF227" s="576"/>
      <c r="AG227" s="576"/>
      <c r="AH227" s="575"/>
      <c r="AI227" s="575"/>
      <c r="AJ227" s="575"/>
      <c r="AK227" s="576"/>
      <c r="AL227" s="576"/>
      <c r="AM227" s="575"/>
      <c r="AN227" s="575"/>
      <c r="AO227" s="575"/>
      <c r="AP227" s="575"/>
      <c r="AQ227" s="575"/>
    </row>
    <row r="228" spans="1:43" ht="35.25" hidden="1" customHeight="1" thickTop="1" thickBot="1">
      <c r="A228" s="563">
        <v>16.11</v>
      </c>
      <c r="B228" s="564"/>
      <c r="C228" s="564"/>
      <c r="D228" s="564"/>
      <c r="E228" s="564"/>
      <c r="F228" s="577" t="s">
        <v>1328</v>
      </c>
      <c r="G228" s="578">
        <v>0</v>
      </c>
      <c r="H228" s="578">
        <v>0</v>
      </c>
      <c r="I228" s="567" t="str">
        <f t="shared" si="12"/>
        <v>No hay Programación</v>
      </c>
      <c r="J228" s="568" t="str">
        <f t="shared" si="13"/>
        <v>De acuerdo con lo programado</v>
      </c>
      <c r="K228" s="578"/>
      <c r="L228" s="581"/>
      <c r="M228" s="579"/>
      <c r="N228" s="572"/>
      <c r="O228" s="582"/>
      <c r="P228" s="581"/>
      <c r="Q228" s="579"/>
      <c r="R228" s="572"/>
      <c r="S228" s="582"/>
      <c r="T228" s="583"/>
      <c r="U228" s="579"/>
      <c r="V228" s="572"/>
      <c r="W228" s="582"/>
      <c r="X228" s="575"/>
      <c r="Y228" s="580">
        <v>0</v>
      </c>
      <c r="Z228" s="580">
        <v>0</v>
      </c>
      <c r="AA228" s="567" t="str">
        <f t="shared" si="14"/>
        <v>No hay Programación</v>
      </c>
      <c r="AB228" s="568" t="str">
        <f t="shared" si="15"/>
        <v>De acuerdo con lo programado</v>
      </c>
      <c r="AC228" s="575"/>
      <c r="AD228" s="575"/>
      <c r="AE228" s="575"/>
      <c r="AF228" s="576"/>
      <c r="AG228" s="576"/>
      <c r="AH228" s="575"/>
      <c r="AI228" s="575"/>
      <c r="AJ228" s="575"/>
      <c r="AK228" s="576"/>
      <c r="AL228" s="576"/>
      <c r="AM228" s="575"/>
      <c r="AN228" s="575"/>
      <c r="AO228" s="575"/>
      <c r="AP228" s="575"/>
      <c r="AQ228" s="575"/>
    </row>
    <row r="229" spans="1:43" ht="35.25" customHeight="1" thickTop="1" thickBot="1">
      <c r="A229" s="563">
        <v>16.12</v>
      </c>
      <c r="B229" s="564"/>
      <c r="C229" s="564"/>
      <c r="D229" s="564"/>
      <c r="E229" s="564"/>
      <c r="F229" s="587" t="s">
        <v>1329</v>
      </c>
      <c r="G229" s="588">
        <v>1</v>
      </c>
      <c r="H229" s="588">
        <v>0</v>
      </c>
      <c r="I229" s="567">
        <f t="shared" si="12"/>
        <v>0</v>
      </c>
      <c r="J229" s="568" t="str">
        <f t="shared" si="13"/>
        <v>En riesgo cumplimiento</v>
      </c>
      <c r="K229" s="588"/>
      <c r="L229" s="581"/>
      <c r="M229" s="579"/>
      <c r="N229" s="572"/>
      <c r="O229" s="582"/>
      <c r="P229" s="581"/>
      <c r="Q229" s="579"/>
      <c r="R229" s="572"/>
      <c r="S229" s="582"/>
      <c r="T229" s="583"/>
      <c r="U229" s="579"/>
      <c r="V229" s="572"/>
      <c r="W229" s="582"/>
      <c r="X229" s="575"/>
      <c r="Y229" s="580">
        <v>2</v>
      </c>
      <c r="Z229" s="580">
        <v>0</v>
      </c>
      <c r="AA229" s="567">
        <f t="shared" si="14"/>
        <v>0</v>
      </c>
      <c r="AB229" s="568" t="str">
        <f t="shared" si="15"/>
        <v>En riesgo cumplimiento</v>
      </c>
      <c r="AC229" s="575"/>
      <c r="AD229" s="575"/>
      <c r="AE229" s="575"/>
      <c r="AF229" s="576"/>
      <c r="AG229" s="576"/>
      <c r="AH229" s="575"/>
      <c r="AI229" s="575"/>
      <c r="AJ229" s="575"/>
      <c r="AK229" s="576"/>
      <c r="AL229" s="576"/>
      <c r="AM229" s="575"/>
      <c r="AN229" s="575"/>
      <c r="AO229" s="575"/>
      <c r="AP229" s="575"/>
      <c r="AQ229" s="575"/>
    </row>
    <row r="230" spans="1:43" ht="35.25" hidden="1" customHeight="1" thickTop="1" thickBot="1">
      <c r="A230" s="563">
        <v>16.12</v>
      </c>
      <c r="B230" s="564"/>
      <c r="C230" s="564"/>
      <c r="D230" s="564"/>
      <c r="E230" s="564"/>
      <c r="F230" s="587" t="s">
        <v>1329</v>
      </c>
      <c r="G230" s="588">
        <v>0</v>
      </c>
      <c r="H230" s="588">
        <v>0</v>
      </c>
      <c r="I230" s="567" t="str">
        <f t="shared" si="12"/>
        <v>No hay Programación</v>
      </c>
      <c r="J230" s="568" t="str">
        <f t="shared" si="13"/>
        <v>De acuerdo con lo programado</v>
      </c>
      <c r="K230" s="588"/>
      <c r="L230" s="581"/>
      <c r="M230" s="579"/>
      <c r="N230" s="572"/>
      <c r="O230" s="582"/>
      <c r="P230" s="581"/>
      <c r="Q230" s="579"/>
      <c r="R230" s="572"/>
      <c r="S230" s="582"/>
      <c r="T230" s="583"/>
      <c r="U230" s="579"/>
      <c r="V230" s="572"/>
      <c r="W230" s="582"/>
      <c r="X230" s="575"/>
      <c r="Y230" s="580">
        <v>0</v>
      </c>
      <c r="Z230" s="580">
        <v>0</v>
      </c>
      <c r="AA230" s="567" t="str">
        <f t="shared" si="14"/>
        <v>No hay Programación</v>
      </c>
      <c r="AB230" s="568" t="str">
        <f t="shared" si="15"/>
        <v>De acuerdo con lo programado</v>
      </c>
      <c r="AC230" s="575"/>
      <c r="AD230" s="575"/>
      <c r="AE230" s="575"/>
      <c r="AF230" s="576"/>
      <c r="AG230" s="576"/>
      <c r="AH230" s="575"/>
      <c r="AI230" s="575"/>
      <c r="AJ230" s="575"/>
      <c r="AK230" s="576"/>
      <c r="AL230" s="576"/>
      <c r="AM230" s="575"/>
      <c r="AN230" s="575"/>
      <c r="AO230" s="575"/>
      <c r="AP230" s="575"/>
      <c r="AQ230" s="575"/>
    </row>
    <row r="231" spans="1:43" ht="35.25" hidden="1" customHeight="1" thickTop="1" thickBot="1">
      <c r="A231" s="563">
        <v>16.12</v>
      </c>
      <c r="B231" s="564"/>
      <c r="C231" s="564"/>
      <c r="D231" s="564"/>
      <c r="E231" s="564"/>
      <c r="F231" s="587" t="s">
        <v>1329</v>
      </c>
      <c r="G231" s="588">
        <v>0</v>
      </c>
      <c r="H231" s="588">
        <v>0</v>
      </c>
      <c r="I231" s="567" t="str">
        <f t="shared" si="12"/>
        <v>No hay Programación</v>
      </c>
      <c r="J231" s="568" t="str">
        <f t="shared" si="13"/>
        <v>De acuerdo con lo programado</v>
      </c>
      <c r="K231" s="588"/>
      <c r="L231" s="581"/>
      <c r="M231" s="579"/>
      <c r="N231" s="572"/>
      <c r="O231" s="582"/>
      <c r="P231" s="581"/>
      <c r="Q231" s="579"/>
      <c r="R231" s="572"/>
      <c r="S231" s="582"/>
      <c r="T231" s="583"/>
      <c r="U231" s="579"/>
      <c r="V231" s="572"/>
      <c r="W231" s="582"/>
      <c r="X231" s="575"/>
      <c r="Y231" s="580">
        <v>0</v>
      </c>
      <c r="Z231" s="580">
        <v>0</v>
      </c>
      <c r="AA231" s="567" t="str">
        <f t="shared" si="14"/>
        <v>No hay Programación</v>
      </c>
      <c r="AB231" s="568" t="str">
        <f t="shared" si="15"/>
        <v>De acuerdo con lo programado</v>
      </c>
      <c r="AC231" s="575"/>
      <c r="AD231" s="575"/>
      <c r="AE231" s="575"/>
      <c r="AF231" s="576"/>
      <c r="AG231" s="576"/>
      <c r="AH231" s="575"/>
      <c r="AI231" s="575"/>
      <c r="AJ231" s="575"/>
      <c r="AK231" s="576"/>
      <c r="AL231" s="576"/>
      <c r="AM231" s="575"/>
      <c r="AN231" s="575"/>
      <c r="AO231" s="575"/>
      <c r="AP231" s="575"/>
      <c r="AQ231" s="575"/>
    </row>
    <row r="232" spans="1:43" ht="35.25" hidden="1" customHeight="1" thickTop="1" thickBot="1">
      <c r="A232" s="563">
        <v>16.13</v>
      </c>
      <c r="B232" s="564"/>
      <c r="C232" s="564"/>
      <c r="D232" s="564"/>
      <c r="E232" s="564"/>
      <c r="F232" s="577" t="s">
        <v>1330</v>
      </c>
      <c r="G232" s="578">
        <v>0</v>
      </c>
      <c r="H232" s="578">
        <v>0</v>
      </c>
      <c r="I232" s="567" t="str">
        <f t="shared" si="12"/>
        <v>No hay Programación</v>
      </c>
      <c r="J232" s="568" t="str">
        <f t="shared" si="13"/>
        <v>De acuerdo con lo programado</v>
      </c>
      <c r="K232" s="578"/>
      <c r="L232" s="581"/>
      <c r="M232" s="579"/>
      <c r="N232" s="572"/>
      <c r="O232" s="582"/>
      <c r="P232" s="581"/>
      <c r="Q232" s="579"/>
      <c r="R232" s="572"/>
      <c r="S232" s="582"/>
      <c r="T232" s="583"/>
      <c r="U232" s="579"/>
      <c r="V232" s="572"/>
      <c r="W232" s="582"/>
      <c r="X232" s="575"/>
      <c r="Y232" s="580">
        <v>0</v>
      </c>
      <c r="Z232" s="580">
        <v>0</v>
      </c>
      <c r="AA232" s="567" t="str">
        <f t="shared" si="14"/>
        <v>No hay Programación</v>
      </c>
      <c r="AB232" s="568" t="str">
        <f t="shared" si="15"/>
        <v>De acuerdo con lo programado</v>
      </c>
      <c r="AC232" s="575"/>
      <c r="AD232" s="575"/>
      <c r="AE232" s="575"/>
      <c r="AF232" s="576"/>
      <c r="AG232" s="576"/>
      <c r="AH232" s="575"/>
      <c r="AI232" s="575"/>
      <c r="AJ232" s="575"/>
      <c r="AK232" s="576"/>
      <c r="AL232" s="576"/>
      <c r="AM232" s="575"/>
      <c r="AN232" s="575"/>
      <c r="AO232" s="575"/>
      <c r="AP232" s="575"/>
      <c r="AQ232" s="575"/>
    </row>
    <row r="233" spans="1:43" ht="35.25" hidden="1" customHeight="1" thickTop="1" thickBot="1">
      <c r="A233" s="563">
        <v>16.14</v>
      </c>
      <c r="B233" s="564"/>
      <c r="C233" s="564"/>
      <c r="D233" s="564"/>
      <c r="E233" s="564"/>
      <c r="F233" s="577" t="s">
        <v>1331</v>
      </c>
      <c r="G233" s="578">
        <v>0</v>
      </c>
      <c r="H233" s="578">
        <v>0</v>
      </c>
      <c r="I233" s="567" t="str">
        <f t="shared" si="12"/>
        <v>No hay Programación</v>
      </c>
      <c r="J233" s="568" t="str">
        <f t="shared" si="13"/>
        <v>De acuerdo con lo programado</v>
      </c>
      <c r="K233" s="578"/>
      <c r="L233" s="581"/>
      <c r="M233" s="579"/>
      <c r="N233" s="572"/>
      <c r="O233" s="582"/>
      <c r="P233" s="581"/>
      <c r="Q233" s="579"/>
      <c r="R233" s="572"/>
      <c r="S233" s="582"/>
      <c r="T233" s="583"/>
      <c r="U233" s="579"/>
      <c r="V233" s="572"/>
      <c r="W233" s="582"/>
      <c r="X233" s="575"/>
      <c r="Y233" s="580">
        <v>0</v>
      </c>
      <c r="Z233" s="580">
        <v>0</v>
      </c>
      <c r="AA233" s="567" t="str">
        <f t="shared" si="14"/>
        <v>No hay Programación</v>
      </c>
      <c r="AB233" s="568" t="str">
        <f t="shared" si="15"/>
        <v>De acuerdo con lo programado</v>
      </c>
      <c r="AC233" s="575"/>
      <c r="AD233" s="575"/>
      <c r="AE233" s="575"/>
      <c r="AF233" s="576"/>
      <c r="AG233" s="576"/>
      <c r="AH233" s="575"/>
      <c r="AI233" s="575"/>
      <c r="AJ233" s="575"/>
      <c r="AK233" s="576"/>
      <c r="AL233" s="576"/>
      <c r="AM233" s="575"/>
      <c r="AN233" s="575"/>
      <c r="AO233" s="575"/>
      <c r="AP233" s="575"/>
      <c r="AQ233" s="575"/>
    </row>
    <row r="234" spans="1:43" ht="35.25" hidden="1" customHeight="1" thickTop="1" thickBot="1">
      <c r="A234" s="563">
        <v>16.14</v>
      </c>
      <c r="B234" s="564"/>
      <c r="C234" s="564"/>
      <c r="D234" s="564"/>
      <c r="E234" s="564"/>
      <c r="F234" s="577" t="s">
        <v>1331</v>
      </c>
      <c r="G234" s="578">
        <v>0</v>
      </c>
      <c r="H234" s="578">
        <v>0</v>
      </c>
      <c r="I234" s="567" t="str">
        <f t="shared" si="12"/>
        <v>No hay Programación</v>
      </c>
      <c r="J234" s="568" t="str">
        <f t="shared" si="13"/>
        <v>De acuerdo con lo programado</v>
      </c>
      <c r="K234" s="578"/>
      <c r="L234" s="581"/>
      <c r="M234" s="579"/>
      <c r="N234" s="572"/>
      <c r="O234" s="582"/>
      <c r="P234" s="581"/>
      <c r="Q234" s="579"/>
      <c r="R234" s="572"/>
      <c r="S234" s="582"/>
      <c r="T234" s="583"/>
      <c r="U234" s="579"/>
      <c r="V234" s="572"/>
      <c r="W234" s="582"/>
      <c r="X234" s="575"/>
      <c r="Y234" s="580">
        <v>0</v>
      </c>
      <c r="Z234" s="580">
        <v>0</v>
      </c>
      <c r="AA234" s="567" t="str">
        <f t="shared" si="14"/>
        <v>No hay Programación</v>
      </c>
      <c r="AB234" s="568" t="str">
        <f t="shared" si="15"/>
        <v>De acuerdo con lo programado</v>
      </c>
      <c r="AC234" s="575"/>
      <c r="AD234" s="575"/>
      <c r="AE234" s="575"/>
      <c r="AF234" s="576"/>
      <c r="AG234" s="576"/>
      <c r="AH234" s="575"/>
      <c r="AI234" s="575"/>
      <c r="AJ234" s="575"/>
      <c r="AK234" s="576"/>
      <c r="AL234" s="576"/>
      <c r="AM234" s="575"/>
      <c r="AN234" s="575"/>
      <c r="AO234" s="575"/>
      <c r="AP234" s="575"/>
      <c r="AQ234" s="575"/>
    </row>
    <row r="235" spans="1:43" ht="35.25" hidden="1" customHeight="1" thickTop="1" thickBot="1">
      <c r="A235" s="563">
        <v>16.14</v>
      </c>
      <c r="B235" s="564"/>
      <c r="C235" s="564"/>
      <c r="D235" s="564"/>
      <c r="E235" s="564"/>
      <c r="F235" s="577" t="s">
        <v>1331</v>
      </c>
      <c r="G235" s="578">
        <v>0</v>
      </c>
      <c r="H235" s="578">
        <v>0</v>
      </c>
      <c r="I235" s="567" t="str">
        <f t="shared" si="12"/>
        <v>No hay Programación</v>
      </c>
      <c r="J235" s="568" t="str">
        <f t="shared" si="13"/>
        <v>De acuerdo con lo programado</v>
      </c>
      <c r="K235" s="578"/>
      <c r="L235" s="581"/>
      <c r="M235" s="579"/>
      <c r="N235" s="572"/>
      <c r="O235" s="582"/>
      <c r="P235" s="581"/>
      <c r="Q235" s="579"/>
      <c r="R235" s="572"/>
      <c r="S235" s="582"/>
      <c r="T235" s="583"/>
      <c r="U235" s="579"/>
      <c r="V235" s="572"/>
      <c r="W235" s="582"/>
      <c r="X235" s="575"/>
      <c r="Y235" s="580">
        <v>0</v>
      </c>
      <c r="Z235" s="580">
        <v>0</v>
      </c>
      <c r="AA235" s="567" t="str">
        <f t="shared" si="14"/>
        <v>No hay Programación</v>
      </c>
      <c r="AB235" s="568" t="str">
        <f t="shared" si="15"/>
        <v>De acuerdo con lo programado</v>
      </c>
      <c r="AC235" s="575"/>
      <c r="AD235" s="575"/>
      <c r="AE235" s="575"/>
      <c r="AF235" s="576"/>
      <c r="AG235" s="576"/>
      <c r="AH235" s="575"/>
      <c r="AI235" s="575"/>
      <c r="AJ235" s="575"/>
      <c r="AK235" s="576"/>
      <c r="AL235" s="576"/>
      <c r="AM235" s="575"/>
      <c r="AN235" s="575"/>
      <c r="AO235" s="575"/>
      <c r="AP235" s="575"/>
      <c r="AQ235" s="575"/>
    </row>
    <row r="236" spans="1:43" ht="35.25" hidden="1" customHeight="1" thickTop="1" thickBot="1">
      <c r="A236" s="563">
        <v>16.149999999999999</v>
      </c>
      <c r="B236" s="564"/>
      <c r="C236" s="564"/>
      <c r="D236" s="564"/>
      <c r="E236" s="564"/>
      <c r="F236" s="577" t="s">
        <v>1332</v>
      </c>
      <c r="G236" s="578">
        <v>0</v>
      </c>
      <c r="H236" s="578">
        <v>0</v>
      </c>
      <c r="I236" s="567" t="str">
        <f t="shared" si="12"/>
        <v>No hay Programación</v>
      </c>
      <c r="J236" s="568" t="str">
        <f t="shared" si="13"/>
        <v>De acuerdo con lo programado</v>
      </c>
      <c r="K236" s="578"/>
      <c r="L236" s="581"/>
      <c r="M236" s="579"/>
      <c r="N236" s="572"/>
      <c r="O236" s="582"/>
      <c r="P236" s="581"/>
      <c r="Q236" s="579"/>
      <c r="R236" s="572"/>
      <c r="S236" s="582"/>
      <c r="T236" s="583"/>
      <c r="U236" s="579"/>
      <c r="V236" s="572"/>
      <c r="W236" s="582"/>
      <c r="X236" s="575"/>
      <c r="Y236" s="580">
        <v>0</v>
      </c>
      <c r="Z236" s="580">
        <v>0</v>
      </c>
      <c r="AA236" s="567" t="str">
        <f t="shared" si="14"/>
        <v>No hay Programación</v>
      </c>
      <c r="AB236" s="568" t="str">
        <f t="shared" si="15"/>
        <v>De acuerdo con lo programado</v>
      </c>
      <c r="AC236" s="575"/>
      <c r="AD236" s="575"/>
      <c r="AE236" s="575"/>
      <c r="AF236" s="576"/>
      <c r="AG236" s="576"/>
      <c r="AH236" s="575"/>
      <c r="AI236" s="575"/>
      <c r="AJ236" s="575"/>
      <c r="AK236" s="576"/>
      <c r="AL236" s="576"/>
      <c r="AM236" s="575"/>
      <c r="AN236" s="575"/>
      <c r="AO236" s="575"/>
      <c r="AP236" s="575"/>
      <c r="AQ236" s="575"/>
    </row>
    <row r="237" spans="1:43" ht="35.25" hidden="1" customHeight="1" thickTop="1" thickBot="1">
      <c r="A237" s="563">
        <v>16.149999999999999</v>
      </c>
      <c r="B237" s="564"/>
      <c r="C237" s="564"/>
      <c r="D237" s="564"/>
      <c r="E237" s="564"/>
      <c r="F237" s="577" t="s">
        <v>1332</v>
      </c>
      <c r="G237" s="578">
        <v>0</v>
      </c>
      <c r="H237" s="578">
        <v>0</v>
      </c>
      <c r="I237" s="567" t="str">
        <f t="shared" si="12"/>
        <v>No hay Programación</v>
      </c>
      <c r="J237" s="568" t="str">
        <f t="shared" si="13"/>
        <v>De acuerdo con lo programado</v>
      </c>
      <c r="K237" s="578"/>
      <c r="L237" s="581"/>
      <c r="M237" s="579"/>
      <c r="N237" s="572"/>
      <c r="O237" s="582"/>
      <c r="P237" s="581"/>
      <c r="Q237" s="579"/>
      <c r="R237" s="572"/>
      <c r="S237" s="582"/>
      <c r="T237" s="583"/>
      <c r="U237" s="579"/>
      <c r="V237" s="572"/>
      <c r="W237" s="582"/>
      <c r="X237" s="575"/>
      <c r="Y237" s="580">
        <v>0</v>
      </c>
      <c r="Z237" s="580">
        <v>0</v>
      </c>
      <c r="AA237" s="567" t="str">
        <f t="shared" si="14"/>
        <v>No hay Programación</v>
      </c>
      <c r="AB237" s="568" t="str">
        <f t="shared" si="15"/>
        <v>De acuerdo con lo programado</v>
      </c>
      <c r="AC237" s="575"/>
      <c r="AD237" s="575"/>
      <c r="AE237" s="575"/>
      <c r="AF237" s="576"/>
      <c r="AG237" s="576"/>
      <c r="AH237" s="575"/>
      <c r="AI237" s="575"/>
      <c r="AJ237" s="575"/>
      <c r="AK237" s="576"/>
      <c r="AL237" s="576"/>
      <c r="AM237" s="575"/>
      <c r="AN237" s="575"/>
      <c r="AO237" s="575"/>
      <c r="AP237" s="575"/>
      <c r="AQ237" s="575"/>
    </row>
    <row r="238" spans="1:43" ht="35.25" hidden="1" customHeight="1" thickTop="1" thickBot="1">
      <c r="A238" s="563">
        <v>16.16</v>
      </c>
      <c r="B238" s="564"/>
      <c r="C238" s="564"/>
      <c r="D238" s="564"/>
      <c r="E238" s="564"/>
      <c r="F238" s="577" t="s">
        <v>1333</v>
      </c>
      <c r="G238" s="578">
        <v>5</v>
      </c>
      <c r="H238" s="578">
        <v>3</v>
      </c>
      <c r="I238" s="567">
        <f t="shared" si="12"/>
        <v>0.6</v>
      </c>
      <c r="J238" s="568" t="str">
        <f t="shared" si="13"/>
        <v>Atraso Leve</v>
      </c>
      <c r="K238" s="578"/>
      <c r="L238" s="581"/>
      <c r="M238" s="579"/>
      <c r="N238" s="572"/>
      <c r="O238" s="582"/>
      <c r="P238" s="581"/>
      <c r="Q238" s="579"/>
      <c r="R238" s="572"/>
      <c r="S238" s="582"/>
      <c r="T238" s="583"/>
      <c r="U238" s="579"/>
      <c r="V238" s="572"/>
      <c r="W238" s="582"/>
      <c r="X238" s="575"/>
      <c r="Y238" s="580">
        <v>5</v>
      </c>
      <c r="Z238" s="580">
        <v>6</v>
      </c>
      <c r="AA238" s="567">
        <f t="shared" si="14"/>
        <v>1.2</v>
      </c>
      <c r="AB238" s="568" t="str">
        <f t="shared" si="15"/>
        <v>De acuerdo con lo programado</v>
      </c>
      <c r="AC238" s="575"/>
      <c r="AD238" s="575"/>
      <c r="AE238" s="575"/>
      <c r="AF238" s="576"/>
      <c r="AG238" s="576"/>
      <c r="AH238" s="575"/>
      <c r="AI238" s="575"/>
      <c r="AJ238" s="575"/>
      <c r="AK238" s="576"/>
      <c r="AL238" s="576"/>
      <c r="AM238" s="575"/>
      <c r="AN238" s="575"/>
      <c r="AO238" s="575"/>
      <c r="AP238" s="575"/>
      <c r="AQ238" s="575"/>
    </row>
    <row r="239" spans="1:43" ht="35.25" hidden="1" customHeight="1" thickTop="1" thickBot="1">
      <c r="A239" s="563">
        <v>16.170000000000002</v>
      </c>
      <c r="B239" s="564"/>
      <c r="C239" s="564"/>
      <c r="D239" s="564"/>
      <c r="E239" s="564"/>
      <c r="F239" s="577" t="s">
        <v>1334</v>
      </c>
      <c r="G239" s="578">
        <v>195</v>
      </c>
      <c r="H239" s="578">
        <v>21</v>
      </c>
      <c r="I239" s="567">
        <f t="shared" si="12"/>
        <v>0.1076923076923077</v>
      </c>
      <c r="J239" s="568" t="str">
        <f t="shared" si="13"/>
        <v>En riesgo cumplimiento</v>
      </c>
      <c r="K239" s="578"/>
      <c r="L239" s="581"/>
      <c r="M239" s="579"/>
      <c r="N239" s="572"/>
      <c r="O239" s="582"/>
      <c r="P239" s="581"/>
      <c r="Q239" s="579"/>
      <c r="R239" s="572"/>
      <c r="S239" s="582"/>
      <c r="T239" s="583"/>
      <c r="U239" s="579"/>
      <c r="V239" s="572"/>
      <c r="W239" s="582"/>
      <c r="X239" s="575"/>
      <c r="Y239" s="580">
        <v>155</v>
      </c>
      <c r="Z239" s="580">
        <v>128</v>
      </c>
      <c r="AA239" s="567">
        <f t="shared" si="14"/>
        <v>0.82580645161290323</v>
      </c>
      <c r="AB239" s="568" t="str">
        <f t="shared" si="15"/>
        <v>Atraso Leve</v>
      </c>
      <c r="AC239" s="575"/>
      <c r="AD239" s="575"/>
      <c r="AE239" s="575"/>
      <c r="AF239" s="576"/>
      <c r="AG239" s="576"/>
      <c r="AH239" s="575"/>
      <c r="AI239" s="575"/>
      <c r="AJ239" s="575"/>
      <c r="AK239" s="576"/>
      <c r="AL239" s="576"/>
      <c r="AM239" s="575"/>
      <c r="AN239" s="575"/>
      <c r="AO239" s="575"/>
      <c r="AP239" s="575"/>
      <c r="AQ239" s="575"/>
    </row>
    <row r="240" spans="1:43" ht="35.25" hidden="1" customHeight="1" thickTop="1" thickBot="1">
      <c r="A240" s="563">
        <v>16.170000000000002</v>
      </c>
      <c r="B240" s="564"/>
      <c r="C240" s="564"/>
      <c r="D240" s="564"/>
      <c r="E240" s="564"/>
      <c r="F240" s="577" t="s">
        <v>1334</v>
      </c>
      <c r="G240" s="578">
        <v>0</v>
      </c>
      <c r="H240" s="578">
        <v>0</v>
      </c>
      <c r="I240" s="567" t="str">
        <f t="shared" si="12"/>
        <v>No hay Programación</v>
      </c>
      <c r="J240" s="568" t="str">
        <f t="shared" si="13"/>
        <v>De acuerdo con lo programado</v>
      </c>
      <c r="K240" s="578"/>
      <c r="L240" s="581"/>
      <c r="M240" s="579"/>
      <c r="N240" s="572"/>
      <c r="O240" s="582"/>
      <c r="P240" s="581"/>
      <c r="Q240" s="579"/>
      <c r="R240" s="572"/>
      <c r="S240" s="582"/>
      <c r="T240" s="583"/>
      <c r="U240" s="579"/>
      <c r="V240" s="572"/>
      <c r="W240" s="582"/>
      <c r="X240" s="575"/>
      <c r="Y240" s="580">
        <v>0</v>
      </c>
      <c r="Z240" s="580">
        <v>0</v>
      </c>
      <c r="AA240" s="567" t="str">
        <f t="shared" si="14"/>
        <v>No hay Programación</v>
      </c>
      <c r="AB240" s="568" t="str">
        <f t="shared" si="15"/>
        <v>De acuerdo con lo programado</v>
      </c>
      <c r="AC240" s="575"/>
      <c r="AD240" s="575"/>
      <c r="AE240" s="575"/>
      <c r="AF240" s="576"/>
      <c r="AG240" s="576"/>
      <c r="AH240" s="575"/>
      <c r="AI240" s="575"/>
      <c r="AJ240" s="575"/>
      <c r="AK240" s="576"/>
      <c r="AL240" s="576"/>
      <c r="AM240" s="575"/>
      <c r="AN240" s="575"/>
      <c r="AO240" s="575"/>
      <c r="AP240" s="575"/>
      <c r="AQ240" s="575"/>
    </row>
    <row r="241" spans="1:43" ht="35.25" hidden="1" customHeight="1" thickTop="1" thickBot="1">
      <c r="A241" s="563">
        <v>16.170000000000002</v>
      </c>
      <c r="B241" s="564"/>
      <c r="C241" s="564"/>
      <c r="D241" s="564"/>
      <c r="E241" s="564"/>
      <c r="F241" s="577" t="s">
        <v>1334</v>
      </c>
      <c r="G241" s="578">
        <v>0</v>
      </c>
      <c r="H241" s="578">
        <v>0</v>
      </c>
      <c r="I241" s="567" t="str">
        <f t="shared" si="12"/>
        <v>No hay Programación</v>
      </c>
      <c r="J241" s="568" t="str">
        <f t="shared" si="13"/>
        <v>De acuerdo con lo programado</v>
      </c>
      <c r="K241" s="578"/>
      <c r="L241" s="581"/>
      <c r="M241" s="579"/>
      <c r="N241" s="572"/>
      <c r="O241" s="582"/>
      <c r="P241" s="581"/>
      <c r="Q241" s="579"/>
      <c r="R241" s="572"/>
      <c r="S241" s="582"/>
      <c r="T241" s="583"/>
      <c r="U241" s="579"/>
      <c r="V241" s="572"/>
      <c r="W241" s="582"/>
      <c r="X241" s="575"/>
      <c r="Y241" s="580">
        <v>0</v>
      </c>
      <c r="Z241" s="580">
        <v>0</v>
      </c>
      <c r="AA241" s="567" t="str">
        <f t="shared" si="14"/>
        <v>No hay Programación</v>
      </c>
      <c r="AB241" s="568" t="str">
        <f t="shared" si="15"/>
        <v>De acuerdo con lo programado</v>
      </c>
      <c r="AC241" s="575"/>
      <c r="AD241" s="575"/>
      <c r="AE241" s="575"/>
      <c r="AF241" s="576"/>
      <c r="AG241" s="576"/>
      <c r="AH241" s="575"/>
      <c r="AI241" s="575"/>
      <c r="AJ241" s="575"/>
      <c r="AK241" s="576"/>
      <c r="AL241" s="576"/>
      <c r="AM241" s="575"/>
      <c r="AN241" s="575"/>
      <c r="AO241" s="575"/>
      <c r="AP241" s="575"/>
      <c r="AQ241" s="575"/>
    </row>
    <row r="242" spans="1:43" ht="35.25" hidden="1" customHeight="1" thickTop="1" thickBot="1">
      <c r="A242" s="563">
        <v>16.170000000000002</v>
      </c>
      <c r="B242" s="564"/>
      <c r="C242" s="564"/>
      <c r="D242" s="564"/>
      <c r="E242" s="564"/>
      <c r="F242" s="577" t="s">
        <v>1334</v>
      </c>
      <c r="G242" s="578">
        <v>0</v>
      </c>
      <c r="H242" s="578">
        <v>0</v>
      </c>
      <c r="I242" s="567" t="str">
        <f t="shared" si="12"/>
        <v>No hay Programación</v>
      </c>
      <c r="J242" s="568" t="str">
        <f t="shared" si="13"/>
        <v>De acuerdo con lo programado</v>
      </c>
      <c r="K242" s="578"/>
      <c r="L242" s="581"/>
      <c r="M242" s="579"/>
      <c r="N242" s="572"/>
      <c r="O242" s="582"/>
      <c r="P242" s="581"/>
      <c r="Q242" s="579"/>
      <c r="R242" s="572"/>
      <c r="S242" s="582"/>
      <c r="T242" s="583"/>
      <c r="U242" s="579"/>
      <c r="V242" s="572"/>
      <c r="W242" s="582"/>
      <c r="X242" s="575"/>
      <c r="Y242" s="580">
        <v>0</v>
      </c>
      <c r="Z242" s="580">
        <v>0</v>
      </c>
      <c r="AA242" s="567" t="str">
        <f t="shared" si="14"/>
        <v>No hay Programación</v>
      </c>
      <c r="AB242" s="568" t="str">
        <f t="shared" si="15"/>
        <v>De acuerdo con lo programado</v>
      </c>
      <c r="AC242" s="575"/>
      <c r="AD242" s="575"/>
      <c r="AE242" s="575"/>
      <c r="AF242" s="576"/>
      <c r="AG242" s="576"/>
      <c r="AH242" s="575"/>
      <c r="AI242" s="575"/>
      <c r="AJ242" s="575"/>
      <c r="AK242" s="576"/>
      <c r="AL242" s="576"/>
      <c r="AM242" s="575"/>
      <c r="AN242" s="575"/>
      <c r="AO242" s="575"/>
      <c r="AP242" s="575"/>
      <c r="AQ242" s="575"/>
    </row>
    <row r="243" spans="1:43" ht="35.25" hidden="1" customHeight="1" thickTop="1" thickBot="1">
      <c r="A243" s="563">
        <v>16.170000000000002</v>
      </c>
      <c r="B243" s="564"/>
      <c r="C243" s="564"/>
      <c r="D243" s="564"/>
      <c r="E243" s="564"/>
      <c r="F243" s="577" t="s">
        <v>1334</v>
      </c>
      <c r="G243" s="578">
        <v>0</v>
      </c>
      <c r="H243" s="578">
        <v>0</v>
      </c>
      <c r="I243" s="567" t="str">
        <f t="shared" si="12"/>
        <v>No hay Programación</v>
      </c>
      <c r="J243" s="568" t="str">
        <f t="shared" si="13"/>
        <v>De acuerdo con lo programado</v>
      </c>
      <c r="K243" s="578"/>
      <c r="L243" s="581"/>
      <c r="M243" s="579"/>
      <c r="N243" s="572"/>
      <c r="O243" s="582"/>
      <c r="P243" s="581"/>
      <c r="Q243" s="579"/>
      <c r="R243" s="572"/>
      <c r="S243" s="582"/>
      <c r="T243" s="583"/>
      <c r="U243" s="579"/>
      <c r="V243" s="572"/>
      <c r="W243" s="582"/>
      <c r="X243" s="575"/>
      <c r="Y243" s="580">
        <v>0</v>
      </c>
      <c r="Z243" s="580">
        <v>0</v>
      </c>
      <c r="AA243" s="567" t="str">
        <f t="shared" si="14"/>
        <v>No hay Programación</v>
      </c>
      <c r="AB243" s="568" t="str">
        <f t="shared" si="15"/>
        <v>De acuerdo con lo programado</v>
      </c>
      <c r="AC243" s="575"/>
      <c r="AD243" s="575"/>
      <c r="AE243" s="575"/>
      <c r="AF243" s="576"/>
      <c r="AG243" s="576"/>
      <c r="AH243" s="575"/>
      <c r="AI243" s="575"/>
      <c r="AJ243" s="575"/>
      <c r="AK243" s="576"/>
      <c r="AL243" s="576"/>
      <c r="AM243" s="575"/>
      <c r="AN243" s="575"/>
      <c r="AO243" s="575"/>
      <c r="AP243" s="575"/>
      <c r="AQ243" s="575"/>
    </row>
    <row r="244" spans="1:43" ht="35.25" hidden="1" customHeight="1" thickTop="1" thickBot="1">
      <c r="A244" s="563">
        <v>16.170000000000002</v>
      </c>
      <c r="B244" s="564"/>
      <c r="C244" s="564"/>
      <c r="D244" s="564"/>
      <c r="E244" s="564"/>
      <c r="F244" s="577" t="s">
        <v>1334</v>
      </c>
      <c r="G244" s="578">
        <v>0</v>
      </c>
      <c r="H244" s="578">
        <v>0</v>
      </c>
      <c r="I244" s="567" t="str">
        <f t="shared" si="12"/>
        <v>No hay Programación</v>
      </c>
      <c r="J244" s="568" t="str">
        <f t="shared" si="13"/>
        <v>De acuerdo con lo programado</v>
      </c>
      <c r="K244" s="578"/>
      <c r="L244" s="581"/>
      <c r="M244" s="579"/>
      <c r="N244" s="572"/>
      <c r="O244" s="582"/>
      <c r="P244" s="581"/>
      <c r="Q244" s="579"/>
      <c r="R244" s="572"/>
      <c r="S244" s="582"/>
      <c r="T244" s="583"/>
      <c r="U244" s="579"/>
      <c r="V244" s="572"/>
      <c r="W244" s="582"/>
      <c r="X244" s="575"/>
      <c r="Y244" s="580">
        <v>0</v>
      </c>
      <c r="Z244" s="580">
        <v>0</v>
      </c>
      <c r="AA244" s="567" t="str">
        <f t="shared" si="14"/>
        <v>No hay Programación</v>
      </c>
      <c r="AB244" s="568" t="str">
        <f t="shared" si="15"/>
        <v>De acuerdo con lo programado</v>
      </c>
      <c r="AC244" s="575"/>
      <c r="AD244" s="575"/>
      <c r="AE244" s="575"/>
      <c r="AF244" s="576"/>
      <c r="AG244" s="576"/>
      <c r="AH244" s="575"/>
      <c r="AI244" s="575"/>
      <c r="AJ244" s="575"/>
      <c r="AK244" s="576"/>
      <c r="AL244" s="576"/>
      <c r="AM244" s="575"/>
      <c r="AN244" s="575"/>
      <c r="AO244" s="575"/>
      <c r="AP244" s="575"/>
      <c r="AQ244" s="575"/>
    </row>
    <row r="245" spans="1:43" ht="35.25" hidden="1" customHeight="1" thickTop="1" thickBot="1">
      <c r="A245" s="563">
        <v>16.18</v>
      </c>
      <c r="B245" s="564"/>
      <c r="C245" s="564"/>
      <c r="D245" s="564"/>
      <c r="E245" s="564"/>
      <c r="F245" s="577" t="s">
        <v>1335</v>
      </c>
      <c r="G245" s="578">
        <v>0</v>
      </c>
      <c r="H245" s="578">
        <v>0</v>
      </c>
      <c r="I245" s="567" t="str">
        <f t="shared" si="12"/>
        <v>No hay Programación</v>
      </c>
      <c r="J245" s="568" t="str">
        <f t="shared" si="13"/>
        <v>De acuerdo con lo programado</v>
      </c>
      <c r="K245" s="578"/>
      <c r="L245" s="581"/>
      <c r="M245" s="579"/>
      <c r="N245" s="572"/>
      <c r="O245" s="582"/>
      <c r="P245" s="581"/>
      <c r="Q245" s="579"/>
      <c r="R245" s="572"/>
      <c r="S245" s="582"/>
      <c r="T245" s="583"/>
      <c r="U245" s="579"/>
      <c r="V245" s="572"/>
      <c r="W245" s="582"/>
      <c r="X245" s="575"/>
      <c r="Y245" s="580">
        <v>0</v>
      </c>
      <c r="Z245" s="580">
        <v>0</v>
      </c>
      <c r="AA245" s="567" t="str">
        <f t="shared" si="14"/>
        <v>No hay Programación</v>
      </c>
      <c r="AB245" s="568" t="str">
        <f t="shared" si="15"/>
        <v>De acuerdo con lo programado</v>
      </c>
      <c r="AC245" s="575"/>
      <c r="AD245" s="575"/>
      <c r="AE245" s="575"/>
      <c r="AF245" s="576"/>
      <c r="AG245" s="576"/>
      <c r="AH245" s="575"/>
      <c r="AI245" s="575"/>
      <c r="AJ245" s="575"/>
      <c r="AK245" s="576"/>
      <c r="AL245" s="576"/>
      <c r="AM245" s="575"/>
      <c r="AN245" s="575"/>
      <c r="AO245" s="575"/>
      <c r="AP245" s="575"/>
      <c r="AQ245" s="575"/>
    </row>
    <row r="246" spans="1:43" ht="35.25" hidden="1" customHeight="1" thickTop="1" thickBot="1">
      <c r="A246" s="563">
        <v>16.18</v>
      </c>
      <c r="B246" s="564"/>
      <c r="C246" s="564"/>
      <c r="D246" s="564"/>
      <c r="E246" s="564"/>
      <c r="F246" s="577" t="s">
        <v>1335</v>
      </c>
      <c r="G246" s="578">
        <v>0</v>
      </c>
      <c r="H246" s="578">
        <v>0</v>
      </c>
      <c r="I246" s="567" t="str">
        <f t="shared" si="12"/>
        <v>No hay Programación</v>
      </c>
      <c r="J246" s="568" t="str">
        <f t="shared" si="13"/>
        <v>De acuerdo con lo programado</v>
      </c>
      <c r="K246" s="578"/>
      <c r="L246" s="581"/>
      <c r="M246" s="579"/>
      <c r="N246" s="572"/>
      <c r="O246" s="582"/>
      <c r="P246" s="581"/>
      <c r="Q246" s="579"/>
      <c r="R246" s="572"/>
      <c r="S246" s="582"/>
      <c r="T246" s="583"/>
      <c r="U246" s="579"/>
      <c r="V246" s="572"/>
      <c r="W246" s="582"/>
      <c r="X246" s="575"/>
      <c r="Y246" s="580">
        <v>0</v>
      </c>
      <c r="Z246" s="580">
        <v>0</v>
      </c>
      <c r="AA246" s="567" t="str">
        <f t="shared" si="14"/>
        <v>No hay Programación</v>
      </c>
      <c r="AB246" s="568" t="str">
        <f t="shared" si="15"/>
        <v>De acuerdo con lo programado</v>
      </c>
      <c r="AC246" s="575"/>
      <c r="AD246" s="575"/>
      <c r="AE246" s="575"/>
      <c r="AF246" s="576"/>
      <c r="AG246" s="576"/>
      <c r="AH246" s="575"/>
      <c r="AI246" s="575"/>
      <c r="AJ246" s="575"/>
      <c r="AK246" s="576"/>
      <c r="AL246" s="576"/>
      <c r="AM246" s="575"/>
      <c r="AN246" s="575"/>
      <c r="AO246" s="575"/>
      <c r="AP246" s="575"/>
      <c r="AQ246" s="575"/>
    </row>
    <row r="247" spans="1:43" ht="35.25" hidden="1" customHeight="1" thickTop="1" thickBot="1">
      <c r="A247" s="563">
        <v>16.18</v>
      </c>
      <c r="B247" s="564"/>
      <c r="C247" s="564"/>
      <c r="D247" s="564"/>
      <c r="E247" s="564"/>
      <c r="F247" s="577" t="s">
        <v>1335</v>
      </c>
      <c r="G247" s="578">
        <v>0</v>
      </c>
      <c r="H247" s="578">
        <v>0</v>
      </c>
      <c r="I247" s="567" t="str">
        <f t="shared" si="12"/>
        <v>No hay Programación</v>
      </c>
      <c r="J247" s="568" t="str">
        <f t="shared" si="13"/>
        <v>De acuerdo con lo programado</v>
      </c>
      <c r="K247" s="578"/>
      <c r="L247" s="581"/>
      <c r="M247" s="579"/>
      <c r="N247" s="572"/>
      <c r="O247" s="582"/>
      <c r="P247" s="581"/>
      <c r="Q247" s="579"/>
      <c r="R247" s="572"/>
      <c r="S247" s="582"/>
      <c r="T247" s="583"/>
      <c r="U247" s="579"/>
      <c r="V247" s="572"/>
      <c r="W247" s="582"/>
      <c r="X247" s="575"/>
      <c r="Y247" s="580">
        <v>0</v>
      </c>
      <c r="Z247" s="580">
        <v>0</v>
      </c>
      <c r="AA247" s="567" t="str">
        <f t="shared" si="14"/>
        <v>No hay Programación</v>
      </c>
      <c r="AB247" s="568" t="str">
        <f t="shared" si="15"/>
        <v>De acuerdo con lo programado</v>
      </c>
      <c r="AC247" s="575"/>
      <c r="AD247" s="575"/>
      <c r="AE247" s="575"/>
      <c r="AF247" s="576"/>
      <c r="AG247" s="576"/>
      <c r="AH247" s="575"/>
      <c r="AI247" s="575"/>
      <c r="AJ247" s="575"/>
      <c r="AK247" s="576"/>
      <c r="AL247" s="576"/>
      <c r="AM247" s="575"/>
      <c r="AN247" s="575"/>
      <c r="AO247" s="575"/>
      <c r="AP247" s="575"/>
      <c r="AQ247" s="575"/>
    </row>
    <row r="248" spans="1:43" ht="35.25" customHeight="1" thickTop="1" thickBot="1">
      <c r="A248" s="563">
        <v>16.190000000000001</v>
      </c>
      <c r="B248" s="564"/>
      <c r="C248" s="564"/>
      <c r="D248" s="564"/>
      <c r="E248" s="564"/>
      <c r="F248" s="577" t="s">
        <v>1336</v>
      </c>
      <c r="G248" s="578">
        <v>2</v>
      </c>
      <c r="H248" s="578">
        <v>0</v>
      </c>
      <c r="I248" s="567">
        <f t="shared" si="12"/>
        <v>0</v>
      </c>
      <c r="J248" s="568" t="str">
        <f t="shared" si="13"/>
        <v>En riesgo cumplimiento</v>
      </c>
      <c r="K248" s="578"/>
      <c r="L248" s="581"/>
      <c r="M248" s="579"/>
      <c r="N248" s="572"/>
      <c r="O248" s="582"/>
      <c r="P248" s="581"/>
      <c r="Q248" s="579"/>
      <c r="R248" s="572"/>
      <c r="S248" s="582"/>
      <c r="T248" s="583"/>
      <c r="U248" s="579"/>
      <c r="V248" s="572"/>
      <c r="W248" s="582"/>
      <c r="X248" s="575"/>
      <c r="Y248" s="580">
        <v>2</v>
      </c>
      <c r="Z248" s="580">
        <v>0</v>
      </c>
      <c r="AA248" s="567">
        <f t="shared" si="14"/>
        <v>0</v>
      </c>
      <c r="AB248" s="568" t="str">
        <f t="shared" si="15"/>
        <v>En riesgo cumplimiento</v>
      </c>
      <c r="AC248" s="575"/>
      <c r="AD248" s="575"/>
      <c r="AE248" s="575"/>
      <c r="AF248" s="576"/>
      <c r="AG248" s="576"/>
      <c r="AH248" s="575"/>
      <c r="AI248" s="575"/>
      <c r="AJ248" s="575"/>
      <c r="AK248" s="576"/>
      <c r="AL248" s="576"/>
      <c r="AM248" s="575"/>
      <c r="AN248" s="575"/>
      <c r="AO248" s="575"/>
      <c r="AP248" s="575"/>
      <c r="AQ248" s="575"/>
    </row>
    <row r="249" spans="1:43" ht="35.25" hidden="1" customHeight="1" thickTop="1" thickBot="1">
      <c r="A249" s="563">
        <v>16.190000000000001</v>
      </c>
      <c r="B249" s="564"/>
      <c r="C249" s="564"/>
      <c r="D249" s="564"/>
      <c r="E249" s="564"/>
      <c r="F249" s="577" t="s">
        <v>1336</v>
      </c>
      <c r="G249" s="578">
        <v>0</v>
      </c>
      <c r="H249" s="578">
        <v>0</v>
      </c>
      <c r="I249" s="567" t="str">
        <f t="shared" si="12"/>
        <v>No hay Programación</v>
      </c>
      <c r="J249" s="568" t="str">
        <f t="shared" si="13"/>
        <v>De acuerdo con lo programado</v>
      </c>
      <c r="K249" s="578"/>
      <c r="L249" s="581"/>
      <c r="M249" s="579"/>
      <c r="N249" s="572"/>
      <c r="O249" s="582"/>
      <c r="P249" s="581"/>
      <c r="Q249" s="579"/>
      <c r="R249" s="572"/>
      <c r="S249" s="582"/>
      <c r="T249" s="583"/>
      <c r="U249" s="579"/>
      <c r="V249" s="572"/>
      <c r="W249" s="582"/>
      <c r="X249" s="575"/>
      <c r="Y249" s="580">
        <v>0</v>
      </c>
      <c r="Z249" s="580">
        <v>0</v>
      </c>
      <c r="AA249" s="567" t="str">
        <f t="shared" si="14"/>
        <v>No hay Programación</v>
      </c>
      <c r="AB249" s="568" t="str">
        <f t="shared" si="15"/>
        <v>De acuerdo con lo programado</v>
      </c>
      <c r="AC249" s="575"/>
      <c r="AD249" s="575"/>
      <c r="AE249" s="575"/>
      <c r="AF249" s="576"/>
      <c r="AG249" s="576"/>
      <c r="AH249" s="575"/>
      <c r="AI249" s="575"/>
      <c r="AJ249" s="575"/>
      <c r="AK249" s="576"/>
      <c r="AL249" s="576"/>
      <c r="AM249" s="575"/>
      <c r="AN249" s="575"/>
      <c r="AO249" s="575"/>
      <c r="AP249" s="575"/>
      <c r="AQ249" s="575"/>
    </row>
    <row r="250" spans="1:43" ht="35.25" hidden="1" customHeight="1" thickTop="1" thickBot="1">
      <c r="A250" s="563">
        <v>16.190000000000001</v>
      </c>
      <c r="B250" s="564"/>
      <c r="C250" s="564"/>
      <c r="D250" s="564"/>
      <c r="E250" s="564"/>
      <c r="F250" s="577" t="s">
        <v>1336</v>
      </c>
      <c r="G250" s="578">
        <v>0</v>
      </c>
      <c r="H250" s="578">
        <v>0</v>
      </c>
      <c r="I250" s="567" t="str">
        <f t="shared" si="12"/>
        <v>No hay Programación</v>
      </c>
      <c r="J250" s="568" t="str">
        <f t="shared" si="13"/>
        <v>De acuerdo con lo programado</v>
      </c>
      <c r="K250" s="578"/>
      <c r="L250" s="581"/>
      <c r="M250" s="579"/>
      <c r="N250" s="572"/>
      <c r="O250" s="582"/>
      <c r="P250" s="581"/>
      <c r="Q250" s="579"/>
      <c r="R250" s="572"/>
      <c r="S250" s="582"/>
      <c r="T250" s="583"/>
      <c r="U250" s="579"/>
      <c r="V250" s="572"/>
      <c r="W250" s="582"/>
      <c r="X250" s="575"/>
      <c r="Y250" s="580">
        <v>0</v>
      </c>
      <c r="Z250" s="580">
        <v>0</v>
      </c>
      <c r="AA250" s="567" t="str">
        <f t="shared" si="14"/>
        <v>No hay Programación</v>
      </c>
      <c r="AB250" s="568" t="str">
        <f t="shared" si="15"/>
        <v>De acuerdo con lo programado</v>
      </c>
      <c r="AC250" s="575"/>
      <c r="AD250" s="575"/>
      <c r="AE250" s="575"/>
      <c r="AF250" s="576"/>
      <c r="AG250" s="576"/>
      <c r="AH250" s="575"/>
      <c r="AI250" s="575"/>
      <c r="AJ250" s="575"/>
      <c r="AK250" s="576"/>
      <c r="AL250" s="576"/>
      <c r="AM250" s="575"/>
      <c r="AN250" s="575"/>
      <c r="AO250" s="575"/>
      <c r="AP250" s="575"/>
      <c r="AQ250" s="575"/>
    </row>
    <row r="251" spans="1:43" ht="35.25" customHeight="1" thickTop="1" thickBot="1">
      <c r="A251" s="593">
        <v>16.2</v>
      </c>
      <c r="B251" s="564"/>
      <c r="C251" s="564"/>
      <c r="D251" s="564"/>
      <c r="E251" s="564"/>
      <c r="F251" s="577" t="s">
        <v>1337</v>
      </c>
      <c r="G251" s="578">
        <v>0</v>
      </c>
      <c r="H251" s="578">
        <v>0</v>
      </c>
      <c r="I251" s="567" t="str">
        <f t="shared" si="12"/>
        <v>No hay Programación</v>
      </c>
      <c r="J251" s="568" t="str">
        <f t="shared" si="13"/>
        <v>De acuerdo con lo programado</v>
      </c>
      <c r="K251" s="578"/>
      <c r="L251" s="581"/>
      <c r="M251" s="579"/>
      <c r="N251" s="572"/>
      <c r="O251" s="582"/>
      <c r="P251" s="581"/>
      <c r="Q251" s="579"/>
      <c r="R251" s="572"/>
      <c r="S251" s="582"/>
      <c r="T251" s="583"/>
      <c r="U251" s="579"/>
      <c r="V251" s="572"/>
      <c r="W251" s="582"/>
      <c r="X251" s="575"/>
      <c r="Y251" s="580">
        <v>5</v>
      </c>
      <c r="Z251" s="580">
        <v>0</v>
      </c>
      <c r="AA251" s="567">
        <f t="shared" si="14"/>
        <v>0</v>
      </c>
      <c r="AB251" s="568" t="str">
        <f t="shared" si="15"/>
        <v>En riesgo cumplimiento</v>
      </c>
      <c r="AC251" s="575"/>
      <c r="AD251" s="575"/>
      <c r="AE251" s="575"/>
      <c r="AF251" s="576"/>
      <c r="AG251" s="576"/>
      <c r="AH251" s="575"/>
      <c r="AI251" s="575"/>
      <c r="AJ251" s="575"/>
      <c r="AK251" s="576"/>
      <c r="AL251" s="576"/>
      <c r="AM251" s="575"/>
      <c r="AN251" s="575"/>
      <c r="AO251" s="575"/>
      <c r="AP251" s="575"/>
      <c r="AQ251" s="575"/>
    </row>
    <row r="252" spans="1:43" ht="35.25" hidden="1" customHeight="1" thickTop="1" thickBot="1">
      <c r="A252" s="593">
        <v>16.2</v>
      </c>
      <c r="B252" s="564"/>
      <c r="C252" s="564"/>
      <c r="D252" s="564"/>
      <c r="E252" s="564"/>
      <c r="F252" s="577" t="s">
        <v>1337</v>
      </c>
      <c r="G252" s="578">
        <v>0</v>
      </c>
      <c r="H252" s="578">
        <v>0</v>
      </c>
      <c r="I252" s="567" t="str">
        <f t="shared" si="12"/>
        <v>No hay Programación</v>
      </c>
      <c r="J252" s="568" t="str">
        <f t="shared" si="13"/>
        <v>De acuerdo con lo programado</v>
      </c>
      <c r="K252" s="578"/>
      <c r="L252" s="581"/>
      <c r="M252" s="579"/>
      <c r="N252" s="572"/>
      <c r="O252" s="582"/>
      <c r="P252" s="581"/>
      <c r="Q252" s="579"/>
      <c r="R252" s="572"/>
      <c r="S252" s="582"/>
      <c r="T252" s="583"/>
      <c r="U252" s="579"/>
      <c r="V252" s="572"/>
      <c r="W252" s="582"/>
      <c r="X252" s="575"/>
      <c r="Y252" s="580">
        <v>0</v>
      </c>
      <c r="Z252" s="580">
        <v>0</v>
      </c>
      <c r="AA252" s="567" t="str">
        <f t="shared" si="14"/>
        <v>No hay Programación</v>
      </c>
      <c r="AB252" s="568" t="str">
        <f t="shared" si="15"/>
        <v>De acuerdo con lo programado</v>
      </c>
      <c r="AC252" s="575"/>
      <c r="AD252" s="575"/>
      <c r="AE252" s="575"/>
      <c r="AF252" s="576"/>
      <c r="AG252" s="576"/>
      <c r="AH252" s="575"/>
      <c r="AI252" s="575"/>
      <c r="AJ252" s="575"/>
      <c r="AK252" s="576"/>
      <c r="AL252" s="576"/>
      <c r="AM252" s="575"/>
      <c r="AN252" s="575"/>
      <c r="AO252" s="575"/>
      <c r="AP252" s="575"/>
      <c r="AQ252" s="575"/>
    </row>
    <row r="253" spans="1:43" ht="35.25" hidden="1" customHeight="1" thickTop="1" thickBot="1">
      <c r="A253" s="563">
        <v>16.21</v>
      </c>
      <c r="B253" s="564"/>
      <c r="C253" s="564"/>
      <c r="D253" s="564"/>
      <c r="E253" s="564"/>
      <c r="F253" s="577" t="s">
        <v>1338</v>
      </c>
      <c r="G253" s="578">
        <v>0</v>
      </c>
      <c r="H253" s="578">
        <v>0</v>
      </c>
      <c r="I253" s="567" t="str">
        <f t="shared" si="12"/>
        <v>No hay Programación</v>
      </c>
      <c r="J253" s="568" t="str">
        <f t="shared" si="13"/>
        <v>De acuerdo con lo programado</v>
      </c>
      <c r="K253" s="578"/>
      <c r="L253" s="581"/>
      <c r="M253" s="579"/>
      <c r="N253" s="572"/>
      <c r="O253" s="582"/>
      <c r="P253" s="581"/>
      <c r="Q253" s="579"/>
      <c r="R253" s="572"/>
      <c r="S253" s="582"/>
      <c r="T253" s="583"/>
      <c r="U253" s="579"/>
      <c r="V253" s="572"/>
      <c r="W253" s="582"/>
      <c r="X253" s="575"/>
      <c r="Y253" s="580">
        <v>0</v>
      </c>
      <c r="Z253" s="580">
        <v>0</v>
      </c>
      <c r="AA253" s="567" t="str">
        <f t="shared" si="14"/>
        <v>No hay Programación</v>
      </c>
      <c r="AB253" s="568" t="str">
        <f t="shared" si="15"/>
        <v>De acuerdo con lo programado</v>
      </c>
      <c r="AC253" s="575"/>
      <c r="AD253" s="575"/>
      <c r="AE253" s="575"/>
      <c r="AF253" s="576"/>
      <c r="AG253" s="576"/>
      <c r="AH253" s="575"/>
      <c r="AI253" s="575"/>
      <c r="AJ253" s="575"/>
      <c r="AK253" s="576"/>
      <c r="AL253" s="576"/>
      <c r="AM253" s="575"/>
      <c r="AN253" s="575"/>
      <c r="AO253" s="575"/>
      <c r="AP253" s="575"/>
      <c r="AQ253" s="575"/>
    </row>
    <row r="254" spans="1:43" ht="35.25" hidden="1" customHeight="1" thickTop="1" thickBot="1">
      <c r="A254" s="563">
        <v>16.21</v>
      </c>
      <c r="B254" s="564"/>
      <c r="C254" s="564"/>
      <c r="D254" s="564"/>
      <c r="E254" s="564"/>
      <c r="F254" s="577" t="s">
        <v>1338</v>
      </c>
      <c r="G254" s="578">
        <v>0</v>
      </c>
      <c r="H254" s="578">
        <v>0</v>
      </c>
      <c r="I254" s="567" t="str">
        <f t="shared" si="12"/>
        <v>No hay Programación</v>
      </c>
      <c r="J254" s="568" t="str">
        <f t="shared" si="13"/>
        <v>De acuerdo con lo programado</v>
      </c>
      <c r="K254" s="578"/>
      <c r="L254" s="581"/>
      <c r="M254" s="579"/>
      <c r="N254" s="572"/>
      <c r="O254" s="582"/>
      <c r="P254" s="581"/>
      <c r="Q254" s="579"/>
      <c r="R254" s="572"/>
      <c r="S254" s="582"/>
      <c r="T254" s="583"/>
      <c r="U254" s="579"/>
      <c r="V254" s="572"/>
      <c r="W254" s="582"/>
      <c r="X254" s="575"/>
      <c r="Y254" s="580">
        <v>0</v>
      </c>
      <c r="Z254" s="580">
        <v>0</v>
      </c>
      <c r="AA254" s="567" t="str">
        <f t="shared" si="14"/>
        <v>No hay Programación</v>
      </c>
      <c r="AB254" s="568" t="str">
        <f t="shared" si="15"/>
        <v>De acuerdo con lo programado</v>
      </c>
      <c r="AC254" s="575"/>
      <c r="AD254" s="575"/>
      <c r="AE254" s="575"/>
      <c r="AF254" s="576"/>
      <c r="AG254" s="576"/>
      <c r="AH254" s="575"/>
      <c r="AI254" s="575"/>
      <c r="AJ254" s="575"/>
      <c r="AK254" s="576"/>
      <c r="AL254" s="576"/>
      <c r="AM254" s="575"/>
      <c r="AN254" s="575"/>
      <c r="AO254" s="575"/>
      <c r="AP254" s="575"/>
      <c r="AQ254" s="575"/>
    </row>
    <row r="255" spans="1:43" ht="35.25" hidden="1" customHeight="1" thickTop="1" thickBot="1">
      <c r="A255" s="563">
        <v>16.22</v>
      </c>
      <c r="B255" s="564"/>
      <c r="C255" s="564"/>
      <c r="D255" s="564"/>
      <c r="E255" s="564"/>
      <c r="F255" s="577" t="s">
        <v>1339</v>
      </c>
      <c r="G255" s="578">
        <v>15</v>
      </c>
      <c r="H255" s="578">
        <v>0</v>
      </c>
      <c r="I255" s="567">
        <f t="shared" si="12"/>
        <v>0</v>
      </c>
      <c r="J255" s="568" t="str">
        <f t="shared" si="13"/>
        <v>En riesgo cumplimiento</v>
      </c>
      <c r="K255" s="578"/>
      <c r="L255" s="581"/>
      <c r="M255" s="579"/>
      <c r="N255" s="572"/>
      <c r="O255" s="582"/>
      <c r="P255" s="581"/>
      <c r="Q255" s="579"/>
      <c r="R255" s="572"/>
      <c r="S255" s="582"/>
      <c r="T255" s="583"/>
      <c r="U255" s="579"/>
      <c r="V255" s="572"/>
      <c r="W255" s="582"/>
      <c r="X255" s="575"/>
      <c r="Y255" s="580">
        <v>0</v>
      </c>
      <c r="Z255" s="580">
        <v>17</v>
      </c>
      <c r="AA255" s="567" t="str">
        <f t="shared" si="14"/>
        <v>No hay Programación</v>
      </c>
      <c r="AB255" s="568" t="str">
        <f t="shared" si="15"/>
        <v>De acuerdo con lo programado</v>
      </c>
      <c r="AC255" s="575"/>
      <c r="AD255" s="575"/>
      <c r="AE255" s="575"/>
      <c r="AF255" s="576"/>
      <c r="AG255" s="576"/>
      <c r="AH255" s="575"/>
      <c r="AI255" s="575"/>
      <c r="AJ255" s="575"/>
      <c r="AK255" s="576"/>
      <c r="AL255" s="576"/>
      <c r="AM255" s="575"/>
      <c r="AN255" s="575"/>
      <c r="AO255" s="575"/>
      <c r="AP255" s="575"/>
      <c r="AQ255" s="575"/>
    </row>
    <row r="256" spans="1:43" ht="35.25" hidden="1" customHeight="1" thickTop="1" thickBot="1">
      <c r="A256" s="563">
        <v>16.22</v>
      </c>
      <c r="B256" s="564"/>
      <c r="C256" s="564"/>
      <c r="D256" s="564"/>
      <c r="E256" s="564"/>
      <c r="F256" s="577" t="s">
        <v>1339</v>
      </c>
      <c r="G256" s="578">
        <v>0</v>
      </c>
      <c r="H256" s="578">
        <v>0</v>
      </c>
      <c r="I256" s="567" t="str">
        <f t="shared" si="12"/>
        <v>No hay Programación</v>
      </c>
      <c r="J256" s="568" t="str">
        <f t="shared" si="13"/>
        <v>De acuerdo con lo programado</v>
      </c>
      <c r="K256" s="578"/>
      <c r="L256" s="581"/>
      <c r="M256" s="579"/>
      <c r="N256" s="572"/>
      <c r="O256" s="582"/>
      <c r="P256" s="581"/>
      <c r="Q256" s="579"/>
      <c r="R256" s="572"/>
      <c r="S256" s="582"/>
      <c r="T256" s="583"/>
      <c r="U256" s="579"/>
      <c r="V256" s="572"/>
      <c r="W256" s="582"/>
      <c r="X256" s="575"/>
      <c r="Y256" s="580">
        <v>0</v>
      </c>
      <c r="Z256" s="580">
        <v>0</v>
      </c>
      <c r="AA256" s="567" t="str">
        <f t="shared" si="14"/>
        <v>No hay Programación</v>
      </c>
      <c r="AB256" s="568" t="str">
        <f t="shared" si="15"/>
        <v>De acuerdo con lo programado</v>
      </c>
      <c r="AC256" s="575"/>
      <c r="AD256" s="575"/>
      <c r="AE256" s="575"/>
      <c r="AF256" s="576"/>
      <c r="AG256" s="576"/>
      <c r="AH256" s="575"/>
      <c r="AI256" s="575"/>
      <c r="AJ256" s="575"/>
      <c r="AK256" s="576"/>
      <c r="AL256" s="576"/>
      <c r="AM256" s="575"/>
      <c r="AN256" s="575"/>
      <c r="AO256" s="575"/>
      <c r="AP256" s="575"/>
      <c r="AQ256" s="575"/>
    </row>
    <row r="257" spans="1:43" ht="35.25" hidden="1" customHeight="1" thickTop="1" thickBot="1">
      <c r="A257" s="563">
        <v>16.22</v>
      </c>
      <c r="B257" s="564"/>
      <c r="C257" s="564"/>
      <c r="D257" s="564"/>
      <c r="E257" s="564"/>
      <c r="F257" s="577" t="s">
        <v>1339</v>
      </c>
      <c r="G257" s="578">
        <v>0</v>
      </c>
      <c r="H257" s="578">
        <v>0</v>
      </c>
      <c r="I257" s="567" t="str">
        <f t="shared" si="12"/>
        <v>No hay Programación</v>
      </c>
      <c r="J257" s="568" t="str">
        <f t="shared" si="13"/>
        <v>De acuerdo con lo programado</v>
      </c>
      <c r="K257" s="578"/>
      <c r="L257" s="581"/>
      <c r="M257" s="579"/>
      <c r="N257" s="572"/>
      <c r="O257" s="582"/>
      <c r="P257" s="581"/>
      <c r="Q257" s="579"/>
      <c r="R257" s="572"/>
      <c r="S257" s="582"/>
      <c r="T257" s="583"/>
      <c r="U257" s="579"/>
      <c r="V257" s="572"/>
      <c r="W257" s="582"/>
      <c r="X257" s="575"/>
      <c r="Y257" s="580">
        <v>0</v>
      </c>
      <c r="Z257" s="580">
        <v>0</v>
      </c>
      <c r="AA257" s="567" t="str">
        <f t="shared" si="14"/>
        <v>No hay Programación</v>
      </c>
      <c r="AB257" s="568" t="str">
        <f t="shared" si="15"/>
        <v>De acuerdo con lo programado</v>
      </c>
      <c r="AC257" s="575"/>
      <c r="AD257" s="575"/>
      <c r="AE257" s="575"/>
      <c r="AF257" s="576"/>
      <c r="AG257" s="576"/>
      <c r="AH257" s="575"/>
      <c r="AI257" s="575"/>
      <c r="AJ257" s="575"/>
      <c r="AK257" s="576"/>
      <c r="AL257" s="576"/>
      <c r="AM257" s="575"/>
      <c r="AN257" s="575"/>
      <c r="AO257" s="575"/>
      <c r="AP257" s="575"/>
      <c r="AQ257" s="575"/>
    </row>
    <row r="258" spans="1:43" ht="35.25" hidden="1" customHeight="1" thickTop="1" thickBot="1">
      <c r="A258" s="563">
        <v>16.22</v>
      </c>
      <c r="B258" s="564"/>
      <c r="C258" s="564"/>
      <c r="D258" s="564"/>
      <c r="E258" s="564"/>
      <c r="F258" s="577" t="s">
        <v>1339</v>
      </c>
      <c r="G258" s="578">
        <v>0</v>
      </c>
      <c r="H258" s="578">
        <v>0</v>
      </c>
      <c r="I258" s="567" t="str">
        <f t="shared" si="12"/>
        <v>No hay Programación</v>
      </c>
      <c r="J258" s="568" t="str">
        <f t="shared" si="13"/>
        <v>De acuerdo con lo programado</v>
      </c>
      <c r="K258" s="578"/>
      <c r="L258" s="581"/>
      <c r="M258" s="579"/>
      <c r="N258" s="572"/>
      <c r="O258" s="582"/>
      <c r="P258" s="581"/>
      <c r="Q258" s="579"/>
      <c r="R258" s="572"/>
      <c r="S258" s="582"/>
      <c r="T258" s="583"/>
      <c r="U258" s="579"/>
      <c r="V258" s="572"/>
      <c r="W258" s="582"/>
      <c r="X258" s="575"/>
      <c r="Y258" s="580">
        <v>0</v>
      </c>
      <c r="Z258" s="580">
        <v>0</v>
      </c>
      <c r="AA258" s="567" t="str">
        <f t="shared" si="14"/>
        <v>No hay Programación</v>
      </c>
      <c r="AB258" s="568" t="str">
        <f t="shared" si="15"/>
        <v>De acuerdo con lo programado</v>
      </c>
      <c r="AC258" s="575"/>
      <c r="AD258" s="575"/>
      <c r="AE258" s="575"/>
      <c r="AF258" s="576"/>
      <c r="AG258" s="576"/>
      <c r="AH258" s="575"/>
      <c r="AI258" s="575"/>
      <c r="AJ258" s="575"/>
      <c r="AK258" s="576"/>
      <c r="AL258" s="576"/>
      <c r="AM258" s="575"/>
      <c r="AN258" s="575"/>
      <c r="AO258" s="575"/>
      <c r="AP258" s="575"/>
      <c r="AQ258" s="575"/>
    </row>
    <row r="259" spans="1:43" ht="35.25" hidden="1" customHeight="1" thickTop="1" thickBot="1">
      <c r="A259" s="563">
        <v>16.23</v>
      </c>
      <c r="B259" s="564"/>
      <c r="C259" s="564"/>
      <c r="D259" s="564"/>
      <c r="E259" s="564"/>
      <c r="F259" s="577" t="s">
        <v>1340</v>
      </c>
      <c r="G259" s="578">
        <v>0</v>
      </c>
      <c r="H259" s="578">
        <v>0</v>
      </c>
      <c r="I259" s="567" t="str">
        <f t="shared" si="12"/>
        <v>No hay Programación</v>
      </c>
      <c r="J259" s="568" t="str">
        <f t="shared" si="13"/>
        <v>De acuerdo con lo programado</v>
      </c>
      <c r="K259" s="578"/>
      <c r="L259" s="581"/>
      <c r="M259" s="579"/>
      <c r="N259" s="572"/>
      <c r="O259" s="582"/>
      <c r="P259" s="581"/>
      <c r="Q259" s="579"/>
      <c r="R259" s="572"/>
      <c r="S259" s="582"/>
      <c r="T259" s="583"/>
      <c r="U259" s="579"/>
      <c r="V259" s="572"/>
      <c r="W259" s="582"/>
      <c r="X259" s="575"/>
      <c r="Y259" s="580">
        <v>1</v>
      </c>
      <c r="Z259" s="580">
        <v>9</v>
      </c>
      <c r="AA259" s="567">
        <f t="shared" si="14"/>
        <v>9</v>
      </c>
      <c r="AB259" s="568" t="str">
        <f t="shared" si="15"/>
        <v>De acuerdo con lo programado</v>
      </c>
      <c r="AC259" s="575"/>
      <c r="AD259" s="575"/>
      <c r="AE259" s="575"/>
      <c r="AF259" s="576"/>
      <c r="AG259" s="576"/>
      <c r="AH259" s="575"/>
      <c r="AI259" s="575"/>
      <c r="AJ259" s="575"/>
      <c r="AK259" s="576"/>
      <c r="AL259" s="576"/>
      <c r="AM259" s="575"/>
      <c r="AN259" s="575"/>
      <c r="AO259" s="575"/>
      <c r="AP259" s="575"/>
      <c r="AQ259" s="575"/>
    </row>
    <row r="260" spans="1:43" ht="35.25" hidden="1" customHeight="1" thickTop="1" thickBot="1">
      <c r="A260" s="563">
        <v>16.23</v>
      </c>
      <c r="B260" s="564"/>
      <c r="C260" s="564"/>
      <c r="D260" s="564"/>
      <c r="E260" s="564"/>
      <c r="F260" s="577" t="s">
        <v>1340</v>
      </c>
      <c r="G260" s="578">
        <v>0</v>
      </c>
      <c r="H260" s="578">
        <v>0</v>
      </c>
      <c r="I260" s="567" t="str">
        <f t="shared" si="12"/>
        <v>No hay Programación</v>
      </c>
      <c r="J260" s="568" t="str">
        <f t="shared" si="13"/>
        <v>De acuerdo con lo programado</v>
      </c>
      <c r="K260" s="578"/>
      <c r="L260" s="581"/>
      <c r="M260" s="579"/>
      <c r="N260" s="572"/>
      <c r="O260" s="582"/>
      <c r="P260" s="581"/>
      <c r="Q260" s="579"/>
      <c r="R260" s="572"/>
      <c r="S260" s="582"/>
      <c r="T260" s="583"/>
      <c r="U260" s="579"/>
      <c r="V260" s="572"/>
      <c r="W260" s="582"/>
      <c r="X260" s="575"/>
      <c r="Y260" s="580">
        <v>0</v>
      </c>
      <c r="Z260" s="580">
        <v>0</v>
      </c>
      <c r="AA260" s="567" t="str">
        <f t="shared" si="14"/>
        <v>No hay Programación</v>
      </c>
      <c r="AB260" s="568" t="str">
        <f t="shared" si="15"/>
        <v>De acuerdo con lo programado</v>
      </c>
      <c r="AC260" s="575"/>
      <c r="AD260" s="575"/>
      <c r="AE260" s="575"/>
      <c r="AF260" s="576"/>
      <c r="AG260" s="576"/>
      <c r="AH260" s="575"/>
      <c r="AI260" s="575"/>
      <c r="AJ260" s="575"/>
      <c r="AK260" s="576"/>
      <c r="AL260" s="576"/>
      <c r="AM260" s="575"/>
      <c r="AN260" s="575"/>
      <c r="AO260" s="575"/>
      <c r="AP260" s="575"/>
      <c r="AQ260" s="575"/>
    </row>
    <row r="261" spans="1:43" ht="35.25" hidden="1" customHeight="1" thickTop="1" thickBot="1">
      <c r="A261" s="563">
        <v>16.23</v>
      </c>
      <c r="B261" s="564"/>
      <c r="C261" s="564"/>
      <c r="D261" s="564"/>
      <c r="E261" s="564"/>
      <c r="F261" s="577" t="s">
        <v>1340</v>
      </c>
      <c r="G261" s="578">
        <v>0</v>
      </c>
      <c r="H261" s="578">
        <v>0</v>
      </c>
      <c r="I261" s="567" t="str">
        <f t="shared" si="12"/>
        <v>No hay Programación</v>
      </c>
      <c r="J261" s="568" t="str">
        <f t="shared" si="13"/>
        <v>De acuerdo con lo programado</v>
      </c>
      <c r="K261" s="578"/>
      <c r="L261" s="581"/>
      <c r="M261" s="579"/>
      <c r="N261" s="572"/>
      <c r="O261" s="582"/>
      <c r="P261" s="581"/>
      <c r="Q261" s="579"/>
      <c r="R261" s="572"/>
      <c r="S261" s="582"/>
      <c r="T261" s="583"/>
      <c r="U261" s="579"/>
      <c r="V261" s="572"/>
      <c r="W261" s="582"/>
      <c r="X261" s="575"/>
      <c r="Y261" s="580">
        <v>0</v>
      </c>
      <c r="Z261" s="580">
        <v>0</v>
      </c>
      <c r="AA261" s="567" t="str">
        <f t="shared" si="14"/>
        <v>No hay Programación</v>
      </c>
      <c r="AB261" s="568" t="str">
        <f t="shared" si="15"/>
        <v>De acuerdo con lo programado</v>
      </c>
      <c r="AC261" s="575"/>
      <c r="AD261" s="575"/>
      <c r="AE261" s="575"/>
      <c r="AF261" s="576"/>
      <c r="AG261" s="576"/>
      <c r="AH261" s="575"/>
      <c r="AI261" s="575"/>
      <c r="AJ261" s="575"/>
      <c r="AK261" s="576"/>
      <c r="AL261" s="576"/>
      <c r="AM261" s="575"/>
      <c r="AN261" s="575"/>
      <c r="AO261" s="575"/>
      <c r="AP261" s="575"/>
      <c r="AQ261" s="575"/>
    </row>
    <row r="262" spans="1:43" ht="35.25" customHeight="1" thickTop="1" thickBot="1">
      <c r="A262" s="563">
        <v>16.239999999999998</v>
      </c>
      <c r="B262" s="564"/>
      <c r="C262" s="564"/>
      <c r="D262" s="564"/>
      <c r="E262" s="564"/>
      <c r="F262" s="577" t="s">
        <v>1341</v>
      </c>
      <c r="G262" s="578">
        <v>0</v>
      </c>
      <c r="H262" s="578">
        <v>0</v>
      </c>
      <c r="I262" s="567" t="str">
        <f t="shared" si="12"/>
        <v>No hay Programación</v>
      </c>
      <c r="J262" s="568" t="str">
        <f t="shared" si="13"/>
        <v>De acuerdo con lo programado</v>
      </c>
      <c r="K262" s="578"/>
      <c r="L262" s="581"/>
      <c r="M262" s="579"/>
      <c r="N262" s="572"/>
      <c r="O262" s="582"/>
      <c r="P262" s="581"/>
      <c r="Q262" s="579"/>
      <c r="R262" s="572"/>
      <c r="S262" s="582"/>
      <c r="T262" s="583"/>
      <c r="U262" s="579"/>
      <c r="V262" s="572"/>
      <c r="W262" s="582"/>
      <c r="X262" s="575"/>
      <c r="Y262" s="580">
        <v>25</v>
      </c>
      <c r="Z262" s="580">
        <v>0</v>
      </c>
      <c r="AA262" s="567">
        <f t="shared" si="14"/>
        <v>0</v>
      </c>
      <c r="AB262" s="568" t="str">
        <f t="shared" si="15"/>
        <v>En riesgo cumplimiento</v>
      </c>
      <c r="AC262" s="575"/>
      <c r="AD262" s="575"/>
      <c r="AE262" s="575"/>
      <c r="AF262" s="576"/>
      <c r="AG262" s="576"/>
      <c r="AH262" s="575"/>
      <c r="AI262" s="575"/>
      <c r="AJ262" s="575"/>
      <c r="AK262" s="576"/>
      <c r="AL262" s="576"/>
      <c r="AM262" s="575"/>
      <c r="AN262" s="575"/>
      <c r="AO262" s="575"/>
      <c r="AP262" s="575"/>
      <c r="AQ262" s="575"/>
    </row>
    <row r="263" spans="1:43" ht="35.25" hidden="1" customHeight="1" thickTop="1" thickBot="1">
      <c r="A263" s="563">
        <v>16.239999999999998</v>
      </c>
      <c r="B263" s="564"/>
      <c r="C263" s="564"/>
      <c r="D263" s="564"/>
      <c r="E263" s="564"/>
      <c r="F263" s="577" t="s">
        <v>1341</v>
      </c>
      <c r="G263" s="578">
        <v>0</v>
      </c>
      <c r="H263" s="578">
        <v>0</v>
      </c>
      <c r="I263" s="567" t="str">
        <f t="shared" si="12"/>
        <v>No hay Programación</v>
      </c>
      <c r="J263" s="568" t="str">
        <f t="shared" si="13"/>
        <v>De acuerdo con lo programado</v>
      </c>
      <c r="K263" s="578"/>
      <c r="L263" s="581"/>
      <c r="M263" s="579"/>
      <c r="N263" s="572"/>
      <c r="O263" s="582"/>
      <c r="P263" s="581"/>
      <c r="Q263" s="579"/>
      <c r="R263" s="572"/>
      <c r="S263" s="582"/>
      <c r="T263" s="583"/>
      <c r="U263" s="579"/>
      <c r="V263" s="572"/>
      <c r="W263" s="582"/>
      <c r="X263" s="575"/>
      <c r="Y263" s="580">
        <v>0</v>
      </c>
      <c r="Z263" s="580">
        <v>0</v>
      </c>
      <c r="AA263" s="567" t="str">
        <f t="shared" si="14"/>
        <v>No hay Programación</v>
      </c>
      <c r="AB263" s="568" t="str">
        <f t="shared" si="15"/>
        <v>De acuerdo con lo programado</v>
      </c>
      <c r="AC263" s="575"/>
      <c r="AD263" s="575"/>
      <c r="AE263" s="575"/>
      <c r="AF263" s="576"/>
      <c r="AG263" s="576"/>
      <c r="AH263" s="575"/>
      <c r="AI263" s="575"/>
      <c r="AJ263" s="575"/>
      <c r="AK263" s="576"/>
      <c r="AL263" s="576"/>
      <c r="AM263" s="575"/>
      <c r="AN263" s="575"/>
      <c r="AO263" s="575"/>
      <c r="AP263" s="575"/>
      <c r="AQ263" s="575"/>
    </row>
    <row r="264" spans="1:43" ht="35.25" hidden="1" customHeight="1" thickTop="1" thickBot="1">
      <c r="A264" s="563">
        <v>16.239999999999998</v>
      </c>
      <c r="B264" s="564"/>
      <c r="C264" s="564"/>
      <c r="D264" s="564"/>
      <c r="E264" s="564"/>
      <c r="F264" s="577" t="s">
        <v>1341</v>
      </c>
      <c r="G264" s="578">
        <v>0</v>
      </c>
      <c r="H264" s="578">
        <v>0</v>
      </c>
      <c r="I264" s="567" t="str">
        <f t="shared" si="12"/>
        <v>No hay Programación</v>
      </c>
      <c r="J264" s="568" t="str">
        <f t="shared" si="13"/>
        <v>De acuerdo con lo programado</v>
      </c>
      <c r="K264" s="578"/>
      <c r="L264" s="581"/>
      <c r="M264" s="579"/>
      <c r="N264" s="572"/>
      <c r="O264" s="582"/>
      <c r="P264" s="581"/>
      <c r="Q264" s="579"/>
      <c r="R264" s="572"/>
      <c r="S264" s="582"/>
      <c r="T264" s="583"/>
      <c r="U264" s="579"/>
      <c r="V264" s="572"/>
      <c r="W264" s="582"/>
      <c r="X264" s="575"/>
      <c r="Y264" s="580">
        <v>0</v>
      </c>
      <c r="Z264" s="580">
        <v>0</v>
      </c>
      <c r="AA264" s="567" t="str">
        <f t="shared" si="14"/>
        <v>No hay Programación</v>
      </c>
      <c r="AB264" s="568" t="str">
        <f t="shared" si="15"/>
        <v>De acuerdo con lo programado</v>
      </c>
      <c r="AC264" s="575"/>
      <c r="AD264" s="575"/>
      <c r="AE264" s="575"/>
      <c r="AF264" s="576"/>
      <c r="AG264" s="576"/>
      <c r="AH264" s="575"/>
      <c r="AI264" s="575"/>
      <c r="AJ264" s="575"/>
      <c r="AK264" s="576"/>
      <c r="AL264" s="576"/>
      <c r="AM264" s="575"/>
      <c r="AN264" s="575"/>
      <c r="AO264" s="575"/>
      <c r="AP264" s="575"/>
      <c r="AQ264" s="575"/>
    </row>
    <row r="265" spans="1:43" ht="35.25" hidden="1" customHeight="1" thickTop="1" thickBot="1">
      <c r="A265" s="563">
        <v>16.239999999999998</v>
      </c>
      <c r="B265" s="564"/>
      <c r="C265" s="564"/>
      <c r="D265" s="564"/>
      <c r="E265" s="564"/>
      <c r="F265" s="577" t="s">
        <v>1341</v>
      </c>
      <c r="G265" s="578">
        <v>0</v>
      </c>
      <c r="H265" s="578">
        <v>0</v>
      </c>
      <c r="I265" s="567" t="str">
        <f t="shared" si="12"/>
        <v>No hay Programación</v>
      </c>
      <c r="J265" s="568" t="str">
        <f t="shared" si="13"/>
        <v>De acuerdo con lo programado</v>
      </c>
      <c r="K265" s="578"/>
      <c r="L265" s="581"/>
      <c r="M265" s="579"/>
      <c r="N265" s="572"/>
      <c r="O265" s="582"/>
      <c r="P265" s="581"/>
      <c r="Q265" s="579"/>
      <c r="R265" s="572"/>
      <c r="S265" s="582"/>
      <c r="T265" s="583"/>
      <c r="U265" s="579"/>
      <c r="V265" s="572"/>
      <c r="W265" s="582"/>
      <c r="X265" s="575"/>
      <c r="Y265" s="580">
        <v>0</v>
      </c>
      <c r="Z265" s="580">
        <v>0</v>
      </c>
      <c r="AA265" s="567" t="str">
        <f t="shared" si="14"/>
        <v>No hay Programación</v>
      </c>
      <c r="AB265" s="568" t="str">
        <f t="shared" si="15"/>
        <v>De acuerdo con lo programado</v>
      </c>
      <c r="AC265" s="575"/>
      <c r="AD265" s="575"/>
      <c r="AE265" s="575"/>
      <c r="AF265" s="576"/>
      <c r="AG265" s="576"/>
      <c r="AH265" s="575"/>
      <c r="AI265" s="575"/>
      <c r="AJ265" s="575"/>
      <c r="AK265" s="576"/>
      <c r="AL265" s="576"/>
      <c r="AM265" s="575"/>
      <c r="AN265" s="575"/>
      <c r="AO265" s="575"/>
      <c r="AP265" s="575"/>
      <c r="AQ265" s="575"/>
    </row>
    <row r="266" spans="1:43" ht="35.25" hidden="1" customHeight="1" thickTop="1" thickBot="1">
      <c r="A266" s="563">
        <v>16.239999999999998</v>
      </c>
      <c r="B266" s="564"/>
      <c r="C266" s="564"/>
      <c r="D266" s="564"/>
      <c r="E266" s="564"/>
      <c r="F266" s="577" t="s">
        <v>1341</v>
      </c>
      <c r="G266" s="578">
        <v>0</v>
      </c>
      <c r="H266" s="578">
        <v>0</v>
      </c>
      <c r="I266" s="567" t="str">
        <f t="shared" si="12"/>
        <v>No hay Programación</v>
      </c>
      <c r="J266" s="568" t="str">
        <f t="shared" si="13"/>
        <v>De acuerdo con lo programado</v>
      </c>
      <c r="K266" s="578"/>
      <c r="L266" s="581"/>
      <c r="M266" s="579"/>
      <c r="N266" s="572"/>
      <c r="O266" s="582"/>
      <c r="P266" s="581"/>
      <c r="Q266" s="579"/>
      <c r="R266" s="572"/>
      <c r="S266" s="582"/>
      <c r="T266" s="583"/>
      <c r="U266" s="579"/>
      <c r="V266" s="572"/>
      <c r="W266" s="582"/>
      <c r="X266" s="575"/>
      <c r="Y266" s="580">
        <v>0</v>
      </c>
      <c r="Z266" s="580">
        <v>0</v>
      </c>
      <c r="AA266" s="567" t="str">
        <f t="shared" si="14"/>
        <v>No hay Programación</v>
      </c>
      <c r="AB266" s="568" t="str">
        <f t="shared" si="15"/>
        <v>De acuerdo con lo programado</v>
      </c>
      <c r="AC266" s="575"/>
      <c r="AD266" s="575"/>
      <c r="AE266" s="575"/>
      <c r="AF266" s="576"/>
      <c r="AG266" s="576"/>
      <c r="AH266" s="575"/>
      <c r="AI266" s="575"/>
      <c r="AJ266" s="575"/>
      <c r="AK266" s="576"/>
      <c r="AL266" s="576"/>
      <c r="AM266" s="575"/>
      <c r="AN266" s="575"/>
      <c r="AO266" s="575"/>
      <c r="AP266" s="575"/>
      <c r="AQ266" s="575"/>
    </row>
    <row r="267" spans="1:43" ht="35.25" hidden="1" customHeight="1" thickTop="1" thickBot="1">
      <c r="A267" s="563">
        <v>16.239999999999998</v>
      </c>
      <c r="B267" s="564"/>
      <c r="C267" s="564"/>
      <c r="D267" s="564"/>
      <c r="E267" s="564"/>
      <c r="F267" s="577" t="s">
        <v>1341</v>
      </c>
      <c r="G267" s="578">
        <v>0</v>
      </c>
      <c r="H267" s="578">
        <v>0</v>
      </c>
      <c r="I267" s="567" t="str">
        <f t="shared" si="12"/>
        <v>No hay Programación</v>
      </c>
      <c r="J267" s="568" t="str">
        <f t="shared" si="13"/>
        <v>De acuerdo con lo programado</v>
      </c>
      <c r="K267" s="578"/>
      <c r="L267" s="581"/>
      <c r="M267" s="579"/>
      <c r="N267" s="572"/>
      <c r="O267" s="582"/>
      <c r="P267" s="581"/>
      <c r="Q267" s="579"/>
      <c r="R267" s="572"/>
      <c r="S267" s="582"/>
      <c r="T267" s="583"/>
      <c r="U267" s="579"/>
      <c r="V267" s="572"/>
      <c r="W267" s="582"/>
      <c r="X267" s="575"/>
      <c r="Y267" s="580">
        <v>0</v>
      </c>
      <c r="Z267" s="580">
        <v>0</v>
      </c>
      <c r="AA267" s="567" t="str">
        <f t="shared" si="14"/>
        <v>No hay Programación</v>
      </c>
      <c r="AB267" s="568" t="str">
        <f t="shared" si="15"/>
        <v>De acuerdo con lo programado</v>
      </c>
      <c r="AC267" s="575"/>
      <c r="AD267" s="575"/>
      <c r="AE267" s="575"/>
      <c r="AF267" s="576"/>
      <c r="AG267" s="576"/>
      <c r="AH267" s="575"/>
      <c r="AI267" s="575"/>
      <c r="AJ267" s="575"/>
      <c r="AK267" s="576"/>
      <c r="AL267" s="576"/>
      <c r="AM267" s="575"/>
      <c r="AN267" s="575"/>
      <c r="AO267" s="575"/>
      <c r="AP267" s="575"/>
      <c r="AQ267" s="575"/>
    </row>
    <row r="268" spans="1:43" ht="35.25" hidden="1" customHeight="1" thickTop="1" thickBot="1">
      <c r="A268" s="563">
        <v>16.25</v>
      </c>
      <c r="B268" s="564"/>
      <c r="C268" s="564"/>
      <c r="D268" s="564"/>
      <c r="E268" s="564"/>
      <c r="F268" s="577" t="s">
        <v>1342</v>
      </c>
      <c r="G268" s="578">
        <v>0</v>
      </c>
      <c r="H268" s="578">
        <v>0</v>
      </c>
      <c r="I268" s="567" t="str">
        <f t="shared" si="12"/>
        <v>No hay Programación</v>
      </c>
      <c r="J268" s="568" t="str">
        <f t="shared" si="13"/>
        <v>De acuerdo con lo programado</v>
      </c>
      <c r="K268" s="578"/>
      <c r="L268" s="581"/>
      <c r="M268" s="579"/>
      <c r="N268" s="572"/>
      <c r="O268" s="582"/>
      <c r="P268" s="581"/>
      <c r="Q268" s="579"/>
      <c r="R268" s="572"/>
      <c r="S268" s="582"/>
      <c r="T268" s="583"/>
      <c r="U268" s="579"/>
      <c r="V268" s="572"/>
      <c r="W268" s="582"/>
      <c r="X268" s="575"/>
      <c r="Y268" s="580">
        <v>0</v>
      </c>
      <c r="Z268" s="580">
        <v>0</v>
      </c>
      <c r="AA268" s="567" t="str">
        <f t="shared" si="14"/>
        <v>No hay Programación</v>
      </c>
      <c r="AB268" s="568" t="str">
        <f t="shared" si="15"/>
        <v>De acuerdo con lo programado</v>
      </c>
      <c r="AC268" s="575"/>
      <c r="AD268" s="575"/>
      <c r="AE268" s="575"/>
      <c r="AF268" s="576"/>
      <c r="AG268" s="576"/>
      <c r="AH268" s="575"/>
      <c r="AI268" s="575"/>
      <c r="AJ268" s="575"/>
      <c r="AK268" s="576"/>
      <c r="AL268" s="576"/>
      <c r="AM268" s="575"/>
      <c r="AN268" s="575"/>
      <c r="AO268" s="575"/>
      <c r="AP268" s="575"/>
      <c r="AQ268" s="575"/>
    </row>
    <row r="269" spans="1:43" ht="35.25" hidden="1" customHeight="1" thickTop="1" thickBot="1">
      <c r="A269" s="563">
        <v>16.25</v>
      </c>
      <c r="B269" s="564"/>
      <c r="C269" s="564"/>
      <c r="D269" s="564"/>
      <c r="E269" s="564"/>
      <c r="F269" s="577" t="s">
        <v>1342</v>
      </c>
      <c r="G269" s="578">
        <v>0</v>
      </c>
      <c r="H269" s="578">
        <v>0</v>
      </c>
      <c r="I269" s="567" t="str">
        <f t="shared" si="12"/>
        <v>No hay Programación</v>
      </c>
      <c r="J269" s="568" t="str">
        <f t="shared" si="13"/>
        <v>De acuerdo con lo programado</v>
      </c>
      <c r="K269" s="578"/>
      <c r="L269" s="581"/>
      <c r="M269" s="579"/>
      <c r="N269" s="572"/>
      <c r="O269" s="582"/>
      <c r="P269" s="581"/>
      <c r="Q269" s="579"/>
      <c r="R269" s="572"/>
      <c r="S269" s="582"/>
      <c r="T269" s="583"/>
      <c r="U269" s="579"/>
      <c r="V269" s="572"/>
      <c r="W269" s="582"/>
      <c r="X269" s="575"/>
      <c r="Y269" s="580">
        <v>0</v>
      </c>
      <c r="Z269" s="580">
        <v>0</v>
      </c>
      <c r="AA269" s="567" t="str">
        <f t="shared" si="14"/>
        <v>No hay Programación</v>
      </c>
      <c r="AB269" s="568" t="str">
        <f t="shared" si="15"/>
        <v>De acuerdo con lo programado</v>
      </c>
      <c r="AC269" s="575"/>
      <c r="AD269" s="575"/>
      <c r="AE269" s="575"/>
      <c r="AF269" s="576"/>
      <c r="AG269" s="576"/>
      <c r="AH269" s="575"/>
      <c r="AI269" s="575"/>
      <c r="AJ269" s="575"/>
      <c r="AK269" s="576"/>
      <c r="AL269" s="576"/>
      <c r="AM269" s="575"/>
      <c r="AN269" s="575"/>
      <c r="AO269" s="575"/>
      <c r="AP269" s="575"/>
      <c r="AQ269" s="575"/>
    </row>
    <row r="270" spans="1:43" ht="35.25" hidden="1" customHeight="1" thickTop="1" thickBot="1">
      <c r="A270" s="563">
        <v>16.25</v>
      </c>
      <c r="B270" s="564"/>
      <c r="C270" s="564"/>
      <c r="D270" s="564"/>
      <c r="E270" s="564"/>
      <c r="F270" s="577" t="s">
        <v>1342</v>
      </c>
      <c r="G270" s="578">
        <v>0</v>
      </c>
      <c r="H270" s="578">
        <v>0</v>
      </c>
      <c r="I270" s="567" t="str">
        <f t="shared" ref="I270:I333" si="16">IF(H270="","No hay ejecución",IF(AND(G270=0),"No hay Programación", H270/G270))</f>
        <v>No hay Programación</v>
      </c>
      <c r="J270" s="568" t="str">
        <f t="shared" ref="J270:J333" si="17">IF(I270="No hay ejecución","NA",IF(I270&gt;=90%,"De acuerdo con lo programado",IF(I270&gt;=51%,"Atraso Leve",IF(I270&lt;=50%,"En riesgo cumplimiento"))))</f>
        <v>De acuerdo con lo programado</v>
      </c>
      <c r="K270" s="578"/>
      <c r="L270" s="581"/>
      <c r="M270" s="579"/>
      <c r="N270" s="572"/>
      <c r="O270" s="582"/>
      <c r="P270" s="581"/>
      <c r="Q270" s="579"/>
      <c r="R270" s="572"/>
      <c r="S270" s="582"/>
      <c r="T270" s="583"/>
      <c r="U270" s="579"/>
      <c r="V270" s="572"/>
      <c r="W270" s="582"/>
      <c r="X270" s="575"/>
      <c r="Y270" s="580">
        <v>0</v>
      </c>
      <c r="Z270" s="580">
        <v>0</v>
      </c>
      <c r="AA270" s="567" t="str">
        <f t="shared" ref="AA270:AA333" si="18">IF(Z270="","No hay ejecución",IF(AND(Y270=0),"No hay Programación", Z270/Y270))</f>
        <v>No hay Programación</v>
      </c>
      <c r="AB270" s="568" t="str">
        <f t="shared" ref="AB270:AB333" si="19">IF(AA270="No hay ejecución","NA",IF(AA270&gt;=90%,"De acuerdo con lo programado",IF(AA270&gt;=51%,"Atraso Leve",IF(AA270&lt;=50%,"En riesgo cumplimiento"))))</f>
        <v>De acuerdo con lo programado</v>
      </c>
      <c r="AC270" s="575"/>
      <c r="AD270" s="575"/>
      <c r="AE270" s="575"/>
      <c r="AF270" s="576"/>
      <c r="AG270" s="576"/>
      <c r="AH270" s="575"/>
      <c r="AI270" s="575"/>
      <c r="AJ270" s="575"/>
      <c r="AK270" s="576"/>
      <c r="AL270" s="576"/>
      <c r="AM270" s="575"/>
      <c r="AN270" s="575"/>
      <c r="AO270" s="575"/>
      <c r="AP270" s="575"/>
      <c r="AQ270" s="575"/>
    </row>
    <row r="271" spans="1:43" ht="35.25" hidden="1" customHeight="1" thickTop="1" thickBot="1">
      <c r="A271" s="563">
        <v>16.25</v>
      </c>
      <c r="B271" s="564"/>
      <c r="C271" s="564"/>
      <c r="D271" s="564"/>
      <c r="E271" s="564"/>
      <c r="F271" s="577" t="s">
        <v>1342</v>
      </c>
      <c r="G271" s="578">
        <v>0</v>
      </c>
      <c r="H271" s="578">
        <v>0</v>
      </c>
      <c r="I271" s="567" t="str">
        <f t="shared" si="16"/>
        <v>No hay Programación</v>
      </c>
      <c r="J271" s="568" t="str">
        <f t="shared" si="17"/>
        <v>De acuerdo con lo programado</v>
      </c>
      <c r="K271" s="578"/>
      <c r="L271" s="581"/>
      <c r="M271" s="579"/>
      <c r="N271" s="572"/>
      <c r="O271" s="582"/>
      <c r="P271" s="581"/>
      <c r="Q271" s="579"/>
      <c r="R271" s="572"/>
      <c r="S271" s="582"/>
      <c r="T271" s="583"/>
      <c r="U271" s="579"/>
      <c r="V271" s="572"/>
      <c r="W271" s="582"/>
      <c r="X271" s="575"/>
      <c r="Y271" s="580">
        <v>0</v>
      </c>
      <c r="Z271" s="580">
        <v>0</v>
      </c>
      <c r="AA271" s="567" t="str">
        <f t="shared" si="18"/>
        <v>No hay Programación</v>
      </c>
      <c r="AB271" s="568" t="str">
        <f t="shared" si="19"/>
        <v>De acuerdo con lo programado</v>
      </c>
      <c r="AC271" s="575"/>
      <c r="AD271" s="575"/>
      <c r="AE271" s="575"/>
      <c r="AF271" s="576"/>
      <c r="AG271" s="576"/>
      <c r="AH271" s="575"/>
      <c r="AI271" s="575"/>
      <c r="AJ271" s="575"/>
      <c r="AK271" s="576"/>
      <c r="AL271" s="576"/>
      <c r="AM271" s="575"/>
      <c r="AN271" s="575"/>
      <c r="AO271" s="575"/>
      <c r="AP271" s="575"/>
      <c r="AQ271" s="575"/>
    </row>
    <row r="272" spans="1:43" ht="35.25" hidden="1" customHeight="1" thickTop="1" thickBot="1">
      <c r="A272" s="563">
        <v>16.25</v>
      </c>
      <c r="B272" s="564"/>
      <c r="C272" s="564"/>
      <c r="D272" s="564"/>
      <c r="E272" s="564"/>
      <c r="F272" s="577" t="s">
        <v>1342</v>
      </c>
      <c r="G272" s="578">
        <v>0</v>
      </c>
      <c r="H272" s="578">
        <v>0</v>
      </c>
      <c r="I272" s="567" t="str">
        <f t="shared" si="16"/>
        <v>No hay Programación</v>
      </c>
      <c r="J272" s="568" t="str">
        <f t="shared" si="17"/>
        <v>De acuerdo con lo programado</v>
      </c>
      <c r="K272" s="578"/>
      <c r="L272" s="581"/>
      <c r="M272" s="579"/>
      <c r="N272" s="572"/>
      <c r="O272" s="582"/>
      <c r="P272" s="581"/>
      <c r="Q272" s="579"/>
      <c r="R272" s="572"/>
      <c r="S272" s="582"/>
      <c r="T272" s="583"/>
      <c r="U272" s="579"/>
      <c r="V272" s="572"/>
      <c r="W272" s="582"/>
      <c r="X272" s="575"/>
      <c r="Y272" s="580">
        <v>0</v>
      </c>
      <c r="Z272" s="580">
        <v>0</v>
      </c>
      <c r="AA272" s="567" t="str">
        <f t="shared" si="18"/>
        <v>No hay Programación</v>
      </c>
      <c r="AB272" s="568" t="str">
        <f t="shared" si="19"/>
        <v>De acuerdo con lo programado</v>
      </c>
      <c r="AC272" s="575"/>
      <c r="AD272" s="575"/>
      <c r="AE272" s="575"/>
      <c r="AF272" s="576"/>
      <c r="AG272" s="576"/>
      <c r="AH272" s="575"/>
      <c r="AI272" s="575"/>
      <c r="AJ272" s="575"/>
      <c r="AK272" s="576"/>
      <c r="AL272" s="576"/>
      <c r="AM272" s="575"/>
      <c r="AN272" s="575"/>
      <c r="AO272" s="575"/>
      <c r="AP272" s="575"/>
      <c r="AQ272" s="575"/>
    </row>
    <row r="273" spans="1:43" ht="35.25" hidden="1" customHeight="1" thickTop="1" thickBot="1">
      <c r="A273" s="563">
        <v>16.25</v>
      </c>
      <c r="B273" s="564"/>
      <c r="C273" s="564"/>
      <c r="D273" s="564"/>
      <c r="E273" s="564"/>
      <c r="F273" s="577" t="s">
        <v>1342</v>
      </c>
      <c r="G273" s="578">
        <v>0</v>
      </c>
      <c r="H273" s="578">
        <v>0</v>
      </c>
      <c r="I273" s="567" t="str">
        <f t="shared" si="16"/>
        <v>No hay Programación</v>
      </c>
      <c r="J273" s="568" t="str">
        <f t="shared" si="17"/>
        <v>De acuerdo con lo programado</v>
      </c>
      <c r="K273" s="578"/>
      <c r="L273" s="581"/>
      <c r="M273" s="579"/>
      <c r="N273" s="572"/>
      <c r="O273" s="582"/>
      <c r="P273" s="581"/>
      <c r="Q273" s="579"/>
      <c r="R273" s="572"/>
      <c r="S273" s="582"/>
      <c r="T273" s="583"/>
      <c r="U273" s="579"/>
      <c r="V273" s="572"/>
      <c r="W273" s="582"/>
      <c r="X273" s="575"/>
      <c r="Y273" s="580">
        <v>0</v>
      </c>
      <c r="Z273" s="580">
        <v>0</v>
      </c>
      <c r="AA273" s="567" t="str">
        <f t="shared" si="18"/>
        <v>No hay Programación</v>
      </c>
      <c r="AB273" s="568" t="str">
        <f t="shared" si="19"/>
        <v>De acuerdo con lo programado</v>
      </c>
      <c r="AC273" s="575"/>
      <c r="AD273" s="575"/>
      <c r="AE273" s="575"/>
      <c r="AF273" s="576"/>
      <c r="AG273" s="576"/>
      <c r="AH273" s="575"/>
      <c r="AI273" s="575"/>
      <c r="AJ273" s="575"/>
      <c r="AK273" s="576"/>
      <c r="AL273" s="576"/>
      <c r="AM273" s="575"/>
      <c r="AN273" s="575"/>
      <c r="AO273" s="575"/>
      <c r="AP273" s="575"/>
      <c r="AQ273" s="575"/>
    </row>
    <row r="274" spans="1:43" ht="35.25" customHeight="1" thickTop="1" thickBot="1">
      <c r="A274" s="563">
        <v>16.260000000000002</v>
      </c>
      <c r="B274" s="564"/>
      <c r="C274" s="564"/>
      <c r="D274" s="564"/>
      <c r="E274" s="564"/>
      <c r="F274" s="577" t="s">
        <v>1343</v>
      </c>
      <c r="G274" s="578">
        <v>0</v>
      </c>
      <c r="H274" s="578">
        <v>0</v>
      </c>
      <c r="I274" s="567" t="str">
        <f t="shared" si="16"/>
        <v>No hay Programación</v>
      </c>
      <c r="J274" s="568" t="str">
        <f t="shared" si="17"/>
        <v>De acuerdo con lo programado</v>
      </c>
      <c r="K274" s="578"/>
      <c r="L274" s="581"/>
      <c r="M274" s="579"/>
      <c r="N274" s="572"/>
      <c r="O274" s="582"/>
      <c r="P274" s="581"/>
      <c r="Q274" s="579"/>
      <c r="R274" s="572"/>
      <c r="S274" s="582"/>
      <c r="T274" s="583"/>
      <c r="U274" s="579"/>
      <c r="V274" s="572"/>
      <c r="W274" s="582"/>
      <c r="X274" s="575"/>
      <c r="Y274" s="580">
        <v>9</v>
      </c>
      <c r="Z274" s="580">
        <v>1</v>
      </c>
      <c r="AA274" s="567">
        <f t="shared" si="18"/>
        <v>0.1111111111111111</v>
      </c>
      <c r="AB274" s="568" t="str">
        <f t="shared" si="19"/>
        <v>En riesgo cumplimiento</v>
      </c>
      <c r="AC274" s="575"/>
      <c r="AD274" s="575"/>
      <c r="AE274" s="575"/>
      <c r="AF274" s="576"/>
      <c r="AG274" s="576"/>
      <c r="AH274" s="575"/>
      <c r="AI274" s="575"/>
      <c r="AJ274" s="575"/>
      <c r="AK274" s="576"/>
      <c r="AL274" s="576"/>
      <c r="AM274" s="575"/>
      <c r="AN274" s="575"/>
      <c r="AO274" s="575"/>
      <c r="AP274" s="575"/>
      <c r="AQ274" s="575"/>
    </row>
    <row r="275" spans="1:43" ht="35.25" hidden="1" customHeight="1" thickTop="1" thickBot="1">
      <c r="A275" s="563">
        <v>16.260000000000002</v>
      </c>
      <c r="B275" s="564"/>
      <c r="C275" s="564"/>
      <c r="D275" s="564"/>
      <c r="E275" s="564"/>
      <c r="F275" s="577" t="s">
        <v>1343</v>
      </c>
      <c r="G275" s="578">
        <v>0</v>
      </c>
      <c r="H275" s="578">
        <v>0</v>
      </c>
      <c r="I275" s="567" t="str">
        <f t="shared" si="16"/>
        <v>No hay Programación</v>
      </c>
      <c r="J275" s="568" t="str">
        <f t="shared" si="17"/>
        <v>De acuerdo con lo programado</v>
      </c>
      <c r="K275" s="578"/>
      <c r="L275" s="581"/>
      <c r="M275" s="579"/>
      <c r="N275" s="572"/>
      <c r="O275" s="582"/>
      <c r="P275" s="581"/>
      <c r="Q275" s="579"/>
      <c r="R275" s="572"/>
      <c r="S275" s="582"/>
      <c r="T275" s="583"/>
      <c r="U275" s="579"/>
      <c r="V275" s="572"/>
      <c r="W275" s="582"/>
      <c r="X275" s="575"/>
      <c r="Y275" s="580">
        <v>0</v>
      </c>
      <c r="Z275" s="580">
        <v>0</v>
      </c>
      <c r="AA275" s="567" t="str">
        <f t="shared" si="18"/>
        <v>No hay Programación</v>
      </c>
      <c r="AB275" s="568" t="str">
        <f t="shared" si="19"/>
        <v>De acuerdo con lo programado</v>
      </c>
      <c r="AC275" s="575"/>
      <c r="AD275" s="575"/>
      <c r="AE275" s="575"/>
      <c r="AF275" s="576"/>
      <c r="AG275" s="576"/>
      <c r="AH275" s="575"/>
      <c r="AI275" s="575"/>
      <c r="AJ275" s="575"/>
      <c r="AK275" s="576"/>
      <c r="AL275" s="576"/>
      <c r="AM275" s="575"/>
      <c r="AN275" s="575"/>
      <c r="AO275" s="575"/>
      <c r="AP275" s="575"/>
      <c r="AQ275" s="575"/>
    </row>
    <row r="276" spans="1:43" ht="35.25" hidden="1" customHeight="1" thickTop="1" thickBot="1">
      <c r="A276" s="563">
        <v>16.260000000000002</v>
      </c>
      <c r="B276" s="564"/>
      <c r="C276" s="564"/>
      <c r="D276" s="564"/>
      <c r="E276" s="564"/>
      <c r="F276" s="577" t="s">
        <v>1343</v>
      </c>
      <c r="G276" s="578">
        <v>0</v>
      </c>
      <c r="H276" s="578">
        <v>0</v>
      </c>
      <c r="I276" s="567" t="str">
        <f t="shared" si="16"/>
        <v>No hay Programación</v>
      </c>
      <c r="J276" s="568" t="str">
        <f t="shared" si="17"/>
        <v>De acuerdo con lo programado</v>
      </c>
      <c r="K276" s="578"/>
      <c r="L276" s="581"/>
      <c r="M276" s="579"/>
      <c r="N276" s="572"/>
      <c r="O276" s="582"/>
      <c r="P276" s="581"/>
      <c r="Q276" s="579"/>
      <c r="R276" s="572"/>
      <c r="S276" s="582"/>
      <c r="T276" s="583"/>
      <c r="U276" s="579"/>
      <c r="V276" s="572"/>
      <c r="W276" s="582"/>
      <c r="X276" s="575"/>
      <c r="Y276" s="580">
        <v>0</v>
      </c>
      <c r="Z276" s="580">
        <v>0</v>
      </c>
      <c r="AA276" s="567" t="str">
        <f t="shared" si="18"/>
        <v>No hay Programación</v>
      </c>
      <c r="AB276" s="568" t="str">
        <f t="shared" si="19"/>
        <v>De acuerdo con lo programado</v>
      </c>
      <c r="AC276" s="575"/>
      <c r="AD276" s="575"/>
      <c r="AE276" s="575"/>
      <c r="AF276" s="576"/>
      <c r="AG276" s="576"/>
      <c r="AH276" s="575"/>
      <c r="AI276" s="575"/>
      <c r="AJ276" s="575"/>
      <c r="AK276" s="576"/>
      <c r="AL276" s="576"/>
      <c r="AM276" s="575"/>
      <c r="AN276" s="575"/>
      <c r="AO276" s="575"/>
      <c r="AP276" s="575"/>
      <c r="AQ276" s="575"/>
    </row>
    <row r="277" spans="1:43" ht="35.25" hidden="1" customHeight="1" thickTop="1" thickBot="1">
      <c r="A277" s="563">
        <v>16.260000000000002</v>
      </c>
      <c r="B277" s="564"/>
      <c r="C277" s="564"/>
      <c r="D277" s="564"/>
      <c r="E277" s="564"/>
      <c r="F277" s="577" t="s">
        <v>1343</v>
      </c>
      <c r="G277" s="578">
        <v>0</v>
      </c>
      <c r="H277" s="578">
        <v>0</v>
      </c>
      <c r="I277" s="567" t="str">
        <f t="shared" si="16"/>
        <v>No hay Programación</v>
      </c>
      <c r="J277" s="568" t="str">
        <f t="shared" si="17"/>
        <v>De acuerdo con lo programado</v>
      </c>
      <c r="K277" s="578"/>
      <c r="L277" s="581"/>
      <c r="M277" s="579"/>
      <c r="N277" s="572"/>
      <c r="O277" s="582"/>
      <c r="P277" s="581"/>
      <c r="Q277" s="579"/>
      <c r="R277" s="572"/>
      <c r="S277" s="582"/>
      <c r="T277" s="583"/>
      <c r="U277" s="579"/>
      <c r="V277" s="572"/>
      <c r="W277" s="582"/>
      <c r="X277" s="575"/>
      <c r="Y277" s="580">
        <v>0</v>
      </c>
      <c r="Z277" s="580">
        <v>0</v>
      </c>
      <c r="AA277" s="567" t="str">
        <f t="shared" si="18"/>
        <v>No hay Programación</v>
      </c>
      <c r="AB277" s="568" t="str">
        <f t="shared" si="19"/>
        <v>De acuerdo con lo programado</v>
      </c>
      <c r="AC277" s="575"/>
      <c r="AD277" s="575"/>
      <c r="AE277" s="575"/>
      <c r="AF277" s="576"/>
      <c r="AG277" s="576"/>
      <c r="AH277" s="575"/>
      <c r="AI277" s="575"/>
      <c r="AJ277" s="575"/>
      <c r="AK277" s="576"/>
      <c r="AL277" s="576"/>
      <c r="AM277" s="575"/>
      <c r="AN277" s="575"/>
      <c r="AO277" s="575"/>
      <c r="AP277" s="575"/>
      <c r="AQ277" s="575"/>
    </row>
    <row r="278" spans="1:43" ht="35.25" hidden="1" customHeight="1" thickTop="1" thickBot="1">
      <c r="A278" s="563">
        <v>16.260000000000002</v>
      </c>
      <c r="B278" s="564"/>
      <c r="C278" s="564"/>
      <c r="D278" s="564"/>
      <c r="E278" s="564"/>
      <c r="F278" s="577" t="s">
        <v>1343</v>
      </c>
      <c r="G278" s="578">
        <v>0</v>
      </c>
      <c r="H278" s="578">
        <v>0</v>
      </c>
      <c r="I278" s="567" t="str">
        <f t="shared" si="16"/>
        <v>No hay Programación</v>
      </c>
      <c r="J278" s="568" t="str">
        <f t="shared" si="17"/>
        <v>De acuerdo con lo programado</v>
      </c>
      <c r="K278" s="578"/>
      <c r="L278" s="581"/>
      <c r="M278" s="579"/>
      <c r="N278" s="572"/>
      <c r="O278" s="582"/>
      <c r="P278" s="581"/>
      <c r="Q278" s="579"/>
      <c r="R278" s="572"/>
      <c r="S278" s="582"/>
      <c r="T278" s="583"/>
      <c r="U278" s="579"/>
      <c r="V278" s="572"/>
      <c r="W278" s="582"/>
      <c r="X278" s="575"/>
      <c r="Y278" s="580">
        <v>0</v>
      </c>
      <c r="Z278" s="580">
        <v>0</v>
      </c>
      <c r="AA278" s="567" t="str">
        <f t="shared" si="18"/>
        <v>No hay Programación</v>
      </c>
      <c r="AB278" s="568" t="str">
        <f t="shared" si="19"/>
        <v>De acuerdo con lo programado</v>
      </c>
      <c r="AC278" s="575"/>
      <c r="AD278" s="575"/>
      <c r="AE278" s="575"/>
      <c r="AF278" s="576"/>
      <c r="AG278" s="576"/>
      <c r="AH278" s="575"/>
      <c r="AI278" s="575"/>
      <c r="AJ278" s="575"/>
      <c r="AK278" s="576"/>
      <c r="AL278" s="576"/>
      <c r="AM278" s="575"/>
      <c r="AN278" s="575"/>
      <c r="AO278" s="575"/>
      <c r="AP278" s="575"/>
      <c r="AQ278" s="575"/>
    </row>
    <row r="279" spans="1:43" ht="35.25" hidden="1" customHeight="1" thickTop="1" thickBot="1">
      <c r="A279" s="563">
        <v>16.260000000000002</v>
      </c>
      <c r="B279" s="564"/>
      <c r="C279" s="564"/>
      <c r="D279" s="564"/>
      <c r="E279" s="564"/>
      <c r="F279" s="577" t="s">
        <v>1343</v>
      </c>
      <c r="G279" s="578">
        <v>0</v>
      </c>
      <c r="H279" s="578">
        <v>0</v>
      </c>
      <c r="I279" s="567" t="str">
        <f t="shared" si="16"/>
        <v>No hay Programación</v>
      </c>
      <c r="J279" s="568" t="str">
        <f t="shared" si="17"/>
        <v>De acuerdo con lo programado</v>
      </c>
      <c r="K279" s="578"/>
      <c r="L279" s="581"/>
      <c r="M279" s="579"/>
      <c r="N279" s="572"/>
      <c r="O279" s="582"/>
      <c r="P279" s="581"/>
      <c r="Q279" s="579"/>
      <c r="R279" s="572"/>
      <c r="S279" s="582"/>
      <c r="T279" s="583"/>
      <c r="U279" s="579"/>
      <c r="V279" s="572"/>
      <c r="W279" s="582"/>
      <c r="X279" s="575"/>
      <c r="Y279" s="580">
        <v>0</v>
      </c>
      <c r="Z279" s="580">
        <v>0</v>
      </c>
      <c r="AA279" s="567" t="str">
        <f t="shared" si="18"/>
        <v>No hay Programación</v>
      </c>
      <c r="AB279" s="568" t="str">
        <f t="shared" si="19"/>
        <v>De acuerdo con lo programado</v>
      </c>
      <c r="AC279" s="575"/>
      <c r="AD279" s="575"/>
      <c r="AE279" s="575"/>
      <c r="AF279" s="576"/>
      <c r="AG279" s="576"/>
      <c r="AH279" s="575"/>
      <c r="AI279" s="575"/>
      <c r="AJ279" s="575"/>
      <c r="AK279" s="576"/>
      <c r="AL279" s="576"/>
      <c r="AM279" s="575"/>
      <c r="AN279" s="575"/>
      <c r="AO279" s="575"/>
      <c r="AP279" s="575"/>
      <c r="AQ279" s="575"/>
    </row>
    <row r="280" spans="1:43" ht="35.25" hidden="1" customHeight="1" thickTop="1" thickBot="1">
      <c r="A280" s="563">
        <v>16.260000000000002</v>
      </c>
      <c r="B280" s="564"/>
      <c r="C280" s="564"/>
      <c r="D280" s="564"/>
      <c r="E280" s="564"/>
      <c r="F280" s="577" t="s">
        <v>1343</v>
      </c>
      <c r="G280" s="578">
        <v>0</v>
      </c>
      <c r="H280" s="578">
        <v>0</v>
      </c>
      <c r="I280" s="567" t="str">
        <f t="shared" si="16"/>
        <v>No hay Programación</v>
      </c>
      <c r="J280" s="568" t="str">
        <f t="shared" si="17"/>
        <v>De acuerdo con lo programado</v>
      </c>
      <c r="K280" s="578"/>
      <c r="L280" s="581"/>
      <c r="M280" s="579"/>
      <c r="N280" s="572"/>
      <c r="O280" s="582"/>
      <c r="P280" s="581"/>
      <c r="Q280" s="579"/>
      <c r="R280" s="572"/>
      <c r="S280" s="582"/>
      <c r="T280" s="583"/>
      <c r="U280" s="579"/>
      <c r="V280" s="572"/>
      <c r="W280" s="582"/>
      <c r="X280" s="575"/>
      <c r="Y280" s="580">
        <v>0</v>
      </c>
      <c r="Z280" s="580">
        <v>0</v>
      </c>
      <c r="AA280" s="567" t="str">
        <f t="shared" si="18"/>
        <v>No hay Programación</v>
      </c>
      <c r="AB280" s="568" t="str">
        <f t="shared" si="19"/>
        <v>De acuerdo con lo programado</v>
      </c>
      <c r="AC280" s="575"/>
      <c r="AD280" s="575"/>
      <c r="AE280" s="575"/>
      <c r="AF280" s="576"/>
      <c r="AG280" s="576"/>
      <c r="AH280" s="575"/>
      <c r="AI280" s="575"/>
      <c r="AJ280" s="575"/>
      <c r="AK280" s="576"/>
      <c r="AL280" s="576"/>
      <c r="AM280" s="575"/>
      <c r="AN280" s="575"/>
      <c r="AO280" s="575"/>
      <c r="AP280" s="575"/>
      <c r="AQ280" s="575"/>
    </row>
    <row r="281" spans="1:43" ht="35.25" hidden="1" customHeight="1" thickTop="1" thickBot="1">
      <c r="A281" s="563">
        <v>16.27</v>
      </c>
      <c r="B281" s="564"/>
      <c r="C281" s="564"/>
      <c r="D281" s="564"/>
      <c r="E281" s="564"/>
      <c r="F281" s="577" t="s">
        <v>1344</v>
      </c>
      <c r="G281" s="578">
        <v>0</v>
      </c>
      <c r="H281" s="578">
        <v>0</v>
      </c>
      <c r="I281" s="567" t="str">
        <f t="shared" si="16"/>
        <v>No hay Programación</v>
      </c>
      <c r="J281" s="568" t="str">
        <f t="shared" si="17"/>
        <v>De acuerdo con lo programado</v>
      </c>
      <c r="K281" s="578"/>
      <c r="L281" s="581"/>
      <c r="M281" s="579"/>
      <c r="N281" s="572"/>
      <c r="O281" s="582"/>
      <c r="P281" s="581"/>
      <c r="Q281" s="579"/>
      <c r="R281" s="572"/>
      <c r="S281" s="582"/>
      <c r="T281" s="583"/>
      <c r="U281" s="579"/>
      <c r="V281" s="572"/>
      <c r="W281" s="582"/>
      <c r="X281" s="575"/>
      <c r="Y281" s="580">
        <v>0</v>
      </c>
      <c r="Z281" s="580">
        <v>0</v>
      </c>
      <c r="AA281" s="567" t="str">
        <f t="shared" si="18"/>
        <v>No hay Programación</v>
      </c>
      <c r="AB281" s="568" t="str">
        <f t="shared" si="19"/>
        <v>De acuerdo con lo programado</v>
      </c>
      <c r="AC281" s="575"/>
      <c r="AD281" s="575"/>
      <c r="AE281" s="575"/>
      <c r="AF281" s="576"/>
      <c r="AG281" s="576"/>
      <c r="AH281" s="575"/>
      <c r="AI281" s="575"/>
      <c r="AJ281" s="575"/>
      <c r="AK281" s="576"/>
      <c r="AL281" s="576"/>
      <c r="AM281" s="575"/>
      <c r="AN281" s="575"/>
      <c r="AO281" s="575"/>
      <c r="AP281" s="575"/>
      <c r="AQ281" s="575"/>
    </row>
    <row r="282" spans="1:43" ht="35.25" hidden="1" customHeight="1" thickTop="1" thickBot="1">
      <c r="A282" s="563">
        <v>16.27</v>
      </c>
      <c r="B282" s="564"/>
      <c r="C282" s="564"/>
      <c r="D282" s="564"/>
      <c r="E282" s="564"/>
      <c r="F282" s="577" t="s">
        <v>1344</v>
      </c>
      <c r="G282" s="578">
        <v>0</v>
      </c>
      <c r="H282" s="578">
        <v>0</v>
      </c>
      <c r="I282" s="567" t="str">
        <f t="shared" si="16"/>
        <v>No hay Programación</v>
      </c>
      <c r="J282" s="568" t="str">
        <f t="shared" si="17"/>
        <v>De acuerdo con lo programado</v>
      </c>
      <c r="K282" s="578"/>
      <c r="L282" s="581"/>
      <c r="M282" s="579"/>
      <c r="N282" s="572"/>
      <c r="O282" s="582"/>
      <c r="P282" s="581"/>
      <c r="Q282" s="579"/>
      <c r="R282" s="572"/>
      <c r="S282" s="582"/>
      <c r="T282" s="583"/>
      <c r="U282" s="579"/>
      <c r="V282" s="572"/>
      <c r="W282" s="582"/>
      <c r="X282" s="575"/>
      <c r="Y282" s="580">
        <v>0</v>
      </c>
      <c r="Z282" s="580">
        <v>0</v>
      </c>
      <c r="AA282" s="567" t="str">
        <f t="shared" si="18"/>
        <v>No hay Programación</v>
      </c>
      <c r="AB282" s="568" t="str">
        <f t="shared" si="19"/>
        <v>De acuerdo con lo programado</v>
      </c>
      <c r="AC282" s="575"/>
      <c r="AD282" s="575"/>
      <c r="AE282" s="575"/>
      <c r="AF282" s="576"/>
      <c r="AG282" s="576"/>
      <c r="AH282" s="575"/>
      <c r="AI282" s="575"/>
      <c r="AJ282" s="575"/>
      <c r="AK282" s="576"/>
      <c r="AL282" s="576"/>
      <c r="AM282" s="575"/>
      <c r="AN282" s="575"/>
      <c r="AO282" s="575"/>
      <c r="AP282" s="575"/>
      <c r="AQ282" s="575"/>
    </row>
    <row r="283" spans="1:43" ht="35.25" hidden="1" customHeight="1" thickTop="1" thickBot="1">
      <c r="A283" s="563">
        <v>16.28</v>
      </c>
      <c r="B283" s="564"/>
      <c r="C283" s="564"/>
      <c r="D283" s="564"/>
      <c r="E283" s="564"/>
      <c r="F283" s="577" t="s">
        <v>1345</v>
      </c>
      <c r="G283" s="578">
        <v>0</v>
      </c>
      <c r="H283" s="578">
        <v>0</v>
      </c>
      <c r="I283" s="567" t="str">
        <f t="shared" si="16"/>
        <v>No hay Programación</v>
      </c>
      <c r="J283" s="568" t="str">
        <f t="shared" si="17"/>
        <v>De acuerdo con lo programado</v>
      </c>
      <c r="K283" s="578"/>
      <c r="L283" s="581"/>
      <c r="M283" s="579"/>
      <c r="N283" s="572"/>
      <c r="O283" s="582"/>
      <c r="P283" s="581"/>
      <c r="Q283" s="579"/>
      <c r="R283" s="572"/>
      <c r="S283" s="582"/>
      <c r="T283" s="583"/>
      <c r="U283" s="579"/>
      <c r="V283" s="572"/>
      <c r="W283" s="582"/>
      <c r="X283" s="575"/>
      <c r="Y283" s="580">
        <v>0</v>
      </c>
      <c r="Z283" s="580">
        <v>0</v>
      </c>
      <c r="AA283" s="567" t="str">
        <f t="shared" si="18"/>
        <v>No hay Programación</v>
      </c>
      <c r="AB283" s="568" t="str">
        <f t="shared" si="19"/>
        <v>De acuerdo con lo programado</v>
      </c>
      <c r="AC283" s="575"/>
      <c r="AD283" s="575"/>
      <c r="AE283" s="575"/>
      <c r="AF283" s="576"/>
      <c r="AG283" s="576"/>
      <c r="AH283" s="575"/>
      <c r="AI283" s="575"/>
      <c r="AJ283" s="575"/>
      <c r="AK283" s="576"/>
      <c r="AL283" s="576"/>
      <c r="AM283" s="575"/>
      <c r="AN283" s="575"/>
      <c r="AO283" s="575"/>
      <c r="AP283" s="575"/>
      <c r="AQ283" s="575"/>
    </row>
    <row r="284" spans="1:43" ht="35.25" hidden="1" customHeight="1" thickTop="1" thickBot="1">
      <c r="A284" s="563">
        <v>17</v>
      </c>
      <c r="B284" s="564"/>
      <c r="C284" s="564"/>
      <c r="D284" s="564"/>
      <c r="E284" s="564"/>
      <c r="F284" s="565" t="s">
        <v>1346</v>
      </c>
      <c r="G284" s="566"/>
      <c r="H284" s="566"/>
      <c r="I284" s="567" t="str">
        <f t="shared" si="16"/>
        <v>No hay ejecución</v>
      </c>
      <c r="J284" s="568" t="str">
        <f t="shared" si="17"/>
        <v>NA</v>
      </c>
      <c r="K284" s="569"/>
      <c r="L284" s="581"/>
      <c r="M284" s="579"/>
      <c r="N284" s="572"/>
      <c r="O284" s="582"/>
      <c r="P284" s="581"/>
      <c r="Q284" s="579"/>
      <c r="R284" s="572"/>
      <c r="S284" s="582"/>
      <c r="T284" s="583"/>
      <c r="U284" s="579"/>
      <c r="V284" s="572"/>
      <c r="W284" s="582"/>
      <c r="X284" s="575"/>
      <c r="Y284" s="580"/>
      <c r="Z284" s="580"/>
      <c r="AA284" s="567" t="str">
        <f t="shared" si="18"/>
        <v>No hay ejecución</v>
      </c>
      <c r="AB284" s="568" t="str">
        <f t="shared" si="19"/>
        <v>NA</v>
      </c>
      <c r="AC284" s="575"/>
      <c r="AD284" s="575"/>
      <c r="AE284" s="575"/>
      <c r="AF284" s="576"/>
      <c r="AG284" s="576"/>
      <c r="AH284" s="575"/>
      <c r="AI284" s="575"/>
      <c r="AJ284" s="575"/>
      <c r="AK284" s="576"/>
      <c r="AL284" s="576"/>
      <c r="AM284" s="575"/>
      <c r="AN284" s="575"/>
      <c r="AO284" s="575"/>
      <c r="AP284" s="575"/>
      <c r="AQ284" s="575"/>
    </row>
    <row r="285" spans="1:43" ht="35.25" hidden="1" customHeight="1" thickTop="1" thickBot="1">
      <c r="A285" s="563">
        <v>17.100000000000001</v>
      </c>
      <c r="B285" s="564"/>
      <c r="C285" s="564"/>
      <c r="D285" s="564"/>
      <c r="E285" s="564"/>
      <c r="F285" s="587" t="s">
        <v>1347</v>
      </c>
      <c r="G285" s="588"/>
      <c r="H285" s="588"/>
      <c r="I285" s="567" t="str">
        <f t="shared" si="16"/>
        <v>No hay ejecución</v>
      </c>
      <c r="J285" s="568" t="str">
        <f t="shared" si="17"/>
        <v>NA</v>
      </c>
      <c r="K285" s="588"/>
      <c r="L285" s="581"/>
      <c r="M285" s="579"/>
      <c r="N285" s="572"/>
      <c r="O285" s="582"/>
      <c r="P285" s="581"/>
      <c r="Q285" s="579"/>
      <c r="R285" s="572"/>
      <c r="S285" s="582"/>
      <c r="T285" s="583"/>
      <c r="U285" s="579"/>
      <c r="V285" s="572"/>
      <c r="W285" s="582"/>
      <c r="X285" s="575"/>
      <c r="Y285" s="580">
        <v>0</v>
      </c>
      <c r="Z285" s="580">
        <v>0</v>
      </c>
      <c r="AA285" s="567" t="str">
        <f t="shared" si="18"/>
        <v>No hay Programación</v>
      </c>
      <c r="AB285" s="568" t="str">
        <f t="shared" si="19"/>
        <v>De acuerdo con lo programado</v>
      </c>
      <c r="AC285" s="575"/>
      <c r="AD285" s="575"/>
      <c r="AE285" s="575"/>
      <c r="AF285" s="576"/>
      <c r="AG285" s="576"/>
      <c r="AH285" s="575"/>
      <c r="AI285" s="575"/>
      <c r="AJ285" s="575"/>
      <c r="AK285" s="576"/>
      <c r="AL285" s="576"/>
      <c r="AM285" s="575"/>
      <c r="AN285" s="575"/>
      <c r="AO285" s="575"/>
      <c r="AP285" s="575"/>
      <c r="AQ285" s="575"/>
    </row>
    <row r="286" spans="1:43" ht="35.25" hidden="1" customHeight="1" thickTop="1" thickBot="1">
      <c r="A286" s="563">
        <v>17.2</v>
      </c>
      <c r="B286" s="564"/>
      <c r="C286" s="564"/>
      <c r="D286" s="564"/>
      <c r="E286" s="564"/>
      <c r="F286" s="577" t="s">
        <v>1348</v>
      </c>
      <c r="G286" s="578"/>
      <c r="H286" s="578"/>
      <c r="I286" s="567" t="str">
        <f t="shared" si="16"/>
        <v>No hay ejecución</v>
      </c>
      <c r="J286" s="568" t="str">
        <f t="shared" si="17"/>
        <v>NA</v>
      </c>
      <c r="K286" s="578"/>
      <c r="L286" s="581"/>
      <c r="M286" s="579"/>
      <c r="N286" s="572"/>
      <c r="O286" s="582"/>
      <c r="P286" s="581"/>
      <c r="Q286" s="579"/>
      <c r="R286" s="572"/>
      <c r="S286" s="582"/>
      <c r="T286" s="583"/>
      <c r="U286" s="579"/>
      <c r="V286" s="572"/>
      <c r="W286" s="582"/>
      <c r="X286" s="575"/>
      <c r="Y286" s="580"/>
      <c r="Z286" s="580"/>
      <c r="AA286" s="567" t="str">
        <f t="shared" si="18"/>
        <v>No hay ejecución</v>
      </c>
      <c r="AB286" s="568" t="str">
        <f t="shared" si="19"/>
        <v>NA</v>
      </c>
      <c r="AC286" s="575"/>
      <c r="AD286" s="575"/>
      <c r="AE286" s="575"/>
      <c r="AF286" s="576"/>
      <c r="AG286" s="576"/>
      <c r="AH286" s="575"/>
      <c r="AI286" s="575"/>
      <c r="AJ286" s="575"/>
      <c r="AK286" s="576"/>
      <c r="AL286" s="576"/>
      <c r="AM286" s="575"/>
      <c r="AN286" s="575"/>
      <c r="AO286" s="575"/>
      <c r="AP286" s="575"/>
      <c r="AQ286" s="575"/>
    </row>
    <row r="287" spans="1:43" ht="35.25" hidden="1" customHeight="1" thickTop="1" thickBot="1">
      <c r="A287" s="563">
        <v>17.3</v>
      </c>
      <c r="B287" s="564"/>
      <c r="C287" s="564"/>
      <c r="D287" s="564"/>
      <c r="E287" s="564"/>
      <c r="F287" s="577" t="s">
        <v>1349</v>
      </c>
      <c r="G287" s="578">
        <v>80</v>
      </c>
      <c r="H287" s="578">
        <v>110</v>
      </c>
      <c r="I287" s="567">
        <f t="shared" si="16"/>
        <v>1.375</v>
      </c>
      <c r="J287" s="568" t="str">
        <f t="shared" si="17"/>
        <v>De acuerdo con lo programado</v>
      </c>
      <c r="K287" s="578"/>
      <c r="L287" s="581"/>
      <c r="M287" s="579"/>
      <c r="N287" s="572"/>
      <c r="O287" s="582"/>
      <c r="P287" s="581"/>
      <c r="Q287" s="579"/>
      <c r="R287" s="572"/>
      <c r="S287" s="582"/>
      <c r="T287" s="583"/>
      <c r="U287" s="579"/>
      <c r="V287" s="572"/>
      <c r="W287" s="582"/>
      <c r="X287" s="575"/>
      <c r="Y287" s="580">
        <v>120</v>
      </c>
      <c r="Z287" s="580">
        <v>200</v>
      </c>
      <c r="AA287" s="567">
        <f t="shared" si="18"/>
        <v>1.6666666666666667</v>
      </c>
      <c r="AB287" s="568" t="str">
        <f t="shared" si="19"/>
        <v>De acuerdo con lo programado</v>
      </c>
      <c r="AC287" s="575"/>
      <c r="AD287" s="575"/>
      <c r="AE287" s="575"/>
      <c r="AF287" s="576"/>
      <c r="AG287" s="576"/>
      <c r="AH287" s="575"/>
      <c r="AI287" s="575"/>
      <c r="AJ287" s="575"/>
      <c r="AK287" s="576"/>
      <c r="AL287" s="576"/>
      <c r="AM287" s="575"/>
      <c r="AN287" s="575"/>
      <c r="AO287" s="575"/>
      <c r="AP287" s="575"/>
      <c r="AQ287" s="575"/>
    </row>
    <row r="288" spans="1:43" ht="35.25" hidden="1" customHeight="1" thickTop="1" thickBot="1">
      <c r="A288" s="563">
        <v>17.399999999999999</v>
      </c>
      <c r="B288" s="564"/>
      <c r="C288" s="564"/>
      <c r="D288" s="564"/>
      <c r="E288" s="564"/>
      <c r="F288" s="577" t="s">
        <v>1350</v>
      </c>
      <c r="G288" s="578">
        <v>0</v>
      </c>
      <c r="H288" s="578">
        <v>0</v>
      </c>
      <c r="I288" s="567" t="str">
        <f t="shared" si="16"/>
        <v>No hay Programación</v>
      </c>
      <c r="J288" s="568" t="str">
        <f t="shared" si="17"/>
        <v>De acuerdo con lo programado</v>
      </c>
      <c r="K288" s="578"/>
      <c r="L288" s="581"/>
      <c r="M288" s="579"/>
      <c r="N288" s="572"/>
      <c r="O288" s="582"/>
      <c r="P288" s="581"/>
      <c r="Q288" s="579"/>
      <c r="R288" s="572"/>
      <c r="S288" s="582"/>
      <c r="T288" s="583"/>
      <c r="U288" s="579"/>
      <c r="V288" s="572"/>
      <c r="W288" s="582"/>
      <c r="X288" s="575"/>
      <c r="Y288" s="580">
        <v>15</v>
      </c>
      <c r="Z288" s="580">
        <v>20</v>
      </c>
      <c r="AA288" s="567">
        <f t="shared" si="18"/>
        <v>1.3333333333333333</v>
      </c>
      <c r="AB288" s="568" t="str">
        <f t="shared" si="19"/>
        <v>De acuerdo con lo programado</v>
      </c>
      <c r="AC288" s="575"/>
      <c r="AD288" s="575"/>
      <c r="AE288" s="575"/>
      <c r="AF288" s="576"/>
      <c r="AG288" s="576"/>
      <c r="AH288" s="575"/>
      <c r="AI288" s="575"/>
      <c r="AJ288" s="575"/>
      <c r="AK288" s="576"/>
      <c r="AL288" s="576"/>
      <c r="AM288" s="575"/>
      <c r="AN288" s="575"/>
      <c r="AO288" s="575"/>
      <c r="AP288" s="575"/>
      <c r="AQ288" s="575"/>
    </row>
    <row r="289" spans="1:43" ht="35.25" hidden="1" customHeight="1" thickTop="1" thickBot="1">
      <c r="A289" s="563">
        <v>17.5</v>
      </c>
      <c r="B289" s="564"/>
      <c r="C289" s="564"/>
      <c r="D289" s="564"/>
      <c r="E289" s="564"/>
      <c r="F289" s="577" t="s">
        <v>1351</v>
      </c>
      <c r="G289" s="578">
        <v>0</v>
      </c>
      <c r="H289" s="578">
        <v>0</v>
      </c>
      <c r="I289" s="567" t="str">
        <f t="shared" si="16"/>
        <v>No hay Programación</v>
      </c>
      <c r="J289" s="568" t="str">
        <f t="shared" si="17"/>
        <v>De acuerdo con lo programado</v>
      </c>
      <c r="K289" s="578"/>
      <c r="L289" s="581"/>
      <c r="M289" s="579"/>
      <c r="N289" s="572"/>
      <c r="O289" s="582"/>
      <c r="P289" s="581"/>
      <c r="Q289" s="579"/>
      <c r="R289" s="572"/>
      <c r="S289" s="582"/>
      <c r="T289" s="583"/>
      <c r="U289" s="579"/>
      <c r="V289" s="572"/>
      <c r="W289" s="582"/>
      <c r="X289" s="575"/>
      <c r="Y289" s="580">
        <v>0</v>
      </c>
      <c r="Z289" s="580">
        <v>0</v>
      </c>
      <c r="AA289" s="567" t="str">
        <f t="shared" si="18"/>
        <v>No hay Programación</v>
      </c>
      <c r="AB289" s="568" t="str">
        <f t="shared" si="19"/>
        <v>De acuerdo con lo programado</v>
      </c>
      <c r="AC289" s="575"/>
      <c r="AD289" s="575"/>
      <c r="AE289" s="575"/>
      <c r="AF289" s="576"/>
      <c r="AG289" s="576"/>
      <c r="AH289" s="575"/>
      <c r="AI289" s="575"/>
      <c r="AJ289" s="575"/>
      <c r="AK289" s="576"/>
      <c r="AL289" s="576"/>
      <c r="AM289" s="575"/>
      <c r="AN289" s="575"/>
      <c r="AO289" s="575"/>
      <c r="AP289" s="575"/>
      <c r="AQ289" s="575"/>
    </row>
    <row r="290" spans="1:43" ht="35.25" hidden="1" customHeight="1" thickTop="1" thickBot="1">
      <c r="A290" s="563">
        <v>17.600000000000001</v>
      </c>
      <c r="B290" s="564"/>
      <c r="C290" s="564"/>
      <c r="D290" s="564"/>
      <c r="E290" s="564"/>
      <c r="F290" s="577" t="s">
        <v>1352</v>
      </c>
      <c r="G290" s="578">
        <v>0</v>
      </c>
      <c r="H290" s="578">
        <v>0</v>
      </c>
      <c r="I290" s="567" t="str">
        <f t="shared" si="16"/>
        <v>No hay Programación</v>
      </c>
      <c r="J290" s="568" t="str">
        <f t="shared" si="17"/>
        <v>De acuerdo con lo programado</v>
      </c>
      <c r="K290" s="578"/>
      <c r="L290" s="581"/>
      <c r="M290" s="579"/>
      <c r="N290" s="572"/>
      <c r="O290" s="582"/>
      <c r="P290" s="581"/>
      <c r="Q290" s="579"/>
      <c r="R290" s="572"/>
      <c r="S290" s="582"/>
      <c r="T290" s="583"/>
      <c r="U290" s="579"/>
      <c r="V290" s="572"/>
      <c r="W290" s="582"/>
      <c r="X290" s="575"/>
      <c r="Y290" s="580">
        <v>0</v>
      </c>
      <c r="Z290" s="580">
        <v>0</v>
      </c>
      <c r="AA290" s="567" t="str">
        <f t="shared" si="18"/>
        <v>No hay Programación</v>
      </c>
      <c r="AB290" s="568" t="str">
        <f t="shared" si="19"/>
        <v>De acuerdo con lo programado</v>
      </c>
      <c r="AC290" s="575"/>
      <c r="AD290" s="575"/>
      <c r="AE290" s="575"/>
      <c r="AF290" s="576"/>
      <c r="AG290" s="576"/>
      <c r="AH290" s="575"/>
      <c r="AI290" s="575"/>
      <c r="AJ290" s="575"/>
      <c r="AK290" s="576"/>
      <c r="AL290" s="576"/>
      <c r="AM290" s="575"/>
      <c r="AN290" s="575"/>
      <c r="AO290" s="575"/>
      <c r="AP290" s="575"/>
      <c r="AQ290" s="575"/>
    </row>
    <row r="291" spans="1:43" ht="35.25" hidden="1" customHeight="1" thickTop="1" thickBot="1">
      <c r="A291" s="563">
        <v>18</v>
      </c>
      <c r="B291" s="564"/>
      <c r="C291" s="564"/>
      <c r="D291" s="564"/>
      <c r="E291" s="564"/>
      <c r="F291" s="565" t="s">
        <v>1353</v>
      </c>
      <c r="G291" s="566"/>
      <c r="H291" s="566"/>
      <c r="I291" s="567" t="str">
        <f t="shared" si="16"/>
        <v>No hay ejecución</v>
      </c>
      <c r="J291" s="568" t="str">
        <f t="shared" si="17"/>
        <v>NA</v>
      </c>
      <c r="K291" s="569"/>
      <c r="L291" s="581"/>
      <c r="M291" s="579"/>
      <c r="N291" s="572"/>
      <c r="O291" s="582"/>
      <c r="P291" s="581"/>
      <c r="Q291" s="579"/>
      <c r="R291" s="572"/>
      <c r="S291" s="582"/>
      <c r="T291" s="583"/>
      <c r="U291" s="579"/>
      <c r="V291" s="572"/>
      <c r="W291" s="582"/>
      <c r="X291" s="575"/>
      <c r="Y291" s="580"/>
      <c r="Z291" s="580"/>
      <c r="AA291" s="567" t="str">
        <f t="shared" si="18"/>
        <v>No hay ejecución</v>
      </c>
      <c r="AB291" s="568" t="str">
        <f t="shared" si="19"/>
        <v>NA</v>
      </c>
      <c r="AC291" s="575"/>
      <c r="AD291" s="575"/>
      <c r="AE291" s="575"/>
      <c r="AF291" s="576"/>
      <c r="AG291" s="576"/>
      <c r="AH291" s="575"/>
      <c r="AI291" s="575"/>
      <c r="AJ291" s="575"/>
      <c r="AK291" s="576"/>
      <c r="AL291" s="576"/>
      <c r="AM291" s="575"/>
      <c r="AN291" s="575"/>
      <c r="AO291" s="575"/>
      <c r="AP291" s="575"/>
      <c r="AQ291" s="575"/>
    </row>
    <row r="292" spans="1:43" ht="35.25" hidden="1" customHeight="1" thickTop="1" thickBot="1">
      <c r="A292" s="563">
        <v>18.100000000000001</v>
      </c>
      <c r="B292" s="564"/>
      <c r="C292" s="564"/>
      <c r="D292" s="564"/>
      <c r="E292" s="564"/>
      <c r="F292" s="587" t="s">
        <v>1354</v>
      </c>
      <c r="G292" s="588">
        <v>1</v>
      </c>
      <c r="H292" s="588">
        <v>1</v>
      </c>
      <c r="I292" s="567">
        <f t="shared" si="16"/>
        <v>1</v>
      </c>
      <c r="J292" s="568" t="str">
        <f t="shared" si="17"/>
        <v>De acuerdo con lo programado</v>
      </c>
      <c r="K292" s="588"/>
      <c r="L292" s="581"/>
      <c r="M292" s="579"/>
      <c r="N292" s="572"/>
      <c r="O292" s="582"/>
      <c r="P292" s="581"/>
      <c r="Q292" s="579"/>
      <c r="R292" s="572"/>
      <c r="S292" s="582"/>
      <c r="T292" s="583"/>
      <c r="U292" s="579"/>
      <c r="V292" s="572"/>
      <c r="W292" s="582"/>
      <c r="X292" s="575"/>
      <c r="Y292" s="580">
        <v>1</v>
      </c>
      <c r="Z292" s="580">
        <v>1</v>
      </c>
      <c r="AA292" s="567">
        <f t="shared" si="18"/>
        <v>1</v>
      </c>
      <c r="AB292" s="568" t="str">
        <f t="shared" si="19"/>
        <v>De acuerdo con lo programado</v>
      </c>
      <c r="AC292" s="575"/>
      <c r="AD292" s="575"/>
      <c r="AE292" s="575"/>
      <c r="AF292" s="576"/>
      <c r="AG292" s="576"/>
      <c r="AH292" s="575"/>
      <c r="AI292" s="575"/>
      <c r="AJ292" s="575"/>
      <c r="AK292" s="576"/>
      <c r="AL292" s="576"/>
      <c r="AM292" s="575"/>
      <c r="AN292" s="575"/>
      <c r="AO292" s="575"/>
      <c r="AP292" s="575"/>
      <c r="AQ292" s="575"/>
    </row>
    <row r="293" spans="1:43" ht="35.25" hidden="1" customHeight="1" thickTop="1" thickBot="1">
      <c r="A293" s="563">
        <v>18.2</v>
      </c>
      <c r="B293" s="564"/>
      <c r="C293" s="564"/>
      <c r="D293" s="564"/>
      <c r="E293" s="564"/>
      <c r="F293" s="587" t="s">
        <v>1355</v>
      </c>
      <c r="G293" s="588">
        <v>0</v>
      </c>
      <c r="H293" s="588">
        <v>0</v>
      </c>
      <c r="I293" s="567" t="str">
        <f t="shared" si="16"/>
        <v>No hay Programación</v>
      </c>
      <c r="J293" s="568" t="str">
        <f t="shared" si="17"/>
        <v>De acuerdo con lo programado</v>
      </c>
      <c r="K293" s="588"/>
      <c r="L293" s="581"/>
      <c r="M293" s="579"/>
      <c r="N293" s="572"/>
      <c r="O293" s="582"/>
      <c r="P293" s="581"/>
      <c r="Q293" s="579"/>
      <c r="R293" s="572"/>
      <c r="S293" s="582"/>
      <c r="T293" s="583"/>
      <c r="U293" s="579"/>
      <c r="V293" s="572"/>
      <c r="W293" s="582"/>
      <c r="X293" s="575"/>
      <c r="Y293" s="580">
        <v>0</v>
      </c>
      <c r="Z293" s="580">
        <v>0</v>
      </c>
      <c r="AA293" s="567" t="str">
        <f t="shared" si="18"/>
        <v>No hay Programación</v>
      </c>
      <c r="AB293" s="568" t="str">
        <f t="shared" si="19"/>
        <v>De acuerdo con lo programado</v>
      </c>
      <c r="AC293" s="575"/>
      <c r="AD293" s="575"/>
      <c r="AE293" s="575"/>
      <c r="AF293" s="576"/>
      <c r="AG293" s="576"/>
      <c r="AH293" s="575"/>
      <c r="AI293" s="575"/>
      <c r="AJ293" s="575"/>
      <c r="AK293" s="576"/>
      <c r="AL293" s="576"/>
      <c r="AM293" s="575"/>
      <c r="AN293" s="575"/>
      <c r="AO293" s="575"/>
      <c r="AP293" s="575"/>
      <c r="AQ293" s="575"/>
    </row>
    <row r="294" spans="1:43" ht="35.25" hidden="1" customHeight="1" thickTop="1" thickBot="1">
      <c r="A294" s="563">
        <v>18.3</v>
      </c>
      <c r="B294" s="564"/>
      <c r="C294" s="564"/>
      <c r="D294" s="564"/>
      <c r="E294" s="564"/>
      <c r="F294" s="587" t="s">
        <v>1356</v>
      </c>
      <c r="G294" s="588">
        <v>0</v>
      </c>
      <c r="H294" s="588">
        <v>0</v>
      </c>
      <c r="I294" s="567" t="str">
        <f t="shared" si="16"/>
        <v>No hay Programación</v>
      </c>
      <c r="J294" s="568" t="str">
        <f t="shared" si="17"/>
        <v>De acuerdo con lo programado</v>
      </c>
      <c r="K294" s="588"/>
      <c r="L294" s="581"/>
      <c r="M294" s="579"/>
      <c r="N294" s="572"/>
      <c r="O294" s="582"/>
      <c r="P294" s="581"/>
      <c r="Q294" s="579"/>
      <c r="R294" s="572"/>
      <c r="S294" s="582"/>
      <c r="T294" s="583"/>
      <c r="U294" s="579"/>
      <c r="V294" s="572"/>
      <c r="W294" s="582"/>
      <c r="X294" s="575"/>
      <c r="Y294" s="580">
        <v>0</v>
      </c>
      <c r="Z294" s="580">
        <v>0</v>
      </c>
      <c r="AA294" s="567" t="str">
        <f t="shared" si="18"/>
        <v>No hay Programación</v>
      </c>
      <c r="AB294" s="568" t="str">
        <f t="shared" si="19"/>
        <v>De acuerdo con lo programado</v>
      </c>
      <c r="AC294" s="575"/>
      <c r="AD294" s="575"/>
      <c r="AE294" s="575"/>
      <c r="AF294" s="576"/>
      <c r="AG294" s="576"/>
      <c r="AH294" s="575"/>
      <c r="AI294" s="575"/>
      <c r="AJ294" s="575"/>
      <c r="AK294" s="576"/>
      <c r="AL294" s="576"/>
      <c r="AM294" s="575"/>
      <c r="AN294" s="575"/>
      <c r="AO294" s="575"/>
      <c r="AP294" s="575"/>
      <c r="AQ294" s="575"/>
    </row>
    <row r="295" spans="1:43" ht="35.25" hidden="1" customHeight="1" thickTop="1" thickBot="1">
      <c r="A295" s="563">
        <v>19</v>
      </c>
      <c r="B295" s="564"/>
      <c r="C295" s="564"/>
      <c r="D295" s="564"/>
      <c r="E295" s="564"/>
      <c r="F295" s="584" t="s">
        <v>1357</v>
      </c>
      <c r="G295" s="585"/>
      <c r="H295" s="585"/>
      <c r="I295" s="567" t="str">
        <f t="shared" si="16"/>
        <v>No hay ejecución</v>
      </c>
      <c r="J295" s="568" t="str">
        <f t="shared" si="17"/>
        <v>NA</v>
      </c>
      <c r="K295" s="586"/>
      <c r="L295" s="581"/>
      <c r="M295" s="579"/>
      <c r="N295" s="572"/>
      <c r="O295" s="582"/>
      <c r="P295" s="581"/>
      <c r="Q295" s="579"/>
      <c r="R295" s="572"/>
      <c r="S295" s="582"/>
      <c r="T295" s="583"/>
      <c r="U295" s="579"/>
      <c r="V295" s="572"/>
      <c r="W295" s="582"/>
      <c r="X295" s="575"/>
      <c r="Y295" s="580"/>
      <c r="Z295" s="580"/>
      <c r="AA295" s="567" t="str">
        <f t="shared" si="18"/>
        <v>No hay ejecución</v>
      </c>
      <c r="AB295" s="568" t="str">
        <f t="shared" si="19"/>
        <v>NA</v>
      </c>
      <c r="AC295" s="575"/>
      <c r="AD295" s="575"/>
      <c r="AE295" s="575"/>
      <c r="AF295" s="576"/>
      <c r="AG295" s="576"/>
      <c r="AH295" s="575"/>
      <c r="AI295" s="575"/>
      <c r="AJ295" s="575"/>
      <c r="AK295" s="576"/>
      <c r="AL295" s="576"/>
      <c r="AM295" s="575"/>
      <c r="AN295" s="575"/>
      <c r="AO295" s="575"/>
      <c r="AP295" s="575"/>
      <c r="AQ295" s="575"/>
    </row>
    <row r="296" spans="1:43" ht="35.25" hidden="1" customHeight="1" thickTop="1" thickBot="1">
      <c r="A296" s="563">
        <v>19.100000000000001</v>
      </c>
      <c r="B296" s="564"/>
      <c r="C296" s="564"/>
      <c r="D296" s="564"/>
      <c r="E296" s="564"/>
      <c r="F296" s="587" t="s">
        <v>1358</v>
      </c>
      <c r="G296" s="588">
        <v>0</v>
      </c>
      <c r="H296" s="588">
        <v>0</v>
      </c>
      <c r="I296" s="567" t="str">
        <f t="shared" si="16"/>
        <v>No hay Programación</v>
      </c>
      <c r="J296" s="568" t="str">
        <f t="shared" si="17"/>
        <v>De acuerdo con lo programado</v>
      </c>
      <c r="K296" s="588"/>
      <c r="L296" s="581"/>
      <c r="M296" s="579"/>
      <c r="N296" s="572"/>
      <c r="O296" s="582"/>
      <c r="P296" s="581"/>
      <c r="Q296" s="579"/>
      <c r="R296" s="572"/>
      <c r="S296" s="582"/>
      <c r="T296" s="583"/>
      <c r="U296" s="579"/>
      <c r="V296" s="572"/>
      <c r="W296" s="582"/>
      <c r="X296" s="575"/>
      <c r="Y296" s="580">
        <v>0</v>
      </c>
      <c r="Z296" s="580">
        <v>0</v>
      </c>
      <c r="AA296" s="567" t="str">
        <f t="shared" si="18"/>
        <v>No hay Programación</v>
      </c>
      <c r="AB296" s="568" t="str">
        <f t="shared" si="19"/>
        <v>De acuerdo con lo programado</v>
      </c>
      <c r="AC296" s="575"/>
      <c r="AD296" s="575"/>
      <c r="AE296" s="575"/>
      <c r="AF296" s="576"/>
      <c r="AG296" s="576"/>
      <c r="AH296" s="575"/>
      <c r="AI296" s="575"/>
      <c r="AJ296" s="575"/>
      <c r="AK296" s="576"/>
      <c r="AL296" s="576"/>
      <c r="AM296" s="575"/>
      <c r="AN296" s="575"/>
      <c r="AO296" s="575"/>
      <c r="AP296" s="575"/>
      <c r="AQ296" s="575"/>
    </row>
    <row r="297" spans="1:43" ht="35.25" hidden="1" customHeight="1" thickTop="1" thickBot="1">
      <c r="A297" s="563">
        <v>19.2</v>
      </c>
      <c r="B297" s="564"/>
      <c r="C297" s="564"/>
      <c r="D297" s="564"/>
      <c r="E297" s="564"/>
      <c r="F297" s="587" t="s">
        <v>1359</v>
      </c>
      <c r="G297" s="588">
        <v>0</v>
      </c>
      <c r="H297" s="588">
        <v>0</v>
      </c>
      <c r="I297" s="567" t="str">
        <f t="shared" si="16"/>
        <v>No hay Programación</v>
      </c>
      <c r="J297" s="568" t="str">
        <f t="shared" si="17"/>
        <v>De acuerdo con lo programado</v>
      </c>
      <c r="K297" s="588"/>
      <c r="L297" s="581"/>
      <c r="M297" s="579"/>
      <c r="N297" s="572"/>
      <c r="O297" s="582"/>
      <c r="P297" s="581"/>
      <c r="Q297" s="579"/>
      <c r="R297" s="572"/>
      <c r="S297" s="582"/>
      <c r="T297" s="583"/>
      <c r="U297" s="579"/>
      <c r="V297" s="572"/>
      <c r="W297" s="582"/>
      <c r="X297" s="575"/>
      <c r="Y297" s="580">
        <v>0</v>
      </c>
      <c r="Z297" s="580">
        <v>0</v>
      </c>
      <c r="AA297" s="567" t="str">
        <f t="shared" si="18"/>
        <v>No hay Programación</v>
      </c>
      <c r="AB297" s="568" t="str">
        <f t="shared" si="19"/>
        <v>De acuerdo con lo programado</v>
      </c>
      <c r="AC297" s="575"/>
      <c r="AD297" s="575"/>
      <c r="AE297" s="575"/>
      <c r="AF297" s="576"/>
      <c r="AG297" s="576"/>
      <c r="AH297" s="575"/>
      <c r="AI297" s="575"/>
      <c r="AJ297" s="575"/>
      <c r="AK297" s="576"/>
      <c r="AL297" s="576"/>
      <c r="AM297" s="575"/>
      <c r="AN297" s="575"/>
      <c r="AO297" s="575"/>
      <c r="AP297" s="575"/>
      <c r="AQ297" s="575"/>
    </row>
    <row r="298" spans="1:43" ht="35.25" hidden="1" customHeight="1" thickTop="1" thickBot="1">
      <c r="A298" s="563">
        <v>19.2</v>
      </c>
      <c r="B298" s="564"/>
      <c r="C298" s="564"/>
      <c r="D298" s="564"/>
      <c r="E298" s="564"/>
      <c r="F298" s="587" t="s">
        <v>1359</v>
      </c>
      <c r="G298" s="588">
        <v>0</v>
      </c>
      <c r="H298" s="588">
        <v>0</v>
      </c>
      <c r="I298" s="567" t="str">
        <f t="shared" si="16"/>
        <v>No hay Programación</v>
      </c>
      <c r="J298" s="568" t="str">
        <f t="shared" si="17"/>
        <v>De acuerdo con lo programado</v>
      </c>
      <c r="K298" s="588"/>
      <c r="L298" s="581"/>
      <c r="M298" s="579"/>
      <c r="N298" s="572"/>
      <c r="O298" s="582"/>
      <c r="P298" s="581"/>
      <c r="Q298" s="579"/>
      <c r="R298" s="572"/>
      <c r="S298" s="582"/>
      <c r="T298" s="583"/>
      <c r="U298" s="579"/>
      <c r="V298" s="572"/>
      <c r="W298" s="582"/>
      <c r="X298" s="575"/>
      <c r="Y298" s="580">
        <v>0</v>
      </c>
      <c r="Z298" s="580">
        <v>0</v>
      </c>
      <c r="AA298" s="567" t="str">
        <f t="shared" si="18"/>
        <v>No hay Programación</v>
      </c>
      <c r="AB298" s="568" t="str">
        <f t="shared" si="19"/>
        <v>De acuerdo con lo programado</v>
      </c>
      <c r="AC298" s="575"/>
      <c r="AD298" s="575"/>
      <c r="AE298" s="575"/>
      <c r="AF298" s="576"/>
      <c r="AG298" s="576"/>
      <c r="AH298" s="575"/>
      <c r="AI298" s="575"/>
      <c r="AJ298" s="575"/>
      <c r="AK298" s="576"/>
      <c r="AL298" s="576"/>
      <c r="AM298" s="575"/>
      <c r="AN298" s="575"/>
      <c r="AO298" s="575"/>
      <c r="AP298" s="575"/>
      <c r="AQ298" s="575"/>
    </row>
    <row r="299" spans="1:43" ht="35.25" hidden="1" customHeight="1" thickTop="1" thickBot="1">
      <c r="A299" s="563">
        <v>19.2</v>
      </c>
      <c r="B299" s="564"/>
      <c r="C299" s="564"/>
      <c r="D299" s="564"/>
      <c r="E299" s="564"/>
      <c r="F299" s="587" t="s">
        <v>1359</v>
      </c>
      <c r="G299" s="588">
        <v>0</v>
      </c>
      <c r="H299" s="588">
        <v>0</v>
      </c>
      <c r="I299" s="567" t="str">
        <f t="shared" si="16"/>
        <v>No hay Programación</v>
      </c>
      <c r="J299" s="568" t="str">
        <f t="shared" si="17"/>
        <v>De acuerdo con lo programado</v>
      </c>
      <c r="K299" s="588"/>
      <c r="L299" s="581"/>
      <c r="M299" s="579"/>
      <c r="N299" s="572"/>
      <c r="O299" s="582"/>
      <c r="P299" s="581"/>
      <c r="Q299" s="579"/>
      <c r="R299" s="572"/>
      <c r="S299" s="582"/>
      <c r="T299" s="583"/>
      <c r="U299" s="579"/>
      <c r="V299" s="572"/>
      <c r="W299" s="582"/>
      <c r="X299" s="575"/>
      <c r="Y299" s="580">
        <v>0</v>
      </c>
      <c r="Z299" s="580">
        <v>0</v>
      </c>
      <c r="AA299" s="567" t="str">
        <f t="shared" si="18"/>
        <v>No hay Programación</v>
      </c>
      <c r="AB299" s="568" t="str">
        <f t="shared" si="19"/>
        <v>De acuerdo con lo programado</v>
      </c>
      <c r="AC299" s="575"/>
      <c r="AD299" s="575"/>
      <c r="AE299" s="575"/>
      <c r="AF299" s="576"/>
      <c r="AG299" s="576"/>
      <c r="AH299" s="575"/>
      <c r="AI299" s="575"/>
      <c r="AJ299" s="575"/>
      <c r="AK299" s="576"/>
      <c r="AL299" s="576"/>
      <c r="AM299" s="575"/>
      <c r="AN299" s="575"/>
      <c r="AO299" s="575"/>
      <c r="AP299" s="575"/>
      <c r="AQ299" s="575"/>
    </row>
    <row r="300" spans="1:43" ht="35.25" hidden="1" customHeight="1" thickTop="1" thickBot="1">
      <c r="A300" s="563">
        <v>19.3</v>
      </c>
      <c r="B300" s="564"/>
      <c r="C300" s="564"/>
      <c r="D300" s="564"/>
      <c r="E300" s="564"/>
      <c r="F300" s="587" t="s">
        <v>1360</v>
      </c>
      <c r="G300" s="588">
        <v>1</v>
      </c>
      <c r="H300" s="588">
        <v>1</v>
      </c>
      <c r="I300" s="567">
        <f t="shared" si="16"/>
        <v>1</v>
      </c>
      <c r="J300" s="568" t="str">
        <f t="shared" si="17"/>
        <v>De acuerdo con lo programado</v>
      </c>
      <c r="K300" s="588"/>
      <c r="L300" s="581"/>
      <c r="M300" s="579"/>
      <c r="N300" s="572"/>
      <c r="O300" s="582"/>
      <c r="P300" s="581"/>
      <c r="Q300" s="579"/>
      <c r="R300" s="572"/>
      <c r="S300" s="582"/>
      <c r="T300" s="583"/>
      <c r="U300" s="579"/>
      <c r="V300" s="572"/>
      <c r="W300" s="582"/>
      <c r="X300" s="575"/>
      <c r="Y300" s="580">
        <v>1</v>
      </c>
      <c r="Z300" s="580">
        <v>1</v>
      </c>
      <c r="AA300" s="567">
        <f t="shared" si="18"/>
        <v>1</v>
      </c>
      <c r="AB300" s="568" t="str">
        <f t="shared" si="19"/>
        <v>De acuerdo con lo programado</v>
      </c>
      <c r="AC300" s="575"/>
      <c r="AD300" s="575"/>
      <c r="AE300" s="575"/>
      <c r="AF300" s="576"/>
      <c r="AG300" s="576"/>
      <c r="AH300" s="575"/>
      <c r="AI300" s="575"/>
      <c r="AJ300" s="575"/>
      <c r="AK300" s="576"/>
      <c r="AL300" s="576"/>
      <c r="AM300" s="575"/>
      <c r="AN300" s="575"/>
      <c r="AO300" s="575"/>
      <c r="AP300" s="575"/>
      <c r="AQ300" s="575"/>
    </row>
    <row r="301" spans="1:43" ht="35.25" hidden="1" customHeight="1" thickTop="1" thickBot="1">
      <c r="A301" s="563">
        <v>19.3</v>
      </c>
      <c r="B301" s="564"/>
      <c r="C301" s="564"/>
      <c r="D301" s="564"/>
      <c r="E301" s="564"/>
      <c r="F301" s="587" t="s">
        <v>1360</v>
      </c>
      <c r="G301" s="588">
        <v>0</v>
      </c>
      <c r="H301" s="588">
        <v>0</v>
      </c>
      <c r="I301" s="567" t="str">
        <f t="shared" si="16"/>
        <v>No hay Programación</v>
      </c>
      <c r="J301" s="568" t="str">
        <f t="shared" si="17"/>
        <v>De acuerdo con lo programado</v>
      </c>
      <c r="K301" s="588"/>
      <c r="L301" s="581"/>
      <c r="M301" s="579"/>
      <c r="N301" s="572"/>
      <c r="O301" s="582"/>
      <c r="P301" s="581"/>
      <c r="Q301" s="579"/>
      <c r="R301" s="572"/>
      <c r="S301" s="582"/>
      <c r="T301" s="583"/>
      <c r="U301" s="579"/>
      <c r="V301" s="572"/>
      <c r="W301" s="582"/>
      <c r="X301" s="575"/>
      <c r="Y301" s="580">
        <v>0</v>
      </c>
      <c r="Z301" s="580">
        <v>0</v>
      </c>
      <c r="AA301" s="567" t="str">
        <f t="shared" si="18"/>
        <v>No hay Programación</v>
      </c>
      <c r="AB301" s="568" t="str">
        <f t="shared" si="19"/>
        <v>De acuerdo con lo programado</v>
      </c>
      <c r="AC301" s="575"/>
      <c r="AD301" s="575"/>
      <c r="AE301" s="575"/>
      <c r="AF301" s="576"/>
      <c r="AG301" s="576"/>
      <c r="AH301" s="575"/>
      <c r="AI301" s="575"/>
      <c r="AJ301" s="575"/>
      <c r="AK301" s="576"/>
      <c r="AL301" s="576"/>
      <c r="AM301" s="575"/>
      <c r="AN301" s="575"/>
      <c r="AO301" s="575"/>
      <c r="AP301" s="575"/>
      <c r="AQ301" s="575"/>
    </row>
    <row r="302" spans="1:43" ht="35.25" hidden="1" customHeight="1" thickTop="1" thickBot="1">
      <c r="A302" s="563">
        <v>19.3</v>
      </c>
      <c r="B302" s="564"/>
      <c r="C302" s="564"/>
      <c r="D302" s="564"/>
      <c r="E302" s="564"/>
      <c r="F302" s="587" t="s">
        <v>1360</v>
      </c>
      <c r="G302" s="588">
        <v>0</v>
      </c>
      <c r="H302" s="588">
        <v>0</v>
      </c>
      <c r="I302" s="567" t="str">
        <f t="shared" si="16"/>
        <v>No hay Programación</v>
      </c>
      <c r="J302" s="568" t="str">
        <f t="shared" si="17"/>
        <v>De acuerdo con lo programado</v>
      </c>
      <c r="K302" s="588"/>
      <c r="L302" s="581"/>
      <c r="M302" s="579"/>
      <c r="N302" s="572"/>
      <c r="O302" s="582"/>
      <c r="P302" s="581"/>
      <c r="Q302" s="579"/>
      <c r="R302" s="572"/>
      <c r="S302" s="582"/>
      <c r="T302" s="583"/>
      <c r="U302" s="579"/>
      <c r="V302" s="572"/>
      <c r="W302" s="582"/>
      <c r="X302" s="575"/>
      <c r="Y302" s="580">
        <v>0</v>
      </c>
      <c r="Z302" s="580">
        <v>0</v>
      </c>
      <c r="AA302" s="567" t="str">
        <f t="shared" si="18"/>
        <v>No hay Programación</v>
      </c>
      <c r="AB302" s="568" t="str">
        <f t="shared" si="19"/>
        <v>De acuerdo con lo programado</v>
      </c>
      <c r="AC302" s="575"/>
      <c r="AD302" s="575"/>
      <c r="AE302" s="575"/>
      <c r="AF302" s="576"/>
      <c r="AG302" s="576"/>
      <c r="AH302" s="575"/>
      <c r="AI302" s="575"/>
      <c r="AJ302" s="575"/>
      <c r="AK302" s="576"/>
      <c r="AL302" s="576"/>
      <c r="AM302" s="575"/>
      <c r="AN302" s="575"/>
      <c r="AO302" s="575"/>
      <c r="AP302" s="575"/>
      <c r="AQ302" s="575"/>
    </row>
    <row r="303" spans="1:43" ht="35.25" hidden="1" customHeight="1" thickTop="1" thickBot="1">
      <c r="A303" s="563">
        <v>20</v>
      </c>
      <c r="B303" s="564"/>
      <c r="C303" s="564"/>
      <c r="D303" s="564"/>
      <c r="E303" s="564"/>
      <c r="F303" s="584" t="s">
        <v>1361</v>
      </c>
      <c r="G303" s="585">
        <v>1</v>
      </c>
      <c r="H303" s="585"/>
      <c r="I303" s="567" t="str">
        <f t="shared" si="16"/>
        <v>No hay ejecución</v>
      </c>
      <c r="J303" s="568" t="str">
        <f t="shared" si="17"/>
        <v>NA</v>
      </c>
      <c r="K303" s="586"/>
      <c r="L303" s="581"/>
      <c r="M303" s="579"/>
      <c r="N303" s="572"/>
      <c r="O303" s="582"/>
      <c r="P303" s="581"/>
      <c r="Q303" s="579"/>
      <c r="R303" s="572"/>
      <c r="S303" s="582"/>
      <c r="T303" s="583"/>
      <c r="U303" s="579"/>
      <c r="V303" s="572"/>
      <c r="W303" s="582"/>
      <c r="X303" s="575"/>
      <c r="Y303" s="580"/>
      <c r="Z303" s="580"/>
      <c r="AA303" s="567" t="str">
        <f t="shared" si="18"/>
        <v>No hay ejecución</v>
      </c>
      <c r="AB303" s="568" t="str">
        <f t="shared" si="19"/>
        <v>NA</v>
      </c>
      <c r="AC303" s="575"/>
      <c r="AD303" s="575"/>
      <c r="AE303" s="575"/>
      <c r="AF303" s="576"/>
      <c r="AG303" s="576"/>
      <c r="AH303" s="575"/>
      <c r="AI303" s="575"/>
      <c r="AJ303" s="575"/>
      <c r="AK303" s="576"/>
      <c r="AL303" s="576"/>
      <c r="AM303" s="575"/>
      <c r="AN303" s="575"/>
      <c r="AO303" s="575"/>
      <c r="AP303" s="575"/>
      <c r="AQ303" s="575"/>
    </row>
    <row r="304" spans="1:43" ht="35.25" hidden="1" customHeight="1" thickTop="1" thickBot="1">
      <c r="A304" s="563">
        <v>20.100000000000001</v>
      </c>
      <c r="B304" s="564"/>
      <c r="C304" s="564"/>
      <c r="D304" s="564"/>
      <c r="E304" s="564"/>
      <c r="F304" s="577" t="s">
        <v>1362</v>
      </c>
      <c r="G304" s="578">
        <v>0</v>
      </c>
      <c r="H304" s="578">
        <v>0</v>
      </c>
      <c r="I304" s="567" t="str">
        <f t="shared" si="16"/>
        <v>No hay Programación</v>
      </c>
      <c r="J304" s="568" t="str">
        <f t="shared" si="17"/>
        <v>De acuerdo con lo programado</v>
      </c>
      <c r="K304" s="578"/>
      <c r="L304" s="581"/>
      <c r="M304" s="579"/>
      <c r="N304" s="572"/>
      <c r="O304" s="582"/>
      <c r="P304" s="581"/>
      <c r="Q304" s="579"/>
      <c r="R304" s="572"/>
      <c r="S304" s="582"/>
      <c r="T304" s="583"/>
      <c r="U304" s="579"/>
      <c r="V304" s="572"/>
      <c r="W304" s="582"/>
      <c r="X304" s="575"/>
      <c r="Y304" s="580">
        <v>0</v>
      </c>
      <c r="Z304" s="580">
        <v>0</v>
      </c>
      <c r="AA304" s="567" t="str">
        <f t="shared" si="18"/>
        <v>No hay Programación</v>
      </c>
      <c r="AB304" s="568" t="str">
        <f t="shared" si="19"/>
        <v>De acuerdo con lo programado</v>
      </c>
      <c r="AC304" s="575"/>
      <c r="AD304" s="575"/>
      <c r="AE304" s="575"/>
      <c r="AF304" s="576"/>
      <c r="AG304" s="576"/>
      <c r="AH304" s="575"/>
      <c r="AI304" s="575"/>
      <c r="AJ304" s="575"/>
      <c r="AK304" s="576"/>
      <c r="AL304" s="576"/>
      <c r="AM304" s="575"/>
      <c r="AN304" s="575"/>
      <c r="AO304" s="575"/>
      <c r="AP304" s="575"/>
      <c r="AQ304" s="575"/>
    </row>
    <row r="305" spans="1:43" ht="35.25" hidden="1" customHeight="1" thickTop="1" thickBot="1">
      <c r="A305" s="563">
        <v>20.100000000000001</v>
      </c>
      <c r="B305" s="564"/>
      <c r="C305" s="564"/>
      <c r="D305" s="564"/>
      <c r="E305" s="564"/>
      <c r="F305" s="577" t="s">
        <v>1362</v>
      </c>
      <c r="G305" s="578">
        <v>0</v>
      </c>
      <c r="H305" s="578">
        <v>0</v>
      </c>
      <c r="I305" s="567" t="str">
        <f t="shared" si="16"/>
        <v>No hay Programación</v>
      </c>
      <c r="J305" s="568" t="str">
        <f t="shared" si="17"/>
        <v>De acuerdo con lo programado</v>
      </c>
      <c r="K305" s="578"/>
      <c r="L305" s="581"/>
      <c r="M305" s="579"/>
      <c r="N305" s="572"/>
      <c r="O305" s="582"/>
      <c r="P305" s="581"/>
      <c r="Q305" s="579"/>
      <c r="R305" s="572"/>
      <c r="S305" s="582"/>
      <c r="T305" s="583"/>
      <c r="U305" s="579"/>
      <c r="V305" s="572"/>
      <c r="W305" s="582"/>
      <c r="X305" s="575"/>
      <c r="Y305" s="580">
        <v>0</v>
      </c>
      <c r="Z305" s="580">
        <v>0</v>
      </c>
      <c r="AA305" s="567" t="str">
        <f t="shared" si="18"/>
        <v>No hay Programación</v>
      </c>
      <c r="AB305" s="568" t="str">
        <f t="shared" si="19"/>
        <v>De acuerdo con lo programado</v>
      </c>
      <c r="AC305" s="575"/>
      <c r="AD305" s="575"/>
      <c r="AE305" s="575"/>
      <c r="AF305" s="576"/>
      <c r="AG305" s="576"/>
      <c r="AH305" s="575"/>
      <c r="AI305" s="575"/>
      <c r="AJ305" s="575"/>
      <c r="AK305" s="576"/>
      <c r="AL305" s="576"/>
      <c r="AM305" s="575"/>
      <c r="AN305" s="575"/>
      <c r="AO305" s="575"/>
      <c r="AP305" s="575"/>
      <c r="AQ305" s="575"/>
    </row>
    <row r="306" spans="1:43" ht="35.25" hidden="1" customHeight="1" thickTop="1" thickBot="1">
      <c r="A306" s="563">
        <v>20.100000000000001</v>
      </c>
      <c r="B306" s="564"/>
      <c r="C306" s="564"/>
      <c r="D306" s="564"/>
      <c r="E306" s="564"/>
      <c r="F306" s="577" t="s">
        <v>1362</v>
      </c>
      <c r="G306" s="578">
        <v>0</v>
      </c>
      <c r="H306" s="578">
        <v>0</v>
      </c>
      <c r="I306" s="567" t="str">
        <f t="shared" si="16"/>
        <v>No hay Programación</v>
      </c>
      <c r="J306" s="568" t="str">
        <f t="shared" si="17"/>
        <v>De acuerdo con lo programado</v>
      </c>
      <c r="K306" s="578"/>
      <c r="L306" s="581"/>
      <c r="M306" s="579"/>
      <c r="N306" s="572"/>
      <c r="O306" s="582"/>
      <c r="P306" s="581"/>
      <c r="Q306" s="579"/>
      <c r="R306" s="572"/>
      <c r="S306" s="582"/>
      <c r="T306" s="583"/>
      <c r="U306" s="579"/>
      <c r="V306" s="572"/>
      <c r="W306" s="582"/>
      <c r="X306" s="575"/>
      <c r="Y306" s="580">
        <v>0</v>
      </c>
      <c r="Z306" s="580">
        <v>0</v>
      </c>
      <c r="AA306" s="567" t="str">
        <f t="shared" si="18"/>
        <v>No hay Programación</v>
      </c>
      <c r="AB306" s="568" t="str">
        <f t="shared" si="19"/>
        <v>De acuerdo con lo programado</v>
      </c>
      <c r="AC306" s="575"/>
      <c r="AD306" s="575"/>
      <c r="AE306" s="575"/>
      <c r="AF306" s="576"/>
      <c r="AG306" s="576"/>
      <c r="AH306" s="575"/>
      <c r="AI306" s="575"/>
      <c r="AJ306" s="575"/>
      <c r="AK306" s="576"/>
      <c r="AL306" s="576"/>
      <c r="AM306" s="575"/>
      <c r="AN306" s="575"/>
      <c r="AO306" s="575"/>
      <c r="AP306" s="575"/>
      <c r="AQ306" s="575"/>
    </row>
    <row r="307" spans="1:43" ht="35.25" hidden="1" customHeight="1" thickTop="1" thickBot="1">
      <c r="A307" s="563">
        <v>20.2</v>
      </c>
      <c r="B307" s="564"/>
      <c r="C307" s="564"/>
      <c r="D307" s="564"/>
      <c r="E307" s="564"/>
      <c r="F307" s="577" t="s">
        <v>1363</v>
      </c>
      <c r="G307" s="578">
        <v>0</v>
      </c>
      <c r="H307" s="578">
        <v>0</v>
      </c>
      <c r="I307" s="567" t="str">
        <f t="shared" si="16"/>
        <v>No hay Programación</v>
      </c>
      <c r="J307" s="568" t="str">
        <f t="shared" si="17"/>
        <v>De acuerdo con lo programado</v>
      </c>
      <c r="K307" s="578"/>
      <c r="L307" s="581"/>
      <c r="M307" s="579"/>
      <c r="N307" s="572"/>
      <c r="O307" s="582"/>
      <c r="P307" s="581"/>
      <c r="Q307" s="579"/>
      <c r="R307" s="572"/>
      <c r="S307" s="582"/>
      <c r="T307" s="583"/>
      <c r="U307" s="579"/>
      <c r="V307" s="572"/>
      <c r="W307" s="582"/>
      <c r="X307" s="575"/>
      <c r="Y307" s="580">
        <v>0</v>
      </c>
      <c r="Z307" s="580">
        <v>0</v>
      </c>
      <c r="AA307" s="567" t="str">
        <f t="shared" si="18"/>
        <v>No hay Programación</v>
      </c>
      <c r="AB307" s="568" t="str">
        <f t="shared" si="19"/>
        <v>De acuerdo con lo programado</v>
      </c>
      <c r="AC307" s="575"/>
      <c r="AD307" s="575"/>
      <c r="AE307" s="575"/>
      <c r="AF307" s="576"/>
      <c r="AG307" s="576"/>
      <c r="AH307" s="575"/>
      <c r="AI307" s="575"/>
      <c r="AJ307" s="575"/>
      <c r="AK307" s="576"/>
      <c r="AL307" s="576"/>
      <c r="AM307" s="575"/>
      <c r="AN307" s="575"/>
      <c r="AO307" s="575"/>
      <c r="AP307" s="575"/>
      <c r="AQ307" s="575"/>
    </row>
    <row r="308" spans="1:43" ht="35.25" hidden="1" customHeight="1" thickTop="1" thickBot="1">
      <c r="A308" s="563">
        <v>20.3</v>
      </c>
      <c r="B308" s="564"/>
      <c r="C308" s="564"/>
      <c r="D308" s="564"/>
      <c r="E308" s="564"/>
      <c r="F308" s="577" t="s">
        <v>1364</v>
      </c>
      <c r="G308" s="578">
        <v>6</v>
      </c>
      <c r="H308" s="578">
        <v>3</v>
      </c>
      <c r="I308" s="567">
        <f t="shared" si="16"/>
        <v>0.5</v>
      </c>
      <c r="J308" s="568" t="str">
        <f t="shared" si="17"/>
        <v>En riesgo cumplimiento</v>
      </c>
      <c r="K308" s="578"/>
      <c r="L308" s="581"/>
      <c r="M308" s="579"/>
      <c r="N308" s="572"/>
      <c r="O308" s="582"/>
      <c r="P308" s="581"/>
      <c r="Q308" s="579"/>
      <c r="R308" s="572"/>
      <c r="S308" s="582"/>
      <c r="T308" s="583"/>
      <c r="U308" s="579"/>
      <c r="V308" s="572"/>
      <c r="W308" s="582"/>
      <c r="X308" s="575"/>
      <c r="Y308" s="580">
        <v>6</v>
      </c>
      <c r="Z308" s="580">
        <v>5</v>
      </c>
      <c r="AA308" s="567">
        <f t="shared" si="18"/>
        <v>0.83333333333333337</v>
      </c>
      <c r="AB308" s="568" t="str">
        <f t="shared" si="19"/>
        <v>Atraso Leve</v>
      </c>
      <c r="AC308" s="575"/>
      <c r="AD308" s="575"/>
      <c r="AE308" s="575"/>
      <c r="AF308" s="576"/>
      <c r="AG308" s="576"/>
      <c r="AH308" s="575"/>
      <c r="AI308" s="575"/>
      <c r="AJ308" s="575"/>
      <c r="AK308" s="576"/>
      <c r="AL308" s="576"/>
      <c r="AM308" s="575"/>
      <c r="AN308" s="575"/>
      <c r="AO308" s="575"/>
      <c r="AP308" s="575"/>
      <c r="AQ308" s="575"/>
    </row>
    <row r="309" spans="1:43" ht="35.25" hidden="1" customHeight="1" thickTop="1" thickBot="1">
      <c r="A309" s="563">
        <v>20.3</v>
      </c>
      <c r="B309" s="564"/>
      <c r="C309" s="564"/>
      <c r="D309" s="564"/>
      <c r="E309" s="564"/>
      <c r="F309" s="577" t="s">
        <v>1364</v>
      </c>
      <c r="G309" s="578">
        <v>0</v>
      </c>
      <c r="H309" s="578">
        <v>0</v>
      </c>
      <c r="I309" s="567" t="str">
        <f t="shared" si="16"/>
        <v>No hay Programación</v>
      </c>
      <c r="J309" s="568" t="str">
        <f t="shared" si="17"/>
        <v>De acuerdo con lo programado</v>
      </c>
      <c r="K309" s="578"/>
      <c r="L309" s="581"/>
      <c r="M309" s="579"/>
      <c r="N309" s="572"/>
      <c r="O309" s="582"/>
      <c r="P309" s="581"/>
      <c r="Q309" s="579"/>
      <c r="R309" s="572"/>
      <c r="S309" s="582"/>
      <c r="T309" s="583"/>
      <c r="U309" s="579"/>
      <c r="V309" s="572"/>
      <c r="W309" s="582"/>
      <c r="X309" s="575"/>
      <c r="Y309" s="580">
        <v>0</v>
      </c>
      <c r="Z309" s="580">
        <v>0</v>
      </c>
      <c r="AA309" s="567" t="str">
        <f t="shared" si="18"/>
        <v>No hay Programación</v>
      </c>
      <c r="AB309" s="568" t="str">
        <f t="shared" si="19"/>
        <v>De acuerdo con lo programado</v>
      </c>
      <c r="AC309" s="575"/>
      <c r="AD309" s="575"/>
      <c r="AE309" s="575"/>
      <c r="AF309" s="576"/>
      <c r="AG309" s="576"/>
      <c r="AH309" s="575"/>
      <c r="AI309" s="575"/>
      <c r="AJ309" s="575"/>
      <c r="AK309" s="576"/>
      <c r="AL309" s="576"/>
      <c r="AM309" s="575"/>
      <c r="AN309" s="575"/>
      <c r="AO309" s="575"/>
      <c r="AP309" s="575"/>
      <c r="AQ309" s="575"/>
    </row>
    <row r="310" spans="1:43" ht="35.25" hidden="1" customHeight="1" thickTop="1" thickBot="1">
      <c r="A310" s="563">
        <v>20.3</v>
      </c>
      <c r="B310" s="564"/>
      <c r="C310" s="564"/>
      <c r="D310" s="564"/>
      <c r="E310" s="564"/>
      <c r="F310" s="577" t="s">
        <v>1364</v>
      </c>
      <c r="G310" s="578">
        <v>0</v>
      </c>
      <c r="H310" s="578">
        <v>0</v>
      </c>
      <c r="I310" s="567" t="str">
        <f t="shared" si="16"/>
        <v>No hay Programación</v>
      </c>
      <c r="J310" s="568" t="str">
        <f t="shared" si="17"/>
        <v>De acuerdo con lo programado</v>
      </c>
      <c r="K310" s="578"/>
      <c r="L310" s="581"/>
      <c r="M310" s="579"/>
      <c r="N310" s="572"/>
      <c r="O310" s="582"/>
      <c r="P310" s="581"/>
      <c r="Q310" s="579"/>
      <c r="R310" s="572"/>
      <c r="S310" s="582"/>
      <c r="T310" s="583"/>
      <c r="U310" s="579"/>
      <c r="V310" s="572"/>
      <c r="W310" s="582"/>
      <c r="X310" s="575"/>
      <c r="Y310" s="580">
        <v>0</v>
      </c>
      <c r="Z310" s="580">
        <v>0</v>
      </c>
      <c r="AA310" s="567" t="str">
        <f t="shared" si="18"/>
        <v>No hay Programación</v>
      </c>
      <c r="AB310" s="568" t="str">
        <f t="shared" si="19"/>
        <v>De acuerdo con lo programado</v>
      </c>
      <c r="AC310" s="575"/>
      <c r="AD310" s="575"/>
      <c r="AE310" s="575"/>
      <c r="AF310" s="576"/>
      <c r="AG310" s="576"/>
      <c r="AH310" s="575"/>
      <c r="AI310" s="575"/>
      <c r="AJ310" s="575"/>
      <c r="AK310" s="576"/>
      <c r="AL310" s="576"/>
      <c r="AM310" s="575"/>
      <c r="AN310" s="575"/>
      <c r="AO310" s="575"/>
      <c r="AP310" s="575"/>
      <c r="AQ310" s="575"/>
    </row>
    <row r="311" spans="1:43" ht="35.25" hidden="1" customHeight="1" thickTop="1" thickBot="1">
      <c r="A311" s="563">
        <v>20.3</v>
      </c>
      <c r="B311" s="564"/>
      <c r="C311" s="564"/>
      <c r="D311" s="564"/>
      <c r="E311" s="564"/>
      <c r="F311" s="577" t="s">
        <v>1364</v>
      </c>
      <c r="G311" s="578">
        <v>0</v>
      </c>
      <c r="H311" s="578">
        <v>0</v>
      </c>
      <c r="I311" s="567" t="str">
        <f t="shared" si="16"/>
        <v>No hay Programación</v>
      </c>
      <c r="J311" s="568" t="str">
        <f t="shared" si="17"/>
        <v>De acuerdo con lo programado</v>
      </c>
      <c r="K311" s="578"/>
      <c r="L311" s="581"/>
      <c r="M311" s="579"/>
      <c r="N311" s="572"/>
      <c r="O311" s="582"/>
      <c r="P311" s="581"/>
      <c r="Q311" s="579"/>
      <c r="R311" s="572"/>
      <c r="S311" s="582"/>
      <c r="T311" s="583"/>
      <c r="U311" s="579"/>
      <c r="V311" s="572"/>
      <c r="W311" s="582"/>
      <c r="X311" s="575"/>
      <c r="Y311" s="580">
        <v>0</v>
      </c>
      <c r="Z311" s="580">
        <v>0</v>
      </c>
      <c r="AA311" s="567" t="str">
        <f t="shared" si="18"/>
        <v>No hay Programación</v>
      </c>
      <c r="AB311" s="568" t="str">
        <f t="shared" si="19"/>
        <v>De acuerdo con lo programado</v>
      </c>
      <c r="AC311" s="575"/>
      <c r="AD311" s="575"/>
      <c r="AE311" s="575"/>
      <c r="AF311" s="576"/>
      <c r="AG311" s="576"/>
      <c r="AH311" s="575"/>
      <c r="AI311" s="575"/>
      <c r="AJ311" s="575"/>
      <c r="AK311" s="576"/>
      <c r="AL311" s="576"/>
      <c r="AM311" s="575"/>
      <c r="AN311" s="575"/>
      <c r="AO311" s="575"/>
      <c r="AP311" s="575"/>
      <c r="AQ311" s="575"/>
    </row>
    <row r="312" spans="1:43" ht="35.25" hidden="1" customHeight="1" thickTop="1" thickBot="1">
      <c r="A312" s="563">
        <v>20.3</v>
      </c>
      <c r="B312" s="564"/>
      <c r="C312" s="564"/>
      <c r="D312" s="564"/>
      <c r="E312" s="564"/>
      <c r="F312" s="577" t="s">
        <v>1364</v>
      </c>
      <c r="G312" s="578">
        <v>0</v>
      </c>
      <c r="H312" s="578">
        <v>0</v>
      </c>
      <c r="I312" s="567" t="str">
        <f t="shared" si="16"/>
        <v>No hay Programación</v>
      </c>
      <c r="J312" s="568" t="str">
        <f t="shared" si="17"/>
        <v>De acuerdo con lo programado</v>
      </c>
      <c r="K312" s="578"/>
      <c r="L312" s="581"/>
      <c r="M312" s="579"/>
      <c r="N312" s="572"/>
      <c r="O312" s="582"/>
      <c r="P312" s="581"/>
      <c r="Q312" s="579"/>
      <c r="R312" s="572"/>
      <c r="S312" s="582"/>
      <c r="T312" s="583"/>
      <c r="U312" s="579"/>
      <c r="V312" s="572"/>
      <c r="W312" s="582"/>
      <c r="X312" s="575"/>
      <c r="Y312" s="580">
        <v>0</v>
      </c>
      <c r="Z312" s="580">
        <v>0</v>
      </c>
      <c r="AA312" s="567" t="str">
        <f t="shared" si="18"/>
        <v>No hay Programación</v>
      </c>
      <c r="AB312" s="568" t="str">
        <f t="shared" si="19"/>
        <v>De acuerdo con lo programado</v>
      </c>
      <c r="AC312" s="575"/>
      <c r="AD312" s="575"/>
      <c r="AE312" s="575"/>
      <c r="AF312" s="576"/>
      <c r="AG312" s="576"/>
      <c r="AH312" s="575"/>
      <c r="AI312" s="575"/>
      <c r="AJ312" s="575"/>
      <c r="AK312" s="576"/>
      <c r="AL312" s="576"/>
      <c r="AM312" s="575"/>
      <c r="AN312" s="575"/>
      <c r="AO312" s="575"/>
      <c r="AP312" s="575"/>
      <c r="AQ312" s="575"/>
    </row>
    <row r="313" spans="1:43" ht="35.25" hidden="1" customHeight="1" thickTop="1" thickBot="1">
      <c r="A313" s="563">
        <v>20.3</v>
      </c>
      <c r="B313" s="564"/>
      <c r="C313" s="564"/>
      <c r="D313" s="564"/>
      <c r="E313" s="564"/>
      <c r="F313" s="577" t="s">
        <v>1364</v>
      </c>
      <c r="G313" s="578">
        <v>0</v>
      </c>
      <c r="H313" s="578">
        <v>0</v>
      </c>
      <c r="I313" s="567" t="str">
        <f t="shared" si="16"/>
        <v>No hay Programación</v>
      </c>
      <c r="J313" s="568" t="str">
        <f t="shared" si="17"/>
        <v>De acuerdo con lo programado</v>
      </c>
      <c r="K313" s="578"/>
      <c r="L313" s="581"/>
      <c r="M313" s="579"/>
      <c r="N313" s="572"/>
      <c r="O313" s="582"/>
      <c r="P313" s="581"/>
      <c r="Q313" s="579"/>
      <c r="R313" s="572"/>
      <c r="S313" s="582"/>
      <c r="T313" s="583"/>
      <c r="U313" s="579"/>
      <c r="V313" s="572"/>
      <c r="W313" s="582"/>
      <c r="X313" s="575"/>
      <c r="Y313" s="580">
        <v>0</v>
      </c>
      <c r="Z313" s="580">
        <v>0</v>
      </c>
      <c r="AA313" s="567" t="str">
        <f t="shared" si="18"/>
        <v>No hay Programación</v>
      </c>
      <c r="AB313" s="568" t="str">
        <f t="shared" si="19"/>
        <v>De acuerdo con lo programado</v>
      </c>
      <c r="AC313" s="575"/>
      <c r="AD313" s="575"/>
      <c r="AE313" s="575"/>
      <c r="AF313" s="576"/>
      <c r="AG313" s="576"/>
      <c r="AH313" s="575"/>
      <c r="AI313" s="575"/>
      <c r="AJ313" s="575"/>
      <c r="AK313" s="576"/>
      <c r="AL313" s="576"/>
      <c r="AM313" s="575"/>
      <c r="AN313" s="575"/>
      <c r="AO313" s="575"/>
      <c r="AP313" s="575"/>
      <c r="AQ313" s="575"/>
    </row>
    <row r="314" spans="1:43" ht="35.25" hidden="1" customHeight="1" thickTop="1" thickBot="1">
      <c r="A314" s="563">
        <v>20.399999999999999</v>
      </c>
      <c r="B314" s="564"/>
      <c r="C314" s="564"/>
      <c r="D314" s="564"/>
      <c r="E314" s="564"/>
      <c r="F314" s="577" t="s">
        <v>1365</v>
      </c>
      <c r="G314" s="578">
        <v>6</v>
      </c>
      <c r="H314" s="578">
        <v>5</v>
      </c>
      <c r="I314" s="567">
        <f t="shared" si="16"/>
        <v>0.83333333333333337</v>
      </c>
      <c r="J314" s="568" t="str">
        <f t="shared" si="17"/>
        <v>Atraso Leve</v>
      </c>
      <c r="K314" s="578"/>
      <c r="L314" s="581"/>
      <c r="M314" s="579"/>
      <c r="N314" s="572"/>
      <c r="O314" s="582"/>
      <c r="P314" s="581"/>
      <c r="Q314" s="579"/>
      <c r="R314" s="572"/>
      <c r="S314" s="582"/>
      <c r="T314" s="583"/>
      <c r="U314" s="579"/>
      <c r="V314" s="572"/>
      <c r="W314" s="582"/>
      <c r="X314" s="575"/>
      <c r="Y314" s="580">
        <v>6</v>
      </c>
      <c r="Z314" s="580">
        <v>5</v>
      </c>
      <c r="AA314" s="567">
        <f t="shared" si="18"/>
        <v>0.83333333333333337</v>
      </c>
      <c r="AB314" s="568" t="str">
        <f t="shared" si="19"/>
        <v>Atraso Leve</v>
      </c>
      <c r="AC314" s="575"/>
      <c r="AD314" s="575"/>
      <c r="AE314" s="575"/>
      <c r="AF314" s="576"/>
      <c r="AG314" s="576"/>
      <c r="AH314" s="575"/>
      <c r="AI314" s="575"/>
      <c r="AJ314" s="575"/>
      <c r="AK314" s="576"/>
      <c r="AL314" s="576"/>
      <c r="AM314" s="575"/>
      <c r="AN314" s="575"/>
      <c r="AO314" s="575"/>
      <c r="AP314" s="575"/>
      <c r="AQ314" s="575"/>
    </row>
    <row r="315" spans="1:43" ht="35.25" hidden="1" customHeight="1" thickTop="1" thickBot="1">
      <c r="A315" s="563">
        <v>20.399999999999999</v>
      </c>
      <c r="B315" s="564"/>
      <c r="C315" s="564"/>
      <c r="D315" s="564"/>
      <c r="E315" s="564"/>
      <c r="F315" s="577" t="s">
        <v>1365</v>
      </c>
      <c r="G315" s="578">
        <v>0</v>
      </c>
      <c r="H315" s="578">
        <v>0</v>
      </c>
      <c r="I315" s="567" t="str">
        <f t="shared" si="16"/>
        <v>No hay Programación</v>
      </c>
      <c r="J315" s="568" t="str">
        <f t="shared" si="17"/>
        <v>De acuerdo con lo programado</v>
      </c>
      <c r="K315" s="578"/>
      <c r="L315" s="581"/>
      <c r="M315" s="579"/>
      <c r="N315" s="572"/>
      <c r="O315" s="582"/>
      <c r="P315" s="581"/>
      <c r="Q315" s="579"/>
      <c r="R315" s="572"/>
      <c r="S315" s="582"/>
      <c r="T315" s="583"/>
      <c r="U315" s="579"/>
      <c r="V315" s="572"/>
      <c r="W315" s="582"/>
      <c r="X315" s="575"/>
      <c r="Y315" s="580">
        <v>0</v>
      </c>
      <c r="Z315" s="580">
        <v>0</v>
      </c>
      <c r="AA315" s="567" t="str">
        <f t="shared" si="18"/>
        <v>No hay Programación</v>
      </c>
      <c r="AB315" s="568" t="str">
        <f t="shared" si="19"/>
        <v>De acuerdo con lo programado</v>
      </c>
      <c r="AC315" s="575"/>
      <c r="AD315" s="575"/>
      <c r="AE315" s="575"/>
      <c r="AF315" s="576"/>
      <c r="AG315" s="576"/>
      <c r="AH315" s="575"/>
      <c r="AI315" s="575"/>
      <c r="AJ315" s="575"/>
      <c r="AK315" s="576"/>
      <c r="AL315" s="576"/>
      <c r="AM315" s="575"/>
      <c r="AN315" s="575"/>
      <c r="AO315" s="575"/>
      <c r="AP315" s="575"/>
      <c r="AQ315" s="575"/>
    </row>
    <row r="316" spans="1:43" ht="35.25" hidden="1" customHeight="1" thickTop="1" thickBot="1">
      <c r="A316" s="563">
        <v>20.5</v>
      </c>
      <c r="B316" s="564"/>
      <c r="C316" s="564"/>
      <c r="D316" s="564"/>
      <c r="E316" s="564"/>
      <c r="F316" s="577" t="s">
        <v>1366</v>
      </c>
      <c r="G316" s="578">
        <v>3</v>
      </c>
      <c r="H316" s="578">
        <v>2</v>
      </c>
      <c r="I316" s="567">
        <f t="shared" si="16"/>
        <v>0.66666666666666663</v>
      </c>
      <c r="J316" s="568" t="str">
        <f t="shared" si="17"/>
        <v>Atraso Leve</v>
      </c>
      <c r="K316" s="578"/>
      <c r="L316" s="581"/>
      <c r="M316" s="579"/>
      <c r="N316" s="572"/>
      <c r="O316" s="582"/>
      <c r="P316" s="581"/>
      <c r="Q316" s="579"/>
      <c r="R316" s="572"/>
      <c r="S316" s="582"/>
      <c r="T316" s="583"/>
      <c r="U316" s="579"/>
      <c r="V316" s="572"/>
      <c r="W316" s="582"/>
      <c r="X316" s="575"/>
      <c r="Y316" s="580">
        <v>3</v>
      </c>
      <c r="Z316" s="580">
        <v>2</v>
      </c>
      <c r="AA316" s="567">
        <f t="shared" si="18"/>
        <v>0.66666666666666663</v>
      </c>
      <c r="AB316" s="568" t="str">
        <f t="shared" si="19"/>
        <v>Atraso Leve</v>
      </c>
      <c r="AC316" s="575"/>
      <c r="AD316" s="575"/>
      <c r="AE316" s="575"/>
      <c r="AF316" s="576"/>
      <c r="AG316" s="576"/>
      <c r="AH316" s="575"/>
      <c r="AI316" s="575"/>
      <c r="AJ316" s="575"/>
      <c r="AK316" s="576"/>
      <c r="AL316" s="576"/>
      <c r="AM316" s="575"/>
      <c r="AN316" s="575"/>
      <c r="AO316" s="575"/>
      <c r="AP316" s="575"/>
      <c r="AQ316" s="575"/>
    </row>
    <row r="317" spans="1:43" ht="35.25" hidden="1" customHeight="1" thickTop="1" thickBot="1">
      <c r="A317" s="563">
        <v>20.6</v>
      </c>
      <c r="B317" s="564"/>
      <c r="C317" s="564"/>
      <c r="D317" s="564"/>
      <c r="E317" s="564"/>
      <c r="F317" s="577" t="s">
        <v>1367</v>
      </c>
      <c r="G317" s="578">
        <v>0</v>
      </c>
      <c r="H317" s="578">
        <v>0</v>
      </c>
      <c r="I317" s="567" t="str">
        <f t="shared" si="16"/>
        <v>No hay Programación</v>
      </c>
      <c r="J317" s="568" t="str">
        <f t="shared" si="17"/>
        <v>De acuerdo con lo programado</v>
      </c>
      <c r="K317" s="578"/>
      <c r="L317" s="581"/>
      <c r="M317" s="579"/>
      <c r="N317" s="572"/>
      <c r="O317" s="582"/>
      <c r="P317" s="581"/>
      <c r="Q317" s="579"/>
      <c r="R317" s="572"/>
      <c r="S317" s="582"/>
      <c r="T317" s="583"/>
      <c r="U317" s="579"/>
      <c r="V317" s="572"/>
      <c r="W317" s="582"/>
      <c r="X317" s="575"/>
      <c r="Y317" s="580">
        <v>0</v>
      </c>
      <c r="Z317" s="580">
        <v>0</v>
      </c>
      <c r="AA317" s="567" t="str">
        <f t="shared" si="18"/>
        <v>No hay Programación</v>
      </c>
      <c r="AB317" s="568" t="str">
        <f t="shared" si="19"/>
        <v>De acuerdo con lo programado</v>
      </c>
      <c r="AC317" s="575"/>
      <c r="AD317" s="575"/>
      <c r="AE317" s="575"/>
      <c r="AF317" s="576"/>
      <c r="AG317" s="576"/>
      <c r="AH317" s="575"/>
      <c r="AI317" s="575"/>
      <c r="AJ317" s="575"/>
      <c r="AK317" s="576"/>
      <c r="AL317" s="576"/>
      <c r="AM317" s="575"/>
      <c r="AN317" s="575"/>
      <c r="AO317" s="575"/>
      <c r="AP317" s="575"/>
      <c r="AQ317" s="575"/>
    </row>
    <row r="318" spans="1:43" ht="35.25" hidden="1" customHeight="1" thickTop="1" thickBot="1">
      <c r="A318" s="563">
        <v>20.6</v>
      </c>
      <c r="B318" s="564"/>
      <c r="C318" s="564"/>
      <c r="D318" s="564"/>
      <c r="E318" s="564"/>
      <c r="F318" s="577" t="s">
        <v>1367</v>
      </c>
      <c r="G318" s="578">
        <v>0</v>
      </c>
      <c r="H318" s="578">
        <v>0</v>
      </c>
      <c r="I318" s="567" t="str">
        <f t="shared" si="16"/>
        <v>No hay Programación</v>
      </c>
      <c r="J318" s="568" t="str">
        <f t="shared" si="17"/>
        <v>De acuerdo con lo programado</v>
      </c>
      <c r="K318" s="578"/>
      <c r="L318" s="581"/>
      <c r="M318" s="579"/>
      <c r="N318" s="572"/>
      <c r="O318" s="582"/>
      <c r="P318" s="581"/>
      <c r="Q318" s="579"/>
      <c r="R318" s="572"/>
      <c r="S318" s="582"/>
      <c r="T318" s="583"/>
      <c r="U318" s="579"/>
      <c r="V318" s="572"/>
      <c r="W318" s="582"/>
      <c r="X318" s="575"/>
      <c r="Y318" s="580">
        <v>0</v>
      </c>
      <c r="Z318" s="580">
        <v>0</v>
      </c>
      <c r="AA318" s="567" t="str">
        <f t="shared" si="18"/>
        <v>No hay Programación</v>
      </c>
      <c r="AB318" s="568" t="str">
        <f t="shared" si="19"/>
        <v>De acuerdo con lo programado</v>
      </c>
      <c r="AC318" s="575"/>
      <c r="AD318" s="575"/>
      <c r="AE318" s="575"/>
      <c r="AF318" s="576"/>
      <c r="AG318" s="576"/>
      <c r="AH318" s="575"/>
      <c r="AI318" s="575"/>
      <c r="AJ318" s="575"/>
      <c r="AK318" s="576"/>
      <c r="AL318" s="576"/>
      <c r="AM318" s="575"/>
      <c r="AN318" s="575"/>
      <c r="AO318" s="575"/>
      <c r="AP318" s="575"/>
      <c r="AQ318" s="575"/>
    </row>
    <row r="319" spans="1:43" ht="35.25" hidden="1" customHeight="1" thickTop="1" thickBot="1">
      <c r="A319" s="563">
        <v>20.7</v>
      </c>
      <c r="B319" s="564"/>
      <c r="C319" s="564"/>
      <c r="D319" s="564"/>
      <c r="E319" s="564"/>
      <c r="F319" s="577" t="s">
        <v>1368</v>
      </c>
      <c r="G319" s="578">
        <v>1</v>
      </c>
      <c r="H319" s="578">
        <v>1</v>
      </c>
      <c r="I319" s="567">
        <f t="shared" si="16"/>
        <v>1</v>
      </c>
      <c r="J319" s="568" t="str">
        <f t="shared" si="17"/>
        <v>De acuerdo con lo programado</v>
      </c>
      <c r="K319" s="578"/>
      <c r="L319" s="581"/>
      <c r="M319" s="579"/>
      <c r="N319" s="572"/>
      <c r="O319" s="582"/>
      <c r="P319" s="581"/>
      <c r="Q319" s="579"/>
      <c r="R319" s="572"/>
      <c r="S319" s="582"/>
      <c r="T319" s="583"/>
      <c r="U319" s="579"/>
      <c r="V319" s="572"/>
      <c r="W319" s="582"/>
      <c r="X319" s="575"/>
      <c r="Y319" s="580">
        <v>1</v>
      </c>
      <c r="Z319" s="580">
        <v>2</v>
      </c>
      <c r="AA319" s="567">
        <f t="shared" si="18"/>
        <v>2</v>
      </c>
      <c r="AB319" s="568" t="str">
        <f t="shared" si="19"/>
        <v>De acuerdo con lo programado</v>
      </c>
      <c r="AC319" s="575"/>
      <c r="AD319" s="575"/>
      <c r="AE319" s="575"/>
      <c r="AF319" s="576"/>
      <c r="AG319" s="576"/>
      <c r="AH319" s="575"/>
      <c r="AI319" s="575"/>
      <c r="AJ319" s="575"/>
      <c r="AK319" s="576"/>
      <c r="AL319" s="576"/>
      <c r="AM319" s="575"/>
      <c r="AN319" s="575"/>
      <c r="AO319" s="575"/>
      <c r="AP319" s="575"/>
      <c r="AQ319" s="575"/>
    </row>
    <row r="320" spans="1:43" ht="35.25" hidden="1" customHeight="1" thickTop="1" thickBot="1">
      <c r="A320" s="563">
        <v>20.7</v>
      </c>
      <c r="B320" s="564"/>
      <c r="C320" s="564"/>
      <c r="D320" s="564"/>
      <c r="E320" s="564"/>
      <c r="F320" s="577" t="s">
        <v>1368</v>
      </c>
      <c r="G320" s="578">
        <v>0</v>
      </c>
      <c r="H320" s="578">
        <v>0</v>
      </c>
      <c r="I320" s="567" t="str">
        <f t="shared" si="16"/>
        <v>No hay Programación</v>
      </c>
      <c r="J320" s="568" t="str">
        <f t="shared" si="17"/>
        <v>De acuerdo con lo programado</v>
      </c>
      <c r="K320" s="578"/>
      <c r="L320" s="581"/>
      <c r="M320" s="579"/>
      <c r="N320" s="572"/>
      <c r="O320" s="582"/>
      <c r="P320" s="581"/>
      <c r="Q320" s="579"/>
      <c r="R320" s="572"/>
      <c r="S320" s="582"/>
      <c r="T320" s="583"/>
      <c r="U320" s="579"/>
      <c r="V320" s="572"/>
      <c r="W320" s="582"/>
      <c r="X320" s="575"/>
      <c r="Y320" s="580">
        <v>0</v>
      </c>
      <c r="Z320" s="580">
        <v>0</v>
      </c>
      <c r="AA320" s="567" t="str">
        <f t="shared" si="18"/>
        <v>No hay Programación</v>
      </c>
      <c r="AB320" s="568" t="str">
        <f t="shared" si="19"/>
        <v>De acuerdo con lo programado</v>
      </c>
      <c r="AC320" s="575"/>
      <c r="AD320" s="575"/>
      <c r="AE320" s="575"/>
      <c r="AF320" s="576"/>
      <c r="AG320" s="576"/>
      <c r="AH320" s="575"/>
      <c r="AI320" s="575"/>
      <c r="AJ320" s="575"/>
      <c r="AK320" s="576"/>
      <c r="AL320" s="576"/>
      <c r="AM320" s="575"/>
      <c r="AN320" s="575"/>
      <c r="AO320" s="575"/>
      <c r="AP320" s="575"/>
      <c r="AQ320" s="575"/>
    </row>
    <row r="321" spans="1:43" ht="35.25" hidden="1" customHeight="1" thickTop="1" thickBot="1">
      <c r="A321" s="563">
        <v>20.7</v>
      </c>
      <c r="B321" s="564"/>
      <c r="C321" s="564"/>
      <c r="D321" s="564"/>
      <c r="E321" s="564"/>
      <c r="F321" s="577" t="s">
        <v>1368</v>
      </c>
      <c r="G321" s="578">
        <v>0</v>
      </c>
      <c r="H321" s="578">
        <v>0</v>
      </c>
      <c r="I321" s="567" t="str">
        <f t="shared" si="16"/>
        <v>No hay Programación</v>
      </c>
      <c r="J321" s="568" t="str">
        <f t="shared" si="17"/>
        <v>De acuerdo con lo programado</v>
      </c>
      <c r="K321" s="578"/>
      <c r="L321" s="581"/>
      <c r="M321" s="579"/>
      <c r="N321" s="572"/>
      <c r="O321" s="582"/>
      <c r="P321" s="581"/>
      <c r="Q321" s="579"/>
      <c r="R321" s="572"/>
      <c r="S321" s="582"/>
      <c r="T321" s="583"/>
      <c r="U321" s="579"/>
      <c r="V321" s="572"/>
      <c r="W321" s="582"/>
      <c r="X321" s="575"/>
      <c r="Y321" s="580">
        <v>0</v>
      </c>
      <c r="Z321" s="580">
        <v>0</v>
      </c>
      <c r="AA321" s="567" t="str">
        <f t="shared" si="18"/>
        <v>No hay Programación</v>
      </c>
      <c r="AB321" s="568" t="str">
        <f t="shared" si="19"/>
        <v>De acuerdo con lo programado</v>
      </c>
      <c r="AC321" s="575"/>
      <c r="AD321" s="575"/>
      <c r="AE321" s="575"/>
      <c r="AF321" s="576"/>
      <c r="AG321" s="576"/>
      <c r="AH321" s="575"/>
      <c r="AI321" s="575"/>
      <c r="AJ321" s="575"/>
      <c r="AK321" s="576"/>
      <c r="AL321" s="576"/>
      <c r="AM321" s="575"/>
      <c r="AN321" s="575"/>
      <c r="AO321" s="575"/>
      <c r="AP321" s="575"/>
      <c r="AQ321" s="575"/>
    </row>
    <row r="322" spans="1:43" ht="35.25" hidden="1" customHeight="1" thickTop="1" thickBot="1">
      <c r="A322" s="563">
        <v>21.7</v>
      </c>
      <c r="B322" s="564"/>
      <c r="C322" s="564"/>
      <c r="D322" s="564"/>
      <c r="E322" s="564"/>
      <c r="F322" s="577" t="s">
        <v>1368</v>
      </c>
      <c r="G322" s="578">
        <v>0</v>
      </c>
      <c r="H322" s="578">
        <v>0</v>
      </c>
      <c r="I322" s="567" t="str">
        <f t="shared" si="16"/>
        <v>No hay Programación</v>
      </c>
      <c r="J322" s="568" t="str">
        <f t="shared" si="17"/>
        <v>De acuerdo con lo programado</v>
      </c>
      <c r="K322" s="578"/>
      <c r="L322" s="581"/>
      <c r="M322" s="579"/>
      <c r="N322" s="572"/>
      <c r="O322" s="582"/>
      <c r="P322" s="581"/>
      <c r="Q322" s="579"/>
      <c r="R322" s="572"/>
      <c r="S322" s="582"/>
      <c r="T322" s="583"/>
      <c r="U322" s="579"/>
      <c r="V322" s="572"/>
      <c r="W322" s="582"/>
      <c r="X322" s="575"/>
      <c r="Y322" s="580">
        <v>0</v>
      </c>
      <c r="Z322" s="580">
        <v>0</v>
      </c>
      <c r="AA322" s="567" t="str">
        <f t="shared" si="18"/>
        <v>No hay Programación</v>
      </c>
      <c r="AB322" s="568" t="str">
        <f t="shared" si="19"/>
        <v>De acuerdo con lo programado</v>
      </c>
      <c r="AC322" s="575"/>
      <c r="AD322" s="575"/>
      <c r="AE322" s="575"/>
      <c r="AF322" s="576"/>
      <c r="AG322" s="576"/>
      <c r="AH322" s="575"/>
      <c r="AI322" s="575"/>
      <c r="AJ322" s="575"/>
      <c r="AK322" s="576"/>
      <c r="AL322" s="576"/>
      <c r="AM322" s="575"/>
      <c r="AN322" s="575"/>
      <c r="AO322" s="575"/>
      <c r="AP322" s="575"/>
      <c r="AQ322" s="575"/>
    </row>
    <row r="323" spans="1:43" ht="35.25" hidden="1" customHeight="1" thickTop="1" thickBot="1">
      <c r="A323" s="563">
        <v>20.8</v>
      </c>
      <c r="B323" s="564"/>
      <c r="C323" s="564"/>
      <c r="D323" s="564"/>
      <c r="E323" s="564"/>
      <c r="F323" s="577" t="s">
        <v>1369</v>
      </c>
      <c r="G323" s="578">
        <v>3</v>
      </c>
      <c r="H323" s="578">
        <v>3</v>
      </c>
      <c r="I323" s="567">
        <f t="shared" si="16"/>
        <v>1</v>
      </c>
      <c r="J323" s="568" t="str">
        <f t="shared" si="17"/>
        <v>De acuerdo con lo programado</v>
      </c>
      <c r="K323" s="578"/>
      <c r="L323" s="581"/>
      <c r="M323" s="579"/>
      <c r="N323" s="572"/>
      <c r="O323" s="582"/>
      <c r="P323" s="581"/>
      <c r="Q323" s="579"/>
      <c r="R323" s="572"/>
      <c r="S323" s="582"/>
      <c r="T323" s="583"/>
      <c r="U323" s="579"/>
      <c r="V323" s="572"/>
      <c r="W323" s="582"/>
      <c r="X323" s="575"/>
      <c r="Y323" s="580">
        <v>6</v>
      </c>
      <c r="Z323" s="580">
        <v>8</v>
      </c>
      <c r="AA323" s="567">
        <f t="shared" si="18"/>
        <v>1.3333333333333333</v>
      </c>
      <c r="AB323" s="568" t="str">
        <f t="shared" si="19"/>
        <v>De acuerdo con lo programado</v>
      </c>
      <c r="AC323" s="575"/>
      <c r="AD323" s="575"/>
      <c r="AE323" s="575"/>
      <c r="AF323" s="576"/>
      <c r="AG323" s="576"/>
      <c r="AH323" s="575"/>
      <c r="AI323" s="575"/>
      <c r="AJ323" s="575"/>
      <c r="AK323" s="576"/>
      <c r="AL323" s="576"/>
      <c r="AM323" s="575"/>
      <c r="AN323" s="575"/>
      <c r="AO323" s="575"/>
      <c r="AP323" s="575"/>
      <c r="AQ323" s="575"/>
    </row>
    <row r="324" spans="1:43" ht="35.25" hidden="1" customHeight="1" thickTop="1" thickBot="1">
      <c r="A324" s="563">
        <v>20.8</v>
      </c>
      <c r="B324" s="564"/>
      <c r="C324" s="564"/>
      <c r="D324" s="564"/>
      <c r="E324" s="564"/>
      <c r="F324" s="577" t="s">
        <v>1369</v>
      </c>
      <c r="G324" s="578">
        <v>0</v>
      </c>
      <c r="H324" s="578">
        <v>0</v>
      </c>
      <c r="I324" s="567" t="str">
        <f t="shared" si="16"/>
        <v>No hay Programación</v>
      </c>
      <c r="J324" s="568" t="str">
        <f t="shared" si="17"/>
        <v>De acuerdo con lo programado</v>
      </c>
      <c r="K324" s="578"/>
      <c r="L324" s="581"/>
      <c r="M324" s="579"/>
      <c r="N324" s="572"/>
      <c r="O324" s="582"/>
      <c r="P324" s="581"/>
      <c r="Q324" s="579"/>
      <c r="R324" s="572"/>
      <c r="S324" s="582"/>
      <c r="T324" s="583"/>
      <c r="U324" s="579"/>
      <c r="V324" s="572"/>
      <c r="W324" s="582"/>
      <c r="X324" s="575"/>
      <c r="Y324" s="580">
        <v>6</v>
      </c>
      <c r="Z324" s="580">
        <v>8</v>
      </c>
      <c r="AA324" s="567">
        <f t="shared" si="18"/>
        <v>1.3333333333333333</v>
      </c>
      <c r="AB324" s="568" t="str">
        <f t="shared" si="19"/>
        <v>De acuerdo con lo programado</v>
      </c>
      <c r="AC324" s="575"/>
      <c r="AD324" s="575"/>
      <c r="AE324" s="575"/>
      <c r="AF324" s="576"/>
      <c r="AG324" s="576"/>
      <c r="AH324" s="575"/>
      <c r="AI324" s="575"/>
      <c r="AJ324" s="575"/>
      <c r="AK324" s="576"/>
      <c r="AL324" s="576"/>
      <c r="AM324" s="575"/>
      <c r="AN324" s="575"/>
      <c r="AO324" s="575"/>
      <c r="AP324" s="575"/>
      <c r="AQ324" s="575"/>
    </row>
    <row r="325" spans="1:43" ht="35.25" hidden="1" customHeight="1" thickTop="1" thickBot="1">
      <c r="A325" s="563">
        <v>20.8</v>
      </c>
      <c r="B325" s="564"/>
      <c r="C325" s="564"/>
      <c r="D325" s="564"/>
      <c r="E325" s="564"/>
      <c r="F325" s="577" t="s">
        <v>1369</v>
      </c>
      <c r="G325" s="578">
        <v>0</v>
      </c>
      <c r="H325" s="578">
        <v>0</v>
      </c>
      <c r="I325" s="567" t="str">
        <f t="shared" si="16"/>
        <v>No hay Programación</v>
      </c>
      <c r="J325" s="568" t="str">
        <f t="shared" si="17"/>
        <v>De acuerdo con lo programado</v>
      </c>
      <c r="K325" s="578"/>
      <c r="L325" s="581"/>
      <c r="M325" s="579"/>
      <c r="N325" s="572"/>
      <c r="O325" s="582"/>
      <c r="P325" s="581"/>
      <c r="Q325" s="579"/>
      <c r="R325" s="572"/>
      <c r="S325" s="582"/>
      <c r="T325" s="583"/>
      <c r="U325" s="579"/>
      <c r="V325" s="572"/>
      <c r="W325" s="582"/>
      <c r="X325" s="575"/>
      <c r="Y325" s="580">
        <v>6</v>
      </c>
      <c r="Z325" s="580">
        <v>8</v>
      </c>
      <c r="AA325" s="567">
        <f t="shared" si="18"/>
        <v>1.3333333333333333</v>
      </c>
      <c r="AB325" s="568" t="str">
        <f t="shared" si="19"/>
        <v>De acuerdo con lo programado</v>
      </c>
      <c r="AC325" s="575"/>
      <c r="AD325" s="575"/>
      <c r="AE325" s="575"/>
      <c r="AF325" s="576"/>
      <c r="AG325" s="576"/>
      <c r="AH325" s="575"/>
      <c r="AI325" s="575"/>
      <c r="AJ325" s="575"/>
      <c r="AK325" s="576"/>
      <c r="AL325" s="576"/>
      <c r="AM325" s="575"/>
      <c r="AN325" s="575"/>
      <c r="AO325" s="575"/>
      <c r="AP325" s="575"/>
      <c r="AQ325" s="575"/>
    </row>
    <row r="326" spans="1:43" ht="35.25" hidden="1" customHeight="1" thickTop="1" thickBot="1">
      <c r="A326" s="563">
        <v>20.9</v>
      </c>
      <c r="B326" s="564"/>
      <c r="C326" s="564"/>
      <c r="D326" s="564"/>
      <c r="E326" s="564"/>
      <c r="F326" s="577" t="s">
        <v>1370</v>
      </c>
      <c r="G326" s="578">
        <v>0</v>
      </c>
      <c r="H326" s="578">
        <v>0</v>
      </c>
      <c r="I326" s="567" t="str">
        <f t="shared" si="16"/>
        <v>No hay Programación</v>
      </c>
      <c r="J326" s="568" t="str">
        <f t="shared" si="17"/>
        <v>De acuerdo con lo programado</v>
      </c>
      <c r="K326" s="578"/>
      <c r="L326" s="581"/>
      <c r="M326" s="579"/>
      <c r="N326" s="572"/>
      <c r="O326" s="582"/>
      <c r="P326" s="581"/>
      <c r="Q326" s="579"/>
      <c r="R326" s="572"/>
      <c r="S326" s="582"/>
      <c r="T326" s="583"/>
      <c r="U326" s="579"/>
      <c r="V326" s="572"/>
      <c r="W326" s="582"/>
      <c r="X326" s="575"/>
      <c r="Y326" s="580">
        <v>0</v>
      </c>
      <c r="Z326" s="580">
        <v>0</v>
      </c>
      <c r="AA326" s="567" t="str">
        <f t="shared" si="18"/>
        <v>No hay Programación</v>
      </c>
      <c r="AB326" s="568" t="str">
        <f t="shared" si="19"/>
        <v>De acuerdo con lo programado</v>
      </c>
      <c r="AC326" s="575"/>
      <c r="AD326" s="575"/>
      <c r="AE326" s="575"/>
      <c r="AF326" s="576"/>
      <c r="AG326" s="576"/>
      <c r="AH326" s="575"/>
      <c r="AI326" s="575"/>
      <c r="AJ326" s="575"/>
      <c r="AK326" s="576"/>
      <c r="AL326" s="576"/>
      <c r="AM326" s="575"/>
      <c r="AN326" s="575"/>
      <c r="AO326" s="575"/>
      <c r="AP326" s="575"/>
      <c r="AQ326" s="575"/>
    </row>
    <row r="327" spans="1:43" ht="35.25" hidden="1" customHeight="1" thickTop="1" thickBot="1">
      <c r="A327" s="593">
        <v>20.100000000000001</v>
      </c>
      <c r="B327" s="564"/>
      <c r="C327" s="564"/>
      <c r="D327" s="564"/>
      <c r="E327" s="564"/>
      <c r="F327" s="577" t="s">
        <v>1371</v>
      </c>
      <c r="G327" s="578">
        <v>0</v>
      </c>
      <c r="H327" s="578">
        <v>3</v>
      </c>
      <c r="I327" s="567" t="str">
        <f t="shared" si="16"/>
        <v>No hay Programación</v>
      </c>
      <c r="J327" s="568" t="str">
        <f t="shared" si="17"/>
        <v>De acuerdo con lo programado</v>
      </c>
      <c r="K327" s="578"/>
      <c r="L327" s="581"/>
      <c r="M327" s="579"/>
      <c r="N327" s="572"/>
      <c r="O327" s="582"/>
      <c r="P327" s="581"/>
      <c r="Q327" s="579"/>
      <c r="R327" s="572"/>
      <c r="S327" s="582"/>
      <c r="T327" s="583"/>
      <c r="U327" s="579"/>
      <c r="V327" s="572"/>
      <c r="W327" s="582"/>
      <c r="X327" s="575"/>
      <c r="Y327" s="580">
        <v>2</v>
      </c>
      <c r="Z327" s="580">
        <v>3</v>
      </c>
      <c r="AA327" s="567">
        <f t="shared" si="18"/>
        <v>1.5</v>
      </c>
      <c r="AB327" s="568" t="str">
        <f t="shared" si="19"/>
        <v>De acuerdo con lo programado</v>
      </c>
      <c r="AC327" s="575"/>
      <c r="AD327" s="575"/>
      <c r="AE327" s="575"/>
      <c r="AF327" s="576"/>
      <c r="AG327" s="576"/>
      <c r="AH327" s="575"/>
      <c r="AI327" s="575"/>
      <c r="AJ327" s="575"/>
      <c r="AK327" s="576"/>
      <c r="AL327" s="576"/>
      <c r="AM327" s="575"/>
      <c r="AN327" s="575"/>
      <c r="AO327" s="575"/>
      <c r="AP327" s="575"/>
      <c r="AQ327" s="575"/>
    </row>
    <row r="328" spans="1:43" ht="35.25" hidden="1" customHeight="1" thickTop="1" thickBot="1">
      <c r="A328" s="593">
        <v>20.100000000000001</v>
      </c>
      <c r="B328" s="564"/>
      <c r="C328" s="564"/>
      <c r="D328" s="564"/>
      <c r="E328" s="564"/>
      <c r="F328" s="577" t="s">
        <v>1371</v>
      </c>
      <c r="G328" s="578">
        <v>0</v>
      </c>
      <c r="H328" s="578">
        <v>0</v>
      </c>
      <c r="I328" s="567" t="str">
        <f t="shared" si="16"/>
        <v>No hay Programación</v>
      </c>
      <c r="J328" s="568" t="str">
        <f t="shared" si="17"/>
        <v>De acuerdo con lo programado</v>
      </c>
      <c r="K328" s="578"/>
      <c r="L328" s="581"/>
      <c r="M328" s="579"/>
      <c r="N328" s="572"/>
      <c r="O328" s="582"/>
      <c r="P328" s="581"/>
      <c r="Q328" s="579"/>
      <c r="R328" s="572"/>
      <c r="S328" s="582"/>
      <c r="T328" s="583"/>
      <c r="U328" s="579"/>
      <c r="V328" s="572"/>
      <c r="W328" s="582"/>
      <c r="X328" s="575"/>
      <c r="Y328" s="580">
        <v>0</v>
      </c>
      <c r="Z328" s="580">
        <v>0</v>
      </c>
      <c r="AA328" s="567" t="str">
        <f t="shared" si="18"/>
        <v>No hay Programación</v>
      </c>
      <c r="AB328" s="568" t="str">
        <f t="shared" si="19"/>
        <v>De acuerdo con lo programado</v>
      </c>
      <c r="AC328" s="575"/>
      <c r="AD328" s="575"/>
      <c r="AE328" s="575"/>
      <c r="AF328" s="576"/>
      <c r="AG328" s="576"/>
      <c r="AH328" s="575"/>
      <c r="AI328" s="575"/>
      <c r="AJ328" s="575"/>
      <c r="AK328" s="576"/>
      <c r="AL328" s="576"/>
      <c r="AM328" s="575"/>
      <c r="AN328" s="575"/>
      <c r="AO328" s="575"/>
      <c r="AP328" s="575"/>
      <c r="AQ328" s="575"/>
    </row>
    <row r="329" spans="1:43" ht="35.25" hidden="1" customHeight="1" thickTop="1" thickBot="1">
      <c r="A329" s="593">
        <v>20.100000000000001</v>
      </c>
      <c r="B329" s="564"/>
      <c r="C329" s="564"/>
      <c r="D329" s="564"/>
      <c r="E329" s="564"/>
      <c r="F329" s="577" t="s">
        <v>1371</v>
      </c>
      <c r="G329" s="578">
        <v>0</v>
      </c>
      <c r="H329" s="578">
        <v>0</v>
      </c>
      <c r="I329" s="567" t="str">
        <f t="shared" si="16"/>
        <v>No hay Programación</v>
      </c>
      <c r="J329" s="568" t="str">
        <f t="shared" si="17"/>
        <v>De acuerdo con lo programado</v>
      </c>
      <c r="K329" s="578"/>
      <c r="L329" s="581"/>
      <c r="M329" s="579"/>
      <c r="N329" s="572"/>
      <c r="O329" s="582"/>
      <c r="P329" s="581"/>
      <c r="Q329" s="579"/>
      <c r="R329" s="572"/>
      <c r="S329" s="582"/>
      <c r="T329" s="583"/>
      <c r="U329" s="579"/>
      <c r="V329" s="572"/>
      <c r="W329" s="582"/>
      <c r="X329" s="575"/>
      <c r="Y329" s="580">
        <v>0</v>
      </c>
      <c r="Z329" s="580">
        <v>0</v>
      </c>
      <c r="AA329" s="567" t="str">
        <f t="shared" si="18"/>
        <v>No hay Programación</v>
      </c>
      <c r="AB329" s="568" t="str">
        <f t="shared" si="19"/>
        <v>De acuerdo con lo programado</v>
      </c>
      <c r="AC329" s="575"/>
      <c r="AD329" s="575"/>
      <c r="AE329" s="575"/>
      <c r="AF329" s="576"/>
      <c r="AG329" s="576"/>
      <c r="AH329" s="575"/>
      <c r="AI329" s="575"/>
      <c r="AJ329" s="575"/>
      <c r="AK329" s="576"/>
      <c r="AL329" s="576"/>
      <c r="AM329" s="575"/>
      <c r="AN329" s="575"/>
      <c r="AO329" s="575"/>
      <c r="AP329" s="575"/>
      <c r="AQ329" s="575"/>
    </row>
    <row r="330" spans="1:43" ht="35.25" hidden="1" customHeight="1" thickTop="1" thickBot="1">
      <c r="A330" s="593">
        <v>20.100000000000001</v>
      </c>
      <c r="B330" s="564"/>
      <c r="C330" s="564"/>
      <c r="D330" s="564"/>
      <c r="E330" s="564"/>
      <c r="F330" s="577" t="s">
        <v>1371</v>
      </c>
      <c r="G330" s="578">
        <v>0</v>
      </c>
      <c r="H330" s="578">
        <v>0</v>
      </c>
      <c r="I330" s="567" t="str">
        <f t="shared" si="16"/>
        <v>No hay Programación</v>
      </c>
      <c r="J330" s="568" t="str">
        <f t="shared" si="17"/>
        <v>De acuerdo con lo programado</v>
      </c>
      <c r="K330" s="578"/>
      <c r="L330" s="581"/>
      <c r="M330" s="579"/>
      <c r="N330" s="572"/>
      <c r="O330" s="582"/>
      <c r="P330" s="581"/>
      <c r="Q330" s="579"/>
      <c r="R330" s="572"/>
      <c r="S330" s="582"/>
      <c r="T330" s="583"/>
      <c r="U330" s="579"/>
      <c r="V330" s="572"/>
      <c r="W330" s="582"/>
      <c r="X330" s="575"/>
      <c r="Y330" s="580">
        <v>0</v>
      </c>
      <c r="Z330" s="580">
        <v>0</v>
      </c>
      <c r="AA330" s="567" t="str">
        <f t="shared" si="18"/>
        <v>No hay Programación</v>
      </c>
      <c r="AB330" s="568" t="str">
        <f t="shared" si="19"/>
        <v>De acuerdo con lo programado</v>
      </c>
      <c r="AC330" s="575"/>
      <c r="AD330" s="575"/>
      <c r="AE330" s="575"/>
      <c r="AF330" s="576"/>
      <c r="AG330" s="576"/>
      <c r="AH330" s="575"/>
      <c r="AI330" s="575"/>
      <c r="AJ330" s="575"/>
      <c r="AK330" s="576"/>
      <c r="AL330" s="576"/>
      <c r="AM330" s="575"/>
      <c r="AN330" s="575"/>
      <c r="AO330" s="575"/>
      <c r="AP330" s="575"/>
      <c r="AQ330" s="575"/>
    </row>
    <row r="331" spans="1:43" ht="35.25" hidden="1" customHeight="1" thickTop="1" thickBot="1">
      <c r="A331" s="593">
        <v>20.100000000000001</v>
      </c>
      <c r="B331" s="564"/>
      <c r="C331" s="564"/>
      <c r="D331" s="564"/>
      <c r="E331" s="564"/>
      <c r="F331" s="577" t="s">
        <v>1371</v>
      </c>
      <c r="G331" s="578">
        <v>0</v>
      </c>
      <c r="H331" s="578">
        <v>0</v>
      </c>
      <c r="I331" s="567" t="str">
        <f t="shared" si="16"/>
        <v>No hay Programación</v>
      </c>
      <c r="J331" s="568" t="str">
        <f t="shared" si="17"/>
        <v>De acuerdo con lo programado</v>
      </c>
      <c r="K331" s="578"/>
      <c r="L331" s="581"/>
      <c r="M331" s="579"/>
      <c r="N331" s="572"/>
      <c r="O331" s="582"/>
      <c r="P331" s="581"/>
      <c r="Q331" s="579"/>
      <c r="R331" s="572"/>
      <c r="S331" s="582"/>
      <c r="T331" s="583"/>
      <c r="U331" s="579"/>
      <c r="V331" s="572"/>
      <c r="W331" s="582"/>
      <c r="X331" s="575"/>
      <c r="Y331" s="580">
        <v>0</v>
      </c>
      <c r="Z331" s="580">
        <v>0</v>
      </c>
      <c r="AA331" s="567" t="str">
        <f t="shared" si="18"/>
        <v>No hay Programación</v>
      </c>
      <c r="AB331" s="568" t="str">
        <f t="shared" si="19"/>
        <v>De acuerdo con lo programado</v>
      </c>
      <c r="AC331" s="575"/>
      <c r="AD331" s="575"/>
      <c r="AE331" s="575"/>
      <c r="AF331" s="576"/>
      <c r="AG331" s="576"/>
      <c r="AH331" s="575"/>
      <c r="AI331" s="575"/>
      <c r="AJ331" s="575"/>
      <c r="AK331" s="576"/>
      <c r="AL331" s="576"/>
      <c r="AM331" s="575"/>
      <c r="AN331" s="575"/>
      <c r="AO331" s="575"/>
      <c r="AP331" s="575"/>
      <c r="AQ331" s="575"/>
    </row>
    <row r="332" spans="1:43" ht="35.25" hidden="1" customHeight="1" thickTop="1" thickBot="1">
      <c r="A332" s="593">
        <v>20.100000000000001</v>
      </c>
      <c r="B332" s="564"/>
      <c r="C332" s="564"/>
      <c r="D332" s="564"/>
      <c r="E332" s="564"/>
      <c r="F332" s="577" t="s">
        <v>1371</v>
      </c>
      <c r="G332" s="578">
        <v>0</v>
      </c>
      <c r="H332" s="578">
        <v>0</v>
      </c>
      <c r="I332" s="567" t="str">
        <f t="shared" si="16"/>
        <v>No hay Programación</v>
      </c>
      <c r="J332" s="568" t="str">
        <f t="shared" si="17"/>
        <v>De acuerdo con lo programado</v>
      </c>
      <c r="K332" s="578"/>
      <c r="L332" s="581"/>
      <c r="M332" s="579"/>
      <c r="N332" s="572"/>
      <c r="O332" s="582"/>
      <c r="P332" s="581"/>
      <c r="Q332" s="579"/>
      <c r="R332" s="572"/>
      <c r="S332" s="582"/>
      <c r="T332" s="583"/>
      <c r="U332" s="579"/>
      <c r="V332" s="572"/>
      <c r="W332" s="582"/>
      <c r="X332" s="575"/>
      <c r="Y332" s="580">
        <v>0</v>
      </c>
      <c r="Z332" s="580">
        <v>0</v>
      </c>
      <c r="AA332" s="567" t="str">
        <f t="shared" si="18"/>
        <v>No hay Programación</v>
      </c>
      <c r="AB332" s="568" t="str">
        <f t="shared" si="19"/>
        <v>De acuerdo con lo programado</v>
      </c>
      <c r="AC332" s="575"/>
      <c r="AD332" s="575"/>
      <c r="AE332" s="575"/>
      <c r="AF332" s="576"/>
      <c r="AG332" s="576"/>
      <c r="AH332" s="575"/>
      <c r="AI332" s="575"/>
      <c r="AJ332" s="575"/>
      <c r="AK332" s="576"/>
      <c r="AL332" s="576"/>
      <c r="AM332" s="575"/>
      <c r="AN332" s="575"/>
      <c r="AO332" s="575"/>
      <c r="AP332" s="575"/>
      <c r="AQ332" s="575"/>
    </row>
    <row r="333" spans="1:43" ht="35.25" hidden="1" customHeight="1" thickTop="1" thickBot="1">
      <c r="A333" s="563">
        <v>20.11</v>
      </c>
      <c r="B333" s="564"/>
      <c r="C333" s="564"/>
      <c r="D333" s="564"/>
      <c r="E333" s="564"/>
      <c r="F333" s="577" t="s">
        <v>1372</v>
      </c>
      <c r="G333" s="578">
        <v>0</v>
      </c>
      <c r="H333" s="578">
        <v>0</v>
      </c>
      <c r="I333" s="567" t="str">
        <f t="shared" si="16"/>
        <v>No hay Programación</v>
      </c>
      <c r="J333" s="568" t="str">
        <f t="shared" si="17"/>
        <v>De acuerdo con lo programado</v>
      </c>
      <c r="K333" s="578"/>
      <c r="L333" s="581"/>
      <c r="M333" s="579"/>
      <c r="N333" s="572"/>
      <c r="O333" s="582"/>
      <c r="P333" s="581"/>
      <c r="Q333" s="579"/>
      <c r="R333" s="572"/>
      <c r="S333" s="582"/>
      <c r="T333" s="583"/>
      <c r="U333" s="579"/>
      <c r="V333" s="572"/>
      <c r="W333" s="582"/>
      <c r="X333" s="575"/>
      <c r="Y333" s="580">
        <v>0</v>
      </c>
      <c r="Z333" s="580">
        <v>0</v>
      </c>
      <c r="AA333" s="567" t="str">
        <f t="shared" si="18"/>
        <v>No hay Programación</v>
      </c>
      <c r="AB333" s="568" t="str">
        <f t="shared" si="19"/>
        <v>De acuerdo con lo programado</v>
      </c>
      <c r="AC333" s="575"/>
      <c r="AD333" s="575"/>
      <c r="AE333" s="575"/>
      <c r="AF333" s="576"/>
      <c r="AG333" s="576"/>
      <c r="AH333" s="575"/>
      <c r="AI333" s="575"/>
      <c r="AJ333" s="575"/>
      <c r="AK333" s="576"/>
      <c r="AL333" s="576"/>
      <c r="AM333" s="575"/>
      <c r="AN333" s="575"/>
      <c r="AO333" s="575"/>
      <c r="AP333" s="575"/>
      <c r="AQ333" s="575"/>
    </row>
    <row r="334" spans="1:43" ht="35.25" hidden="1" customHeight="1" thickTop="1" thickBot="1">
      <c r="A334" s="563">
        <v>20.11</v>
      </c>
      <c r="B334" s="564"/>
      <c r="C334" s="564"/>
      <c r="D334" s="564"/>
      <c r="E334" s="564"/>
      <c r="F334" s="577" t="s">
        <v>1372</v>
      </c>
      <c r="G334" s="578">
        <v>0</v>
      </c>
      <c r="H334" s="578">
        <v>0</v>
      </c>
      <c r="I334" s="567" t="str">
        <f t="shared" ref="I334:I397" si="20">IF(H334="","No hay ejecución",IF(AND(G334=0),"No hay Programación", H334/G334))</f>
        <v>No hay Programación</v>
      </c>
      <c r="J334" s="568" t="str">
        <f t="shared" ref="J334:J397" si="21">IF(I334="No hay ejecución","NA",IF(I334&gt;=90%,"De acuerdo con lo programado",IF(I334&gt;=51%,"Atraso Leve",IF(I334&lt;=50%,"En riesgo cumplimiento"))))</f>
        <v>De acuerdo con lo programado</v>
      </c>
      <c r="K334" s="578"/>
      <c r="L334" s="581"/>
      <c r="M334" s="579"/>
      <c r="N334" s="572"/>
      <c r="O334" s="582"/>
      <c r="P334" s="581"/>
      <c r="Q334" s="579"/>
      <c r="R334" s="572"/>
      <c r="S334" s="582"/>
      <c r="T334" s="583"/>
      <c r="U334" s="579"/>
      <c r="V334" s="572"/>
      <c r="W334" s="582"/>
      <c r="X334" s="575"/>
      <c r="Y334" s="580">
        <v>0</v>
      </c>
      <c r="Z334" s="580">
        <v>0</v>
      </c>
      <c r="AA334" s="567" t="str">
        <f t="shared" ref="AA334:AA397" si="22">IF(Z334="","No hay ejecución",IF(AND(Y334=0),"No hay Programación", Z334/Y334))</f>
        <v>No hay Programación</v>
      </c>
      <c r="AB334" s="568" t="str">
        <f t="shared" ref="AB334:AB397" si="23">IF(AA334="No hay ejecución","NA",IF(AA334&gt;=90%,"De acuerdo con lo programado",IF(AA334&gt;=51%,"Atraso Leve",IF(AA334&lt;=50%,"En riesgo cumplimiento"))))</f>
        <v>De acuerdo con lo programado</v>
      </c>
      <c r="AC334" s="575"/>
      <c r="AD334" s="575"/>
      <c r="AE334" s="575"/>
      <c r="AF334" s="576"/>
      <c r="AG334" s="576"/>
      <c r="AH334" s="575"/>
      <c r="AI334" s="575"/>
      <c r="AJ334" s="575"/>
      <c r="AK334" s="576"/>
      <c r="AL334" s="576"/>
      <c r="AM334" s="575"/>
      <c r="AN334" s="575"/>
      <c r="AO334" s="575"/>
      <c r="AP334" s="575"/>
      <c r="AQ334" s="575"/>
    </row>
    <row r="335" spans="1:43" ht="35.25" hidden="1" customHeight="1" thickTop="1" thickBot="1">
      <c r="A335" s="563">
        <v>20.11</v>
      </c>
      <c r="B335" s="564"/>
      <c r="C335" s="564"/>
      <c r="D335" s="564"/>
      <c r="E335" s="564"/>
      <c r="F335" s="577" t="s">
        <v>1372</v>
      </c>
      <c r="G335" s="578">
        <v>0</v>
      </c>
      <c r="H335" s="578">
        <v>0</v>
      </c>
      <c r="I335" s="567" t="str">
        <f t="shared" si="20"/>
        <v>No hay Programación</v>
      </c>
      <c r="J335" s="568" t="str">
        <f t="shared" si="21"/>
        <v>De acuerdo con lo programado</v>
      </c>
      <c r="K335" s="578"/>
      <c r="L335" s="581"/>
      <c r="M335" s="579"/>
      <c r="N335" s="572"/>
      <c r="O335" s="582"/>
      <c r="P335" s="581"/>
      <c r="Q335" s="579"/>
      <c r="R335" s="572"/>
      <c r="S335" s="582"/>
      <c r="T335" s="583"/>
      <c r="U335" s="579"/>
      <c r="V335" s="572"/>
      <c r="W335" s="582"/>
      <c r="X335" s="575"/>
      <c r="Y335" s="580">
        <v>0</v>
      </c>
      <c r="Z335" s="580">
        <v>0</v>
      </c>
      <c r="AA335" s="567" t="str">
        <f t="shared" si="22"/>
        <v>No hay Programación</v>
      </c>
      <c r="AB335" s="568" t="str">
        <f t="shared" si="23"/>
        <v>De acuerdo con lo programado</v>
      </c>
      <c r="AC335" s="575"/>
      <c r="AD335" s="575"/>
      <c r="AE335" s="575"/>
      <c r="AF335" s="576"/>
      <c r="AG335" s="576"/>
      <c r="AH335" s="575"/>
      <c r="AI335" s="575"/>
      <c r="AJ335" s="575"/>
      <c r="AK335" s="576"/>
      <c r="AL335" s="576"/>
      <c r="AM335" s="575"/>
      <c r="AN335" s="575"/>
      <c r="AO335" s="575"/>
      <c r="AP335" s="575"/>
      <c r="AQ335" s="575"/>
    </row>
    <row r="336" spans="1:43" ht="35.25" hidden="1" customHeight="1" thickTop="1" thickBot="1">
      <c r="A336" s="563">
        <v>20.11</v>
      </c>
      <c r="B336" s="564"/>
      <c r="C336" s="564"/>
      <c r="D336" s="564"/>
      <c r="E336" s="564"/>
      <c r="F336" s="577" t="s">
        <v>1372</v>
      </c>
      <c r="G336" s="578">
        <v>0</v>
      </c>
      <c r="H336" s="578">
        <v>0</v>
      </c>
      <c r="I336" s="567" t="str">
        <f t="shared" si="20"/>
        <v>No hay Programación</v>
      </c>
      <c r="J336" s="568" t="str">
        <f t="shared" si="21"/>
        <v>De acuerdo con lo programado</v>
      </c>
      <c r="K336" s="578"/>
      <c r="L336" s="581"/>
      <c r="M336" s="579"/>
      <c r="N336" s="572"/>
      <c r="O336" s="582"/>
      <c r="P336" s="581"/>
      <c r="Q336" s="579"/>
      <c r="R336" s="572"/>
      <c r="S336" s="582"/>
      <c r="T336" s="583"/>
      <c r="U336" s="579"/>
      <c r="V336" s="572"/>
      <c r="W336" s="582"/>
      <c r="X336" s="575"/>
      <c r="Y336" s="580">
        <v>0</v>
      </c>
      <c r="Z336" s="580">
        <v>0</v>
      </c>
      <c r="AA336" s="567" t="str">
        <f t="shared" si="22"/>
        <v>No hay Programación</v>
      </c>
      <c r="AB336" s="568" t="str">
        <f t="shared" si="23"/>
        <v>De acuerdo con lo programado</v>
      </c>
      <c r="AC336" s="575"/>
      <c r="AD336" s="575"/>
      <c r="AE336" s="575"/>
      <c r="AF336" s="576"/>
      <c r="AG336" s="576"/>
      <c r="AH336" s="575"/>
      <c r="AI336" s="575"/>
      <c r="AJ336" s="575"/>
      <c r="AK336" s="576"/>
      <c r="AL336" s="576"/>
      <c r="AM336" s="575"/>
      <c r="AN336" s="575"/>
      <c r="AO336" s="575"/>
      <c r="AP336" s="575"/>
      <c r="AQ336" s="575"/>
    </row>
    <row r="337" spans="1:43" ht="46.2" hidden="1" thickTop="1" thickBot="1">
      <c r="A337" s="563">
        <v>20.11</v>
      </c>
      <c r="B337" s="564"/>
      <c r="C337" s="564"/>
      <c r="D337" s="564"/>
      <c r="E337" s="564"/>
      <c r="F337" s="577" t="s">
        <v>1372</v>
      </c>
      <c r="G337" s="578">
        <v>0</v>
      </c>
      <c r="H337" s="578">
        <v>0</v>
      </c>
      <c r="I337" s="567" t="str">
        <f t="shared" si="20"/>
        <v>No hay Programación</v>
      </c>
      <c r="J337" s="568" t="str">
        <f t="shared" si="21"/>
        <v>De acuerdo con lo programado</v>
      </c>
      <c r="K337" s="578"/>
      <c r="L337" s="581"/>
      <c r="M337" s="579"/>
      <c r="N337" s="572"/>
      <c r="O337" s="582"/>
      <c r="P337" s="581"/>
      <c r="Q337" s="579"/>
      <c r="R337" s="572"/>
      <c r="S337" s="582"/>
      <c r="T337" s="583"/>
      <c r="U337" s="579"/>
      <c r="V337" s="572"/>
      <c r="W337" s="582"/>
      <c r="X337" s="575"/>
      <c r="Y337" s="580">
        <v>0</v>
      </c>
      <c r="Z337" s="580">
        <v>0</v>
      </c>
      <c r="AA337" s="567" t="str">
        <f t="shared" si="22"/>
        <v>No hay Programación</v>
      </c>
      <c r="AB337" s="568" t="str">
        <f t="shared" si="23"/>
        <v>De acuerdo con lo programado</v>
      </c>
      <c r="AC337" s="575"/>
      <c r="AD337" s="575"/>
      <c r="AE337" s="575"/>
      <c r="AF337" s="576"/>
      <c r="AG337" s="576"/>
      <c r="AH337" s="575"/>
      <c r="AI337" s="575"/>
      <c r="AJ337" s="575"/>
      <c r="AK337" s="576"/>
      <c r="AL337" s="576"/>
      <c r="AM337" s="575"/>
      <c r="AN337" s="575"/>
      <c r="AO337" s="575"/>
      <c r="AP337" s="575"/>
      <c r="AQ337" s="575"/>
    </row>
    <row r="338" spans="1:43" ht="46.2" hidden="1" thickTop="1" thickBot="1">
      <c r="A338" s="563">
        <v>20.11</v>
      </c>
      <c r="B338" s="564"/>
      <c r="C338" s="564"/>
      <c r="D338" s="564"/>
      <c r="E338" s="564"/>
      <c r="F338" s="577" t="s">
        <v>1372</v>
      </c>
      <c r="G338" s="578">
        <v>0</v>
      </c>
      <c r="H338" s="578">
        <v>0</v>
      </c>
      <c r="I338" s="567" t="str">
        <f t="shared" si="20"/>
        <v>No hay Programación</v>
      </c>
      <c r="J338" s="568" t="str">
        <f t="shared" si="21"/>
        <v>De acuerdo con lo programado</v>
      </c>
      <c r="K338" s="578"/>
      <c r="L338" s="581"/>
      <c r="M338" s="579"/>
      <c r="N338" s="572"/>
      <c r="O338" s="582"/>
      <c r="P338" s="581"/>
      <c r="Q338" s="579"/>
      <c r="R338" s="572"/>
      <c r="S338" s="582"/>
      <c r="T338" s="583"/>
      <c r="U338" s="579"/>
      <c r="V338" s="572"/>
      <c r="W338" s="582"/>
      <c r="X338" s="575"/>
      <c r="Y338" s="580">
        <v>0</v>
      </c>
      <c r="Z338" s="580">
        <v>0</v>
      </c>
      <c r="AA338" s="567" t="str">
        <f t="shared" si="22"/>
        <v>No hay Programación</v>
      </c>
      <c r="AB338" s="568" t="str">
        <f t="shared" si="23"/>
        <v>De acuerdo con lo programado</v>
      </c>
      <c r="AC338" s="575"/>
      <c r="AD338" s="575"/>
      <c r="AE338" s="575"/>
      <c r="AF338" s="576"/>
      <c r="AG338" s="576"/>
      <c r="AH338" s="575"/>
      <c r="AI338" s="575"/>
      <c r="AJ338" s="575"/>
      <c r="AK338" s="576"/>
      <c r="AL338" s="576"/>
      <c r="AM338" s="575"/>
      <c r="AN338" s="575"/>
      <c r="AO338" s="575"/>
      <c r="AP338" s="575"/>
      <c r="AQ338" s="575"/>
    </row>
    <row r="339" spans="1:43" ht="46.2" hidden="1" thickTop="1" thickBot="1">
      <c r="A339" s="563">
        <v>20.11</v>
      </c>
      <c r="B339" s="564"/>
      <c r="C339" s="564"/>
      <c r="D339" s="564"/>
      <c r="E339" s="564"/>
      <c r="F339" s="577" t="s">
        <v>1372</v>
      </c>
      <c r="G339" s="578">
        <v>0</v>
      </c>
      <c r="H339" s="578">
        <v>0</v>
      </c>
      <c r="I339" s="567" t="str">
        <f t="shared" si="20"/>
        <v>No hay Programación</v>
      </c>
      <c r="J339" s="568" t="str">
        <f t="shared" si="21"/>
        <v>De acuerdo con lo programado</v>
      </c>
      <c r="K339" s="578"/>
      <c r="L339" s="581"/>
      <c r="M339" s="579"/>
      <c r="N339" s="572"/>
      <c r="O339" s="582"/>
      <c r="P339" s="581"/>
      <c r="Q339" s="579"/>
      <c r="R339" s="572"/>
      <c r="S339" s="582"/>
      <c r="T339" s="583"/>
      <c r="U339" s="579"/>
      <c r="V339" s="572"/>
      <c r="W339" s="582"/>
      <c r="X339" s="575"/>
      <c r="Y339" s="580">
        <v>0</v>
      </c>
      <c r="Z339" s="580">
        <v>0</v>
      </c>
      <c r="AA339" s="567" t="str">
        <f t="shared" si="22"/>
        <v>No hay Programación</v>
      </c>
      <c r="AB339" s="568" t="str">
        <f t="shared" si="23"/>
        <v>De acuerdo con lo programado</v>
      </c>
      <c r="AC339" s="575"/>
      <c r="AD339" s="575"/>
      <c r="AE339" s="575"/>
      <c r="AF339" s="576"/>
      <c r="AG339" s="576"/>
      <c r="AH339" s="575"/>
      <c r="AI339" s="575"/>
      <c r="AJ339" s="575"/>
      <c r="AK339" s="576"/>
      <c r="AL339" s="576"/>
      <c r="AM339" s="575"/>
      <c r="AN339" s="575"/>
      <c r="AO339" s="575"/>
      <c r="AP339" s="575"/>
      <c r="AQ339" s="575"/>
    </row>
    <row r="340" spans="1:43" ht="46.2" hidden="1" thickTop="1" thickBot="1">
      <c r="A340" s="563">
        <v>20.11</v>
      </c>
      <c r="B340" s="564"/>
      <c r="C340" s="564"/>
      <c r="D340" s="564"/>
      <c r="E340" s="564"/>
      <c r="F340" s="577" t="s">
        <v>1372</v>
      </c>
      <c r="G340" s="578">
        <v>0</v>
      </c>
      <c r="H340" s="578">
        <v>0</v>
      </c>
      <c r="I340" s="567" t="str">
        <f t="shared" si="20"/>
        <v>No hay Programación</v>
      </c>
      <c r="J340" s="568" t="str">
        <f t="shared" si="21"/>
        <v>De acuerdo con lo programado</v>
      </c>
      <c r="K340" s="578"/>
      <c r="L340" s="581"/>
      <c r="M340" s="579"/>
      <c r="N340" s="572"/>
      <c r="O340" s="582"/>
      <c r="P340" s="581"/>
      <c r="Q340" s="579"/>
      <c r="R340" s="572"/>
      <c r="S340" s="582"/>
      <c r="T340" s="583"/>
      <c r="U340" s="579"/>
      <c r="V340" s="572"/>
      <c r="W340" s="582"/>
      <c r="X340" s="575"/>
      <c r="Y340" s="580">
        <v>0</v>
      </c>
      <c r="Z340" s="580">
        <v>0</v>
      </c>
      <c r="AA340" s="567" t="str">
        <f t="shared" si="22"/>
        <v>No hay Programación</v>
      </c>
      <c r="AB340" s="568" t="str">
        <f t="shared" si="23"/>
        <v>De acuerdo con lo programado</v>
      </c>
      <c r="AC340" s="575"/>
      <c r="AD340" s="575"/>
      <c r="AE340" s="575"/>
      <c r="AF340" s="576"/>
      <c r="AG340" s="576"/>
      <c r="AH340" s="575"/>
      <c r="AI340" s="575"/>
      <c r="AJ340" s="575"/>
      <c r="AK340" s="576"/>
      <c r="AL340" s="576"/>
      <c r="AM340" s="575"/>
      <c r="AN340" s="575"/>
      <c r="AO340" s="575"/>
      <c r="AP340" s="575"/>
      <c r="AQ340" s="575"/>
    </row>
    <row r="341" spans="1:43" ht="46.2" hidden="1" thickTop="1" thickBot="1">
      <c r="A341" s="563">
        <v>20.11</v>
      </c>
      <c r="B341" s="564"/>
      <c r="C341" s="564"/>
      <c r="D341" s="564"/>
      <c r="E341" s="564"/>
      <c r="F341" s="577" t="s">
        <v>1372</v>
      </c>
      <c r="G341" s="578">
        <v>0</v>
      </c>
      <c r="H341" s="578">
        <v>0</v>
      </c>
      <c r="I341" s="567" t="str">
        <f t="shared" si="20"/>
        <v>No hay Programación</v>
      </c>
      <c r="J341" s="568" t="str">
        <f t="shared" si="21"/>
        <v>De acuerdo con lo programado</v>
      </c>
      <c r="K341" s="578"/>
      <c r="L341" s="581"/>
      <c r="M341" s="579"/>
      <c r="N341" s="572"/>
      <c r="O341" s="582"/>
      <c r="P341" s="581"/>
      <c r="Q341" s="579"/>
      <c r="R341" s="572"/>
      <c r="S341" s="582"/>
      <c r="T341" s="583"/>
      <c r="U341" s="579"/>
      <c r="V341" s="572"/>
      <c r="W341" s="582"/>
      <c r="X341" s="575"/>
      <c r="Y341" s="580">
        <v>0</v>
      </c>
      <c r="Z341" s="580">
        <v>0</v>
      </c>
      <c r="AA341" s="567" t="str">
        <f t="shared" si="22"/>
        <v>No hay Programación</v>
      </c>
      <c r="AB341" s="568" t="str">
        <f t="shared" si="23"/>
        <v>De acuerdo con lo programado</v>
      </c>
      <c r="AC341" s="575"/>
      <c r="AD341" s="575"/>
      <c r="AE341" s="575"/>
      <c r="AF341" s="576"/>
      <c r="AG341" s="576"/>
      <c r="AH341" s="575"/>
      <c r="AI341" s="575"/>
      <c r="AJ341" s="575"/>
      <c r="AK341" s="576"/>
      <c r="AL341" s="576"/>
      <c r="AM341" s="575"/>
      <c r="AN341" s="575"/>
      <c r="AO341" s="575"/>
      <c r="AP341" s="575"/>
      <c r="AQ341" s="575"/>
    </row>
    <row r="342" spans="1:43" ht="46.2" hidden="1" thickTop="1" thickBot="1">
      <c r="A342" s="563">
        <v>20.11</v>
      </c>
      <c r="B342" s="564"/>
      <c r="C342" s="564"/>
      <c r="D342" s="564"/>
      <c r="E342" s="564"/>
      <c r="F342" s="577" t="s">
        <v>1372</v>
      </c>
      <c r="G342" s="578">
        <v>0</v>
      </c>
      <c r="H342" s="578">
        <v>0</v>
      </c>
      <c r="I342" s="567" t="str">
        <f t="shared" si="20"/>
        <v>No hay Programación</v>
      </c>
      <c r="J342" s="568" t="str">
        <f t="shared" si="21"/>
        <v>De acuerdo con lo programado</v>
      </c>
      <c r="K342" s="578"/>
      <c r="L342" s="581"/>
      <c r="M342" s="579"/>
      <c r="N342" s="572"/>
      <c r="O342" s="582"/>
      <c r="P342" s="581"/>
      <c r="Q342" s="579"/>
      <c r="R342" s="572"/>
      <c r="S342" s="582"/>
      <c r="T342" s="583"/>
      <c r="U342" s="579"/>
      <c r="V342" s="572"/>
      <c r="W342" s="582"/>
      <c r="X342" s="575"/>
      <c r="Y342" s="580">
        <v>0</v>
      </c>
      <c r="Z342" s="580">
        <v>0</v>
      </c>
      <c r="AA342" s="567" t="str">
        <f t="shared" si="22"/>
        <v>No hay Programación</v>
      </c>
      <c r="AB342" s="568" t="str">
        <f t="shared" si="23"/>
        <v>De acuerdo con lo programado</v>
      </c>
      <c r="AC342" s="575"/>
      <c r="AD342" s="575"/>
      <c r="AE342" s="575"/>
      <c r="AF342" s="576"/>
      <c r="AG342" s="576"/>
      <c r="AH342" s="575"/>
      <c r="AI342" s="575"/>
      <c r="AJ342" s="575"/>
      <c r="AK342" s="576"/>
      <c r="AL342" s="576"/>
      <c r="AM342" s="575"/>
      <c r="AN342" s="575"/>
      <c r="AO342" s="575"/>
      <c r="AP342" s="575"/>
      <c r="AQ342" s="575"/>
    </row>
    <row r="343" spans="1:43" ht="46.2" hidden="1" thickTop="1" thickBot="1">
      <c r="A343" s="563">
        <v>20.11</v>
      </c>
      <c r="B343" s="564"/>
      <c r="C343" s="564"/>
      <c r="D343" s="564"/>
      <c r="E343" s="564"/>
      <c r="F343" s="577" t="s">
        <v>1372</v>
      </c>
      <c r="G343" s="578">
        <v>0</v>
      </c>
      <c r="H343" s="578">
        <v>0</v>
      </c>
      <c r="I343" s="567" t="str">
        <f t="shared" si="20"/>
        <v>No hay Programación</v>
      </c>
      <c r="J343" s="568" t="str">
        <f t="shared" si="21"/>
        <v>De acuerdo con lo programado</v>
      </c>
      <c r="K343" s="578"/>
      <c r="L343" s="581"/>
      <c r="M343" s="579"/>
      <c r="N343" s="572"/>
      <c r="O343" s="582"/>
      <c r="P343" s="581"/>
      <c r="Q343" s="579"/>
      <c r="R343" s="572"/>
      <c r="S343" s="582"/>
      <c r="T343" s="583"/>
      <c r="U343" s="579"/>
      <c r="V343" s="572"/>
      <c r="W343" s="582"/>
      <c r="X343" s="575"/>
      <c r="Y343" s="580">
        <v>0</v>
      </c>
      <c r="Z343" s="580">
        <v>0</v>
      </c>
      <c r="AA343" s="567" t="str">
        <f t="shared" si="22"/>
        <v>No hay Programación</v>
      </c>
      <c r="AB343" s="568" t="str">
        <f t="shared" si="23"/>
        <v>De acuerdo con lo programado</v>
      </c>
      <c r="AC343" s="575"/>
      <c r="AD343" s="575"/>
      <c r="AE343" s="575"/>
      <c r="AF343" s="576"/>
      <c r="AG343" s="576"/>
      <c r="AH343" s="575"/>
      <c r="AI343" s="575"/>
      <c r="AJ343" s="575"/>
      <c r="AK343" s="576"/>
      <c r="AL343" s="576"/>
      <c r="AM343" s="575"/>
      <c r="AN343" s="575"/>
      <c r="AO343" s="575"/>
      <c r="AP343" s="575"/>
      <c r="AQ343" s="575"/>
    </row>
    <row r="344" spans="1:43" ht="46.2" hidden="1" thickTop="1" thickBot="1">
      <c r="A344" s="563">
        <v>20.12</v>
      </c>
      <c r="B344" s="564"/>
      <c r="C344" s="564"/>
      <c r="D344" s="564"/>
      <c r="E344" s="564"/>
      <c r="F344" s="577" t="s">
        <v>1373</v>
      </c>
      <c r="G344" s="578">
        <v>0</v>
      </c>
      <c r="H344" s="578">
        <v>0</v>
      </c>
      <c r="I344" s="567" t="str">
        <f t="shared" si="20"/>
        <v>No hay Programación</v>
      </c>
      <c r="J344" s="568" t="str">
        <f t="shared" si="21"/>
        <v>De acuerdo con lo programado</v>
      </c>
      <c r="K344" s="578"/>
      <c r="L344" s="581"/>
      <c r="M344" s="579"/>
      <c r="N344" s="572"/>
      <c r="O344" s="582"/>
      <c r="P344" s="581"/>
      <c r="Q344" s="579"/>
      <c r="R344" s="572"/>
      <c r="S344" s="582"/>
      <c r="T344" s="583"/>
      <c r="U344" s="579"/>
      <c r="V344" s="572"/>
      <c r="W344" s="582"/>
      <c r="X344" s="575"/>
      <c r="Y344" s="580">
        <v>0</v>
      </c>
      <c r="Z344" s="580">
        <v>0</v>
      </c>
      <c r="AA344" s="567" t="str">
        <f t="shared" si="22"/>
        <v>No hay Programación</v>
      </c>
      <c r="AB344" s="568" t="str">
        <f t="shared" si="23"/>
        <v>De acuerdo con lo programado</v>
      </c>
      <c r="AC344" s="575"/>
      <c r="AD344" s="575"/>
      <c r="AE344" s="575"/>
      <c r="AF344" s="576"/>
      <c r="AG344" s="576"/>
      <c r="AH344" s="575"/>
      <c r="AI344" s="575"/>
      <c r="AJ344" s="575"/>
      <c r="AK344" s="576"/>
      <c r="AL344" s="576"/>
      <c r="AM344" s="575"/>
      <c r="AN344" s="575"/>
      <c r="AO344" s="575"/>
      <c r="AP344" s="575"/>
      <c r="AQ344" s="575"/>
    </row>
    <row r="345" spans="1:43" ht="35.25" hidden="1" customHeight="1" thickTop="1" thickBot="1">
      <c r="A345" s="563">
        <v>20.13</v>
      </c>
      <c r="B345" s="564"/>
      <c r="C345" s="564"/>
      <c r="D345" s="564"/>
      <c r="E345" s="564"/>
      <c r="F345" s="587" t="s">
        <v>1374</v>
      </c>
      <c r="G345" s="588">
        <v>12</v>
      </c>
      <c r="H345" s="588">
        <v>12</v>
      </c>
      <c r="I345" s="567">
        <f t="shared" si="20"/>
        <v>1</v>
      </c>
      <c r="J345" s="568" t="str">
        <f t="shared" si="21"/>
        <v>De acuerdo con lo programado</v>
      </c>
      <c r="K345" s="588"/>
      <c r="L345" s="581"/>
      <c r="M345" s="579"/>
      <c r="N345" s="572"/>
      <c r="O345" s="582"/>
      <c r="P345" s="581"/>
      <c r="Q345" s="579"/>
      <c r="R345" s="572"/>
      <c r="S345" s="582"/>
      <c r="T345" s="583"/>
      <c r="U345" s="579"/>
      <c r="V345" s="572"/>
      <c r="W345" s="582"/>
      <c r="X345" s="575"/>
      <c r="Y345" s="580">
        <v>12</v>
      </c>
      <c r="Z345" s="580">
        <v>12</v>
      </c>
      <c r="AA345" s="567">
        <f t="shared" si="22"/>
        <v>1</v>
      </c>
      <c r="AB345" s="568" t="str">
        <f t="shared" si="23"/>
        <v>De acuerdo con lo programado</v>
      </c>
      <c r="AC345" s="575"/>
      <c r="AD345" s="575"/>
      <c r="AE345" s="575"/>
      <c r="AF345" s="576"/>
      <c r="AG345" s="576"/>
      <c r="AH345" s="575"/>
      <c r="AI345" s="575"/>
      <c r="AJ345" s="575"/>
      <c r="AK345" s="576"/>
      <c r="AL345" s="576"/>
      <c r="AM345" s="575"/>
      <c r="AN345" s="575"/>
      <c r="AO345" s="575"/>
      <c r="AP345" s="575"/>
      <c r="AQ345" s="575"/>
    </row>
    <row r="346" spans="1:43" ht="35.25" hidden="1" customHeight="1" thickTop="1" thickBot="1">
      <c r="A346" s="563">
        <v>20.13</v>
      </c>
      <c r="B346" s="564"/>
      <c r="C346" s="564"/>
      <c r="D346" s="564"/>
      <c r="E346" s="564"/>
      <c r="F346" s="587" t="s">
        <v>1374</v>
      </c>
      <c r="G346" s="588">
        <v>0</v>
      </c>
      <c r="H346" s="588">
        <v>0</v>
      </c>
      <c r="I346" s="567" t="str">
        <f t="shared" si="20"/>
        <v>No hay Programación</v>
      </c>
      <c r="J346" s="568" t="str">
        <f t="shared" si="21"/>
        <v>De acuerdo con lo programado</v>
      </c>
      <c r="K346" s="588"/>
      <c r="L346" s="581"/>
      <c r="M346" s="579"/>
      <c r="N346" s="572"/>
      <c r="O346" s="582"/>
      <c r="P346" s="581"/>
      <c r="Q346" s="579"/>
      <c r="R346" s="572"/>
      <c r="S346" s="582"/>
      <c r="T346" s="583"/>
      <c r="U346" s="579"/>
      <c r="V346" s="572"/>
      <c r="W346" s="582"/>
      <c r="X346" s="575"/>
      <c r="Y346" s="580">
        <v>0</v>
      </c>
      <c r="Z346" s="580">
        <v>0</v>
      </c>
      <c r="AA346" s="567" t="str">
        <f t="shared" si="22"/>
        <v>No hay Programación</v>
      </c>
      <c r="AB346" s="568" t="str">
        <f t="shared" si="23"/>
        <v>De acuerdo con lo programado</v>
      </c>
      <c r="AC346" s="575"/>
      <c r="AD346" s="575"/>
      <c r="AE346" s="575"/>
      <c r="AF346" s="576"/>
      <c r="AG346" s="576"/>
      <c r="AH346" s="575"/>
      <c r="AI346" s="575"/>
      <c r="AJ346" s="575"/>
      <c r="AK346" s="576"/>
      <c r="AL346" s="576"/>
      <c r="AM346" s="575"/>
      <c r="AN346" s="575"/>
      <c r="AO346" s="575"/>
      <c r="AP346" s="575"/>
      <c r="AQ346" s="575"/>
    </row>
    <row r="347" spans="1:43" ht="35.25" hidden="1" customHeight="1" thickTop="1" thickBot="1">
      <c r="A347" s="563">
        <v>20.13</v>
      </c>
      <c r="B347" s="564"/>
      <c r="C347" s="564"/>
      <c r="D347" s="564"/>
      <c r="E347" s="564"/>
      <c r="F347" s="587" t="s">
        <v>1374</v>
      </c>
      <c r="G347" s="588">
        <v>0</v>
      </c>
      <c r="H347" s="588">
        <v>0</v>
      </c>
      <c r="I347" s="567" t="str">
        <f t="shared" si="20"/>
        <v>No hay Programación</v>
      </c>
      <c r="J347" s="568" t="str">
        <f t="shared" si="21"/>
        <v>De acuerdo con lo programado</v>
      </c>
      <c r="K347" s="588"/>
      <c r="L347" s="581"/>
      <c r="M347" s="579"/>
      <c r="N347" s="572"/>
      <c r="O347" s="582"/>
      <c r="P347" s="581"/>
      <c r="Q347" s="579"/>
      <c r="R347" s="572"/>
      <c r="S347" s="582"/>
      <c r="T347" s="583"/>
      <c r="U347" s="579"/>
      <c r="V347" s="572"/>
      <c r="W347" s="582"/>
      <c r="X347" s="575"/>
      <c r="Y347" s="580">
        <v>0</v>
      </c>
      <c r="Z347" s="580">
        <v>0</v>
      </c>
      <c r="AA347" s="567" t="str">
        <f t="shared" si="22"/>
        <v>No hay Programación</v>
      </c>
      <c r="AB347" s="568" t="str">
        <f t="shared" si="23"/>
        <v>De acuerdo con lo programado</v>
      </c>
      <c r="AC347" s="575"/>
      <c r="AD347" s="575"/>
      <c r="AE347" s="575"/>
      <c r="AF347" s="576"/>
      <c r="AG347" s="576"/>
      <c r="AH347" s="575"/>
      <c r="AI347" s="575"/>
      <c r="AJ347" s="575"/>
      <c r="AK347" s="576"/>
      <c r="AL347" s="576"/>
      <c r="AM347" s="575"/>
      <c r="AN347" s="575"/>
      <c r="AO347" s="575"/>
      <c r="AP347" s="575"/>
      <c r="AQ347" s="575"/>
    </row>
    <row r="348" spans="1:43" ht="35.25" hidden="1" customHeight="1" thickTop="1" thickBot="1">
      <c r="A348" s="563">
        <v>20.13</v>
      </c>
      <c r="B348" s="564"/>
      <c r="C348" s="564"/>
      <c r="D348" s="564"/>
      <c r="E348" s="564"/>
      <c r="F348" s="587" t="s">
        <v>1374</v>
      </c>
      <c r="G348" s="588">
        <v>0</v>
      </c>
      <c r="H348" s="588">
        <v>0</v>
      </c>
      <c r="I348" s="567" t="str">
        <f t="shared" si="20"/>
        <v>No hay Programación</v>
      </c>
      <c r="J348" s="568" t="str">
        <f t="shared" si="21"/>
        <v>De acuerdo con lo programado</v>
      </c>
      <c r="K348" s="588"/>
      <c r="L348" s="581"/>
      <c r="M348" s="579"/>
      <c r="N348" s="572"/>
      <c r="O348" s="582"/>
      <c r="P348" s="581"/>
      <c r="Q348" s="579"/>
      <c r="R348" s="572"/>
      <c r="S348" s="582"/>
      <c r="T348" s="583"/>
      <c r="U348" s="579"/>
      <c r="V348" s="572"/>
      <c r="W348" s="582"/>
      <c r="X348" s="575"/>
      <c r="Y348" s="580">
        <v>0</v>
      </c>
      <c r="Z348" s="580">
        <v>0</v>
      </c>
      <c r="AA348" s="567" t="str">
        <f t="shared" si="22"/>
        <v>No hay Programación</v>
      </c>
      <c r="AB348" s="568" t="str">
        <f t="shared" si="23"/>
        <v>De acuerdo con lo programado</v>
      </c>
      <c r="AC348" s="575"/>
      <c r="AD348" s="575"/>
      <c r="AE348" s="575"/>
      <c r="AF348" s="576"/>
      <c r="AG348" s="576"/>
      <c r="AH348" s="575"/>
      <c r="AI348" s="575"/>
      <c r="AJ348" s="575"/>
      <c r="AK348" s="576"/>
      <c r="AL348" s="576"/>
      <c r="AM348" s="575"/>
      <c r="AN348" s="575"/>
      <c r="AO348" s="575"/>
      <c r="AP348" s="575"/>
      <c r="AQ348" s="575"/>
    </row>
    <row r="349" spans="1:43" ht="35.25" hidden="1" customHeight="1" thickTop="1" thickBot="1">
      <c r="A349" s="563">
        <v>20.13</v>
      </c>
      <c r="B349" s="564"/>
      <c r="C349" s="564"/>
      <c r="D349" s="564"/>
      <c r="E349" s="564"/>
      <c r="F349" s="587" t="s">
        <v>1374</v>
      </c>
      <c r="G349" s="588">
        <v>0</v>
      </c>
      <c r="H349" s="588">
        <v>0</v>
      </c>
      <c r="I349" s="567" t="str">
        <f t="shared" si="20"/>
        <v>No hay Programación</v>
      </c>
      <c r="J349" s="568" t="str">
        <f t="shared" si="21"/>
        <v>De acuerdo con lo programado</v>
      </c>
      <c r="K349" s="588"/>
      <c r="L349" s="581"/>
      <c r="M349" s="579"/>
      <c r="N349" s="572"/>
      <c r="O349" s="582"/>
      <c r="P349" s="581"/>
      <c r="Q349" s="579"/>
      <c r="R349" s="572"/>
      <c r="S349" s="582"/>
      <c r="T349" s="583"/>
      <c r="U349" s="579"/>
      <c r="V349" s="572"/>
      <c r="W349" s="582"/>
      <c r="X349" s="575"/>
      <c r="Y349" s="580">
        <v>0</v>
      </c>
      <c r="Z349" s="580">
        <v>0</v>
      </c>
      <c r="AA349" s="567" t="str">
        <f t="shared" si="22"/>
        <v>No hay Programación</v>
      </c>
      <c r="AB349" s="568" t="str">
        <f t="shared" si="23"/>
        <v>De acuerdo con lo programado</v>
      </c>
      <c r="AC349" s="575"/>
      <c r="AD349" s="575"/>
      <c r="AE349" s="575"/>
      <c r="AF349" s="576"/>
      <c r="AG349" s="576"/>
      <c r="AH349" s="575"/>
      <c r="AI349" s="575"/>
      <c r="AJ349" s="575"/>
      <c r="AK349" s="576"/>
      <c r="AL349" s="576"/>
      <c r="AM349" s="575"/>
      <c r="AN349" s="575"/>
      <c r="AO349" s="575"/>
      <c r="AP349" s="575"/>
      <c r="AQ349" s="575"/>
    </row>
    <row r="350" spans="1:43" ht="35.25" hidden="1" customHeight="1" thickTop="1" thickBot="1">
      <c r="A350" s="563">
        <v>20.13</v>
      </c>
      <c r="B350" s="564"/>
      <c r="C350" s="564"/>
      <c r="D350" s="564"/>
      <c r="E350" s="564"/>
      <c r="F350" s="587" t="s">
        <v>1374</v>
      </c>
      <c r="G350" s="588">
        <v>0</v>
      </c>
      <c r="H350" s="588">
        <v>0</v>
      </c>
      <c r="I350" s="567" t="str">
        <f t="shared" si="20"/>
        <v>No hay Programación</v>
      </c>
      <c r="J350" s="568" t="str">
        <f t="shared" si="21"/>
        <v>De acuerdo con lo programado</v>
      </c>
      <c r="K350" s="588"/>
      <c r="L350" s="581"/>
      <c r="M350" s="579"/>
      <c r="N350" s="572"/>
      <c r="O350" s="582"/>
      <c r="P350" s="581"/>
      <c r="Q350" s="579"/>
      <c r="R350" s="572"/>
      <c r="S350" s="582"/>
      <c r="T350" s="583"/>
      <c r="U350" s="579"/>
      <c r="V350" s="572"/>
      <c r="W350" s="582"/>
      <c r="X350" s="575"/>
      <c r="Y350" s="580">
        <v>0</v>
      </c>
      <c r="Z350" s="580">
        <v>0</v>
      </c>
      <c r="AA350" s="567" t="str">
        <f t="shared" si="22"/>
        <v>No hay Programación</v>
      </c>
      <c r="AB350" s="568" t="str">
        <f t="shared" si="23"/>
        <v>De acuerdo con lo programado</v>
      </c>
      <c r="AC350" s="575"/>
      <c r="AD350" s="575"/>
      <c r="AE350" s="575"/>
      <c r="AF350" s="576"/>
      <c r="AG350" s="576"/>
      <c r="AH350" s="575"/>
      <c r="AI350" s="575"/>
      <c r="AJ350" s="575"/>
      <c r="AK350" s="576"/>
      <c r="AL350" s="576"/>
      <c r="AM350" s="575"/>
      <c r="AN350" s="575"/>
      <c r="AO350" s="575"/>
      <c r="AP350" s="575"/>
      <c r="AQ350" s="575"/>
    </row>
    <row r="351" spans="1:43" ht="35.25" hidden="1" customHeight="1" thickTop="1" thickBot="1">
      <c r="A351" s="563">
        <v>20.13</v>
      </c>
      <c r="B351" s="564"/>
      <c r="C351" s="564"/>
      <c r="D351" s="564"/>
      <c r="E351" s="564"/>
      <c r="F351" s="587" t="s">
        <v>1374</v>
      </c>
      <c r="G351" s="588">
        <v>0</v>
      </c>
      <c r="H351" s="588">
        <v>0</v>
      </c>
      <c r="I351" s="567" t="str">
        <f t="shared" si="20"/>
        <v>No hay Programación</v>
      </c>
      <c r="J351" s="568" t="str">
        <f t="shared" si="21"/>
        <v>De acuerdo con lo programado</v>
      </c>
      <c r="K351" s="588"/>
      <c r="L351" s="581"/>
      <c r="M351" s="579"/>
      <c r="N351" s="572"/>
      <c r="O351" s="582"/>
      <c r="P351" s="581"/>
      <c r="Q351" s="579"/>
      <c r="R351" s="572"/>
      <c r="S351" s="582"/>
      <c r="T351" s="583"/>
      <c r="U351" s="579"/>
      <c r="V351" s="572"/>
      <c r="W351" s="582"/>
      <c r="X351" s="575"/>
      <c r="Y351" s="580">
        <v>0</v>
      </c>
      <c r="Z351" s="580">
        <v>0</v>
      </c>
      <c r="AA351" s="567" t="str">
        <f t="shared" si="22"/>
        <v>No hay Programación</v>
      </c>
      <c r="AB351" s="568" t="str">
        <f t="shared" si="23"/>
        <v>De acuerdo con lo programado</v>
      </c>
      <c r="AC351" s="575"/>
      <c r="AD351" s="575"/>
      <c r="AE351" s="575"/>
      <c r="AF351" s="576"/>
      <c r="AG351" s="576"/>
      <c r="AH351" s="575"/>
      <c r="AI351" s="575"/>
      <c r="AJ351" s="575"/>
      <c r="AK351" s="576"/>
      <c r="AL351" s="576"/>
      <c r="AM351" s="575"/>
      <c r="AN351" s="575"/>
      <c r="AO351" s="575"/>
      <c r="AP351" s="575"/>
      <c r="AQ351" s="575"/>
    </row>
    <row r="352" spans="1:43" ht="35.25" hidden="1" customHeight="1" thickTop="1" thickBot="1">
      <c r="A352" s="563">
        <v>20.13</v>
      </c>
      <c r="B352" s="564"/>
      <c r="C352" s="564"/>
      <c r="D352" s="564"/>
      <c r="E352" s="564"/>
      <c r="F352" s="587" t="s">
        <v>1374</v>
      </c>
      <c r="G352" s="588">
        <v>0</v>
      </c>
      <c r="H352" s="588">
        <v>0</v>
      </c>
      <c r="I352" s="567" t="str">
        <f t="shared" si="20"/>
        <v>No hay Programación</v>
      </c>
      <c r="J352" s="568" t="str">
        <f t="shared" si="21"/>
        <v>De acuerdo con lo programado</v>
      </c>
      <c r="K352" s="588"/>
      <c r="L352" s="581"/>
      <c r="M352" s="579"/>
      <c r="N352" s="572"/>
      <c r="O352" s="582"/>
      <c r="P352" s="581"/>
      <c r="Q352" s="579"/>
      <c r="R352" s="572"/>
      <c r="S352" s="582"/>
      <c r="T352" s="583"/>
      <c r="U352" s="579"/>
      <c r="V352" s="572"/>
      <c r="W352" s="582"/>
      <c r="X352" s="575"/>
      <c r="Y352" s="580">
        <v>0</v>
      </c>
      <c r="Z352" s="580">
        <v>0</v>
      </c>
      <c r="AA352" s="567" t="str">
        <f t="shared" si="22"/>
        <v>No hay Programación</v>
      </c>
      <c r="AB352" s="568" t="str">
        <f t="shared" si="23"/>
        <v>De acuerdo con lo programado</v>
      </c>
      <c r="AC352" s="575"/>
      <c r="AD352" s="575"/>
      <c r="AE352" s="575"/>
      <c r="AF352" s="576"/>
      <c r="AG352" s="576"/>
      <c r="AH352" s="575"/>
      <c r="AI352" s="575"/>
      <c r="AJ352" s="575"/>
      <c r="AK352" s="576"/>
      <c r="AL352" s="576"/>
      <c r="AM352" s="575"/>
      <c r="AN352" s="575"/>
      <c r="AO352" s="575"/>
      <c r="AP352" s="575"/>
      <c r="AQ352" s="575"/>
    </row>
    <row r="353" spans="1:43" ht="35.25" hidden="1" customHeight="1" thickTop="1" thickBot="1">
      <c r="A353" s="563">
        <v>20.13</v>
      </c>
      <c r="B353" s="564"/>
      <c r="C353" s="564"/>
      <c r="D353" s="564"/>
      <c r="E353" s="564"/>
      <c r="F353" s="587" t="s">
        <v>1374</v>
      </c>
      <c r="G353" s="588">
        <v>0</v>
      </c>
      <c r="H353" s="588">
        <v>0</v>
      </c>
      <c r="I353" s="567" t="str">
        <f t="shared" si="20"/>
        <v>No hay Programación</v>
      </c>
      <c r="J353" s="568" t="str">
        <f t="shared" si="21"/>
        <v>De acuerdo con lo programado</v>
      </c>
      <c r="K353" s="588"/>
      <c r="L353" s="581"/>
      <c r="M353" s="579"/>
      <c r="N353" s="572"/>
      <c r="O353" s="582"/>
      <c r="P353" s="581"/>
      <c r="Q353" s="579"/>
      <c r="R353" s="572"/>
      <c r="S353" s="582"/>
      <c r="T353" s="583"/>
      <c r="U353" s="579"/>
      <c r="V353" s="572"/>
      <c r="W353" s="582"/>
      <c r="X353" s="575"/>
      <c r="Y353" s="580">
        <v>0</v>
      </c>
      <c r="Z353" s="580">
        <v>0</v>
      </c>
      <c r="AA353" s="567" t="str">
        <f t="shared" si="22"/>
        <v>No hay Programación</v>
      </c>
      <c r="AB353" s="568" t="str">
        <f t="shared" si="23"/>
        <v>De acuerdo con lo programado</v>
      </c>
      <c r="AC353" s="575"/>
      <c r="AD353" s="575"/>
      <c r="AE353" s="575"/>
      <c r="AF353" s="576"/>
      <c r="AG353" s="576"/>
      <c r="AH353" s="575"/>
      <c r="AI353" s="575"/>
      <c r="AJ353" s="575"/>
      <c r="AK353" s="576"/>
      <c r="AL353" s="576"/>
      <c r="AM353" s="575"/>
      <c r="AN353" s="575"/>
      <c r="AO353" s="575"/>
      <c r="AP353" s="575"/>
      <c r="AQ353" s="575"/>
    </row>
    <row r="354" spans="1:43" ht="35.25" hidden="1" customHeight="1" thickTop="1" thickBot="1">
      <c r="A354" s="563">
        <v>20.13</v>
      </c>
      <c r="B354" s="564"/>
      <c r="C354" s="564"/>
      <c r="D354" s="564"/>
      <c r="E354" s="564"/>
      <c r="F354" s="587" t="s">
        <v>1374</v>
      </c>
      <c r="G354" s="588">
        <v>0</v>
      </c>
      <c r="H354" s="588">
        <v>0</v>
      </c>
      <c r="I354" s="567" t="str">
        <f t="shared" si="20"/>
        <v>No hay Programación</v>
      </c>
      <c r="J354" s="568" t="str">
        <f t="shared" si="21"/>
        <v>De acuerdo con lo programado</v>
      </c>
      <c r="K354" s="588"/>
      <c r="L354" s="581"/>
      <c r="M354" s="579"/>
      <c r="N354" s="572"/>
      <c r="O354" s="582"/>
      <c r="P354" s="581"/>
      <c r="Q354" s="579"/>
      <c r="R354" s="572"/>
      <c r="S354" s="582"/>
      <c r="T354" s="583"/>
      <c r="U354" s="579"/>
      <c r="V354" s="572"/>
      <c r="W354" s="582"/>
      <c r="X354" s="575"/>
      <c r="Y354" s="580">
        <v>0</v>
      </c>
      <c r="Z354" s="580">
        <v>0</v>
      </c>
      <c r="AA354" s="567" t="str">
        <f t="shared" si="22"/>
        <v>No hay Programación</v>
      </c>
      <c r="AB354" s="568" t="str">
        <f t="shared" si="23"/>
        <v>De acuerdo con lo programado</v>
      </c>
      <c r="AC354" s="575"/>
      <c r="AD354" s="575"/>
      <c r="AE354" s="575"/>
      <c r="AF354" s="576"/>
      <c r="AG354" s="576"/>
      <c r="AH354" s="575"/>
      <c r="AI354" s="575"/>
      <c r="AJ354" s="575"/>
      <c r="AK354" s="576"/>
      <c r="AL354" s="576"/>
      <c r="AM354" s="575"/>
      <c r="AN354" s="575"/>
      <c r="AO354" s="575"/>
      <c r="AP354" s="575"/>
      <c r="AQ354" s="575"/>
    </row>
    <row r="355" spans="1:43" ht="35.25" hidden="1" customHeight="1" thickTop="1" thickBot="1">
      <c r="A355" s="563">
        <v>20.13</v>
      </c>
      <c r="B355" s="564"/>
      <c r="C355" s="564"/>
      <c r="D355" s="564"/>
      <c r="E355" s="564"/>
      <c r="F355" s="587" t="s">
        <v>1374</v>
      </c>
      <c r="G355" s="588">
        <v>0</v>
      </c>
      <c r="H355" s="588">
        <v>0</v>
      </c>
      <c r="I355" s="567" t="str">
        <f t="shared" si="20"/>
        <v>No hay Programación</v>
      </c>
      <c r="J355" s="568" t="str">
        <f t="shared" si="21"/>
        <v>De acuerdo con lo programado</v>
      </c>
      <c r="K355" s="588"/>
      <c r="L355" s="581"/>
      <c r="M355" s="579"/>
      <c r="N355" s="572"/>
      <c r="O355" s="582"/>
      <c r="P355" s="581"/>
      <c r="Q355" s="579"/>
      <c r="R355" s="572"/>
      <c r="S355" s="582"/>
      <c r="T355" s="583"/>
      <c r="U355" s="579"/>
      <c r="V355" s="572"/>
      <c r="W355" s="582"/>
      <c r="X355" s="575"/>
      <c r="Y355" s="580">
        <v>0</v>
      </c>
      <c r="Z355" s="580">
        <v>0</v>
      </c>
      <c r="AA355" s="567" t="str">
        <f t="shared" si="22"/>
        <v>No hay Programación</v>
      </c>
      <c r="AB355" s="568" t="str">
        <f t="shared" si="23"/>
        <v>De acuerdo con lo programado</v>
      </c>
      <c r="AC355" s="575"/>
      <c r="AD355" s="575"/>
      <c r="AE355" s="575"/>
      <c r="AF355" s="576"/>
      <c r="AG355" s="576"/>
      <c r="AH355" s="575"/>
      <c r="AI355" s="575"/>
      <c r="AJ355" s="575"/>
      <c r="AK355" s="576"/>
      <c r="AL355" s="576"/>
      <c r="AM355" s="575"/>
      <c r="AN355" s="575"/>
      <c r="AO355" s="575"/>
      <c r="AP355" s="575"/>
      <c r="AQ355" s="575"/>
    </row>
    <row r="356" spans="1:43" ht="35.25" hidden="1" customHeight="1" thickTop="1" thickBot="1">
      <c r="A356" s="563">
        <v>20.13</v>
      </c>
      <c r="B356" s="564"/>
      <c r="C356" s="564"/>
      <c r="D356" s="564"/>
      <c r="E356" s="564"/>
      <c r="F356" s="587" t="s">
        <v>1374</v>
      </c>
      <c r="G356" s="588">
        <v>0</v>
      </c>
      <c r="H356" s="588">
        <v>0</v>
      </c>
      <c r="I356" s="567" t="str">
        <f t="shared" si="20"/>
        <v>No hay Programación</v>
      </c>
      <c r="J356" s="568" t="str">
        <f t="shared" si="21"/>
        <v>De acuerdo con lo programado</v>
      </c>
      <c r="K356" s="588"/>
      <c r="L356" s="581"/>
      <c r="M356" s="579"/>
      <c r="N356" s="572"/>
      <c r="O356" s="582"/>
      <c r="P356" s="581"/>
      <c r="Q356" s="579"/>
      <c r="R356" s="572"/>
      <c r="S356" s="582"/>
      <c r="T356" s="583"/>
      <c r="U356" s="579"/>
      <c r="V356" s="572"/>
      <c r="W356" s="582"/>
      <c r="X356" s="575"/>
      <c r="Y356" s="580">
        <v>0</v>
      </c>
      <c r="Z356" s="580">
        <v>0</v>
      </c>
      <c r="AA356" s="567" t="str">
        <f t="shared" si="22"/>
        <v>No hay Programación</v>
      </c>
      <c r="AB356" s="568" t="str">
        <f t="shared" si="23"/>
        <v>De acuerdo con lo programado</v>
      </c>
      <c r="AC356" s="575"/>
      <c r="AD356" s="575"/>
      <c r="AE356" s="575"/>
      <c r="AF356" s="576"/>
      <c r="AG356" s="576"/>
      <c r="AH356" s="575"/>
      <c r="AI356" s="575"/>
      <c r="AJ356" s="575"/>
      <c r="AK356" s="576"/>
      <c r="AL356" s="576"/>
      <c r="AM356" s="575"/>
      <c r="AN356" s="575"/>
      <c r="AO356" s="575"/>
      <c r="AP356" s="575"/>
      <c r="AQ356" s="575"/>
    </row>
    <row r="357" spans="1:43" ht="35.25" hidden="1" customHeight="1" thickTop="1" thickBot="1">
      <c r="A357" s="563">
        <v>20.14</v>
      </c>
      <c r="B357" s="564"/>
      <c r="C357" s="564"/>
      <c r="D357" s="564"/>
      <c r="E357" s="564"/>
      <c r="F357" s="587" t="s">
        <v>1375</v>
      </c>
      <c r="G357" s="588">
        <v>3</v>
      </c>
      <c r="H357" s="588">
        <v>3</v>
      </c>
      <c r="I357" s="567">
        <f t="shared" si="20"/>
        <v>1</v>
      </c>
      <c r="J357" s="568" t="str">
        <f t="shared" si="21"/>
        <v>De acuerdo con lo programado</v>
      </c>
      <c r="K357" s="588"/>
      <c r="L357" s="581"/>
      <c r="M357" s="579"/>
      <c r="N357" s="572"/>
      <c r="O357" s="582"/>
      <c r="P357" s="581"/>
      <c r="Q357" s="579"/>
      <c r="R357" s="572"/>
      <c r="S357" s="582"/>
      <c r="T357" s="583"/>
      <c r="U357" s="579"/>
      <c r="V357" s="572"/>
      <c r="W357" s="582"/>
      <c r="X357" s="575"/>
      <c r="Y357" s="580">
        <v>3</v>
      </c>
      <c r="Z357" s="580">
        <v>3</v>
      </c>
      <c r="AA357" s="567">
        <f t="shared" si="22"/>
        <v>1</v>
      </c>
      <c r="AB357" s="568" t="str">
        <f t="shared" si="23"/>
        <v>De acuerdo con lo programado</v>
      </c>
      <c r="AC357" s="575"/>
      <c r="AD357" s="575"/>
      <c r="AE357" s="575"/>
      <c r="AF357" s="576"/>
      <c r="AG357" s="576"/>
      <c r="AH357" s="575"/>
      <c r="AI357" s="575"/>
      <c r="AJ357" s="575"/>
      <c r="AK357" s="576"/>
      <c r="AL357" s="576"/>
      <c r="AM357" s="575"/>
      <c r="AN357" s="575"/>
      <c r="AO357" s="575"/>
      <c r="AP357" s="575"/>
      <c r="AQ357" s="575"/>
    </row>
    <row r="358" spans="1:43" ht="35.25" hidden="1" customHeight="1" thickTop="1" thickBot="1">
      <c r="A358" s="563">
        <v>20.14</v>
      </c>
      <c r="B358" s="564"/>
      <c r="C358" s="564"/>
      <c r="D358" s="564"/>
      <c r="E358" s="564"/>
      <c r="F358" s="587" t="s">
        <v>1375</v>
      </c>
      <c r="G358" s="588">
        <v>0</v>
      </c>
      <c r="H358" s="588">
        <v>0</v>
      </c>
      <c r="I358" s="567" t="str">
        <f t="shared" si="20"/>
        <v>No hay Programación</v>
      </c>
      <c r="J358" s="568" t="str">
        <f t="shared" si="21"/>
        <v>De acuerdo con lo programado</v>
      </c>
      <c r="K358" s="588"/>
      <c r="L358" s="581"/>
      <c r="M358" s="579"/>
      <c r="N358" s="572"/>
      <c r="O358" s="582"/>
      <c r="P358" s="581"/>
      <c r="Q358" s="579"/>
      <c r="R358" s="572"/>
      <c r="S358" s="582"/>
      <c r="T358" s="583"/>
      <c r="U358" s="579"/>
      <c r="V358" s="572"/>
      <c r="W358" s="582"/>
      <c r="X358" s="575"/>
      <c r="Y358" s="580">
        <v>0</v>
      </c>
      <c r="Z358" s="580">
        <v>0</v>
      </c>
      <c r="AA358" s="567" t="str">
        <f t="shared" si="22"/>
        <v>No hay Programación</v>
      </c>
      <c r="AB358" s="568" t="str">
        <f t="shared" si="23"/>
        <v>De acuerdo con lo programado</v>
      </c>
      <c r="AC358" s="575"/>
      <c r="AD358" s="575"/>
      <c r="AE358" s="575"/>
      <c r="AF358" s="576"/>
      <c r="AG358" s="576"/>
      <c r="AH358" s="575"/>
      <c r="AI358" s="575"/>
      <c r="AJ358" s="575"/>
      <c r="AK358" s="576"/>
      <c r="AL358" s="576"/>
      <c r="AM358" s="575"/>
      <c r="AN358" s="575"/>
      <c r="AO358" s="575"/>
      <c r="AP358" s="575"/>
      <c r="AQ358" s="575"/>
    </row>
    <row r="359" spans="1:43" ht="35.25" hidden="1" customHeight="1" thickTop="1" thickBot="1">
      <c r="A359" s="563">
        <v>20.14</v>
      </c>
      <c r="B359" s="564"/>
      <c r="C359" s="564"/>
      <c r="D359" s="564"/>
      <c r="E359" s="564"/>
      <c r="F359" s="587" t="s">
        <v>1375</v>
      </c>
      <c r="G359" s="588">
        <v>0</v>
      </c>
      <c r="H359" s="588">
        <v>0</v>
      </c>
      <c r="I359" s="567" t="str">
        <f t="shared" si="20"/>
        <v>No hay Programación</v>
      </c>
      <c r="J359" s="568" t="str">
        <f t="shared" si="21"/>
        <v>De acuerdo con lo programado</v>
      </c>
      <c r="K359" s="588"/>
      <c r="L359" s="581"/>
      <c r="M359" s="579"/>
      <c r="N359" s="572"/>
      <c r="O359" s="582"/>
      <c r="P359" s="581"/>
      <c r="Q359" s="579"/>
      <c r="R359" s="572"/>
      <c r="S359" s="582"/>
      <c r="T359" s="583"/>
      <c r="U359" s="579"/>
      <c r="V359" s="572"/>
      <c r="W359" s="582"/>
      <c r="X359" s="575"/>
      <c r="Y359" s="580">
        <v>0</v>
      </c>
      <c r="Z359" s="580">
        <v>0</v>
      </c>
      <c r="AA359" s="567" t="str">
        <f t="shared" si="22"/>
        <v>No hay Programación</v>
      </c>
      <c r="AB359" s="568" t="str">
        <f t="shared" si="23"/>
        <v>De acuerdo con lo programado</v>
      </c>
      <c r="AC359" s="575"/>
      <c r="AD359" s="575"/>
      <c r="AE359" s="575"/>
      <c r="AF359" s="576"/>
      <c r="AG359" s="576"/>
      <c r="AH359" s="575"/>
      <c r="AI359" s="575"/>
      <c r="AJ359" s="575"/>
      <c r="AK359" s="576"/>
      <c r="AL359" s="576"/>
      <c r="AM359" s="575"/>
      <c r="AN359" s="575"/>
      <c r="AO359" s="575"/>
      <c r="AP359" s="575"/>
      <c r="AQ359" s="575"/>
    </row>
    <row r="360" spans="1:43" ht="35.25" hidden="1" customHeight="1" thickTop="1" thickBot="1">
      <c r="A360" s="563">
        <v>20.14</v>
      </c>
      <c r="B360" s="564"/>
      <c r="C360" s="564"/>
      <c r="D360" s="564"/>
      <c r="E360" s="564"/>
      <c r="F360" s="587" t="s">
        <v>1375</v>
      </c>
      <c r="G360" s="588">
        <v>0</v>
      </c>
      <c r="H360" s="588">
        <v>0</v>
      </c>
      <c r="I360" s="567" t="str">
        <f t="shared" si="20"/>
        <v>No hay Programación</v>
      </c>
      <c r="J360" s="568" t="str">
        <f t="shared" si="21"/>
        <v>De acuerdo con lo programado</v>
      </c>
      <c r="K360" s="588"/>
      <c r="L360" s="581"/>
      <c r="M360" s="579"/>
      <c r="N360" s="572"/>
      <c r="O360" s="582"/>
      <c r="P360" s="581"/>
      <c r="Q360" s="579"/>
      <c r="R360" s="572"/>
      <c r="S360" s="582"/>
      <c r="T360" s="583"/>
      <c r="U360" s="579"/>
      <c r="V360" s="572"/>
      <c r="W360" s="582"/>
      <c r="X360" s="575"/>
      <c r="Y360" s="580">
        <v>0</v>
      </c>
      <c r="Z360" s="580">
        <v>0</v>
      </c>
      <c r="AA360" s="567" t="str">
        <f t="shared" si="22"/>
        <v>No hay Programación</v>
      </c>
      <c r="AB360" s="568" t="str">
        <f t="shared" si="23"/>
        <v>De acuerdo con lo programado</v>
      </c>
      <c r="AC360" s="575"/>
      <c r="AD360" s="575"/>
      <c r="AE360" s="575"/>
      <c r="AF360" s="576"/>
      <c r="AG360" s="576"/>
      <c r="AH360" s="575"/>
      <c r="AI360" s="575"/>
      <c r="AJ360" s="575"/>
      <c r="AK360" s="576"/>
      <c r="AL360" s="576"/>
      <c r="AM360" s="575"/>
      <c r="AN360" s="575"/>
      <c r="AO360" s="575"/>
      <c r="AP360" s="575"/>
      <c r="AQ360" s="575"/>
    </row>
    <row r="361" spans="1:43" ht="35.25" hidden="1" customHeight="1" thickTop="1" thickBot="1">
      <c r="A361" s="563">
        <v>20.14</v>
      </c>
      <c r="B361" s="564"/>
      <c r="C361" s="564"/>
      <c r="D361" s="564"/>
      <c r="E361" s="564"/>
      <c r="F361" s="587" t="s">
        <v>1375</v>
      </c>
      <c r="G361" s="588">
        <v>0</v>
      </c>
      <c r="H361" s="588">
        <v>0</v>
      </c>
      <c r="I361" s="567" t="str">
        <f t="shared" si="20"/>
        <v>No hay Programación</v>
      </c>
      <c r="J361" s="568" t="str">
        <f t="shared" si="21"/>
        <v>De acuerdo con lo programado</v>
      </c>
      <c r="K361" s="588"/>
      <c r="L361" s="581"/>
      <c r="M361" s="579"/>
      <c r="N361" s="572"/>
      <c r="O361" s="582"/>
      <c r="P361" s="581"/>
      <c r="Q361" s="579"/>
      <c r="R361" s="572"/>
      <c r="S361" s="582"/>
      <c r="T361" s="583"/>
      <c r="U361" s="579"/>
      <c r="V361" s="572"/>
      <c r="W361" s="582"/>
      <c r="X361" s="575"/>
      <c r="Y361" s="580">
        <v>0</v>
      </c>
      <c r="Z361" s="580">
        <v>0</v>
      </c>
      <c r="AA361" s="567" t="str">
        <f t="shared" si="22"/>
        <v>No hay Programación</v>
      </c>
      <c r="AB361" s="568" t="str">
        <f t="shared" si="23"/>
        <v>De acuerdo con lo programado</v>
      </c>
      <c r="AC361" s="575"/>
      <c r="AD361" s="575"/>
      <c r="AE361" s="575"/>
      <c r="AF361" s="576"/>
      <c r="AG361" s="576"/>
      <c r="AH361" s="575"/>
      <c r="AI361" s="575"/>
      <c r="AJ361" s="575"/>
      <c r="AK361" s="576"/>
      <c r="AL361" s="576"/>
      <c r="AM361" s="575"/>
      <c r="AN361" s="575"/>
      <c r="AO361" s="575"/>
      <c r="AP361" s="575"/>
      <c r="AQ361" s="575"/>
    </row>
    <row r="362" spans="1:43" ht="35.25" hidden="1" customHeight="1" thickTop="1" thickBot="1">
      <c r="A362" s="563">
        <v>20.14</v>
      </c>
      <c r="B362" s="564"/>
      <c r="C362" s="564"/>
      <c r="D362" s="564"/>
      <c r="E362" s="564"/>
      <c r="F362" s="587" t="s">
        <v>1375</v>
      </c>
      <c r="G362" s="588">
        <v>0</v>
      </c>
      <c r="H362" s="588">
        <v>0</v>
      </c>
      <c r="I362" s="567" t="str">
        <f t="shared" si="20"/>
        <v>No hay Programación</v>
      </c>
      <c r="J362" s="568" t="str">
        <f t="shared" si="21"/>
        <v>De acuerdo con lo programado</v>
      </c>
      <c r="K362" s="588"/>
      <c r="L362" s="581"/>
      <c r="M362" s="579"/>
      <c r="N362" s="572"/>
      <c r="O362" s="582"/>
      <c r="P362" s="581"/>
      <c r="Q362" s="579"/>
      <c r="R362" s="572"/>
      <c r="S362" s="582"/>
      <c r="T362" s="583"/>
      <c r="U362" s="579"/>
      <c r="V362" s="572"/>
      <c r="W362" s="582"/>
      <c r="X362" s="575"/>
      <c r="Y362" s="580">
        <v>0</v>
      </c>
      <c r="Z362" s="580">
        <v>0</v>
      </c>
      <c r="AA362" s="567" t="str">
        <f t="shared" si="22"/>
        <v>No hay Programación</v>
      </c>
      <c r="AB362" s="568" t="str">
        <f t="shared" si="23"/>
        <v>De acuerdo con lo programado</v>
      </c>
      <c r="AC362" s="575"/>
      <c r="AD362" s="575"/>
      <c r="AE362" s="575"/>
      <c r="AF362" s="576"/>
      <c r="AG362" s="576"/>
      <c r="AH362" s="575"/>
      <c r="AI362" s="575"/>
      <c r="AJ362" s="575"/>
      <c r="AK362" s="576"/>
      <c r="AL362" s="576"/>
      <c r="AM362" s="575"/>
      <c r="AN362" s="575"/>
      <c r="AO362" s="575"/>
      <c r="AP362" s="575"/>
      <c r="AQ362" s="575"/>
    </row>
    <row r="363" spans="1:43" ht="35.25" hidden="1" customHeight="1" thickTop="1" thickBot="1">
      <c r="A363" s="563">
        <v>20.14</v>
      </c>
      <c r="B363" s="564"/>
      <c r="C363" s="564"/>
      <c r="D363" s="564"/>
      <c r="E363" s="564"/>
      <c r="F363" s="587" t="s">
        <v>1375</v>
      </c>
      <c r="G363" s="588">
        <v>0</v>
      </c>
      <c r="H363" s="588">
        <v>0</v>
      </c>
      <c r="I363" s="567" t="str">
        <f t="shared" si="20"/>
        <v>No hay Programación</v>
      </c>
      <c r="J363" s="568" t="str">
        <f t="shared" si="21"/>
        <v>De acuerdo con lo programado</v>
      </c>
      <c r="K363" s="588"/>
      <c r="L363" s="581"/>
      <c r="M363" s="579"/>
      <c r="N363" s="572"/>
      <c r="O363" s="582"/>
      <c r="P363" s="581"/>
      <c r="Q363" s="579"/>
      <c r="R363" s="572"/>
      <c r="S363" s="582"/>
      <c r="T363" s="583"/>
      <c r="U363" s="579"/>
      <c r="V363" s="572"/>
      <c r="W363" s="582"/>
      <c r="X363" s="575"/>
      <c r="Y363" s="580">
        <v>0</v>
      </c>
      <c r="Z363" s="580">
        <v>0</v>
      </c>
      <c r="AA363" s="567" t="str">
        <f t="shared" si="22"/>
        <v>No hay Programación</v>
      </c>
      <c r="AB363" s="568" t="str">
        <f t="shared" si="23"/>
        <v>De acuerdo con lo programado</v>
      </c>
      <c r="AC363" s="575"/>
      <c r="AD363" s="575"/>
      <c r="AE363" s="575"/>
      <c r="AF363" s="576"/>
      <c r="AG363" s="576"/>
      <c r="AH363" s="575"/>
      <c r="AI363" s="575"/>
      <c r="AJ363" s="575"/>
      <c r="AK363" s="576"/>
      <c r="AL363" s="576"/>
      <c r="AM363" s="575"/>
      <c r="AN363" s="575"/>
      <c r="AO363" s="575"/>
      <c r="AP363" s="575"/>
      <c r="AQ363" s="575"/>
    </row>
    <row r="364" spans="1:43" ht="35.25" hidden="1" customHeight="1" thickTop="1" thickBot="1">
      <c r="A364" s="563">
        <v>20.149999999999999</v>
      </c>
      <c r="B364" s="564"/>
      <c r="C364" s="564"/>
      <c r="D364" s="564"/>
      <c r="E364" s="564"/>
      <c r="F364" s="587" t="s">
        <v>1376</v>
      </c>
      <c r="G364" s="588">
        <v>8</v>
      </c>
      <c r="H364" s="588">
        <v>8</v>
      </c>
      <c r="I364" s="567">
        <f t="shared" si="20"/>
        <v>1</v>
      </c>
      <c r="J364" s="568" t="str">
        <f t="shared" si="21"/>
        <v>De acuerdo con lo programado</v>
      </c>
      <c r="K364" s="588"/>
      <c r="L364" s="581"/>
      <c r="M364" s="579"/>
      <c r="N364" s="572"/>
      <c r="O364" s="582"/>
      <c r="P364" s="581"/>
      <c r="Q364" s="579"/>
      <c r="R364" s="572"/>
      <c r="S364" s="582"/>
      <c r="T364" s="583"/>
      <c r="U364" s="579"/>
      <c r="V364" s="572"/>
      <c r="W364" s="582"/>
      <c r="X364" s="575"/>
      <c r="Y364" s="580">
        <v>10</v>
      </c>
      <c r="Z364" s="580">
        <v>10</v>
      </c>
      <c r="AA364" s="567">
        <f t="shared" si="22"/>
        <v>1</v>
      </c>
      <c r="AB364" s="568" t="str">
        <f t="shared" si="23"/>
        <v>De acuerdo con lo programado</v>
      </c>
      <c r="AC364" s="575"/>
      <c r="AD364" s="575"/>
      <c r="AE364" s="575"/>
      <c r="AF364" s="576"/>
      <c r="AG364" s="576"/>
      <c r="AH364" s="575"/>
      <c r="AI364" s="575"/>
      <c r="AJ364" s="575"/>
      <c r="AK364" s="576"/>
      <c r="AL364" s="576"/>
      <c r="AM364" s="575"/>
      <c r="AN364" s="575"/>
      <c r="AO364" s="575"/>
      <c r="AP364" s="575"/>
      <c r="AQ364" s="575"/>
    </row>
    <row r="365" spans="1:43" ht="35.25" hidden="1" customHeight="1" thickTop="1" thickBot="1">
      <c r="A365" s="563">
        <v>20.149999999999999</v>
      </c>
      <c r="B365" s="564"/>
      <c r="C365" s="564"/>
      <c r="D365" s="564"/>
      <c r="E365" s="564"/>
      <c r="F365" s="587" t="s">
        <v>1376</v>
      </c>
      <c r="G365" s="588">
        <v>0</v>
      </c>
      <c r="H365" s="588">
        <v>0</v>
      </c>
      <c r="I365" s="567" t="str">
        <f t="shared" si="20"/>
        <v>No hay Programación</v>
      </c>
      <c r="J365" s="568" t="str">
        <f t="shared" si="21"/>
        <v>De acuerdo con lo programado</v>
      </c>
      <c r="K365" s="588"/>
      <c r="L365" s="581"/>
      <c r="M365" s="579"/>
      <c r="N365" s="572"/>
      <c r="O365" s="582"/>
      <c r="P365" s="581"/>
      <c r="Q365" s="579"/>
      <c r="R365" s="572"/>
      <c r="S365" s="582"/>
      <c r="T365" s="583"/>
      <c r="U365" s="579"/>
      <c r="V365" s="572"/>
      <c r="W365" s="582"/>
      <c r="X365" s="575"/>
      <c r="Y365" s="580">
        <v>0</v>
      </c>
      <c r="Z365" s="580">
        <v>0</v>
      </c>
      <c r="AA365" s="567" t="str">
        <f t="shared" si="22"/>
        <v>No hay Programación</v>
      </c>
      <c r="AB365" s="568" t="str">
        <f t="shared" si="23"/>
        <v>De acuerdo con lo programado</v>
      </c>
      <c r="AC365" s="575"/>
      <c r="AD365" s="575"/>
      <c r="AE365" s="575"/>
      <c r="AF365" s="576"/>
      <c r="AG365" s="576"/>
      <c r="AH365" s="575"/>
      <c r="AI365" s="575"/>
      <c r="AJ365" s="575"/>
      <c r="AK365" s="576"/>
      <c r="AL365" s="576"/>
      <c r="AM365" s="575"/>
      <c r="AN365" s="575"/>
      <c r="AO365" s="575"/>
      <c r="AP365" s="575"/>
      <c r="AQ365" s="575"/>
    </row>
    <row r="366" spans="1:43" ht="35.25" hidden="1" customHeight="1" thickTop="1" thickBot="1">
      <c r="A366" s="563">
        <v>20.149999999999999</v>
      </c>
      <c r="B366" s="564"/>
      <c r="C366" s="564"/>
      <c r="D366" s="564"/>
      <c r="E366" s="564"/>
      <c r="F366" s="587" t="s">
        <v>1376</v>
      </c>
      <c r="G366" s="588">
        <v>0</v>
      </c>
      <c r="H366" s="588">
        <v>0</v>
      </c>
      <c r="I366" s="567" t="str">
        <f t="shared" si="20"/>
        <v>No hay Programación</v>
      </c>
      <c r="J366" s="568" t="str">
        <f t="shared" si="21"/>
        <v>De acuerdo con lo programado</v>
      </c>
      <c r="K366" s="588"/>
      <c r="L366" s="581"/>
      <c r="M366" s="579"/>
      <c r="N366" s="572"/>
      <c r="O366" s="582"/>
      <c r="P366" s="581"/>
      <c r="Q366" s="579"/>
      <c r="R366" s="572"/>
      <c r="S366" s="582"/>
      <c r="T366" s="583"/>
      <c r="U366" s="579"/>
      <c r="V366" s="572"/>
      <c r="W366" s="582"/>
      <c r="X366" s="575"/>
      <c r="Y366" s="580">
        <v>0</v>
      </c>
      <c r="Z366" s="580">
        <v>0</v>
      </c>
      <c r="AA366" s="567" t="str">
        <f t="shared" si="22"/>
        <v>No hay Programación</v>
      </c>
      <c r="AB366" s="568" t="str">
        <f t="shared" si="23"/>
        <v>De acuerdo con lo programado</v>
      </c>
      <c r="AC366" s="575"/>
      <c r="AD366" s="575"/>
      <c r="AE366" s="575"/>
      <c r="AF366" s="576"/>
      <c r="AG366" s="576"/>
      <c r="AH366" s="575"/>
      <c r="AI366" s="575"/>
      <c r="AJ366" s="575"/>
      <c r="AK366" s="576"/>
      <c r="AL366" s="576"/>
      <c r="AM366" s="575"/>
      <c r="AN366" s="575"/>
      <c r="AO366" s="575"/>
      <c r="AP366" s="575"/>
      <c r="AQ366" s="575"/>
    </row>
    <row r="367" spans="1:43" ht="35.25" hidden="1" customHeight="1" thickTop="1" thickBot="1">
      <c r="A367" s="563">
        <v>20.149999999999999</v>
      </c>
      <c r="B367" s="564"/>
      <c r="C367" s="564"/>
      <c r="D367" s="564"/>
      <c r="E367" s="564"/>
      <c r="F367" s="587" t="s">
        <v>1376</v>
      </c>
      <c r="G367" s="588">
        <v>0</v>
      </c>
      <c r="H367" s="588">
        <v>0</v>
      </c>
      <c r="I367" s="567" t="str">
        <f t="shared" si="20"/>
        <v>No hay Programación</v>
      </c>
      <c r="J367" s="568" t="str">
        <f t="shared" si="21"/>
        <v>De acuerdo con lo programado</v>
      </c>
      <c r="K367" s="588"/>
      <c r="L367" s="581"/>
      <c r="M367" s="579"/>
      <c r="N367" s="572"/>
      <c r="O367" s="582"/>
      <c r="P367" s="581"/>
      <c r="Q367" s="579"/>
      <c r="R367" s="572"/>
      <c r="S367" s="582"/>
      <c r="T367" s="583"/>
      <c r="U367" s="579"/>
      <c r="V367" s="572"/>
      <c r="W367" s="582"/>
      <c r="X367" s="575"/>
      <c r="Y367" s="580">
        <v>0</v>
      </c>
      <c r="Z367" s="580">
        <v>0</v>
      </c>
      <c r="AA367" s="567" t="str">
        <f t="shared" si="22"/>
        <v>No hay Programación</v>
      </c>
      <c r="AB367" s="568" t="str">
        <f t="shared" si="23"/>
        <v>De acuerdo con lo programado</v>
      </c>
      <c r="AC367" s="575"/>
      <c r="AD367" s="575"/>
      <c r="AE367" s="575"/>
      <c r="AF367" s="576"/>
      <c r="AG367" s="576"/>
      <c r="AH367" s="575"/>
      <c r="AI367" s="575"/>
      <c r="AJ367" s="575"/>
      <c r="AK367" s="576"/>
      <c r="AL367" s="576"/>
      <c r="AM367" s="575"/>
      <c r="AN367" s="575"/>
      <c r="AO367" s="575"/>
      <c r="AP367" s="575"/>
      <c r="AQ367" s="575"/>
    </row>
    <row r="368" spans="1:43" ht="35.25" hidden="1" customHeight="1" thickTop="1" thickBot="1">
      <c r="A368" s="563">
        <v>20.149999999999999</v>
      </c>
      <c r="B368" s="564"/>
      <c r="C368" s="564"/>
      <c r="D368" s="564"/>
      <c r="E368" s="564"/>
      <c r="F368" s="587" t="s">
        <v>1376</v>
      </c>
      <c r="G368" s="588">
        <v>0</v>
      </c>
      <c r="H368" s="588">
        <v>0</v>
      </c>
      <c r="I368" s="567" t="str">
        <f t="shared" si="20"/>
        <v>No hay Programación</v>
      </c>
      <c r="J368" s="568" t="str">
        <f t="shared" si="21"/>
        <v>De acuerdo con lo programado</v>
      </c>
      <c r="K368" s="588"/>
      <c r="L368" s="581"/>
      <c r="M368" s="579"/>
      <c r="N368" s="572"/>
      <c r="O368" s="582"/>
      <c r="P368" s="581"/>
      <c r="Q368" s="579"/>
      <c r="R368" s="572"/>
      <c r="S368" s="582"/>
      <c r="T368" s="583"/>
      <c r="U368" s="579"/>
      <c r="V368" s="572"/>
      <c r="W368" s="582"/>
      <c r="X368" s="575"/>
      <c r="Y368" s="580">
        <v>0</v>
      </c>
      <c r="Z368" s="580">
        <v>0</v>
      </c>
      <c r="AA368" s="567" t="str">
        <f t="shared" si="22"/>
        <v>No hay Programación</v>
      </c>
      <c r="AB368" s="568" t="str">
        <f t="shared" si="23"/>
        <v>De acuerdo con lo programado</v>
      </c>
      <c r="AC368" s="575"/>
      <c r="AD368" s="575"/>
      <c r="AE368" s="575"/>
      <c r="AF368" s="576"/>
      <c r="AG368" s="576"/>
      <c r="AH368" s="575"/>
      <c r="AI368" s="575"/>
      <c r="AJ368" s="575"/>
      <c r="AK368" s="576"/>
      <c r="AL368" s="576"/>
      <c r="AM368" s="575"/>
      <c r="AN368" s="575"/>
      <c r="AO368" s="575"/>
      <c r="AP368" s="575"/>
      <c r="AQ368" s="575"/>
    </row>
    <row r="369" spans="1:43" ht="35.25" hidden="1" customHeight="1" thickTop="1" thickBot="1">
      <c r="A369" s="563">
        <v>20.149999999999999</v>
      </c>
      <c r="B369" s="564"/>
      <c r="C369" s="564"/>
      <c r="D369" s="564"/>
      <c r="E369" s="564"/>
      <c r="F369" s="587" t="s">
        <v>1376</v>
      </c>
      <c r="G369" s="588">
        <v>0</v>
      </c>
      <c r="H369" s="588">
        <v>0</v>
      </c>
      <c r="I369" s="567" t="str">
        <f t="shared" si="20"/>
        <v>No hay Programación</v>
      </c>
      <c r="J369" s="568" t="str">
        <f t="shared" si="21"/>
        <v>De acuerdo con lo programado</v>
      </c>
      <c r="K369" s="588"/>
      <c r="L369" s="581"/>
      <c r="M369" s="579"/>
      <c r="N369" s="572"/>
      <c r="O369" s="582"/>
      <c r="P369" s="581"/>
      <c r="Q369" s="579"/>
      <c r="R369" s="572"/>
      <c r="S369" s="582"/>
      <c r="T369" s="583"/>
      <c r="U369" s="579"/>
      <c r="V369" s="572"/>
      <c r="W369" s="582"/>
      <c r="X369" s="575"/>
      <c r="Y369" s="580">
        <v>0</v>
      </c>
      <c r="Z369" s="580">
        <v>0</v>
      </c>
      <c r="AA369" s="567" t="str">
        <f t="shared" si="22"/>
        <v>No hay Programación</v>
      </c>
      <c r="AB369" s="568" t="str">
        <f t="shared" si="23"/>
        <v>De acuerdo con lo programado</v>
      </c>
      <c r="AC369" s="575"/>
      <c r="AD369" s="575"/>
      <c r="AE369" s="575"/>
      <c r="AF369" s="576"/>
      <c r="AG369" s="576"/>
      <c r="AH369" s="575"/>
      <c r="AI369" s="575"/>
      <c r="AJ369" s="575"/>
      <c r="AK369" s="576"/>
      <c r="AL369" s="576"/>
      <c r="AM369" s="575"/>
      <c r="AN369" s="575"/>
      <c r="AO369" s="575"/>
      <c r="AP369" s="575"/>
      <c r="AQ369" s="575"/>
    </row>
    <row r="370" spans="1:43" ht="35.25" hidden="1" customHeight="1" thickTop="1" thickBot="1">
      <c r="A370" s="563">
        <v>20.149999999999999</v>
      </c>
      <c r="B370" s="564"/>
      <c r="C370" s="564"/>
      <c r="D370" s="564"/>
      <c r="E370" s="564"/>
      <c r="F370" s="587" t="s">
        <v>1376</v>
      </c>
      <c r="G370" s="588">
        <v>0</v>
      </c>
      <c r="H370" s="588">
        <v>0</v>
      </c>
      <c r="I370" s="567" t="str">
        <f t="shared" si="20"/>
        <v>No hay Programación</v>
      </c>
      <c r="J370" s="568" t="str">
        <f t="shared" si="21"/>
        <v>De acuerdo con lo programado</v>
      </c>
      <c r="K370" s="588"/>
      <c r="L370" s="581"/>
      <c r="M370" s="579"/>
      <c r="N370" s="572"/>
      <c r="O370" s="582"/>
      <c r="P370" s="581"/>
      <c r="Q370" s="579"/>
      <c r="R370" s="572"/>
      <c r="S370" s="582"/>
      <c r="T370" s="583"/>
      <c r="U370" s="579"/>
      <c r="V370" s="572"/>
      <c r="W370" s="582"/>
      <c r="X370" s="575"/>
      <c r="Y370" s="580">
        <v>0</v>
      </c>
      <c r="Z370" s="580">
        <v>0</v>
      </c>
      <c r="AA370" s="567" t="str">
        <f t="shared" si="22"/>
        <v>No hay Programación</v>
      </c>
      <c r="AB370" s="568" t="str">
        <f t="shared" si="23"/>
        <v>De acuerdo con lo programado</v>
      </c>
      <c r="AC370" s="575"/>
      <c r="AD370" s="575"/>
      <c r="AE370" s="575"/>
      <c r="AF370" s="576"/>
      <c r="AG370" s="576"/>
      <c r="AH370" s="575"/>
      <c r="AI370" s="575"/>
      <c r="AJ370" s="575"/>
      <c r="AK370" s="576"/>
      <c r="AL370" s="576"/>
      <c r="AM370" s="575"/>
      <c r="AN370" s="575"/>
      <c r="AO370" s="575"/>
      <c r="AP370" s="575"/>
      <c r="AQ370" s="575"/>
    </row>
    <row r="371" spans="1:43" ht="35.25" hidden="1" customHeight="1" thickTop="1" thickBot="1">
      <c r="A371" s="563">
        <v>20.149999999999999</v>
      </c>
      <c r="B371" s="564"/>
      <c r="C371" s="564"/>
      <c r="D371" s="564"/>
      <c r="E371" s="564"/>
      <c r="F371" s="587" t="s">
        <v>1376</v>
      </c>
      <c r="G371" s="588">
        <v>0</v>
      </c>
      <c r="H371" s="588">
        <v>0</v>
      </c>
      <c r="I371" s="567" t="str">
        <f t="shared" si="20"/>
        <v>No hay Programación</v>
      </c>
      <c r="J371" s="568" t="str">
        <f t="shared" si="21"/>
        <v>De acuerdo con lo programado</v>
      </c>
      <c r="K371" s="588"/>
      <c r="L371" s="581"/>
      <c r="M371" s="579"/>
      <c r="N371" s="572"/>
      <c r="O371" s="582"/>
      <c r="P371" s="581"/>
      <c r="Q371" s="579"/>
      <c r="R371" s="572"/>
      <c r="S371" s="582"/>
      <c r="T371" s="583"/>
      <c r="U371" s="579"/>
      <c r="V371" s="572"/>
      <c r="W371" s="582"/>
      <c r="X371" s="575"/>
      <c r="Y371" s="580">
        <v>0</v>
      </c>
      <c r="Z371" s="580">
        <v>0</v>
      </c>
      <c r="AA371" s="567" t="str">
        <f t="shared" si="22"/>
        <v>No hay Programación</v>
      </c>
      <c r="AB371" s="568" t="str">
        <f t="shared" si="23"/>
        <v>De acuerdo con lo programado</v>
      </c>
      <c r="AC371" s="575"/>
      <c r="AD371" s="575"/>
      <c r="AE371" s="575"/>
      <c r="AF371" s="576"/>
      <c r="AG371" s="576"/>
      <c r="AH371" s="575"/>
      <c r="AI371" s="575"/>
      <c r="AJ371" s="575"/>
      <c r="AK371" s="576"/>
      <c r="AL371" s="576"/>
      <c r="AM371" s="575"/>
      <c r="AN371" s="575"/>
      <c r="AO371" s="575"/>
      <c r="AP371" s="575"/>
      <c r="AQ371" s="575"/>
    </row>
    <row r="372" spans="1:43" ht="35.25" hidden="1" customHeight="1" thickTop="1" thickBot="1">
      <c r="A372" s="563">
        <v>20.149999999999999</v>
      </c>
      <c r="B372" s="564"/>
      <c r="C372" s="564"/>
      <c r="D372" s="564"/>
      <c r="E372" s="564"/>
      <c r="F372" s="587" t="s">
        <v>1376</v>
      </c>
      <c r="G372" s="588">
        <v>0</v>
      </c>
      <c r="H372" s="588">
        <v>0</v>
      </c>
      <c r="I372" s="567" t="str">
        <f t="shared" si="20"/>
        <v>No hay Programación</v>
      </c>
      <c r="J372" s="568" t="str">
        <f t="shared" si="21"/>
        <v>De acuerdo con lo programado</v>
      </c>
      <c r="K372" s="588"/>
      <c r="L372" s="581"/>
      <c r="M372" s="579"/>
      <c r="N372" s="572"/>
      <c r="O372" s="582"/>
      <c r="P372" s="581"/>
      <c r="Q372" s="579"/>
      <c r="R372" s="572"/>
      <c r="S372" s="582"/>
      <c r="T372" s="583"/>
      <c r="U372" s="579"/>
      <c r="V372" s="572"/>
      <c r="W372" s="582"/>
      <c r="X372" s="575"/>
      <c r="Y372" s="580">
        <v>0</v>
      </c>
      <c r="Z372" s="580">
        <v>0</v>
      </c>
      <c r="AA372" s="567" t="str">
        <f t="shared" si="22"/>
        <v>No hay Programación</v>
      </c>
      <c r="AB372" s="568" t="str">
        <f t="shared" si="23"/>
        <v>De acuerdo con lo programado</v>
      </c>
      <c r="AC372" s="575"/>
      <c r="AD372" s="575"/>
      <c r="AE372" s="575"/>
      <c r="AF372" s="576"/>
      <c r="AG372" s="576"/>
      <c r="AH372" s="575"/>
      <c r="AI372" s="575"/>
      <c r="AJ372" s="575"/>
      <c r="AK372" s="576"/>
      <c r="AL372" s="576"/>
      <c r="AM372" s="575"/>
      <c r="AN372" s="575"/>
      <c r="AO372" s="575"/>
      <c r="AP372" s="575"/>
      <c r="AQ372" s="575"/>
    </row>
    <row r="373" spans="1:43" ht="35.25" hidden="1" customHeight="1" thickTop="1" thickBot="1">
      <c r="A373" s="563">
        <v>20.149999999999999</v>
      </c>
      <c r="B373" s="564"/>
      <c r="C373" s="564"/>
      <c r="D373" s="564"/>
      <c r="E373" s="564"/>
      <c r="F373" s="587" t="s">
        <v>1376</v>
      </c>
      <c r="G373" s="588">
        <v>0</v>
      </c>
      <c r="H373" s="588">
        <v>0</v>
      </c>
      <c r="I373" s="567" t="str">
        <f t="shared" si="20"/>
        <v>No hay Programación</v>
      </c>
      <c r="J373" s="568" t="str">
        <f t="shared" si="21"/>
        <v>De acuerdo con lo programado</v>
      </c>
      <c r="K373" s="588"/>
      <c r="L373" s="581"/>
      <c r="M373" s="579"/>
      <c r="N373" s="572"/>
      <c r="O373" s="582"/>
      <c r="P373" s="581"/>
      <c r="Q373" s="579"/>
      <c r="R373" s="572"/>
      <c r="S373" s="582"/>
      <c r="T373" s="583"/>
      <c r="U373" s="579"/>
      <c r="V373" s="572"/>
      <c r="W373" s="582"/>
      <c r="X373" s="575"/>
      <c r="Y373" s="580">
        <v>0</v>
      </c>
      <c r="Z373" s="580">
        <v>0</v>
      </c>
      <c r="AA373" s="567" t="str">
        <f t="shared" si="22"/>
        <v>No hay Programación</v>
      </c>
      <c r="AB373" s="568" t="str">
        <f t="shared" si="23"/>
        <v>De acuerdo con lo programado</v>
      </c>
      <c r="AC373" s="575"/>
      <c r="AD373" s="575"/>
      <c r="AE373" s="575"/>
      <c r="AF373" s="576"/>
      <c r="AG373" s="576"/>
      <c r="AH373" s="575"/>
      <c r="AI373" s="575"/>
      <c r="AJ373" s="575"/>
      <c r="AK373" s="576"/>
      <c r="AL373" s="576"/>
      <c r="AM373" s="575"/>
      <c r="AN373" s="575"/>
      <c r="AO373" s="575"/>
      <c r="AP373" s="575"/>
      <c r="AQ373" s="575"/>
    </row>
    <row r="374" spans="1:43" ht="35.25" hidden="1" customHeight="1" thickTop="1" thickBot="1">
      <c r="A374" s="563">
        <v>20.149999999999999</v>
      </c>
      <c r="B374" s="564"/>
      <c r="C374" s="564"/>
      <c r="D374" s="564"/>
      <c r="E374" s="564"/>
      <c r="F374" s="587" t="s">
        <v>1376</v>
      </c>
      <c r="G374" s="588">
        <v>0</v>
      </c>
      <c r="H374" s="588">
        <v>0</v>
      </c>
      <c r="I374" s="567" t="str">
        <f t="shared" si="20"/>
        <v>No hay Programación</v>
      </c>
      <c r="J374" s="568" t="str">
        <f t="shared" si="21"/>
        <v>De acuerdo con lo programado</v>
      </c>
      <c r="K374" s="588"/>
      <c r="L374" s="581"/>
      <c r="M374" s="579"/>
      <c r="N374" s="572"/>
      <c r="O374" s="582"/>
      <c r="P374" s="581"/>
      <c r="Q374" s="579"/>
      <c r="R374" s="572"/>
      <c r="S374" s="582"/>
      <c r="T374" s="583"/>
      <c r="U374" s="579"/>
      <c r="V374" s="572"/>
      <c r="W374" s="582"/>
      <c r="X374" s="575"/>
      <c r="Y374" s="580">
        <v>0</v>
      </c>
      <c r="Z374" s="580">
        <v>0</v>
      </c>
      <c r="AA374" s="567" t="str">
        <f t="shared" si="22"/>
        <v>No hay Programación</v>
      </c>
      <c r="AB374" s="568" t="str">
        <f t="shared" si="23"/>
        <v>De acuerdo con lo programado</v>
      </c>
      <c r="AC374" s="575"/>
      <c r="AD374" s="575"/>
      <c r="AE374" s="575"/>
      <c r="AF374" s="576"/>
      <c r="AG374" s="576"/>
      <c r="AH374" s="575"/>
      <c r="AI374" s="575"/>
      <c r="AJ374" s="575"/>
      <c r="AK374" s="576"/>
      <c r="AL374" s="576"/>
      <c r="AM374" s="575"/>
      <c r="AN374" s="575"/>
      <c r="AO374" s="575"/>
      <c r="AP374" s="575"/>
      <c r="AQ374" s="575"/>
    </row>
    <row r="375" spans="1:43" ht="35.25" hidden="1" customHeight="1" thickTop="1" thickBot="1">
      <c r="A375" s="563">
        <v>20.149999999999999</v>
      </c>
      <c r="B375" s="564"/>
      <c r="C375" s="564"/>
      <c r="D375" s="564"/>
      <c r="E375" s="564"/>
      <c r="F375" s="587" t="s">
        <v>1376</v>
      </c>
      <c r="G375" s="588">
        <v>0</v>
      </c>
      <c r="H375" s="588">
        <v>0</v>
      </c>
      <c r="I375" s="567" t="str">
        <f t="shared" si="20"/>
        <v>No hay Programación</v>
      </c>
      <c r="J375" s="568" t="str">
        <f t="shared" si="21"/>
        <v>De acuerdo con lo programado</v>
      </c>
      <c r="K375" s="588"/>
      <c r="L375" s="581"/>
      <c r="M375" s="579"/>
      <c r="N375" s="572"/>
      <c r="O375" s="582"/>
      <c r="P375" s="581"/>
      <c r="Q375" s="579"/>
      <c r="R375" s="572"/>
      <c r="S375" s="582"/>
      <c r="T375" s="583"/>
      <c r="U375" s="579"/>
      <c r="V375" s="572"/>
      <c r="W375" s="582"/>
      <c r="X375" s="575"/>
      <c r="Y375" s="580">
        <v>0</v>
      </c>
      <c r="Z375" s="580">
        <v>0</v>
      </c>
      <c r="AA375" s="567" t="str">
        <f t="shared" si="22"/>
        <v>No hay Programación</v>
      </c>
      <c r="AB375" s="568" t="str">
        <f t="shared" si="23"/>
        <v>De acuerdo con lo programado</v>
      </c>
      <c r="AC375" s="575"/>
      <c r="AD375" s="575"/>
      <c r="AE375" s="575"/>
      <c r="AF375" s="576"/>
      <c r="AG375" s="576"/>
      <c r="AH375" s="575"/>
      <c r="AI375" s="575"/>
      <c r="AJ375" s="575"/>
      <c r="AK375" s="576"/>
      <c r="AL375" s="576"/>
      <c r="AM375" s="575"/>
      <c r="AN375" s="575"/>
      <c r="AO375" s="575"/>
      <c r="AP375" s="575"/>
      <c r="AQ375" s="575"/>
    </row>
    <row r="376" spans="1:43" ht="35.25" hidden="1" customHeight="1" thickTop="1" thickBot="1">
      <c r="A376" s="563">
        <v>20.149999999999999</v>
      </c>
      <c r="B376" s="564"/>
      <c r="C376" s="564"/>
      <c r="D376" s="564"/>
      <c r="E376" s="564"/>
      <c r="F376" s="587" t="s">
        <v>1376</v>
      </c>
      <c r="G376" s="588">
        <v>0</v>
      </c>
      <c r="H376" s="588">
        <v>0</v>
      </c>
      <c r="I376" s="567" t="str">
        <f t="shared" si="20"/>
        <v>No hay Programación</v>
      </c>
      <c r="J376" s="568" t="str">
        <f t="shared" si="21"/>
        <v>De acuerdo con lo programado</v>
      </c>
      <c r="K376" s="588"/>
      <c r="L376" s="581"/>
      <c r="M376" s="579"/>
      <c r="N376" s="572"/>
      <c r="O376" s="582"/>
      <c r="P376" s="581"/>
      <c r="Q376" s="579"/>
      <c r="R376" s="572"/>
      <c r="S376" s="582"/>
      <c r="T376" s="583"/>
      <c r="U376" s="579"/>
      <c r="V376" s="572"/>
      <c r="W376" s="582"/>
      <c r="X376" s="575"/>
      <c r="Y376" s="580">
        <v>0</v>
      </c>
      <c r="Z376" s="580">
        <v>0</v>
      </c>
      <c r="AA376" s="567" t="str">
        <f t="shared" si="22"/>
        <v>No hay Programación</v>
      </c>
      <c r="AB376" s="568" t="str">
        <f t="shared" si="23"/>
        <v>De acuerdo con lo programado</v>
      </c>
      <c r="AC376" s="575"/>
      <c r="AD376" s="575"/>
      <c r="AE376" s="575"/>
      <c r="AF376" s="576"/>
      <c r="AG376" s="576"/>
      <c r="AH376" s="575"/>
      <c r="AI376" s="575"/>
      <c r="AJ376" s="575"/>
      <c r="AK376" s="576"/>
      <c r="AL376" s="576"/>
      <c r="AM376" s="575"/>
      <c r="AN376" s="575"/>
      <c r="AO376" s="575"/>
      <c r="AP376" s="575"/>
      <c r="AQ376" s="575"/>
    </row>
    <row r="377" spans="1:43" ht="35.25" hidden="1" customHeight="1" thickTop="1" thickBot="1">
      <c r="A377" s="563">
        <v>21</v>
      </c>
      <c r="B377" s="564"/>
      <c r="C377" s="564"/>
      <c r="D377" s="564"/>
      <c r="E377" s="564"/>
      <c r="F377" s="584" t="s">
        <v>1377</v>
      </c>
      <c r="G377" s="585"/>
      <c r="H377" s="585"/>
      <c r="I377" s="567" t="str">
        <f t="shared" si="20"/>
        <v>No hay ejecución</v>
      </c>
      <c r="J377" s="568" t="str">
        <f t="shared" si="21"/>
        <v>NA</v>
      </c>
      <c r="K377" s="586"/>
      <c r="L377" s="581"/>
      <c r="M377" s="579"/>
      <c r="N377" s="572"/>
      <c r="O377" s="582"/>
      <c r="P377" s="581"/>
      <c r="Q377" s="579"/>
      <c r="R377" s="572"/>
      <c r="S377" s="582"/>
      <c r="T377" s="583"/>
      <c r="U377" s="579"/>
      <c r="V377" s="572"/>
      <c r="W377" s="582"/>
      <c r="X377" s="575"/>
      <c r="Y377" s="580"/>
      <c r="Z377" s="580"/>
      <c r="AA377" s="567" t="str">
        <f t="shared" si="22"/>
        <v>No hay ejecución</v>
      </c>
      <c r="AB377" s="568" t="str">
        <f t="shared" si="23"/>
        <v>NA</v>
      </c>
      <c r="AC377" s="575"/>
      <c r="AD377" s="575"/>
      <c r="AE377" s="575"/>
      <c r="AF377" s="576"/>
      <c r="AG377" s="576"/>
      <c r="AH377" s="575"/>
      <c r="AI377" s="575"/>
      <c r="AJ377" s="575"/>
      <c r="AK377" s="576"/>
      <c r="AL377" s="576"/>
      <c r="AM377" s="575"/>
      <c r="AN377" s="575"/>
      <c r="AO377" s="575"/>
      <c r="AP377" s="575"/>
      <c r="AQ377" s="575"/>
    </row>
    <row r="378" spans="1:43" ht="35.25" hidden="1" customHeight="1" thickTop="1" thickBot="1">
      <c r="A378" s="563">
        <v>21.1</v>
      </c>
      <c r="B378" s="564"/>
      <c r="C378" s="564"/>
      <c r="D378" s="564"/>
      <c r="E378" s="564"/>
      <c r="F378" s="577" t="s">
        <v>1378</v>
      </c>
      <c r="G378" s="578">
        <v>0</v>
      </c>
      <c r="H378" s="578">
        <v>0</v>
      </c>
      <c r="I378" s="567" t="str">
        <f t="shared" si="20"/>
        <v>No hay Programación</v>
      </c>
      <c r="J378" s="568" t="str">
        <f t="shared" si="21"/>
        <v>De acuerdo con lo programado</v>
      </c>
      <c r="K378" s="578"/>
      <c r="L378" s="581"/>
      <c r="M378" s="579"/>
      <c r="N378" s="572"/>
      <c r="O378" s="582"/>
      <c r="P378" s="581"/>
      <c r="Q378" s="579"/>
      <c r="R378" s="572"/>
      <c r="S378" s="582"/>
      <c r="T378" s="583"/>
      <c r="U378" s="579"/>
      <c r="V378" s="572"/>
      <c r="W378" s="582"/>
      <c r="X378" s="575"/>
      <c r="Y378" s="580">
        <v>0</v>
      </c>
      <c r="Z378" s="580">
        <v>0</v>
      </c>
      <c r="AA378" s="567" t="str">
        <f t="shared" si="22"/>
        <v>No hay Programación</v>
      </c>
      <c r="AB378" s="568" t="str">
        <f t="shared" si="23"/>
        <v>De acuerdo con lo programado</v>
      </c>
      <c r="AC378" s="575"/>
      <c r="AD378" s="575"/>
      <c r="AE378" s="575"/>
      <c r="AF378" s="576"/>
      <c r="AG378" s="576"/>
      <c r="AH378" s="575"/>
      <c r="AI378" s="575"/>
      <c r="AJ378" s="575"/>
      <c r="AK378" s="576"/>
      <c r="AL378" s="576"/>
      <c r="AM378" s="575"/>
      <c r="AN378" s="575"/>
      <c r="AO378" s="575"/>
      <c r="AP378" s="575"/>
      <c r="AQ378" s="575"/>
    </row>
    <row r="379" spans="1:43" ht="35.25" hidden="1" customHeight="1" thickTop="1" thickBot="1">
      <c r="A379" s="563">
        <v>21.1</v>
      </c>
      <c r="B379" s="564"/>
      <c r="C379" s="564"/>
      <c r="D379" s="564"/>
      <c r="E379" s="564"/>
      <c r="F379" s="577" t="s">
        <v>1378</v>
      </c>
      <c r="G379" s="578">
        <v>0</v>
      </c>
      <c r="H379" s="578">
        <v>0</v>
      </c>
      <c r="I379" s="567" t="str">
        <f t="shared" si="20"/>
        <v>No hay Programación</v>
      </c>
      <c r="J379" s="568" t="str">
        <f t="shared" si="21"/>
        <v>De acuerdo con lo programado</v>
      </c>
      <c r="K379" s="578"/>
      <c r="L379" s="581"/>
      <c r="M379" s="579"/>
      <c r="N379" s="572"/>
      <c r="O379" s="582"/>
      <c r="P379" s="581"/>
      <c r="Q379" s="579"/>
      <c r="R379" s="572"/>
      <c r="S379" s="582"/>
      <c r="T379" s="583"/>
      <c r="U379" s="579"/>
      <c r="V379" s="572"/>
      <c r="W379" s="582"/>
      <c r="X379" s="575"/>
      <c r="Y379" s="580">
        <v>0</v>
      </c>
      <c r="Z379" s="580">
        <v>0</v>
      </c>
      <c r="AA379" s="567" t="str">
        <f t="shared" si="22"/>
        <v>No hay Programación</v>
      </c>
      <c r="AB379" s="568" t="str">
        <f t="shared" si="23"/>
        <v>De acuerdo con lo programado</v>
      </c>
      <c r="AC379" s="575"/>
      <c r="AD379" s="575"/>
      <c r="AE379" s="575"/>
      <c r="AF379" s="576"/>
      <c r="AG379" s="576"/>
      <c r="AH379" s="575"/>
      <c r="AI379" s="575"/>
      <c r="AJ379" s="575"/>
      <c r="AK379" s="576"/>
      <c r="AL379" s="576"/>
      <c r="AM379" s="575"/>
      <c r="AN379" s="575"/>
      <c r="AO379" s="575"/>
      <c r="AP379" s="575"/>
      <c r="AQ379" s="575"/>
    </row>
    <row r="380" spans="1:43" ht="35.25" hidden="1" customHeight="1" thickTop="1" thickBot="1">
      <c r="A380" s="563">
        <v>21.1</v>
      </c>
      <c r="B380" s="564"/>
      <c r="C380" s="564"/>
      <c r="D380" s="564"/>
      <c r="E380" s="564"/>
      <c r="F380" s="577" t="s">
        <v>1378</v>
      </c>
      <c r="G380" s="578">
        <v>0</v>
      </c>
      <c r="H380" s="578">
        <v>0</v>
      </c>
      <c r="I380" s="567" t="str">
        <f t="shared" si="20"/>
        <v>No hay Programación</v>
      </c>
      <c r="J380" s="568" t="str">
        <f t="shared" si="21"/>
        <v>De acuerdo con lo programado</v>
      </c>
      <c r="K380" s="578"/>
      <c r="L380" s="581"/>
      <c r="M380" s="579"/>
      <c r="N380" s="572"/>
      <c r="O380" s="582"/>
      <c r="P380" s="581"/>
      <c r="Q380" s="579"/>
      <c r="R380" s="572"/>
      <c r="S380" s="582"/>
      <c r="T380" s="583"/>
      <c r="U380" s="579"/>
      <c r="V380" s="572"/>
      <c r="W380" s="582"/>
      <c r="X380" s="575"/>
      <c r="Y380" s="580">
        <v>0</v>
      </c>
      <c r="Z380" s="580">
        <v>0</v>
      </c>
      <c r="AA380" s="567" t="str">
        <f t="shared" si="22"/>
        <v>No hay Programación</v>
      </c>
      <c r="AB380" s="568" t="str">
        <f t="shared" si="23"/>
        <v>De acuerdo con lo programado</v>
      </c>
      <c r="AC380" s="575"/>
      <c r="AD380" s="575"/>
      <c r="AE380" s="575"/>
      <c r="AF380" s="576"/>
      <c r="AG380" s="576"/>
      <c r="AH380" s="575"/>
      <c r="AI380" s="575"/>
      <c r="AJ380" s="575"/>
      <c r="AK380" s="576"/>
      <c r="AL380" s="576"/>
      <c r="AM380" s="575"/>
      <c r="AN380" s="575"/>
      <c r="AO380" s="575"/>
      <c r="AP380" s="575"/>
      <c r="AQ380" s="575"/>
    </row>
    <row r="381" spans="1:43" ht="35.25" hidden="1" customHeight="1" thickTop="1" thickBot="1">
      <c r="A381" s="563">
        <v>21.1</v>
      </c>
      <c r="B381" s="564"/>
      <c r="C381" s="564"/>
      <c r="D381" s="564"/>
      <c r="E381" s="564"/>
      <c r="F381" s="577" t="s">
        <v>1378</v>
      </c>
      <c r="G381" s="578">
        <v>0</v>
      </c>
      <c r="H381" s="578">
        <v>0</v>
      </c>
      <c r="I381" s="567" t="str">
        <f t="shared" si="20"/>
        <v>No hay Programación</v>
      </c>
      <c r="J381" s="568" t="str">
        <f t="shared" si="21"/>
        <v>De acuerdo con lo programado</v>
      </c>
      <c r="K381" s="578"/>
      <c r="L381" s="581"/>
      <c r="M381" s="579"/>
      <c r="N381" s="572"/>
      <c r="O381" s="582"/>
      <c r="P381" s="581"/>
      <c r="Q381" s="579"/>
      <c r="R381" s="572"/>
      <c r="S381" s="582"/>
      <c r="T381" s="583"/>
      <c r="U381" s="579"/>
      <c r="V381" s="572"/>
      <c r="W381" s="582"/>
      <c r="X381" s="575"/>
      <c r="Y381" s="580">
        <v>0</v>
      </c>
      <c r="Z381" s="580">
        <v>0</v>
      </c>
      <c r="AA381" s="567" t="str">
        <f t="shared" si="22"/>
        <v>No hay Programación</v>
      </c>
      <c r="AB381" s="568" t="str">
        <f t="shared" si="23"/>
        <v>De acuerdo con lo programado</v>
      </c>
      <c r="AC381" s="575"/>
      <c r="AD381" s="575"/>
      <c r="AE381" s="575"/>
      <c r="AF381" s="576"/>
      <c r="AG381" s="576"/>
      <c r="AH381" s="575"/>
      <c r="AI381" s="575"/>
      <c r="AJ381" s="575"/>
      <c r="AK381" s="576"/>
      <c r="AL381" s="576"/>
      <c r="AM381" s="575"/>
      <c r="AN381" s="575"/>
      <c r="AO381" s="575"/>
      <c r="AP381" s="575"/>
      <c r="AQ381" s="575"/>
    </row>
    <row r="382" spans="1:43" ht="35.25" hidden="1" customHeight="1" thickTop="1" thickBot="1">
      <c r="A382" s="563">
        <v>21.1</v>
      </c>
      <c r="B382" s="564"/>
      <c r="C382" s="564"/>
      <c r="D382" s="564"/>
      <c r="E382" s="564"/>
      <c r="F382" s="577" t="s">
        <v>1378</v>
      </c>
      <c r="G382" s="578">
        <v>0</v>
      </c>
      <c r="H382" s="578">
        <v>0</v>
      </c>
      <c r="I382" s="567" t="str">
        <f t="shared" si="20"/>
        <v>No hay Programación</v>
      </c>
      <c r="J382" s="568" t="str">
        <f t="shared" si="21"/>
        <v>De acuerdo con lo programado</v>
      </c>
      <c r="K382" s="578"/>
      <c r="L382" s="581"/>
      <c r="M382" s="579"/>
      <c r="N382" s="572"/>
      <c r="O382" s="582"/>
      <c r="P382" s="581"/>
      <c r="Q382" s="579"/>
      <c r="R382" s="572"/>
      <c r="S382" s="582"/>
      <c r="T382" s="583"/>
      <c r="U382" s="579"/>
      <c r="V382" s="572"/>
      <c r="W382" s="582"/>
      <c r="X382" s="575"/>
      <c r="Y382" s="580">
        <v>0</v>
      </c>
      <c r="Z382" s="580">
        <v>0</v>
      </c>
      <c r="AA382" s="567" t="str">
        <f t="shared" si="22"/>
        <v>No hay Programación</v>
      </c>
      <c r="AB382" s="568" t="str">
        <f t="shared" si="23"/>
        <v>De acuerdo con lo programado</v>
      </c>
      <c r="AC382" s="575"/>
      <c r="AD382" s="575"/>
      <c r="AE382" s="575"/>
      <c r="AF382" s="576"/>
      <c r="AG382" s="576"/>
      <c r="AH382" s="575"/>
      <c r="AI382" s="575"/>
      <c r="AJ382" s="575"/>
      <c r="AK382" s="576"/>
      <c r="AL382" s="576"/>
      <c r="AM382" s="575"/>
      <c r="AN382" s="575"/>
      <c r="AO382" s="575"/>
      <c r="AP382" s="575"/>
      <c r="AQ382" s="575"/>
    </row>
    <row r="383" spans="1:43" ht="35.25" hidden="1" customHeight="1" thickTop="1" thickBot="1">
      <c r="A383" s="563">
        <v>21.1</v>
      </c>
      <c r="B383" s="564"/>
      <c r="C383" s="564"/>
      <c r="D383" s="564"/>
      <c r="E383" s="564"/>
      <c r="F383" s="577" t="s">
        <v>1378</v>
      </c>
      <c r="G383" s="578">
        <v>0</v>
      </c>
      <c r="H383" s="578">
        <v>0</v>
      </c>
      <c r="I383" s="567" t="str">
        <f t="shared" si="20"/>
        <v>No hay Programación</v>
      </c>
      <c r="J383" s="568" t="str">
        <f t="shared" si="21"/>
        <v>De acuerdo con lo programado</v>
      </c>
      <c r="K383" s="578"/>
      <c r="L383" s="581"/>
      <c r="M383" s="579"/>
      <c r="N383" s="572"/>
      <c r="O383" s="582"/>
      <c r="P383" s="581"/>
      <c r="Q383" s="579"/>
      <c r="R383" s="572"/>
      <c r="S383" s="582"/>
      <c r="T383" s="583"/>
      <c r="U383" s="579"/>
      <c r="V383" s="572"/>
      <c r="W383" s="582"/>
      <c r="X383" s="575"/>
      <c r="Y383" s="580">
        <v>0</v>
      </c>
      <c r="Z383" s="580">
        <v>0</v>
      </c>
      <c r="AA383" s="567" t="str">
        <f t="shared" si="22"/>
        <v>No hay Programación</v>
      </c>
      <c r="AB383" s="568" t="str">
        <f t="shared" si="23"/>
        <v>De acuerdo con lo programado</v>
      </c>
      <c r="AC383" s="575"/>
      <c r="AD383" s="575"/>
      <c r="AE383" s="575"/>
      <c r="AF383" s="576"/>
      <c r="AG383" s="576"/>
      <c r="AH383" s="575"/>
      <c r="AI383" s="575"/>
      <c r="AJ383" s="575"/>
      <c r="AK383" s="576"/>
      <c r="AL383" s="576"/>
      <c r="AM383" s="575"/>
      <c r="AN383" s="575"/>
      <c r="AO383" s="575"/>
      <c r="AP383" s="575"/>
      <c r="AQ383" s="575"/>
    </row>
    <row r="384" spans="1:43" ht="35.25" hidden="1" customHeight="1" thickTop="1" thickBot="1">
      <c r="A384" s="563">
        <v>21.2</v>
      </c>
      <c r="B384" s="564"/>
      <c r="C384" s="564"/>
      <c r="D384" s="564"/>
      <c r="E384" s="564"/>
      <c r="F384" s="577" t="s">
        <v>1379</v>
      </c>
      <c r="G384" s="578">
        <v>20</v>
      </c>
      <c r="H384" s="578">
        <v>30</v>
      </c>
      <c r="I384" s="567">
        <f t="shared" si="20"/>
        <v>1.5</v>
      </c>
      <c r="J384" s="568" t="str">
        <f t="shared" si="21"/>
        <v>De acuerdo con lo programado</v>
      </c>
      <c r="K384" s="578"/>
      <c r="L384" s="581"/>
      <c r="M384" s="579"/>
      <c r="N384" s="572"/>
      <c r="O384" s="582"/>
      <c r="P384" s="581"/>
      <c r="Q384" s="579"/>
      <c r="R384" s="572"/>
      <c r="S384" s="582"/>
      <c r="T384" s="583"/>
      <c r="U384" s="579"/>
      <c r="V384" s="572"/>
      <c r="W384" s="582"/>
      <c r="X384" s="575"/>
      <c r="Y384" s="580">
        <v>35</v>
      </c>
      <c r="Z384" s="580">
        <v>80</v>
      </c>
      <c r="AA384" s="567">
        <f t="shared" si="22"/>
        <v>2.2857142857142856</v>
      </c>
      <c r="AB384" s="568" t="str">
        <f t="shared" si="23"/>
        <v>De acuerdo con lo programado</v>
      </c>
      <c r="AC384" s="575"/>
      <c r="AD384" s="575"/>
      <c r="AE384" s="575"/>
      <c r="AF384" s="576"/>
      <c r="AG384" s="576"/>
      <c r="AH384" s="575"/>
      <c r="AI384" s="575"/>
      <c r="AJ384" s="575"/>
      <c r="AK384" s="576"/>
      <c r="AL384" s="576"/>
      <c r="AM384" s="575"/>
      <c r="AN384" s="575"/>
      <c r="AO384" s="575"/>
      <c r="AP384" s="575"/>
      <c r="AQ384" s="575"/>
    </row>
    <row r="385" spans="1:43" ht="35.25" hidden="1" customHeight="1" thickTop="1" thickBot="1">
      <c r="A385" s="563">
        <v>22</v>
      </c>
      <c r="B385" s="564"/>
      <c r="C385" s="564"/>
      <c r="D385" s="564"/>
      <c r="E385" s="564"/>
      <c r="F385" s="565" t="s">
        <v>1380</v>
      </c>
      <c r="G385" s="566"/>
      <c r="H385" s="566"/>
      <c r="I385" s="567" t="str">
        <f t="shared" si="20"/>
        <v>No hay ejecución</v>
      </c>
      <c r="J385" s="568" t="str">
        <f t="shared" si="21"/>
        <v>NA</v>
      </c>
      <c r="K385" s="569"/>
      <c r="L385" s="581"/>
      <c r="M385" s="579"/>
      <c r="N385" s="572"/>
      <c r="O385" s="582"/>
      <c r="P385" s="581"/>
      <c r="Q385" s="579"/>
      <c r="R385" s="572"/>
      <c r="S385" s="582"/>
      <c r="T385" s="583"/>
      <c r="U385" s="579"/>
      <c r="V385" s="572"/>
      <c r="W385" s="582"/>
      <c r="X385" s="575"/>
      <c r="Y385" s="580"/>
      <c r="Z385" s="580"/>
      <c r="AA385" s="567" t="str">
        <f t="shared" si="22"/>
        <v>No hay ejecución</v>
      </c>
      <c r="AB385" s="568" t="str">
        <f t="shared" si="23"/>
        <v>NA</v>
      </c>
      <c r="AC385" s="575"/>
      <c r="AD385" s="575"/>
      <c r="AE385" s="575"/>
      <c r="AF385" s="576"/>
      <c r="AG385" s="576"/>
      <c r="AH385" s="575"/>
      <c r="AI385" s="575"/>
      <c r="AJ385" s="575"/>
      <c r="AK385" s="576"/>
      <c r="AL385" s="576"/>
      <c r="AM385" s="575"/>
      <c r="AN385" s="575"/>
      <c r="AO385" s="575"/>
      <c r="AP385" s="575"/>
      <c r="AQ385" s="575"/>
    </row>
    <row r="386" spans="1:43" ht="35.25" hidden="1" customHeight="1" thickTop="1" thickBot="1">
      <c r="A386" s="563">
        <v>22.1</v>
      </c>
      <c r="B386" s="564"/>
      <c r="C386" s="564"/>
      <c r="D386" s="564"/>
      <c r="E386" s="564"/>
      <c r="F386" s="577" t="s">
        <v>1381</v>
      </c>
      <c r="G386" s="578">
        <v>0</v>
      </c>
      <c r="H386" s="578">
        <v>0</v>
      </c>
      <c r="I386" s="567" t="str">
        <f t="shared" si="20"/>
        <v>No hay Programación</v>
      </c>
      <c r="J386" s="568" t="str">
        <f t="shared" si="21"/>
        <v>De acuerdo con lo programado</v>
      </c>
      <c r="K386" s="578"/>
      <c r="L386" s="581"/>
      <c r="M386" s="579"/>
      <c r="N386" s="572"/>
      <c r="O386" s="582"/>
      <c r="P386" s="581"/>
      <c r="Q386" s="579"/>
      <c r="R386" s="572"/>
      <c r="S386" s="582"/>
      <c r="T386" s="583"/>
      <c r="U386" s="579"/>
      <c r="V386" s="572"/>
      <c r="W386" s="582"/>
      <c r="X386" s="575"/>
      <c r="Y386" s="580">
        <v>0</v>
      </c>
      <c r="Z386" s="580">
        <v>0</v>
      </c>
      <c r="AA386" s="567" t="str">
        <f t="shared" si="22"/>
        <v>No hay Programación</v>
      </c>
      <c r="AB386" s="568" t="str">
        <f t="shared" si="23"/>
        <v>De acuerdo con lo programado</v>
      </c>
      <c r="AC386" s="575"/>
      <c r="AD386" s="575"/>
      <c r="AE386" s="575"/>
      <c r="AF386" s="576"/>
      <c r="AG386" s="576"/>
      <c r="AH386" s="575"/>
      <c r="AI386" s="575"/>
      <c r="AJ386" s="575"/>
      <c r="AK386" s="576"/>
      <c r="AL386" s="576"/>
      <c r="AM386" s="575"/>
      <c r="AN386" s="575"/>
      <c r="AO386" s="575"/>
      <c r="AP386" s="575"/>
      <c r="AQ386" s="575"/>
    </row>
    <row r="387" spans="1:43" ht="35.25" hidden="1" customHeight="1" thickTop="1" thickBot="1">
      <c r="A387" s="563">
        <v>22.1</v>
      </c>
      <c r="B387" s="564"/>
      <c r="C387" s="564"/>
      <c r="D387" s="564"/>
      <c r="E387" s="564"/>
      <c r="F387" s="577" t="s">
        <v>1381</v>
      </c>
      <c r="G387" s="578">
        <v>0</v>
      </c>
      <c r="H387" s="578">
        <v>0</v>
      </c>
      <c r="I387" s="567" t="str">
        <f t="shared" si="20"/>
        <v>No hay Programación</v>
      </c>
      <c r="J387" s="568" t="str">
        <f t="shared" si="21"/>
        <v>De acuerdo con lo programado</v>
      </c>
      <c r="K387" s="578"/>
      <c r="L387" s="581"/>
      <c r="M387" s="579"/>
      <c r="N387" s="572"/>
      <c r="O387" s="582"/>
      <c r="P387" s="581"/>
      <c r="Q387" s="579"/>
      <c r="R387" s="572"/>
      <c r="S387" s="582"/>
      <c r="T387" s="583"/>
      <c r="U387" s="579"/>
      <c r="V387" s="572"/>
      <c r="W387" s="582"/>
      <c r="X387" s="575"/>
      <c r="Y387" s="580">
        <v>0</v>
      </c>
      <c r="Z387" s="580">
        <v>0</v>
      </c>
      <c r="AA387" s="567" t="str">
        <f t="shared" si="22"/>
        <v>No hay Programación</v>
      </c>
      <c r="AB387" s="568" t="str">
        <f t="shared" si="23"/>
        <v>De acuerdo con lo programado</v>
      </c>
      <c r="AC387" s="575"/>
      <c r="AD387" s="575"/>
      <c r="AE387" s="575"/>
      <c r="AF387" s="576"/>
      <c r="AG387" s="576"/>
      <c r="AH387" s="575"/>
      <c r="AI387" s="575"/>
      <c r="AJ387" s="575"/>
      <c r="AK387" s="576"/>
      <c r="AL387" s="576"/>
      <c r="AM387" s="575"/>
      <c r="AN387" s="575"/>
      <c r="AO387" s="575"/>
      <c r="AP387" s="575"/>
      <c r="AQ387" s="575"/>
    </row>
    <row r="388" spans="1:43" ht="35.25" hidden="1" customHeight="1" thickTop="1" thickBot="1">
      <c r="A388" s="563">
        <v>23</v>
      </c>
      <c r="B388" s="564"/>
      <c r="C388" s="564"/>
      <c r="D388" s="564"/>
      <c r="E388" s="564"/>
      <c r="F388" s="565" t="s">
        <v>1382</v>
      </c>
      <c r="G388" s="566"/>
      <c r="H388" s="566"/>
      <c r="I388" s="567" t="str">
        <f t="shared" si="20"/>
        <v>No hay ejecución</v>
      </c>
      <c r="J388" s="568" t="str">
        <f t="shared" si="21"/>
        <v>NA</v>
      </c>
      <c r="K388" s="569"/>
      <c r="L388" s="581"/>
      <c r="M388" s="579"/>
      <c r="N388" s="572"/>
      <c r="O388" s="582"/>
      <c r="P388" s="581"/>
      <c r="Q388" s="579"/>
      <c r="R388" s="572"/>
      <c r="S388" s="582"/>
      <c r="T388" s="583"/>
      <c r="U388" s="579"/>
      <c r="V388" s="572"/>
      <c r="W388" s="582"/>
      <c r="X388" s="575"/>
      <c r="Y388" s="580"/>
      <c r="Z388" s="580"/>
      <c r="AA388" s="567" t="str">
        <f t="shared" si="22"/>
        <v>No hay ejecución</v>
      </c>
      <c r="AB388" s="568" t="str">
        <f t="shared" si="23"/>
        <v>NA</v>
      </c>
      <c r="AC388" s="575"/>
      <c r="AD388" s="575"/>
      <c r="AE388" s="575"/>
      <c r="AF388" s="576"/>
      <c r="AG388" s="576"/>
      <c r="AH388" s="575"/>
      <c r="AI388" s="575"/>
      <c r="AJ388" s="575"/>
      <c r="AK388" s="576"/>
      <c r="AL388" s="576"/>
      <c r="AM388" s="575"/>
      <c r="AN388" s="575"/>
      <c r="AO388" s="575"/>
      <c r="AP388" s="575"/>
      <c r="AQ388" s="575"/>
    </row>
    <row r="389" spans="1:43" ht="35.25" hidden="1" customHeight="1" thickTop="1" thickBot="1">
      <c r="A389" s="563">
        <v>23.1</v>
      </c>
      <c r="B389" s="564"/>
      <c r="C389" s="564"/>
      <c r="D389" s="564"/>
      <c r="E389" s="564"/>
      <c r="F389" s="577" t="s">
        <v>1383</v>
      </c>
      <c r="G389" s="578">
        <v>0</v>
      </c>
      <c r="H389" s="578">
        <v>0</v>
      </c>
      <c r="I389" s="567" t="str">
        <f t="shared" si="20"/>
        <v>No hay Programación</v>
      </c>
      <c r="J389" s="568" t="str">
        <f t="shared" si="21"/>
        <v>De acuerdo con lo programado</v>
      </c>
      <c r="K389" s="578"/>
      <c r="L389" s="581"/>
      <c r="M389" s="579"/>
      <c r="N389" s="572"/>
      <c r="O389" s="582"/>
      <c r="P389" s="581"/>
      <c r="Q389" s="579"/>
      <c r="R389" s="572"/>
      <c r="S389" s="582"/>
      <c r="T389" s="583"/>
      <c r="U389" s="579"/>
      <c r="V389" s="572"/>
      <c r="W389" s="582"/>
      <c r="X389" s="575"/>
      <c r="Y389" s="580">
        <v>0</v>
      </c>
      <c r="Z389" s="580">
        <v>0</v>
      </c>
      <c r="AA389" s="567" t="str">
        <f t="shared" si="22"/>
        <v>No hay Programación</v>
      </c>
      <c r="AB389" s="568" t="str">
        <f t="shared" si="23"/>
        <v>De acuerdo con lo programado</v>
      </c>
      <c r="AC389" s="575"/>
      <c r="AD389" s="575"/>
      <c r="AE389" s="575"/>
      <c r="AF389" s="576"/>
      <c r="AG389" s="576"/>
      <c r="AH389" s="575"/>
      <c r="AI389" s="575"/>
      <c r="AJ389" s="575"/>
      <c r="AK389" s="576"/>
      <c r="AL389" s="576"/>
      <c r="AM389" s="575"/>
      <c r="AN389" s="575"/>
      <c r="AO389" s="575"/>
      <c r="AP389" s="575"/>
      <c r="AQ389" s="575"/>
    </row>
    <row r="390" spans="1:43" ht="35.25" hidden="1" customHeight="1" thickTop="1" thickBot="1">
      <c r="A390" s="563">
        <v>23.1</v>
      </c>
      <c r="B390" s="564"/>
      <c r="C390" s="564"/>
      <c r="D390" s="564"/>
      <c r="E390" s="564"/>
      <c r="F390" s="577" t="s">
        <v>1383</v>
      </c>
      <c r="G390" s="578">
        <v>0</v>
      </c>
      <c r="H390" s="578">
        <v>0</v>
      </c>
      <c r="I390" s="567" t="str">
        <f t="shared" si="20"/>
        <v>No hay Programación</v>
      </c>
      <c r="J390" s="568" t="str">
        <f t="shared" si="21"/>
        <v>De acuerdo con lo programado</v>
      </c>
      <c r="K390" s="578"/>
      <c r="L390" s="581"/>
      <c r="M390" s="579"/>
      <c r="N390" s="572"/>
      <c r="O390" s="582"/>
      <c r="P390" s="581"/>
      <c r="Q390" s="579"/>
      <c r="R390" s="572"/>
      <c r="S390" s="582"/>
      <c r="T390" s="583"/>
      <c r="U390" s="579"/>
      <c r="V390" s="572"/>
      <c r="W390" s="582"/>
      <c r="X390" s="575"/>
      <c r="Y390" s="580">
        <v>0</v>
      </c>
      <c r="Z390" s="580">
        <v>0</v>
      </c>
      <c r="AA390" s="567" t="str">
        <f t="shared" si="22"/>
        <v>No hay Programación</v>
      </c>
      <c r="AB390" s="568" t="str">
        <f t="shared" si="23"/>
        <v>De acuerdo con lo programado</v>
      </c>
      <c r="AC390" s="575"/>
      <c r="AD390" s="575"/>
      <c r="AE390" s="575"/>
      <c r="AF390" s="576"/>
      <c r="AG390" s="576"/>
      <c r="AH390" s="575"/>
      <c r="AI390" s="575"/>
      <c r="AJ390" s="575"/>
      <c r="AK390" s="576"/>
      <c r="AL390" s="576"/>
      <c r="AM390" s="575"/>
      <c r="AN390" s="575"/>
      <c r="AO390" s="575"/>
      <c r="AP390" s="575"/>
      <c r="AQ390" s="575"/>
    </row>
    <row r="391" spans="1:43" ht="35.25" hidden="1" customHeight="1" thickTop="1" thickBot="1">
      <c r="A391" s="563">
        <v>24</v>
      </c>
      <c r="B391" s="564"/>
      <c r="C391" s="564"/>
      <c r="D391" s="564"/>
      <c r="E391" s="564"/>
      <c r="F391" s="565" t="s">
        <v>1384</v>
      </c>
      <c r="G391" s="566">
        <v>50</v>
      </c>
      <c r="H391" s="566">
        <v>55</v>
      </c>
      <c r="I391" s="567">
        <f t="shared" si="20"/>
        <v>1.1000000000000001</v>
      </c>
      <c r="J391" s="568" t="str">
        <f t="shared" si="21"/>
        <v>De acuerdo con lo programado</v>
      </c>
      <c r="K391" s="569"/>
      <c r="L391" s="581"/>
      <c r="M391" s="579"/>
      <c r="N391" s="572"/>
      <c r="O391" s="582"/>
      <c r="P391" s="581"/>
      <c r="Q391" s="579"/>
      <c r="R391" s="572"/>
      <c r="S391" s="582"/>
      <c r="T391" s="583"/>
      <c r="U391" s="579"/>
      <c r="V391" s="572"/>
      <c r="W391" s="582"/>
      <c r="X391" s="575"/>
      <c r="Y391" s="580">
        <v>49</v>
      </c>
      <c r="Z391" s="580">
        <v>55</v>
      </c>
      <c r="AA391" s="567">
        <f t="shared" si="22"/>
        <v>1.1224489795918366</v>
      </c>
      <c r="AB391" s="568" t="str">
        <f t="shared" si="23"/>
        <v>De acuerdo con lo programado</v>
      </c>
      <c r="AC391" s="575"/>
      <c r="AD391" s="575"/>
      <c r="AE391" s="575"/>
      <c r="AF391" s="576"/>
      <c r="AG391" s="576"/>
      <c r="AH391" s="575"/>
      <c r="AI391" s="575"/>
      <c r="AJ391" s="575"/>
      <c r="AK391" s="576"/>
      <c r="AL391" s="576"/>
      <c r="AM391" s="575"/>
      <c r="AN391" s="575"/>
      <c r="AO391" s="575"/>
      <c r="AP391" s="575"/>
      <c r="AQ391" s="575"/>
    </row>
    <row r="392" spans="1:43" ht="35.25" hidden="1" customHeight="1" thickTop="1" thickBot="1">
      <c r="A392" s="563">
        <v>24.1</v>
      </c>
      <c r="B392" s="564"/>
      <c r="C392" s="564"/>
      <c r="D392" s="564"/>
      <c r="E392" s="564"/>
      <c r="F392" s="594" t="s">
        <v>1384</v>
      </c>
      <c r="G392" s="595">
        <v>0</v>
      </c>
      <c r="H392" s="595">
        <v>0</v>
      </c>
      <c r="I392" s="567" t="str">
        <f t="shared" si="20"/>
        <v>No hay Programación</v>
      </c>
      <c r="J392" s="568" t="str">
        <f t="shared" si="21"/>
        <v>De acuerdo con lo programado</v>
      </c>
      <c r="K392" s="595"/>
      <c r="L392" s="581"/>
      <c r="M392" s="579"/>
      <c r="N392" s="572"/>
      <c r="O392" s="582"/>
      <c r="P392" s="581"/>
      <c r="Q392" s="579"/>
      <c r="R392" s="572"/>
      <c r="S392" s="582"/>
      <c r="T392" s="583"/>
      <c r="U392" s="579"/>
      <c r="V392" s="572"/>
      <c r="W392" s="582"/>
      <c r="X392" s="575"/>
      <c r="Y392" s="580">
        <v>0</v>
      </c>
      <c r="Z392" s="580">
        <v>0</v>
      </c>
      <c r="AA392" s="567" t="str">
        <f t="shared" si="22"/>
        <v>No hay Programación</v>
      </c>
      <c r="AB392" s="568" t="str">
        <f t="shared" si="23"/>
        <v>De acuerdo con lo programado</v>
      </c>
      <c r="AC392" s="575"/>
      <c r="AD392" s="575"/>
      <c r="AE392" s="575"/>
      <c r="AF392" s="576"/>
      <c r="AG392" s="576"/>
      <c r="AH392" s="575"/>
      <c r="AI392" s="575"/>
      <c r="AJ392" s="575"/>
      <c r="AK392" s="576"/>
      <c r="AL392" s="576"/>
      <c r="AM392" s="575"/>
      <c r="AN392" s="575"/>
      <c r="AO392" s="575"/>
      <c r="AP392" s="575"/>
      <c r="AQ392" s="575"/>
    </row>
    <row r="393" spans="1:43" ht="35.25" hidden="1" customHeight="1" thickTop="1" thickBot="1">
      <c r="A393" s="563">
        <v>24.1</v>
      </c>
      <c r="B393" s="564"/>
      <c r="C393" s="564"/>
      <c r="D393" s="564"/>
      <c r="E393" s="564"/>
      <c r="F393" s="594" t="s">
        <v>1384</v>
      </c>
      <c r="G393" s="595">
        <v>0</v>
      </c>
      <c r="H393" s="595">
        <v>0</v>
      </c>
      <c r="I393" s="567" t="str">
        <f t="shared" si="20"/>
        <v>No hay Programación</v>
      </c>
      <c r="J393" s="568" t="str">
        <f t="shared" si="21"/>
        <v>De acuerdo con lo programado</v>
      </c>
      <c r="K393" s="595"/>
      <c r="L393" s="581"/>
      <c r="M393" s="579"/>
      <c r="N393" s="572"/>
      <c r="O393" s="582"/>
      <c r="P393" s="581"/>
      <c r="Q393" s="579"/>
      <c r="R393" s="572"/>
      <c r="S393" s="582"/>
      <c r="T393" s="583"/>
      <c r="U393" s="579"/>
      <c r="V393" s="572"/>
      <c r="W393" s="582"/>
      <c r="X393" s="575"/>
      <c r="Y393" s="580">
        <v>0</v>
      </c>
      <c r="Z393" s="580">
        <v>0</v>
      </c>
      <c r="AA393" s="567" t="str">
        <f t="shared" si="22"/>
        <v>No hay Programación</v>
      </c>
      <c r="AB393" s="568" t="str">
        <f t="shared" si="23"/>
        <v>De acuerdo con lo programado</v>
      </c>
      <c r="AC393" s="575"/>
      <c r="AD393" s="575"/>
      <c r="AE393" s="575"/>
      <c r="AF393" s="576"/>
      <c r="AG393" s="576"/>
      <c r="AH393" s="575"/>
      <c r="AI393" s="575"/>
      <c r="AJ393" s="575"/>
      <c r="AK393" s="576"/>
      <c r="AL393" s="576"/>
      <c r="AM393" s="575"/>
      <c r="AN393" s="575"/>
      <c r="AO393" s="575"/>
      <c r="AP393" s="575"/>
      <c r="AQ393" s="575"/>
    </row>
    <row r="394" spans="1:43" ht="35.25" hidden="1" customHeight="1" thickTop="1" thickBot="1">
      <c r="A394" s="563">
        <v>24.1</v>
      </c>
      <c r="B394" s="564"/>
      <c r="C394" s="564"/>
      <c r="D394" s="564"/>
      <c r="E394" s="564"/>
      <c r="F394" s="594" t="s">
        <v>1384</v>
      </c>
      <c r="G394" s="595">
        <v>0</v>
      </c>
      <c r="H394" s="595">
        <v>0</v>
      </c>
      <c r="I394" s="567" t="str">
        <f t="shared" si="20"/>
        <v>No hay Programación</v>
      </c>
      <c r="J394" s="568" t="str">
        <f t="shared" si="21"/>
        <v>De acuerdo con lo programado</v>
      </c>
      <c r="K394" s="595"/>
      <c r="L394" s="581"/>
      <c r="M394" s="579"/>
      <c r="N394" s="572"/>
      <c r="O394" s="582"/>
      <c r="P394" s="581"/>
      <c r="Q394" s="579"/>
      <c r="R394" s="572"/>
      <c r="S394" s="582"/>
      <c r="T394" s="583"/>
      <c r="U394" s="579"/>
      <c r="V394" s="572"/>
      <c r="W394" s="582"/>
      <c r="X394" s="575"/>
      <c r="Y394" s="580">
        <v>0</v>
      </c>
      <c r="Z394" s="580">
        <v>0</v>
      </c>
      <c r="AA394" s="567" t="str">
        <f t="shared" si="22"/>
        <v>No hay Programación</v>
      </c>
      <c r="AB394" s="568" t="str">
        <f t="shared" si="23"/>
        <v>De acuerdo con lo programado</v>
      </c>
      <c r="AC394" s="575"/>
      <c r="AD394" s="575"/>
      <c r="AE394" s="575"/>
      <c r="AF394" s="576"/>
      <c r="AG394" s="576"/>
      <c r="AH394" s="575"/>
      <c r="AI394" s="575"/>
      <c r="AJ394" s="575"/>
      <c r="AK394" s="576"/>
      <c r="AL394" s="576"/>
      <c r="AM394" s="575"/>
      <c r="AN394" s="575"/>
      <c r="AO394" s="575"/>
      <c r="AP394" s="575"/>
      <c r="AQ394" s="575"/>
    </row>
    <row r="395" spans="1:43" ht="35.25" hidden="1" customHeight="1" thickTop="1" thickBot="1">
      <c r="A395" s="563">
        <v>24.1</v>
      </c>
      <c r="B395" s="564"/>
      <c r="C395" s="564"/>
      <c r="D395" s="564"/>
      <c r="E395" s="564"/>
      <c r="F395" s="594" t="s">
        <v>1384</v>
      </c>
      <c r="G395" s="595">
        <v>0</v>
      </c>
      <c r="H395" s="595">
        <v>0</v>
      </c>
      <c r="I395" s="567" t="str">
        <f t="shared" si="20"/>
        <v>No hay Programación</v>
      </c>
      <c r="J395" s="568" t="str">
        <f t="shared" si="21"/>
        <v>De acuerdo con lo programado</v>
      </c>
      <c r="K395" s="595"/>
      <c r="L395" s="581"/>
      <c r="M395" s="579"/>
      <c r="N395" s="572"/>
      <c r="O395" s="582"/>
      <c r="P395" s="581"/>
      <c r="Q395" s="579"/>
      <c r="R395" s="572"/>
      <c r="S395" s="582"/>
      <c r="T395" s="583"/>
      <c r="U395" s="579"/>
      <c r="V395" s="572"/>
      <c r="W395" s="582"/>
      <c r="X395" s="575"/>
      <c r="Y395" s="580">
        <v>0</v>
      </c>
      <c r="Z395" s="580">
        <v>0</v>
      </c>
      <c r="AA395" s="567" t="str">
        <f t="shared" si="22"/>
        <v>No hay Programación</v>
      </c>
      <c r="AB395" s="568" t="str">
        <f t="shared" si="23"/>
        <v>De acuerdo con lo programado</v>
      </c>
      <c r="AC395" s="575"/>
      <c r="AD395" s="575"/>
      <c r="AE395" s="575"/>
      <c r="AF395" s="576"/>
      <c r="AG395" s="576"/>
      <c r="AH395" s="575"/>
      <c r="AI395" s="575"/>
      <c r="AJ395" s="575"/>
      <c r="AK395" s="576"/>
      <c r="AL395" s="576"/>
      <c r="AM395" s="575"/>
      <c r="AN395" s="575"/>
      <c r="AO395" s="575"/>
      <c r="AP395" s="575"/>
      <c r="AQ395" s="575"/>
    </row>
    <row r="396" spans="1:43" ht="35.25" hidden="1" customHeight="1" thickTop="1" thickBot="1">
      <c r="A396" s="563">
        <v>24.1</v>
      </c>
      <c r="B396" s="564"/>
      <c r="C396" s="564"/>
      <c r="D396" s="564"/>
      <c r="E396" s="564"/>
      <c r="F396" s="594" t="s">
        <v>1384</v>
      </c>
      <c r="G396" s="595">
        <v>0</v>
      </c>
      <c r="H396" s="595">
        <v>0</v>
      </c>
      <c r="I396" s="567" t="str">
        <f t="shared" si="20"/>
        <v>No hay Programación</v>
      </c>
      <c r="J396" s="568" t="str">
        <f t="shared" si="21"/>
        <v>De acuerdo con lo programado</v>
      </c>
      <c r="K396" s="595"/>
      <c r="L396" s="581"/>
      <c r="M396" s="579"/>
      <c r="N396" s="572"/>
      <c r="O396" s="582"/>
      <c r="P396" s="581"/>
      <c r="Q396" s="579"/>
      <c r="R396" s="572"/>
      <c r="S396" s="582"/>
      <c r="T396" s="583"/>
      <c r="U396" s="579"/>
      <c r="V396" s="572"/>
      <c r="W396" s="582"/>
      <c r="X396" s="575"/>
      <c r="Y396" s="580">
        <v>0</v>
      </c>
      <c r="Z396" s="580">
        <v>0</v>
      </c>
      <c r="AA396" s="567" t="str">
        <f t="shared" si="22"/>
        <v>No hay Programación</v>
      </c>
      <c r="AB396" s="568" t="str">
        <f t="shared" si="23"/>
        <v>De acuerdo con lo programado</v>
      </c>
      <c r="AC396" s="575"/>
      <c r="AD396" s="575"/>
      <c r="AE396" s="575"/>
      <c r="AF396" s="576"/>
      <c r="AG396" s="576"/>
      <c r="AH396" s="575"/>
      <c r="AI396" s="575"/>
      <c r="AJ396" s="575"/>
      <c r="AK396" s="576"/>
      <c r="AL396" s="576"/>
      <c r="AM396" s="575"/>
      <c r="AN396" s="575"/>
      <c r="AO396" s="575"/>
      <c r="AP396" s="575"/>
      <c r="AQ396" s="575"/>
    </row>
    <row r="397" spans="1:43" ht="35.25" hidden="1" customHeight="1" thickTop="1" thickBot="1">
      <c r="A397" s="563">
        <v>24.1</v>
      </c>
      <c r="B397" s="564"/>
      <c r="C397" s="564"/>
      <c r="D397" s="564"/>
      <c r="E397" s="564"/>
      <c r="F397" s="594" t="s">
        <v>1384</v>
      </c>
      <c r="G397" s="595">
        <v>0</v>
      </c>
      <c r="H397" s="595">
        <v>0</v>
      </c>
      <c r="I397" s="567" t="str">
        <f t="shared" si="20"/>
        <v>No hay Programación</v>
      </c>
      <c r="J397" s="568" t="str">
        <f t="shared" si="21"/>
        <v>De acuerdo con lo programado</v>
      </c>
      <c r="K397" s="595"/>
      <c r="L397" s="581"/>
      <c r="M397" s="579"/>
      <c r="N397" s="572"/>
      <c r="O397" s="582"/>
      <c r="P397" s="581"/>
      <c r="Q397" s="579"/>
      <c r="R397" s="572"/>
      <c r="S397" s="582"/>
      <c r="T397" s="583"/>
      <c r="U397" s="579"/>
      <c r="V397" s="572"/>
      <c r="W397" s="582"/>
      <c r="X397" s="575"/>
      <c r="Y397" s="580">
        <v>0</v>
      </c>
      <c r="Z397" s="580">
        <v>0</v>
      </c>
      <c r="AA397" s="567" t="str">
        <f t="shared" si="22"/>
        <v>No hay Programación</v>
      </c>
      <c r="AB397" s="568" t="str">
        <f t="shared" si="23"/>
        <v>De acuerdo con lo programado</v>
      </c>
      <c r="AC397" s="575"/>
      <c r="AD397" s="575"/>
      <c r="AE397" s="575"/>
      <c r="AF397" s="576"/>
      <c r="AG397" s="576"/>
      <c r="AH397" s="575"/>
      <c r="AI397" s="575"/>
      <c r="AJ397" s="575"/>
      <c r="AK397" s="576"/>
      <c r="AL397" s="576"/>
      <c r="AM397" s="575"/>
      <c r="AN397" s="575"/>
      <c r="AO397" s="575"/>
      <c r="AP397" s="575"/>
      <c r="AQ397" s="575"/>
    </row>
    <row r="398" spans="1:43" ht="35.25" hidden="1" customHeight="1" thickTop="1" thickBot="1">
      <c r="A398" s="563">
        <v>25</v>
      </c>
      <c r="B398" s="564"/>
      <c r="C398" s="564"/>
      <c r="D398" s="564"/>
      <c r="E398" s="564"/>
      <c r="F398" s="565" t="s">
        <v>1385</v>
      </c>
      <c r="G398" s="566">
        <v>0</v>
      </c>
      <c r="H398" s="566">
        <v>0</v>
      </c>
      <c r="I398" s="567" t="str">
        <f t="shared" ref="I398:I429" si="24">IF(H398="","No hay ejecución",IF(AND(G398=0),"No hay Programación", H398/G398))</f>
        <v>No hay Programación</v>
      </c>
      <c r="J398" s="568" t="str">
        <f t="shared" ref="J398:J429" si="25">IF(I398="No hay ejecución","NA",IF(I398&gt;=90%,"De acuerdo con lo programado",IF(I398&gt;=51%,"Atraso Leve",IF(I398&lt;=50%,"En riesgo cumplimiento"))))</f>
        <v>De acuerdo con lo programado</v>
      </c>
      <c r="K398" s="569"/>
      <c r="L398" s="581"/>
      <c r="M398" s="579"/>
      <c r="N398" s="572"/>
      <c r="O398" s="582"/>
      <c r="P398" s="581"/>
      <c r="Q398" s="579"/>
      <c r="R398" s="572"/>
      <c r="S398" s="582"/>
      <c r="T398" s="583"/>
      <c r="U398" s="579"/>
      <c r="V398" s="572"/>
      <c r="W398" s="582"/>
      <c r="X398" s="575"/>
      <c r="Y398" s="580">
        <v>0</v>
      </c>
      <c r="Z398" s="580">
        <v>0</v>
      </c>
      <c r="AA398" s="567" t="str">
        <f t="shared" ref="AA398:AA429" si="26">IF(Z398="","No hay ejecución",IF(AND(Y398=0),"No hay Programación", Z398/Y398))</f>
        <v>No hay Programación</v>
      </c>
      <c r="AB398" s="568" t="str">
        <f t="shared" ref="AB398:AB429" si="27">IF(AA398="No hay ejecución","NA",IF(AA398&gt;=90%,"De acuerdo con lo programado",IF(AA398&gt;=51%,"Atraso Leve",IF(AA398&lt;=50%,"En riesgo cumplimiento"))))</f>
        <v>De acuerdo con lo programado</v>
      </c>
      <c r="AC398" s="575"/>
      <c r="AD398" s="575"/>
      <c r="AE398" s="575"/>
      <c r="AF398" s="576"/>
      <c r="AG398" s="576"/>
      <c r="AH398" s="575"/>
      <c r="AI398" s="575"/>
      <c r="AJ398" s="575"/>
      <c r="AK398" s="576"/>
      <c r="AL398" s="576"/>
      <c r="AM398" s="575"/>
      <c r="AN398" s="575"/>
      <c r="AO398" s="575"/>
      <c r="AP398" s="575"/>
      <c r="AQ398" s="575"/>
    </row>
    <row r="399" spans="1:43" ht="35.25" hidden="1" customHeight="1" thickTop="1" thickBot="1">
      <c r="A399" s="563">
        <v>25.1</v>
      </c>
      <c r="B399" s="564"/>
      <c r="C399" s="564"/>
      <c r="D399" s="564"/>
      <c r="E399" s="564"/>
      <c r="F399" s="594" t="s">
        <v>1385</v>
      </c>
      <c r="G399" s="595">
        <v>0</v>
      </c>
      <c r="H399" s="595">
        <v>0</v>
      </c>
      <c r="I399" s="567" t="str">
        <f t="shared" si="24"/>
        <v>No hay Programación</v>
      </c>
      <c r="J399" s="568" t="str">
        <f t="shared" si="25"/>
        <v>De acuerdo con lo programado</v>
      </c>
      <c r="K399" s="595"/>
      <c r="L399" s="581"/>
      <c r="M399" s="579"/>
      <c r="N399" s="572"/>
      <c r="O399" s="582"/>
      <c r="P399" s="581"/>
      <c r="Q399" s="579"/>
      <c r="R399" s="572"/>
      <c r="S399" s="582"/>
      <c r="T399" s="583"/>
      <c r="U399" s="579"/>
      <c r="V399" s="572"/>
      <c r="W399" s="582"/>
      <c r="X399" s="575"/>
      <c r="Y399" s="580">
        <v>0</v>
      </c>
      <c r="Z399" s="580">
        <v>0</v>
      </c>
      <c r="AA399" s="567" t="str">
        <f t="shared" si="26"/>
        <v>No hay Programación</v>
      </c>
      <c r="AB399" s="568" t="str">
        <f t="shared" si="27"/>
        <v>De acuerdo con lo programado</v>
      </c>
      <c r="AC399" s="575"/>
      <c r="AD399" s="575"/>
      <c r="AE399" s="575"/>
      <c r="AF399" s="576"/>
      <c r="AG399" s="576"/>
      <c r="AH399" s="575"/>
      <c r="AI399" s="575"/>
      <c r="AJ399" s="575"/>
      <c r="AK399" s="576"/>
      <c r="AL399" s="576"/>
      <c r="AM399" s="575"/>
      <c r="AN399" s="575"/>
      <c r="AO399" s="575"/>
      <c r="AP399" s="575"/>
      <c r="AQ399" s="575"/>
    </row>
    <row r="400" spans="1:43" ht="35.25" hidden="1" customHeight="1" thickTop="1" thickBot="1">
      <c r="A400" s="563">
        <v>25.1</v>
      </c>
      <c r="B400" s="564"/>
      <c r="C400" s="564"/>
      <c r="D400" s="564"/>
      <c r="E400" s="564"/>
      <c r="F400" s="594" t="s">
        <v>1385</v>
      </c>
      <c r="G400" s="595">
        <v>0</v>
      </c>
      <c r="H400" s="595">
        <v>0</v>
      </c>
      <c r="I400" s="567" t="str">
        <f t="shared" si="24"/>
        <v>No hay Programación</v>
      </c>
      <c r="J400" s="568" t="str">
        <f t="shared" si="25"/>
        <v>De acuerdo con lo programado</v>
      </c>
      <c r="K400" s="595"/>
      <c r="L400" s="581"/>
      <c r="M400" s="579"/>
      <c r="N400" s="572"/>
      <c r="O400" s="582"/>
      <c r="P400" s="581"/>
      <c r="Q400" s="579"/>
      <c r="R400" s="572"/>
      <c r="S400" s="582"/>
      <c r="T400" s="583"/>
      <c r="U400" s="579"/>
      <c r="V400" s="572"/>
      <c r="W400" s="582"/>
      <c r="X400" s="575"/>
      <c r="Y400" s="580">
        <v>0</v>
      </c>
      <c r="Z400" s="580">
        <v>0</v>
      </c>
      <c r="AA400" s="567" t="str">
        <f t="shared" si="26"/>
        <v>No hay Programación</v>
      </c>
      <c r="AB400" s="568" t="str">
        <f t="shared" si="27"/>
        <v>De acuerdo con lo programado</v>
      </c>
      <c r="AC400" s="575"/>
      <c r="AD400" s="575"/>
      <c r="AE400" s="575"/>
      <c r="AF400" s="576"/>
      <c r="AG400" s="576"/>
      <c r="AH400" s="575"/>
      <c r="AI400" s="575"/>
      <c r="AJ400" s="575"/>
      <c r="AK400" s="576"/>
      <c r="AL400" s="576"/>
      <c r="AM400" s="575"/>
      <c r="AN400" s="575"/>
      <c r="AO400" s="575"/>
      <c r="AP400" s="575"/>
      <c r="AQ400" s="575"/>
    </row>
    <row r="401" spans="1:43" ht="35.25" hidden="1" customHeight="1" thickTop="1" thickBot="1">
      <c r="A401" s="563">
        <v>25.1</v>
      </c>
      <c r="B401" s="564"/>
      <c r="C401" s="564"/>
      <c r="D401" s="564"/>
      <c r="E401" s="564"/>
      <c r="F401" s="594" t="s">
        <v>1385</v>
      </c>
      <c r="G401" s="595">
        <v>0</v>
      </c>
      <c r="H401" s="595">
        <v>0</v>
      </c>
      <c r="I401" s="567" t="str">
        <f t="shared" si="24"/>
        <v>No hay Programación</v>
      </c>
      <c r="J401" s="568" t="str">
        <f t="shared" si="25"/>
        <v>De acuerdo con lo programado</v>
      </c>
      <c r="K401" s="595"/>
      <c r="L401" s="581"/>
      <c r="M401" s="579"/>
      <c r="N401" s="572"/>
      <c r="O401" s="582"/>
      <c r="P401" s="581"/>
      <c r="Q401" s="579"/>
      <c r="R401" s="572"/>
      <c r="S401" s="582"/>
      <c r="T401" s="583"/>
      <c r="U401" s="579"/>
      <c r="V401" s="572"/>
      <c r="W401" s="582"/>
      <c r="X401" s="575"/>
      <c r="Y401" s="580">
        <v>0</v>
      </c>
      <c r="Z401" s="580">
        <v>0</v>
      </c>
      <c r="AA401" s="567" t="str">
        <f t="shared" si="26"/>
        <v>No hay Programación</v>
      </c>
      <c r="AB401" s="568" t="str">
        <f t="shared" si="27"/>
        <v>De acuerdo con lo programado</v>
      </c>
      <c r="AC401" s="575"/>
      <c r="AD401" s="575"/>
      <c r="AE401" s="575"/>
      <c r="AF401" s="576"/>
      <c r="AG401" s="576"/>
      <c r="AH401" s="575"/>
      <c r="AI401" s="575"/>
      <c r="AJ401" s="575"/>
      <c r="AK401" s="576"/>
      <c r="AL401" s="576"/>
      <c r="AM401" s="575"/>
      <c r="AN401" s="575"/>
      <c r="AO401" s="575"/>
      <c r="AP401" s="575"/>
      <c r="AQ401" s="575"/>
    </row>
    <row r="402" spans="1:43" ht="35.25" hidden="1" customHeight="1" thickTop="1" thickBot="1">
      <c r="A402" s="563">
        <v>25.1</v>
      </c>
      <c r="B402" s="564"/>
      <c r="C402" s="564"/>
      <c r="D402" s="564"/>
      <c r="E402" s="564"/>
      <c r="F402" s="594" t="s">
        <v>1385</v>
      </c>
      <c r="G402" s="595">
        <v>0</v>
      </c>
      <c r="H402" s="595">
        <v>0</v>
      </c>
      <c r="I402" s="567" t="str">
        <f t="shared" si="24"/>
        <v>No hay Programación</v>
      </c>
      <c r="J402" s="568" t="str">
        <f t="shared" si="25"/>
        <v>De acuerdo con lo programado</v>
      </c>
      <c r="K402" s="595"/>
      <c r="L402" s="581"/>
      <c r="M402" s="579"/>
      <c r="N402" s="572"/>
      <c r="O402" s="582"/>
      <c r="P402" s="581"/>
      <c r="Q402" s="579"/>
      <c r="R402" s="572"/>
      <c r="S402" s="582"/>
      <c r="T402" s="583"/>
      <c r="U402" s="579"/>
      <c r="V402" s="572"/>
      <c r="W402" s="582"/>
      <c r="X402" s="575"/>
      <c r="Y402" s="580">
        <v>0</v>
      </c>
      <c r="Z402" s="580">
        <v>0</v>
      </c>
      <c r="AA402" s="567" t="str">
        <f t="shared" si="26"/>
        <v>No hay Programación</v>
      </c>
      <c r="AB402" s="568" t="str">
        <f t="shared" si="27"/>
        <v>De acuerdo con lo programado</v>
      </c>
      <c r="AC402" s="575"/>
      <c r="AD402" s="575"/>
      <c r="AE402" s="575"/>
      <c r="AF402" s="576"/>
      <c r="AG402" s="576"/>
      <c r="AH402" s="575"/>
      <c r="AI402" s="575"/>
      <c r="AJ402" s="575"/>
      <c r="AK402" s="576"/>
      <c r="AL402" s="576"/>
      <c r="AM402" s="575"/>
      <c r="AN402" s="575"/>
      <c r="AO402" s="575"/>
      <c r="AP402" s="575"/>
      <c r="AQ402" s="575"/>
    </row>
    <row r="403" spans="1:43" ht="35.25" hidden="1" customHeight="1" thickTop="1" thickBot="1">
      <c r="A403" s="563">
        <v>25.1</v>
      </c>
      <c r="B403" s="564"/>
      <c r="C403" s="564"/>
      <c r="D403" s="564"/>
      <c r="E403" s="564"/>
      <c r="F403" s="594" t="s">
        <v>1385</v>
      </c>
      <c r="G403" s="595">
        <v>0</v>
      </c>
      <c r="H403" s="595">
        <v>0</v>
      </c>
      <c r="I403" s="567" t="str">
        <f t="shared" si="24"/>
        <v>No hay Programación</v>
      </c>
      <c r="J403" s="568" t="str">
        <f t="shared" si="25"/>
        <v>De acuerdo con lo programado</v>
      </c>
      <c r="K403" s="595"/>
      <c r="L403" s="581"/>
      <c r="M403" s="579"/>
      <c r="N403" s="572"/>
      <c r="O403" s="582"/>
      <c r="P403" s="581"/>
      <c r="Q403" s="579"/>
      <c r="R403" s="572"/>
      <c r="S403" s="582"/>
      <c r="T403" s="583"/>
      <c r="U403" s="579"/>
      <c r="V403" s="572"/>
      <c r="W403" s="582"/>
      <c r="X403" s="575"/>
      <c r="Y403" s="580">
        <v>0</v>
      </c>
      <c r="Z403" s="580">
        <v>0</v>
      </c>
      <c r="AA403" s="567" t="str">
        <f t="shared" si="26"/>
        <v>No hay Programación</v>
      </c>
      <c r="AB403" s="568" t="str">
        <f t="shared" si="27"/>
        <v>De acuerdo con lo programado</v>
      </c>
      <c r="AC403" s="575"/>
      <c r="AD403" s="575"/>
      <c r="AE403" s="575"/>
      <c r="AF403" s="576"/>
      <c r="AG403" s="576"/>
      <c r="AH403" s="575"/>
      <c r="AI403" s="575"/>
      <c r="AJ403" s="575"/>
      <c r="AK403" s="576"/>
      <c r="AL403" s="576"/>
      <c r="AM403" s="575"/>
      <c r="AN403" s="575"/>
      <c r="AO403" s="575"/>
      <c r="AP403" s="575"/>
      <c r="AQ403" s="575"/>
    </row>
    <row r="404" spans="1:43" ht="35.25" hidden="1" customHeight="1" thickTop="1" thickBot="1">
      <c r="A404" s="563">
        <v>25.2</v>
      </c>
      <c r="B404" s="564"/>
      <c r="C404" s="564"/>
      <c r="D404" s="564"/>
      <c r="E404" s="564"/>
      <c r="F404" s="594" t="s">
        <v>1386</v>
      </c>
      <c r="G404" s="595">
        <v>0</v>
      </c>
      <c r="H404" s="595">
        <v>0</v>
      </c>
      <c r="I404" s="567" t="str">
        <f t="shared" si="24"/>
        <v>No hay Programación</v>
      </c>
      <c r="J404" s="568" t="str">
        <f t="shared" si="25"/>
        <v>De acuerdo con lo programado</v>
      </c>
      <c r="K404" s="595"/>
      <c r="L404" s="581"/>
      <c r="M404" s="579"/>
      <c r="N404" s="572"/>
      <c r="O404" s="582"/>
      <c r="P404" s="581"/>
      <c r="Q404" s="579"/>
      <c r="R404" s="572"/>
      <c r="S404" s="582"/>
      <c r="T404" s="583"/>
      <c r="U404" s="579"/>
      <c r="V404" s="572"/>
      <c r="W404" s="582"/>
      <c r="X404" s="575"/>
      <c r="Y404" s="580">
        <v>0</v>
      </c>
      <c r="Z404" s="580">
        <v>0</v>
      </c>
      <c r="AA404" s="567" t="str">
        <f t="shared" si="26"/>
        <v>No hay Programación</v>
      </c>
      <c r="AB404" s="568" t="str">
        <f t="shared" si="27"/>
        <v>De acuerdo con lo programado</v>
      </c>
      <c r="AC404" s="575"/>
      <c r="AD404" s="575"/>
      <c r="AE404" s="575"/>
      <c r="AF404" s="576"/>
      <c r="AG404" s="576"/>
      <c r="AH404" s="575"/>
      <c r="AI404" s="575"/>
      <c r="AJ404" s="575"/>
      <c r="AK404" s="576"/>
      <c r="AL404" s="576"/>
      <c r="AM404" s="575"/>
      <c r="AN404" s="575"/>
      <c r="AO404" s="575"/>
      <c r="AP404" s="575"/>
      <c r="AQ404" s="575"/>
    </row>
    <row r="405" spans="1:43" ht="35.25" hidden="1" customHeight="1" thickTop="1" thickBot="1">
      <c r="A405" s="563">
        <v>25.3</v>
      </c>
      <c r="B405" s="564"/>
      <c r="C405" s="564"/>
      <c r="D405" s="564"/>
      <c r="E405" s="564"/>
      <c r="F405" s="594" t="s">
        <v>1387</v>
      </c>
      <c r="G405" s="595">
        <v>0</v>
      </c>
      <c r="H405" s="595">
        <v>0</v>
      </c>
      <c r="I405" s="567" t="str">
        <f t="shared" si="24"/>
        <v>No hay Programación</v>
      </c>
      <c r="J405" s="568" t="str">
        <f t="shared" si="25"/>
        <v>De acuerdo con lo programado</v>
      </c>
      <c r="K405" s="595"/>
      <c r="L405" s="581"/>
      <c r="M405" s="579"/>
      <c r="N405" s="572"/>
      <c r="O405" s="582"/>
      <c r="P405" s="581"/>
      <c r="Q405" s="579"/>
      <c r="R405" s="572"/>
      <c r="S405" s="582"/>
      <c r="T405" s="583"/>
      <c r="U405" s="579"/>
      <c r="V405" s="572"/>
      <c r="W405" s="582"/>
      <c r="X405" s="575"/>
      <c r="Y405" s="580">
        <v>0</v>
      </c>
      <c r="Z405" s="580">
        <v>0</v>
      </c>
      <c r="AA405" s="567" t="str">
        <f t="shared" si="26"/>
        <v>No hay Programación</v>
      </c>
      <c r="AB405" s="568" t="str">
        <f t="shared" si="27"/>
        <v>De acuerdo con lo programado</v>
      </c>
      <c r="AC405" s="575"/>
      <c r="AD405" s="575"/>
      <c r="AE405" s="575"/>
      <c r="AF405" s="576"/>
      <c r="AG405" s="576"/>
      <c r="AH405" s="575"/>
      <c r="AI405" s="575"/>
      <c r="AJ405" s="575"/>
      <c r="AK405" s="576"/>
      <c r="AL405" s="576"/>
      <c r="AM405" s="575"/>
      <c r="AN405" s="575"/>
      <c r="AO405" s="575"/>
      <c r="AP405" s="575"/>
      <c r="AQ405" s="575"/>
    </row>
    <row r="406" spans="1:43" ht="35.25" hidden="1" customHeight="1" thickTop="1" thickBot="1">
      <c r="A406" s="563">
        <v>25.3</v>
      </c>
      <c r="B406" s="564"/>
      <c r="C406" s="564"/>
      <c r="D406" s="564"/>
      <c r="E406" s="564"/>
      <c r="F406" s="594" t="s">
        <v>1387</v>
      </c>
      <c r="G406" s="595">
        <v>0</v>
      </c>
      <c r="H406" s="595">
        <v>0</v>
      </c>
      <c r="I406" s="567" t="str">
        <f t="shared" si="24"/>
        <v>No hay Programación</v>
      </c>
      <c r="J406" s="568" t="str">
        <f t="shared" si="25"/>
        <v>De acuerdo con lo programado</v>
      </c>
      <c r="K406" s="595"/>
      <c r="L406" s="581"/>
      <c r="M406" s="579"/>
      <c r="N406" s="572"/>
      <c r="O406" s="582"/>
      <c r="P406" s="581"/>
      <c r="Q406" s="579"/>
      <c r="R406" s="572"/>
      <c r="S406" s="582"/>
      <c r="T406" s="583"/>
      <c r="U406" s="579"/>
      <c r="V406" s="572"/>
      <c r="W406" s="582"/>
      <c r="X406" s="575"/>
      <c r="Y406" s="580">
        <v>0</v>
      </c>
      <c r="Z406" s="580">
        <v>0</v>
      </c>
      <c r="AA406" s="567" t="str">
        <f t="shared" si="26"/>
        <v>No hay Programación</v>
      </c>
      <c r="AB406" s="568" t="str">
        <f t="shared" si="27"/>
        <v>De acuerdo con lo programado</v>
      </c>
      <c r="AC406" s="575"/>
      <c r="AD406" s="575"/>
      <c r="AE406" s="575"/>
      <c r="AF406" s="576"/>
      <c r="AG406" s="576"/>
      <c r="AH406" s="575"/>
      <c r="AI406" s="575"/>
      <c r="AJ406" s="575"/>
      <c r="AK406" s="576"/>
      <c r="AL406" s="576"/>
      <c r="AM406" s="575"/>
      <c r="AN406" s="575"/>
      <c r="AO406" s="575"/>
      <c r="AP406" s="575"/>
      <c r="AQ406" s="575"/>
    </row>
    <row r="407" spans="1:43" ht="35.25" hidden="1" customHeight="1" thickTop="1" thickBot="1">
      <c r="A407" s="563">
        <v>25.3</v>
      </c>
      <c r="B407" s="564"/>
      <c r="C407" s="564"/>
      <c r="D407" s="564"/>
      <c r="E407" s="564"/>
      <c r="F407" s="594" t="s">
        <v>1387</v>
      </c>
      <c r="G407" s="595">
        <v>0</v>
      </c>
      <c r="H407" s="595">
        <v>0</v>
      </c>
      <c r="I407" s="567" t="str">
        <f t="shared" si="24"/>
        <v>No hay Programación</v>
      </c>
      <c r="J407" s="568" t="str">
        <f t="shared" si="25"/>
        <v>De acuerdo con lo programado</v>
      </c>
      <c r="K407" s="595"/>
      <c r="L407" s="581"/>
      <c r="M407" s="579"/>
      <c r="N407" s="572"/>
      <c r="O407" s="582"/>
      <c r="P407" s="581"/>
      <c r="Q407" s="579"/>
      <c r="R407" s="572"/>
      <c r="S407" s="582"/>
      <c r="T407" s="583"/>
      <c r="U407" s="579"/>
      <c r="V407" s="572"/>
      <c r="W407" s="582"/>
      <c r="X407" s="575"/>
      <c r="Y407" s="580">
        <v>0</v>
      </c>
      <c r="Z407" s="580">
        <v>0</v>
      </c>
      <c r="AA407" s="567" t="str">
        <f t="shared" si="26"/>
        <v>No hay Programación</v>
      </c>
      <c r="AB407" s="568" t="str">
        <f t="shared" si="27"/>
        <v>De acuerdo con lo programado</v>
      </c>
      <c r="AC407" s="575"/>
      <c r="AD407" s="575"/>
      <c r="AE407" s="575"/>
      <c r="AF407" s="576"/>
      <c r="AG407" s="576"/>
      <c r="AH407" s="575"/>
      <c r="AI407" s="575"/>
      <c r="AJ407" s="575"/>
      <c r="AK407" s="576"/>
      <c r="AL407" s="576"/>
      <c r="AM407" s="575"/>
      <c r="AN407" s="575"/>
      <c r="AO407" s="575"/>
      <c r="AP407" s="575"/>
      <c r="AQ407" s="575"/>
    </row>
    <row r="408" spans="1:43" ht="35.25" hidden="1" customHeight="1" thickTop="1" thickBot="1">
      <c r="A408" s="563">
        <v>26</v>
      </c>
      <c r="B408" s="564"/>
      <c r="C408" s="564"/>
      <c r="D408" s="564"/>
      <c r="E408" s="564"/>
      <c r="F408" s="596" t="s">
        <v>1388</v>
      </c>
      <c r="G408" s="595">
        <v>0</v>
      </c>
      <c r="H408" s="595">
        <v>0</v>
      </c>
      <c r="I408" s="567" t="str">
        <f t="shared" si="24"/>
        <v>No hay Programación</v>
      </c>
      <c r="J408" s="568" t="str">
        <f t="shared" si="25"/>
        <v>De acuerdo con lo programado</v>
      </c>
      <c r="K408" s="598"/>
      <c r="L408" s="575"/>
      <c r="M408" s="575"/>
      <c r="N408" s="575"/>
      <c r="O408" s="575"/>
      <c r="P408" s="575"/>
      <c r="Q408" s="575"/>
      <c r="R408" s="575"/>
      <c r="S408" s="575"/>
      <c r="T408" s="575"/>
      <c r="U408" s="575"/>
      <c r="V408" s="575"/>
      <c r="W408" s="575"/>
      <c r="X408" s="575"/>
      <c r="Y408" s="580">
        <v>0</v>
      </c>
      <c r="Z408" s="580">
        <v>0</v>
      </c>
      <c r="AA408" s="567" t="str">
        <f t="shared" si="26"/>
        <v>No hay Programación</v>
      </c>
      <c r="AB408" s="568" t="str">
        <f t="shared" si="27"/>
        <v>De acuerdo con lo programado</v>
      </c>
      <c r="AC408" s="575"/>
      <c r="AD408" s="575"/>
      <c r="AE408" s="575"/>
      <c r="AF408" s="576"/>
      <c r="AG408" s="576"/>
      <c r="AH408" s="575"/>
      <c r="AI408" s="575"/>
      <c r="AJ408" s="575"/>
      <c r="AK408" s="576"/>
      <c r="AL408" s="576"/>
      <c r="AM408" s="575"/>
      <c r="AN408" s="575"/>
      <c r="AO408" s="575"/>
      <c r="AP408" s="575"/>
      <c r="AQ408" s="575"/>
    </row>
    <row r="409" spans="1:43" ht="35.25" hidden="1" customHeight="1" thickTop="1" thickBot="1">
      <c r="A409" s="563">
        <v>26.1</v>
      </c>
      <c r="B409" s="564"/>
      <c r="C409" s="564"/>
      <c r="D409" s="564"/>
      <c r="E409" s="564"/>
      <c r="F409" s="599" t="s">
        <v>1389</v>
      </c>
      <c r="G409" s="595">
        <v>0</v>
      </c>
      <c r="H409" s="595">
        <v>0</v>
      </c>
      <c r="I409" s="567" t="str">
        <f t="shared" si="24"/>
        <v>No hay Programación</v>
      </c>
      <c r="J409" s="568" t="str">
        <f t="shared" si="25"/>
        <v>De acuerdo con lo programado</v>
      </c>
      <c r="K409" s="601"/>
      <c r="L409" s="575"/>
      <c r="M409" s="575"/>
      <c r="N409" s="575"/>
      <c r="O409" s="575"/>
      <c r="P409" s="575"/>
      <c r="Q409" s="575"/>
      <c r="R409" s="575"/>
      <c r="S409" s="575"/>
      <c r="T409" s="575"/>
      <c r="U409" s="575"/>
      <c r="V409" s="575"/>
      <c r="W409" s="575"/>
      <c r="X409" s="575"/>
      <c r="Y409" s="580">
        <v>0</v>
      </c>
      <c r="Z409" s="580">
        <v>0</v>
      </c>
      <c r="AA409" s="567" t="str">
        <f t="shared" si="26"/>
        <v>No hay Programación</v>
      </c>
      <c r="AB409" s="568" t="str">
        <f t="shared" si="27"/>
        <v>De acuerdo con lo programado</v>
      </c>
      <c r="AC409" s="575"/>
      <c r="AD409" s="575"/>
      <c r="AE409" s="575"/>
      <c r="AF409" s="576"/>
      <c r="AG409" s="576"/>
      <c r="AH409" s="575"/>
      <c r="AI409" s="575"/>
      <c r="AJ409" s="575"/>
      <c r="AK409" s="576"/>
      <c r="AL409" s="576"/>
      <c r="AM409" s="575"/>
      <c r="AN409" s="575"/>
      <c r="AO409" s="575"/>
      <c r="AP409" s="575"/>
      <c r="AQ409" s="575"/>
    </row>
    <row r="410" spans="1:43" ht="35.25" hidden="1" customHeight="1" thickTop="1" thickBot="1">
      <c r="A410" s="563">
        <v>26.2</v>
      </c>
      <c r="B410" s="564"/>
      <c r="C410" s="564"/>
      <c r="D410" s="564"/>
      <c r="E410" s="564"/>
      <c r="F410" s="599" t="s">
        <v>1390</v>
      </c>
      <c r="G410" s="595">
        <v>0</v>
      </c>
      <c r="H410" s="595">
        <v>0</v>
      </c>
      <c r="I410" s="567" t="str">
        <f t="shared" si="24"/>
        <v>No hay Programación</v>
      </c>
      <c r="J410" s="568" t="str">
        <f t="shared" si="25"/>
        <v>De acuerdo con lo programado</v>
      </c>
      <c r="K410" s="601"/>
      <c r="L410" s="575"/>
      <c r="M410" s="575"/>
      <c r="N410" s="575"/>
      <c r="O410" s="575"/>
      <c r="P410" s="575"/>
      <c r="Q410" s="575"/>
      <c r="R410" s="575"/>
      <c r="S410" s="575"/>
      <c r="T410" s="575"/>
      <c r="U410" s="575"/>
      <c r="V410" s="575"/>
      <c r="W410" s="575"/>
      <c r="X410" s="575"/>
      <c r="Y410" s="580">
        <v>0</v>
      </c>
      <c r="Z410" s="580">
        <v>0</v>
      </c>
      <c r="AA410" s="567" t="str">
        <f t="shared" si="26"/>
        <v>No hay Programación</v>
      </c>
      <c r="AB410" s="568" t="str">
        <f t="shared" si="27"/>
        <v>De acuerdo con lo programado</v>
      </c>
      <c r="AC410" s="575"/>
      <c r="AD410" s="575"/>
      <c r="AE410" s="575"/>
      <c r="AF410" s="576"/>
      <c r="AG410" s="576"/>
      <c r="AH410" s="575"/>
      <c r="AI410" s="575"/>
      <c r="AJ410" s="575"/>
      <c r="AK410" s="576"/>
      <c r="AL410" s="576"/>
      <c r="AM410" s="575"/>
      <c r="AN410" s="575"/>
      <c r="AO410" s="575"/>
      <c r="AP410" s="575"/>
      <c r="AQ410" s="575"/>
    </row>
    <row r="411" spans="1:43" ht="35.25" hidden="1" customHeight="1" thickTop="1" thickBot="1">
      <c r="A411" s="563">
        <v>26.3</v>
      </c>
      <c r="B411" s="564"/>
      <c r="C411" s="564"/>
      <c r="D411" s="564"/>
      <c r="E411" s="564"/>
      <c r="F411" s="599" t="s">
        <v>1391</v>
      </c>
      <c r="G411" s="595">
        <v>0</v>
      </c>
      <c r="H411" s="595">
        <v>0</v>
      </c>
      <c r="I411" s="567" t="str">
        <f t="shared" si="24"/>
        <v>No hay Programación</v>
      </c>
      <c r="J411" s="568" t="str">
        <f t="shared" si="25"/>
        <v>De acuerdo con lo programado</v>
      </c>
      <c r="K411" s="601"/>
      <c r="L411" s="575"/>
      <c r="M411" s="575"/>
      <c r="N411" s="575"/>
      <c r="O411" s="575"/>
      <c r="P411" s="575"/>
      <c r="Q411" s="575"/>
      <c r="R411" s="575"/>
      <c r="S411" s="575"/>
      <c r="T411" s="575"/>
      <c r="U411" s="575"/>
      <c r="V411" s="575"/>
      <c r="W411" s="575"/>
      <c r="X411" s="575"/>
      <c r="Y411" s="580">
        <v>0</v>
      </c>
      <c r="Z411" s="580">
        <v>0</v>
      </c>
      <c r="AA411" s="567" t="str">
        <f t="shared" si="26"/>
        <v>No hay Programación</v>
      </c>
      <c r="AB411" s="568" t="str">
        <f t="shared" si="27"/>
        <v>De acuerdo con lo programado</v>
      </c>
      <c r="AC411" s="575"/>
      <c r="AD411" s="575"/>
      <c r="AE411" s="575"/>
      <c r="AF411" s="576"/>
      <c r="AG411" s="576"/>
      <c r="AH411" s="575"/>
      <c r="AI411" s="575"/>
      <c r="AJ411" s="575"/>
      <c r="AK411" s="576"/>
      <c r="AL411" s="576"/>
      <c r="AM411" s="575"/>
      <c r="AN411" s="575"/>
      <c r="AO411" s="575"/>
      <c r="AP411" s="575"/>
      <c r="AQ411" s="575"/>
    </row>
    <row r="412" spans="1:43" ht="35.25" hidden="1" customHeight="1" thickTop="1" thickBot="1">
      <c r="A412" s="563">
        <v>26.4</v>
      </c>
      <c r="B412" s="564"/>
      <c r="C412" s="564"/>
      <c r="D412" s="564"/>
      <c r="E412" s="564"/>
      <c r="F412" s="599" t="s">
        <v>1392</v>
      </c>
      <c r="G412" s="595">
        <v>0</v>
      </c>
      <c r="H412" s="595">
        <v>0</v>
      </c>
      <c r="I412" s="567" t="str">
        <f t="shared" si="24"/>
        <v>No hay Programación</v>
      </c>
      <c r="J412" s="568" t="str">
        <f t="shared" si="25"/>
        <v>De acuerdo con lo programado</v>
      </c>
      <c r="K412" s="601"/>
      <c r="L412" s="575"/>
      <c r="M412" s="575"/>
      <c r="N412" s="575"/>
      <c r="O412" s="575"/>
      <c r="P412" s="575"/>
      <c r="Q412" s="575"/>
      <c r="R412" s="575"/>
      <c r="S412" s="575"/>
      <c r="T412" s="575"/>
      <c r="U412" s="575"/>
      <c r="V412" s="575"/>
      <c r="W412" s="575"/>
      <c r="X412" s="575"/>
      <c r="Y412" s="580">
        <v>0</v>
      </c>
      <c r="Z412" s="580">
        <v>0</v>
      </c>
      <c r="AA412" s="567" t="str">
        <f t="shared" si="26"/>
        <v>No hay Programación</v>
      </c>
      <c r="AB412" s="568" t="str">
        <f t="shared" si="27"/>
        <v>De acuerdo con lo programado</v>
      </c>
      <c r="AC412" s="575"/>
      <c r="AD412" s="575"/>
      <c r="AE412" s="575"/>
      <c r="AF412" s="576"/>
      <c r="AG412" s="576"/>
      <c r="AH412" s="575"/>
      <c r="AI412" s="575"/>
      <c r="AJ412" s="575"/>
      <c r="AK412" s="576"/>
      <c r="AL412" s="576"/>
      <c r="AM412" s="575"/>
      <c r="AN412" s="575"/>
      <c r="AO412" s="575"/>
      <c r="AP412" s="575"/>
      <c r="AQ412" s="575"/>
    </row>
    <row r="413" spans="1:43" ht="35.25" hidden="1" customHeight="1" thickTop="1" thickBot="1">
      <c r="A413" s="563">
        <v>26.5</v>
      </c>
      <c r="B413" s="564"/>
      <c r="C413" s="564"/>
      <c r="D413" s="564"/>
      <c r="E413" s="564"/>
      <c r="F413" s="599" t="s">
        <v>1393</v>
      </c>
      <c r="G413" s="595">
        <v>0</v>
      </c>
      <c r="H413" s="595">
        <v>0</v>
      </c>
      <c r="I413" s="567" t="str">
        <f t="shared" si="24"/>
        <v>No hay Programación</v>
      </c>
      <c r="J413" s="568" t="str">
        <f t="shared" si="25"/>
        <v>De acuerdo con lo programado</v>
      </c>
      <c r="K413" s="601"/>
      <c r="L413" s="575"/>
      <c r="M413" s="575"/>
      <c r="N413" s="575"/>
      <c r="O413" s="575"/>
      <c r="P413" s="575"/>
      <c r="Q413" s="575"/>
      <c r="R413" s="575"/>
      <c r="S413" s="575"/>
      <c r="T413" s="575"/>
      <c r="U413" s="575"/>
      <c r="V413" s="575"/>
      <c r="W413" s="575"/>
      <c r="X413" s="575"/>
      <c r="Y413" s="580">
        <v>0</v>
      </c>
      <c r="Z413" s="580">
        <v>0</v>
      </c>
      <c r="AA413" s="567" t="str">
        <f t="shared" si="26"/>
        <v>No hay Programación</v>
      </c>
      <c r="AB413" s="568" t="str">
        <f t="shared" si="27"/>
        <v>De acuerdo con lo programado</v>
      </c>
      <c r="AC413" s="575"/>
      <c r="AD413" s="575"/>
      <c r="AE413" s="575"/>
      <c r="AF413" s="576"/>
      <c r="AG413" s="576"/>
      <c r="AH413" s="575"/>
      <c r="AI413" s="575"/>
      <c r="AJ413" s="575"/>
      <c r="AK413" s="576"/>
      <c r="AL413" s="576"/>
      <c r="AM413" s="575"/>
      <c r="AN413" s="575"/>
      <c r="AO413" s="575"/>
      <c r="AP413" s="575"/>
      <c r="AQ413" s="575"/>
    </row>
    <row r="414" spans="1:43" ht="35.25" hidden="1" customHeight="1" thickTop="1" thickBot="1">
      <c r="A414" s="563">
        <v>26.6</v>
      </c>
      <c r="B414" s="564"/>
      <c r="C414" s="564"/>
      <c r="D414" s="564"/>
      <c r="E414" s="564"/>
      <c r="F414" s="599" t="s">
        <v>1394</v>
      </c>
      <c r="G414" s="595">
        <v>0</v>
      </c>
      <c r="H414" s="595">
        <v>0</v>
      </c>
      <c r="I414" s="567" t="str">
        <f t="shared" si="24"/>
        <v>No hay Programación</v>
      </c>
      <c r="J414" s="568" t="str">
        <f t="shared" si="25"/>
        <v>De acuerdo con lo programado</v>
      </c>
      <c r="K414" s="601"/>
      <c r="L414" s="575"/>
      <c r="M414" s="575"/>
      <c r="N414" s="575"/>
      <c r="O414" s="575"/>
      <c r="P414" s="575"/>
      <c r="Q414" s="575"/>
      <c r="R414" s="575"/>
      <c r="S414" s="575"/>
      <c r="T414" s="575"/>
      <c r="U414" s="575"/>
      <c r="V414" s="575"/>
      <c r="W414" s="575"/>
      <c r="X414" s="575"/>
      <c r="Y414" s="580">
        <v>0</v>
      </c>
      <c r="Z414" s="580">
        <v>0</v>
      </c>
      <c r="AA414" s="567" t="str">
        <f t="shared" si="26"/>
        <v>No hay Programación</v>
      </c>
      <c r="AB414" s="568" t="str">
        <f t="shared" si="27"/>
        <v>De acuerdo con lo programado</v>
      </c>
      <c r="AC414" s="575"/>
      <c r="AD414" s="575"/>
      <c r="AE414" s="575"/>
      <c r="AF414" s="576"/>
      <c r="AG414" s="576"/>
      <c r="AH414" s="575"/>
      <c r="AI414" s="575"/>
      <c r="AJ414" s="575"/>
      <c r="AK414" s="576"/>
      <c r="AL414" s="576"/>
      <c r="AM414" s="575"/>
      <c r="AN414" s="575"/>
      <c r="AO414" s="575"/>
      <c r="AP414" s="575"/>
      <c r="AQ414" s="575"/>
    </row>
    <row r="415" spans="1:43" ht="35.25" hidden="1" customHeight="1" thickTop="1" thickBot="1">
      <c r="A415" s="563">
        <v>26.7</v>
      </c>
      <c r="B415" s="564"/>
      <c r="C415" s="564"/>
      <c r="D415" s="564"/>
      <c r="E415" s="564"/>
      <c r="F415" s="599" t="s">
        <v>1395</v>
      </c>
      <c r="G415" s="595">
        <v>0</v>
      </c>
      <c r="H415" s="595">
        <v>0</v>
      </c>
      <c r="I415" s="567" t="str">
        <f t="shared" si="24"/>
        <v>No hay Programación</v>
      </c>
      <c r="J415" s="568" t="str">
        <f t="shared" si="25"/>
        <v>De acuerdo con lo programado</v>
      </c>
      <c r="K415" s="601"/>
      <c r="L415" s="575"/>
      <c r="M415" s="575"/>
      <c r="N415" s="575"/>
      <c r="O415" s="575"/>
      <c r="P415" s="575"/>
      <c r="Q415" s="575"/>
      <c r="R415" s="575"/>
      <c r="S415" s="575"/>
      <c r="T415" s="575"/>
      <c r="U415" s="575"/>
      <c r="V415" s="575"/>
      <c r="W415" s="575"/>
      <c r="X415" s="575"/>
      <c r="Y415" s="580">
        <v>0</v>
      </c>
      <c r="Z415" s="580">
        <v>0</v>
      </c>
      <c r="AA415" s="567" t="str">
        <f t="shared" si="26"/>
        <v>No hay Programación</v>
      </c>
      <c r="AB415" s="568" t="str">
        <f t="shared" si="27"/>
        <v>De acuerdo con lo programado</v>
      </c>
      <c r="AC415" s="575"/>
      <c r="AD415" s="575"/>
      <c r="AE415" s="575"/>
      <c r="AF415" s="576"/>
      <c r="AG415" s="576"/>
      <c r="AH415" s="575"/>
      <c r="AI415" s="575"/>
      <c r="AJ415" s="575"/>
      <c r="AK415" s="576"/>
      <c r="AL415" s="576"/>
      <c r="AM415" s="575"/>
      <c r="AN415" s="575"/>
      <c r="AO415" s="575"/>
      <c r="AP415" s="575"/>
      <c r="AQ415" s="575"/>
    </row>
    <row r="416" spans="1:43" ht="35.25" hidden="1" customHeight="1" thickTop="1" thickBot="1">
      <c r="A416" s="563">
        <v>26.8</v>
      </c>
      <c r="B416" s="564"/>
      <c r="C416" s="564"/>
      <c r="D416" s="564"/>
      <c r="E416" s="564"/>
      <c r="F416" s="599" t="s">
        <v>1396</v>
      </c>
      <c r="G416" s="595">
        <v>0</v>
      </c>
      <c r="H416" s="595">
        <v>0</v>
      </c>
      <c r="I416" s="567" t="str">
        <f t="shared" si="24"/>
        <v>No hay Programación</v>
      </c>
      <c r="J416" s="568" t="str">
        <f t="shared" si="25"/>
        <v>De acuerdo con lo programado</v>
      </c>
      <c r="K416" s="601"/>
      <c r="L416" s="575"/>
      <c r="M416" s="575"/>
      <c r="N416" s="575"/>
      <c r="O416" s="575"/>
      <c r="P416" s="575"/>
      <c r="Q416" s="575"/>
      <c r="R416" s="575"/>
      <c r="S416" s="575"/>
      <c r="T416" s="575"/>
      <c r="U416" s="575"/>
      <c r="V416" s="575"/>
      <c r="W416" s="575"/>
      <c r="X416" s="575"/>
      <c r="Y416" s="580">
        <v>0</v>
      </c>
      <c r="Z416" s="580">
        <v>0</v>
      </c>
      <c r="AA416" s="567" t="str">
        <f t="shared" si="26"/>
        <v>No hay Programación</v>
      </c>
      <c r="AB416" s="568" t="str">
        <f t="shared" si="27"/>
        <v>De acuerdo con lo programado</v>
      </c>
      <c r="AC416" s="575"/>
      <c r="AD416" s="575"/>
      <c r="AE416" s="575"/>
      <c r="AF416" s="576"/>
      <c r="AG416" s="576"/>
      <c r="AH416" s="575"/>
      <c r="AI416" s="575"/>
      <c r="AJ416" s="575"/>
      <c r="AK416" s="576"/>
      <c r="AL416" s="576"/>
      <c r="AM416" s="575"/>
      <c r="AN416" s="575"/>
      <c r="AO416" s="575"/>
      <c r="AP416" s="575"/>
      <c r="AQ416" s="575"/>
    </row>
    <row r="417" spans="1:43" ht="35.25" hidden="1" customHeight="1" thickTop="1" thickBot="1">
      <c r="A417" s="563">
        <v>26.9</v>
      </c>
      <c r="B417" s="564"/>
      <c r="C417" s="564"/>
      <c r="D417" s="564"/>
      <c r="E417" s="564"/>
      <c r="F417" s="599" t="s">
        <v>1397</v>
      </c>
      <c r="G417" s="595">
        <v>0</v>
      </c>
      <c r="H417" s="595">
        <v>0</v>
      </c>
      <c r="I417" s="567" t="str">
        <f t="shared" si="24"/>
        <v>No hay Programación</v>
      </c>
      <c r="J417" s="568" t="str">
        <f t="shared" si="25"/>
        <v>De acuerdo con lo programado</v>
      </c>
      <c r="K417" s="601"/>
      <c r="L417" s="575"/>
      <c r="M417" s="575"/>
      <c r="N417" s="575"/>
      <c r="O417" s="575"/>
      <c r="P417" s="575"/>
      <c r="Q417" s="575"/>
      <c r="R417" s="575"/>
      <c r="S417" s="575"/>
      <c r="T417" s="575"/>
      <c r="U417" s="575"/>
      <c r="V417" s="575"/>
      <c r="W417" s="575"/>
      <c r="X417" s="575"/>
      <c r="Y417" s="580">
        <v>0</v>
      </c>
      <c r="Z417" s="580">
        <v>0</v>
      </c>
      <c r="AA417" s="567" t="str">
        <f t="shared" si="26"/>
        <v>No hay Programación</v>
      </c>
      <c r="AB417" s="568" t="str">
        <f t="shared" si="27"/>
        <v>De acuerdo con lo programado</v>
      </c>
      <c r="AC417" s="575"/>
      <c r="AD417" s="575"/>
      <c r="AE417" s="575"/>
      <c r="AF417" s="576"/>
      <c r="AG417" s="576"/>
      <c r="AH417" s="575"/>
      <c r="AI417" s="575"/>
      <c r="AJ417" s="575"/>
      <c r="AK417" s="576"/>
      <c r="AL417" s="576"/>
      <c r="AM417" s="575"/>
      <c r="AN417" s="575"/>
      <c r="AO417" s="575"/>
      <c r="AP417" s="575"/>
      <c r="AQ417" s="575"/>
    </row>
    <row r="418" spans="1:43" ht="35.25" hidden="1" customHeight="1" thickTop="1" thickBot="1">
      <c r="A418" s="593">
        <v>26.1</v>
      </c>
      <c r="B418" s="564"/>
      <c r="C418" s="564"/>
      <c r="D418" s="564"/>
      <c r="E418" s="564"/>
      <c r="F418" s="599" t="s">
        <v>1398</v>
      </c>
      <c r="G418" s="595">
        <v>0</v>
      </c>
      <c r="H418" s="595">
        <v>0</v>
      </c>
      <c r="I418" s="567" t="str">
        <f t="shared" si="24"/>
        <v>No hay Programación</v>
      </c>
      <c r="J418" s="568" t="str">
        <f t="shared" si="25"/>
        <v>De acuerdo con lo programado</v>
      </c>
      <c r="K418" s="601"/>
      <c r="L418" s="575"/>
      <c r="M418" s="575"/>
      <c r="N418" s="575"/>
      <c r="O418" s="575"/>
      <c r="P418" s="575"/>
      <c r="Q418" s="575"/>
      <c r="R418" s="575"/>
      <c r="S418" s="575"/>
      <c r="T418" s="575"/>
      <c r="U418" s="575"/>
      <c r="V418" s="575"/>
      <c r="W418" s="575"/>
      <c r="X418" s="575"/>
      <c r="Y418" s="580">
        <v>0</v>
      </c>
      <c r="Z418" s="580">
        <v>0</v>
      </c>
      <c r="AA418" s="567" t="str">
        <f t="shared" si="26"/>
        <v>No hay Programación</v>
      </c>
      <c r="AB418" s="568" t="str">
        <f t="shared" si="27"/>
        <v>De acuerdo con lo programado</v>
      </c>
      <c r="AC418" s="575"/>
      <c r="AD418" s="575"/>
      <c r="AE418" s="575"/>
      <c r="AF418" s="576"/>
      <c r="AG418" s="576"/>
      <c r="AH418" s="575"/>
      <c r="AI418" s="575"/>
      <c r="AJ418" s="575"/>
      <c r="AK418" s="576"/>
      <c r="AL418" s="576"/>
      <c r="AM418" s="575"/>
      <c r="AN418" s="575"/>
      <c r="AO418" s="575"/>
      <c r="AP418" s="575"/>
      <c r="AQ418" s="575"/>
    </row>
    <row r="419" spans="1:43" ht="35.25" hidden="1" customHeight="1" thickTop="1" thickBot="1">
      <c r="A419" s="563">
        <v>26.11</v>
      </c>
      <c r="B419" s="564"/>
      <c r="C419" s="564"/>
      <c r="D419" s="564"/>
      <c r="E419" s="564"/>
      <c r="F419" s="599" t="s">
        <v>1399</v>
      </c>
      <c r="G419" s="595">
        <v>0</v>
      </c>
      <c r="H419" s="595">
        <v>0</v>
      </c>
      <c r="I419" s="567" t="str">
        <f t="shared" si="24"/>
        <v>No hay Programación</v>
      </c>
      <c r="J419" s="568" t="str">
        <f t="shared" si="25"/>
        <v>De acuerdo con lo programado</v>
      </c>
      <c r="K419" s="601"/>
      <c r="L419" s="575"/>
      <c r="M419" s="575"/>
      <c r="N419" s="575"/>
      <c r="O419" s="575"/>
      <c r="P419" s="575"/>
      <c r="Q419" s="575"/>
      <c r="R419" s="575"/>
      <c r="S419" s="575"/>
      <c r="T419" s="575"/>
      <c r="U419" s="575"/>
      <c r="V419" s="575"/>
      <c r="W419" s="575"/>
      <c r="X419" s="575"/>
      <c r="Y419" s="580">
        <v>0</v>
      </c>
      <c r="Z419" s="580">
        <v>0</v>
      </c>
      <c r="AA419" s="567" t="str">
        <f t="shared" si="26"/>
        <v>No hay Programación</v>
      </c>
      <c r="AB419" s="568" t="str">
        <f t="shared" si="27"/>
        <v>De acuerdo con lo programado</v>
      </c>
      <c r="AC419" s="575"/>
      <c r="AD419" s="575"/>
      <c r="AE419" s="575"/>
      <c r="AF419" s="576"/>
      <c r="AG419" s="576"/>
      <c r="AH419" s="575"/>
      <c r="AI419" s="575"/>
      <c r="AJ419" s="575"/>
      <c r="AK419" s="576"/>
      <c r="AL419" s="576"/>
      <c r="AM419" s="575"/>
      <c r="AN419" s="575"/>
      <c r="AO419" s="575"/>
      <c r="AP419" s="575"/>
      <c r="AQ419" s="575"/>
    </row>
    <row r="420" spans="1:43" ht="35.25" hidden="1" customHeight="1" thickTop="1" thickBot="1">
      <c r="A420" s="563">
        <v>26.12</v>
      </c>
      <c r="B420" s="564"/>
      <c r="C420" s="564"/>
      <c r="D420" s="564"/>
      <c r="E420" s="564"/>
      <c r="F420" s="599" t="s">
        <v>1400</v>
      </c>
      <c r="G420" s="595">
        <v>3</v>
      </c>
      <c r="H420" s="595">
        <v>3</v>
      </c>
      <c r="I420" s="567">
        <f t="shared" si="24"/>
        <v>1</v>
      </c>
      <c r="J420" s="568" t="str">
        <f t="shared" si="25"/>
        <v>De acuerdo con lo programado</v>
      </c>
      <c r="K420" s="601"/>
      <c r="L420" s="575"/>
      <c r="M420" s="575"/>
      <c r="N420" s="575"/>
      <c r="O420" s="575"/>
      <c r="P420" s="575"/>
      <c r="Q420" s="575"/>
      <c r="R420" s="575"/>
      <c r="S420" s="575"/>
      <c r="T420" s="575"/>
      <c r="U420" s="575"/>
      <c r="V420" s="575"/>
      <c r="W420" s="575"/>
      <c r="X420" s="575"/>
      <c r="Y420" s="580">
        <v>4</v>
      </c>
      <c r="Z420" s="580">
        <v>4</v>
      </c>
      <c r="AA420" s="567">
        <f t="shared" si="26"/>
        <v>1</v>
      </c>
      <c r="AB420" s="568" t="str">
        <f t="shared" si="27"/>
        <v>De acuerdo con lo programado</v>
      </c>
      <c r="AC420" s="575"/>
      <c r="AD420" s="575"/>
      <c r="AE420" s="575"/>
      <c r="AF420" s="576"/>
      <c r="AG420" s="576"/>
      <c r="AH420" s="575"/>
      <c r="AI420" s="575"/>
      <c r="AJ420" s="575"/>
      <c r="AK420" s="576"/>
      <c r="AL420" s="576"/>
      <c r="AM420" s="575"/>
      <c r="AN420" s="575"/>
      <c r="AO420" s="575"/>
      <c r="AP420" s="575"/>
      <c r="AQ420" s="575"/>
    </row>
    <row r="421" spans="1:43" ht="35.25" hidden="1" customHeight="1" thickTop="1" thickBot="1">
      <c r="A421" s="563">
        <v>26.13</v>
      </c>
      <c r="B421" s="564"/>
      <c r="C421" s="564"/>
      <c r="D421" s="564"/>
      <c r="E421" s="564"/>
      <c r="F421" s="599" t="s">
        <v>1401</v>
      </c>
      <c r="G421" s="595">
        <v>0</v>
      </c>
      <c r="H421" s="595">
        <v>0</v>
      </c>
      <c r="I421" s="567" t="str">
        <f t="shared" si="24"/>
        <v>No hay Programación</v>
      </c>
      <c r="J421" s="568" t="str">
        <f t="shared" si="25"/>
        <v>De acuerdo con lo programado</v>
      </c>
      <c r="K421" s="601"/>
      <c r="L421" s="575"/>
      <c r="M421" s="575"/>
      <c r="N421" s="575"/>
      <c r="O421" s="575"/>
      <c r="P421" s="575"/>
      <c r="Q421" s="575"/>
      <c r="R421" s="575"/>
      <c r="S421" s="575"/>
      <c r="T421" s="575"/>
      <c r="U421" s="575"/>
      <c r="V421" s="575"/>
      <c r="W421" s="575"/>
      <c r="X421" s="575"/>
      <c r="Y421" s="580">
        <v>0</v>
      </c>
      <c r="Z421" s="580">
        <v>0</v>
      </c>
      <c r="AA421" s="567" t="str">
        <f t="shared" si="26"/>
        <v>No hay Programación</v>
      </c>
      <c r="AB421" s="568" t="str">
        <f t="shared" si="27"/>
        <v>De acuerdo con lo programado</v>
      </c>
      <c r="AC421" s="575"/>
      <c r="AD421" s="575"/>
      <c r="AE421" s="575"/>
      <c r="AF421" s="576"/>
      <c r="AG421" s="576"/>
      <c r="AH421" s="575"/>
      <c r="AI421" s="575"/>
      <c r="AJ421" s="575"/>
      <c r="AK421" s="576"/>
      <c r="AL421" s="576"/>
      <c r="AM421" s="575"/>
      <c r="AN421" s="575"/>
      <c r="AO421" s="575"/>
      <c r="AP421" s="575"/>
      <c r="AQ421" s="575"/>
    </row>
    <row r="422" spans="1:43" ht="35.25" hidden="1" customHeight="1" thickTop="1" thickBot="1">
      <c r="A422" s="563">
        <v>26.14</v>
      </c>
      <c r="B422" s="564"/>
      <c r="C422" s="564"/>
      <c r="D422" s="564"/>
      <c r="E422" s="564"/>
      <c r="F422" s="599" t="s">
        <v>1402</v>
      </c>
      <c r="G422" s="595">
        <v>0</v>
      </c>
      <c r="H422" s="595">
        <v>1</v>
      </c>
      <c r="I422" s="567" t="str">
        <f t="shared" si="24"/>
        <v>No hay Programación</v>
      </c>
      <c r="J422" s="568" t="str">
        <f t="shared" si="25"/>
        <v>De acuerdo con lo programado</v>
      </c>
      <c r="K422" s="601"/>
      <c r="L422" s="575"/>
      <c r="M422" s="575"/>
      <c r="N422" s="575"/>
      <c r="O422" s="575"/>
      <c r="P422" s="575"/>
      <c r="Q422" s="575"/>
      <c r="R422" s="575"/>
      <c r="S422" s="575"/>
      <c r="T422" s="575"/>
      <c r="U422" s="575"/>
      <c r="V422" s="575"/>
      <c r="W422" s="575"/>
      <c r="X422" s="575"/>
      <c r="Y422" s="580">
        <v>0</v>
      </c>
      <c r="Z422" s="580">
        <v>0</v>
      </c>
      <c r="AA422" s="567" t="str">
        <f t="shared" si="26"/>
        <v>No hay Programación</v>
      </c>
      <c r="AB422" s="568" t="str">
        <f t="shared" si="27"/>
        <v>De acuerdo con lo programado</v>
      </c>
      <c r="AC422" s="575"/>
      <c r="AD422" s="575"/>
      <c r="AE422" s="575"/>
      <c r="AF422" s="576"/>
      <c r="AG422" s="576"/>
      <c r="AH422" s="575"/>
      <c r="AI422" s="575"/>
      <c r="AJ422" s="575"/>
      <c r="AK422" s="576"/>
      <c r="AL422" s="576"/>
      <c r="AM422" s="575"/>
      <c r="AN422" s="575"/>
      <c r="AO422" s="575"/>
      <c r="AP422" s="575"/>
      <c r="AQ422" s="575"/>
    </row>
    <row r="423" spans="1:43" ht="35.25" hidden="1" customHeight="1" thickTop="1" thickBot="1">
      <c r="A423" s="563">
        <v>26.15</v>
      </c>
      <c r="B423" s="564"/>
      <c r="C423" s="564"/>
      <c r="D423" s="564"/>
      <c r="E423" s="564"/>
      <c r="F423" s="599" t="s">
        <v>1403</v>
      </c>
      <c r="G423" s="595">
        <v>0</v>
      </c>
      <c r="H423" s="595">
        <v>0</v>
      </c>
      <c r="I423" s="567" t="str">
        <f t="shared" si="24"/>
        <v>No hay Programación</v>
      </c>
      <c r="J423" s="568" t="str">
        <f t="shared" si="25"/>
        <v>De acuerdo con lo programado</v>
      </c>
      <c r="K423" s="601"/>
      <c r="L423" s="575"/>
      <c r="M423" s="575"/>
      <c r="N423" s="575"/>
      <c r="O423" s="575"/>
      <c r="P423" s="575"/>
      <c r="Q423" s="575"/>
      <c r="R423" s="575"/>
      <c r="S423" s="575"/>
      <c r="T423" s="575"/>
      <c r="U423" s="575"/>
      <c r="V423" s="575"/>
      <c r="W423" s="575"/>
      <c r="X423" s="575"/>
      <c r="Y423" s="580">
        <v>0</v>
      </c>
      <c r="Z423" s="580">
        <v>0</v>
      </c>
      <c r="AA423" s="567" t="str">
        <f t="shared" si="26"/>
        <v>No hay Programación</v>
      </c>
      <c r="AB423" s="568" t="str">
        <f t="shared" si="27"/>
        <v>De acuerdo con lo programado</v>
      </c>
      <c r="AC423" s="575"/>
      <c r="AD423" s="575"/>
      <c r="AE423" s="575"/>
      <c r="AF423" s="576"/>
      <c r="AG423" s="576"/>
      <c r="AH423" s="575"/>
      <c r="AI423" s="575"/>
      <c r="AJ423" s="575"/>
      <c r="AK423" s="576"/>
      <c r="AL423" s="576"/>
      <c r="AM423" s="575"/>
      <c r="AN423" s="575"/>
      <c r="AO423" s="575"/>
      <c r="AP423" s="575"/>
      <c r="AQ423" s="575"/>
    </row>
    <row r="424" spans="1:43" ht="35.25" hidden="1" customHeight="1" thickTop="1" thickBot="1">
      <c r="A424" s="563">
        <v>26.16</v>
      </c>
      <c r="B424" s="564"/>
      <c r="C424" s="564"/>
      <c r="D424" s="564"/>
      <c r="E424" s="564"/>
      <c r="F424" s="599" t="s">
        <v>1404</v>
      </c>
      <c r="G424" s="595">
        <v>0</v>
      </c>
      <c r="H424" s="595">
        <v>0</v>
      </c>
      <c r="I424" s="567" t="str">
        <f t="shared" si="24"/>
        <v>No hay Programación</v>
      </c>
      <c r="J424" s="568" t="str">
        <f t="shared" si="25"/>
        <v>De acuerdo con lo programado</v>
      </c>
      <c r="K424" s="601"/>
      <c r="L424" s="575"/>
      <c r="M424" s="575"/>
      <c r="N424" s="575"/>
      <c r="O424" s="575"/>
      <c r="P424" s="575"/>
      <c r="Q424" s="575"/>
      <c r="R424" s="575"/>
      <c r="S424" s="575"/>
      <c r="T424" s="575"/>
      <c r="U424" s="575"/>
      <c r="V424" s="575"/>
      <c r="W424" s="575"/>
      <c r="X424" s="575"/>
      <c r="Y424" s="580">
        <v>0</v>
      </c>
      <c r="Z424" s="580">
        <v>0</v>
      </c>
      <c r="AA424" s="567" t="str">
        <f t="shared" si="26"/>
        <v>No hay Programación</v>
      </c>
      <c r="AB424" s="568" t="str">
        <f t="shared" si="27"/>
        <v>De acuerdo con lo programado</v>
      </c>
      <c r="AC424" s="575"/>
      <c r="AD424" s="575"/>
      <c r="AE424" s="575"/>
      <c r="AF424" s="576"/>
      <c r="AG424" s="576"/>
      <c r="AH424" s="575"/>
      <c r="AI424" s="575"/>
      <c r="AJ424" s="575"/>
      <c r="AK424" s="576"/>
      <c r="AL424" s="576"/>
      <c r="AM424" s="575"/>
      <c r="AN424" s="575"/>
      <c r="AO424" s="575"/>
      <c r="AP424" s="575"/>
      <c r="AQ424" s="575"/>
    </row>
    <row r="425" spans="1:43" ht="35.25" hidden="1" customHeight="1" thickTop="1" thickBot="1">
      <c r="A425" s="563">
        <v>26.17</v>
      </c>
      <c r="B425" s="564"/>
      <c r="C425" s="564"/>
      <c r="D425" s="564"/>
      <c r="E425" s="564"/>
      <c r="F425" s="599" t="s">
        <v>1405</v>
      </c>
      <c r="G425" s="595">
        <v>10</v>
      </c>
      <c r="H425" s="595">
        <v>8</v>
      </c>
      <c r="I425" s="567">
        <f t="shared" si="24"/>
        <v>0.8</v>
      </c>
      <c r="J425" s="568" t="str">
        <f t="shared" si="25"/>
        <v>Atraso Leve</v>
      </c>
      <c r="K425" s="601"/>
      <c r="L425" s="575"/>
      <c r="M425" s="575"/>
      <c r="N425" s="575"/>
      <c r="O425" s="575"/>
      <c r="P425" s="575"/>
      <c r="Q425" s="575"/>
      <c r="R425" s="575"/>
      <c r="S425" s="575"/>
      <c r="T425" s="575"/>
      <c r="U425" s="575"/>
      <c r="V425" s="575"/>
      <c r="W425" s="575"/>
      <c r="X425" s="575"/>
      <c r="Y425" s="580">
        <v>8</v>
      </c>
      <c r="Z425" s="580">
        <v>5</v>
      </c>
      <c r="AA425" s="567">
        <f t="shared" si="26"/>
        <v>0.625</v>
      </c>
      <c r="AB425" s="568" t="str">
        <f t="shared" si="27"/>
        <v>Atraso Leve</v>
      </c>
      <c r="AC425" s="575"/>
      <c r="AD425" s="575"/>
      <c r="AE425" s="575"/>
      <c r="AF425" s="576"/>
      <c r="AG425" s="576"/>
      <c r="AH425" s="575"/>
      <c r="AI425" s="575"/>
      <c r="AJ425" s="575"/>
      <c r="AK425" s="576"/>
      <c r="AL425" s="576"/>
      <c r="AM425" s="575"/>
      <c r="AN425" s="575"/>
      <c r="AO425" s="575"/>
      <c r="AP425" s="575"/>
      <c r="AQ425" s="575"/>
    </row>
    <row r="426" spans="1:43" ht="35.25" hidden="1" customHeight="1" thickTop="1" thickBot="1">
      <c r="A426" s="563">
        <v>26.18</v>
      </c>
      <c r="B426" s="564"/>
      <c r="C426" s="564"/>
      <c r="D426" s="564"/>
      <c r="E426" s="564"/>
      <c r="F426" s="599" t="s">
        <v>1406</v>
      </c>
      <c r="G426" s="595">
        <v>0</v>
      </c>
      <c r="H426" s="595">
        <v>0</v>
      </c>
      <c r="I426" s="567" t="str">
        <f t="shared" si="24"/>
        <v>No hay Programación</v>
      </c>
      <c r="J426" s="568" t="str">
        <f t="shared" si="25"/>
        <v>De acuerdo con lo programado</v>
      </c>
      <c r="K426" s="601"/>
      <c r="L426" s="575"/>
      <c r="M426" s="575"/>
      <c r="N426" s="575"/>
      <c r="O426" s="575"/>
      <c r="P426" s="575"/>
      <c r="Q426" s="575"/>
      <c r="R426" s="575"/>
      <c r="S426" s="575"/>
      <c r="T426" s="575"/>
      <c r="U426" s="575"/>
      <c r="V426" s="575"/>
      <c r="W426" s="575"/>
      <c r="X426" s="575"/>
      <c r="Y426" s="580">
        <v>0</v>
      </c>
      <c r="Z426" s="580">
        <v>0</v>
      </c>
      <c r="AA426" s="567" t="str">
        <f t="shared" si="26"/>
        <v>No hay Programación</v>
      </c>
      <c r="AB426" s="568" t="str">
        <f t="shared" si="27"/>
        <v>De acuerdo con lo programado</v>
      </c>
      <c r="AC426" s="575"/>
      <c r="AD426" s="575"/>
      <c r="AE426" s="575"/>
      <c r="AF426" s="576"/>
      <c r="AG426" s="576"/>
      <c r="AH426" s="575"/>
      <c r="AI426" s="575"/>
      <c r="AJ426" s="575"/>
      <c r="AK426" s="576"/>
      <c r="AL426" s="576"/>
      <c r="AM426" s="575"/>
      <c r="AN426" s="575"/>
      <c r="AO426" s="575"/>
      <c r="AP426" s="575"/>
      <c r="AQ426" s="575"/>
    </row>
    <row r="427" spans="1:43" ht="35.25" hidden="1" customHeight="1" thickTop="1" thickBot="1">
      <c r="A427" s="563">
        <v>26.19</v>
      </c>
      <c r="B427" s="564"/>
      <c r="C427" s="564"/>
      <c r="D427" s="564"/>
      <c r="E427" s="564"/>
      <c r="F427" s="599" t="s">
        <v>1407</v>
      </c>
      <c r="G427" s="595">
        <v>0</v>
      </c>
      <c r="H427" s="595">
        <v>0</v>
      </c>
      <c r="I427" s="567" t="str">
        <f t="shared" si="24"/>
        <v>No hay Programación</v>
      </c>
      <c r="J427" s="568" t="str">
        <f t="shared" si="25"/>
        <v>De acuerdo con lo programado</v>
      </c>
      <c r="K427" s="601"/>
      <c r="L427" s="575"/>
      <c r="M427" s="575"/>
      <c r="N427" s="575"/>
      <c r="O427" s="575"/>
      <c r="P427" s="575"/>
      <c r="Q427" s="575"/>
      <c r="R427" s="575"/>
      <c r="S427" s="575"/>
      <c r="T427" s="575"/>
      <c r="U427" s="575"/>
      <c r="V427" s="575"/>
      <c r="W427" s="575"/>
      <c r="X427" s="575"/>
      <c r="Y427" s="580">
        <v>0</v>
      </c>
      <c r="Z427" s="580">
        <v>0</v>
      </c>
      <c r="AA427" s="567" t="str">
        <f t="shared" si="26"/>
        <v>No hay Programación</v>
      </c>
      <c r="AB427" s="568" t="str">
        <f t="shared" si="27"/>
        <v>De acuerdo con lo programado</v>
      </c>
      <c r="AC427" s="575"/>
      <c r="AD427" s="575"/>
      <c r="AE427" s="575"/>
      <c r="AF427" s="576"/>
      <c r="AG427" s="576"/>
      <c r="AH427" s="575"/>
      <c r="AI427" s="575"/>
      <c r="AJ427" s="575"/>
      <c r="AK427" s="576"/>
      <c r="AL427" s="576"/>
      <c r="AM427" s="575"/>
      <c r="AN427" s="575"/>
      <c r="AO427" s="575"/>
      <c r="AP427" s="575"/>
      <c r="AQ427" s="575"/>
    </row>
    <row r="428" spans="1:43" ht="35.25" hidden="1" customHeight="1" thickTop="1" thickBot="1">
      <c r="A428" s="593">
        <v>26.2</v>
      </c>
      <c r="B428" s="564"/>
      <c r="C428" s="564"/>
      <c r="D428" s="564"/>
      <c r="E428" s="564"/>
      <c r="F428" s="599" t="s">
        <v>1408</v>
      </c>
      <c r="G428" s="595">
        <v>0</v>
      </c>
      <c r="H428" s="595">
        <v>0</v>
      </c>
      <c r="I428" s="567" t="str">
        <f t="shared" si="24"/>
        <v>No hay Programación</v>
      </c>
      <c r="J428" s="568" t="str">
        <f t="shared" si="25"/>
        <v>De acuerdo con lo programado</v>
      </c>
      <c r="K428" s="601"/>
      <c r="L428" s="575"/>
      <c r="M428" s="575"/>
      <c r="N428" s="575"/>
      <c r="O428" s="575"/>
      <c r="P428" s="575"/>
      <c r="Q428" s="575"/>
      <c r="R428" s="575"/>
      <c r="S428" s="575"/>
      <c r="T428" s="575"/>
      <c r="U428" s="575"/>
      <c r="V428" s="575"/>
      <c r="W428" s="575"/>
      <c r="X428" s="575"/>
      <c r="Y428" s="580">
        <v>0</v>
      </c>
      <c r="Z428" s="580">
        <v>0</v>
      </c>
      <c r="AA428" s="567" t="str">
        <f t="shared" si="26"/>
        <v>No hay Programación</v>
      </c>
      <c r="AB428" s="568" t="str">
        <f t="shared" si="27"/>
        <v>De acuerdo con lo programado</v>
      </c>
      <c r="AC428" s="575"/>
      <c r="AD428" s="575"/>
      <c r="AE428" s="575"/>
      <c r="AF428" s="576"/>
      <c r="AG428" s="576"/>
      <c r="AH428" s="575"/>
      <c r="AI428" s="575"/>
      <c r="AJ428" s="575"/>
      <c r="AK428" s="576"/>
      <c r="AL428" s="576"/>
      <c r="AM428" s="575"/>
      <c r="AN428" s="575"/>
      <c r="AO428" s="575"/>
      <c r="AP428" s="575"/>
      <c r="AQ428" s="575"/>
    </row>
    <row r="429" spans="1:43" ht="35.25" hidden="1" customHeight="1" thickTop="1" thickBot="1">
      <c r="A429" s="563">
        <v>26.21</v>
      </c>
      <c r="B429" s="564"/>
      <c r="C429" s="564"/>
      <c r="D429" s="564"/>
      <c r="E429" s="564"/>
      <c r="F429" s="599" t="s">
        <v>1409</v>
      </c>
      <c r="G429" s="595">
        <v>1</v>
      </c>
      <c r="H429" s="595">
        <v>1</v>
      </c>
      <c r="I429" s="567">
        <f t="shared" si="24"/>
        <v>1</v>
      </c>
      <c r="J429" s="568" t="str">
        <f t="shared" si="25"/>
        <v>De acuerdo con lo programado</v>
      </c>
      <c r="K429" s="601"/>
      <c r="L429" s="575"/>
      <c r="M429" s="575"/>
      <c r="N429" s="575"/>
      <c r="O429" s="575"/>
      <c r="P429" s="575"/>
      <c r="Q429" s="575"/>
      <c r="R429" s="575"/>
      <c r="S429" s="575"/>
      <c r="T429" s="575"/>
      <c r="U429" s="575"/>
      <c r="V429" s="575"/>
      <c r="W429" s="575"/>
      <c r="X429" s="575"/>
      <c r="Y429" s="580">
        <v>1</v>
      </c>
      <c r="Z429" s="580">
        <v>1</v>
      </c>
      <c r="AA429" s="567">
        <f t="shared" si="26"/>
        <v>1</v>
      </c>
      <c r="AB429" s="568" t="str">
        <f t="shared" si="27"/>
        <v>De acuerdo con lo programado</v>
      </c>
      <c r="AC429" s="575"/>
      <c r="AD429" s="575"/>
      <c r="AE429" s="575"/>
      <c r="AF429" s="576"/>
      <c r="AG429" s="576"/>
      <c r="AH429" s="575"/>
      <c r="AI429" s="575"/>
      <c r="AJ429" s="575"/>
      <c r="AK429" s="576"/>
      <c r="AL429" s="576"/>
      <c r="AM429" s="575"/>
      <c r="AN429" s="575"/>
      <c r="AO429" s="575"/>
      <c r="AP429" s="575"/>
      <c r="AQ429" s="575"/>
    </row>
    <row r="430" spans="1:43" ht="35.25" customHeight="1" thickTop="1">
      <c r="F430" s="602"/>
      <c r="G430" s="602"/>
      <c r="H430" s="602"/>
      <c r="I430" s="602"/>
      <c r="J430" s="602"/>
      <c r="K430" s="602"/>
    </row>
    <row r="431" spans="1:43" ht="35.25" customHeight="1">
      <c r="F431" s="602"/>
      <c r="G431" s="602"/>
      <c r="H431" s="602"/>
      <c r="I431" s="602"/>
      <c r="J431" s="602"/>
      <c r="K431" s="602"/>
    </row>
    <row r="432" spans="1:43" ht="35.25" customHeight="1">
      <c r="F432" s="602"/>
      <c r="G432" s="602"/>
      <c r="H432" s="602"/>
      <c r="I432" s="602"/>
      <c r="J432" s="602"/>
      <c r="K432" s="602"/>
    </row>
    <row r="433" spans="6:11" ht="35.25" customHeight="1">
      <c r="F433" s="602"/>
      <c r="G433" s="602"/>
      <c r="H433" s="602"/>
      <c r="I433" s="602"/>
      <c r="J433" s="602"/>
      <c r="K433" s="602"/>
    </row>
    <row r="434" spans="6:11" ht="35.25" customHeight="1">
      <c r="F434" s="602"/>
      <c r="G434" s="602"/>
      <c r="H434" s="602"/>
      <c r="I434" s="602"/>
      <c r="J434" s="602"/>
      <c r="K434" s="602"/>
    </row>
    <row r="435" spans="6:11" ht="35.25" customHeight="1">
      <c r="F435" s="602"/>
      <c r="G435" s="602"/>
      <c r="H435" s="602"/>
      <c r="I435" s="602"/>
      <c r="J435" s="602"/>
      <c r="K435" s="602"/>
    </row>
    <row r="436" spans="6:11" ht="35.25" customHeight="1">
      <c r="F436" s="602"/>
      <c r="G436" s="602"/>
      <c r="H436" s="602"/>
      <c r="I436" s="602"/>
      <c r="J436" s="602"/>
      <c r="K436" s="602"/>
    </row>
    <row r="437" spans="6:11" ht="35.25" customHeight="1">
      <c r="F437" s="602"/>
      <c r="G437" s="602"/>
      <c r="H437" s="602"/>
      <c r="I437" s="602"/>
      <c r="J437" s="602"/>
      <c r="K437" s="602"/>
    </row>
    <row r="438" spans="6:11" ht="35.25" customHeight="1">
      <c r="F438" s="602"/>
      <c r="G438" s="602"/>
      <c r="H438" s="602"/>
      <c r="I438" s="602"/>
      <c r="J438" s="602"/>
      <c r="K438" s="602"/>
    </row>
    <row r="439" spans="6:11" ht="35.25" customHeight="1">
      <c r="F439" s="602"/>
      <c r="G439" s="602"/>
      <c r="H439" s="602"/>
      <c r="I439" s="602"/>
      <c r="J439" s="602"/>
      <c r="K439" s="602"/>
    </row>
    <row r="440" spans="6:11" ht="35.25" customHeight="1">
      <c r="F440" s="602"/>
      <c r="G440" s="602"/>
      <c r="H440" s="602"/>
      <c r="I440" s="602"/>
      <c r="J440" s="602"/>
      <c r="K440" s="602"/>
    </row>
    <row r="441" spans="6:11" ht="35.25" customHeight="1">
      <c r="F441" s="602"/>
      <c r="G441" s="602"/>
      <c r="H441" s="602"/>
      <c r="I441" s="602"/>
      <c r="J441" s="602"/>
      <c r="K441" s="602"/>
    </row>
  </sheetData>
  <autoFilter ref="Y12:AB429" xr:uid="{67E2E6F4-03C6-4400-A35B-F7ACEF947594}">
    <filterColumn colId="2">
      <filters>
        <filter val="0%"/>
        <filter val="100%"/>
        <filter val="11%"/>
        <filter val="112%"/>
        <filter val="120%"/>
        <filter val="123%"/>
        <filter val="1240%"/>
        <filter val="133%"/>
        <filter val="150%"/>
        <filter val="154%"/>
        <filter val="167%"/>
        <filter val="169%"/>
        <filter val="17%"/>
        <filter val="200%"/>
        <filter val="229%"/>
        <filter val="255%"/>
        <filter val="271%"/>
        <filter val="300%"/>
        <filter val="319%"/>
        <filter val="430%"/>
        <filter val="53%"/>
        <filter val="63%"/>
        <filter val="67%"/>
        <filter val="739%"/>
        <filter val="80%"/>
        <filter val="83%"/>
        <filter val="840%"/>
        <filter val="900%"/>
      </filters>
    </filterColumn>
    <filterColumn colId="3">
      <filters>
        <filter val="En riesgo cumplimiento"/>
      </filters>
    </filterColumn>
  </autoFilter>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FD6CB-1E4B-41D1-9E5F-4F9F00A9F9C8}">
  <sheetPr>
    <tabColor theme="0"/>
  </sheetPr>
  <dimension ref="A1:AN63"/>
  <sheetViews>
    <sheetView topLeftCell="X17" workbookViewId="0">
      <selection activeCell="AB17" sqref="AB17"/>
    </sheetView>
  </sheetViews>
  <sheetFormatPr baseColWidth="10" defaultColWidth="11.21875" defaultRowHeight="9.6"/>
  <cols>
    <col min="1" max="1" width="6.21875" style="1" customWidth="1"/>
    <col min="2" max="5" width="6.77734375" style="1" customWidth="1"/>
    <col min="6" max="6" width="29.21875" style="3" customWidth="1"/>
    <col min="7" max="7" width="26.77734375" style="1" customWidth="1"/>
    <col min="8" max="8" width="16" style="1" customWidth="1"/>
    <col min="9" max="9" width="4.21875" style="1" customWidth="1"/>
    <col min="10" max="10" width="4.77734375" style="1" customWidth="1"/>
    <col min="11" max="11" width="4.21875" style="1" bestFit="1" customWidth="1"/>
    <col min="12" max="13" width="4.21875" style="1" customWidth="1"/>
    <col min="14" max="14" width="4.77734375" style="1" bestFit="1" customWidth="1"/>
    <col min="15" max="15" width="7" style="1" bestFit="1" customWidth="1"/>
    <col min="16" max="16" width="13" style="1" customWidth="1"/>
    <col min="17" max="17" width="18.21875" style="1" customWidth="1"/>
    <col min="18" max="18" width="19.21875" style="1" customWidth="1"/>
    <col min="19" max="20" width="11.21875" style="1" customWidth="1"/>
    <col min="21" max="21" width="13.21875" style="1" customWidth="1"/>
    <col min="22" max="22" width="26.77734375" style="1" customWidth="1"/>
    <col min="23" max="26" width="11.21875" style="1" customWidth="1"/>
    <col min="27" max="27" width="23.77734375" style="1" customWidth="1"/>
    <col min="28" max="34" width="11.21875" style="1" customWidth="1"/>
    <col min="35" max="38" width="11.21875" style="1" hidden="1" customWidth="1"/>
    <col min="39" max="39" width="11.21875" style="1" customWidth="1"/>
    <col min="40" max="16384" width="11.21875" style="1"/>
  </cols>
  <sheetData>
    <row r="1" spans="1:38" ht="15.6">
      <c r="A1" s="155" t="s">
        <v>38</v>
      </c>
      <c r="B1" s="155"/>
      <c r="C1" s="155"/>
      <c r="D1" s="155"/>
      <c r="E1" s="155"/>
      <c r="F1"/>
      <c r="G1" s="326"/>
      <c r="H1" s="326"/>
      <c r="I1" s="326"/>
      <c r="J1" s="326"/>
      <c r="K1" s="326"/>
      <c r="L1" s="326"/>
      <c r="M1" s="326"/>
      <c r="N1" s="326"/>
      <c r="O1" s="326"/>
      <c r="P1" s="326"/>
      <c r="Q1" s="326"/>
    </row>
    <row r="2" spans="1:38" ht="12" customHeight="1">
      <c r="A2" s="472" t="s">
        <v>39</v>
      </c>
      <c r="B2" s="472"/>
      <c r="C2" s="472"/>
      <c r="D2" s="472"/>
      <c r="E2" s="472"/>
      <c r="F2" s="2"/>
      <c r="G2" s="326"/>
      <c r="H2" s="326"/>
      <c r="I2" s="326"/>
      <c r="J2" s="326"/>
      <c r="K2" s="326"/>
      <c r="L2" s="326"/>
      <c r="M2" s="326"/>
      <c r="N2" s="326"/>
      <c r="O2" s="326"/>
      <c r="P2" s="326"/>
      <c r="Q2" s="326"/>
    </row>
    <row r="3" spans="1:38" ht="10.35" customHeight="1">
      <c r="G3" s="326"/>
      <c r="H3" s="326"/>
      <c r="I3" s="326"/>
      <c r="J3" s="326"/>
      <c r="K3" s="326"/>
      <c r="L3" s="326"/>
      <c r="M3" s="326"/>
      <c r="N3" s="326"/>
      <c r="O3" s="326"/>
      <c r="P3" s="326"/>
      <c r="Q3" s="326"/>
    </row>
    <row r="6" spans="1:38" ht="10.8">
      <c r="A6" s="467" t="s">
        <v>40</v>
      </c>
      <c r="B6" s="467"/>
      <c r="C6" s="467"/>
      <c r="D6" s="467"/>
      <c r="E6" s="467"/>
      <c r="F6" s="192">
        <v>2024</v>
      </c>
    </row>
    <row r="7" spans="1:38" ht="10.8">
      <c r="A7" s="467" t="s">
        <v>41</v>
      </c>
      <c r="B7" s="467"/>
      <c r="C7" s="467"/>
      <c r="D7" s="467"/>
      <c r="E7" s="467"/>
      <c r="F7" s="192" t="s">
        <v>1142</v>
      </c>
    </row>
    <row r="8" spans="1:38" ht="10.8">
      <c r="A8" s="467" t="s">
        <v>42</v>
      </c>
      <c r="B8" s="467"/>
      <c r="C8" s="467"/>
      <c r="D8" s="467"/>
      <c r="E8" s="467"/>
      <c r="F8" s="193" t="s">
        <v>1143</v>
      </c>
    </row>
    <row r="9" spans="1:38" ht="10.8">
      <c r="A9" s="467" t="s">
        <v>43</v>
      </c>
      <c r="B9" s="467"/>
      <c r="C9" s="467"/>
      <c r="D9" s="467"/>
      <c r="E9" s="467"/>
      <c r="F9" s="192" t="s">
        <v>1144</v>
      </c>
    </row>
    <row r="10" spans="1:38" ht="19.5" customHeight="1"/>
    <row r="11" spans="1:38" ht="27" customHeight="1">
      <c r="A11" s="468" t="s">
        <v>45</v>
      </c>
      <c r="B11" s="389" t="s">
        <v>46</v>
      </c>
      <c r="C11" s="338"/>
      <c r="D11" s="338"/>
      <c r="E11" s="339"/>
      <c r="F11" s="78" t="s">
        <v>47</v>
      </c>
      <c r="G11" s="79"/>
      <c r="H11" s="79"/>
      <c r="I11" s="79"/>
      <c r="J11" s="79"/>
      <c r="K11" s="79"/>
      <c r="L11" s="79"/>
      <c r="M11" s="79"/>
      <c r="N11" s="79"/>
      <c r="O11" s="79"/>
      <c r="P11" s="79"/>
      <c r="Q11" s="79"/>
      <c r="R11" s="80"/>
      <c r="S11" s="29" t="s">
        <v>48</v>
      </c>
      <c r="T11" s="29"/>
      <c r="U11" s="29"/>
      <c r="V11" s="29"/>
      <c r="W11" s="29"/>
      <c r="X11" s="29"/>
      <c r="Y11" s="29"/>
      <c r="Z11" s="29"/>
      <c r="AA11" s="29"/>
      <c r="AB11" s="29"/>
      <c r="AC11" s="29"/>
      <c r="AD11" s="29"/>
      <c r="AE11" s="29"/>
      <c r="AF11" s="29"/>
      <c r="AG11" s="29"/>
      <c r="AH11" s="29"/>
      <c r="AI11" s="793" t="s">
        <v>49</v>
      </c>
      <c r="AJ11" s="793"/>
      <c r="AK11" s="793"/>
      <c r="AL11" s="793"/>
    </row>
    <row r="12" spans="1:38" ht="24.6" customHeight="1">
      <c r="A12" s="469"/>
      <c r="B12" s="489" t="s">
        <v>50</v>
      </c>
      <c r="C12" s="489" t="s">
        <v>51</v>
      </c>
      <c r="D12" s="489" t="s">
        <v>52</v>
      </c>
      <c r="E12" s="489" t="s">
        <v>53</v>
      </c>
      <c r="F12" s="280" t="s">
        <v>54</v>
      </c>
      <c r="G12" s="81" t="s">
        <v>55</v>
      </c>
      <c r="H12" s="82"/>
      <c r="I12" s="82"/>
      <c r="J12" s="82"/>
      <c r="K12" s="82"/>
      <c r="L12" s="82"/>
      <c r="M12" s="82"/>
      <c r="N12" s="82"/>
      <c r="O12" s="83"/>
      <c r="P12" s="336" t="s">
        <v>56</v>
      </c>
      <c r="Q12" s="280" t="s">
        <v>57</v>
      </c>
      <c r="R12" s="280" t="s">
        <v>58</v>
      </c>
      <c r="S12" s="793" t="s">
        <v>59</v>
      </c>
      <c r="T12" s="793"/>
      <c r="U12" s="793"/>
      <c r="V12" s="793"/>
      <c r="W12" s="793" t="s">
        <v>60</v>
      </c>
      <c r="X12" s="793"/>
      <c r="Y12" s="793"/>
      <c r="Z12" s="793"/>
      <c r="AA12" s="793" t="s">
        <v>61</v>
      </c>
      <c r="AB12" s="793"/>
      <c r="AC12" s="793"/>
      <c r="AD12" s="793"/>
      <c r="AE12" s="793" t="s">
        <v>62</v>
      </c>
      <c r="AF12" s="793"/>
      <c r="AG12" s="793"/>
      <c r="AH12" s="793"/>
      <c r="AI12" s="793"/>
      <c r="AJ12" s="793"/>
      <c r="AK12" s="793"/>
      <c r="AL12" s="793"/>
    </row>
    <row r="13" spans="1:38" ht="26.55" customHeight="1">
      <c r="A13" s="469"/>
      <c r="B13" s="471"/>
      <c r="C13" s="471"/>
      <c r="D13" s="471"/>
      <c r="E13" s="471"/>
      <c r="F13" s="280"/>
      <c r="G13" s="342" t="s">
        <v>63</v>
      </c>
      <c r="H13" s="342" t="s">
        <v>64</v>
      </c>
      <c r="I13" s="330" t="s">
        <v>65</v>
      </c>
      <c r="J13" s="340"/>
      <c r="K13" s="340"/>
      <c r="L13" s="340"/>
      <c r="M13" s="340"/>
      <c r="N13" s="341"/>
      <c r="O13" s="30" t="s">
        <v>66</v>
      </c>
      <c r="P13" s="336"/>
      <c r="Q13" s="280"/>
      <c r="R13" s="280"/>
      <c r="S13" s="793" t="s">
        <v>67</v>
      </c>
      <c r="T13" s="793" t="s">
        <v>68</v>
      </c>
      <c r="U13" s="793" t="s">
        <v>69</v>
      </c>
      <c r="V13" s="793" t="s">
        <v>70</v>
      </c>
      <c r="W13" s="793" t="s">
        <v>67</v>
      </c>
      <c r="X13" s="793" t="s">
        <v>68</v>
      </c>
      <c r="Y13" s="793" t="s">
        <v>69</v>
      </c>
      <c r="Z13" s="793" t="s">
        <v>70</v>
      </c>
      <c r="AA13" s="793" t="s">
        <v>67</v>
      </c>
      <c r="AB13" s="793" t="s">
        <v>68</v>
      </c>
      <c r="AC13" s="793" t="s">
        <v>69</v>
      </c>
      <c r="AD13" s="793" t="s">
        <v>70</v>
      </c>
      <c r="AE13" s="793" t="s">
        <v>67</v>
      </c>
      <c r="AF13" s="793" t="s">
        <v>68</v>
      </c>
      <c r="AG13" s="793" t="s">
        <v>69</v>
      </c>
      <c r="AH13" s="793" t="s">
        <v>70</v>
      </c>
      <c r="AI13" s="793" t="s">
        <v>71</v>
      </c>
      <c r="AJ13" s="793" t="s">
        <v>72</v>
      </c>
      <c r="AK13" s="793" t="s">
        <v>73</v>
      </c>
      <c r="AL13" s="793" t="s">
        <v>70</v>
      </c>
    </row>
    <row r="14" spans="1:38" ht="19.5" customHeight="1">
      <c r="A14" s="470"/>
      <c r="B14" s="471"/>
      <c r="C14" s="471"/>
      <c r="D14" s="471"/>
      <c r="E14" s="471"/>
      <c r="F14" s="279"/>
      <c r="G14" s="279"/>
      <c r="H14" s="279"/>
      <c r="I14" s="31">
        <v>1</v>
      </c>
      <c r="J14" s="31">
        <v>2</v>
      </c>
      <c r="K14" s="31" t="s">
        <v>74</v>
      </c>
      <c r="L14" s="31">
        <v>3</v>
      </c>
      <c r="M14" s="31">
        <v>4</v>
      </c>
      <c r="N14" s="31" t="s">
        <v>75</v>
      </c>
      <c r="O14" s="31" t="s">
        <v>76</v>
      </c>
      <c r="P14" s="337"/>
      <c r="Q14" s="279"/>
      <c r="R14" s="279"/>
      <c r="S14" s="794"/>
      <c r="T14" s="794"/>
      <c r="U14" s="794"/>
      <c r="V14" s="794"/>
      <c r="W14" s="794"/>
      <c r="X14" s="794"/>
      <c r="Y14" s="794"/>
      <c r="Z14" s="794"/>
      <c r="AA14" s="794"/>
      <c r="AB14" s="794"/>
      <c r="AC14" s="794"/>
      <c r="AD14" s="794"/>
      <c r="AE14" s="794"/>
      <c r="AF14" s="794"/>
      <c r="AG14" s="794"/>
      <c r="AH14" s="794"/>
      <c r="AI14" s="794"/>
      <c r="AJ14" s="794"/>
      <c r="AK14" s="794"/>
      <c r="AL14" s="794"/>
    </row>
    <row r="15" spans="1:38" ht="40.200000000000003" thickBot="1">
      <c r="A15" s="194"/>
      <c r="B15" s="195"/>
      <c r="C15" s="195"/>
      <c r="D15" s="195"/>
      <c r="E15" s="195"/>
      <c r="F15" s="496" t="s">
        <v>1145</v>
      </c>
      <c r="G15" s="490" t="s">
        <v>1146</v>
      </c>
      <c r="H15" s="201" t="s">
        <v>1147</v>
      </c>
      <c r="I15" s="298">
        <v>2</v>
      </c>
      <c r="J15" s="298">
        <v>2</v>
      </c>
      <c r="K15" s="461">
        <v>4</v>
      </c>
      <c r="L15" s="298">
        <v>2</v>
      </c>
      <c r="M15" s="298">
        <v>2</v>
      </c>
      <c r="N15" s="461">
        <v>4</v>
      </c>
      <c r="O15" s="461">
        <f>K15+N15</f>
        <v>8</v>
      </c>
      <c r="P15" s="462"/>
      <c r="Q15" s="190" t="s">
        <v>1148</v>
      </c>
      <c r="R15" s="297"/>
      <c r="S15" s="261">
        <v>2</v>
      </c>
      <c r="T15" s="262">
        <f>IF(S15="","No hay ejecución",IF(AND(I15=0),"No hay Programación", S15/I15))</f>
        <v>1</v>
      </c>
      <c r="U15" s="99" t="str">
        <f>IF(T15="No hay ejecución","NA",IF(T15&gt;=90%,"De acuerdo con lo programado",IF(T15&gt;=51%,"Atraso Leve",IF(T15&lt;=50%,"En riesgo cumplimiento"))))</f>
        <v>De acuerdo con lo programado</v>
      </c>
      <c r="V15" s="99"/>
      <c r="W15" s="497">
        <v>1</v>
      </c>
      <c r="X15" s="25">
        <f>IF(W15="","No hay ejecución",IF(AND(J15=0),"No hay Programación", W15/J15))</f>
        <v>0.5</v>
      </c>
      <c r="Y15" s="23" t="str">
        <f>IF(X15="No hay ejecución","NA",IF(X15&gt;=90%,"De acuerdo con lo programado",IF(X15&gt;=51%,"Atraso Leve",IF(X15&lt;=50%,"En riesgo en cumplimiento"))))</f>
        <v>En riesgo en cumplimiento</v>
      </c>
      <c r="Z15" s="23"/>
      <c r="AA15" s="24"/>
      <c r="AB15" s="25" t="str">
        <f>IF(AA15="","No hay ejecución",IF(AND(L15=0),"No hay Programación", AA15/L15))</f>
        <v>No hay ejecución</v>
      </c>
      <c r="AC15" s="23" t="str">
        <f>IF(AB15="No hay ejecución","NA",IF(AB15&gt;=90%,"De acuerdo con lo programado",IF(AB15&gt;=51%,"Atraso Leve",IF(AB15&lt;50%,"En riesgo en cumplimiento"))))</f>
        <v>NA</v>
      </c>
      <c r="AD15" s="491"/>
      <c r="AE15" s="150">
        <v>9</v>
      </c>
      <c r="AF15" s="25">
        <f>IF(AE15="","No hay ejecución",IF(AND(M15=0),"No hay Programación", AE15/M15))</f>
        <v>4.5</v>
      </c>
      <c r="AG15" s="23" t="str">
        <f>IF(AF15="No hay ejecución","NA",IF(AF15&gt;=90%,"De acuerdo con lo programado",IF(AF15&gt;=51%,"Atraso Leve",IF(AF15&lt;50%,"En riesgo en cumplimiento"))))</f>
        <v>De acuerdo con lo programado</v>
      </c>
      <c r="AH15" s="23"/>
      <c r="AI15" s="24">
        <f>S15+W15+AA15+AE15</f>
        <v>12</v>
      </c>
      <c r="AJ15" s="26">
        <f>IF(AI15="","No hay ejecución",IF(AND(O15=0),"No hay Programación", AI15/O15))</f>
        <v>1.5</v>
      </c>
      <c r="AK15" s="518" t="str">
        <f t="shared" ref="AK15:AK24" si="0">IF(AJ15="No hay ejecución","NA",IF(AJ15&gt;=90%,"De acuerdo a lo programado",IF(AJ15&lt;89.99%,"En riesgo de Incumplimiento")))</f>
        <v>De acuerdo a lo programado</v>
      </c>
      <c r="AL15" s="23"/>
    </row>
    <row r="16" spans="1:38" ht="29.55" customHeight="1" thickTop="1" thickBot="1">
      <c r="A16" s="194"/>
      <c r="B16" s="195"/>
      <c r="C16" s="195"/>
      <c r="D16" s="195"/>
      <c r="E16" s="195"/>
      <c r="F16" s="492" t="s">
        <v>1149</v>
      </c>
      <c r="G16" s="490" t="s">
        <v>1146</v>
      </c>
      <c r="H16" s="201" t="s">
        <v>1147</v>
      </c>
      <c r="I16" s="298">
        <v>2</v>
      </c>
      <c r="J16" s="298">
        <v>3</v>
      </c>
      <c r="K16" s="461">
        <v>5</v>
      </c>
      <c r="L16" s="298">
        <v>2</v>
      </c>
      <c r="M16" s="298">
        <v>3</v>
      </c>
      <c r="N16" s="461">
        <v>5</v>
      </c>
      <c r="O16" s="461">
        <f t="shared" ref="O16:O21" si="1">K16+N16</f>
        <v>10</v>
      </c>
      <c r="P16" s="462"/>
      <c r="Q16" s="190" t="s">
        <v>1148</v>
      </c>
      <c r="R16" s="297"/>
      <c r="S16" s="189">
        <v>2</v>
      </c>
      <c r="T16" s="262">
        <f t="shared" ref="T16:T24" si="2">IF(S16="","No hay ejecución",IF(AND(I16=0),"No hay Programación", S16/I16))</f>
        <v>1</v>
      </c>
      <c r="U16" s="99" t="str">
        <f t="shared" ref="U16:U24" si="3">IF(T16="No hay ejecución","NA",IF(T16&gt;=90%,"De acuerdo con lo programado",IF(T16&gt;=51%,"Atraso Leve",IF(T16&lt;=50%,"En riesgo cumplimiento"))))</f>
        <v>De acuerdo con lo programado</v>
      </c>
      <c r="V16" s="5" t="s">
        <v>1150</v>
      </c>
      <c r="W16" s="497">
        <v>1</v>
      </c>
      <c r="X16" s="25">
        <f t="shared" ref="X16:X24" si="4">IF(W16="","No hay ejecución",IF(AND(J16=0),"No hay Programación", W16/J16))</f>
        <v>0.33333333333333331</v>
      </c>
      <c r="Y16" s="23" t="str">
        <f t="shared" ref="Y16:Y20" si="5">IF(X16="No hay ejecución","NA",IF(X16&gt;=90%,"De acuerdo con lo programado",IF(X16&gt;=51%,"Atraso Leve",IF(X16&lt;=50%,"En riesgo en cumplimiento"))))</f>
        <v>En riesgo en cumplimiento</v>
      </c>
      <c r="Z16" s="5"/>
      <c r="AA16" s="191">
        <v>2</v>
      </c>
      <c r="AB16" s="25">
        <f>IF(AA16="","No hay ejecución",IF(AND(L16=0),"No hay Programación", AA16/L16))</f>
        <v>1</v>
      </c>
      <c r="AC16" s="23" t="str">
        <f t="shared" ref="AC16:AC24" si="6">IF(AB16="No hay ejecución","NA",IF(AB16&gt;=90%,"De acuerdo con lo programado",IF(AB16&gt;=51%,"Atraso Leve",IF(AB16&lt;50%,"En riesgo en cumplimiento"))))</f>
        <v>De acuerdo con lo programado</v>
      </c>
      <c r="AD16" s="202"/>
      <c r="AE16" s="85">
        <v>3</v>
      </c>
      <c r="AF16" s="25">
        <f t="shared" ref="AF16:AF26" si="7">IF(AE16="","No hay ejecución",IF(AND(M16=0),"No hay Programación", AE16/M16))</f>
        <v>1</v>
      </c>
      <c r="AG16" s="23" t="str">
        <f t="shared" ref="AG16:AG24" si="8">IF(AF16="No hay ejecución","NA",IF(AF16&gt;=90%,"De acuerdo con lo programado",IF(AF16&gt;=51%,"Atraso Leve",IF(AF16&lt;50%,"En riesgo en cumplimiento"))))</f>
        <v>De acuerdo con lo programado</v>
      </c>
      <c r="AH16" s="85"/>
      <c r="AI16" s="24">
        <f t="shared" ref="AI16:AI24" si="9">S16+W16+AA16+AE16</f>
        <v>8</v>
      </c>
      <c r="AJ16" s="26">
        <f t="shared" ref="AJ16:AJ24" si="10">IF(AI16="","No hay ejecución",IF(AND(O16=0),"No hay Programación", AI16/O16))</f>
        <v>0.8</v>
      </c>
      <c r="AK16" s="518" t="str">
        <f t="shared" si="0"/>
        <v>En riesgo de Incumplimiento</v>
      </c>
      <c r="AL16" s="146"/>
    </row>
    <row r="17" spans="1:40" ht="29.55" customHeight="1" thickTop="1" thickBot="1">
      <c r="A17" s="194"/>
      <c r="B17" s="195"/>
      <c r="C17" s="195"/>
      <c r="D17" s="195"/>
      <c r="E17" s="195"/>
      <c r="F17" s="492" t="s">
        <v>1151</v>
      </c>
      <c r="G17" s="490" t="s">
        <v>1152</v>
      </c>
      <c r="H17" s="201" t="s">
        <v>1147</v>
      </c>
      <c r="I17" s="298">
        <v>1</v>
      </c>
      <c r="J17" s="298">
        <v>0</v>
      </c>
      <c r="K17" s="461">
        <v>1</v>
      </c>
      <c r="L17" s="298">
        <v>1</v>
      </c>
      <c r="M17" s="298"/>
      <c r="N17" s="461">
        <v>1</v>
      </c>
      <c r="O17" s="461">
        <f t="shared" si="1"/>
        <v>2</v>
      </c>
      <c r="P17" s="462"/>
      <c r="Q17" s="190" t="s">
        <v>1148</v>
      </c>
      <c r="R17" s="297"/>
      <c r="S17" s="189">
        <v>5</v>
      </c>
      <c r="T17" s="262">
        <f t="shared" si="2"/>
        <v>5</v>
      </c>
      <c r="U17" s="99" t="str">
        <f t="shared" si="3"/>
        <v>De acuerdo con lo programado</v>
      </c>
      <c r="V17" s="5" t="s">
        <v>1153</v>
      </c>
      <c r="W17" s="497">
        <v>1</v>
      </c>
      <c r="X17" s="25" t="str">
        <f t="shared" si="4"/>
        <v>No hay Programación</v>
      </c>
      <c r="Y17" s="23" t="str">
        <f t="shared" si="5"/>
        <v>De acuerdo con lo programado</v>
      </c>
      <c r="Z17" s="5"/>
      <c r="AA17" s="191"/>
      <c r="AB17" s="25" t="str">
        <f t="shared" ref="AB17:AB24" si="11">IF(AA17="","No hay ejecución",IF(AND(L17=0),"No hay Programación", AA17/L17))</f>
        <v>No hay ejecución</v>
      </c>
      <c r="AC17" s="23" t="str">
        <f t="shared" si="6"/>
        <v>NA</v>
      </c>
      <c r="AD17" s="202"/>
      <c r="AE17" s="85">
        <v>0</v>
      </c>
      <c r="AF17" s="25" t="str">
        <f>IF(AE17="","No hay ejecución",IF(AND(M17=0),"No hay Programación", AE17/M17))</f>
        <v>No hay Programación</v>
      </c>
      <c r="AG17" s="23" t="str">
        <f t="shared" si="8"/>
        <v>De acuerdo con lo programado</v>
      </c>
      <c r="AH17" s="85"/>
      <c r="AI17" s="24">
        <f t="shared" si="9"/>
        <v>6</v>
      </c>
      <c r="AJ17" s="26">
        <f t="shared" si="10"/>
        <v>3</v>
      </c>
      <c r="AK17" s="518" t="str">
        <f t="shared" si="0"/>
        <v>De acuerdo a lo programado</v>
      </c>
      <c r="AL17" s="146"/>
    </row>
    <row r="18" spans="1:40" ht="50.55" customHeight="1" thickTop="1" thickBot="1">
      <c r="A18" s="194"/>
      <c r="B18" s="195"/>
      <c r="C18" s="195"/>
      <c r="D18" s="195"/>
      <c r="E18" s="195"/>
      <c r="F18" s="492" t="s">
        <v>1154</v>
      </c>
      <c r="G18" s="490" t="s">
        <v>1155</v>
      </c>
      <c r="H18" s="201" t="s">
        <v>1147</v>
      </c>
      <c r="I18" s="298">
        <v>1</v>
      </c>
      <c r="J18" s="298"/>
      <c r="K18" s="461">
        <v>1</v>
      </c>
      <c r="L18" s="298">
        <v>1</v>
      </c>
      <c r="M18" s="298"/>
      <c r="N18" s="461">
        <v>1</v>
      </c>
      <c r="O18" s="461">
        <f t="shared" si="1"/>
        <v>2</v>
      </c>
      <c r="P18" s="462"/>
      <c r="Q18" s="190" t="s">
        <v>1148</v>
      </c>
      <c r="R18" s="297"/>
      <c r="S18" s="189">
        <v>1</v>
      </c>
      <c r="T18" s="262">
        <f t="shared" si="2"/>
        <v>1</v>
      </c>
      <c r="U18" s="99" t="str">
        <f t="shared" si="3"/>
        <v>De acuerdo con lo programado</v>
      </c>
      <c r="V18" s="5" t="s">
        <v>1156</v>
      </c>
      <c r="W18" s="497"/>
      <c r="X18" s="25" t="str">
        <f t="shared" si="4"/>
        <v>No hay ejecución</v>
      </c>
      <c r="Y18" s="23" t="str">
        <f t="shared" si="5"/>
        <v>NA</v>
      </c>
      <c r="Z18" s="5"/>
      <c r="AA18" s="191"/>
      <c r="AB18" s="25" t="str">
        <f t="shared" si="11"/>
        <v>No hay ejecución</v>
      </c>
      <c r="AC18" s="23" t="str">
        <f t="shared" si="6"/>
        <v>NA</v>
      </c>
      <c r="AD18" s="202"/>
      <c r="AE18" s="85">
        <v>4</v>
      </c>
      <c r="AF18" s="25" t="str">
        <f>IF(AE18="","No hay ejecución",IF(AND(M18=0),"No hay Programación", AE18/M18))</f>
        <v>No hay Programación</v>
      </c>
      <c r="AG18" s="23" t="str">
        <f t="shared" si="8"/>
        <v>De acuerdo con lo programado</v>
      </c>
      <c r="AH18" s="85"/>
      <c r="AI18" s="24">
        <f t="shared" si="9"/>
        <v>5</v>
      </c>
      <c r="AJ18" s="26">
        <f t="shared" si="10"/>
        <v>2.5</v>
      </c>
      <c r="AK18" s="518" t="str">
        <f t="shared" si="0"/>
        <v>De acuerdo a lo programado</v>
      </c>
      <c r="AL18" s="146"/>
    </row>
    <row r="19" spans="1:40" ht="37.049999999999997" customHeight="1" thickTop="1" thickBot="1">
      <c r="A19" s="194"/>
      <c r="B19" s="195"/>
      <c r="C19" s="195"/>
      <c r="D19" s="195"/>
      <c r="E19" s="195"/>
      <c r="F19" s="492" t="s">
        <v>1157</v>
      </c>
      <c r="G19" s="490" t="s">
        <v>1158</v>
      </c>
      <c r="H19" s="201" t="s">
        <v>1147</v>
      </c>
      <c r="I19" s="298">
        <v>1</v>
      </c>
      <c r="J19" s="298"/>
      <c r="K19" s="461">
        <v>1</v>
      </c>
      <c r="L19" s="298">
        <v>1</v>
      </c>
      <c r="M19" s="298"/>
      <c r="N19" s="461">
        <v>1</v>
      </c>
      <c r="O19" s="461">
        <f t="shared" si="1"/>
        <v>2</v>
      </c>
      <c r="P19" s="462"/>
      <c r="Q19" s="190" t="s">
        <v>1148</v>
      </c>
      <c r="R19" s="297"/>
      <c r="S19" s="189">
        <v>1</v>
      </c>
      <c r="T19" s="262">
        <f t="shared" si="2"/>
        <v>1</v>
      </c>
      <c r="U19" s="99" t="str">
        <f t="shared" si="3"/>
        <v>De acuerdo con lo programado</v>
      </c>
      <c r="V19" s="5"/>
      <c r="W19" s="497">
        <v>1</v>
      </c>
      <c r="X19" s="25" t="str">
        <f t="shared" si="4"/>
        <v>No hay Programación</v>
      </c>
      <c r="Y19" s="23" t="str">
        <f t="shared" si="5"/>
        <v>De acuerdo con lo programado</v>
      </c>
      <c r="Z19" s="5"/>
      <c r="AA19" s="191"/>
      <c r="AB19" s="25" t="str">
        <f t="shared" si="11"/>
        <v>No hay ejecución</v>
      </c>
      <c r="AC19" s="23" t="str">
        <f t="shared" si="6"/>
        <v>NA</v>
      </c>
      <c r="AD19" s="202"/>
      <c r="AE19" s="85">
        <v>0</v>
      </c>
      <c r="AF19" s="25">
        <v>0.05</v>
      </c>
      <c r="AG19" s="23" t="str">
        <f t="shared" si="8"/>
        <v>En riesgo en cumplimiento</v>
      </c>
      <c r="AH19" s="85"/>
      <c r="AI19" s="24">
        <f t="shared" si="9"/>
        <v>2</v>
      </c>
      <c r="AJ19" s="26">
        <f t="shared" si="10"/>
        <v>1</v>
      </c>
      <c r="AK19" s="518" t="str">
        <f t="shared" si="0"/>
        <v>De acuerdo a lo programado</v>
      </c>
      <c r="AL19" s="146"/>
    </row>
    <row r="20" spans="1:40" ht="30" thickTop="1" thickBot="1">
      <c r="A20" s="194"/>
      <c r="B20" s="195"/>
      <c r="C20" s="195"/>
      <c r="D20" s="195"/>
      <c r="E20" s="195"/>
      <c r="F20" s="492" t="s">
        <v>1159</v>
      </c>
      <c r="G20" s="490" t="s">
        <v>1160</v>
      </c>
      <c r="H20" s="201" t="s">
        <v>1147</v>
      </c>
      <c r="I20" s="298">
        <v>2</v>
      </c>
      <c r="J20" s="298">
        <v>3</v>
      </c>
      <c r="K20" s="461">
        <v>5</v>
      </c>
      <c r="L20" s="298">
        <v>2</v>
      </c>
      <c r="M20" s="298">
        <v>3</v>
      </c>
      <c r="N20" s="461">
        <v>5</v>
      </c>
      <c r="O20" s="461">
        <f t="shared" si="1"/>
        <v>10</v>
      </c>
      <c r="P20" s="462"/>
      <c r="Q20" s="190" t="s">
        <v>1148</v>
      </c>
      <c r="R20" s="297"/>
      <c r="S20" s="189">
        <v>1</v>
      </c>
      <c r="T20" s="262">
        <f t="shared" si="2"/>
        <v>0.5</v>
      </c>
      <c r="U20" s="99" t="str">
        <f t="shared" si="3"/>
        <v>En riesgo cumplimiento</v>
      </c>
      <c r="V20" s="5" t="s">
        <v>1161</v>
      </c>
      <c r="W20" s="497">
        <v>3</v>
      </c>
      <c r="X20" s="25">
        <f t="shared" si="4"/>
        <v>1</v>
      </c>
      <c r="Y20" s="23" t="str">
        <f t="shared" si="5"/>
        <v>De acuerdo con lo programado</v>
      </c>
      <c r="Z20" s="5"/>
      <c r="AA20" s="191">
        <v>3</v>
      </c>
      <c r="AB20" s="25">
        <f>IF(AA20="","No hay ejecución",IF(AND(L20=0),"No hay Programación", AA20/L20))</f>
        <v>1.5</v>
      </c>
      <c r="AC20" s="23" t="str">
        <f t="shared" si="6"/>
        <v>De acuerdo con lo programado</v>
      </c>
      <c r="AD20" s="202"/>
      <c r="AE20" s="85">
        <v>9</v>
      </c>
      <c r="AF20" s="25">
        <f t="shared" si="7"/>
        <v>3</v>
      </c>
      <c r="AG20" s="23" t="str">
        <f t="shared" si="8"/>
        <v>De acuerdo con lo programado</v>
      </c>
      <c r="AH20" s="85"/>
      <c r="AI20" s="24">
        <f t="shared" si="9"/>
        <v>16</v>
      </c>
      <c r="AJ20" s="26">
        <f t="shared" si="10"/>
        <v>1.6</v>
      </c>
      <c r="AK20" s="518" t="str">
        <f t="shared" si="0"/>
        <v>De acuerdo a lo programado</v>
      </c>
      <c r="AL20" s="146"/>
    </row>
    <row r="21" spans="1:40" ht="25.2" thickTop="1" thickBot="1">
      <c r="A21" s="194"/>
      <c r="B21" s="195"/>
      <c r="C21" s="195"/>
      <c r="D21" s="195"/>
      <c r="E21" s="195"/>
      <c r="F21" s="493"/>
      <c r="G21" s="201"/>
      <c r="H21" s="201"/>
      <c r="I21" s="298"/>
      <c r="J21" s="298"/>
      <c r="K21" s="461">
        <f t="shared" ref="K21:K24" si="12">I21+J21</f>
        <v>0</v>
      </c>
      <c r="L21" s="298"/>
      <c r="M21" s="298"/>
      <c r="N21" s="461">
        <f t="shared" ref="N21:N24" si="13">L21+M21</f>
        <v>0</v>
      </c>
      <c r="O21" s="461">
        <f t="shared" si="1"/>
        <v>0</v>
      </c>
      <c r="P21" s="462"/>
      <c r="Q21" s="190"/>
      <c r="R21" s="297"/>
      <c r="S21" s="189"/>
      <c r="T21" s="262" t="str">
        <f t="shared" si="2"/>
        <v>No hay ejecución</v>
      </c>
      <c r="U21" s="99" t="str">
        <f t="shared" si="3"/>
        <v>NA</v>
      </c>
      <c r="V21" s="5"/>
      <c r="W21" s="497"/>
      <c r="X21" s="25" t="str">
        <f t="shared" si="4"/>
        <v>No hay ejecución</v>
      </c>
      <c r="Y21" s="23" t="str">
        <f t="shared" ref="Y21:Y24" si="14">IF(X21="No hay ejecución","NA",IF(X21&gt;=90%,"De acuerdo con lo programado",IF(X21&gt;=51%,"Atraso Leve",IF(X21&lt;50%,"En riesgo en cumplimiento"))))</f>
        <v>NA</v>
      </c>
      <c r="Z21" s="5"/>
      <c r="AA21" s="191"/>
      <c r="AB21" s="25" t="str">
        <f t="shared" si="11"/>
        <v>No hay ejecución</v>
      </c>
      <c r="AC21" s="23" t="str">
        <f t="shared" si="6"/>
        <v>NA</v>
      </c>
      <c r="AD21" s="202"/>
      <c r="AE21" s="85"/>
      <c r="AF21" s="25" t="str">
        <f t="shared" si="7"/>
        <v>No hay ejecución</v>
      </c>
      <c r="AG21" s="23" t="str">
        <f t="shared" si="8"/>
        <v>NA</v>
      </c>
      <c r="AH21" s="85"/>
      <c r="AI21" s="24">
        <f t="shared" si="9"/>
        <v>0</v>
      </c>
      <c r="AJ21" s="26" t="str">
        <f t="shared" si="10"/>
        <v>No hay Programación</v>
      </c>
      <c r="AK21" s="518" t="str">
        <f t="shared" si="0"/>
        <v>De acuerdo a lo programado</v>
      </c>
      <c r="AL21" s="146"/>
    </row>
    <row r="22" spans="1:40" ht="25.2" thickTop="1" thickBot="1">
      <c r="A22" s="194"/>
      <c r="B22" s="195"/>
      <c r="C22" s="195"/>
      <c r="D22" s="195"/>
      <c r="E22" s="195"/>
      <c r="F22" s="492"/>
      <c r="G22" s="201"/>
      <c r="H22" s="201"/>
      <c r="I22" s="298"/>
      <c r="J22" s="298"/>
      <c r="K22" s="461">
        <f t="shared" si="12"/>
        <v>0</v>
      </c>
      <c r="L22" s="298"/>
      <c r="M22" s="298"/>
      <c r="N22" s="461">
        <f t="shared" si="13"/>
        <v>0</v>
      </c>
      <c r="O22" s="461"/>
      <c r="P22" s="462"/>
      <c r="Q22" s="190"/>
      <c r="R22" s="297"/>
      <c r="S22" s="189"/>
      <c r="T22" s="262" t="str">
        <f t="shared" si="2"/>
        <v>No hay ejecución</v>
      </c>
      <c r="U22" s="99" t="str">
        <f t="shared" si="3"/>
        <v>NA</v>
      </c>
      <c r="V22" s="5"/>
      <c r="W22" s="497"/>
      <c r="X22" s="25" t="str">
        <f t="shared" si="4"/>
        <v>No hay ejecución</v>
      </c>
      <c r="Y22" s="23" t="str">
        <f t="shared" si="14"/>
        <v>NA</v>
      </c>
      <c r="Z22" s="5"/>
      <c r="AA22" s="191"/>
      <c r="AB22" s="25" t="str">
        <f t="shared" si="11"/>
        <v>No hay ejecución</v>
      </c>
      <c r="AC22" s="23" t="str">
        <f t="shared" si="6"/>
        <v>NA</v>
      </c>
      <c r="AD22" s="202"/>
      <c r="AE22" s="85"/>
      <c r="AF22" s="25" t="str">
        <f t="shared" si="7"/>
        <v>No hay ejecución</v>
      </c>
      <c r="AG22" s="23" t="str">
        <f t="shared" si="8"/>
        <v>NA</v>
      </c>
      <c r="AH22" s="85"/>
      <c r="AI22" s="24">
        <f t="shared" si="9"/>
        <v>0</v>
      </c>
      <c r="AJ22" s="26" t="str">
        <f t="shared" si="10"/>
        <v>No hay Programación</v>
      </c>
      <c r="AK22" s="518" t="str">
        <f t="shared" si="0"/>
        <v>De acuerdo a lo programado</v>
      </c>
      <c r="AL22" s="146"/>
    </row>
    <row r="23" spans="1:40" ht="25.2" thickTop="1" thickBot="1">
      <c r="A23" s="194"/>
      <c r="B23" s="195"/>
      <c r="C23" s="195"/>
      <c r="D23" s="195"/>
      <c r="E23" s="195"/>
      <c r="F23" s="492"/>
      <c r="G23" s="201"/>
      <c r="H23" s="201"/>
      <c r="I23" s="298"/>
      <c r="J23" s="298"/>
      <c r="K23" s="461">
        <f t="shared" si="12"/>
        <v>0</v>
      </c>
      <c r="L23" s="298"/>
      <c r="M23" s="298"/>
      <c r="N23" s="461">
        <f t="shared" si="13"/>
        <v>0</v>
      </c>
      <c r="O23" s="461"/>
      <c r="P23" s="462"/>
      <c r="Q23" s="190"/>
      <c r="R23" s="297"/>
      <c r="S23" s="189"/>
      <c r="T23" s="262" t="str">
        <f t="shared" si="2"/>
        <v>No hay ejecución</v>
      </c>
      <c r="U23" s="99" t="str">
        <f t="shared" si="3"/>
        <v>NA</v>
      </c>
      <c r="V23" s="5"/>
      <c r="W23" s="497"/>
      <c r="X23" s="25" t="str">
        <f t="shared" si="4"/>
        <v>No hay ejecución</v>
      </c>
      <c r="Y23" s="23" t="str">
        <f t="shared" si="14"/>
        <v>NA</v>
      </c>
      <c r="Z23" s="5"/>
      <c r="AA23" s="191"/>
      <c r="AB23" s="25" t="str">
        <f t="shared" si="11"/>
        <v>No hay ejecución</v>
      </c>
      <c r="AC23" s="23" t="str">
        <f t="shared" si="6"/>
        <v>NA</v>
      </c>
      <c r="AD23" s="202"/>
      <c r="AE23" s="85"/>
      <c r="AF23" s="25" t="str">
        <f t="shared" si="7"/>
        <v>No hay ejecución</v>
      </c>
      <c r="AG23" s="23" t="str">
        <f t="shared" si="8"/>
        <v>NA</v>
      </c>
      <c r="AH23" s="85"/>
      <c r="AI23" s="24">
        <f t="shared" si="9"/>
        <v>0</v>
      </c>
      <c r="AJ23" s="26" t="str">
        <f t="shared" si="10"/>
        <v>No hay Programación</v>
      </c>
      <c r="AK23" s="518" t="str">
        <f t="shared" si="0"/>
        <v>De acuerdo a lo programado</v>
      </c>
      <c r="AL23" s="146"/>
    </row>
    <row r="24" spans="1:40" ht="25.2" thickTop="1" thickBot="1">
      <c r="A24" s="194"/>
      <c r="B24" s="195"/>
      <c r="C24" s="195"/>
      <c r="D24" s="195"/>
      <c r="E24" s="195"/>
      <c r="F24" s="492"/>
      <c r="G24" s="201"/>
      <c r="H24" s="201"/>
      <c r="I24" s="298"/>
      <c r="J24" s="298"/>
      <c r="K24" s="461">
        <f t="shared" si="12"/>
        <v>0</v>
      </c>
      <c r="L24" s="298"/>
      <c r="M24" s="298"/>
      <c r="N24" s="461">
        <f t="shared" si="13"/>
        <v>0</v>
      </c>
      <c r="O24" s="461"/>
      <c r="P24" s="462"/>
      <c r="Q24" s="190"/>
      <c r="R24" s="297"/>
      <c r="S24" s="189"/>
      <c r="T24" s="262" t="str">
        <f t="shared" si="2"/>
        <v>No hay ejecución</v>
      </c>
      <c r="U24" s="99" t="str">
        <f t="shared" si="3"/>
        <v>NA</v>
      </c>
      <c r="V24" s="5"/>
      <c r="W24" s="497"/>
      <c r="X24" s="25" t="str">
        <f t="shared" si="4"/>
        <v>No hay ejecución</v>
      </c>
      <c r="Y24" s="23" t="str">
        <f t="shared" si="14"/>
        <v>NA</v>
      </c>
      <c r="Z24" s="5"/>
      <c r="AA24" s="191"/>
      <c r="AB24" s="25" t="str">
        <f t="shared" si="11"/>
        <v>No hay ejecución</v>
      </c>
      <c r="AC24" s="23" t="str">
        <f t="shared" si="6"/>
        <v>NA</v>
      </c>
      <c r="AD24" s="202"/>
      <c r="AE24" s="85"/>
      <c r="AF24" s="25" t="str">
        <f t="shared" si="7"/>
        <v>No hay ejecución</v>
      </c>
      <c r="AG24" s="23" t="str">
        <f t="shared" si="8"/>
        <v>NA</v>
      </c>
      <c r="AH24" s="85"/>
      <c r="AI24" s="24">
        <f t="shared" si="9"/>
        <v>0</v>
      </c>
      <c r="AJ24" s="26" t="str">
        <f t="shared" si="10"/>
        <v>No hay Programación</v>
      </c>
      <c r="AK24" s="518" t="str">
        <f t="shared" si="0"/>
        <v>De acuerdo a lo programado</v>
      </c>
      <c r="AL24" s="146"/>
    </row>
    <row r="25" spans="1:40" ht="12.6" thickTop="1">
      <c r="A25" s="243" t="s">
        <v>274</v>
      </c>
      <c r="B25" s="243"/>
      <c r="C25" s="243"/>
      <c r="D25" s="243"/>
      <c r="E25" s="243"/>
      <c r="F25" s="243"/>
      <c r="G25" s="243"/>
      <c r="H25" s="243"/>
      <c r="I25" s="428"/>
      <c r="J25" s="428"/>
      <c r="K25" s="428"/>
      <c r="L25" s="428"/>
      <c r="M25" s="428"/>
      <c r="N25" s="428"/>
      <c r="O25" s="428"/>
      <c r="P25" s="428"/>
      <c r="Q25" s="243"/>
      <c r="R25" s="243"/>
      <c r="S25" s="243"/>
      <c r="T25" s="243"/>
      <c r="U25" s="243"/>
      <c r="V25" s="243"/>
      <c r="W25" s="243"/>
      <c r="X25" s="243"/>
      <c r="Y25" s="243"/>
      <c r="Z25" s="243"/>
      <c r="AA25" s="243"/>
      <c r="AB25" s="243"/>
      <c r="AC25" s="243"/>
      <c r="AD25" s="243"/>
      <c r="AE25" s="494"/>
      <c r="AF25" s="494"/>
      <c r="AG25" s="494"/>
      <c r="AH25" s="494"/>
      <c r="AI25" s="494"/>
      <c r="AJ25" s="494"/>
      <c r="AK25" s="494"/>
      <c r="AL25" s="494"/>
    </row>
    <row r="26" spans="1:40" ht="19.8" thickBot="1">
      <c r="A26" s="194"/>
      <c r="B26" s="195"/>
      <c r="C26" s="195"/>
      <c r="D26" s="195"/>
      <c r="E26" s="195"/>
      <c r="F26" s="492" t="s">
        <v>1162</v>
      </c>
      <c r="G26" s="490" t="s">
        <v>1163</v>
      </c>
      <c r="H26" s="201" t="s">
        <v>1147</v>
      </c>
      <c r="I26" s="298">
        <v>1</v>
      </c>
      <c r="J26" s="298"/>
      <c r="K26" s="461">
        <f>I26+J26</f>
        <v>1</v>
      </c>
      <c r="L26" s="298"/>
      <c r="M26" s="298">
        <v>0</v>
      </c>
      <c r="N26" s="461">
        <f>L26+M26</f>
        <v>0</v>
      </c>
      <c r="O26" s="461">
        <f>K26+N26</f>
        <v>1</v>
      </c>
      <c r="P26" s="462"/>
      <c r="Q26" s="190"/>
      <c r="R26" s="297"/>
      <c r="S26" s="24">
        <v>1</v>
      </c>
      <c r="T26" s="25" t="str">
        <f>IF(S26="","No hay ejecución",IF(AND(D26=0),"No hay Programación", S26/D26))</f>
        <v>No hay Programación</v>
      </c>
      <c r="U26" s="23" t="str">
        <f>IF(T26="No hay ejecución","NA",IF(T26&gt;=90%,"De acuerdo con lo programado",IF(T26&gt;=51%,"Atraso Leve",IF(T26&lt;50%,"En riesgo en cumplimiento"))))</f>
        <v>De acuerdo con lo programado</v>
      </c>
      <c r="V26" s="24" t="s">
        <v>1164</v>
      </c>
      <c r="W26" s="24"/>
      <c r="X26" s="25" t="str">
        <f>IF(W26="","No hay ejecución",IF(AND(H26=0),"No hay Programación", W26/H26))</f>
        <v>No hay ejecución</v>
      </c>
      <c r="Y26" s="23" t="str">
        <f>IF(X26="No hay ejecución","NA",IF(X26&gt;=90%,"De acuerdo con lo programado",IF(X26&gt;=51%,"Atraso Leve",IF(X26&lt;50%,"En riesgo en cumplimiento"))))</f>
        <v>NA</v>
      </c>
      <c r="Z26" s="25"/>
      <c r="AA26" s="24">
        <v>1</v>
      </c>
      <c r="AB26" s="25" t="str">
        <f>IF(AA26="","No hay ejecución",IF(AND(L26=0),"No hay Programación", AA26/L26))</f>
        <v>No hay Programación</v>
      </c>
      <c r="AC26" s="23" t="str">
        <f>IF(AB26="No hay ejecución","NA",IF(AB26&gt;=90%,"De acuerdo con lo programado",IF(AB26&gt;=51%,"Atraso Leve",IF(AB26&lt;50%,"En riesgo en cumplimiento"))))</f>
        <v>De acuerdo con lo programado</v>
      </c>
      <c r="AD26" s="23"/>
      <c r="AE26" s="85">
        <v>5</v>
      </c>
      <c r="AF26" s="25" t="str">
        <f t="shared" si="7"/>
        <v>No hay Programación</v>
      </c>
      <c r="AG26" s="23" t="s">
        <v>108</v>
      </c>
      <c r="AH26" s="24"/>
      <c r="AI26" s="25"/>
      <c r="AJ26" s="23" t="s">
        <v>1165</v>
      </c>
      <c r="AK26" s="24" t="s">
        <v>108</v>
      </c>
      <c r="AL26" s="25"/>
    </row>
    <row r="27" spans="1:40" ht="10.8" thickTop="1" thickBot="1">
      <c r="A27" s="194"/>
      <c r="B27" s="195"/>
      <c r="C27" s="195"/>
      <c r="D27" s="195"/>
      <c r="E27" s="195"/>
      <c r="F27" s="196"/>
      <c r="G27" s="490"/>
      <c r="H27" s="201"/>
      <c r="I27" s="298"/>
      <c r="J27" s="298"/>
      <c r="K27" s="461">
        <f t="shared" ref="K27:K31" si="15">I27+J27</f>
        <v>0</v>
      </c>
      <c r="L27" s="298"/>
      <c r="M27" s="298"/>
      <c r="N27" s="461">
        <f t="shared" ref="N27:N31" si="16">L27+M27</f>
        <v>0</v>
      </c>
      <c r="O27" s="461">
        <f t="shared" ref="O27:O31" si="17">K27+N27</f>
        <v>0</v>
      </c>
      <c r="P27" s="462"/>
      <c r="Q27" s="190"/>
      <c r="R27" s="297"/>
      <c r="S27" s="191"/>
      <c r="T27" s="25" t="str">
        <f t="shared" ref="T27:T30" si="18">IF(S27="","No hay ejecución",IF(AND(D27=0),"No hay Programación", S27/D27))</f>
        <v>No hay ejecución</v>
      </c>
      <c r="U27" s="23" t="str">
        <f t="shared" ref="U27:U30" si="19">IF(T27="No hay ejecución","NA",IF(T27&gt;=90%,"De acuerdo con lo programado",IF(T27&gt;=51%,"Atraso Leve",IF(T27&lt;50%,"En riesgo en cumplimiento"))))</f>
        <v>NA</v>
      </c>
      <c r="V27" s="191"/>
      <c r="W27" s="24"/>
      <c r="X27" s="25" t="str">
        <f t="shared" ref="X27:X30" si="20">IF(W27="","No hay ejecución",IF(AND(H27=0),"No hay Programación", W27/H27))</f>
        <v>No hay ejecución</v>
      </c>
      <c r="Y27" s="23" t="str">
        <f t="shared" ref="Y27:Y30" si="21">IF(X27="No hay ejecución","NA",IF(X27&gt;=90%,"De acuerdo con lo programado",IF(X27&gt;=51%,"Atraso Leve",IF(X27&lt;50%,"En riesgo en cumplimiento"))))</f>
        <v>NA</v>
      </c>
      <c r="Z27" s="25"/>
      <c r="AA27" s="24"/>
      <c r="AB27" s="25" t="str">
        <f t="shared" ref="AB27:AB30" si="22">IF(AA27="","No hay ejecución",IF(AND(L27=0),"No hay Programación", AA27/L27))</f>
        <v>No hay ejecución</v>
      </c>
      <c r="AC27" s="23" t="str">
        <f t="shared" ref="AC27:AC30" si="23">IF(AB27="No hay ejecución","NA",IF(AB27&gt;=90%,"De acuerdo con lo programado",IF(AB27&gt;=51%,"Atraso Leve",IF(AB27&lt;50%,"En riesgo en cumplimiento"))))</f>
        <v>NA</v>
      </c>
      <c r="AD27" s="23"/>
      <c r="AE27" s="191"/>
      <c r="AF27" s="25" t="str">
        <f t="shared" ref="AF27:AF30" si="24">IF(AE27="","No hay ejecución",IF(AND(P27=0),"No hay Programación", AE27/P27))</f>
        <v>No hay ejecución</v>
      </c>
      <c r="AG27" s="23" t="str">
        <f t="shared" ref="AG27:AG30" si="25">IF(AF27="No hay ejecución","NA",IF(AF27&gt;=90%,"De acuerdo con lo programado",IF(AF27&gt;=51%,"Atraso Leve",IF(AF27&lt;50%,"En riesgo en cumplimiento"))))</f>
        <v>NA</v>
      </c>
      <c r="AH27" s="191"/>
      <c r="AI27" s="25"/>
      <c r="AJ27" s="23" t="s">
        <v>1165</v>
      </c>
      <c r="AK27" s="24" t="s">
        <v>108</v>
      </c>
      <c r="AL27" s="25"/>
    </row>
    <row r="28" spans="1:40" ht="10.8" thickTop="1" thickBot="1">
      <c r="A28" s="194"/>
      <c r="B28" s="195"/>
      <c r="C28" s="195"/>
      <c r="D28" s="195"/>
      <c r="E28" s="195"/>
      <c r="F28" s="196"/>
      <c r="G28" s="490"/>
      <c r="H28" s="201"/>
      <c r="I28" s="298"/>
      <c r="J28" s="298"/>
      <c r="K28" s="461">
        <f t="shared" si="15"/>
        <v>0</v>
      </c>
      <c r="L28" s="298"/>
      <c r="M28" s="298"/>
      <c r="N28" s="461">
        <f t="shared" si="16"/>
        <v>0</v>
      </c>
      <c r="O28" s="461">
        <f t="shared" si="17"/>
        <v>0</v>
      </c>
      <c r="P28" s="462"/>
      <c r="Q28" s="190"/>
      <c r="R28" s="297"/>
      <c r="S28" s="191"/>
      <c r="T28" s="25" t="str">
        <f t="shared" si="18"/>
        <v>No hay ejecución</v>
      </c>
      <c r="U28" s="23" t="str">
        <f t="shared" si="19"/>
        <v>NA</v>
      </c>
      <c r="V28" s="191"/>
      <c r="W28" s="24"/>
      <c r="X28" s="25" t="str">
        <f t="shared" si="20"/>
        <v>No hay ejecución</v>
      </c>
      <c r="Y28" s="23" t="str">
        <f t="shared" si="21"/>
        <v>NA</v>
      </c>
      <c r="Z28" s="25"/>
      <c r="AA28" s="24"/>
      <c r="AB28" s="25" t="str">
        <f t="shared" si="22"/>
        <v>No hay ejecución</v>
      </c>
      <c r="AC28" s="23" t="str">
        <f t="shared" si="23"/>
        <v>NA</v>
      </c>
      <c r="AD28" s="23"/>
      <c r="AE28" s="191"/>
      <c r="AF28" s="25" t="str">
        <f t="shared" si="24"/>
        <v>No hay ejecución</v>
      </c>
      <c r="AG28" s="23" t="str">
        <f t="shared" si="25"/>
        <v>NA</v>
      </c>
      <c r="AH28" s="191"/>
      <c r="AI28" s="25"/>
      <c r="AJ28" s="23" t="s">
        <v>1165</v>
      </c>
      <c r="AK28" s="24" t="s">
        <v>108</v>
      </c>
      <c r="AL28" s="25"/>
    </row>
    <row r="29" spans="1:40" ht="10.8" thickTop="1" thickBot="1">
      <c r="A29" s="194"/>
      <c r="B29" s="195"/>
      <c r="C29" s="195"/>
      <c r="D29" s="195"/>
      <c r="E29" s="195"/>
      <c r="F29" s="196"/>
      <c r="G29" s="490"/>
      <c r="H29" s="201"/>
      <c r="I29" s="298"/>
      <c r="J29" s="298"/>
      <c r="K29" s="461">
        <f t="shared" si="15"/>
        <v>0</v>
      </c>
      <c r="L29" s="298"/>
      <c r="M29" s="298"/>
      <c r="N29" s="461">
        <f t="shared" si="16"/>
        <v>0</v>
      </c>
      <c r="O29" s="461">
        <f t="shared" si="17"/>
        <v>0</v>
      </c>
      <c r="P29" s="462"/>
      <c r="Q29" s="190"/>
      <c r="R29" s="297"/>
      <c r="S29" s="191"/>
      <c r="T29" s="25" t="str">
        <f t="shared" si="18"/>
        <v>No hay ejecución</v>
      </c>
      <c r="U29" s="23" t="str">
        <f t="shared" si="19"/>
        <v>NA</v>
      </c>
      <c r="V29" s="191"/>
      <c r="W29" s="24"/>
      <c r="X29" s="25" t="str">
        <f t="shared" si="20"/>
        <v>No hay ejecución</v>
      </c>
      <c r="Y29" s="23" t="str">
        <f t="shared" si="21"/>
        <v>NA</v>
      </c>
      <c r="Z29" s="25"/>
      <c r="AA29" s="24"/>
      <c r="AB29" s="25" t="str">
        <f t="shared" si="22"/>
        <v>No hay ejecución</v>
      </c>
      <c r="AC29" s="23" t="str">
        <f t="shared" si="23"/>
        <v>NA</v>
      </c>
      <c r="AD29" s="23"/>
      <c r="AE29" s="191"/>
      <c r="AF29" s="25" t="str">
        <f t="shared" si="24"/>
        <v>No hay ejecución</v>
      </c>
      <c r="AG29" s="23" t="str">
        <f t="shared" si="25"/>
        <v>NA</v>
      </c>
      <c r="AH29" s="191"/>
      <c r="AI29" s="25"/>
      <c r="AJ29" s="23" t="s">
        <v>1165</v>
      </c>
      <c r="AK29" s="24" t="s">
        <v>108</v>
      </c>
      <c r="AL29" s="25"/>
    </row>
    <row r="30" spans="1:40" ht="10.8" thickTop="1" thickBot="1">
      <c r="A30" s="6"/>
      <c r="B30" s="6"/>
      <c r="C30" s="6"/>
      <c r="D30" s="6"/>
      <c r="E30" s="6"/>
      <c r="F30" s="7"/>
      <c r="G30" s="490"/>
      <c r="H30" s="201"/>
      <c r="I30" s="298"/>
      <c r="J30" s="298"/>
      <c r="K30" s="461">
        <f t="shared" si="15"/>
        <v>0</v>
      </c>
      <c r="L30" s="298"/>
      <c r="M30" s="298"/>
      <c r="N30" s="461">
        <f t="shared" si="16"/>
        <v>0</v>
      </c>
      <c r="O30" s="461">
        <f t="shared" si="17"/>
        <v>0</v>
      </c>
      <c r="P30" s="462"/>
      <c r="Q30" s="190"/>
      <c r="R30" s="297"/>
      <c r="S30" s="191"/>
      <c r="T30" s="25" t="str">
        <f t="shared" si="18"/>
        <v>No hay ejecución</v>
      </c>
      <c r="U30" s="23" t="str">
        <f t="shared" si="19"/>
        <v>NA</v>
      </c>
      <c r="V30" s="191"/>
      <c r="W30" s="24"/>
      <c r="X30" s="25" t="str">
        <f t="shared" si="20"/>
        <v>No hay ejecución</v>
      </c>
      <c r="Y30" s="23" t="str">
        <f t="shared" si="21"/>
        <v>NA</v>
      </c>
      <c r="Z30" s="25"/>
      <c r="AA30" s="24"/>
      <c r="AB30" s="25" t="str">
        <f t="shared" si="22"/>
        <v>No hay ejecución</v>
      </c>
      <c r="AC30" s="23" t="str">
        <f t="shared" si="23"/>
        <v>NA</v>
      </c>
      <c r="AD30" s="23"/>
      <c r="AE30" s="191"/>
      <c r="AF30" s="25" t="str">
        <f t="shared" si="24"/>
        <v>No hay ejecución</v>
      </c>
      <c r="AG30" s="23" t="str">
        <f t="shared" si="25"/>
        <v>NA</v>
      </c>
      <c r="AH30" s="191"/>
      <c r="AI30" s="25"/>
      <c r="AJ30" s="23" t="s">
        <v>1165</v>
      </c>
      <c r="AK30" s="24" t="s">
        <v>108</v>
      </c>
      <c r="AL30" s="25"/>
    </row>
    <row r="31" spans="1:40" ht="10.5" customHeight="1" thickTop="1" thickBot="1">
      <c r="A31" s="465"/>
      <c r="B31" s="466"/>
      <c r="C31" s="466"/>
      <c r="D31" s="466"/>
      <c r="E31" s="466"/>
      <c r="F31" s="153"/>
      <c r="G31" s="490"/>
      <c r="H31" s="201"/>
      <c r="I31" s="298"/>
      <c r="J31" s="298"/>
      <c r="K31" s="461">
        <f t="shared" si="15"/>
        <v>0</v>
      </c>
      <c r="L31" s="298"/>
      <c r="M31" s="298"/>
      <c r="N31" s="461">
        <f t="shared" si="16"/>
        <v>0</v>
      </c>
      <c r="O31" s="461">
        <f t="shared" si="17"/>
        <v>0</v>
      </c>
      <c r="P31" s="462"/>
      <c r="Q31" s="9"/>
      <c r="R31" s="9"/>
      <c r="S31" s="9"/>
      <c r="T31" s="9"/>
      <c r="U31" s="9"/>
      <c r="V31" s="9"/>
      <c r="W31" s="9"/>
      <c r="X31" s="9"/>
      <c r="Y31" s="9"/>
      <c r="Z31" s="9"/>
      <c r="AA31" s="9"/>
      <c r="AB31" s="9"/>
      <c r="AC31" s="9"/>
      <c r="AD31" s="9"/>
      <c r="AE31" s="9"/>
      <c r="AF31" s="9"/>
      <c r="AG31" s="9"/>
      <c r="AH31" s="9"/>
      <c r="AI31" s="9"/>
      <c r="AJ31" s="9"/>
      <c r="AK31" s="9"/>
      <c r="AL31" s="9"/>
      <c r="AM31" s="9"/>
      <c r="AN31" s="9"/>
    </row>
    <row r="32" spans="1:40" ht="10.8" thickTop="1" thickBot="1">
      <c r="A32" s="11"/>
      <c r="B32" s="11"/>
      <c r="C32" s="11"/>
      <c r="D32" s="11"/>
      <c r="E32" s="11"/>
      <c r="F32" s="12"/>
      <c r="G32" s="10"/>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row>
    <row r="33" spans="1:40" ht="12" customHeight="1" thickTop="1" thickBot="1">
      <c r="A33" s="463" t="s">
        <v>224</v>
      </c>
      <c r="B33" s="464"/>
      <c r="C33" s="464"/>
      <c r="D33" s="464"/>
      <c r="E33" s="464"/>
      <c r="F33" s="153"/>
      <c r="G33" s="10"/>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row>
    <row r="34" spans="1:40" ht="10.8" thickTop="1" thickBot="1">
      <c r="A34" s="13"/>
      <c r="B34" s="13"/>
      <c r="C34" s="13"/>
      <c r="D34" s="13"/>
      <c r="E34" s="13"/>
      <c r="F34" s="14"/>
      <c r="G34" s="10"/>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row>
    <row r="35" spans="1:40" ht="10.8" thickTop="1" thickBot="1">
      <c r="A35" s="15" t="s">
        <v>226</v>
      </c>
      <c r="B35" s="6"/>
      <c r="C35" s="16"/>
      <c r="D35" s="6"/>
      <c r="E35" s="6"/>
      <c r="F35" s="7"/>
      <c r="G35" s="10"/>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row>
    <row r="36" spans="1:40" ht="13.35" customHeight="1" thickTop="1" thickBot="1">
      <c r="A36" s="17">
        <v>1</v>
      </c>
      <c r="B36" s="6" t="s">
        <v>227</v>
      </c>
      <c r="C36" s="16"/>
      <c r="D36" s="6"/>
      <c r="E36" s="6"/>
      <c r="F36" s="7"/>
      <c r="G36" s="10"/>
      <c r="H36" s="10"/>
      <c r="I36" s="9"/>
      <c r="J36" s="9"/>
      <c r="K36" s="9"/>
      <c r="L36" s="9"/>
      <c r="M36" s="9"/>
      <c r="N36" s="9"/>
      <c r="O36" s="9"/>
      <c r="P36" s="9"/>
      <c r="Q36" s="9"/>
      <c r="R36" s="9"/>
    </row>
    <row r="37" spans="1:40" ht="13.35" customHeight="1" thickTop="1" thickBot="1">
      <c r="A37" s="17">
        <v>2</v>
      </c>
      <c r="B37" s="6" t="s">
        <v>228</v>
      </c>
      <c r="C37" s="16"/>
      <c r="D37" s="6"/>
      <c r="E37" s="6"/>
      <c r="F37" s="7"/>
      <c r="G37" s="10"/>
      <c r="H37" s="10"/>
      <c r="I37" s="9"/>
      <c r="J37" s="9"/>
      <c r="K37" s="9"/>
      <c r="L37" s="9"/>
      <c r="M37" s="9"/>
      <c r="N37" s="9"/>
      <c r="O37" s="9"/>
      <c r="P37" s="9"/>
      <c r="Q37" s="9"/>
      <c r="R37" s="9"/>
    </row>
    <row r="38" spans="1:40" ht="13.35" customHeight="1" thickTop="1" thickBot="1">
      <c r="A38" s="17">
        <v>3</v>
      </c>
      <c r="B38" s="6" t="s">
        <v>229</v>
      </c>
      <c r="C38" s="18"/>
      <c r="D38" s="6"/>
      <c r="E38" s="6"/>
      <c r="F38" s="7"/>
      <c r="G38" s="19"/>
      <c r="H38" s="19"/>
      <c r="I38" s="9"/>
      <c r="J38" s="9"/>
      <c r="K38" s="9"/>
      <c r="L38" s="9"/>
      <c r="M38" s="9"/>
      <c r="N38" s="9"/>
      <c r="O38" s="9"/>
      <c r="P38" s="9"/>
      <c r="Q38" s="9"/>
      <c r="R38" s="9"/>
    </row>
    <row r="39" spans="1:40" ht="13.35" customHeight="1" thickTop="1" thickBot="1">
      <c r="A39" s="17">
        <v>4</v>
      </c>
      <c r="B39" s="6" t="s">
        <v>294</v>
      </c>
      <c r="C39" s="18"/>
      <c r="D39" s="6"/>
      <c r="E39" s="6"/>
      <c r="F39" s="7"/>
      <c r="G39" s="8"/>
      <c r="H39" s="8"/>
      <c r="I39" s="9"/>
      <c r="J39" s="9"/>
      <c r="K39" s="9"/>
      <c r="L39" s="9"/>
      <c r="M39" s="9"/>
      <c r="N39" s="9"/>
      <c r="O39" s="9"/>
      <c r="P39" s="9"/>
      <c r="Q39" s="9"/>
      <c r="R39" s="9"/>
    </row>
    <row r="40" spans="1:40" ht="13.35" customHeight="1" thickTop="1" thickBot="1">
      <c r="A40" s="17">
        <v>5</v>
      </c>
      <c r="B40" s="6" t="s">
        <v>231</v>
      </c>
      <c r="C40" s="18"/>
      <c r="D40" s="6"/>
      <c r="E40" s="6"/>
      <c r="F40" s="7"/>
      <c r="G40" s="8"/>
      <c r="H40" s="8"/>
      <c r="I40" s="9"/>
      <c r="J40" s="9"/>
      <c r="K40" s="9"/>
      <c r="L40" s="9"/>
      <c r="M40" s="9"/>
      <c r="N40" s="9"/>
      <c r="O40" s="9"/>
      <c r="P40" s="9"/>
      <c r="Q40" s="9"/>
      <c r="R40" s="9"/>
    </row>
    <row r="41" spans="1:40" ht="13.35" customHeight="1" thickTop="1">
      <c r="A41" s="17">
        <v>6</v>
      </c>
      <c r="B41" s="19" t="s">
        <v>232</v>
      </c>
      <c r="C41" s="18"/>
      <c r="D41" s="6"/>
      <c r="E41" s="6"/>
      <c r="F41" s="7"/>
      <c r="G41" s="10"/>
      <c r="H41" s="10"/>
      <c r="I41" s="14"/>
      <c r="J41" s="14"/>
      <c r="K41" s="14"/>
      <c r="L41" s="14"/>
      <c r="M41" s="14"/>
      <c r="N41" s="14"/>
      <c r="O41" s="14"/>
      <c r="P41" s="14"/>
      <c r="Q41" s="14"/>
      <c r="R41" s="14"/>
    </row>
    <row r="42" spans="1:40" ht="13.35" customHeight="1">
      <c r="A42" s="17">
        <v>7</v>
      </c>
      <c r="B42" s="6" t="s">
        <v>233</v>
      </c>
      <c r="D42" s="6"/>
      <c r="E42" s="6"/>
      <c r="F42" s="7"/>
      <c r="G42" s="10"/>
      <c r="H42" s="10"/>
      <c r="I42" s="14"/>
      <c r="J42" s="14"/>
      <c r="K42" s="14"/>
      <c r="L42" s="14"/>
      <c r="M42" s="14"/>
      <c r="N42" s="14"/>
      <c r="O42" s="14"/>
      <c r="P42" s="14"/>
      <c r="Q42" s="14"/>
      <c r="R42" s="14"/>
    </row>
    <row r="43" spans="1:40" s="19" customFormat="1" ht="13.35" customHeight="1">
      <c r="A43" s="17">
        <v>8</v>
      </c>
      <c r="B43" s="20" t="s">
        <v>234</v>
      </c>
      <c r="C43" s="6"/>
      <c r="F43" s="7"/>
      <c r="G43" s="10"/>
      <c r="H43" s="10"/>
      <c r="I43" s="14"/>
      <c r="J43" s="14"/>
      <c r="K43" s="14"/>
      <c r="L43" s="14"/>
      <c r="M43" s="14"/>
      <c r="N43" s="14"/>
      <c r="O43" s="14"/>
      <c r="P43" s="14"/>
      <c r="Q43" s="14"/>
      <c r="R43" s="14"/>
    </row>
    <row r="44" spans="1:40" ht="13.35" customHeight="1">
      <c r="A44" s="17">
        <v>9</v>
      </c>
      <c r="B44" s="20" t="s">
        <v>235</v>
      </c>
      <c r="C44" s="6"/>
      <c r="D44" s="6"/>
      <c r="E44" s="6"/>
      <c r="F44" s="7"/>
      <c r="G44" s="10"/>
      <c r="H44" s="10"/>
      <c r="I44" s="14"/>
      <c r="J44" s="14"/>
      <c r="K44" s="14"/>
      <c r="L44" s="14"/>
      <c r="M44" s="14"/>
      <c r="N44" s="14"/>
      <c r="O44" s="14"/>
      <c r="P44" s="14"/>
      <c r="Q44" s="14"/>
      <c r="R44" s="14"/>
    </row>
    <row r="45" spans="1:40" ht="13.35" hidden="1" customHeight="1">
      <c r="A45" s="17">
        <v>10</v>
      </c>
      <c r="B45" s="20" t="s">
        <v>236</v>
      </c>
      <c r="C45" s="6"/>
      <c r="D45" s="6"/>
      <c r="E45" s="6"/>
      <c r="F45" s="7"/>
      <c r="G45" s="10"/>
      <c r="H45" s="10"/>
      <c r="I45" s="14"/>
      <c r="J45" s="14"/>
      <c r="K45" s="14"/>
      <c r="L45" s="14"/>
      <c r="M45" s="14"/>
      <c r="N45" s="14"/>
      <c r="O45" s="14"/>
      <c r="P45" s="14"/>
      <c r="Q45" s="14"/>
      <c r="R45" s="14"/>
    </row>
    <row r="46" spans="1:40" ht="13.35" customHeight="1">
      <c r="A46" s="17">
        <v>10</v>
      </c>
      <c r="B46" s="20" t="s">
        <v>237</v>
      </c>
      <c r="C46" s="6"/>
      <c r="D46" s="6"/>
      <c r="E46" s="6"/>
      <c r="F46" s="7"/>
      <c r="G46" s="10"/>
      <c r="H46" s="10"/>
      <c r="I46" s="14"/>
      <c r="J46" s="14"/>
      <c r="K46" s="14"/>
      <c r="L46" s="14"/>
      <c r="M46" s="14"/>
      <c r="N46" s="14"/>
      <c r="O46" s="14"/>
      <c r="P46" s="14"/>
      <c r="Q46" s="14"/>
      <c r="R46" s="14"/>
    </row>
    <row r="47" spans="1:40" ht="13.35" customHeight="1">
      <c r="A47" s="17">
        <v>11</v>
      </c>
      <c r="B47" s="6" t="s">
        <v>238</v>
      </c>
      <c r="C47" s="6"/>
      <c r="D47" s="6"/>
      <c r="E47" s="6"/>
      <c r="F47" s="7"/>
      <c r="G47" s="10"/>
      <c r="H47" s="10"/>
      <c r="I47" s="14"/>
      <c r="J47" s="14"/>
      <c r="K47" s="14"/>
      <c r="L47" s="14"/>
      <c r="M47" s="14"/>
      <c r="N47" s="14"/>
      <c r="O47" s="14"/>
      <c r="P47" s="14"/>
      <c r="Q47" s="14"/>
      <c r="R47" s="14"/>
    </row>
    <row r="48" spans="1:40" ht="13.35" customHeight="1">
      <c r="A48" s="17">
        <v>12</v>
      </c>
      <c r="B48" s="20" t="s">
        <v>239</v>
      </c>
      <c r="C48" s="6"/>
      <c r="D48" s="6"/>
      <c r="E48" s="6"/>
      <c r="F48" s="7"/>
      <c r="G48" s="10"/>
      <c r="H48" s="10"/>
      <c r="I48" s="14"/>
      <c r="J48" s="14"/>
      <c r="K48" s="14"/>
      <c r="L48" s="14"/>
      <c r="M48" s="14"/>
      <c r="N48" s="14"/>
      <c r="O48" s="14"/>
      <c r="P48" s="14"/>
      <c r="Q48" s="14"/>
      <c r="R48" s="14"/>
    </row>
    <row r="49" spans="1:18" ht="10.199999999999999" thickBot="1">
      <c r="A49" s="19"/>
      <c r="C49" s="19"/>
      <c r="D49" s="19"/>
      <c r="E49" s="19"/>
      <c r="F49" s="21"/>
      <c r="G49" s="22"/>
      <c r="H49" s="22"/>
      <c r="I49" s="22"/>
      <c r="J49" s="22"/>
      <c r="K49" s="22"/>
      <c r="L49" s="22"/>
      <c r="M49" s="22"/>
      <c r="N49" s="22"/>
      <c r="O49" s="22"/>
      <c r="P49" s="22"/>
      <c r="Q49" s="22"/>
      <c r="R49" s="22"/>
    </row>
    <row r="50" spans="1:18" ht="10.199999999999999" thickTop="1">
      <c r="A50" s="19"/>
      <c r="C50" s="19"/>
      <c r="D50" s="19"/>
      <c r="E50" s="19"/>
      <c r="F50" s="21"/>
      <c r="G50" s="19"/>
      <c r="H50" s="19"/>
      <c r="I50" s="19"/>
      <c r="J50" s="19"/>
      <c r="K50" s="19"/>
      <c r="L50" s="19"/>
      <c r="M50" s="19"/>
      <c r="N50" s="19"/>
      <c r="O50" s="19"/>
      <c r="P50" s="19"/>
      <c r="Q50" s="19"/>
      <c r="R50" s="19"/>
    </row>
    <row r="51" spans="1:18" s="19" customFormat="1">
      <c r="F51" s="21"/>
    </row>
    <row r="52" spans="1:18" s="19" customFormat="1" ht="9.75" customHeight="1">
      <c r="F52" s="21"/>
    </row>
    <row r="53" spans="1:18" s="19" customFormat="1">
      <c r="F53" s="21"/>
    </row>
    <row r="54" spans="1:18" s="19" customFormat="1" ht="9" customHeight="1">
      <c r="A54" s="1"/>
      <c r="B54" s="1"/>
      <c r="C54" s="1"/>
      <c r="D54" s="1"/>
      <c r="E54" s="1"/>
      <c r="F54" s="3"/>
      <c r="G54" s="1"/>
      <c r="H54" s="1"/>
      <c r="I54" s="1"/>
      <c r="J54" s="1"/>
      <c r="K54" s="1"/>
      <c r="L54" s="1"/>
      <c r="M54" s="1"/>
      <c r="N54" s="1"/>
      <c r="O54" s="1"/>
      <c r="P54" s="1"/>
      <c r="Q54" s="1"/>
      <c r="R54" s="1"/>
    </row>
    <row r="55" spans="1:18" s="19" customFormat="1">
      <c r="A55" s="1"/>
      <c r="B55" s="1"/>
      <c r="C55" s="1"/>
      <c r="D55" s="1"/>
      <c r="E55" s="1"/>
      <c r="F55" s="3"/>
      <c r="G55" s="1"/>
      <c r="H55" s="1"/>
      <c r="I55" s="1"/>
      <c r="J55" s="1"/>
      <c r="K55" s="1"/>
      <c r="L55" s="1"/>
      <c r="M55" s="1"/>
      <c r="N55" s="1"/>
      <c r="O55" s="1"/>
      <c r="P55" s="1"/>
      <c r="Q55" s="1"/>
      <c r="R55" s="1"/>
    </row>
    <row r="56" spans="1:18" s="19" customFormat="1">
      <c r="A56" s="1"/>
      <c r="B56" s="1"/>
      <c r="C56" s="1"/>
      <c r="D56" s="1"/>
      <c r="E56" s="1"/>
      <c r="F56" s="3"/>
      <c r="G56" s="1"/>
      <c r="H56" s="1"/>
      <c r="I56" s="1"/>
      <c r="J56" s="1"/>
      <c r="K56" s="1"/>
      <c r="L56" s="1"/>
      <c r="M56" s="1"/>
      <c r="N56" s="1"/>
      <c r="O56" s="1"/>
      <c r="P56" s="1"/>
      <c r="Q56" s="1"/>
      <c r="R56" s="1"/>
    </row>
    <row r="57" spans="1:18" s="19" customFormat="1">
      <c r="A57" s="1"/>
      <c r="B57" s="1"/>
      <c r="C57" s="1"/>
      <c r="D57" s="1"/>
      <c r="E57" s="1"/>
      <c r="F57" s="3"/>
      <c r="G57" s="1"/>
      <c r="H57" s="1"/>
      <c r="I57" s="1"/>
      <c r="J57" s="1"/>
      <c r="K57" s="1"/>
      <c r="L57" s="1"/>
      <c r="M57" s="1"/>
      <c r="N57" s="1"/>
      <c r="O57" s="1"/>
      <c r="P57" s="1"/>
      <c r="Q57" s="1"/>
      <c r="R57" s="1"/>
    </row>
    <row r="58" spans="1:18" s="19" customFormat="1">
      <c r="A58" s="1"/>
      <c r="B58" s="1"/>
      <c r="C58" s="1"/>
      <c r="D58" s="1"/>
      <c r="E58" s="1"/>
      <c r="F58" s="3"/>
      <c r="G58" s="1"/>
      <c r="H58" s="1"/>
      <c r="I58" s="1"/>
      <c r="J58" s="1"/>
      <c r="K58" s="1"/>
      <c r="L58" s="1"/>
      <c r="M58" s="1"/>
      <c r="N58" s="1"/>
      <c r="O58" s="1"/>
      <c r="P58" s="1"/>
      <c r="Q58" s="1"/>
      <c r="R58" s="1"/>
    </row>
    <row r="59" spans="1:18" s="19" customFormat="1">
      <c r="A59" s="1"/>
      <c r="B59" s="1"/>
      <c r="C59" s="1"/>
      <c r="D59" s="1"/>
      <c r="E59" s="1"/>
      <c r="F59" s="3"/>
      <c r="G59" s="1"/>
      <c r="H59" s="1"/>
      <c r="I59" s="1"/>
      <c r="J59" s="1"/>
      <c r="K59" s="1"/>
      <c r="L59" s="1"/>
      <c r="M59" s="1"/>
      <c r="N59" s="1"/>
      <c r="O59" s="1"/>
      <c r="P59" s="1"/>
      <c r="Q59" s="1"/>
      <c r="R59" s="1"/>
    </row>
    <row r="60" spans="1:18" s="19" customFormat="1">
      <c r="A60" s="1"/>
      <c r="B60" s="1"/>
      <c r="C60" s="1"/>
      <c r="D60" s="1"/>
      <c r="E60" s="1"/>
      <c r="F60" s="3"/>
      <c r="G60" s="1"/>
      <c r="H60" s="1"/>
      <c r="I60" s="1"/>
      <c r="J60" s="1"/>
      <c r="K60" s="1"/>
      <c r="L60" s="1"/>
      <c r="M60" s="1"/>
      <c r="N60" s="1"/>
      <c r="O60" s="1"/>
      <c r="P60" s="1"/>
      <c r="Q60" s="1"/>
      <c r="R60" s="1"/>
    </row>
    <row r="61" spans="1:18" s="19" customFormat="1">
      <c r="A61" s="1"/>
      <c r="B61" s="1"/>
      <c r="C61" s="1"/>
      <c r="D61" s="1"/>
      <c r="E61" s="1"/>
      <c r="F61" s="3"/>
      <c r="G61" s="1"/>
      <c r="H61" s="1"/>
      <c r="I61" s="1"/>
      <c r="J61" s="1"/>
      <c r="K61" s="1"/>
      <c r="L61" s="1"/>
      <c r="M61" s="1"/>
      <c r="N61" s="1"/>
      <c r="O61" s="1"/>
      <c r="P61" s="1"/>
      <c r="Q61" s="1"/>
      <c r="R61" s="1"/>
    </row>
    <row r="62" spans="1:18" s="19" customFormat="1">
      <c r="A62" s="1"/>
      <c r="B62" s="1"/>
      <c r="C62" s="1"/>
      <c r="D62" s="1"/>
      <c r="E62" s="1"/>
      <c r="F62" s="3"/>
      <c r="G62" s="1"/>
      <c r="H62" s="1"/>
      <c r="I62" s="1"/>
      <c r="J62" s="1"/>
      <c r="K62" s="1"/>
      <c r="L62" s="1"/>
      <c r="M62" s="1"/>
      <c r="N62" s="1"/>
      <c r="O62" s="1"/>
      <c r="P62" s="1"/>
      <c r="Q62" s="1"/>
      <c r="R62" s="1"/>
    </row>
    <row r="63" spans="1:18" s="19" customFormat="1">
      <c r="A63" s="1"/>
      <c r="B63" s="1"/>
      <c r="C63" s="1"/>
      <c r="D63" s="1"/>
      <c r="E63" s="1"/>
      <c r="F63" s="3"/>
      <c r="G63" s="1"/>
      <c r="H63" s="1"/>
      <c r="I63" s="1"/>
      <c r="J63" s="1"/>
      <c r="K63" s="1"/>
      <c r="L63" s="1"/>
      <c r="M63" s="1"/>
      <c r="N63" s="1"/>
      <c r="O63" s="1"/>
      <c r="P63" s="1"/>
      <c r="Q63" s="1"/>
      <c r="R63" s="1"/>
    </row>
  </sheetData>
  <autoFilter ref="AE13:AG31" xr:uid="{356FD6CB-1E4B-41D1-9E5F-4F9F00A9F9C8}"/>
  <mergeCells count="25">
    <mergeCell ref="AJ13:AJ14"/>
    <mergeCell ref="AK13:AK14"/>
    <mergeCell ref="AL13:AL14"/>
    <mergeCell ref="AD13:AD14"/>
    <mergeCell ref="AE13:AE14"/>
    <mergeCell ref="AF13:AF14"/>
    <mergeCell ref="AG13:AG14"/>
    <mergeCell ref="AH13:AH14"/>
    <mergeCell ref="AI13:AI14"/>
    <mergeCell ref="AC13:AC14"/>
    <mergeCell ref="AI11:AL12"/>
    <mergeCell ref="S12:V12"/>
    <mergeCell ref="W12:Z12"/>
    <mergeCell ref="AA12:AD12"/>
    <mergeCell ref="AE12:AH12"/>
    <mergeCell ref="S13:S14"/>
    <mergeCell ref="T13:T14"/>
    <mergeCell ref="U13:U14"/>
    <mergeCell ref="V13:V14"/>
    <mergeCell ref="W13:W14"/>
    <mergeCell ref="X13:X14"/>
    <mergeCell ref="Y13:Y14"/>
    <mergeCell ref="Z13:Z14"/>
    <mergeCell ref="AA13:AA14"/>
    <mergeCell ref="AB13:AB14"/>
  </mergeCells>
  <conditionalFormatting sqref="AK15:AK24">
    <cfRule type="containsText" dxfId="23" priority="1" operator="containsText" text="De Acuerdo a lo Programado">
      <formula>NOT(ISERROR(SEARCH("De Acuerdo a lo Programado",AK15)))</formula>
    </cfRule>
    <cfRule type="containsText" dxfId="22" priority="2" operator="containsText" text="Atraso Leve">
      <formula>NOT(ISERROR(SEARCH("Atraso Leve",AK15)))</formula>
    </cfRule>
    <cfRule type="containsText" dxfId="21" priority="3" operator="containsText" text="En Riesgo de Incumplimiento">
      <formula>NOT(ISERROR(SEARCH("En Riesgo de Incumplimiento",AK15)))</formula>
    </cfRule>
  </conditionalFormatting>
  <dataValidations count="1">
    <dataValidation type="list" allowBlank="1" showInputMessage="1" showErrorMessage="1" sqref="B15:E24 B26:E29" xr:uid="{45300485-1ED7-4754-A7DD-BE56780DB415}">
      <formula1>#REF!</formula1>
    </dataValidation>
  </dataValidation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4C57F-74D0-4028-88AA-AA97041CFBAF}">
  <sheetPr>
    <tabColor theme="0"/>
  </sheetPr>
  <dimension ref="A1:AD441"/>
  <sheetViews>
    <sheetView topLeftCell="A10" zoomScale="80" zoomScaleNormal="80" workbookViewId="0">
      <selection activeCell="F38" sqref="F38"/>
    </sheetView>
  </sheetViews>
  <sheetFormatPr baseColWidth="10" defaultColWidth="11.44140625" defaultRowHeight="35.25" customHeight="1"/>
  <cols>
    <col min="1" max="1" width="10.21875" style="524" customWidth="1"/>
    <col min="2" max="5" width="6.77734375" style="524" hidden="1" customWidth="1"/>
    <col min="6" max="6" width="69.21875" style="603" customWidth="1"/>
    <col min="7" max="7" width="25.21875" style="603" hidden="1" customWidth="1"/>
    <col min="8" max="9" width="27.21875" style="603" hidden="1" customWidth="1"/>
    <col min="10" max="10" width="23.77734375" style="603" hidden="1" customWidth="1"/>
    <col min="11" max="11" width="24.21875" style="603" hidden="1" customWidth="1"/>
    <col min="12" max="12" width="16.77734375" style="524" hidden="1" customWidth="1"/>
    <col min="13" max="13" width="18.77734375" style="524" hidden="1" customWidth="1"/>
    <col min="14" max="14" width="15.77734375" style="525" hidden="1" customWidth="1"/>
    <col min="15" max="15" width="17.44140625" style="525" hidden="1" customWidth="1"/>
    <col min="16" max="16" width="29.21875" style="524" hidden="1" customWidth="1"/>
    <col min="17" max="17" width="14.44140625" style="524" hidden="1" customWidth="1"/>
    <col min="18" max="18" width="12.77734375" style="524" hidden="1" customWidth="1"/>
    <col min="19" max="19" width="16.21875" style="525" hidden="1" customWidth="1"/>
    <col min="20" max="20" width="11.44140625" style="525" hidden="1" customWidth="1"/>
    <col min="21" max="21" width="26.21875" style="524" hidden="1" customWidth="1"/>
    <col min="22" max="22" width="17.44140625" style="524" customWidth="1"/>
    <col min="23" max="23" width="11.44140625" style="524" customWidth="1"/>
    <col min="24" max="24" width="11.44140625" style="525" customWidth="1"/>
    <col min="25" max="25" width="15.44140625" style="525" customWidth="1"/>
    <col min="26" max="26" width="21.21875" style="524" customWidth="1"/>
    <col min="27" max="27" width="18.21875" style="524" hidden="1" customWidth="1"/>
    <col min="28" max="28" width="15.77734375" style="524" hidden="1" customWidth="1"/>
    <col min="29" max="29" width="14.77734375" style="524" hidden="1" customWidth="1"/>
    <col min="30" max="30" width="25.77734375" style="524" hidden="1" customWidth="1"/>
    <col min="31" max="16384" width="11.44140625" style="524"/>
  </cols>
  <sheetData>
    <row r="1" spans="1:30" ht="35.25" customHeight="1">
      <c r="F1" s="524"/>
      <c r="G1" s="524"/>
      <c r="H1" s="524"/>
      <c r="I1" s="524"/>
      <c r="J1" s="524"/>
      <c r="K1" s="524"/>
    </row>
    <row r="2" spans="1:30" ht="35.25" customHeight="1">
      <c r="A2" s="526"/>
      <c r="B2" s="526"/>
      <c r="C2" s="526"/>
      <c r="D2" s="526"/>
      <c r="E2" s="526"/>
      <c r="F2" s="527"/>
      <c r="G2" s="527"/>
      <c r="H2" s="527"/>
      <c r="I2" s="527"/>
      <c r="J2" s="527"/>
      <c r="K2" s="527"/>
    </row>
    <row r="6" spans="1:30" ht="35.25" customHeight="1">
      <c r="A6" s="528" t="s">
        <v>40</v>
      </c>
      <c r="B6" s="528"/>
      <c r="C6" s="528"/>
      <c r="D6" s="528"/>
      <c r="E6" s="528"/>
      <c r="F6" s="529">
        <v>2024</v>
      </c>
      <c r="G6" s="530"/>
      <c r="H6" s="530"/>
      <c r="I6" s="530"/>
      <c r="J6" s="530"/>
      <c r="K6" s="530"/>
    </row>
    <row r="7" spans="1:30" ht="35.25" customHeight="1">
      <c r="A7" s="531" t="s">
        <v>41</v>
      </c>
      <c r="B7" s="531"/>
      <c r="C7" s="531"/>
      <c r="D7" s="531"/>
      <c r="E7" s="531"/>
      <c r="F7" s="532"/>
      <c r="G7" s="530"/>
      <c r="H7" s="530"/>
      <c r="I7" s="530"/>
      <c r="J7" s="530"/>
      <c r="K7" s="530"/>
    </row>
    <row r="8" spans="1:30" ht="35.25" customHeight="1">
      <c r="A8" s="528" t="s">
        <v>42</v>
      </c>
      <c r="B8" s="528"/>
      <c r="C8" s="528"/>
      <c r="D8" s="528"/>
      <c r="E8" s="528"/>
      <c r="F8" s="532" t="s">
        <v>1241</v>
      </c>
      <c r="G8" s="530"/>
      <c r="H8" s="530"/>
      <c r="I8" s="530"/>
      <c r="J8" s="530"/>
      <c r="K8" s="530"/>
    </row>
    <row r="9" spans="1:30" ht="35.25" customHeight="1">
      <c r="A9" s="531" t="s">
        <v>43</v>
      </c>
      <c r="B9" s="531"/>
      <c r="C9" s="531"/>
      <c r="D9" s="531"/>
      <c r="E9" s="531"/>
      <c r="F9" s="532" t="s">
        <v>1411</v>
      </c>
      <c r="G9" s="530"/>
      <c r="H9" s="530"/>
      <c r="I9" s="530"/>
      <c r="J9" s="530"/>
      <c r="K9" s="530"/>
    </row>
    <row r="10" spans="1:30" ht="35.25" customHeight="1">
      <c r="A10" s="533" t="s">
        <v>45</v>
      </c>
      <c r="B10" s="534" t="s">
        <v>1243</v>
      </c>
      <c r="C10" s="535"/>
      <c r="D10" s="535"/>
      <c r="E10" s="536"/>
      <c r="F10" s="537" t="s">
        <v>48</v>
      </c>
      <c r="G10" s="538"/>
      <c r="H10" s="538"/>
      <c r="I10" s="538"/>
      <c r="J10" s="538"/>
      <c r="K10" s="538"/>
      <c r="L10" s="538"/>
      <c r="M10" s="538"/>
      <c r="N10" s="539"/>
      <c r="O10" s="539"/>
      <c r="P10" s="538"/>
      <c r="Q10" s="538"/>
      <c r="R10" s="538"/>
      <c r="S10" s="539"/>
      <c r="T10" s="539"/>
      <c r="U10" s="538"/>
      <c r="V10" s="538"/>
      <c r="W10" s="538"/>
      <c r="X10" s="539"/>
      <c r="Y10" s="539"/>
      <c r="Z10" s="538"/>
      <c r="AA10" s="538"/>
      <c r="AB10" s="538"/>
      <c r="AC10" s="538"/>
      <c r="AD10" s="538"/>
    </row>
    <row r="11" spans="1:30" ht="35.25" customHeight="1">
      <c r="A11" s="540"/>
      <c r="B11" s="541" t="s">
        <v>1244</v>
      </c>
      <c r="C11" s="541" t="s">
        <v>1245</v>
      </c>
      <c r="D11" s="541" t="s">
        <v>1246</v>
      </c>
      <c r="E11" s="541" t="s">
        <v>1247</v>
      </c>
      <c r="F11" s="542"/>
      <c r="G11" s="543" t="s">
        <v>59</v>
      </c>
      <c r="H11" s="120"/>
      <c r="I11" s="120"/>
      <c r="J11" s="120"/>
      <c r="K11" s="120"/>
      <c r="L11" s="543" t="s">
        <v>60</v>
      </c>
      <c r="M11" s="120"/>
      <c r="N11" s="270"/>
      <c r="O11" s="270"/>
      <c r="P11" s="120"/>
      <c r="Q11" s="543" t="s">
        <v>61</v>
      </c>
      <c r="R11" s="120"/>
      <c r="S11" s="270"/>
      <c r="T11" s="270"/>
      <c r="U11" s="120"/>
      <c r="V11" s="543" t="s">
        <v>62</v>
      </c>
      <c r="W11" s="120"/>
      <c r="X11" s="270"/>
      <c r="Y11" s="270"/>
      <c r="Z11" s="120"/>
      <c r="AA11" s="543" t="s">
        <v>49</v>
      </c>
      <c r="AB11" s="120"/>
      <c r="AC11" s="120"/>
      <c r="AD11" s="120"/>
    </row>
    <row r="12" spans="1:30" ht="35.25" customHeight="1">
      <c r="A12" s="540"/>
      <c r="B12" s="541"/>
      <c r="C12" s="541"/>
      <c r="D12" s="541"/>
      <c r="E12" s="541"/>
      <c r="F12" s="552" t="s">
        <v>1250</v>
      </c>
      <c r="G12" s="553" t="s">
        <v>1251</v>
      </c>
      <c r="H12" s="554" t="s">
        <v>67</v>
      </c>
      <c r="I12" s="555" t="s">
        <v>68</v>
      </c>
      <c r="J12" s="555" t="s">
        <v>69</v>
      </c>
      <c r="K12" s="554" t="s">
        <v>70</v>
      </c>
      <c r="L12" s="560" t="s">
        <v>1251</v>
      </c>
      <c r="M12" s="561" t="s">
        <v>67</v>
      </c>
      <c r="N12" s="562" t="s">
        <v>68</v>
      </c>
      <c r="O12" s="562" t="s">
        <v>69</v>
      </c>
      <c r="P12" s="561" t="s">
        <v>70</v>
      </c>
      <c r="Q12" s="560" t="s">
        <v>1251</v>
      </c>
      <c r="R12" s="561" t="s">
        <v>67</v>
      </c>
      <c r="S12" s="562" t="s">
        <v>68</v>
      </c>
      <c r="T12" s="562" t="s">
        <v>69</v>
      </c>
      <c r="U12" s="561" t="s">
        <v>70</v>
      </c>
      <c r="V12" s="560" t="s">
        <v>1251</v>
      </c>
      <c r="W12" s="561" t="s">
        <v>67</v>
      </c>
      <c r="X12" s="562" t="s">
        <v>68</v>
      </c>
      <c r="Y12" s="562" t="s">
        <v>69</v>
      </c>
      <c r="Z12" s="561" t="s">
        <v>70</v>
      </c>
      <c r="AA12" s="553" t="s">
        <v>71</v>
      </c>
      <c r="AB12" s="561" t="s">
        <v>72</v>
      </c>
      <c r="AC12" s="561" t="s">
        <v>73</v>
      </c>
      <c r="AD12" s="561" t="s">
        <v>70</v>
      </c>
    </row>
    <row r="13" spans="1:30" ht="35.25" customHeight="1" thickBot="1">
      <c r="A13" s="563">
        <v>1</v>
      </c>
      <c r="B13" s="564">
        <v>0</v>
      </c>
      <c r="C13" s="564">
        <v>0</v>
      </c>
      <c r="D13" s="564">
        <v>0</v>
      </c>
      <c r="E13" s="564">
        <v>0</v>
      </c>
      <c r="F13" s="565" t="s">
        <v>1252</v>
      </c>
      <c r="G13" s="604"/>
      <c r="H13" s="604"/>
      <c r="I13" s="567" t="str">
        <f>IF(H13="","No hay ejecución",IF(AND(G13=0),"No hay Programación", H13/G13))</f>
        <v>No hay ejecución</v>
      </c>
      <c r="J13" s="568" t="str">
        <f>IF(I13="No hay ejecución","NA",IF(I13&gt;=90%,"De acuerdo con lo programado",IF(I13&gt;=51%,"Atraso Leve",IF(I13&lt;=50%,"En riesgo cumplimiento"))))</f>
        <v>NA</v>
      </c>
      <c r="K13" s="569"/>
      <c r="L13" s="604">
        <v>0</v>
      </c>
      <c r="M13" s="604"/>
      <c r="N13" s="567" t="str">
        <f>IF(M13="","No hay ejecución",IF(AND(L13=0),"No hay Programación", M13/L13))</f>
        <v>No hay ejecución</v>
      </c>
      <c r="O13" s="568" t="str">
        <f>IF(N13="No hay ejecución","NA",IF(N13&gt;=90%,"De acuerdo con lo programado",IF(N13&gt;=51%,"Atraso Leve",IF(N13&lt;=50%,"En riesgo cumplimiento"))))</f>
        <v>NA</v>
      </c>
      <c r="P13" s="569"/>
      <c r="Q13" s="643">
        <v>0</v>
      </c>
      <c r="R13" s="643">
        <v>0</v>
      </c>
      <c r="S13" s="567" t="str">
        <f>IF(R13="","No hay ejecución",IF(AND(Q13=0),"No hay Programación", R13/Q13))</f>
        <v>No hay Programación</v>
      </c>
      <c r="T13" s="568" t="str">
        <f>IF(S13="No hay ejecución","NA",IF(S13&gt;=90%,"De acuerdo con lo programado",IF(S13&gt;=51%,"Atraso Leve",IF(S13&lt;=50%,"En riesgo cumplimiento"))))</f>
        <v>De acuerdo con lo programado</v>
      </c>
      <c r="U13" s="575"/>
      <c r="V13" s="575">
        <f>'[2]PIF AIDOQ'!V13+'[2]PIF PB'!V13+[2]David!V13+'[2]José Luis'!V13+[2]Leo!V13+[2]Ricardo!V13+'[2]Luis A'!V13+[2]DR!V13</f>
        <v>0</v>
      </c>
      <c r="W13" s="575">
        <f>'[2]PIF AIDOQ'!W13+'[2]PIF PB'!W13+[2]David!W13+'[2]José Luis'!W13+[2]Leo!W13+[2]Ricardo!W13+'[2]Luis A'!W13+[2]DR!W13</f>
        <v>0</v>
      </c>
      <c r="X13" s="567" t="str">
        <f>IF(W13="","No hay ejecución",IF(AND(V13=0),"No hay Programación", W13/V13))</f>
        <v>No hay Programación</v>
      </c>
      <c r="Y13" s="568" t="str">
        <f>IF(X13="No hay ejecución","NA",IF(X13&gt;=90%,"De acuerdo con lo programado",IF(X13&gt;=51%,"Atraso Leve",IF(X13&lt;=50%,"En riesgo cumplimiento"))))</f>
        <v>De acuerdo con lo programado</v>
      </c>
      <c r="Z13" s="575"/>
      <c r="AA13" s="575"/>
      <c r="AB13" s="575"/>
      <c r="AC13" s="575"/>
      <c r="AD13" s="575"/>
    </row>
    <row r="14" spans="1:30" ht="35.25" customHeight="1" thickTop="1" thickBot="1">
      <c r="A14" s="563">
        <v>1.1000000000000001</v>
      </c>
      <c r="B14" s="564"/>
      <c r="C14" s="564"/>
      <c r="D14" s="564"/>
      <c r="E14" s="564"/>
      <c r="F14" s="577" t="s">
        <v>1253</v>
      </c>
      <c r="G14" s="605">
        <v>1</v>
      </c>
      <c r="H14" s="605">
        <v>1</v>
      </c>
      <c r="I14" s="567">
        <f t="shared" ref="I14:I77" si="0">IF(H14="","No hay ejecución",IF(AND(G14=0),"No hay Programación", H14/G14))</f>
        <v>1</v>
      </c>
      <c r="J14" s="568" t="str">
        <f t="shared" ref="J14:J77" si="1">IF(I14="No hay ejecución","NA",IF(I14&gt;=90%,"De acuerdo con lo programado",IF(I14&gt;=51%,"Atraso Leve",IF(I14&lt;=50%,"En riesgo cumplimiento"))))</f>
        <v>De acuerdo con lo programado</v>
      </c>
      <c r="K14" s="578"/>
      <c r="L14" s="604">
        <v>6</v>
      </c>
      <c r="M14" s="604">
        <v>2</v>
      </c>
      <c r="N14" s="567">
        <f>IF(M14="","No hay ejecución",IF(AND(L14=0),"No hay Programación", M14/L14))</f>
        <v>0.33333333333333331</v>
      </c>
      <c r="O14" s="568" t="str">
        <f t="shared" ref="O14:O77" si="2">IF(N14="No hay ejecución","NA",IF(N14&gt;=90%,"De acuerdo con lo programado",IF(N14&gt;=51%,"Atraso Leve",IF(N14&lt;=50%,"En riesgo cumplimiento"))))</f>
        <v>En riesgo cumplimiento</v>
      </c>
      <c r="P14" s="575"/>
      <c r="Q14" s="643">
        <v>0</v>
      </c>
      <c r="R14" s="643">
        <v>1</v>
      </c>
      <c r="S14" s="567" t="str">
        <f t="shared" ref="S14:S77" si="3">IF(R14="","No hay ejecución",IF(AND(Q14=0),"No hay Programación", R14/Q14))</f>
        <v>No hay Programación</v>
      </c>
      <c r="T14" s="568" t="str">
        <f t="shared" ref="T14:T77" si="4">IF(S14="No hay ejecución","NA",IF(S14&gt;=90%,"De acuerdo con lo programado",IF(S14&gt;=51%,"Atraso Leve",IF(S14&lt;=50%,"En riesgo cumplimiento"))))</f>
        <v>De acuerdo con lo programado</v>
      </c>
      <c r="U14" s="575"/>
      <c r="V14" s="575">
        <f>'[2]PIF AIDOQ'!V14+'[2]PIF PB'!V14+[2]David!V14+'[2]José Luis'!V14+[2]Leo!V14+[2]Ricardo!V14+'[2]Luis A'!V14+[2]DR!V14</f>
        <v>0</v>
      </c>
      <c r="W14" s="575">
        <f>'[2]PIF AIDOQ'!W14+'[2]PIF PB'!W14+[2]David!W14+'[2]José Luis'!W14+[2]Leo!W14+[2]Ricardo!W14+'[2]Luis A'!W14+[2]DR!W14</f>
        <v>0</v>
      </c>
      <c r="X14" s="567" t="str">
        <f t="shared" ref="X14:X77" si="5">IF(W14="","No hay ejecución",IF(AND(V14=0),"No hay Programación", W14/V14))</f>
        <v>No hay Programación</v>
      </c>
      <c r="Y14" s="568" t="str">
        <f t="shared" ref="Y14:Y77" si="6">IF(X14="No hay ejecución","NA",IF(X14&gt;=90%,"De acuerdo con lo programado",IF(X14&gt;=51%,"Atraso Leve",IF(X14&lt;=50%,"En riesgo cumplimiento"))))</f>
        <v>De acuerdo con lo programado</v>
      </c>
      <c r="Z14" s="575"/>
      <c r="AA14" s="575"/>
      <c r="AB14" s="575"/>
      <c r="AC14" s="575"/>
      <c r="AD14" s="575"/>
    </row>
    <row r="15" spans="1:30" ht="35.25" customHeight="1" thickTop="1" thickBot="1">
      <c r="A15" s="563">
        <v>1.1000000000000001</v>
      </c>
      <c r="B15" s="564"/>
      <c r="C15" s="564"/>
      <c r="D15" s="564"/>
      <c r="E15" s="564"/>
      <c r="F15" s="577" t="s">
        <v>1253</v>
      </c>
      <c r="G15" s="605">
        <v>0</v>
      </c>
      <c r="H15" s="605">
        <v>0</v>
      </c>
      <c r="I15" s="567" t="str">
        <f t="shared" si="0"/>
        <v>No hay Programación</v>
      </c>
      <c r="J15" s="568" t="str">
        <f t="shared" si="1"/>
        <v>De acuerdo con lo programado</v>
      </c>
      <c r="K15" s="578"/>
      <c r="L15" s="604">
        <v>0</v>
      </c>
      <c r="M15" s="604">
        <v>0</v>
      </c>
      <c r="N15" s="567" t="str">
        <f t="shared" ref="N15:N78" si="7">IF(M15="","No hay ejecución",IF(AND(L15=0),"No hay Programación", M15/L15))</f>
        <v>No hay Programación</v>
      </c>
      <c r="O15" s="568" t="str">
        <f t="shared" si="2"/>
        <v>De acuerdo con lo programado</v>
      </c>
      <c r="P15" s="575"/>
      <c r="Q15" s="643">
        <v>0</v>
      </c>
      <c r="R15" s="643">
        <v>0</v>
      </c>
      <c r="S15" s="567" t="str">
        <f t="shared" si="3"/>
        <v>No hay Programación</v>
      </c>
      <c r="T15" s="568" t="str">
        <f t="shared" si="4"/>
        <v>De acuerdo con lo programado</v>
      </c>
      <c r="U15" s="575"/>
      <c r="V15" s="575">
        <f>'[2]PIF AIDOQ'!V15+'[2]PIF PB'!V15+[2]David!V15+'[2]José Luis'!V15+[2]Leo!V15+[2]Ricardo!V15+'[2]Luis A'!V15+[2]DR!V15</f>
        <v>0</v>
      </c>
      <c r="W15" s="575">
        <f>'[2]PIF AIDOQ'!W15+'[2]PIF PB'!W15+[2]David!W15+'[2]José Luis'!W15+[2]Leo!W15+[2]Ricardo!W15+'[2]Luis A'!W15+[2]DR!W15</f>
        <v>0</v>
      </c>
      <c r="X15" s="567" t="str">
        <f t="shared" si="5"/>
        <v>No hay Programación</v>
      </c>
      <c r="Y15" s="568" t="str">
        <f t="shared" si="6"/>
        <v>De acuerdo con lo programado</v>
      </c>
      <c r="Z15" s="575"/>
      <c r="AA15" s="575"/>
      <c r="AB15" s="575"/>
      <c r="AC15" s="575"/>
      <c r="AD15" s="575"/>
    </row>
    <row r="16" spans="1:30" ht="35.25" customHeight="1" thickTop="1" thickBot="1">
      <c r="A16" s="563">
        <v>1.1000000000000001</v>
      </c>
      <c r="B16" s="564"/>
      <c r="C16" s="564"/>
      <c r="D16" s="564"/>
      <c r="E16" s="564"/>
      <c r="F16" s="577" t="s">
        <v>1253</v>
      </c>
      <c r="G16" s="605">
        <v>0</v>
      </c>
      <c r="H16" s="605">
        <v>0</v>
      </c>
      <c r="I16" s="567" t="str">
        <f t="shared" si="0"/>
        <v>No hay Programación</v>
      </c>
      <c r="J16" s="568" t="str">
        <f t="shared" si="1"/>
        <v>De acuerdo con lo programado</v>
      </c>
      <c r="K16" s="578"/>
      <c r="L16" s="604">
        <v>0</v>
      </c>
      <c r="M16" s="604">
        <v>0</v>
      </c>
      <c r="N16" s="567" t="str">
        <f t="shared" si="7"/>
        <v>No hay Programación</v>
      </c>
      <c r="O16" s="568" t="str">
        <f t="shared" si="2"/>
        <v>De acuerdo con lo programado</v>
      </c>
      <c r="P16" s="575"/>
      <c r="Q16" s="643">
        <v>0</v>
      </c>
      <c r="R16" s="643">
        <v>0</v>
      </c>
      <c r="S16" s="567" t="str">
        <f t="shared" si="3"/>
        <v>No hay Programación</v>
      </c>
      <c r="T16" s="568" t="str">
        <f t="shared" si="4"/>
        <v>De acuerdo con lo programado</v>
      </c>
      <c r="U16" s="575"/>
      <c r="V16" s="575">
        <f>'[2]PIF AIDOQ'!V16+'[2]PIF PB'!V16+[2]David!V16+'[2]José Luis'!V16+[2]Leo!V16+[2]Ricardo!V16+'[2]Luis A'!V16+[2]DR!V16</f>
        <v>0</v>
      </c>
      <c r="W16" s="575">
        <f>'[2]PIF AIDOQ'!W16+'[2]PIF PB'!W16+[2]David!W16+'[2]José Luis'!W16+[2]Leo!W16+[2]Ricardo!W16+'[2]Luis A'!W16+[2]DR!W16</f>
        <v>0</v>
      </c>
      <c r="X16" s="567" t="str">
        <f t="shared" si="5"/>
        <v>No hay Programación</v>
      </c>
      <c r="Y16" s="568" t="str">
        <f t="shared" si="6"/>
        <v>De acuerdo con lo programado</v>
      </c>
      <c r="Z16" s="575"/>
      <c r="AA16" s="575"/>
      <c r="AB16" s="575"/>
      <c r="AC16" s="575"/>
      <c r="AD16" s="575"/>
    </row>
    <row r="17" spans="1:30" ht="35.25" customHeight="1" thickTop="1" thickBot="1">
      <c r="A17" s="563">
        <v>1.1000000000000001</v>
      </c>
      <c r="B17" s="564"/>
      <c r="C17" s="564"/>
      <c r="D17" s="564"/>
      <c r="E17" s="564"/>
      <c r="F17" s="577" t="s">
        <v>1253</v>
      </c>
      <c r="G17" s="605">
        <v>0</v>
      </c>
      <c r="H17" s="605">
        <v>0</v>
      </c>
      <c r="I17" s="567" t="str">
        <f t="shared" si="0"/>
        <v>No hay Programación</v>
      </c>
      <c r="J17" s="568" t="str">
        <f t="shared" si="1"/>
        <v>De acuerdo con lo programado</v>
      </c>
      <c r="K17" s="578"/>
      <c r="L17" s="604">
        <v>0</v>
      </c>
      <c r="M17" s="604">
        <v>0</v>
      </c>
      <c r="N17" s="567" t="str">
        <f t="shared" si="7"/>
        <v>No hay Programación</v>
      </c>
      <c r="O17" s="568" t="str">
        <f t="shared" si="2"/>
        <v>De acuerdo con lo programado</v>
      </c>
      <c r="P17" s="575"/>
      <c r="Q17" s="643">
        <v>0</v>
      </c>
      <c r="R17" s="643">
        <v>0</v>
      </c>
      <c r="S17" s="567" t="str">
        <f t="shared" si="3"/>
        <v>No hay Programación</v>
      </c>
      <c r="T17" s="568" t="str">
        <f t="shared" si="4"/>
        <v>De acuerdo con lo programado</v>
      </c>
      <c r="U17" s="575"/>
      <c r="V17" s="575">
        <f>'[2]PIF AIDOQ'!V17+'[2]PIF PB'!V17+[2]David!V17+'[2]José Luis'!V17+[2]Leo!V17+[2]Ricardo!V17+'[2]Luis A'!V17+[2]DR!V17</f>
        <v>0</v>
      </c>
      <c r="W17" s="575">
        <f>'[2]PIF AIDOQ'!W17+'[2]PIF PB'!W17+[2]David!W17+'[2]José Luis'!W17+[2]Leo!W17+[2]Ricardo!W17+'[2]Luis A'!W17+[2]DR!W17</f>
        <v>0</v>
      </c>
      <c r="X17" s="567" t="str">
        <f t="shared" si="5"/>
        <v>No hay Programación</v>
      </c>
      <c r="Y17" s="568" t="str">
        <f t="shared" si="6"/>
        <v>De acuerdo con lo programado</v>
      </c>
      <c r="Z17" s="575"/>
      <c r="AA17" s="575"/>
      <c r="AB17" s="575"/>
      <c r="AC17" s="575"/>
      <c r="AD17" s="575"/>
    </row>
    <row r="18" spans="1:30" ht="35.25" customHeight="1" thickTop="1" thickBot="1">
      <c r="A18" s="563">
        <v>1.1000000000000001</v>
      </c>
      <c r="B18" s="564"/>
      <c r="C18" s="564"/>
      <c r="D18" s="564"/>
      <c r="E18" s="564"/>
      <c r="F18" s="577" t="s">
        <v>1253</v>
      </c>
      <c r="G18" s="605">
        <v>0</v>
      </c>
      <c r="H18" s="605">
        <v>0</v>
      </c>
      <c r="I18" s="567" t="str">
        <f t="shared" si="0"/>
        <v>No hay Programación</v>
      </c>
      <c r="J18" s="568" t="str">
        <f t="shared" si="1"/>
        <v>De acuerdo con lo programado</v>
      </c>
      <c r="K18" s="578"/>
      <c r="L18" s="604">
        <v>0</v>
      </c>
      <c r="M18" s="604">
        <v>0</v>
      </c>
      <c r="N18" s="567" t="str">
        <f t="shared" si="7"/>
        <v>No hay Programación</v>
      </c>
      <c r="O18" s="568" t="str">
        <f t="shared" si="2"/>
        <v>De acuerdo con lo programado</v>
      </c>
      <c r="P18" s="575"/>
      <c r="Q18" s="643">
        <v>0</v>
      </c>
      <c r="R18" s="643">
        <v>0</v>
      </c>
      <c r="S18" s="567" t="str">
        <f t="shared" si="3"/>
        <v>No hay Programación</v>
      </c>
      <c r="T18" s="568" t="str">
        <f t="shared" si="4"/>
        <v>De acuerdo con lo programado</v>
      </c>
      <c r="U18" s="575"/>
      <c r="V18" s="575">
        <f>'[2]PIF AIDOQ'!V18+'[2]PIF PB'!V18+[2]David!V18+'[2]José Luis'!V18+[2]Leo!V18+[2]Ricardo!V18+'[2]Luis A'!V18+[2]DR!V18</f>
        <v>0</v>
      </c>
      <c r="W18" s="575">
        <f>'[2]PIF AIDOQ'!W18+'[2]PIF PB'!W18+[2]David!W18+'[2]José Luis'!W18+[2]Leo!W18+[2]Ricardo!W18+'[2]Luis A'!W18+[2]DR!W18</f>
        <v>0</v>
      </c>
      <c r="X18" s="567" t="str">
        <f t="shared" si="5"/>
        <v>No hay Programación</v>
      </c>
      <c r="Y18" s="568" t="str">
        <f t="shared" si="6"/>
        <v>De acuerdo con lo programado</v>
      </c>
      <c r="Z18" s="575"/>
      <c r="AA18" s="575"/>
      <c r="AB18" s="575"/>
      <c r="AC18" s="575"/>
      <c r="AD18" s="575"/>
    </row>
    <row r="19" spans="1:30" ht="35.25" customHeight="1" thickTop="1" thickBot="1">
      <c r="A19" s="563">
        <v>1.1000000000000001</v>
      </c>
      <c r="B19" s="564"/>
      <c r="C19" s="564"/>
      <c r="D19" s="564"/>
      <c r="E19" s="564"/>
      <c r="F19" s="577" t="s">
        <v>1253</v>
      </c>
      <c r="G19" s="605">
        <v>0</v>
      </c>
      <c r="H19" s="605">
        <v>0</v>
      </c>
      <c r="I19" s="567" t="str">
        <f t="shared" si="0"/>
        <v>No hay Programación</v>
      </c>
      <c r="J19" s="568" t="str">
        <f t="shared" si="1"/>
        <v>De acuerdo con lo programado</v>
      </c>
      <c r="K19" s="578"/>
      <c r="L19" s="604">
        <v>0</v>
      </c>
      <c r="M19" s="604">
        <v>0</v>
      </c>
      <c r="N19" s="567" t="str">
        <f t="shared" si="7"/>
        <v>No hay Programación</v>
      </c>
      <c r="O19" s="568" t="str">
        <f t="shared" si="2"/>
        <v>De acuerdo con lo programado</v>
      </c>
      <c r="P19" s="575"/>
      <c r="Q19" s="643">
        <v>0</v>
      </c>
      <c r="R19" s="643">
        <v>0</v>
      </c>
      <c r="S19" s="567" t="str">
        <f t="shared" si="3"/>
        <v>No hay Programación</v>
      </c>
      <c r="T19" s="568" t="str">
        <f t="shared" si="4"/>
        <v>De acuerdo con lo programado</v>
      </c>
      <c r="U19" s="575"/>
      <c r="V19" s="575">
        <f>'[2]PIF AIDOQ'!V19+'[2]PIF PB'!V19+[2]David!V19+'[2]José Luis'!V19+[2]Leo!V19+[2]Ricardo!V19+'[2]Luis A'!V19+[2]DR!V19</f>
        <v>0</v>
      </c>
      <c r="W19" s="575">
        <f>'[2]PIF AIDOQ'!W19+'[2]PIF PB'!W19+[2]David!W19+'[2]José Luis'!W19+[2]Leo!W19+[2]Ricardo!W19+'[2]Luis A'!W19+[2]DR!W19</f>
        <v>2</v>
      </c>
      <c r="X19" s="567" t="str">
        <f t="shared" si="5"/>
        <v>No hay Programación</v>
      </c>
      <c r="Y19" s="568" t="str">
        <f t="shared" si="6"/>
        <v>De acuerdo con lo programado</v>
      </c>
      <c r="Z19" s="575"/>
      <c r="AA19" s="575"/>
      <c r="AB19" s="575"/>
      <c r="AC19" s="575"/>
      <c r="AD19" s="575"/>
    </row>
    <row r="20" spans="1:30" ht="39" customHeight="1" thickTop="1" thickBot="1">
      <c r="A20" s="563">
        <v>1.1000000000000001</v>
      </c>
      <c r="B20" s="564"/>
      <c r="C20" s="564"/>
      <c r="D20" s="564"/>
      <c r="E20" s="564"/>
      <c r="F20" s="577" t="s">
        <v>1253</v>
      </c>
      <c r="G20" s="605">
        <v>0</v>
      </c>
      <c r="H20" s="605">
        <v>0</v>
      </c>
      <c r="I20" s="567" t="str">
        <f t="shared" si="0"/>
        <v>No hay Programación</v>
      </c>
      <c r="J20" s="568" t="str">
        <f t="shared" si="1"/>
        <v>De acuerdo con lo programado</v>
      </c>
      <c r="K20" s="578"/>
      <c r="L20" s="604">
        <v>0</v>
      </c>
      <c r="M20" s="604">
        <v>0</v>
      </c>
      <c r="N20" s="567" t="str">
        <f t="shared" si="7"/>
        <v>No hay Programación</v>
      </c>
      <c r="O20" s="568" t="str">
        <f t="shared" si="2"/>
        <v>De acuerdo con lo programado</v>
      </c>
      <c r="P20" s="575"/>
      <c r="Q20" s="643">
        <v>1</v>
      </c>
      <c r="R20" s="643">
        <v>1</v>
      </c>
      <c r="S20" s="567">
        <f t="shared" si="3"/>
        <v>1</v>
      </c>
      <c r="T20" s="568" t="str">
        <f t="shared" si="4"/>
        <v>De acuerdo con lo programado</v>
      </c>
      <c r="U20" s="575"/>
      <c r="V20" s="575">
        <f>'[2]PIF AIDOQ'!V20+'[2]PIF PB'!V20+[2]David!V20+'[2]José Luis'!V20+[2]Leo!V20+[2]Ricardo!V20+'[2]Luis A'!V20+[2]DR!V20</f>
        <v>0</v>
      </c>
      <c r="W20" s="575">
        <f>'[2]PIF AIDOQ'!W20+'[2]PIF PB'!W20+[2]David!W20+'[2]José Luis'!W20+[2]Leo!W20+[2]Ricardo!W20+'[2]Luis A'!W20+[2]DR!W20</f>
        <v>0</v>
      </c>
      <c r="X20" s="567" t="str">
        <f t="shared" si="5"/>
        <v>No hay Programación</v>
      </c>
      <c r="Y20" s="568" t="str">
        <f t="shared" si="6"/>
        <v>De acuerdo con lo programado</v>
      </c>
      <c r="Z20" s="575"/>
      <c r="AA20" s="575"/>
      <c r="AB20" s="575"/>
      <c r="AC20" s="575"/>
      <c r="AD20" s="575"/>
    </row>
    <row r="21" spans="1:30" ht="35.25" customHeight="1" thickTop="1" thickBot="1">
      <c r="A21" s="563">
        <v>1.2</v>
      </c>
      <c r="B21" s="564"/>
      <c r="C21" s="564"/>
      <c r="D21" s="564"/>
      <c r="E21" s="564"/>
      <c r="F21" s="577" t="s">
        <v>1254</v>
      </c>
      <c r="G21" s="605">
        <v>0</v>
      </c>
      <c r="H21" s="605">
        <v>0</v>
      </c>
      <c r="I21" s="567" t="str">
        <f t="shared" si="0"/>
        <v>No hay Programación</v>
      </c>
      <c r="J21" s="568" t="str">
        <f t="shared" si="1"/>
        <v>De acuerdo con lo programado</v>
      </c>
      <c r="K21" s="578"/>
      <c r="L21" s="604">
        <v>1</v>
      </c>
      <c r="M21" s="604">
        <v>0</v>
      </c>
      <c r="N21" s="567">
        <f t="shared" si="7"/>
        <v>0</v>
      </c>
      <c r="O21" s="568" t="str">
        <f t="shared" si="2"/>
        <v>En riesgo cumplimiento</v>
      </c>
      <c r="P21" s="575"/>
      <c r="Q21" s="643">
        <v>0</v>
      </c>
      <c r="R21" s="643">
        <v>0</v>
      </c>
      <c r="S21" s="567" t="str">
        <f t="shared" si="3"/>
        <v>No hay Programación</v>
      </c>
      <c r="T21" s="568" t="str">
        <f t="shared" si="4"/>
        <v>De acuerdo con lo programado</v>
      </c>
      <c r="U21" s="575"/>
      <c r="V21" s="575">
        <f>'[2]PIF AIDOQ'!V21+'[2]PIF PB'!V21+[2]David!V21+'[2]José Luis'!V21+[2]Leo!V21+[2]Ricardo!V21+'[2]Luis A'!V21+[2]DR!V21</f>
        <v>0</v>
      </c>
      <c r="W21" s="575">
        <f>'[2]PIF AIDOQ'!W21+'[2]PIF PB'!W21+[2]David!W21+'[2]José Luis'!W21+[2]Leo!W21+[2]Ricardo!W21+'[2]Luis A'!W21+[2]DR!W21</f>
        <v>0</v>
      </c>
      <c r="X21" s="567" t="str">
        <f t="shared" si="5"/>
        <v>No hay Programación</v>
      </c>
      <c r="Y21" s="568" t="str">
        <f t="shared" si="6"/>
        <v>De acuerdo con lo programado</v>
      </c>
      <c r="Z21" s="575"/>
      <c r="AA21" s="575"/>
      <c r="AB21" s="575"/>
      <c r="AC21" s="575"/>
      <c r="AD21" s="575"/>
    </row>
    <row r="22" spans="1:30" ht="40.5" customHeight="1" thickTop="1" thickBot="1">
      <c r="A22" s="563">
        <v>1.2</v>
      </c>
      <c r="B22" s="564"/>
      <c r="C22" s="564"/>
      <c r="D22" s="564"/>
      <c r="E22" s="564"/>
      <c r="F22" s="577" t="s">
        <v>1254</v>
      </c>
      <c r="G22" s="605">
        <v>0</v>
      </c>
      <c r="H22" s="605">
        <v>0</v>
      </c>
      <c r="I22" s="567" t="str">
        <f t="shared" si="0"/>
        <v>No hay Programación</v>
      </c>
      <c r="J22" s="568" t="str">
        <f t="shared" si="1"/>
        <v>De acuerdo con lo programado</v>
      </c>
      <c r="K22" s="578"/>
      <c r="L22" s="604">
        <v>0</v>
      </c>
      <c r="M22" s="604">
        <v>0</v>
      </c>
      <c r="N22" s="567" t="str">
        <f t="shared" si="7"/>
        <v>No hay Programación</v>
      </c>
      <c r="O22" s="568" t="str">
        <f t="shared" si="2"/>
        <v>De acuerdo con lo programado</v>
      </c>
      <c r="P22" s="575"/>
      <c r="Q22" s="643">
        <v>0</v>
      </c>
      <c r="R22" s="643">
        <v>0</v>
      </c>
      <c r="S22" s="567" t="str">
        <f t="shared" si="3"/>
        <v>No hay Programación</v>
      </c>
      <c r="T22" s="568" t="str">
        <f t="shared" si="4"/>
        <v>De acuerdo con lo programado</v>
      </c>
      <c r="U22" s="575"/>
      <c r="V22" s="575">
        <f>'[2]PIF AIDOQ'!V22+'[2]PIF PB'!V22+[2]David!V22+'[2]José Luis'!V22+[2]Leo!V22+[2]Ricardo!V22+'[2]Luis A'!V22+[2]DR!V22</f>
        <v>0</v>
      </c>
      <c r="W22" s="575">
        <f>'[2]PIF AIDOQ'!W22+'[2]PIF PB'!W22+[2]David!W22+'[2]José Luis'!W22+[2]Leo!W22+[2]Ricardo!W22+'[2]Luis A'!W22+[2]DR!W22</f>
        <v>0</v>
      </c>
      <c r="X22" s="567" t="str">
        <f t="shared" si="5"/>
        <v>No hay Programación</v>
      </c>
      <c r="Y22" s="568" t="str">
        <f t="shared" si="6"/>
        <v>De acuerdo con lo programado</v>
      </c>
      <c r="Z22" s="575"/>
      <c r="AA22" s="575"/>
      <c r="AB22" s="575"/>
      <c r="AC22" s="575"/>
      <c r="AD22" s="575"/>
    </row>
    <row r="23" spans="1:30" ht="35.25" customHeight="1" thickTop="1" thickBot="1">
      <c r="A23" s="563">
        <v>1.3</v>
      </c>
      <c r="B23" s="564"/>
      <c r="C23" s="564"/>
      <c r="D23" s="564"/>
      <c r="E23" s="564"/>
      <c r="F23" s="577" t="s">
        <v>1255</v>
      </c>
      <c r="G23" s="605">
        <v>0</v>
      </c>
      <c r="H23" s="605">
        <v>0</v>
      </c>
      <c r="I23" s="567" t="str">
        <f t="shared" si="0"/>
        <v>No hay Programación</v>
      </c>
      <c r="J23" s="568" t="str">
        <f t="shared" si="1"/>
        <v>De acuerdo con lo programado</v>
      </c>
      <c r="K23" s="578"/>
      <c r="L23" s="604">
        <v>0</v>
      </c>
      <c r="M23" s="604">
        <v>0</v>
      </c>
      <c r="N23" s="567" t="str">
        <f t="shared" si="7"/>
        <v>No hay Programación</v>
      </c>
      <c r="O23" s="568" t="str">
        <f t="shared" si="2"/>
        <v>De acuerdo con lo programado</v>
      </c>
      <c r="P23" s="575"/>
      <c r="Q23" s="643">
        <v>0</v>
      </c>
      <c r="R23" s="643">
        <v>1</v>
      </c>
      <c r="S23" s="567" t="str">
        <f t="shared" si="3"/>
        <v>No hay Programación</v>
      </c>
      <c r="T23" s="568" t="str">
        <f t="shared" si="4"/>
        <v>De acuerdo con lo programado</v>
      </c>
      <c r="U23" s="575"/>
      <c r="V23" s="575">
        <f>'[2]PIF AIDOQ'!V23+'[2]PIF PB'!V23+[2]David!V23+'[2]José Luis'!V23+[2]Leo!V23+[2]Ricardo!V23+'[2]Luis A'!V23+[2]DR!V23</f>
        <v>0</v>
      </c>
      <c r="W23" s="575">
        <f>'[2]PIF AIDOQ'!W23+'[2]PIF PB'!W23+[2]David!W23+'[2]José Luis'!W23+[2]Leo!W23+[2]Ricardo!W23+'[2]Luis A'!W23+[2]DR!W23</f>
        <v>2</v>
      </c>
      <c r="X23" s="567" t="str">
        <f t="shared" si="5"/>
        <v>No hay Programación</v>
      </c>
      <c r="Y23" s="568" t="str">
        <f t="shared" si="6"/>
        <v>De acuerdo con lo programado</v>
      </c>
      <c r="Z23" s="575"/>
      <c r="AA23" s="575"/>
      <c r="AB23" s="575"/>
      <c r="AC23" s="575"/>
      <c r="AD23" s="575"/>
    </row>
    <row r="24" spans="1:30" ht="35.25" customHeight="1" thickTop="1" thickBot="1">
      <c r="A24" s="563">
        <v>1.3</v>
      </c>
      <c r="B24" s="564"/>
      <c r="C24" s="564"/>
      <c r="D24" s="564"/>
      <c r="E24" s="564"/>
      <c r="F24" s="577" t="s">
        <v>1255</v>
      </c>
      <c r="G24" s="605">
        <v>0</v>
      </c>
      <c r="H24" s="605">
        <v>0</v>
      </c>
      <c r="I24" s="567" t="str">
        <f t="shared" si="0"/>
        <v>No hay Programación</v>
      </c>
      <c r="J24" s="568" t="str">
        <f t="shared" si="1"/>
        <v>De acuerdo con lo programado</v>
      </c>
      <c r="K24" s="578"/>
      <c r="L24" s="604">
        <v>1</v>
      </c>
      <c r="M24" s="604">
        <v>1</v>
      </c>
      <c r="N24" s="567">
        <f t="shared" si="7"/>
        <v>1</v>
      </c>
      <c r="O24" s="568" t="str">
        <f t="shared" si="2"/>
        <v>De acuerdo con lo programado</v>
      </c>
      <c r="P24" s="575"/>
      <c r="Q24" s="643">
        <v>0</v>
      </c>
      <c r="R24" s="643">
        <v>0</v>
      </c>
      <c r="S24" s="567" t="str">
        <f t="shared" si="3"/>
        <v>No hay Programación</v>
      </c>
      <c r="T24" s="568" t="str">
        <f t="shared" si="4"/>
        <v>De acuerdo con lo programado</v>
      </c>
      <c r="U24" s="575"/>
      <c r="V24" s="575">
        <f>'[2]PIF AIDOQ'!V24+'[2]PIF PB'!V24+[2]David!V24+'[2]José Luis'!V24+[2]Leo!V24+[2]Ricardo!V24+'[2]Luis A'!V24+[2]DR!V24</f>
        <v>0</v>
      </c>
      <c r="W24" s="575">
        <f>'[2]PIF AIDOQ'!W24+'[2]PIF PB'!W24+[2]David!W24+'[2]José Luis'!W24+[2]Leo!W24+[2]Ricardo!W24+'[2]Luis A'!W24+[2]DR!W24</f>
        <v>0</v>
      </c>
      <c r="X24" s="567" t="str">
        <f t="shared" si="5"/>
        <v>No hay Programación</v>
      </c>
      <c r="Y24" s="568" t="str">
        <f t="shared" si="6"/>
        <v>De acuerdo con lo programado</v>
      </c>
      <c r="Z24" s="575"/>
      <c r="AA24" s="575"/>
      <c r="AB24" s="575"/>
      <c r="AC24" s="575"/>
      <c r="AD24" s="575"/>
    </row>
    <row r="25" spans="1:30" ht="35.25" customHeight="1" thickTop="1" thickBot="1">
      <c r="A25" s="563">
        <v>1.3</v>
      </c>
      <c r="B25" s="564"/>
      <c r="C25" s="564"/>
      <c r="D25" s="564"/>
      <c r="E25" s="564"/>
      <c r="F25" s="577" t="s">
        <v>1255</v>
      </c>
      <c r="G25" s="605">
        <v>0</v>
      </c>
      <c r="H25" s="605">
        <v>0</v>
      </c>
      <c r="I25" s="567" t="str">
        <f t="shared" si="0"/>
        <v>No hay Programación</v>
      </c>
      <c r="J25" s="568" t="str">
        <f t="shared" si="1"/>
        <v>De acuerdo con lo programado</v>
      </c>
      <c r="K25" s="578"/>
      <c r="L25" s="604">
        <v>0</v>
      </c>
      <c r="M25" s="604">
        <v>0</v>
      </c>
      <c r="N25" s="567" t="str">
        <f t="shared" si="7"/>
        <v>No hay Programación</v>
      </c>
      <c r="O25" s="568" t="str">
        <f t="shared" si="2"/>
        <v>De acuerdo con lo programado</v>
      </c>
      <c r="P25" s="575"/>
      <c r="Q25" s="643">
        <v>0</v>
      </c>
      <c r="R25" s="643">
        <v>0</v>
      </c>
      <c r="S25" s="567" t="str">
        <f t="shared" si="3"/>
        <v>No hay Programación</v>
      </c>
      <c r="T25" s="568" t="str">
        <f t="shared" si="4"/>
        <v>De acuerdo con lo programado</v>
      </c>
      <c r="U25" s="575"/>
      <c r="V25" s="575">
        <f>'[2]PIF AIDOQ'!V25+'[2]PIF PB'!V25+[2]David!V25+'[2]José Luis'!V25+[2]Leo!V25+[2]Ricardo!V25+'[2]Luis A'!V25+[2]DR!V25</f>
        <v>0</v>
      </c>
      <c r="W25" s="575">
        <f>'[2]PIF AIDOQ'!W25+'[2]PIF PB'!W25+[2]David!W25+'[2]José Luis'!W25+[2]Leo!W25+[2]Ricardo!W25+'[2]Luis A'!W25+[2]DR!W25</f>
        <v>0</v>
      </c>
      <c r="X25" s="567" t="str">
        <f t="shared" si="5"/>
        <v>No hay Programación</v>
      </c>
      <c r="Y25" s="568" t="str">
        <f t="shared" si="6"/>
        <v>De acuerdo con lo programado</v>
      </c>
      <c r="Z25" s="575"/>
      <c r="AA25" s="575"/>
      <c r="AB25" s="575"/>
      <c r="AC25" s="575"/>
      <c r="AD25" s="575"/>
    </row>
    <row r="26" spans="1:30" ht="35.25" customHeight="1" thickTop="1" thickBot="1">
      <c r="A26" s="563">
        <v>1.3</v>
      </c>
      <c r="B26" s="564"/>
      <c r="C26" s="564"/>
      <c r="D26" s="564"/>
      <c r="E26" s="564"/>
      <c r="F26" s="577" t="s">
        <v>1255</v>
      </c>
      <c r="G26" s="605">
        <v>0</v>
      </c>
      <c r="H26" s="605">
        <v>0</v>
      </c>
      <c r="I26" s="567" t="str">
        <f t="shared" si="0"/>
        <v>No hay Programación</v>
      </c>
      <c r="J26" s="568" t="str">
        <f t="shared" si="1"/>
        <v>De acuerdo con lo programado</v>
      </c>
      <c r="K26" s="578"/>
      <c r="L26" s="604">
        <v>0</v>
      </c>
      <c r="M26" s="604">
        <v>0</v>
      </c>
      <c r="N26" s="567" t="str">
        <f t="shared" si="7"/>
        <v>No hay Programación</v>
      </c>
      <c r="O26" s="568" t="str">
        <f t="shared" si="2"/>
        <v>De acuerdo con lo programado</v>
      </c>
      <c r="P26" s="575"/>
      <c r="Q26" s="643">
        <v>0</v>
      </c>
      <c r="R26" s="643">
        <v>0</v>
      </c>
      <c r="S26" s="567" t="str">
        <f t="shared" si="3"/>
        <v>No hay Programación</v>
      </c>
      <c r="T26" s="568" t="str">
        <f t="shared" si="4"/>
        <v>De acuerdo con lo programado</v>
      </c>
      <c r="U26" s="575"/>
      <c r="V26" s="575">
        <f>'[2]PIF AIDOQ'!V26+'[2]PIF PB'!V26+[2]David!V26+'[2]José Luis'!V26+[2]Leo!V26+[2]Ricardo!V26+'[2]Luis A'!V26+[2]DR!V26</f>
        <v>0</v>
      </c>
      <c r="W26" s="575">
        <f>'[2]PIF AIDOQ'!W26+'[2]PIF PB'!W26+[2]David!W26+'[2]José Luis'!W26+[2]Leo!W26+[2]Ricardo!W26+'[2]Luis A'!W26+[2]DR!W26</f>
        <v>0</v>
      </c>
      <c r="X26" s="567" t="str">
        <f t="shared" si="5"/>
        <v>No hay Programación</v>
      </c>
      <c r="Y26" s="568" t="str">
        <f t="shared" si="6"/>
        <v>De acuerdo con lo programado</v>
      </c>
      <c r="Z26" s="575"/>
      <c r="AA26" s="575"/>
      <c r="AB26" s="575"/>
      <c r="AC26" s="575"/>
      <c r="AD26" s="575"/>
    </row>
    <row r="27" spans="1:30" ht="35.25" customHeight="1" thickTop="1" thickBot="1">
      <c r="A27" s="563">
        <v>1.3</v>
      </c>
      <c r="B27" s="564"/>
      <c r="C27" s="564"/>
      <c r="D27" s="564"/>
      <c r="E27" s="564"/>
      <c r="F27" s="577" t="s">
        <v>1255</v>
      </c>
      <c r="G27" s="605">
        <v>0</v>
      </c>
      <c r="H27" s="605">
        <v>0</v>
      </c>
      <c r="I27" s="567" t="str">
        <f t="shared" si="0"/>
        <v>No hay Programación</v>
      </c>
      <c r="J27" s="568" t="str">
        <f t="shared" si="1"/>
        <v>De acuerdo con lo programado</v>
      </c>
      <c r="K27" s="578"/>
      <c r="L27" s="604">
        <v>0</v>
      </c>
      <c r="M27" s="604">
        <v>0</v>
      </c>
      <c r="N27" s="567" t="str">
        <f t="shared" si="7"/>
        <v>No hay Programación</v>
      </c>
      <c r="O27" s="568" t="str">
        <f t="shared" si="2"/>
        <v>De acuerdo con lo programado</v>
      </c>
      <c r="P27" s="575"/>
      <c r="Q27" s="643">
        <v>0</v>
      </c>
      <c r="R27" s="643">
        <v>0</v>
      </c>
      <c r="S27" s="567" t="str">
        <f t="shared" si="3"/>
        <v>No hay Programación</v>
      </c>
      <c r="T27" s="568" t="str">
        <f t="shared" si="4"/>
        <v>De acuerdo con lo programado</v>
      </c>
      <c r="U27" s="575"/>
      <c r="V27" s="575">
        <f>'[2]PIF AIDOQ'!V27+'[2]PIF PB'!V27+[2]David!V27+'[2]José Luis'!V27+[2]Leo!V27+[2]Ricardo!V27+'[2]Luis A'!V27+[2]DR!V27</f>
        <v>0</v>
      </c>
      <c r="W27" s="575">
        <f>'[2]PIF AIDOQ'!W27+'[2]PIF PB'!W27+[2]David!W27+'[2]José Luis'!W27+[2]Leo!W27+[2]Ricardo!W27+'[2]Luis A'!W27+[2]DR!W27</f>
        <v>0</v>
      </c>
      <c r="X27" s="567" t="str">
        <f t="shared" si="5"/>
        <v>No hay Programación</v>
      </c>
      <c r="Y27" s="568" t="str">
        <f t="shared" si="6"/>
        <v>De acuerdo con lo programado</v>
      </c>
      <c r="Z27" s="575"/>
      <c r="AA27" s="575"/>
      <c r="AB27" s="575"/>
      <c r="AC27" s="575"/>
      <c r="AD27" s="575"/>
    </row>
    <row r="28" spans="1:30" ht="16.5" customHeight="1" thickTop="1" thickBot="1">
      <c r="A28" s="563">
        <v>2</v>
      </c>
      <c r="B28" s="564">
        <v>0</v>
      </c>
      <c r="C28" s="564">
        <v>0</v>
      </c>
      <c r="D28" s="564">
        <v>0</v>
      </c>
      <c r="E28" s="564">
        <v>0</v>
      </c>
      <c r="F28" s="584" t="s">
        <v>1256</v>
      </c>
      <c r="G28" s="605">
        <v>0</v>
      </c>
      <c r="H28" s="605">
        <v>0</v>
      </c>
      <c r="I28" s="567" t="str">
        <f t="shared" si="0"/>
        <v>No hay Programación</v>
      </c>
      <c r="J28" s="568" t="str">
        <f t="shared" si="1"/>
        <v>De acuerdo con lo programado</v>
      </c>
      <c r="K28" s="586"/>
      <c r="L28" s="604">
        <v>0</v>
      </c>
      <c r="M28" s="604">
        <v>0</v>
      </c>
      <c r="N28" s="567" t="str">
        <f t="shared" si="7"/>
        <v>No hay Programación</v>
      </c>
      <c r="O28" s="568" t="str">
        <f t="shared" si="2"/>
        <v>De acuerdo con lo programado</v>
      </c>
      <c r="P28" s="575"/>
      <c r="Q28" s="643">
        <v>0</v>
      </c>
      <c r="R28" s="643">
        <v>0</v>
      </c>
      <c r="S28" s="567" t="str">
        <f t="shared" si="3"/>
        <v>No hay Programación</v>
      </c>
      <c r="T28" s="568" t="str">
        <f t="shared" si="4"/>
        <v>De acuerdo con lo programado</v>
      </c>
      <c r="U28" s="575"/>
      <c r="V28" s="575">
        <f>'[2]PIF AIDOQ'!V28+'[2]PIF PB'!V28+[2]David!V28+'[2]José Luis'!V28+[2]Leo!V28+[2]Ricardo!V28+'[2]Luis A'!V28+[2]DR!V28</f>
        <v>0</v>
      </c>
      <c r="W28" s="575">
        <f>'[2]PIF AIDOQ'!W28+'[2]PIF PB'!W28+[2]David!W28+'[2]José Luis'!W28+[2]Leo!W28+[2]Ricardo!W28+'[2]Luis A'!W28+[2]DR!W28</f>
        <v>0</v>
      </c>
      <c r="X28" s="567" t="str">
        <f t="shared" si="5"/>
        <v>No hay Programación</v>
      </c>
      <c r="Y28" s="568" t="str">
        <f t="shared" si="6"/>
        <v>De acuerdo con lo programado</v>
      </c>
      <c r="Z28" s="575"/>
      <c r="AA28" s="575"/>
      <c r="AB28" s="575"/>
      <c r="AC28" s="575"/>
      <c r="AD28" s="575"/>
    </row>
    <row r="29" spans="1:30" ht="35.25" customHeight="1" thickTop="1" thickBot="1">
      <c r="A29" s="563">
        <v>2.1</v>
      </c>
      <c r="B29" s="564"/>
      <c r="C29" s="564"/>
      <c r="D29" s="564"/>
      <c r="E29" s="564"/>
      <c r="F29" s="577" t="s">
        <v>1257</v>
      </c>
      <c r="G29" s="605">
        <v>3</v>
      </c>
      <c r="H29" s="605">
        <v>7</v>
      </c>
      <c r="I29" s="567">
        <f t="shared" si="0"/>
        <v>2.3333333333333335</v>
      </c>
      <c r="J29" s="568" t="str">
        <f t="shared" si="1"/>
        <v>De acuerdo con lo programado</v>
      </c>
      <c r="K29" s="578"/>
      <c r="L29" s="604">
        <v>1</v>
      </c>
      <c r="M29" s="604">
        <v>2</v>
      </c>
      <c r="N29" s="567">
        <f t="shared" si="7"/>
        <v>2</v>
      </c>
      <c r="O29" s="568" t="str">
        <f t="shared" si="2"/>
        <v>De acuerdo con lo programado</v>
      </c>
      <c r="P29" s="575"/>
      <c r="Q29" s="643">
        <v>1</v>
      </c>
      <c r="R29" s="643">
        <v>2</v>
      </c>
      <c r="S29" s="567">
        <f t="shared" si="3"/>
        <v>2</v>
      </c>
      <c r="T29" s="568" t="str">
        <f t="shared" si="4"/>
        <v>De acuerdo con lo programado</v>
      </c>
      <c r="U29" s="575"/>
      <c r="V29" s="575">
        <f>'[2]PIF AIDOQ'!V29+'[2]PIF PB'!V29+[2]David!V29+'[2]José Luis'!V29+[2]Leo!V29+[2]Ricardo!V29+'[2]Luis A'!V29+[2]DR!V29</f>
        <v>0</v>
      </c>
      <c r="W29" s="575">
        <f>'[2]PIF AIDOQ'!W29+'[2]PIF PB'!W29+[2]David!W29+'[2]José Luis'!W29+[2]Leo!W29+[2]Ricardo!W29+'[2]Luis A'!W29+[2]DR!W29</f>
        <v>1</v>
      </c>
      <c r="X29" s="567" t="str">
        <f t="shared" si="5"/>
        <v>No hay Programación</v>
      </c>
      <c r="Y29" s="568" t="str">
        <f t="shared" si="6"/>
        <v>De acuerdo con lo programado</v>
      </c>
      <c r="Z29" s="575"/>
      <c r="AA29" s="575"/>
      <c r="AB29" s="575"/>
      <c r="AC29" s="575"/>
      <c r="AD29" s="575"/>
    </row>
    <row r="30" spans="1:30" ht="35.25" customHeight="1" thickTop="1" thickBot="1">
      <c r="A30" s="563">
        <v>2.1</v>
      </c>
      <c r="B30" s="564"/>
      <c r="C30" s="564"/>
      <c r="D30" s="564"/>
      <c r="E30" s="564"/>
      <c r="F30" s="577" t="s">
        <v>1257</v>
      </c>
      <c r="G30" s="605">
        <v>0</v>
      </c>
      <c r="H30" s="605">
        <v>0</v>
      </c>
      <c r="I30" s="567" t="str">
        <f t="shared" si="0"/>
        <v>No hay Programación</v>
      </c>
      <c r="J30" s="568" t="str">
        <f t="shared" si="1"/>
        <v>De acuerdo con lo programado</v>
      </c>
      <c r="K30" s="578"/>
      <c r="L30" s="604">
        <v>0</v>
      </c>
      <c r="M30" s="604">
        <v>0</v>
      </c>
      <c r="N30" s="567" t="str">
        <f t="shared" si="7"/>
        <v>No hay Programación</v>
      </c>
      <c r="O30" s="568" t="str">
        <f t="shared" si="2"/>
        <v>De acuerdo con lo programado</v>
      </c>
      <c r="P30" s="575"/>
      <c r="Q30" s="643">
        <v>1</v>
      </c>
      <c r="R30" s="643">
        <v>2</v>
      </c>
      <c r="S30" s="567">
        <f t="shared" si="3"/>
        <v>2</v>
      </c>
      <c r="T30" s="568" t="str">
        <f t="shared" si="4"/>
        <v>De acuerdo con lo programado</v>
      </c>
      <c r="U30" s="575"/>
      <c r="V30" s="575">
        <f>'[2]PIF AIDOQ'!V30+'[2]PIF PB'!V30+[2]David!V30+'[2]José Luis'!V30+[2]Leo!V30+[2]Ricardo!V30+'[2]Luis A'!V30+[2]DR!V30</f>
        <v>0</v>
      </c>
      <c r="W30" s="575">
        <f>'[2]PIF AIDOQ'!W30+'[2]PIF PB'!W30+[2]David!W30+'[2]José Luis'!W30+[2]Leo!W30+[2]Ricardo!W30+'[2]Luis A'!W30+[2]DR!W30</f>
        <v>0</v>
      </c>
      <c r="X30" s="567" t="str">
        <f t="shared" si="5"/>
        <v>No hay Programación</v>
      </c>
      <c r="Y30" s="568" t="str">
        <f t="shared" si="6"/>
        <v>De acuerdo con lo programado</v>
      </c>
      <c r="Z30" s="575"/>
      <c r="AA30" s="575"/>
      <c r="AB30" s="575"/>
      <c r="AC30" s="575"/>
      <c r="AD30" s="575"/>
    </row>
    <row r="31" spans="1:30" ht="35.25" customHeight="1" thickTop="1" thickBot="1">
      <c r="A31" s="563">
        <v>2.1</v>
      </c>
      <c r="B31" s="564"/>
      <c r="C31" s="564"/>
      <c r="D31" s="564"/>
      <c r="E31" s="564"/>
      <c r="F31" s="577" t="s">
        <v>1257</v>
      </c>
      <c r="G31" s="605">
        <v>0</v>
      </c>
      <c r="H31" s="605">
        <v>0</v>
      </c>
      <c r="I31" s="567" t="str">
        <f t="shared" si="0"/>
        <v>No hay Programación</v>
      </c>
      <c r="J31" s="568" t="str">
        <f t="shared" si="1"/>
        <v>De acuerdo con lo programado</v>
      </c>
      <c r="K31" s="578"/>
      <c r="L31" s="604">
        <v>0</v>
      </c>
      <c r="M31" s="604">
        <v>0</v>
      </c>
      <c r="N31" s="567" t="str">
        <f t="shared" si="7"/>
        <v>No hay Programación</v>
      </c>
      <c r="O31" s="568" t="str">
        <f t="shared" si="2"/>
        <v>De acuerdo con lo programado</v>
      </c>
      <c r="P31" s="575"/>
      <c r="Q31" s="643">
        <v>1</v>
      </c>
      <c r="R31" s="643">
        <v>1</v>
      </c>
      <c r="S31" s="567">
        <f t="shared" si="3"/>
        <v>1</v>
      </c>
      <c r="T31" s="568" t="str">
        <f t="shared" si="4"/>
        <v>De acuerdo con lo programado</v>
      </c>
      <c r="U31" s="575"/>
      <c r="V31" s="575">
        <f>'[2]PIF AIDOQ'!V31+'[2]PIF PB'!V31+[2]David!V31+'[2]José Luis'!V31+[2]Leo!V31+[2]Ricardo!V31+'[2]Luis A'!V31+[2]DR!V31</f>
        <v>0</v>
      </c>
      <c r="W31" s="575">
        <f>'[2]PIF AIDOQ'!W31+'[2]PIF PB'!W31+[2]David!W31+'[2]José Luis'!W31+[2]Leo!W31+[2]Ricardo!W31+'[2]Luis A'!W31+[2]DR!W31</f>
        <v>0</v>
      </c>
      <c r="X31" s="567" t="str">
        <f t="shared" si="5"/>
        <v>No hay Programación</v>
      </c>
      <c r="Y31" s="568" t="str">
        <f t="shared" si="6"/>
        <v>De acuerdo con lo programado</v>
      </c>
      <c r="Z31" s="575"/>
      <c r="AA31" s="575"/>
      <c r="AB31" s="575"/>
      <c r="AC31" s="575"/>
      <c r="AD31" s="575"/>
    </row>
    <row r="32" spans="1:30" ht="35.25" customHeight="1" thickTop="1" thickBot="1">
      <c r="A32" s="563">
        <v>2.1</v>
      </c>
      <c r="B32" s="564"/>
      <c r="C32" s="564"/>
      <c r="D32" s="564"/>
      <c r="E32" s="564"/>
      <c r="F32" s="577" t="s">
        <v>1257</v>
      </c>
      <c r="G32" s="605">
        <v>0</v>
      </c>
      <c r="H32" s="605">
        <v>0</v>
      </c>
      <c r="I32" s="567" t="str">
        <f t="shared" si="0"/>
        <v>No hay Programación</v>
      </c>
      <c r="J32" s="568" t="str">
        <f t="shared" si="1"/>
        <v>De acuerdo con lo programado</v>
      </c>
      <c r="K32" s="578"/>
      <c r="L32" s="604">
        <v>0</v>
      </c>
      <c r="M32" s="604">
        <v>0</v>
      </c>
      <c r="N32" s="567" t="str">
        <f t="shared" si="7"/>
        <v>No hay Programación</v>
      </c>
      <c r="O32" s="568" t="str">
        <f t="shared" si="2"/>
        <v>De acuerdo con lo programado</v>
      </c>
      <c r="P32" s="575"/>
      <c r="Q32" s="643">
        <v>1</v>
      </c>
      <c r="R32" s="643">
        <v>1</v>
      </c>
      <c r="S32" s="567">
        <f t="shared" si="3"/>
        <v>1</v>
      </c>
      <c r="T32" s="568" t="str">
        <f t="shared" si="4"/>
        <v>De acuerdo con lo programado</v>
      </c>
      <c r="U32" s="575"/>
      <c r="V32" s="575">
        <f>'[2]PIF AIDOQ'!V32+'[2]PIF PB'!V32+[2]David!V32+'[2]José Luis'!V32+[2]Leo!V32+[2]Ricardo!V32+'[2]Luis A'!V32+[2]DR!V32</f>
        <v>0</v>
      </c>
      <c r="W32" s="575">
        <f>'[2]PIF AIDOQ'!W32+'[2]PIF PB'!W32+[2]David!W32+'[2]José Luis'!W32+[2]Leo!W32+[2]Ricardo!W32+'[2]Luis A'!W32+[2]DR!W32</f>
        <v>0</v>
      </c>
      <c r="X32" s="567" t="str">
        <f t="shared" si="5"/>
        <v>No hay Programación</v>
      </c>
      <c r="Y32" s="568" t="str">
        <f t="shared" si="6"/>
        <v>De acuerdo con lo programado</v>
      </c>
      <c r="Z32" s="575"/>
      <c r="AA32" s="575"/>
      <c r="AB32" s="575"/>
      <c r="AC32" s="575"/>
      <c r="AD32" s="575"/>
    </row>
    <row r="33" spans="1:30" ht="35.25" customHeight="1" thickTop="1" thickBot="1">
      <c r="A33" s="563">
        <v>2.1</v>
      </c>
      <c r="B33" s="564"/>
      <c r="C33" s="564"/>
      <c r="D33" s="564"/>
      <c r="E33" s="564"/>
      <c r="F33" s="577" t="s">
        <v>1257</v>
      </c>
      <c r="G33" s="605">
        <v>0</v>
      </c>
      <c r="H33" s="605">
        <v>0</v>
      </c>
      <c r="I33" s="567" t="str">
        <f t="shared" si="0"/>
        <v>No hay Programación</v>
      </c>
      <c r="J33" s="568" t="str">
        <f t="shared" si="1"/>
        <v>De acuerdo con lo programado</v>
      </c>
      <c r="K33" s="578"/>
      <c r="L33" s="604">
        <v>0</v>
      </c>
      <c r="M33" s="604">
        <v>0</v>
      </c>
      <c r="N33" s="567" t="str">
        <f t="shared" si="7"/>
        <v>No hay Programación</v>
      </c>
      <c r="O33" s="568" t="str">
        <f t="shared" si="2"/>
        <v>De acuerdo con lo programado</v>
      </c>
      <c r="P33" s="575"/>
      <c r="Q33" s="643">
        <v>1</v>
      </c>
      <c r="R33" s="643">
        <v>1</v>
      </c>
      <c r="S33" s="567">
        <f t="shared" si="3"/>
        <v>1</v>
      </c>
      <c r="T33" s="568" t="str">
        <f t="shared" si="4"/>
        <v>De acuerdo con lo programado</v>
      </c>
      <c r="U33" s="575"/>
      <c r="V33" s="575">
        <f>'[2]PIF AIDOQ'!V33+'[2]PIF PB'!V33+[2]David!V33+'[2]José Luis'!V33+[2]Leo!V33+[2]Ricardo!V33+'[2]Luis A'!V33+[2]DR!V33</f>
        <v>0</v>
      </c>
      <c r="W33" s="575">
        <f>'[2]PIF AIDOQ'!W33+'[2]PIF PB'!W33+[2]David!W33+'[2]José Luis'!W33+[2]Leo!W33+[2]Ricardo!W33+'[2]Luis A'!W33+[2]DR!W33</f>
        <v>0</v>
      </c>
      <c r="X33" s="567" t="str">
        <f t="shared" si="5"/>
        <v>No hay Programación</v>
      </c>
      <c r="Y33" s="568" t="str">
        <f t="shared" si="6"/>
        <v>De acuerdo con lo programado</v>
      </c>
      <c r="Z33" s="575"/>
      <c r="AA33" s="575"/>
      <c r="AB33" s="575"/>
      <c r="AC33" s="575"/>
      <c r="AD33" s="575"/>
    </row>
    <row r="34" spans="1:30" ht="35.25" customHeight="1" thickTop="1" thickBot="1">
      <c r="A34" s="563">
        <v>2.1</v>
      </c>
      <c r="B34" s="564"/>
      <c r="C34" s="564"/>
      <c r="D34" s="564"/>
      <c r="E34" s="564"/>
      <c r="F34" s="577" t="s">
        <v>1257</v>
      </c>
      <c r="G34" s="605">
        <v>0</v>
      </c>
      <c r="H34" s="605">
        <v>0</v>
      </c>
      <c r="I34" s="567" t="str">
        <f t="shared" si="0"/>
        <v>No hay Programación</v>
      </c>
      <c r="J34" s="568" t="str">
        <f t="shared" si="1"/>
        <v>De acuerdo con lo programado</v>
      </c>
      <c r="K34" s="578"/>
      <c r="L34" s="604">
        <v>0</v>
      </c>
      <c r="M34" s="604">
        <v>0</v>
      </c>
      <c r="N34" s="567" t="str">
        <f t="shared" si="7"/>
        <v>No hay Programación</v>
      </c>
      <c r="O34" s="568" t="str">
        <f t="shared" si="2"/>
        <v>De acuerdo con lo programado</v>
      </c>
      <c r="P34" s="575"/>
      <c r="Q34" s="643">
        <v>1</v>
      </c>
      <c r="R34" s="643">
        <v>1</v>
      </c>
      <c r="S34" s="567">
        <f t="shared" si="3"/>
        <v>1</v>
      </c>
      <c r="T34" s="568" t="str">
        <f t="shared" si="4"/>
        <v>De acuerdo con lo programado</v>
      </c>
      <c r="U34" s="575"/>
      <c r="V34" s="575">
        <f>'[2]PIF AIDOQ'!V34+'[2]PIF PB'!V34+[2]David!V34+'[2]José Luis'!V34+[2]Leo!V34+[2]Ricardo!V34+'[2]Luis A'!V34+[2]DR!V34</f>
        <v>0</v>
      </c>
      <c r="W34" s="575">
        <f>'[2]PIF AIDOQ'!W34+'[2]PIF PB'!W34+[2]David!W34+'[2]José Luis'!W34+[2]Leo!W34+[2]Ricardo!W34+'[2]Luis A'!W34+[2]DR!W34</f>
        <v>0</v>
      </c>
      <c r="X34" s="567" t="str">
        <f t="shared" si="5"/>
        <v>No hay Programación</v>
      </c>
      <c r="Y34" s="568" t="str">
        <f t="shared" si="6"/>
        <v>De acuerdo con lo programado</v>
      </c>
      <c r="Z34" s="575"/>
      <c r="AA34" s="575"/>
      <c r="AB34" s="575"/>
      <c r="AC34" s="575"/>
      <c r="AD34" s="575"/>
    </row>
    <row r="35" spans="1:30" ht="35.25" customHeight="1" thickTop="1" thickBot="1">
      <c r="A35" s="563">
        <v>2.2000000000000002</v>
      </c>
      <c r="B35" s="564"/>
      <c r="C35" s="564"/>
      <c r="D35" s="564"/>
      <c r="E35" s="564"/>
      <c r="F35" s="577" t="s">
        <v>1258</v>
      </c>
      <c r="G35" s="605">
        <v>0</v>
      </c>
      <c r="H35" s="605">
        <v>0</v>
      </c>
      <c r="I35" s="567" t="str">
        <f t="shared" si="0"/>
        <v>No hay Programación</v>
      </c>
      <c r="J35" s="568" t="str">
        <f t="shared" si="1"/>
        <v>De acuerdo con lo programado</v>
      </c>
      <c r="K35" s="578"/>
      <c r="L35" s="604">
        <v>0</v>
      </c>
      <c r="M35" s="604">
        <v>0</v>
      </c>
      <c r="N35" s="567" t="str">
        <f t="shared" si="7"/>
        <v>No hay Programación</v>
      </c>
      <c r="O35" s="568" t="str">
        <f t="shared" si="2"/>
        <v>De acuerdo con lo programado</v>
      </c>
      <c r="P35" s="575"/>
      <c r="Q35" s="643">
        <v>0</v>
      </c>
      <c r="R35" s="643">
        <v>0</v>
      </c>
      <c r="S35" s="567" t="str">
        <f t="shared" si="3"/>
        <v>No hay Programación</v>
      </c>
      <c r="T35" s="568" t="str">
        <f t="shared" si="4"/>
        <v>De acuerdo con lo programado</v>
      </c>
      <c r="U35" s="575"/>
      <c r="V35" s="575">
        <f>'[2]PIF AIDOQ'!V35+'[2]PIF PB'!V35+[2]David!V35+'[2]José Luis'!V35+[2]Leo!V35+[2]Ricardo!V35+'[2]Luis A'!V35+[2]DR!V35</f>
        <v>0</v>
      </c>
      <c r="W35" s="575">
        <f>'[2]PIF AIDOQ'!W35+'[2]PIF PB'!W35+[2]David!W35+'[2]José Luis'!W35+[2]Leo!W35+[2]Ricardo!W35+'[2]Luis A'!W35+[2]DR!W35</f>
        <v>0</v>
      </c>
      <c r="X35" s="567" t="str">
        <f t="shared" si="5"/>
        <v>No hay Programación</v>
      </c>
      <c r="Y35" s="568" t="str">
        <f t="shared" si="6"/>
        <v>De acuerdo con lo programado</v>
      </c>
      <c r="Z35" s="575"/>
      <c r="AA35" s="575"/>
      <c r="AB35" s="575"/>
      <c r="AC35" s="575"/>
      <c r="AD35" s="575"/>
    </row>
    <row r="36" spans="1:30" ht="35.25" customHeight="1" thickTop="1" thickBot="1">
      <c r="A36" s="563">
        <v>2.2000000000000002</v>
      </c>
      <c r="B36" s="564"/>
      <c r="C36" s="564"/>
      <c r="D36" s="564"/>
      <c r="E36" s="564"/>
      <c r="F36" s="577" t="s">
        <v>1258</v>
      </c>
      <c r="G36" s="605">
        <v>0</v>
      </c>
      <c r="H36" s="605">
        <v>0</v>
      </c>
      <c r="I36" s="567" t="str">
        <f t="shared" si="0"/>
        <v>No hay Programación</v>
      </c>
      <c r="J36" s="568" t="str">
        <f t="shared" si="1"/>
        <v>De acuerdo con lo programado</v>
      </c>
      <c r="K36" s="578"/>
      <c r="L36" s="604">
        <v>0</v>
      </c>
      <c r="M36" s="604">
        <v>0</v>
      </c>
      <c r="N36" s="567" t="str">
        <f t="shared" si="7"/>
        <v>No hay Programación</v>
      </c>
      <c r="O36" s="568" t="str">
        <f t="shared" si="2"/>
        <v>De acuerdo con lo programado</v>
      </c>
      <c r="P36" s="575"/>
      <c r="Q36" s="643">
        <v>0</v>
      </c>
      <c r="R36" s="643">
        <v>0</v>
      </c>
      <c r="S36" s="567" t="str">
        <f t="shared" si="3"/>
        <v>No hay Programación</v>
      </c>
      <c r="T36" s="568" t="str">
        <f t="shared" si="4"/>
        <v>De acuerdo con lo programado</v>
      </c>
      <c r="U36" s="575"/>
      <c r="V36" s="575">
        <f>'[2]PIF AIDOQ'!V36+'[2]PIF PB'!V36+[2]David!V36+'[2]José Luis'!V36+[2]Leo!V36+[2]Ricardo!V36+'[2]Luis A'!V36+[2]DR!V36</f>
        <v>0</v>
      </c>
      <c r="W36" s="575">
        <f>'[2]PIF AIDOQ'!W36+'[2]PIF PB'!W36+[2]David!W36+'[2]José Luis'!W36+[2]Leo!W36+[2]Ricardo!W36+'[2]Luis A'!W36+[2]DR!W36</f>
        <v>0</v>
      </c>
      <c r="X36" s="567" t="str">
        <f t="shared" si="5"/>
        <v>No hay Programación</v>
      </c>
      <c r="Y36" s="568" t="str">
        <f t="shared" si="6"/>
        <v>De acuerdo con lo programado</v>
      </c>
      <c r="Z36" s="575"/>
      <c r="AA36" s="575"/>
      <c r="AB36" s="575"/>
      <c r="AC36" s="575"/>
      <c r="AD36" s="575"/>
    </row>
    <row r="37" spans="1:30" ht="35.25" customHeight="1" thickTop="1" thickBot="1">
      <c r="A37" s="563">
        <v>2.2999999999999998</v>
      </c>
      <c r="B37" s="564"/>
      <c r="C37" s="564"/>
      <c r="D37" s="564"/>
      <c r="E37" s="564"/>
      <c r="F37" s="577" t="s">
        <v>1259</v>
      </c>
      <c r="G37" s="605">
        <v>2</v>
      </c>
      <c r="H37" s="605">
        <v>6</v>
      </c>
      <c r="I37" s="567">
        <f t="shared" si="0"/>
        <v>3</v>
      </c>
      <c r="J37" s="568" t="str">
        <f t="shared" si="1"/>
        <v>De acuerdo con lo programado</v>
      </c>
      <c r="K37" s="578"/>
      <c r="L37" s="604">
        <v>2</v>
      </c>
      <c r="M37" s="604">
        <v>2</v>
      </c>
      <c r="N37" s="567">
        <f t="shared" si="7"/>
        <v>1</v>
      </c>
      <c r="O37" s="568" t="str">
        <f t="shared" si="2"/>
        <v>De acuerdo con lo programado</v>
      </c>
      <c r="P37" s="575"/>
      <c r="Q37" s="643">
        <v>0</v>
      </c>
      <c r="R37" s="643">
        <v>0</v>
      </c>
      <c r="S37" s="567" t="str">
        <f t="shared" si="3"/>
        <v>No hay Programación</v>
      </c>
      <c r="T37" s="568" t="str">
        <f t="shared" si="4"/>
        <v>De acuerdo con lo programado</v>
      </c>
      <c r="U37" s="575"/>
      <c r="V37" s="575">
        <f>'[2]PIF AIDOQ'!V37+'[2]PIF PB'!V37+[2]David!V37+'[2]José Luis'!V37+[2]Leo!V37+[2]Ricardo!V37+'[2]Luis A'!V37+[2]DR!V37</f>
        <v>0</v>
      </c>
      <c r="W37" s="575">
        <f>'[2]PIF AIDOQ'!W37+'[2]PIF PB'!W37+[2]David!W37+'[2]José Luis'!W37+[2]Leo!W37+[2]Ricardo!W37+'[2]Luis A'!W37+[2]DR!W37</f>
        <v>0</v>
      </c>
      <c r="X37" s="567" t="str">
        <f t="shared" si="5"/>
        <v>No hay Programación</v>
      </c>
      <c r="Y37" s="568" t="str">
        <f t="shared" si="6"/>
        <v>De acuerdo con lo programado</v>
      </c>
      <c r="Z37" s="575"/>
      <c r="AA37" s="575"/>
      <c r="AB37" s="575"/>
      <c r="AC37" s="575"/>
      <c r="AD37" s="575"/>
    </row>
    <row r="38" spans="1:30" ht="35.25" customHeight="1" thickTop="1" thickBot="1">
      <c r="A38" s="563">
        <v>2.4</v>
      </c>
      <c r="B38" s="564"/>
      <c r="C38" s="564"/>
      <c r="D38" s="564"/>
      <c r="E38" s="564"/>
      <c r="F38" s="577" t="s">
        <v>1260</v>
      </c>
      <c r="G38" s="605">
        <v>20</v>
      </c>
      <c r="H38" s="605">
        <v>70</v>
      </c>
      <c r="I38" s="567">
        <f t="shared" si="0"/>
        <v>3.5</v>
      </c>
      <c r="J38" s="568" t="str">
        <f t="shared" si="1"/>
        <v>De acuerdo con lo programado</v>
      </c>
      <c r="K38" s="578"/>
      <c r="L38" s="604">
        <v>1</v>
      </c>
      <c r="M38" s="604">
        <v>2</v>
      </c>
      <c r="N38" s="567">
        <f t="shared" si="7"/>
        <v>2</v>
      </c>
      <c r="O38" s="568" t="str">
        <f t="shared" si="2"/>
        <v>De acuerdo con lo programado</v>
      </c>
      <c r="P38" s="575"/>
      <c r="Q38" s="643">
        <v>1</v>
      </c>
      <c r="R38" s="643">
        <v>2</v>
      </c>
      <c r="S38" s="567">
        <f t="shared" si="3"/>
        <v>2</v>
      </c>
      <c r="T38" s="568" t="str">
        <f t="shared" si="4"/>
        <v>De acuerdo con lo programado</v>
      </c>
      <c r="U38" s="575"/>
      <c r="V38" s="575">
        <f>'[2]PIF AIDOQ'!V38+'[2]PIF PB'!V38+[2]David!V38+'[2]José Luis'!V38+[2]Leo!V38+[2]Ricardo!V38+'[2]Luis A'!V38+[2]DR!V38</f>
        <v>0</v>
      </c>
      <c r="W38" s="575">
        <f>'[2]PIF AIDOQ'!W38+'[2]PIF PB'!W38+[2]David!W38+'[2]José Luis'!W38+[2]Leo!W38+[2]Ricardo!W38+'[2]Luis A'!W38+[2]DR!W38</f>
        <v>1</v>
      </c>
      <c r="X38" s="567" t="str">
        <f t="shared" si="5"/>
        <v>No hay Programación</v>
      </c>
      <c r="Y38" s="568" t="str">
        <f t="shared" si="6"/>
        <v>De acuerdo con lo programado</v>
      </c>
      <c r="Z38" s="575"/>
      <c r="AA38" s="575"/>
      <c r="AB38" s="575"/>
      <c r="AC38" s="575"/>
      <c r="AD38" s="575"/>
    </row>
    <row r="39" spans="1:30" ht="35.25" customHeight="1" thickTop="1" thickBot="1">
      <c r="A39" s="563">
        <v>2.4</v>
      </c>
      <c r="B39" s="564"/>
      <c r="C39" s="564"/>
      <c r="D39" s="564"/>
      <c r="E39" s="564"/>
      <c r="F39" s="577" t="s">
        <v>1260</v>
      </c>
      <c r="G39" s="605">
        <v>0</v>
      </c>
      <c r="H39" s="605">
        <v>0</v>
      </c>
      <c r="I39" s="567" t="str">
        <f t="shared" si="0"/>
        <v>No hay Programación</v>
      </c>
      <c r="J39" s="568" t="str">
        <f t="shared" si="1"/>
        <v>De acuerdo con lo programado</v>
      </c>
      <c r="K39" s="578"/>
      <c r="L39" s="604">
        <v>0</v>
      </c>
      <c r="M39" s="604">
        <v>0</v>
      </c>
      <c r="N39" s="567" t="str">
        <f t="shared" si="7"/>
        <v>No hay Programación</v>
      </c>
      <c r="O39" s="568" t="str">
        <f t="shared" si="2"/>
        <v>De acuerdo con lo programado</v>
      </c>
      <c r="P39" s="575"/>
      <c r="Q39" s="643">
        <v>1</v>
      </c>
      <c r="R39" s="643">
        <v>2</v>
      </c>
      <c r="S39" s="567">
        <f t="shared" si="3"/>
        <v>2</v>
      </c>
      <c r="T39" s="568" t="str">
        <f t="shared" si="4"/>
        <v>De acuerdo con lo programado</v>
      </c>
      <c r="U39" s="575"/>
      <c r="V39" s="575">
        <f>'[2]PIF AIDOQ'!V39+'[2]PIF PB'!V39+[2]David!V39+'[2]José Luis'!V39+[2]Leo!V39+[2]Ricardo!V39+'[2]Luis A'!V39+[2]DR!V39</f>
        <v>0</v>
      </c>
      <c r="W39" s="575">
        <f>'[2]PIF AIDOQ'!W39+'[2]PIF PB'!W39+[2]David!W39+'[2]José Luis'!W39+[2]Leo!W39+[2]Ricardo!W39+'[2]Luis A'!W39+[2]DR!W39</f>
        <v>0</v>
      </c>
      <c r="X39" s="567" t="str">
        <f t="shared" si="5"/>
        <v>No hay Programación</v>
      </c>
      <c r="Y39" s="568" t="str">
        <f t="shared" si="6"/>
        <v>De acuerdo con lo programado</v>
      </c>
      <c r="Z39" s="575"/>
      <c r="AA39" s="575"/>
      <c r="AB39" s="575"/>
      <c r="AC39" s="575"/>
      <c r="AD39" s="575"/>
    </row>
    <row r="40" spans="1:30" ht="35.25" customHeight="1" thickTop="1" thickBot="1">
      <c r="A40" s="563">
        <v>2.4</v>
      </c>
      <c r="B40" s="564"/>
      <c r="C40" s="564"/>
      <c r="D40" s="564"/>
      <c r="E40" s="564"/>
      <c r="F40" s="577" t="s">
        <v>1260</v>
      </c>
      <c r="G40" s="605">
        <v>0</v>
      </c>
      <c r="H40" s="605">
        <v>0</v>
      </c>
      <c r="I40" s="567" t="str">
        <f t="shared" si="0"/>
        <v>No hay Programación</v>
      </c>
      <c r="J40" s="568" t="str">
        <f t="shared" si="1"/>
        <v>De acuerdo con lo programado</v>
      </c>
      <c r="K40" s="578"/>
      <c r="L40" s="604">
        <v>0</v>
      </c>
      <c r="M40" s="604">
        <v>0</v>
      </c>
      <c r="N40" s="567" t="str">
        <f t="shared" si="7"/>
        <v>No hay Programación</v>
      </c>
      <c r="O40" s="568" t="str">
        <f t="shared" si="2"/>
        <v>De acuerdo con lo programado</v>
      </c>
      <c r="P40" s="575"/>
      <c r="Q40" s="643">
        <v>1</v>
      </c>
      <c r="R40" s="643">
        <v>1</v>
      </c>
      <c r="S40" s="567">
        <f t="shared" si="3"/>
        <v>1</v>
      </c>
      <c r="T40" s="568" t="str">
        <f t="shared" si="4"/>
        <v>De acuerdo con lo programado</v>
      </c>
      <c r="U40" s="575"/>
      <c r="V40" s="575">
        <f>'[2]PIF AIDOQ'!V40+'[2]PIF PB'!V40+[2]David!V40+'[2]José Luis'!V40+[2]Leo!V40+[2]Ricardo!V40+'[2]Luis A'!V40+[2]DR!V40</f>
        <v>0</v>
      </c>
      <c r="W40" s="575">
        <f>'[2]PIF AIDOQ'!W40+'[2]PIF PB'!W40+[2]David!W40+'[2]José Luis'!W40+[2]Leo!W40+[2]Ricardo!W40+'[2]Luis A'!W40+[2]DR!W40</f>
        <v>0</v>
      </c>
      <c r="X40" s="567" t="str">
        <f t="shared" si="5"/>
        <v>No hay Programación</v>
      </c>
      <c r="Y40" s="568" t="str">
        <f t="shared" si="6"/>
        <v>De acuerdo con lo programado</v>
      </c>
      <c r="Z40" s="575"/>
      <c r="AA40" s="575"/>
      <c r="AB40" s="575"/>
      <c r="AC40" s="575"/>
      <c r="AD40" s="575"/>
    </row>
    <row r="41" spans="1:30" ht="35.25" customHeight="1" thickTop="1" thickBot="1">
      <c r="A41" s="563">
        <v>2.4</v>
      </c>
      <c r="B41" s="564"/>
      <c r="C41" s="564"/>
      <c r="D41" s="564"/>
      <c r="E41" s="564"/>
      <c r="F41" s="577" t="s">
        <v>1260</v>
      </c>
      <c r="G41" s="605">
        <v>0</v>
      </c>
      <c r="H41" s="605">
        <v>0</v>
      </c>
      <c r="I41" s="567" t="str">
        <f t="shared" si="0"/>
        <v>No hay Programación</v>
      </c>
      <c r="J41" s="568" t="str">
        <f t="shared" si="1"/>
        <v>De acuerdo con lo programado</v>
      </c>
      <c r="K41" s="578"/>
      <c r="L41" s="604">
        <v>0</v>
      </c>
      <c r="M41" s="604">
        <v>0</v>
      </c>
      <c r="N41" s="567" t="str">
        <f t="shared" si="7"/>
        <v>No hay Programación</v>
      </c>
      <c r="O41" s="568" t="str">
        <f t="shared" si="2"/>
        <v>De acuerdo con lo programado</v>
      </c>
      <c r="P41" s="575"/>
      <c r="Q41" s="643">
        <v>1</v>
      </c>
      <c r="R41" s="643">
        <v>1</v>
      </c>
      <c r="S41" s="567">
        <f t="shared" si="3"/>
        <v>1</v>
      </c>
      <c r="T41" s="568" t="str">
        <f t="shared" si="4"/>
        <v>De acuerdo con lo programado</v>
      </c>
      <c r="U41" s="575"/>
      <c r="V41" s="575">
        <f>'[2]PIF AIDOQ'!V41+'[2]PIF PB'!V41+[2]David!V41+'[2]José Luis'!V41+[2]Leo!V41+[2]Ricardo!V41+'[2]Luis A'!V41+[2]DR!V41</f>
        <v>0</v>
      </c>
      <c r="W41" s="575">
        <f>'[2]PIF AIDOQ'!W41+'[2]PIF PB'!W41+[2]David!W41+'[2]José Luis'!W41+[2]Leo!W41+[2]Ricardo!W41+'[2]Luis A'!W41+[2]DR!W41</f>
        <v>0</v>
      </c>
      <c r="X41" s="567" t="str">
        <f t="shared" si="5"/>
        <v>No hay Programación</v>
      </c>
      <c r="Y41" s="568" t="str">
        <f t="shared" si="6"/>
        <v>De acuerdo con lo programado</v>
      </c>
      <c r="Z41" s="575"/>
      <c r="AA41" s="575"/>
      <c r="AB41" s="575"/>
      <c r="AC41" s="575"/>
      <c r="AD41" s="575"/>
    </row>
    <row r="42" spans="1:30" ht="35.25" customHeight="1" thickTop="1" thickBot="1">
      <c r="A42" s="563">
        <v>2.4</v>
      </c>
      <c r="B42" s="564"/>
      <c r="C42" s="564"/>
      <c r="D42" s="564"/>
      <c r="E42" s="564"/>
      <c r="F42" s="577" t="s">
        <v>1260</v>
      </c>
      <c r="G42" s="605">
        <v>0</v>
      </c>
      <c r="H42" s="605">
        <v>0</v>
      </c>
      <c r="I42" s="567" t="str">
        <f t="shared" si="0"/>
        <v>No hay Programación</v>
      </c>
      <c r="J42" s="568" t="str">
        <f t="shared" si="1"/>
        <v>De acuerdo con lo programado</v>
      </c>
      <c r="K42" s="578"/>
      <c r="L42" s="604">
        <v>0</v>
      </c>
      <c r="M42" s="604">
        <v>0</v>
      </c>
      <c r="N42" s="567" t="str">
        <f t="shared" si="7"/>
        <v>No hay Programación</v>
      </c>
      <c r="O42" s="568" t="str">
        <f t="shared" si="2"/>
        <v>De acuerdo con lo programado</v>
      </c>
      <c r="P42" s="575"/>
      <c r="Q42" s="643">
        <v>1</v>
      </c>
      <c r="R42" s="643">
        <v>1</v>
      </c>
      <c r="S42" s="567">
        <f t="shared" si="3"/>
        <v>1</v>
      </c>
      <c r="T42" s="568" t="str">
        <f t="shared" si="4"/>
        <v>De acuerdo con lo programado</v>
      </c>
      <c r="U42" s="575"/>
      <c r="V42" s="575">
        <f>'[2]PIF AIDOQ'!V42+'[2]PIF PB'!V42+[2]David!V42+'[2]José Luis'!V42+[2]Leo!V42+[2]Ricardo!V42+'[2]Luis A'!V42+[2]DR!V42</f>
        <v>0</v>
      </c>
      <c r="W42" s="575">
        <f>'[2]PIF AIDOQ'!W42+'[2]PIF PB'!W42+[2]David!W42+'[2]José Luis'!W42+[2]Leo!W42+[2]Ricardo!W42+'[2]Luis A'!W42+[2]DR!W42</f>
        <v>0</v>
      </c>
      <c r="X42" s="567" t="str">
        <f t="shared" si="5"/>
        <v>No hay Programación</v>
      </c>
      <c r="Y42" s="568" t="str">
        <f t="shared" si="6"/>
        <v>De acuerdo con lo programado</v>
      </c>
      <c r="Z42" s="575"/>
      <c r="AA42" s="575"/>
      <c r="AB42" s="575"/>
      <c r="AC42" s="575"/>
      <c r="AD42" s="575"/>
    </row>
    <row r="43" spans="1:30" ht="35.25" customHeight="1" thickTop="1" thickBot="1">
      <c r="A43" s="563">
        <v>2.4</v>
      </c>
      <c r="B43" s="564"/>
      <c r="C43" s="564"/>
      <c r="D43" s="564"/>
      <c r="E43" s="564"/>
      <c r="F43" s="577" t="s">
        <v>1260</v>
      </c>
      <c r="G43" s="605">
        <v>0</v>
      </c>
      <c r="H43" s="605">
        <v>0</v>
      </c>
      <c r="I43" s="567" t="str">
        <f t="shared" si="0"/>
        <v>No hay Programación</v>
      </c>
      <c r="J43" s="568" t="str">
        <f t="shared" si="1"/>
        <v>De acuerdo con lo programado</v>
      </c>
      <c r="K43" s="578"/>
      <c r="L43" s="604">
        <v>0</v>
      </c>
      <c r="M43" s="604">
        <v>0</v>
      </c>
      <c r="N43" s="567" t="str">
        <f t="shared" si="7"/>
        <v>No hay Programación</v>
      </c>
      <c r="O43" s="568" t="str">
        <f t="shared" si="2"/>
        <v>De acuerdo con lo programado</v>
      </c>
      <c r="P43" s="575"/>
      <c r="Q43" s="643">
        <v>1</v>
      </c>
      <c r="R43" s="643">
        <v>1</v>
      </c>
      <c r="S43" s="567">
        <f t="shared" si="3"/>
        <v>1</v>
      </c>
      <c r="T43" s="568" t="str">
        <f t="shared" si="4"/>
        <v>De acuerdo con lo programado</v>
      </c>
      <c r="U43" s="575"/>
      <c r="V43" s="575">
        <f>'[2]PIF AIDOQ'!V43+'[2]PIF PB'!V43+[2]David!V43+'[2]José Luis'!V43+[2]Leo!V43+[2]Ricardo!V43+'[2]Luis A'!V43+[2]DR!V43</f>
        <v>0</v>
      </c>
      <c r="W43" s="575">
        <f>'[2]PIF AIDOQ'!W43+'[2]PIF PB'!W43+[2]David!W43+'[2]José Luis'!W43+[2]Leo!W43+[2]Ricardo!W43+'[2]Luis A'!W43+[2]DR!W43</f>
        <v>0</v>
      </c>
      <c r="X43" s="567" t="str">
        <f t="shared" si="5"/>
        <v>No hay Programación</v>
      </c>
      <c r="Y43" s="568" t="str">
        <f t="shared" si="6"/>
        <v>De acuerdo con lo programado</v>
      </c>
      <c r="Z43" s="575"/>
      <c r="AA43" s="575"/>
      <c r="AB43" s="575"/>
      <c r="AC43" s="575"/>
      <c r="AD43" s="575"/>
    </row>
    <row r="44" spans="1:30" ht="28.2" customHeight="1" thickTop="1" thickBot="1">
      <c r="A44" s="563">
        <v>3</v>
      </c>
      <c r="B44" s="564">
        <v>0</v>
      </c>
      <c r="C44" s="564">
        <v>0</v>
      </c>
      <c r="D44" s="564">
        <v>0</v>
      </c>
      <c r="E44" s="564">
        <v>0</v>
      </c>
      <c r="F44" s="584" t="s">
        <v>1261</v>
      </c>
      <c r="G44" s="605">
        <v>0</v>
      </c>
      <c r="H44" s="605">
        <v>0</v>
      </c>
      <c r="I44" s="567" t="str">
        <f t="shared" si="0"/>
        <v>No hay Programación</v>
      </c>
      <c r="J44" s="568" t="str">
        <f t="shared" si="1"/>
        <v>De acuerdo con lo programado</v>
      </c>
      <c r="K44" s="586"/>
      <c r="L44" s="604">
        <v>0</v>
      </c>
      <c r="M44" s="604">
        <v>0</v>
      </c>
      <c r="N44" s="567" t="str">
        <f t="shared" si="7"/>
        <v>No hay Programación</v>
      </c>
      <c r="O44" s="568" t="str">
        <f t="shared" si="2"/>
        <v>De acuerdo con lo programado</v>
      </c>
      <c r="P44" s="575"/>
      <c r="Q44" s="643">
        <v>0</v>
      </c>
      <c r="R44" s="643">
        <v>0</v>
      </c>
      <c r="S44" s="567" t="str">
        <f t="shared" si="3"/>
        <v>No hay Programación</v>
      </c>
      <c r="T44" s="568" t="str">
        <f t="shared" si="4"/>
        <v>De acuerdo con lo programado</v>
      </c>
      <c r="U44" s="575"/>
      <c r="V44" s="575">
        <f>'[2]PIF AIDOQ'!V44+'[2]PIF PB'!V44+[2]David!V44+'[2]José Luis'!V44+[2]Leo!V44+[2]Ricardo!V44+'[2]Luis A'!V44+[2]DR!V44</f>
        <v>0</v>
      </c>
      <c r="W44" s="575">
        <f>'[2]PIF AIDOQ'!W44+'[2]PIF PB'!W44+[2]David!W44+'[2]José Luis'!W44+[2]Leo!W44+[2]Ricardo!W44+'[2]Luis A'!W44+[2]DR!W44</f>
        <v>0</v>
      </c>
      <c r="X44" s="567" t="str">
        <f t="shared" si="5"/>
        <v>No hay Programación</v>
      </c>
      <c r="Y44" s="568" t="str">
        <f t="shared" si="6"/>
        <v>De acuerdo con lo programado</v>
      </c>
      <c r="Z44" s="575"/>
      <c r="AA44" s="575"/>
      <c r="AB44" s="575"/>
      <c r="AC44" s="575"/>
      <c r="AD44" s="575"/>
    </row>
    <row r="45" spans="1:30" ht="35.25" customHeight="1" thickTop="1" thickBot="1">
      <c r="A45" s="563">
        <v>3.1</v>
      </c>
      <c r="B45" s="564"/>
      <c r="C45" s="564"/>
      <c r="D45" s="564"/>
      <c r="E45" s="564"/>
      <c r="F45" s="577" t="s">
        <v>1262</v>
      </c>
      <c r="G45" s="605">
        <v>0</v>
      </c>
      <c r="H45" s="605">
        <v>0</v>
      </c>
      <c r="I45" s="567" t="str">
        <f t="shared" si="0"/>
        <v>No hay Programación</v>
      </c>
      <c r="J45" s="568" t="str">
        <f t="shared" si="1"/>
        <v>De acuerdo con lo programado</v>
      </c>
      <c r="K45" s="578"/>
      <c r="L45" s="604">
        <v>11</v>
      </c>
      <c r="M45" s="604">
        <v>11</v>
      </c>
      <c r="N45" s="567">
        <f t="shared" si="7"/>
        <v>1</v>
      </c>
      <c r="O45" s="568" t="str">
        <f t="shared" si="2"/>
        <v>De acuerdo con lo programado</v>
      </c>
      <c r="P45" s="575"/>
      <c r="Q45" s="643">
        <v>5</v>
      </c>
      <c r="R45" s="643">
        <v>5</v>
      </c>
      <c r="S45" s="567">
        <f t="shared" si="3"/>
        <v>1</v>
      </c>
      <c r="T45" s="568" t="str">
        <f t="shared" si="4"/>
        <v>De acuerdo con lo programado</v>
      </c>
      <c r="U45" s="575"/>
      <c r="V45" s="575">
        <f>'[2]PIF AIDOQ'!V45+'[2]PIF PB'!V45+[2]David!V45+'[2]José Luis'!V45+[2]Leo!V45+[2]Ricardo!V45+'[2]Luis A'!V45+[2]DR!V45</f>
        <v>1</v>
      </c>
      <c r="W45" s="575">
        <f>'[2]PIF AIDOQ'!W45+'[2]PIF PB'!W45+[2]David!W45+'[2]José Luis'!W45+[2]Leo!W45+[2]Ricardo!W45+'[2]Luis A'!W45+[2]DR!W45</f>
        <v>1</v>
      </c>
      <c r="X45" s="567">
        <f t="shared" si="5"/>
        <v>1</v>
      </c>
      <c r="Y45" s="568" t="str">
        <f t="shared" si="6"/>
        <v>De acuerdo con lo programado</v>
      </c>
      <c r="Z45" s="575"/>
      <c r="AA45" s="575"/>
      <c r="AB45" s="575"/>
      <c r="AC45" s="575"/>
      <c r="AD45" s="575"/>
    </row>
    <row r="46" spans="1:30" ht="35.25" customHeight="1" thickTop="1" thickBot="1">
      <c r="A46" s="563">
        <v>3.1</v>
      </c>
      <c r="B46" s="564"/>
      <c r="C46" s="564"/>
      <c r="D46" s="564"/>
      <c r="E46" s="564"/>
      <c r="F46" s="577" t="s">
        <v>1262</v>
      </c>
      <c r="G46" s="605">
        <v>0</v>
      </c>
      <c r="H46" s="605">
        <v>0</v>
      </c>
      <c r="I46" s="567" t="str">
        <f t="shared" si="0"/>
        <v>No hay Programación</v>
      </c>
      <c r="J46" s="568" t="str">
        <f t="shared" si="1"/>
        <v>De acuerdo con lo programado</v>
      </c>
      <c r="K46" s="578"/>
      <c r="L46" s="604">
        <v>0</v>
      </c>
      <c r="M46" s="604">
        <v>0</v>
      </c>
      <c r="N46" s="567" t="str">
        <f t="shared" si="7"/>
        <v>No hay Programación</v>
      </c>
      <c r="O46" s="568" t="str">
        <f t="shared" si="2"/>
        <v>De acuerdo con lo programado</v>
      </c>
      <c r="P46" s="575"/>
      <c r="Q46" s="643">
        <v>1</v>
      </c>
      <c r="R46" s="643">
        <v>1</v>
      </c>
      <c r="S46" s="567">
        <f t="shared" si="3"/>
        <v>1</v>
      </c>
      <c r="T46" s="568" t="str">
        <f t="shared" si="4"/>
        <v>De acuerdo con lo programado</v>
      </c>
      <c r="U46" s="575"/>
      <c r="V46" s="575">
        <f>'[2]PIF AIDOQ'!V46+'[2]PIF PB'!V46+[2]David!V46+'[2]José Luis'!V46+[2]Leo!V46+[2]Ricardo!V46+'[2]Luis A'!V46+[2]DR!V46</f>
        <v>0</v>
      </c>
      <c r="W46" s="575">
        <f>'[2]PIF AIDOQ'!W46+'[2]PIF PB'!W46+[2]David!W46+'[2]José Luis'!W46+[2]Leo!W46+[2]Ricardo!W46+'[2]Luis A'!W46+[2]DR!W46</f>
        <v>0</v>
      </c>
      <c r="X46" s="567" t="str">
        <f t="shared" si="5"/>
        <v>No hay Programación</v>
      </c>
      <c r="Y46" s="568" t="str">
        <f t="shared" si="6"/>
        <v>De acuerdo con lo programado</v>
      </c>
      <c r="Z46" s="575"/>
      <c r="AA46" s="575"/>
      <c r="AB46" s="575"/>
      <c r="AC46" s="575"/>
      <c r="AD46" s="575"/>
    </row>
    <row r="47" spans="1:30" ht="35.25" customHeight="1" thickTop="1" thickBot="1">
      <c r="A47" s="563">
        <v>3.1</v>
      </c>
      <c r="B47" s="564"/>
      <c r="C47" s="564"/>
      <c r="D47" s="564"/>
      <c r="E47" s="564"/>
      <c r="F47" s="577" t="s">
        <v>1262</v>
      </c>
      <c r="G47" s="605">
        <v>0</v>
      </c>
      <c r="H47" s="605">
        <v>0</v>
      </c>
      <c r="I47" s="567" t="str">
        <f t="shared" si="0"/>
        <v>No hay Programación</v>
      </c>
      <c r="J47" s="568" t="str">
        <f t="shared" si="1"/>
        <v>De acuerdo con lo programado</v>
      </c>
      <c r="K47" s="578"/>
      <c r="L47" s="604">
        <v>0</v>
      </c>
      <c r="M47" s="604">
        <v>0</v>
      </c>
      <c r="N47" s="567" t="str">
        <f t="shared" si="7"/>
        <v>No hay Programación</v>
      </c>
      <c r="O47" s="568" t="str">
        <f t="shared" si="2"/>
        <v>De acuerdo con lo programado</v>
      </c>
      <c r="P47" s="575"/>
      <c r="Q47" s="643">
        <v>1</v>
      </c>
      <c r="R47" s="643">
        <v>1</v>
      </c>
      <c r="S47" s="567">
        <f t="shared" si="3"/>
        <v>1</v>
      </c>
      <c r="T47" s="568" t="str">
        <f t="shared" si="4"/>
        <v>De acuerdo con lo programado</v>
      </c>
      <c r="U47" s="575"/>
      <c r="V47" s="575">
        <f>'[2]PIF AIDOQ'!V47+'[2]PIF PB'!V47+[2]David!V47+'[2]José Luis'!V47+[2]Leo!V47+[2]Ricardo!V47+'[2]Luis A'!V47+[2]DR!V47</f>
        <v>0</v>
      </c>
      <c r="W47" s="575">
        <f>'[2]PIF AIDOQ'!W47+'[2]PIF PB'!W47+[2]David!W47+'[2]José Luis'!W47+[2]Leo!W47+[2]Ricardo!W47+'[2]Luis A'!W47+[2]DR!W47</f>
        <v>0</v>
      </c>
      <c r="X47" s="567" t="str">
        <f t="shared" si="5"/>
        <v>No hay Programación</v>
      </c>
      <c r="Y47" s="568" t="str">
        <f t="shared" si="6"/>
        <v>De acuerdo con lo programado</v>
      </c>
      <c r="Z47" s="575"/>
      <c r="AA47" s="575"/>
      <c r="AB47" s="575"/>
      <c r="AC47" s="575"/>
      <c r="AD47" s="575"/>
    </row>
    <row r="48" spans="1:30" ht="35.25" customHeight="1" thickTop="1" thickBot="1">
      <c r="A48" s="563">
        <v>4</v>
      </c>
      <c r="B48" s="564"/>
      <c r="C48" s="564"/>
      <c r="D48" s="564"/>
      <c r="E48" s="564"/>
      <c r="F48" s="584" t="s">
        <v>1263</v>
      </c>
      <c r="G48" s="605">
        <v>0</v>
      </c>
      <c r="H48" s="605">
        <v>0</v>
      </c>
      <c r="I48" s="567" t="str">
        <f t="shared" si="0"/>
        <v>No hay Programación</v>
      </c>
      <c r="J48" s="568" t="str">
        <f t="shared" si="1"/>
        <v>De acuerdo con lo programado</v>
      </c>
      <c r="K48" s="586"/>
      <c r="L48" s="604">
        <v>0</v>
      </c>
      <c r="M48" s="604">
        <v>0</v>
      </c>
      <c r="N48" s="567" t="str">
        <f t="shared" si="7"/>
        <v>No hay Programación</v>
      </c>
      <c r="O48" s="568" t="str">
        <f t="shared" si="2"/>
        <v>De acuerdo con lo programado</v>
      </c>
      <c r="P48" s="575"/>
      <c r="Q48" s="643">
        <v>0</v>
      </c>
      <c r="R48" s="643">
        <v>0</v>
      </c>
      <c r="S48" s="567" t="str">
        <f t="shared" si="3"/>
        <v>No hay Programación</v>
      </c>
      <c r="T48" s="568" t="str">
        <f t="shared" si="4"/>
        <v>De acuerdo con lo programado</v>
      </c>
      <c r="U48" s="575"/>
      <c r="V48" s="575">
        <f>'[2]PIF AIDOQ'!V48+'[2]PIF PB'!V48+[2]David!V48+'[2]José Luis'!V48+[2]Leo!V48+[2]Ricardo!V48+'[2]Luis A'!V48+[2]DR!V48</f>
        <v>0</v>
      </c>
      <c r="W48" s="575">
        <f>'[2]PIF AIDOQ'!W48+'[2]PIF PB'!W48+[2]David!W48+'[2]José Luis'!W48+[2]Leo!W48+[2]Ricardo!W48+'[2]Luis A'!W48+[2]DR!W48</f>
        <v>0</v>
      </c>
      <c r="X48" s="567" t="str">
        <f t="shared" si="5"/>
        <v>No hay Programación</v>
      </c>
      <c r="Y48" s="568" t="str">
        <f t="shared" si="6"/>
        <v>De acuerdo con lo programado</v>
      </c>
      <c r="Z48" s="575"/>
      <c r="AA48" s="575"/>
      <c r="AB48" s="575"/>
      <c r="AC48" s="575"/>
      <c r="AD48" s="575"/>
    </row>
    <row r="49" spans="1:30" ht="35.25" customHeight="1" thickTop="1" thickBot="1">
      <c r="A49" s="563">
        <v>4.0999999999999996</v>
      </c>
      <c r="B49" s="564"/>
      <c r="C49" s="564"/>
      <c r="D49" s="564"/>
      <c r="E49" s="564"/>
      <c r="F49" s="577" t="s">
        <v>1264</v>
      </c>
      <c r="G49" s="605">
        <v>0</v>
      </c>
      <c r="H49" s="605">
        <v>0</v>
      </c>
      <c r="I49" s="567" t="str">
        <f t="shared" si="0"/>
        <v>No hay Programación</v>
      </c>
      <c r="J49" s="568" t="str">
        <f t="shared" si="1"/>
        <v>De acuerdo con lo programado</v>
      </c>
      <c r="K49" s="578"/>
      <c r="L49" s="604">
        <v>2</v>
      </c>
      <c r="M49" s="604">
        <v>0</v>
      </c>
      <c r="N49" s="567">
        <f t="shared" si="7"/>
        <v>0</v>
      </c>
      <c r="O49" s="568" t="str">
        <f t="shared" si="2"/>
        <v>En riesgo cumplimiento</v>
      </c>
      <c r="P49" s="575"/>
      <c r="Q49" s="643">
        <v>0</v>
      </c>
      <c r="R49" s="643">
        <v>0</v>
      </c>
      <c r="S49" s="567" t="str">
        <f t="shared" si="3"/>
        <v>No hay Programación</v>
      </c>
      <c r="T49" s="568" t="str">
        <f t="shared" si="4"/>
        <v>De acuerdo con lo programado</v>
      </c>
      <c r="U49" s="575"/>
      <c r="V49" s="575">
        <f>'[2]PIF AIDOQ'!V49+'[2]PIF PB'!V49+[2]David!V49+'[2]José Luis'!V49+[2]Leo!V49+[2]Ricardo!V49+'[2]Luis A'!V49+[2]DR!V49</f>
        <v>0</v>
      </c>
      <c r="W49" s="575">
        <f>'[2]PIF AIDOQ'!W49+'[2]PIF PB'!W49+[2]David!W49+'[2]José Luis'!W49+[2]Leo!W49+[2]Ricardo!W49+'[2]Luis A'!W49+[2]DR!W49</f>
        <v>0</v>
      </c>
      <c r="X49" s="567" t="str">
        <f t="shared" si="5"/>
        <v>No hay Programación</v>
      </c>
      <c r="Y49" s="568" t="str">
        <f t="shared" si="6"/>
        <v>De acuerdo con lo programado</v>
      </c>
      <c r="Z49" s="575"/>
      <c r="AA49" s="575"/>
      <c r="AB49" s="575"/>
      <c r="AC49" s="575"/>
      <c r="AD49" s="575"/>
    </row>
    <row r="50" spans="1:30" ht="35.25" customHeight="1" thickTop="1" thickBot="1">
      <c r="A50" s="563">
        <v>5</v>
      </c>
      <c r="B50" s="564">
        <v>0</v>
      </c>
      <c r="C50" s="564">
        <v>0</v>
      </c>
      <c r="D50" s="564">
        <v>0</v>
      </c>
      <c r="E50" s="564">
        <v>0</v>
      </c>
      <c r="F50" s="584" t="s">
        <v>1265</v>
      </c>
      <c r="G50" s="605">
        <v>0</v>
      </c>
      <c r="H50" s="605">
        <v>0</v>
      </c>
      <c r="I50" s="567" t="str">
        <f t="shared" si="0"/>
        <v>No hay Programación</v>
      </c>
      <c r="J50" s="568" t="str">
        <f t="shared" si="1"/>
        <v>De acuerdo con lo programado</v>
      </c>
      <c r="K50" s="586"/>
      <c r="L50" s="604">
        <v>0</v>
      </c>
      <c r="M50" s="604">
        <v>0</v>
      </c>
      <c r="N50" s="567" t="str">
        <f t="shared" si="7"/>
        <v>No hay Programación</v>
      </c>
      <c r="O50" s="568" t="str">
        <f t="shared" si="2"/>
        <v>De acuerdo con lo programado</v>
      </c>
      <c r="P50" s="575"/>
      <c r="Q50" s="643">
        <v>0</v>
      </c>
      <c r="R50" s="643">
        <v>0</v>
      </c>
      <c r="S50" s="567" t="str">
        <f t="shared" si="3"/>
        <v>No hay Programación</v>
      </c>
      <c r="T50" s="568" t="str">
        <f t="shared" si="4"/>
        <v>De acuerdo con lo programado</v>
      </c>
      <c r="U50" s="575"/>
      <c r="V50" s="575">
        <f>'[2]PIF AIDOQ'!V50+'[2]PIF PB'!V50+[2]David!V50+'[2]José Luis'!V50+[2]Leo!V50+[2]Ricardo!V50+'[2]Luis A'!V50+[2]DR!V50</f>
        <v>0</v>
      </c>
      <c r="W50" s="575">
        <f>'[2]PIF AIDOQ'!W50+'[2]PIF PB'!W50+[2]David!W50+'[2]José Luis'!W50+[2]Leo!W50+[2]Ricardo!W50+'[2]Luis A'!W50+[2]DR!W50</f>
        <v>0</v>
      </c>
      <c r="X50" s="567" t="str">
        <f t="shared" si="5"/>
        <v>No hay Programación</v>
      </c>
      <c r="Y50" s="568" t="str">
        <f t="shared" si="6"/>
        <v>De acuerdo con lo programado</v>
      </c>
      <c r="Z50" s="575"/>
      <c r="AA50" s="575"/>
      <c r="AB50" s="575"/>
      <c r="AC50" s="575"/>
      <c r="AD50" s="575"/>
    </row>
    <row r="51" spans="1:30" ht="35.25" customHeight="1" thickTop="1" thickBot="1">
      <c r="A51" s="563">
        <v>5.0999999999999996</v>
      </c>
      <c r="B51" s="564"/>
      <c r="C51" s="564"/>
      <c r="D51" s="564"/>
      <c r="E51" s="564"/>
      <c r="F51" s="577" t="s">
        <v>1266</v>
      </c>
      <c r="G51" s="605">
        <v>2</v>
      </c>
      <c r="H51" s="605">
        <v>9</v>
      </c>
      <c r="I51" s="567">
        <f t="shared" si="0"/>
        <v>4.5</v>
      </c>
      <c r="J51" s="568" t="str">
        <f t="shared" si="1"/>
        <v>De acuerdo con lo programado</v>
      </c>
      <c r="K51" s="578"/>
      <c r="L51" s="604">
        <v>5</v>
      </c>
      <c r="M51" s="604">
        <v>5</v>
      </c>
      <c r="N51" s="567">
        <f t="shared" si="7"/>
        <v>1</v>
      </c>
      <c r="O51" s="568" t="str">
        <f t="shared" si="2"/>
        <v>De acuerdo con lo programado</v>
      </c>
      <c r="P51" s="575"/>
      <c r="Q51" s="643">
        <v>6</v>
      </c>
      <c r="R51" s="643">
        <v>5</v>
      </c>
      <c r="S51" s="567">
        <f t="shared" si="3"/>
        <v>0.83333333333333337</v>
      </c>
      <c r="T51" s="568" t="str">
        <f t="shared" si="4"/>
        <v>Atraso Leve</v>
      </c>
      <c r="U51" s="575"/>
      <c r="V51" s="575">
        <f>'[2]PIF AIDOQ'!V51+'[2]PIF PB'!V51+[2]David!V51+'[2]José Luis'!V51+[2]Leo!V51+[2]Ricardo!V51+'[2]Luis A'!V51+[2]DR!V51</f>
        <v>0</v>
      </c>
      <c r="W51" s="575">
        <f>'[2]PIF AIDOQ'!W51+'[2]PIF PB'!W51+[2]David!W51+'[2]José Luis'!W51+[2]Leo!W51+[2]Ricardo!W51+'[2]Luis A'!W51+[2]DR!W51</f>
        <v>1</v>
      </c>
      <c r="X51" s="567" t="str">
        <f t="shared" si="5"/>
        <v>No hay Programación</v>
      </c>
      <c r="Y51" s="568" t="str">
        <f t="shared" si="6"/>
        <v>De acuerdo con lo programado</v>
      </c>
      <c r="Z51" s="575"/>
      <c r="AA51" s="575"/>
      <c r="AB51" s="575"/>
      <c r="AC51" s="575"/>
      <c r="AD51" s="575"/>
    </row>
    <row r="52" spans="1:30" ht="35.25" customHeight="1" thickTop="1" thickBot="1">
      <c r="A52" s="563">
        <v>5.0999999999999996</v>
      </c>
      <c r="B52" s="564"/>
      <c r="C52" s="564"/>
      <c r="D52" s="564"/>
      <c r="E52" s="564"/>
      <c r="F52" s="577" t="s">
        <v>1266</v>
      </c>
      <c r="G52" s="605">
        <v>7</v>
      </c>
      <c r="H52" s="605">
        <v>7</v>
      </c>
      <c r="I52" s="567">
        <f t="shared" si="0"/>
        <v>1</v>
      </c>
      <c r="J52" s="568" t="str">
        <f t="shared" si="1"/>
        <v>De acuerdo con lo programado</v>
      </c>
      <c r="K52" s="578"/>
      <c r="L52" s="604">
        <v>0</v>
      </c>
      <c r="M52" s="604">
        <v>0</v>
      </c>
      <c r="N52" s="567" t="str">
        <f t="shared" si="7"/>
        <v>No hay Programación</v>
      </c>
      <c r="O52" s="568" t="str">
        <f t="shared" si="2"/>
        <v>De acuerdo con lo programado</v>
      </c>
      <c r="P52" s="575"/>
      <c r="Q52" s="643">
        <v>0</v>
      </c>
      <c r="R52" s="643">
        <v>1</v>
      </c>
      <c r="S52" s="567" t="str">
        <f t="shared" si="3"/>
        <v>No hay Programación</v>
      </c>
      <c r="T52" s="568" t="str">
        <f t="shared" si="4"/>
        <v>De acuerdo con lo programado</v>
      </c>
      <c r="U52" s="575"/>
      <c r="V52" s="575">
        <f>'[2]PIF AIDOQ'!V52+'[2]PIF PB'!V52+[2]David!V52+'[2]José Luis'!V52+[2]Leo!V52+[2]Ricardo!V52+'[2]Luis A'!V52+[2]DR!V52</f>
        <v>0</v>
      </c>
      <c r="W52" s="575">
        <f>'[2]PIF AIDOQ'!W52+'[2]PIF PB'!W52+[2]David!W52+'[2]José Luis'!W52+[2]Leo!W52+[2]Ricardo!W52+'[2]Luis A'!W52+[2]DR!W52</f>
        <v>0</v>
      </c>
      <c r="X52" s="567" t="str">
        <f t="shared" si="5"/>
        <v>No hay Programación</v>
      </c>
      <c r="Y52" s="568" t="str">
        <f t="shared" si="6"/>
        <v>De acuerdo con lo programado</v>
      </c>
      <c r="Z52" s="575"/>
      <c r="AA52" s="575"/>
      <c r="AB52" s="575"/>
      <c r="AC52" s="575"/>
      <c r="AD52" s="575"/>
    </row>
    <row r="53" spans="1:30" ht="35.25" customHeight="1" thickTop="1" thickBot="1">
      <c r="A53" s="563">
        <v>5.0999999999999996</v>
      </c>
      <c r="B53" s="564"/>
      <c r="C53" s="564"/>
      <c r="D53" s="564"/>
      <c r="E53" s="564"/>
      <c r="F53" s="577" t="s">
        <v>1266</v>
      </c>
      <c r="G53" s="605">
        <v>0</v>
      </c>
      <c r="H53" s="605"/>
      <c r="I53" s="567" t="str">
        <f t="shared" si="0"/>
        <v>No hay ejecución</v>
      </c>
      <c r="J53" s="568" t="str">
        <f t="shared" si="1"/>
        <v>NA</v>
      </c>
      <c r="K53" s="578"/>
      <c r="L53" s="604">
        <v>0</v>
      </c>
      <c r="M53" s="604">
        <v>0</v>
      </c>
      <c r="N53" s="567" t="str">
        <f t="shared" si="7"/>
        <v>No hay Programación</v>
      </c>
      <c r="O53" s="568" t="str">
        <f t="shared" si="2"/>
        <v>De acuerdo con lo programado</v>
      </c>
      <c r="P53" s="575"/>
      <c r="Q53" s="643">
        <v>0</v>
      </c>
      <c r="R53" s="643">
        <v>1</v>
      </c>
      <c r="S53" s="567" t="str">
        <f t="shared" si="3"/>
        <v>No hay Programación</v>
      </c>
      <c r="T53" s="568" t="str">
        <f t="shared" si="4"/>
        <v>De acuerdo con lo programado</v>
      </c>
      <c r="U53" s="575"/>
      <c r="V53" s="575">
        <f>'[2]PIF AIDOQ'!V53+'[2]PIF PB'!V53+[2]David!V53+'[2]José Luis'!V53+[2]Leo!V53+[2]Ricardo!V53+'[2]Luis A'!V53+[2]DR!V53</f>
        <v>0</v>
      </c>
      <c r="W53" s="575">
        <f>'[2]PIF AIDOQ'!W53+'[2]PIF PB'!W53+[2]David!W53+'[2]José Luis'!W53+[2]Leo!W53+[2]Ricardo!W53+'[2]Luis A'!W53+[2]DR!W53</f>
        <v>0</v>
      </c>
      <c r="X53" s="567" t="str">
        <f t="shared" si="5"/>
        <v>No hay Programación</v>
      </c>
      <c r="Y53" s="568" t="str">
        <f t="shared" si="6"/>
        <v>De acuerdo con lo programado</v>
      </c>
      <c r="Z53" s="575"/>
      <c r="AA53" s="575"/>
      <c r="AB53" s="575"/>
      <c r="AC53" s="575"/>
      <c r="AD53" s="575"/>
    </row>
    <row r="54" spans="1:30" ht="35.25" customHeight="1" thickTop="1" thickBot="1">
      <c r="A54" s="563">
        <v>5.0999999999999996</v>
      </c>
      <c r="B54" s="564"/>
      <c r="C54" s="564"/>
      <c r="D54" s="564"/>
      <c r="E54" s="564"/>
      <c r="F54" s="577" t="s">
        <v>1266</v>
      </c>
      <c r="G54" s="605">
        <v>0</v>
      </c>
      <c r="H54" s="605">
        <v>0</v>
      </c>
      <c r="I54" s="567" t="str">
        <f t="shared" si="0"/>
        <v>No hay Programación</v>
      </c>
      <c r="J54" s="568" t="str">
        <f t="shared" si="1"/>
        <v>De acuerdo con lo programado</v>
      </c>
      <c r="K54" s="578"/>
      <c r="L54" s="604">
        <v>0</v>
      </c>
      <c r="M54" s="604">
        <v>0</v>
      </c>
      <c r="N54" s="567" t="str">
        <f t="shared" si="7"/>
        <v>No hay Programación</v>
      </c>
      <c r="O54" s="568" t="str">
        <f t="shared" si="2"/>
        <v>De acuerdo con lo programado</v>
      </c>
      <c r="P54" s="575"/>
      <c r="Q54" s="643">
        <v>0</v>
      </c>
      <c r="R54" s="643">
        <v>0</v>
      </c>
      <c r="S54" s="567" t="str">
        <f t="shared" si="3"/>
        <v>No hay Programación</v>
      </c>
      <c r="T54" s="568" t="str">
        <f t="shared" si="4"/>
        <v>De acuerdo con lo programado</v>
      </c>
      <c r="U54" s="575"/>
      <c r="V54" s="575">
        <f>'[2]PIF AIDOQ'!V54+'[2]PIF PB'!V54+[2]David!V54+'[2]José Luis'!V54+[2]Leo!V54+[2]Ricardo!V54+'[2]Luis A'!V54+[2]DR!V54</f>
        <v>0</v>
      </c>
      <c r="W54" s="575">
        <f>'[2]PIF AIDOQ'!W54+'[2]PIF PB'!W54+[2]David!W54+'[2]José Luis'!W54+[2]Leo!W54+[2]Ricardo!W54+'[2]Luis A'!W54+[2]DR!W54</f>
        <v>0</v>
      </c>
      <c r="X54" s="567" t="str">
        <f t="shared" si="5"/>
        <v>No hay Programación</v>
      </c>
      <c r="Y54" s="568" t="str">
        <f t="shared" si="6"/>
        <v>De acuerdo con lo programado</v>
      </c>
      <c r="Z54" s="575"/>
      <c r="AA54" s="575"/>
      <c r="AB54" s="575"/>
      <c r="AC54" s="575"/>
      <c r="AD54" s="575"/>
    </row>
    <row r="55" spans="1:30" ht="35.25" customHeight="1" thickTop="1" thickBot="1">
      <c r="A55" s="563">
        <v>5.0999999999999996</v>
      </c>
      <c r="B55" s="564"/>
      <c r="C55" s="564"/>
      <c r="D55" s="564"/>
      <c r="E55" s="564"/>
      <c r="F55" s="577" t="s">
        <v>1266</v>
      </c>
      <c r="G55" s="605">
        <v>0</v>
      </c>
      <c r="H55" s="605">
        <v>0</v>
      </c>
      <c r="I55" s="567" t="str">
        <f t="shared" si="0"/>
        <v>No hay Programación</v>
      </c>
      <c r="J55" s="568" t="str">
        <f t="shared" si="1"/>
        <v>De acuerdo con lo programado</v>
      </c>
      <c r="K55" s="578"/>
      <c r="L55" s="604">
        <v>0</v>
      </c>
      <c r="M55" s="604">
        <v>0</v>
      </c>
      <c r="N55" s="567" t="str">
        <f t="shared" si="7"/>
        <v>No hay Programación</v>
      </c>
      <c r="O55" s="568" t="str">
        <f t="shared" si="2"/>
        <v>De acuerdo con lo programado</v>
      </c>
      <c r="P55" s="575"/>
      <c r="Q55" s="643">
        <v>0</v>
      </c>
      <c r="R55" s="643">
        <v>0</v>
      </c>
      <c r="S55" s="567" t="str">
        <f t="shared" si="3"/>
        <v>No hay Programación</v>
      </c>
      <c r="T55" s="568" t="str">
        <f t="shared" si="4"/>
        <v>De acuerdo con lo programado</v>
      </c>
      <c r="U55" s="575"/>
      <c r="V55" s="575">
        <f>'[2]PIF AIDOQ'!V55+'[2]PIF PB'!V55+[2]David!V55+'[2]José Luis'!V55+[2]Leo!V55+[2]Ricardo!V55+'[2]Luis A'!V55+[2]DR!V55</f>
        <v>0</v>
      </c>
      <c r="W55" s="575">
        <f>'[2]PIF AIDOQ'!W55+'[2]PIF PB'!W55+[2]David!W55+'[2]José Luis'!W55+[2]Leo!W55+[2]Ricardo!W55+'[2]Luis A'!W55+[2]DR!W55</f>
        <v>0</v>
      </c>
      <c r="X55" s="567" t="str">
        <f t="shared" si="5"/>
        <v>No hay Programación</v>
      </c>
      <c r="Y55" s="568" t="str">
        <f t="shared" si="6"/>
        <v>De acuerdo con lo programado</v>
      </c>
      <c r="Z55" s="575"/>
      <c r="AA55" s="575"/>
      <c r="AB55" s="575"/>
      <c r="AC55" s="575"/>
      <c r="AD55" s="575"/>
    </row>
    <row r="56" spans="1:30" ht="35.25" customHeight="1" thickTop="1" thickBot="1">
      <c r="A56" s="563">
        <v>5.0999999999999996</v>
      </c>
      <c r="B56" s="564"/>
      <c r="C56" s="564"/>
      <c r="D56" s="564"/>
      <c r="E56" s="564"/>
      <c r="F56" s="577" t="s">
        <v>1266</v>
      </c>
      <c r="G56" s="605">
        <v>0</v>
      </c>
      <c r="H56" s="605">
        <v>0</v>
      </c>
      <c r="I56" s="567" t="str">
        <f t="shared" si="0"/>
        <v>No hay Programación</v>
      </c>
      <c r="J56" s="568" t="str">
        <f t="shared" si="1"/>
        <v>De acuerdo con lo programado</v>
      </c>
      <c r="K56" s="578"/>
      <c r="L56" s="604">
        <v>0</v>
      </c>
      <c r="M56" s="604">
        <v>0</v>
      </c>
      <c r="N56" s="567" t="str">
        <f t="shared" si="7"/>
        <v>No hay Programación</v>
      </c>
      <c r="O56" s="568" t="str">
        <f t="shared" si="2"/>
        <v>De acuerdo con lo programado</v>
      </c>
      <c r="P56" s="575"/>
      <c r="Q56" s="643">
        <v>0</v>
      </c>
      <c r="R56" s="643">
        <v>0</v>
      </c>
      <c r="S56" s="567" t="str">
        <f t="shared" si="3"/>
        <v>No hay Programación</v>
      </c>
      <c r="T56" s="568" t="str">
        <f t="shared" si="4"/>
        <v>De acuerdo con lo programado</v>
      </c>
      <c r="U56" s="575"/>
      <c r="V56" s="575">
        <f>'[2]PIF AIDOQ'!V56+'[2]PIF PB'!V56+[2]David!V56+'[2]José Luis'!V56+[2]Leo!V56+[2]Ricardo!V56+'[2]Luis A'!V56+[2]DR!V56</f>
        <v>0</v>
      </c>
      <c r="W56" s="575">
        <f>'[2]PIF AIDOQ'!W56+'[2]PIF PB'!W56+[2]David!W56+'[2]José Luis'!W56+[2]Leo!W56+[2]Ricardo!W56+'[2]Luis A'!W56+[2]DR!W56</f>
        <v>0</v>
      </c>
      <c r="X56" s="567" t="str">
        <f t="shared" si="5"/>
        <v>No hay Programación</v>
      </c>
      <c r="Y56" s="568" t="str">
        <f t="shared" si="6"/>
        <v>De acuerdo con lo programado</v>
      </c>
      <c r="Z56" s="575"/>
      <c r="AA56" s="575"/>
      <c r="AB56" s="575"/>
      <c r="AC56" s="575"/>
      <c r="AD56" s="575"/>
    </row>
    <row r="57" spans="1:30" ht="35.25" customHeight="1" thickTop="1" thickBot="1">
      <c r="A57" s="563">
        <v>5.0999999999999996</v>
      </c>
      <c r="B57" s="564"/>
      <c r="C57" s="564"/>
      <c r="D57" s="564"/>
      <c r="E57" s="564"/>
      <c r="F57" s="577" t="s">
        <v>1266</v>
      </c>
      <c r="G57" s="605">
        <v>0</v>
      </c>
      <c r="H57" s="605">
        <v>0</v>
      </c>
      <c r="I57" s="567" t="str">
        <f t="shared" si="0"/>
        <v>No hay Programación</v>
      </c>
      <c r="J57" s="568" t="str">
        <f t="shared" si="1"/>
        <v>De acuerdo con lo programado</v>
      </c>
      <c r="K57" s="578"/>
      <c r="L57" s="604">
        <v>0</v>
      </c>
      <c r="M57" s="604">
        <v>0</v>
      </c>
      <c r="N57" s="567" t="str">
        <f t="shared" si="7"/>
        <v>No hay Programación</v>
      </c>
      <c r="O57" s="568" t="str">
        <f t="shared" si="2"/>
        <v>De acuerdo con lo programado</v>
      </c>
      <c r="P57" s="575"/>
      <c r="Q57" s="643">
        <v>0</v>
      </c>
      <c r="R57" s="643">
        <v>0</v>
      </c>
      <c r="S57" s="567" t="str">
        <f t="shared" si="3"/>
        <v>No hay Programación</v>
      </c>
      <c r="T57" s="568" t="str">
        <f t="shared" si="4"/>
        <v>De acuerdo con lo programado</v>
      </c>
      <c r="U57" s="575"/>
      <c r="V57" s="575">
        <f>'[2]PIF AIDOQ'!V57+'[2]PIF PB'!V57+[2]David!V57+'[2]José Luis'!V57+[2]Leo!V57+[2]Ricardo!V57+'[2]Luis A'!V57+[2]DR!V57</f>
        <v>0</v>
      </c>
      <c r="W57" s="575">
        <f>'[2]PIF AIDOQ'!W57+'[2]PIF PB'!W57+[2]David!W57+'[2]José Luis'!W57+[2]Leo!W57+[2]Ricardo!W57+'[2]Luis A'!W57+[2]DR!W57</f>
        <v>0</v>
      </c>
      <c r="X57" s="567" t="str">
        <f t="shared" si="5"/>
        <v>No hay Programación</v>
      </c>
      <c r="Y57" s="568" t="str">
        <f t="shared" si="6"/>
        <v>De acuerdo con lo programado</v>
      </c>
      <c r="Z57" s="575"/>
      <c r="AA57" s="575"/>
      <c r="AB57" s="575"/>
      <c r="AC57" s="575"/>
      <c r="AD57" s="575"/>
    </row>
    <row r="58" spans="1:30" ht="35.25" customHeight="1" thickTop="1" thickBot="1">
      <c r="A58" s="563">
        <v>5.2</v>
      </c>
      <c r="B58" s="564"/>
      <c r="C58" s="564"/>
      <c r="D58" s="564"/>
      <c r="E58" s="564"/>
      <c r="F58" s="577" t="s">
        <v>1267</v>
      </c>
      <c r="G58" s="605">
        <v>0</v>
      </c>
      <c r="H58" s="605">
        <v>0</v>
      </c>
      <c r="I58" s="567" t="str">
        <f t="shared" si="0"/>
        <v>No hay Programación</v>
      </c>
      <c r="J58" s="568" t="str">
        <f t="shared" si="1"/>
        <v>De acuerdo con lo programado</v>
      </c>
      <c r="K58" s="578"/>
      <c r="L58" s="604">
        <v>4</v>
      </c>
      <c r="M58" s="604">
        <v>5</v>
      </c>
      <c r="N58" s="567">
        <f t="shared" si="7"/>
        <v>1.25</v>
      </c>
      <c r="O58" s="568" t="str">
        <f t="shared" si="2"/>
        <v>De acuerdo con lo programado</v>
      </c>
      <c r="P58" s="575"/>
      <c r="Q58" s="643">
        <v>1</v>
      </c>
      <c r="R58" s="643">
        <v>1</v>
      </c>
      <c r="S58" s="567">
        <f t="shared" si="3"/>
        <v>1</v>
      </c>
      <c r="T58" s="568" t="str">
        <f t="shared" si="4"/>
        <v>De acuerdo con lo programado</v>
      </c>
      <c r="U58" s="575"/>
      <c r="V58" s="575">
        <f>'[2]PIF AIDOQ'!V58+'[2]PIF PB'!V58+[2]David!V58+'[2]José Luis'!V58+[2]Leo!V58+[2]Ricardo!V58+'[2]Luis A'!V58+[2]DR!V58</f>
        <v>1</v>
      </c>
      <c r="W58" s="575">
        <f>'[2]PIF AIDOQ'!W58+'[2]PIF PB'!W58+[2]David!W58+'[2]José Luis'!W58+[2]Leo!W58+[2]Ricardo!W58+'[2]Luis A'!W58+[2]DR!W58</f>
        <v>1</v>
      </c>
      <c r="X58" s="567">
        <f t="shared" si="5"/>
        <v>1</v>
      </c>
      <c r="Y58" s="568" t="str">
        <f t="shared" si="6"/>
        <v>De acuerdo con lo programado</v>
      </c>
      <c r="Z58" s="575"/>
      <c r="AA58" s="575"/>
      <c r="AB58" s="575"/>
      <c r="AC58" s="575"/>
      <c r="AD58" s="575"/>
    </row>
    <row r="59" spans="1:30" ht="35.25" customHeight="1" thickTop="1" thickBot="1">
      <c r="A59" s="563">
        <v>5.2</v>
      </c>
      <c r="B59" s="564"/>
      <c r="C59" s="564"/>
      <c r="D59" s="564"/>
      <c r="E59" s="564"/>
      <c r="F59" s="577" t="s">
        <v>1267</v>
      </c>
      <c r="G59" s="605">
        <v>0</v>
      </c>
      <c r="H59" s="605">
        <v>0</v>
      </c>
      <c r="I59" s="567" t="str">
        <f t="shared" si="0"/>
        <v>No hay Programación</v>
      </c>
      <c r="J59" s="568" t="str">
        <f t="shared" si="1"/>
        <v>De acuerdo con lo programado</v>
      </c>
      <c r="K59" s="578"/>
      <c r="L59" s="604">
        <v>0</v>
      </c>
      <c r="M59" s="604">
        <v>0</v>
      </c>
      <c r="N59" s="567" t="str">
        <f t="shared" si="7"/>
        <v>No hay Programación</v>
      </c>
      <c r="O59" s="568" t="str">
        <f t="shared" si="2"/>
        <v>De acuerdo con lo programado</v>
      </c>
      <c r="P59" s="575"/>
      <c r="Q59" s="643">
        <v>0</v>
      </c>
      <c r="R59" s="643">
        <v>0</v>
      </c>
      <c r="S59" s="567" t="str">
        <f t="shared" si="3"/>
        <v>No hay Programación</v>
      </c>
      <c r="T59" s="568" t="str">
        <f t="shared" si="4"/>
        <v>De acuerdo con lo programado</v>
      </c>
      <c r="U59" s="575"/>
      <c r="V59" s="575">
        <f>'[2]PIF AIDOQ'!V59+'[2]PIF PB'!V59+[2]David!V59+'[2]José Luis'!V59+[2]Leo!V59+[2]Ricardo!V59+'[2]Luis A'!V59+[2]DR!V59</f>
        <v>0</v>
      </c>
      <c r="W59" s="575">
        <f>'[2]PIF AIDOQ'!W59+'[2]PIF PB'!W59+[2]David!W59+'[2]José Luis'!W59+[2]Leo!W59+[2]Ricardo!W59+'[2]Luis A'!W59+[2]DR!W59</f>
        <v>1</v>
      </c>
      <c r="X59" s="567" t="str">
        <f t="shared" si="5"/>
        <v>No hay Programación</v>
      </c>
      <c r="Y59" s="568" t="str">
        <f t="shared" si="6"/>
        <v>De acuerdo con lo programado</v>
      </c>
      <c r="Z59" s="575"/>
      <c r="AA59" s="575"/>
      <c r="AB59" s="575"/>
      <c r="AC59" s="575"/>
      <c r="AD59" s="575"/>
    </row>
    <row r="60" spans="1:30" ht="35.25" customHeight="1" thickTop="1" thickBot="1">
      <c r="A60" s="563">
        <v>5.2</v>
      </c>
      <c r="B60" s="564"/>
      <c r="C60" s="564"/>
      <c r="D60" s="564"/>
      <c r="E60" s="564"/>
      <c r="F60" s="577" t="s">
        <v>1267</v>
      </c>
      <c r="G60" s="605">
        <v>0</v>
      </c>
      <c r="H60" s="605">
        <v>0</v>
      </c>
      <c r="I60" s="567" t="str">
        <f t="shared" si="0"/>
        <v>No hay Programación</v>
      </c>
      <c r="J60" s="568" t="str">
        <f t="shared" si="1"/>
        <v>De acuerdo con lo programado</v>
      </c>
      <c r="K60" s="578"/>
      <c r="L60" s="604">
        <v>0</v>
      </c>
      <c r="M60" s="604">
        <v>0</v>
      </c>
      <c r="N60" s="567" t="str">
        <f t="shared" si="7"/>
        <v>No hay Programación</v>
      </c>
      <c r="O60" s="568" t="str">
        <f t="shared" si="2"/>
        <v>De acuerdo con lo programado</v>
      </c>
      <c r="P60" s="575"/>
      <c r="Q60" s="643">
        <v>0</v>
      </c>
      <c r="R60" s="643">
        <v>0</v>
      </c>
      <c r="S60" s="567" t="str">
        <f t="shared" si="3"/>
        <v>No hay Programación</v>
      </c>
      <c r="T60" s="568" t="str">
        <f t="shared" si="4"/>
        <v>De acuerdo con lo programado</v>
      </c>
      <c r="U60" s="575"/>
      <c r="V60" s="575">
        <f>'[2]PIF AIDOQ'!V60+'[2]PIF PB'!V60+[2]David!V60+'[2]José Luis'!V60+[2]Leo!V60+[2]Ricardo!V60+'[2]Luis A'!V60+[2]DR!V60</f>
        <v>0</v>
      </c>
      <c r="W60" s="575">
        <f>'[2]PIF AIDOQ'!W60+'[2]PIF PB'!W60+[2]David!W60+'[2]José Luis'!W60+[2]Leo!W60+[2]Ricardo!W60+'[2]Luis A'!W60+[2]DR!W60</f>
        <v>0</v>
      </c>
      <c r="X60" s="567" t="str">
        <f t="shared" si="5"/>
        <v>No hay Programación</v>
      </c>
      <c r="Y60" s="568" t="str">
        <f t="shared" si="6"/>
        <v>De acuerdo con lo programado</v>
      </c>
      <c r="Z60" s="575"/>
      <c r="AA60" s="575"/>
      <c r="AB60" s="575"/>
      <c r="AC60" s="575"/>
      <c r="AD60" s="575"/>
    </row>
    <row r="61" spans="1:30" ht="35.25" customHeight="1" thickTop="1" thickBot="1">
      <c r="A61" s="563">
        <v>5.3</v>
      </c>
      <c r="B61" s="564">
        <v>0</v>
      </c>
      <c r="C61" s="564">
        <v>0</v>
      </c>
      <c r="D61" s="564">
        <v>0</v>
      </c>
      <c r="E61" s="564">
        <v>0</v>
      </c>
      <c r="F61" s="577" t="s">
        <v>1268</v>
      </c>
      <c r="G61" s="605">
        <v>0</v>
      </c>
      <c r="H61" s="605">
        <v>0</v>
      </c>
      <c r="I61" s="567" t="str">
        <f t="shared" si="0"/>
        <v>No hay Programación</v>
      </c>
      <c r="J61" s="568" t="str">
        <f t="shared" si="1"/>
        <v>De acuerdo con lo programado</v>
      </c>
      <c r="K61" s="578"/>
      <c r="L61" s="604">
        <v>0</v>
      </c>
      <c r="M61" s="604">
        <v>0</v>
      </c>
      <c r="N61" s="567" t="str">
        <f t="shared" si="7"/>
        <v>No hay Programación</v>
      </c>
      <c r="O61" s="568" t="str">
        <f t="shared" si="2"/>
        <v>De acuerdo con lo programado</v>
      </c>
      <c r="P61" s="575"/>
      <c r="Q61" s="643">
        <v>0</v>
      </c>
      <c r="R61" s="643">
        <v>0</v>
      </c>
      <c r="S61" s="567" t="str">
        <f t="shared" si="3"/>
        <v>No hay Programación</v>
      </c>
      <c r="T61" s="568" t="str">
        <f t="shared" si="4"/>
        <v>De acuerdo con lo programado</v>
      </c>
      <c r="U61" s="575"/>
      <c r="V61" s="575">
        <f>'[2]PIF AIDOQ'!V61+'[2]PIF PB'!V61+[2]David!V61+'[2]José Luis'!V61+[2]Leo!V61+[2]Ricardo!V61+'[2]Luis A'!V61+[2]DR!V61</f>
        <v>0</v>
      </c>
      <c r="W61" s="575">
        <f>'[2]PIF AIDOQ'!W61+'[2]PIF PB'!W61+[2]David!W61+'[2]José Luis'!W61+[2]Leo!W61+[2]Ricardo!W61+'[2]Luis A'!W61+[2]DR!W61</f>
        <v>0</v>
      </c>
      <c r="X61" s="567" t="str">
        <f t="shared" si="5"/>
        <v>No hay Programación</v>
      </c>
      <c r="Y61" s="568" t="str">
        <f t="shared" si="6"/>
        <v>De acuerdo con lo programado</v>
      </c>
      <c r="Z61" s="575"/>
      <c r="AA61" s="575"/>
      <c r="AB61" s="575"/>
      <c r="AC61" s="575"/>
      <c r="AD61" s="575"/>
    </row>
    <row r="62" spans="1:30" ht="35.25" customHeight="1" thickTop="1" thickBot="1">
      <c r="A62" s="563">
        <v>5.3</v>
      </c>
      <c r="B62" s="564"/>
      <c r="C62" s="564"/>
      <c r="D62" s="564"/>
      <c r="E62" s="564"/>
      <c r="F62" s="577" t="s">
        <v>1268</v>
      </c>
      <c r="G62" s="605">
        <v>0</v>
      </c>
      <c r="H62" s="605">
        <v>0</v>
      </c>
      <c r="I62" s="567" t="str">
        <f t="shared" si="0"/>
        <v>No hay Programación</v>
      </c>
      <c r="J62" s="568" t="str">
        <f t="shared" si="1"/>
        <v>De acuerdo con lo programado</v>
      </c>
      <c r="K62" s="578"/>
      <c r="L62" s="604">
        <v>0</v>
      </c>
      <c r="M62" s="604">
        <v>0</v>
      </c>
      <c r="N62" s="567" t="str">
        <f t="shared" si="7"/>
        <v>No hay Programación</v>
      </c>
      <c r="O62" s="568" t="str">
        <f t="shared" si="2"/>
        <v>De acuerdo con lo programado</v>
      </c>
      <c r="P62" s="575"/>
      <c r="Q62" s="643">
        <v>0</v>
      </c>
      <c r="R62" s="643">
        <v>0</v>
      </c>
      <c r="S62" s="567" t="str">
        <f t="shared" si="3"/>
        <v>No hay Programación</v>
      </c>
      <c r="T62" s="568" t="str">
        <f t="shared" si="4"/>
        <v>De acuerdo con lo programado</v>
      </c>
      <c r="U62" s="575"/>
      <c r="V62" s="575">
        <f>'[2]PIF AIDOQ'!V62+'[2]PIF PB'!V62+[2]David!V62+'[2]José Luis'!V62+[2]Leo!V62+[2]Ricardo!V62+'[2]Luis A'!V62+[2]DR!V62</f>
        <v>0</v>
      </c>
      <c r="W62" s="575">
        <f>'[2]PIF AIDOQ'!W62+'[2]PIF PB'!W62+[2]David!W62+'[2]José Luis'!W62+[2]Leo!W62+[2]Ricardo!W62+'[2]Luis A'!W62+[2]DR!W62</f>
        <v>0</v>
      </c>
      <c r="X62" s="567" t="str">
        <f t="shared" si="5"/>
        <v>No hay Programación</v>
      </c>
      <c r="Y62" s="568" t="str">
        <f t="shared" si="6"/>
        <v>De acuerdo con lo programado</v>
      </c>
      <c r="Z62" s="575"/>
      <c r="AA62" s="575"/>
      <c r="AB62" s="575"/>
      <c r="AC62" s="575"/>
      <c r="AD62" s="575"/>
    </row>
    <row r="63" spans="1:30" ht="35.25" customHeight="1" thickTop="1" thickBot="1">
      <c r="A63" s="563">
        <v>6</v>
      </c>
      <c r="B63" s="564">
        <v>0</v>
      </c>
      <c r="C63" s="564">
        <v>0</v>
      </c>
      <c r="D63" s="564">
        <v>0</v>
      </c>
      <c r="E63" s="564">
        <v>0</v>
      </c>
      <c r="F63" s="584" t="s">
        <v>1269</v>
      </c>
      <c r="G63" s="605">
        <v>0</v>
      </c>
      <c r="H63" s="605">
        <v>0</v>
      </c>
      <c r="I63" s="567" t="str">
        <f t="shared" si="0"/>
        <v>No hay Programación</v>
      </c>
      <c r="J63" s="568" t="str">
        <f t="shared" si="1"/>
        <v>De acuerdo con lo programado</v>
      </c>
      <c r="K63" s="586"/>
      <c r="L63" s="604">
        <v>0</v>
      </c>
      <c r="M63" s="604">
        <v>0</v>
      </c>
      <c r="N63" s="567" t="str">
        <f t="shared" si="7"/>
        <v>No hay Programación</v>
      </c>
      <c r="O63" s="568" t="str">
        <f t="shared" si="2"/>
        <v>De acuerdo con lo programado</v>
      </c>
      <c r="P63" s="575"/>
      <c r="Q63" s="643">
        <v>0</v>
      </c>
      <c r="R63" s="643">
        <v>0</v>
      </c>
      <c r="S63" s="567" t="str">
        <f t="shared" si="3"/>
        <v>No hay Programación</v>
      </c>
      <c r="T63" s="568" t="str">
        <f t="shared" si="4"/>
        <v>De acuerdo con lo programado</v>
      </c>
      <c r="U63" s="575"/>
      <c r="V63" s="575">
        <f>'[2]PIF AIDOQ'!V63+'[2]PIF PB'!V63+[2]David!V63+'[2]José Luis'!V63+[2]Leo!V63+[2]Ricardo!V63+'[2]Luis A'!V63+[2]DR!V63</f>
        <v>0</v>
      </c>
      <c r="W63" s="575">
        <f>'[2]PIF AIDOQ'!W63+'[2]PIF PB'!W63+[2]David!W63+'[2]José Luis'!W63+[2]Leo!W63+[2]Ricardo!W63+'[2]Luis A'!W63+[2]DR!W63</f>
        <v>0</v>
      </c>
      <c r="X63" s="567" t="str">
        <f t="shared" si="5"/>
        <v>No hay Programación</v>
      </c>
      <c r="Y63" s="568" t="str">
        <f t="shared" si="6"/>
        <v>De acuerdo con lo programado</v>
      </c>
      <c r="Z63" s="575"/>
      <c r="AA63" s="575"/>
      <c r="AB63" s="575"/>
      <c r="AC63" s="575"/>
      <c r="AD63" s="575"/>
    </row>
    <row r="64" spans="1:30" ht="35.25" customHeight="1" thickTop="1" thickBot="1">
      <c r="A64" s="563">
        <v>6.1</v>
      </c>
      <c r="B64" s="564"/>
      <c r="C64" s="564"/>
      <c r="D64" s="564"/>
      <c r="E64" s="564"/>
      <c r="F64" s="577" t="s">
        <v>1270</v>
      </c>
      <c r="G64" s="605">
        <v>0</v>
      </c>
      <c r="H64" s="605">
        <v>0</v>
      </c>
      <c r="I64" s="567" t="str">
        <f t="shared" si="0"/>
        <v>No hay Programación</v>
      </c>
      <c r="J64" s="568" t="str">
        <f t="shared" si="1"/>
        <v>De acuerdo con lo programado</v>
      </c>
      <c r="K64" s="578"/>
      <c r="L64" s="604">
        <v>0</v>
      </c>
      <c r="M64" s="604">
        <v>1</v>
      </c>
      <c r="N64" s="567" t="str">
        <f t="shared" si="7"/>
        <v>No hay Programación</v>
      </c>
      <c r="O64" s="568" t="str">
        <f t="shared" si="2"/>
        <v>De acuerdo con lo programado</v>
      </c>
      <c r="P64" s="575"/>
      <c r="Q64" s="643">
        <v>1</v>
      </c>
      <c r="R64" s="643">
        <v>1</v>
      </c>
      <c r="S64" s="567">
        <f t="shared" si="3"/>
        <v>1</v>
      </c>
      <c r="T64" s="568" t="str">
        <f t="shared" si="4"/>
        <v>De acuerdo con lo programado</v>
      </c>
      <c r="U64" s="575"/>
      <c r="V64" s="575">
        <f>'[2]PIF AIDOQ'!V64+'[2]PIF PB'!V64+[2]David!V64+'[2]José Luis'!V64+[2]Leo!V64+[2]Ricardo!V64+'[2]Luis A'!V64+[2]DR!V64</f>
        <v>0</v>
      </c>
      <c r="W64" s="575">
        <f>'[2]PIF AIDOQ'!W64+'[2]PIF PB'!W64+[2]David!W64+'[2]José Luis'!W64+[2]Leo!W64+[2]Ricardo!W64+'[2]Luis A'!W64+[2]DR!W64</f>
        <v>0</v>
      </c>
      <c r="X64" s="567" t="str">
        <f t="shared" si="5"/>
        <v>No hay Programación</v>
      </c>
      <c r="Y64" s="568" t="str">
        <f t="shared" si="6"/>
        <v>De acuerdo con lo programado</v>
      </c>
      <c r="Z64" s="575"/>
      <c r="AA64" s="575"/>
      <c r="AB64" s="575"/>
      <c r="AC64" s="575"/>
      <c r="AD64" s="575"/>
    </row>
    <row r="65" spans="1:30" ht="35.25" customHeight="1" thickTop="1" thickBot="1">
      <c r="A65" s="563">
        <v>6.1</v>
      </c>
      <c r="B65" s="564"/>
      <c r="C65" s="564"/>
      <c r="D65" s="564"/>
      <c r="E65" s="564"/>
      <c r="F65" s="577" t="s">
        <v>1270</v>
      </c>
      <c r="G65" s="605">
        <v>0</v>
      </c>
      <c r="H65" s="605">
        <v>0</v>
      </c>
      <c r="I65" s="567" t="str">
        <f t="shared" si="0"/>
        <v>No hay Programación</v>
      </c>
      <c r="J65" s="568" t="str">
        <f t="shared" si="1"/>
        <v>De acuerdo con lo programado</v>
      </c>
      <c r="K65" s="578"/>
      <c r="L65" s="604">
        <v>0</v>
      </c>
      <c r="M65" s="604">
        <v>1</v>
      </c>
      <c r="N65" s="567" t="str">
        <f t="shared" si="7"/>
        <v>No hay Programación</v>
      </c>
      <c r="O65" s="568" t="str">
        <f t="shared" si="2"/>
        <v>De acuerdo con lo programado</v>
      </c>
      <c r="P65" s="575"/>
      <c r="Q65" s="643">
        <v>1</v>
      </c>
      <c r="R65" s="643">
        <v>1</v>
      </c>
      <c r="S65" s="567">
        <f t="shared" si="3"/>
        <v>1</v>
      </c>
      <c r="T65" s="568" t="str">
        <f t="shared" si="4"/>
        <v>De acuerdo con lo programado</v>
      </c>
      <c r="U65" s="575"/>
      <c r="V65" s="575">
        <f>'[2]PIF AIDOQ'!V65+'[2]PIF PB'!V65+[2]David!V65+'[2]José Luis'!V65+[2]Leo!V65+[2]Ricardo!V65+'[2]Luis A'!V65+[2]DR!V65</f>
        <v>0</v>
      </c>
      <c r="W65" s="575">
        <f>'[2]PIF AIDOQ'!W65+'[2]PIF PB'!W65+[2]David!W65+'[2]José Luis'!W65+[2]Leo!W65+[2]Ricardo!W65+'[2]Luis A'!W65+[2]DR!W65</f>
        <v>1</v>
      </c>
      <c r="X65" s="567" t="str">
        <f t="shared" si="5"/>
        <v>No hay Programación</v>
      </c>
      <c r="Y65" s="568" t="str">
        <f t="shared" si="6"/>
        <v>De acuerdo con lo programado</v>
      </c>
      <c r="Z65" s="575"/>
      <c r="AA65" s="575"/>
      <c r="AB65" s="575"/>
      <c r="AC65" s="575"/>
      <c r="AD65" s="575"/>
    </row>
    <row r="66" spans="1:30" ht="35.25" customHeight="1" thickTop="1" thickBot="1">
      <c r="A66" s="563">
        <v>6.2</v>
      </c>
      <c r="B66" s="564"/>
      <c r="C66" s="564"/>
      <c r="D66" s="564"/>
      <c r="E66" s="564"/>
      <c r="F66" s="587" t="s">
        <v>1271</v>
      </c>
      <c r="G66" s="605">
        <v>0</v>
      </c>
      <c r="H66" s="605">
        <v>0</v>
      </c>
      <c r="I66" s="567" t="str">
        <f t="shared" si="0"/>
        <v>No hay Programación</v>
      </c>
      <c r="J66" s="568" t="str">
        <f t="shared" si="1"/>
        <v>De acuerdo con lo programado</v>
      </c>
      <c r="K66" s="588"/>
      <c r="L66" s="604">
        <v>0</v>
      </c>
      <c r="M66" s="604">
        <v>0</v>
      </c>
      <c r="N66" s="567" t="str">
        <f t="shared" si="7"/>
        <v>No hay Programación</v>
      </c>
      <c r="O66" s="568" t="str">
        <f t="shared" si="2"/>
        <v>De acuerdo con lo programado</v>
      </c>
      <c r="P66" s="575"/>
      <c r="Q66" s="643">
        <v>0</v>
      </c>
      <c r="R66" s="643">
        <v>1</v>
      </c>
      <c r="S66" s="567" t="str">
        <f t="shared" si="3"/>
        <v>No hay Programación</v>
      </c>
      <c r="T66" s="568" t="str">
        <f t="shared" si="4"/>
        <v>De acuerdo con lo programado</v>
      </c>
      <c r="U66" s="575"/>
      <c r="V66" s="575">
        <f>'[2]PIF AIDOQ'!V66+'[2]PIF PB'!V66+[2]David!V66+'[2]José Luis'!V66+[2]Leo!V66+[2]Ricardo!V66+'[2]Luis A'!V66+[2]DR!V66</f>
        <v>0</v>
      </c>
      <c r="W66" s="575">
        <f>'[2]PIF AIDOQ'!W66+'[2]PIF PB'!W66+[2]David!W66+'[2]José Luis'!W66+[2]Leo!W66+[2]Ricardo!W66+'[2]Luis A'!W66+[2]DR!W66</f>
        <v>0</v>
      </c>
      <c r="X66" s="567" t="str">
        <f t="shared" si="5"/>
        <v>No hay Programación</v>
      </c>
      <c r="Y66" s="568" t="str">
        <f t="shared" si="6"/>
        <v>De acuerdo con lo programado</v>
      </c>
      <c r="Z66" s="575"/>
      <c r="AA66" s="575"/>
      <c r="AB66" s="575"/>
      <c r="AC66" s="575"/>
      <c r="AD66" s="575"/>
    </row>
    <row r="67" spans="1:30" ht="35.25" customHeight="1" thickTop="1" thickBot="1">
      <c r="A67" s="563">
        <v>6.2</v>
      </c>
      <c r="B67" s="564"/>
      <c r="C67" s="564"/>
      <c r="D67" s="564"/>
      <c r="E67" s="564"/>
      <c r="F67" s="587" t="s">
        <v>1271</v>
      </c>
      <c r="G67" s="605">
        <v>0</v>
      </c>
      <c r="H67" s="605">
        <v>0</v>
      </c>
      <c r="I67" s="567" t="str">
        <f t="shared" si="0"/>
        <v>No hay Programación</v>
      </c>
      <c r="J67" s="568" t="str">
        <f t="shared" si="1"/>
        <v>De acuerdo con lo programado</v>
      </c>
      <c r="K67" s="588"/>
      <c r="L67" s="604">
        <v>0</v>
      </c>
      <c r="M67" s="604">
        <v>0</v>
      </c>
      <c r="N67" s="567" t="str">
        <f t="shared" si="7"/>
        <v>No hay Programación</v>
      </c>
      <c r="O67" s="568" t="str">
        <f t="shared" si="2"/>
        <v>De acuerdo con lo programado</v>
      </c>
      <c r="P67" s="575"/>
      <c r="Q67" s="643">
        <v>0</v>
      </c>
      <c r="R67" s="643">
        <v>0</v>
      </c>
      <c r="S67" s="567" t="str">
        <f t="shared" si="3"/>
        <v>No hay Programación</v>
      </c>
      <c r="T67" s="568" t="str">
        <f t="shared" si="4"/>
        <v>De acuerdo con lo programado</v>
      </c>
      <c r="U67" s="575"/>
      <c r="V67" s="575">
        <f>'[2]PIF AIDOQ'!V67+'[2]PIF PB'!V67+[2]David!V67+'[2]José Luis'!V67+[2]Leo!V67+[2]Ricardo!V67+'[2]Luis A'!V67+[2]DR!V67</f>
        <v>0</v>
      </c>
      <c r="W67" s="575">
        <f>'[2]PIF AIDOQ'!W67+'[2]PIF PB'!W67+[2]David!W67+'[2]José Luis'!W67+[2]Leo!W67+[2]Ricardo!W67+'[2]Luis A'!W67+[2]DR!W67</f>
        <v>0</v>
      </c>
      <c r="X67" s="567" t="str">
        <f t="shared" si="5"/>
        <v>No hay Programación</v>
      </c>
      <c r="Y67" s="568" t="str">
        <f t="shared" si="6"/>
        <v>De acuerdo con lo programado</v>
      </c>
      <c r="Z67" s="575"/>
      <c r="AA67" s="575"/>
      <c r="AB67" s="575"/>
      <c r="AC67" s="575"/>
      <c r="AD67" s="575"/>
    </row>
    <row r="68" spans="1:30" ht="35.25" customHeight="1" thickTop="1" thickBot="1">
      <c r="A68" s="563">
        <v>6.2</v>
      </c>
      <c r="B68" s="564"/>
      <c r="C68" s="564"/>
      <c r="D68" s="564"/>
      <c r="E68" s="564"/>
      <c r="F68" s="587" t="s">
        <v>1271</v>
      </c>
      <c r="G68" s="605">
        <v>0</v>
      </c>
      <c r="H68" s="605">
        <v>0</v>
      </c>
      <c r="I68" s="567" t="str">
        <f t="shared" si="0"/>
        <v>No hay Programación</v>
      </c>
      <c r="J68" s="568" t="str">
        <f t="shared" si="1"/>
        <v>De acuerdo con lo programado</v>
      </c>
      <c r="K68" s="588"/>
      <c r="L68" s="604">
        <v>0</v>
      </c>
      <c r="M68" s="604">
        <v>0</v>
      </c>
      <c r="N68" s="567" t="str">
        <f t="shared" si="7"/>
        <v>No hay Programación</v>
      </c>
      <c r="O68" s="568" t="str">
        <f t="shared" si="2"/>
        <v>De acuerdo con lo programado</v>
      </c>
      <c r="P68" s="575"/>
      <c r="Q68" s="643">
        <v>0</v>
      </c>
      <c r="R68" s="643">
        <v>0</v>
      </c>
      <c r="S68" s="567" t="str">
        <f t="shared" si="3"/>
        <v>No hay Programación</v>
      </c>
      <c r="T68" s="568" t="str">
        <f t="shared" si="4"/>
        <v>De acuerdo con lo programado</v>
      </c>
      <c r="U68" s="575"/>
      <c r="V68" s="575">
        <f>'[2]PIF AIDOQ'!V68+'[2]PIF PB'!V68+[2]David!V68+'[2]José Luis'!V68+[2]Leo!V68+[2]Ricardo!V68+'[2]Luis A'!V68+[2]DR!V68</f>
        <v>0</v>
      </c>
      <c r="W68" s="575">
        <f>'[2]PIF AIDOQ'!W68+'[2]PIF PB'!W68+[2]David!W68+'[2]José Luis'!W68+[2]Leo!W68+[2]Ricardo!W68+'[2]Luis A'!W68+[2]DR!W68</f>
        <v>0</v>
      </c>
      <c r="X68" s="567" t="str">
        <f t="shared" si="5"/>
        <v>No hay Programación</v>
      </c>
      <c r="Y68" s="568" t="str">
        <f t="shared" si="6"/>
        <v>De acuerdo con lo programado</v>
      </c>
      <c r="Z68" s="575"/>
      <c r="AA68" s="575"/>
      <c r="AB68" s="575"/>
      <c r="AC68" s="575"/>
      <c r="AD68" s="575"/>
    </row>
    <row r="69" spans="1:30" ht="35.25" customHeight="1" thickTop="1" thickBot="1">
      <c r="A69" s="563">
        <v>6.3</v>
      </c>
      <c r="B69" s="564"/>
      <c r="C69" s="564"/>
      <c r="D69" s="564"/>
      <c r="E69" s="564"/>
      <c r="F69" s="577" t="s">
        <v>1272</v>
      </c>
      <c r="G69" s="605">
        <v>1</v>
      </c>
      <c r="H69" s="605">
        <v>7</v>
      </c>
      <c r="I69" s="567">
        <f t="shared" si="0"/>
        <v>7</v>
      </c>
      <c r="J69" s="568" t="str">
        <f t="shared" si="1"/>
        <v>De acuerdo con lo programado</v>
      </c>
      <c r="K69" s="578"/>
      <c r="L69" s="604">
        <v>115</v>
      </c>
      <c r="M69" s="604">
        <v>116</v>
      </c>
      <c r="N69" s="567">
        <f t="shared" si="7"/>
        <v>1.008695652173913</v>
      </c>
      <c r="O69" s="568" t="str">
        <f t="shared" si="2"/>
        <v>De acuerdo con lo programado</v>
      </c>
      <c r="P69" s="575"/>
      <c r="Q69" s="643">
        <v>256</v>
      </c>
      <c r="R69" s="643">
        <v>257</v>
      </c>
      <c r="S69" s="567">
        <f t="shared" si="3"/>
        <v>1.00390625</v>
      </c>
      <c r="T69" s="568" t="str">
        <f t="shared" si="4"/>
        <v>De acuerdo con lo programado</v>
      </c>
      <c r="U69" s="575"/>
      <c r="V69" s="575">
        <f>'[2]PIF AIDOQ'!V69+'[2]PIF PB'!V69+[2]David!V69+'[2]José Luis'!V69+[2]Leo!V69+[2]Ricardo!V69+'[2]Luis A'!V69+[2]DR!V69</f>
        <v>107</v>
      </c>
      <c r="W69" s="575">
        <f>'[2]PIF AIDOQ'!W69+'[2]PIF PB'!W69+[2]David!W69+'[2]José Luis'!W69+[2]Leo!W69+[2]Ricardo!W69+'[2]Luis A'!W69+[2]DR!W69</f>
        <v>108</v>
      </c>
      <c r="X69" s="567">
        <f t="shared" si="5"/>
        <v>1.0093457943925233</v>
      </c>
      <c r="Y69" s="568" t="str">
        <f t="shared" si="6"/>
        <v>De acuerdo con lo programado</v>
      </c>
      <c r="Z69" s="575"/>
      <c r="AA69" s="575"/>
      <c r="AB69" s="575"/>
      <c r="AC69" s="575"/>
      <c r="AD69" s="575"/>
    </row>
    <row r="70" spans="1:30" ht="35.25" customHeight="1" thickTop="1" thickBot="1">
      <c r="A70" s="563">
        <v>6.4</v>
      </c>
      <c r="B70" s="564"/>
      <c r="C70" s="564"/>
      <c r="D70" s="564"/>
      <c r="E70" s="564"/>
      <c r="F70" s="587" t="s">
        <v>1273</v>
      </c>
      <c r="G70" s="605">
        <v>3</v>
      </c>
      <c r="H70" s="605">
        <v>8</v>
      </c>
      <c r="I70" s="567">
        <f t="shared" si="0"/>
        <v>2.6666666666666665</v>
      </c>
      <c r="J70" s="568" t="str">
        <f t="shared" si="1"/>
        <v>De acuerdo con lo programado</v>
      </c>
      <c r="K70" s="588"/>
      <c r="L70" s="604">
        <v>6</v>
      </c>
      <c r="M70" s="604">
        <v>7</v>
      </c>
      <c r="N70" s="567">
        <f t="shared" si="7"/>
        <v>1.1666666666666667</v>
      </c>
      <c r="O70" s="568" t="str">
        <f t="shared" si="2"/>
        <v>De acuerdo con lo programado</v>
      </c>
      <c r="P70" s="575"/>
      <c r="Q70" s="643">
        <v>108</v>
      </c>
      <c r="R70" s="643">
        <v>109</v>
      </c>
      <c r="S70" s="567">
        <f t="shared" si="3"/>
        <v>1.0092592592592593</v>
      </c>
      <c r="T70" s="568" t="str">
        <f t="shared" si="4"/>
        <v>De acuerdo con lo programado</v>
      </c>
      <c r="U70" s="575"/>
      <c r="V70" s="575">
        <f>'[2]PIF AIDOQ'!V70+'[2]PIF PB'!V70+[2]David!V70+'[2]José Luis'!V70+[2]Leo!V70+[2]Ricardo!V70+'[2]Luis A'!V70+[2]DR!V70</f>
        <v>1</v>
      </c>
      <c r="W70" s="575">
        <f>'[2]PIF AIDOQ'!W70+'[2]PIF PB'!W70+[2]David!W70+'[2]José Luis'!W70+[2]Leo!W70+[2]Ricardo!W70+'[2]Luis A'!W70+[2]DR!W70</f>
        <v>4</v>
      </c>
      <c r="X70" s="567">
        <f t="shared" si="5"/>
        <v>4</v>
      </c>
      <c r="Y70" s="568" t="str">
        <f t="shared" si="6"/>
        <v>De acuerdo con lo programado</v>
      </c>
      <c r="Z70" s="575"/>
      <c r="AA70" s="575"/>
      <c r="AB70" s="575"/>
      <c r="AC70" s="575"/>
      <c r="AD70" s="575"/>
    </row>
    <row r="71" spans="1:30" ht="35.25" customHeight="1" thickTop="1" thickBot="1">
      <c r="A71" s="563">
        <v>6.4</v>
      </c>
      <c r="B71" s="564"/>
      <c r="C71" s="564"/>
      <c r="D71" s="564"/>
      <c r="E71" s="564"/>
      <c r="F71" s="587" t="s">
        <v>1273</v>
      </c>
      <c r="G71" s="605">
        <v>0</v>
      </c>
      <c r="H71" s="605">
        <v>0</v>
      </c>
      <c r="I71" s="567" t="str">
        <f t="shared" si="0"/>
        <v>No hay Programación</v>
      </c>
      <c r="J71" s="568" t="str">
        <f t="shared" si="1"/>
        <v>De acuerdo con lo programado</v>
      </c>
      <c r="K71" s="588"/>
      <c r="L71" s="604">
        <v>0</v>
      </c>
      <c r="M71" s="604">
        <v>1</v>
      </c>
      <c r="N71" s="567" t="str">
        <f t="shared" si="7"/>
        <v>No hay Programación</v>
      </c>
      <c r="O71" s="568" t="str">
        <f t="shared" si="2"/>
        <v>De acuerdo con lo programado</v>
      </c>
      <c r="P71" s="575"/>
      <c r="Q71" s="643">
        <v>2</v>
      </c>
      <c r="R71" s="643">
        <v>3</v>
      </c>
      <c r="S71" s="567">
        <f t="shared" si="3"/>
        <v>1.5</v>
      </c>
      <c r="T71" s="568" t="str">
        <f t="shared" si="4"/>
        <v>De acuerdo con lo programado</v>
      </c>
      <c r="U71" s="575"/>
      <c r="V71" s="575">
        <f>'[2]PIF AIDOQ'!V71+'[2]PIF PB'!V71+[2]David!V71+'[2]José Luis'!V71+[2]Leo!V71+[2]Ricardo!V71+'[2]Luis A'!V71+[2]DR!V71</f>
        <v>1</v>
      </c>
      <c r="W71" s="575">
        <f>'[2]PIF AIDOQ'!W71+'[2]PIF PB'!W71+[2]David!W71+'[2]José Luis'!W71+[2]Leo!W71+[2]Ricardo!W71+'[2]Luis A'!W71+[2]DR!W71</f>
        <v>1</v>
      </c>
      <c r="X71" s="567">
        <f t="shared" si="5"/>
        <v>1</v>
      </c>
      <c r="Y71" s="568" t="str">
        <f t="shared" si="6"/>
        <v>De acuerdo con lo programado</v>
      </c>
      <c r="Z71" s="575"/>
      <c r="AA71" s="575"/>
      <c r="AB71" s="575"/>
      <c r="AC71" s="575"/>
      <c r="AD71" s="575"/>
    </row>
    <row r="72" spans="1:30" ht="35.25" customHeight="1" thickTop="1" thickBot="1">
      <c r="A72" s="563">
        <v>7</v>
      </c>
      <c r="B72" s="564">
        <v>0</v>
      </c>
      <c r="C72" s="564">
        <v>0</v>
      </c>
      <c r="D72" s="564">
        <v>0</v>
      </c>
      <c r="E72" s="564">
        <v>0</v>
      </c>
      <c r="F72" s="584" t="s">
        <v>1274</v>
      </c>
      <c r="G72" s="605">
        <v>0</v>
      </c>
      <c r="H72" s="605">
        <v>0</v>
      </c>
      <c r="I72" s="567" t="str">
        <f t="shared" si="0"/>
        <v>No hay Programación</v>
      </c>
      <c r="J72" s="568" t="str">
        <f t="shared" si="1"/>
        <v>De acuerdo con lo programado</v>
      </c>
      <c r="K72" s="586"/>
      <c r="L72" s="604">
        <v>0</v>
      </c>
      <c r="M72" s="604">
        <v>0</v>
      </c>
      <c r="N72" s="567" t="str">
        <f t="shared" si="7"/>
        <v>No hay Programación</v>
      </c>
      <c r="O72" s="568" t="str">
        <f t="shared" si="2"/>
        <v>De acuerdo con lo programado</v>
      </c>
      <c r="P72" s="575"/>
      <c r="Q72" s="643">
        <v>0</v>
      </c>
      <c r="R72" s="643">
        <v>0</v>
      </c>
      <c r="S72" s="567" t="str">
        <f t="shared" si="3"/>
        <v>No hay Programación</v>
      </c>
      <c r="T72" s="568" t="str">
        <f t="shared" si="4"/>
        <v>De acuerdo con lo programado</v>
      </c>
      <c r="U72" s="575"/>
      <c r="V72" s="575">
        <f>'[2]PIF AIDOQ'!V72+'[2]PIF PB'!V72+[2]David!V72+'[2]José Luis'!V72+[2]Leo!V72+[2]Ricardo!V72+'[2]Luis A'!V72+[2]DR!V72</f>
        <v>0</v>
      </c>
      <c r="W72" s="575">
        <f>'[2]PIF AIDOQ'!W72+'[2]PIF PB'!W72+[2]David!W72+'[2]José Luis'!W72+[2]Leo!W72+[2]Ricardo!W72+'[2]Luis A'!W72+[2]DR!W72</f>
        <v>0</v>
      </c>
      <c r="X72" s="567" t="str">
        <f t="shared" si="5"/>
        <v>No hay Programación</v>
      </c>
      <c r="Y72" s="568" t="str">
        <f t="shared" si="6"/>
        <v>De acuerdo con lo programado</v>
      </c>
      <c r="Z72" s="575"/>
      <c r="AA72" s="575"/>
      <c r="AB72" s="575"/>
      <c r="AC72" s="575"/>
      <c r="AD72" s="575"/>
    </row>
    <row r="73" spans="1:30" ht="35.25" customHeight="1" thickTop="1" thickBot="1">
      <c r="A73" s="563">
        <v>7.1</v>
      </c>
      <c r="B73" s="564"/>
      <c r="C73" s="564"/>
      <c r="D73" s="564"/>
      <c r="E73" s="564"/>
      <c r="F73" s="587" t="s">
        <v>1275</v>
      </c>
      <c r="G73" s="605">
        <v>0</v>
      </c>
      <c r="H73" s="605">
        <v>0</v>
      </c>
      <c r="I73" s="567" t="str">
        <f t="shared" si="0"/>
        <v>No hay Programación</v>
      </c>
      <c r="J73" s="568" t="str">
        <f t="shared" si="1"/>
        <v>De acuerdo con lo programado</v>
      </c>
      <c r="K73" s="588"/>
      <c r="L73" s="604">
        <v>0</v>
      </c>
      <c r="M73" s="604">
        <v>0</v>
      </c>
      <c r="N73" s="567" t="str">
        <f t="shared" si="7"/>
        <v>No hay Programación</v>
      </c>
      <c r="O73" s="568" t="str">
        <f t="shared" si="2"/>
        <v>De acuerdo con lo programado</v>
      </c>
      <c r="P73" s="575"/>
      <c r="Q73" s="643">
        <v>1</v>
      </c>
      <c r="R73" s="643">
        <v>1</v>
      </c>
      <c r="S73" s="567">
        <f t="shared" si="3"/>
        <v>1</v>
      </c>
      <c r="T73" s="568" t="str">
        <f t="shared" si="4"/>
        <v>De acuerdo con lo programado</v>
      </c>
      <c r="U73" s="575"/>
      <c r="V73" s="575">
        <f>'[2]PIF AIDOQ'!V73+'[2]PIF PB'!V73+[2]David!V73+'[2]José Luis'!V73+[2]Leo!V73+[2]Ricardo!V73+'[2]Luis A'!V73+[2]DR!V73</f>
        <v>0</v>
      </c>
      <c r="W73" s="575">
        <f>'[2]PIF AIDOQ'!W73+'[2]PIF PB'!W73+[2]David!W73+'[2]José Luis'!W73+[2]Leo!W73+[2]Ricardo!W73+'[2]Luis A'!W73+[2]DR!W73</f>
        <v>0</v>
      </c>
      <c r="X73" s="567" t="str">
        <f t="shared" si="5"/>
        <v>No hay Programación</v>
      </c>
      <c r="Y73" s="568" t="str">
        <f t="shared" si="6"/>
        <v>De acuerdo con lo programado</v>
      </c>
      <c r="Z73" s="575"/>
      <c r="AA73" s="575"/>
      <c r="AB73" s="575"/>
      <c r="AC73" s="575"/>
      <c r="AD73" s="575"/>
    </row>
    <row r="74" spans="1:30" ht="35.25" customHeight="1" thickTop="1" thickBot="1">
      <c r="A74" s="563">
        <v>7.1</v>
      </c>
      <c r="B74" s="564"/>
      <c r="C74" s="564"/>
      <c r="D74" s="564"/>
      <c r="E74" s="564"/>
      <c r="F74" s="587" t="s">
        <v>1275</v>
      </c>
      <c r="G74" s="605">
        <v>0</v>
      </c>
      <c r="H74" s="605">
        <v>0</v>
      </c>
      <c r="I74" s="567" t="str">
        <f t="shared" si="0"/>
        <v>No hay Programación</v>
      </c>
      <c r="J74" s="568" t="str">
        <f t="shared" si="1"/>
        <v>De acuerdo con lo programado</v>
      </c>
      <c r="K74" s="588"/>
      <c r="L74" s="604">
        <v>0</v>
      </c>
      <c r="M74" s="604">
        <v>0</v>
      </c>
      <c r="N74" s="567" t="str">
        <f t="shared" si="7"/>
        <v>No hay Programación</v>
      </c>
      <c r="O74" s="568" t="str">
        <f t="shared" si="2"/>
        <v>De acuerdo con lo programado</v>
      </c>
      <c r="P74" s="575"/>
      <c r="Q74" s="643">
        <v>1</v>
      </c>
      <c r="R74" s="643">
        <v>1</v>
      </c>
      <c r="S74" s="567">
        <f t="shared" si="3"/>
        <v>1</v>
      </c>
      <c r="T74" s="568" t="str">
        <f t="shared" si="4"/>
        <v>De acuerdo con lo programado</v>
      </c>
      <c r="U74" s="575"/>
      <c r="V74" s="575">
        <f>'[2]PIF AIDOQ'!V74+'[2]PIF PB'!V74+[2]David!V74+'[2]José Luis'!V74+[2]Leo!V74+[2]Ricardo!V74+'[2]Luis A'!V74+[2]DR!V74</f>
        <v>0</v>
      </c>
      <c r="W74" s="575">
        <f>'[2]PIF AIDOQ'!W74+'[2]PIF PB'!W74+[2]David!W74+'[2]José Luis'!W74+[2]Leo!W74+[2]Ricardo!W74+'[2]Luis A'!W74+[2]DR!W74</f>
        <v>0</v>
      </c>
      <c r="X74" s="567" t="str">
        <f t="shared" si="5"/>
        <v>No hay Programación</v>
      </c>
      <c r="Y74" s="568" t="str">
        <f t="shared" si="6"/>
        <v>De acuerdo con lo programado</v>
      </c>
      <c r="Z74" s="575"/>
      <c r="AA74" s="575"/>
      <c r="AB74" s="575"/>
      <c r="AC74" s="575"/>
      <c r="AD74" s="575"/>
    </row>
    <row r="75" spans="1:30" ht="35.25" customHeight="1" thickTop="1" thickBot="1">
      <c r="A75" s="563">
        <v>7.2</v>
      </c>
      <c r="B75" s="564"/>
      <c r="C75" s="564"/>
      <c r="D75" s="564"/>
      <c r="E75" s="564"/>
      <c r="F75" s="577" t="s">
        <v>1276</v>
      </c>
      <c r="G75" s="605">
        <v>1</v>
      </c>
      <c r="H75" s="605">
        <v>8</v>
      </c>
      <c r="I75" s="567">
        <f t="shared" si="0"/>
        <v>8</v>
      </c>
      <c r="J75" s="568" t="str">
        <f t="shared" si="1"/>
        <v>De acuerdo con lo programado</v>
      </c>
      <c r="K75" s="578"/>
      <c r="L75" s="604">
        <v>6</v>
      </c>
      <c r="M75" s="604">
        <v>6</v>
      </c>
      <c r="N75" s="567">
        <f t="shared" si="7"/>
        <v>1</v>
      </c>
      <c r="O75" s="568" t="str">
        <f t="shared" si="2"/>
        <v>De acuerdo con lo programado</v>
      </c>
      <c r="P75" s="575"/>
      <c r="Q75" s="643">
        <v>0</v>
      </c>
      <c r="R75" s="643">
        <v>0</v>
      </c>
      <c r="S75" s="567" t="str">
        <f t="shared" si="3"/>
        <v>No hay Programación</v>
      </c>
      <c r="T75" s="568" t="str">
        <f t="shared" si="4"/>
        <v>De acuerdo con lo programado</v>
      </c>
      <c r="U75" s="575"/>
      <c r="V75" s="575">
        <f>'[2]PIF AIDOQ'!V75+'[2]PIF PB'!V75+[2]David!V75+'[2]José Luis'!V75+[2]Leo!V75+[2]Ricardo!V75+'[2]Luis A'!V75+[2]DR!V75</f>
        <v>10</v>
      </c>
      <c r="W75" s="575">
        <f>'[2]PIF AIDOQ'!W75+'[2]PIF PB'!W75+[2]David!W75+'[2]José Luis'!W75+[2]Leo!W75+[2]Ricardo!W75+'[2]Luis A'!W75+[2]DR!W75</f>
        <v>10</v>
      </c>
      <c r="X75" s="567">
        <f t="shared" si="5"/>
        <v>1</v>
      </c>
      <c r="Y75" s="568" t="str">
        <f t="shared" si="6"/>
        <v>De acuerdo con lo programado</v>
      </c>
      <c r="Z75" s="575"/>
      <c r="AA75" s="575"/>
      <c r="AB75" s="575"/>
      <c r="AC75" s="575"/>
      <c r="AD75" s="575"/>
    </row>
    <row r="76" spans="1:30" ht="35.25" customHeight="1" thickTop="1" thickBot="1">
      <c r="A76" s="563">
        <v>7.3</v>
      </c>
      <c r="B76" s="564"/>
      <c r="C76" s="564"/>
      <c r="D76" s="564"/>
      <c r="E76" s="564"/>
      <c r="F76" s="587" t="s">
        <v>1277</v>
      </c>
      <c r="G76" s="605">
        <v>0</v>
      </c>
      <c r="H76" s="605">
        <v>0</v>
      </c>
      <c r="I76" s="567" t="str">
        <f t="shared" si="0"/>
        <v>No hay Programación</v>
      </c>
      <c r="J76" s="568" t="str">
        <f t="shared" si="1"/>
        <v>De acuerdo con lo programado</v>
      </c>
      <c r="K76" s="588"/>
      <c r="L76" s="604">
        <v>6</v>
      </c>
      <c r="M76" s="604">
        <v>7</v>
      </c>
      <c r="N76" s="567">
        <f t="shared" si="7"/>
        <v>1.1666666666666667</v>
      </c>
      <c r="O76" s="568" t="str">
        <f t="shared" si="2"/>
        <v>De acuerdo con lo programado</v>
      </c>
      <c r="P76" s="575"/>
      <c r="Q76" s="643">
        <v>4</v>
      </c>
      <c r="R76" s="643">
        <v>4</v>
      </c>
      <c r="S76" s="567">
        <f t="shared" si="3"/>
        <v>1</v>
      </c>
      <c r="T76" s="568" t="str">
        <f t="shared" si="4"/>
        <v>De acuerdo con lo programado</v>
      </c>
      <c r="U76" s="575"/>
      <c r="V76" s="575">
        <f>'[2]PIF AIDOQ'!V76+'[2]PIF PB'!V76+[2]David!V76+'[2]José Luis'!V76+[2]Leo!V76+[2]Ricardo!V76+'[2]Luis A'!V76+[2]DR!V76</f>
        <v>8</v>
      </c>
      <c r="W76" s="575">
        <f>'[2]PIF AIDOQ'!W76+'[2]PIF PB'!W76+[2]David!W76+'[2]José Luis'!W76+[2]Leo!W76+[2]Ricardo!W76+'[2]Luis A'!W76+[2]DR!W76</f>
        <v>8</v>
      </c>
      <c r="X76" s="567">
        <f t="shared" si="5"/>
        <v>1</v>
      </c>
      <c r="Y76" s="568" t="str">
        <f t="shared" si="6"/>
        <v>De acuerdo con lo programado</v>
      </c>
      <c r="Z76" s="575"/>
      <c r="AA76" s="575"/>
      <c r="AB76" s="575"/>
      <c r="AC76" s="575"/>
      <c r="AD76" s="575"/>
    </row>
    <row r="77" spans="1:30" ht="35.25" customHeight="1" thickTop="1" thickBot="1">
      <c r="A77" s="563">
        <v>7.3</v>
      </c>
      <c r="B77" s="564"/>
      <c r="C77" s="564"/>
      <c r="D77" s="564"/>
      <c r="E77" s="564"/>
      <c r="F77" s="587" t="s">
        <v>1277</v>
      </c>
      <c r="G77" s="605">
        <v>0</v>
      </c>
      <c r="H77" s="605">
        <v>0</v>
      </c>
      <c r="I77" s="567" t="str">
        <f t="shared" si="0"/>
        <v>No hay Programación</v>
      </c>
      <c r="J77" s="568" t="str">
        <f t="shared" si="1"/>
        <v>De acuerdo con lo programado</v>
      </c>
      <c r="K77" s="588"/>
      <c r="L77" s="604">
        <v>3</v>
      </c>
      <c r="M77" s="604">
        <v>4</v>
      </c>
      <c r="N77" s="567">
        <f t="shared" si="7"/>
        <v>1.3333333333333333</v>
      </c>
      <c r="O77" s="568" t="str">
        <f t="shared" si="2"/>
        <v>De acuerdo con lo programado</v>
      </c>
      <c r="P77" s="575"/>
      <c r="Q77" s="643">
        <v>0</v>
      </c>
      <c r="R77" s="643">
        <v>0</v>
      </c>
      <c r="S77" s="567" t="str">
        <f t="shared" si="3"/>
        <v>No hay Programación</v>
      </c>
      <c r="T77" s="568" t="str">
        <f t="shared" si="4"/>
        <v>De acuerdo con lo programado</v>
      </c>
      <c r="U77" s="575"/>
      <c r="V77" s="575">
        <f>'[2]PIF AIDOQ'!V77+'[2]PIF PB'!V77+[2]David!V77+'[2]José Luis'!V77+[2]Leo!V77+[2]Ricardo!V77+'[2]Luis A'!V77+[2]DR!V77</f>
        <v>2</v>
      </c>
      <c r="W77" s="575">
        <f>'[2]PIF AIDOQ'!W77+'[2]PIF PB'!W77+[2]David!W77+'[2]José Luis'!W77+[2]Leo!W77+[2]Ricardo!W77+'[2]Luis A'!W77+[2]DR!W77</f>
        <v>2</v>
      </c>
      <c r="X77" s="567">
        <f t="shared" si="5"/>
        <v>1</v>
      </c>
      <c r="Y77" s="568" t="str">
        <f t="shared" si="6"/>
        <v>De acuerdo con lo programado</v>
      </c>
      <c r="Z77" s="575"/>
      <c r="AA77" s="575"/>
      <c r="AB77" s="575"/>
      <c r="AC77" s="575"/>
      <c r="AD77" s="575"/>
    </row>
    <row r="78" spans="1:30" ht="35.25" customHeight="1" thickTop="1" thickBot="1">
      <c r="A78" s="563">
        <v>8</v>
      </c>
      <c r="B78" s="564"/>
      <c r="C78" s="564"/>
      <c r="D78" s="564"/>
      <c r="E78" s="564"/>
      <c r="F78" s="584" t="s">
        <v>1278</v>
      </c>
      <c r="G78" s="605">
        <v>0</v>
      </c>
      <c r="H78" s="605">
        <v>0</v>
      </c>
      <c r="I78" s="567" t="str">
        <f t="shared" ref="I78:I141" si="8">IF(H78="","No hay ejecución",IF(AND(G78=0),"No hay Programación", H78/G78))</f>
        <v>No hay Programación</v>
      </c>
      <c r="J78" s="568" t="str">
        <f t="shared" ref="J78:J141" si="9">IF(I78="No hay ejecución","NA",IF(I78&gt;=90%,"De acuerdo con lo programado",IF(I78&gt;=51%,"Atraso Leve",IF(I78&lt;=50%,"En riesgo cumplimiento"))))</f>
        <v>De acuerdo con lo programado</v>
      </c>
      <c r="K78" s="586"/>
      <c r="L78" s="604">
        <v>0</v>
      </c>
      <c r="M78" s="604">
        <v>0</v>
      </c>
      <c r="N78" s="567" t="str">
        <f t="shared" si="7"/>
        <v>No hay Programación</v>
      </c>
      <c r="O78" s="568" t="str">
        <f t="shared" ref="O78:O141" si="10">IF(N78="No hay ejecución","NA",IF(N78&gt;=90%,"De acuerdo con lo programado",IF(N78&gt;=51%,"Atraso Leve",IF(N78&lt;=50%,"En riesgo cumplimiento"))))</f>
        <v>De acuerdo con lo programado</v>
      </c>
      <c r="P78" s="575"/>
      <c r="Q78" s="643">
        <v>0</v>
      </c>
      <c r="R78" s="643">
        <v>0</v>
      </c>
      <c r="S78" s="567" t="str">
        <f t="shared" ref="S78:S141" si="11">IF(R78="","No hay ejecución",IF(AND(Q78=0),"No hay Programación", R78/Q78))</f>
        <v>No hay Programación</v>
      </c>
      <c r="T78" s="568" t="str">
        <f t="shared" ref="T78:T141" si="12">IF(S78="No hay ejecución","NA",IF(S78&gt;=90%,"De acuerdo con lo programado",IF(S78&gt;=51%,"Atraso Leve",IF(S78&lt;=50%,"En riesgo cumplimiento"))))</f>
        <v>De acuerdo con lo programado</v>
      </c>
      <c r="U78" s="575"/>
      <c r="V78" s="575">
        <f>'[2]PIF AIDOQ'!V78+'[2]PIF PB'!V78+[2]David!V78+'[2]José Luis'!V78+[2]Leo!V78+[2]Ricardo!V78+'[2]Luis A'!V78+[2]DR!V78</f>
        <v>0</v>
      </c>
      <c r="W78" s="575">
        <f>'[2]PIF AIDOQ'!W78+'[2]PIF PB'!W78+[2]David!W78+'[2]José Luis'!W78+[2]Leo!W78+[2]Ricardo!W78+'[2]Luis A'!W78+[2]DR!W78</f>
        <v>0</v>
      </c>
      <c r="X78" s="567" t="str">
        <f t="shared" ref="X78:X141" si="13">IF(W78="","No hay ejecución",IF(AND(V78=0),"No hay Programación", W78/V78))</f>
        <v>No hay Programación</v>
      </c>
      <c r="Y78" s="568" t="str">
        <f t="shared" ref="Y78:Y141" si="14">IF(X78="No hay ejecución","NA",IF(X78&gt;=90%,"De acuerdo con lo programado",IF(X78&gt;=51%,"Atraso Leve",IF(X78&lt;=50%,"En riesgo cumplimiento"))))</f>
        <v>De acuerdo con lo programado</v>
      </c>
      <c r="Z78" s="575"/>
      <c r="AA78" s="575"/>
      <c r="AB78" s="575"/>
      <c r="AC78" s="575"/>
      <c r="AD78" s="575"/>
    </row>
    <row r="79" spans="1:30" ht="35.25" customHeight="1" thickTop="1" thickBot="1">
      <c r="A79" s="563">
        <v>8.1</v>
      </c>
      <c r="B79" s="564">
        <v>0</v>
      </c>
      <c r="C79" s="564">
        <v>0</v>
      </c>
      <c r="D79" s="564">
        <v>0</v>
      </c>
      <c r="E79" s="564">
        <v>0</v>
      </c>
      <c r="F79" s="587" t="s">
        <v>1279</v>
      </c>
      <c r="G79" s="605">
        <v>0</v>
      </c>
      <c r="H79" s="605">
        <v>0</v>
      </c>
      <c r="I79" s="567" t="str">
        <f t="shared" si="8"/>
        <v>No hay Programación</v>
      </c>
      <c r="J79" s="568" t="str">
        <f t="shared" si="9"/>
        <v>De acuerdo con lo programado</v>
      </c>
      <c r="K79" s="588"/>
      <c r="L79" s="604">
        <v>0</v>
      </c>
      <c r="M79" s="604">
        <v>0</v>
      </c>
      <c r="N79" s="567" t="str">
        <f t="shared" ref="N79:N142" si="15">IF(M79="","No hay ejecución",IF(AND(L79=0),"No hay Programación", M79/L79))</f>
        <v>No hay Programación</v>
      </c>
      <c r="O79" s="568" t="str">
        <f t="shared" si="10"/>
        <v>De acuerdo con lo programado</v>
      </c>
      <c r="P79" s="575"/>
      <c r="Q79" s="643">
        <v>0</v>
      </c>
      <c r="R79" s="643">
        <v>0</v>
      </c>
      <c r="S79" s="567" t="str">
        <f t="shared" si="11"/>
        <v>No hay Programación</v>
      </c>
      <c r="T79" s="568" t="str">
        <f t="shared" si="12"/>
        <v>De acuerdo con lo programado</v>
      </c>
      <c r="U79" s="575"/>
      <c r="V79" s="575">
        <f>'[2]PIF AIDOQ'!V79+'[2]PIF PB'!V79+[2]David!V79+'[2]José Luis'!V79+[2]Leo!V79+[2]Ricardo!V79+'[2]Luis A'!V79+[2]DR!V79</f>
        <v>0</v>
      </c>
      <c r="W79" s="575">
        <f>'[2]PIF AIDOQ'!W79+'[2]PIF PB'!W79+[2]David!W79+'[2]José Luis'!W79+[2]Leo!W79+[2]Ricardo!W79+'[2]Luis A'!W79+[2]DR!W79</f>
        <v>0</v>
      </c>
      <c r="X79" s="567" t="str">
        <f t="shared" si="13"/>
        <v>No hay Programación</v>
      </c>
      <c r="Y79" s="568" t="str">
        <f t="shared" si="14"/>
        <v>De acuerdo con lo programado</v>
      </c>
      <c r="Z79" s="575"/>
      <c r="AA79" s="575"/>
      <c r="AB79" s="575"/>
      <c r="AC79" s="575"/>
      <c r="AD79" s="575"/>
    </row>
    <row r="80" spans="1:30" ht="35.25" customHeight="1" thickTop="1" thickBot="1">
      <c r="A80" s="563">
        <v>8.1</v>
      </c>
      <c r="B80" s="564"/>
      <c r="C80" s="564"/>
      <c r="D80" s="564"/>
      <c r="E80" s="564"/>
      <c r="F80" s="587" t="s">
        <v>1279</v>
      </c>
      <c r="G80" s="605">
        <v>0</v>
      </c>
      <c r="H80" s="605">
        <v>0</v>
      </c>
      <c r="I80" s="567" t="str">
        <f t="shared" si="8"/>
        <v>No hay Programación</v>
      </c>
      <c r="J80" s="568" t="str">
        <f t="shared" si="9"/>
        <v>De acuerdo con lo programado</v>
      </c>
      <c r="K80" s="588"/>
      <c r="L80" s="604">
        <v>0</v>
      </c>
      <c r="M80" s="604">
        <v>0</v>
      </c>
      <c r="N80" s="567" t="str">
        <f t="shared" si="15"/>
        <v>No hay Programación</v>
      </c>
      <c r="O80" s="568" t="str">
        <f t="shared" si="10"/>
        <v>De acuerdo con lo programado</v>
      </c>
      <c r="P80" s="575"/>
      <c r="Q80" s="643">
        <v>0</v>
      </c>
      <c r="R80" s="643">
        <v>0</v>
      </c>
      <c r="S80" s="567" t="str">
        <f t="shared" si="11"/>
        <v>No hay Programación</v>
      </c>
      <c r="T80" s="568" t="str">
        <f t="shared" si="12"/>
        <v>De acuerdo con lo programado</v>
      </c>
      <c r="U80" s="575"/>
      <c r="V80" s="575">
        <f>'[2]PIF AIDOQ'!V80+'[2]PIF PB'!V80+[2]David!V80+'[2]José Luis'!V80+[2]Leo!V80+[2]Ricardo!V80+'[2]Luis A'!V80+[2]DR!V80</f>
        <v>0</v>
      </c>
      <c r="W80" s="575">
        <f>'[2]PIF AIDOQ'!W80+'[2]PIF PB'!W80+[2]David!W80+'[2]José Luis'!W80+[2]Leo!W80+[2]Ricardo!W80+'[2]Luis A'!W80+[2]DR!W80</f>
        <v>0</v>
      </c>
      <c r="X80" s="567" t="str">
        <f t="shared" si="13"/>
        <v>No hay Programación</v>
      </c>
      <c r="Y80" s="568" t="str">
        <f t="shared" si="14"/>
        <v>De acuerdo con lo programado</v>
      </c>
      <c r="Z80" s="575"/>
      <c r="AA80" s="575"/>
      <c r="AB80" s="575"/>
      <c r="AC80" s="575"/>
      <c r="AD80" s="575"/>
    </row>
    <row r="81" spans="1:30" ht="35.25" customHeight="1" thickTop="1" thickBot="1">
      <c r="A81" s="563">
        <v>8.1999999999999993</v>
      </c>
      <c r="B81" s="564"/>
      <c r="C81" s="564"/>
      <c r="D81" s="564"/>
      <c r="E81" s="564"/>
      <c r="F81" s="577" t="s">
        <v>1280</v>
      </c>
      <c r="G81" s="605">
        <v>0</v>
      </c>
      <c r="H81" s="605">
        <v>0</v>
      </c>
      <c r="I81" s="567" t="str">
        <f t="shared" si="8"/>
        <v>No hay Programación</v>
      </c>
      <c r="J81" s="568" t="str">
        <f t="shared" si="9"/>
        <v>De acuerdo con lo programado</v>
      </c>
      <c r="K81" s="578"/>
      <c r="L81" s="604">
        <v>2</v>
      </c>
      <c r="M81" s="604">
        <v>2</v>
      </c>
      <c r="N81" s="567">
        <f t="shared" si="15"/>
        <v>1</v>
      </c>
      <c r="O81" s="568" t="str">
        <f t="shared" si="10"/>
        <v>De acuerdo con lo programado</v>
      </c>
      <c r="P81" s="575"/>
      <c r="Q81" s="643">
        <v>1</v>
      </c>
      <c r="R81" s="643">
        <v>1</v>
      </c>
      <c r="S81" s="567">
        <f t="shared" si="11"/>
        <v>1</v>
      </c>
      <c r="T81" s="568" t="str">
        <f t="shared" si="12"/>
        <v>De acuerdo con lo programado</v>
      </c>
      <c r="U81" s="575"/>
      <c r="V81" s="575">
        <f>'[2]PIF AIDOQ'!V81+'[2]PIF PB'!V81+[2]David!V81+'[2]José Luis'!V81+[2]Leo!V81+[2]Ricardo!V81+'[2]Luis A'!V81+[2]DR!V81</f>
        <v>0</v>
      </c>
      <c r="W81" s="575">
        <f>'[2]PIF AIDOQ'!W81+'[2]PIF PB'!W81+[2]David!W81+'[2]José Luis'!W81+[2]Leo!W81+[2]Ricardo!W81+'[2]Luis A'!W81+[2]DR!W81</f>
        <v>0</v>
      </c>
      <c r="X81" s="567" t="str">
        <f t="shared" si="13"/>
        <v>No hay Programación</v>
      </c>
      <c r="Y81" s="568" t="str">
        <f t="shared" si="14"/>
        <v>De acuerdo con lo programado</v>
      </c>
      <c r="Z81" s="575"/>
      <c r="AA81" s="575"/>
      <c r="AB81" s="575"/>
      <c r="AC81" s="575"/>
      <c r="AD81" s="575"/>
    </row>
    <row r="82" spans="1:30" ht="35.25" customHeight="1" thickTop="1" thickBot="1">
      <c r="A82" s="563">
        <v>8.1999999999999993</v>
      </c>
      <c r="B82" s="564"/>
      <c r="C82" s="564"/>
      <c r="D82" s="564"/>
      <c r="E82" s="564"/>
      <c r="F82" s="577" t="s">
        <v>1280</v>
      </c>
      <c r="G82" s="605">
        <v>0</v>
      </c>
      <c r="H82" s="605">
        <v>0</v>
      </c>
      <c r="I82" s="567" t="str">
        <f t="shared" si="8"/>
        <v>No hay Programación</v>
      </c>
      <c r="J82" s="568" t="str">
        <f t="shared" si="9"/>
        <v>De acuerdo con lo programado</v>
      </c>
      <c r="K82" s="578"/>
      <c r="L82" s="604">
        <v>0</v>
      </c>
      <c r="M82" s="604">
        <v>0</v>
      </c>
      <c r="N82" s="567" t="str">
        <f t="shared" si="15"/>
        <v>No hay Programación</v>
      </c>
      <c r="O82" s="568" t="str">
        <f t="shared" si="10"/>
        <v>De acuerdo con lo programado</v>
      </c>
      <c r="P82" s="575"/>
      <c r="Q82" s="643">
        <v>0</v>
      </c>
      <c r="R82" s="643">
        <v>0</v>
      </c>
      <c r="S82" s="567" t="str">
        <f t="shared" si="11"/>
        <v>No hay Programación</v>
      </c>
      <c r="T82" s="568" t="str">
        <f t="shared" si="12"/>
        <v>De acuerdo con lo programado</v>
      </c>
      <c r="U82" s="575"/>
      <c r="V82" s="575">
        <f>'[2]PIF AIDOQ'!V82+'[2]PIF PB'!V82+[2]David!V82+'[2]José Luis'!V82+[2]Leo!V82+[2]Ricardo!V82+'[2]Luis A'!V82+[2]DR!V82</f>
        <v>0</v>
      </c>
      <c r="W82" s="575">
        <f>'[2]PIF AIDOQ'!W82+'[2]PIF PB'!W82+[2]David!W82+'[2]José Luis'!W82+[2]Leo!W82+[2]Ricardo!W82+'[2]Luis A'!W82+[2]DR!W82</f>
        <v>0</v>
      </c>
      <c r="X82" s="567" t="str">
        <f t="shared" si="13"/>
        <v>No hay Programación</v>
      </c>
      <c r="Y82" s="568" t="str">
        <f t="shared" si="14"/>
        <v>De acuerdo con lo programado</v>
      </c>
      <c r="Z82" s="575"/>
      <c r="AA82" s="575"/>
      <c r="AB82" s="575"/>
      <c r="AC82" s="575"/>
      <c r="AD82" s="575"/>
    </row>
    <row r="83" spans="1:30" ht="35.25" customHeight="1" thickTop="1" thickBot="1">
      <c r="A83" s="563">
        <v>8.3000000000000007</v>
      </c>
      <c r="B83" s="564"/>
      <c r="C83" s="564"/>
      <c r="D83" s="564"/>
      <c r="E83" s="564"/>
      <c r="F83" s="587" t="s">
        <v>1281</v>
      </c>
      <c r="G83" s="605">
        <v>0</v>
      </c>
      <c r="H83" s="605">
        <v>0</v>
      </c>
      <c r="I83" s="567" t="str">
        <f t="shared" si="8"/>
        <v>No hay Programación</v>
      </c>
      <c r="J83" s="568" t="str">
        <f t="shared" si="9"/>
        <v>De acuerdo con lo programado</v>
      </c>
      <c r="K83" s="588"/>
      <c r="L83" s="604">
        <v>2</v>
      </c>
      <c r="M83" s="604">
        <v>2</v>
      </c>
      <c r="N83" s="567">
        <f t="shared" si="15"/>
        <v>1</v>
      </c>
      <c r="O83" s="568" t="str">
        <f t="shared" si="10"/>
        <v>De acuerdo con lo programado</v>
      </c>
      <c r="P83" s="575"/>
      <c r="Q83" s="643">
        <v>0</v>
      </c>
      <c r="R83" s="643">
        <v>0</v>
      </c>
      <c r="S83" s="567" t="str">
        <f t="shared" si="11"/>
        <v>No hay Programación</v>
      </c>
      <c r="T83" s="568" t="str">
        <f t="shared" si="12"/>
        <v>De acuerdo con lo programado</v>
      </c>
      <c r="U83" s="575"/>
      <c r="V83" s="575">
        <f>'[2]PIF AIDOQ'!V83+'[2]PIF PB'!V83+[2]David!V83+'[2]José Luis'!V83+[2]Leo!V83+[2]Ricardo!V83+'[2]Luis A'!V83+[2]DR!V83</f>
        <v>0</v>
      </c>
      <c r="W83" s="575">
        <f>'[2]PIF AIDOQ'!W83+'[2]PIF PB'!W83+[2]David!W83+'[2]José Luis'!W83+[2]Leo!W83+[2]Ricardo!W83+'[2]Luis A'!W83+[2]DR!W83</f>
        <v>0</v>
      </c>
      <c r="X83" s="567" t="str">
        <f t="shared" si="13"/>
        <v>No hay Programación</v>
      </c>
      <c r="Y83" s="568" t="str">
        <f t="shared" si="14"/>
        <v>De acuerdo con lo programado</v>
      </c>
      <c r="Z83" s="575"/>
      <c r="AA83" s="575"/>
      <c r="AB83" s="575"/>
      <c r="AC83" s="575"/>
      <c r="AD83" s="575"/>
    </row>
    <row r="84" spans="1:30" ht="35.25" customHeight="1" thickTop="1" thickBot="1">
      <c r="A84" s="563">
        <v>8.3000000000000007</v>
      </c>
      <c r="B84" s="564"/>
      <c r="C84" s="564"/>
      <c r="D84" s="564"/>
      <c r="E84" s="564"/>
      <c r="F84" s="587" t="s">
        <v>1281</v>
      </c>
      <c r="G84" s="605">
        <v>0</v>
      </c>
      <c r="H84" s="605">
        <v>0</v>
      </c>
      <c r="I84" s="567" t="str">
        <f t="shared" si="8"/>
        <v>No hay Programación</v>
      </c>
      <c r="J84" s="568" t="str">
        <f t="shared" si="9"/>
        <v>De acuerdo con lo programado</v>
      </c>
      <c r="K84" s="588"/>
      <c r="L84" s="604">
        <v>0</v>
      </c>
      <c r="M84" s="604">
        <v>0</v>
      </c>
      <c r="N84" s="567" t="str">
        <f t="shared" si="15"/>
        <v>No hay Programación</v>
      </c>
      <c r="O84" s="568" t="str">
        <f t="shared" si="10"/>
        <v>De acuerdo con lo programado</v>
      </c>
      <c r="P84" s="575"/>
      <c r="Q84" s="643">
        <v>0</v>
      </c>
      <c r="R84" s="643">
        <v>0</v>
      </c>
      <c r="S84" s="567" t="str">
        <f t="shared" si="11"/>
        <v>No hay Programación</v>
      </c>
      <c r="T84" s="568" t="str">
        <f t="shared" si="12"/>
        <v>De acuerdo con lo programado</v>
      </c>
      <c r="U84" s="575"/>
      <c r="V84" s="575">
        <f>'[2]PIF AIDOQ'!V84+'[2]PIF PB'!V84+[2]David!V84+'[2]José Luis'!V84+[2]Leo!V84+[2]Ricardo!V84+'[2]Luis A'!V84+[2]DR!V84</f>
        <v>0</v>
      </c>
      <c r="W84" s="575">
        <f>'[2]PIF AIDOQ'!W84+'[2]PIF PB'!W84+[2]David!W84+'[2]José Luis'!W84+[2]Leo!W84+[2]Ricardo!W84+'[2]Luis A'!W84+[2]DR!W84</f>
        <v>0</v>
      </c>
      <c r="X84" s="567" t="str">
        <f t="shared" si="13"/>
        <v>No hay Programación</v>
      </c>
      <c r="Y84" s="568" t="str">
        <f t="shared" si="14"/>
        <v>De acuerdo con lo programado</v>
      </c>
      <c r="Z84" s="575"/>
      <c r="AA84" s="575"/>
      <c r="AB84" s="575"/>
      <c r="AC84" s="575"/>
      <c r="AD84" s="575"/>
    </row>
    <row r="85" spans="1:30" ht="35.25" customHeight="1" thickTop="1" thickBot="1">
      <c r="A85" s="563">
        <v>8.4</v>
      </c>
      <c r="B85" s="564"/>
      <c r="C85" s="564"/>
      <c r="D85" s="564"/>
      <c r="E85" s="564"/>
      <c r="F85" s="577" t="s">
        <v>1282</v>
      </c>
      <c r="G85" s="605">
        <v>0</v>
      </c>
      <c r="H85" s="605">
        <v>0</v>
      </c>
      <c r="I85" s="567" t="str">
        <f t="shared" si="8"/>
        <v>No hay Programación</v>
      </c>
      <c r="J85" s="568" t="str">
        <f t="shared" si="9"/>
        <v>De acuerdo con lo programado</v>
      </c>
      <c r="K85" s="578"/>
      <c r="L85" s="604">
        <v>3</v>
      </c>
      <c r="M85" s="604">
        <v>3</v>
      </c>
      <c r="N85" s="567">
        <f t="shared" si="15"/>
        <v>1</v>
      </c>
      <c r="O85" s="568" t="str">
        <f t="shared" si="10"/>
        <v>De acuerdo con lo programado</v>
      </c>
      <c r="P85" s="575"/>
      <c r="Q85" s="643">
        <v>1</v>
      </c>
      <c r="R85" s="643">
        <v>1</v>
      </c>
      <c r="S85" s="567">
        <f t="shared" si="11"/>
        <v>1</v>
      </c>
      <c r="T85" s="568" t="str">
        <f t="shared" si="12"/>
        <v>De acuerdo con lo programado</v>
      </c>
      <c r="U85" s="575"/>
      <c r="V85" s="575">
        <f>'[2]PIF AIDOQ'!V85+'[2]PIF PB'!V85+[2]David!V85+'[2]José Luis'!V85+[2]Leo!V85+[2]Ricardo!V85+'[2]Luis A'!V85+[2]DR!V85</f>
        <v>0</v>
      </c>
      <c r="W85" s="575">
        <f>'[2]PIF AIDOQ'!W85+'[2]PIF PB'!W85+[2]David!W85+'[2]José Luis'!W85+[2]Leo!W85+[2]Ricardo!W85+'[2]Luis A'!W85+[2]DR!W85</f>
        <v>0</v>
      </c>
      <c r="X85" s="567" t="str">
        <f t="shared" si="13"/>
        <v>No hay Programación</v>
      </c>
      <c r="Y85" s="568" t="str">
        <f t="shared" si="14"/>
        <v>De acuerdo con lo programado</v>
      </c>
      <c r="Z85" s="575"/>
      <c r="AA85" s="575"/>
      <c r="AB85" s="575"/>
      <c r="AC85" s="575"/>
      <c r="AD85" s="575"/>
    </row>
    <row r="86" spans="1:30" ht="35.25" customHeight="1" thickTop="1" thickBot="1">
      <c r="A86" s="563">
        <v>8.4</v>
      </c>
      <c r="B86" s="564"/>
      <c r="C86" s="564"/>
      <c r="D86" s="564"/>
      <c r="E86" s="564"/>
      <c r="F86" s="577" t="s">
        <v>1282</v>
      </c>
      <c r="G86" s="605">
        <v>0</v>
      </c>
      <c r="H86" s="605">
        <v>0</v>
      </c>
      <c r="I86" s="567" t="str">
        <f t="shared" si="8"/>
        <v>No hay Programación</v>
      </c>
      <c r="J86" s="568" t="str">
        <f t="shared" si="9"/>
        <v>De acuerdo con lo programado</v>
      </c>
      <c r="K86" s="578"/>
      <c r="L86" s="604">
        <v>0</v>
      </c>
      <c r="M86" s="604">
        <v>0</v>
      </c>
      <c r="N86" s="567" t="str">
        <f t="shared" si="15"/>
        <v>No hay Programación</v>
      </c>
      <c r="O86" s="568" t="str">
        <f t="shared" si="10"/>
        <v>De acuerdo con lo programado</v>
      </c>
      <c r="P86" s="575"/>
      <c r="Q86" s="643">
        <v>0</v>
      </c>
      <c r="R86" s="643">
        <v>0</v>
      </c>
      <c r="S86" s="567" t="str">
        <f t="shared" si="11"/>
        <v>No hay Programación</v>
      </c>
      <c r="T86" s="568" t="str">
        <f t="shared" si="12"/>
        <v>De acuerdo con lo programado</v>
      </c>
      <c r="U86" s="575"/>
      <c r="V86" s="575">
        <f>'[2]PIF AIDOQ'!V86+'[2]PIF PB'!V86+[2]David!V86+'[2]José Luis'!V86+[2]Leo!V86+[2]Ricardo!V86+'[2]Luis A'!V86+[2]DR!V86</f>
        <v>0</v>
      </c>
      <c r="W86" s="575">
        <f>'[2]PIF AIDOQ'!W86+'[2]PIF PB'!W86+[2]David!W86+'[2]José Luis'!W86+[2]Leo!W86+[2]Ricardo!W86+'[2]Luis A'!W86+[2]DR!W86</f>
        <v>0</v>
      </c>
      <c r="X86" s="567" t="str">
        <f t="shared" si="13"/>
        <v>No hay Programación</v>
      </c>
      <c r="Y86" s="568" t="str">
        <f t="shared" si="14"/>
        <v>De acuerdo con lo programado</v>
      </c>
      <c r="Z86" s="575"/>
      <c r="AA86" s="575"/>
      <c r="AB86" s="575"/>
      <c r="AC86" s="575"/>
      <c r="AD86" s="575"/>
    </row>
    <row r="87" spans="1:30" ht="35.25" customHeight="1" thickTop="1" thickBot="1">
      <c r="A87" s="563">
        <v>8.5</v>
      </c>
      <c r="B87" s="564"/>
      <c r="C87" s="564"/>
      <c r="D87" s="564"/>
      <c r="E87" s="564"/>
      <c r="F87" s="577" t="s">
        <v>1283</v>
      </c>
      <c r="G87" s="605">
        <v>0</v>
      </c>
      <c r="H87" s="605">
        <v>0</v>
      </c>
      <c r="I87" s="567" t="str">
        <f t="shared" si="8"/>
        <v>No hay Programación</v>
      </c>
      <c r="J87" s="568" t="str">
        <f t="shared" si="9"/>
        <v>De acuerdo con lo programado</v>
      </c>
      <c r="K87" s="578"/>
      <c r="L87" s="604">
        <v>3</v>
      </c>
      <c r="M87" s="604">
        <v>3</v>
      </c>
      <c r="N87" s="567">
        <f t="shared" si="15"/>
        <v>1</v>
      </c>
      <c r="O87" s="568" t="str">
        <f t="shared" si="10"/>
        <v>De acuerdo con lo programado</v>
      </c>
      <c r="P87" s="575"/>
      <c r="Q87" s="643">
        <v>0</v>
      </c>
      <c r="R87" s="643">
        <v>0</v>
      </c>
      <c r="S87" s="567" t="str">
        <f t="shared" si="11"/>
        <v>No hay Programación</v>
      </c>
      <c r="T87" s="568" t="str">
        <f t="shared" si="12"/>
        <v>De acuerdo con lo programado</v>
      </c>
      <c r="U87" s="575"/>
      <c r="V87" s="575">
        <f>'[2]PIF AIDOQ'!V87+'[2]PIF PB'!V87+[2]David!V87+'[2]José Luis'!V87+[2]Leo!V87+[2]Ricardo!V87+'[2]Luis A'!V87+[2]DR!V87</f>
        <v>0</v>
      </c>
      <c r="W87" s="575">
        <f>'[2]PIF AIDOQ'!W87+'[2]PIF PB'!W87+[2]David!W87+'[2]José Luis'!W87+[2]Leo!W87+[2]Ricardo!W87+'[2]Luis A'!W87+[2]DR!W87</f>
        <v>0</v>
      </c>
      <c r="X87" s="567" t="str">
        <f t="shared" si="13"/>
        <v>No hay Programación</v>
      </c>
      <c r="Y87" s="568" t="str">
        <f t="shared" si="14"/>
        <v>De acuerdo con lo programado</v>
      </c>
      <c r="Z87" s="575"/>
      <c r="AA87" s="575"/>
      <c r="AB87" s="575"/>
      <c r="AC87" s="575"/>
      <c r="AD87" s="575"/>
    </row>
    <row r="88" spans="1:30" ht="35.25" customHeight="1" thickTop="1" thickBot="1">
      <c r="A88" s="563">
        <v>8.5</v>
      </c>
      <c r="B88" s="564"/>
      <c r="C88" s="564"/>
      <c r="D88" s="564"/>
      <c r="E88" s="564"/>
      <c r="F88" s="577" t="s">
        <v>1283</v>
      </c>
      <c r="G88" s="605">
        <v>0</v>
      </c>
      <c r="H88" s="605">
        <v>0</v>
      </c>
      <c r="I88" s="567" t="str">
        <f t="shared" si="8"/>
        <v>No hay Programación</v>
      </c>
      <c r="J88" s="568" t="str">
        <f t="shared" si="9"/>
        <v>De acuerdo con lo programado</v>
      </c>
      <c r="K88" s="578"/>
      <c r="L88" s="604">
        <v>0</v>
      </c>
      <c r="M88" s="604">
        <v>0</v>
      </c>
      <c r="N88" s="567" t="str">
        <f t="shared" si="15"/>
        <v>No hay Programación</v>
      </c>
      <c r="O88" s="568" t="str">
        <f t="shared" si="10"/>
        <v>De acuerdo con lo programado</v>
      </c>
      <c r="P88" s="575"/>
      <c r="Q88" s="643">
        <v>0</v>
      </c>
      <c r="R88" s="643">
        <v>0</v>
      </c>
      <c r="S88" s="567" t="str">
        <f t="shared" si="11"/>
        <v>No hay Programación</v>
      </c>
      <c r="T88" s="568" t="str">
        <f t="shared" si="12"/>
        <v>De acuerdo con lo programado</v>
      </c>
      <c r="U88" s="575"/>
      <c r="V88" s="575">
        <f>'[2]PIF AIDOQ'!V88+'[2]PIF PB'!V88+[2]David!V88+'[2]José Luis'!V88+[2]Leo!V88+[2]Ricardo!V88+'[2]Luis A'!V88+[2]DR!V88</f>
        <v>0</v>
      </c>
      <c r="W88" s="575">
        <f>'[2]PIF AIDOQ'!W88+'[2]PIF PB'!W88+[2]David!W88+'[2]José Luis'!W88+[2]Leo!W88+[2]Ricardo!W88+'[2]Luis A'!W88+[2]DR!W88</f>
        <v>0</v>
      </c>
      <c r="X88" s="567" t="str">
        <f t="shared" si="13"/>
        <v>No hay Programación</v>
      </c>
      <c r="Y88" s="568" t="str">
        <f t="shared" si="14"/>
        <v>De acuerdo con lo programado</v>
      </c>
      <c r="Z88" s="575"/>
      <c r="AA88" s="575"/>
      <c r="AB88" s="575"/>
      <c r="AC88" s="575"/>
      <c r="AD88" s="575"/>
    </row>
    <row r="89" spans="1:30" ht="35.25" customHeight="1" thickTop="1" thickBot="1">
      <c r="A89" s="563">
        <v>9</v>
      </c>
      <c r="B89" s="564"/>
      <c r="C89" s="564"/>
      <c r="D89" s="564"/>
      <c r="E89" s="564"/>
      <c r="F89" s="584" t="s">
        <v>1284</v>
      </c>
      <c r="G89" s="605">
        <v>0</v>
      </c>
      <c r="H89" s="605">
        <v>0</v>
      </c>
      <c r="I89" s="567" t="str">
        <f t="shared" si="8"/>
        <v>No hay Programación</v>
      </c>
      <c r="J89" s="568" t="str">
        <f t="shared" si="9"/>
        <v>De acuerdo con lo programado</v>
      </c>
      <c r="K89" s="586"/>
      <c r="L89" s="604">
        <v>0</v>
      </c>
      <c r="M89" s="604">
        <v>0</v>
      </c>
      <c r="N89" s="567" t="str">
        <f t="shared" si="15"/>
        <v>No hay Programación</v>
      </c>
      <c r="O89" s="568" t="str">
        <f t="shared" si="10"/>
        <v>De acuerdo con lo programado</v>
      </c>
      <c r="P89" s="575"/>
      <c r="Q89" s="643">
        <v>0</v>
      </c>
      <c r="R89" s="643">
        <v>0</v>
      </c>
      <c r="S89" s="567" t="str">
        <f t="shared" si="11"/>
        <v>No hay Programación</v>
      </c>
      <c r="T89" s="568" t="str">
        <f t="shared" si="12"/>
        <v>De acuerdo con lo programado</v>
      </c>
      <c r="U89" s="575"/>
      <c r="V89" s="575">
        <f>'[2]PIF AIDOQ'!V89+'[2]PIF PB'!V89+[2]David!V89+'[2]José Luis'!V89+[2]Leo!V89+[2]Ricardo!V89+'[2]Luis A'!V89+[2]DR!V89</f>
        <v>0</v>
      </c>
      <c r="W89" s="575">
        <f>'[2]PIF AIDOQ'!W89+'[2]PIF PB'!W89+[2]David!W89+'[2]José Luis'!W89+[2]Leo!W89+[2]Ricardo!W89+'[2]Luis A'!W89+[2]DR!W89</f>
        <v>0</v>
      </c>
      <c r="X89" s="567" t="str">
        <f t="shared" si="13"/>
        <v>No hay Programación</v>
      </c>
      <c r="Y89" s="568" t="str">
        <f t="shared" si="14"/>
        <v>De acuerdo con lo programado</v>
      </c>
      <c r="Z89" s="575"/>
      <c r="AA89" s="575"/>
      <c r="AB89" s="575"/>
      <c r="AC89" s="575"/>
      <c r="AD89" s="575"/>
    </row>
    <row r="90" spans="1:30" ht="35.25" customHeight="1" thickTop="1" thickBot="1">
      <c r="A90" s="563">
        <v>9.1</v>
      </c>
      <c r="B90" s="564">
        <v>0</v>
      </c>
      <c r="C90" s="564">
        <v>0</v>
      </c>
      <c r="D90" s="564">
        <v>0</v>
      </c>
      <c r="E90" s="564">
        <v>0</v>
      </c>
      <c r="F90" s="577" t="s">
        <v>1285</v>
      </c>
      <c r="G90" s="605">
        <v>1</v>
      </c>
      <c r="H90" s="605">
        <v>5</v>
      </c>
      <c r="I90" s="567">
        <f t="shared" si="8"/>
        <v>5</v>
      </c>
      <c r="J90" s="568" t="str">
        <f t="shared" si="9"/>
        <v>De acuerdo con lo programado</v>
      </c>
      <c r="K90" s="578"/>
      <c r="L90" s="604">
        <v>2</v>
      </c>
      <c r="M90" s="604">
        <v>2</v>
      </c>
      <c r="N90" s="567">
        <f t="shared" si="15"/>
        <v>1</v>
      </c>
      <c r="O90" s="568" t="str">
        <f t="shared" si="10"/>
        <v>De acuerdo con lo programado</v>
      </c>
      <c r="P90" s="575"/>
      <c r="Q90" s="643">
        <v>1</v>
      </c>
      <c r="R90" s="643">
        <v>1</v>
      </c>
      <c r="S90" s="567">
        <f t="shared" si="11"/>
        <v>1</v>
      </c>
      <c r="T90" s="568" t="str">
        <f t="shared" si="12"/>
        <v>De acuerdo con lo programado</v>
      </c>
      <c r="U90" s="575"/>
      <c r="V90" s="575">
        <f>'[2]PIF AIDOQ'!V90+'[2]PIF PB'!V90+[2]David!V90+'[2]José Luis'!V90+[2]Leo!V90+[2]Ricardo!V90+'[2]Luis A'!V90+[2]DR!V90</f>
        <v>0</v>
      </c>
      <c r="W90" s="575">
        <f>'[2]PIF AIDOQ'!W90+'[2]PIF PB'!W90+[2]David!W90+'[2]José Luis'!W90+[2]Leo!W90+[2]Ricardo!W90+'[2]Luis A'!W90+[2]DR!W90</f>
        <v>1</v>
      </c>
      <c r="X90" s="567" t="str">
        <f t="shared" si="13"/>
        <v>No hay Programación</v>
      </c>
      <c r="Y90" s="568" t="str">
        <f t="shared" si="14"/>
        <v>De acuerdo con lo programado</v>
      </c>
      <c r="Z90" s="575"/>
      <c r="AA90" s="575"/>
      <c r="AB90" s="575"/>
      <c r="AC90" s="575"/>
      <c r="AD90" s="575"/>
    </row>
    <row r="91" spans="1:30" ht="35.25" customHeight="1" thickTop="1" thickBot="1">
      <c r="A91" s="563">
        <v>9.1</v>
      </c>
      <c r="B91" s="564"/>
      <c r="C91" s="564"/>
      <c r="D91" s="564"/>
      <c r="E91" s="564"/>
      <c r="F91" s="577" t="s">
        <v>1285</v>
      </c>
      <c r="G91" s="605">
        <v>0</v>
      </c>
      <c r="H91" s="605">
        <v>0</v>
      </c>
      <c r="I91" s="567" t="str">
        <f t="shared" si="8"/>
        <v>No hay Programación</v>
      </c>
      <c r="J91" s="568" t="str">
        <f t="shared" si="9"/>
        <v>De acuerdo con lo programado</v>
      </c>
      <c r="K91" s="578"/>
      <c r="L91" s="604">
        <v>0</v>
      </c>
      <c r="M91" s="604">
        <v>1</v>
      </c>
      <c r="N91" s="567" t="str">
        <f t="shared" si="15"/>
        <v>No hay Programación</v>
      </c>
      <c r="O91" s="568" t="str">
        <f t="shared" si="10"/>
        <v>De acuerdo con lo programado</v>
      </c>
      <c r="P91" s="575"/>
      <c r="Q91" s="643">
        <v>0</v>
      </c>
      <c r="R91" s="643">
        <v>0</v>
      </c>
      <c r="S91" s="567" t="str">
        <f t="shared" si="11"/>
        <v>No hay Programación</v>
      </c>
      <c r="T91" s="568" t="str">
        <f t="shared" si="12"/>
        <v>De acuerdo con lo programado</v>
      </c>
      <c r="U91" s="575"/>
      <c r="V91" s="575">
        <f>'[2]PIF AIDOQ'!V91+'[2]PIF PB'!V91+[2]David!V91+'[2]José Luis'!V91+[2]Leo!V91+[2]Ricardo!V91+'[2]Luis A'!V91+[2]DR!V91</f>
        <v>0</v>
      </c>
      <c r="W91" s="575">
        <f>'[2]PIF AIDOQ'!W91+'[2]PIF PB'!W91+[2]David!W91+'[2]José Luis'!W91+[2]Leo!W91+[2]Ricardo!W91+'[2]Luis A'!W91+[2]DR!W91</f>
        <v>0</v>
      </c>
      <c r="X91" s="567" t="str">
        <f t="shared" si="13"/>
        <v>No hay Programación</v>
      </c>
      <c r="Y91" s="568" t="str">
        <f t="shared" si="14"/>
        <v>De acuerdo con lo programado</v>
      </c>
      <c r="Z91" s="575"/>
      <c r="AA91" s="575"/>
      <c r="AB91" s="575"/>
      <c r="AC91" s="575"/>
      <c r="AD91" s="575"/>
    </row>
    <row r="92" spans="1:30" ht="35.25" customHeight="1" thickTop="1" thickBot="1">
      <c r="A92" s="563">
        <v>10</v>
      </c>
      <c r="B92" s="564">
        <v>0</v>
      </c>
      <c r="C92" s="564">
        <v>0</v>
      </c>
      <c r="D92" s="564">
        <v>0</v>
      </c>
      <c r="E92" s="564">
        <v>0</v>
      </c>
      <c r="F92" s="584" t="s">
        <v>1286</v>
      </c>
      <c r="G92" s="605">
        <v>0</v>
      </c>
      <c r="H92" s="605">
        <v>0</v>
      </c>
      <c r="I92" s="567" t="str">
        <f t="shared" si="8"/>
        <v>No hay Programación</v>
      </c>
      <c r="J92" s="568" t="str">
        <f t="shared" si="9"/>
        <v>De acuerdo con lo programado</v>
      </c>
      <c r="K92" s="586"/>
      <c r="L92" s="604">
        <v>0</v>
      </c>
      <c r="M92" s="604">
        <v>0</v>
      </c>
      <c r="N92" s="567" t="str">
        <f t="shared" si="15"/>
        <v>No hay Programación</v>
      </c>
      <c r="O92" s="568" t="str">
        <f t="shared" si="10"/>
        <v>De acuerdo con lo programado</v>
      </c>
      <c r="P92" s="575"/>
      <c r="Q92" s="643">
        <v>0</v>
      </c>
      <c r="R92" s="643">
        <v>0</v>
      </c>
      <c r="S92" s="567" t="str">
        <f t="shared" si="11"/>
        <v>No hay Programación</v>
      </c>
      <c r="T92" s="568" t="str">
        <f t="shared" si="12"/>
        <v>De acuerdo con lo programado</v>
      </c>
      <c r="U92" s="575"/>
      <c r="V92" s="575">
        <f>'[2]PIF AIDOQ'!V92+'[2]PIF PB'!V92+[2]David!V92+'[2]José Luis'!V92+[2]Leo!V92+[2]Ricardo!V92+'[2]Luis A'!V92+[2]DR!V92</f>
        <v>0</v>
      </c>
      <c r="W92" s="575">
        <f>'[2]PIF AIDOQ'!W92+'[2]PIF PB'!W92+[2]David!W92+'[2]José Luis'!W92+[2]Leo!W92+[2]Ricardo!W92+'[2]Luis A'!W92+[2]DR!W92</f>
        <v>0</v>
      </c>
      <c r="X92" s="567" t="str">
        <f t="shared" si="13"/>
        <v>No hay Programación</v>
      </c>
      <c r="Y92" s="568" t="str">
        <f t="shared" si="14"/>
        <v>De acuerdo con lo programado</v>
      </c>
      <c r="Z92" s="575"/>
      <c r="AA92" s="575"/>
      <c r="AB92" s="575"/>
      <c r="AC92" s="575"/>
      <c r="AD92" s="575"/>
    </row>
    <row r="93" spans="1:30" ht="35.25" customHeight="1" thickTop="1" thickBot="1">
      <c r="A93" s="563">
        <v>10.1</v>
      </c>
      <c r="B93" s="564">
        <v>0</v>
      </c>
      <c r="C93" s="564">
        <v>0</v>
      </c>
      <c r="D93" s="564">
        <v>0</v>
      </c>
      <c r="E93" s="564">
        <v>0</v>
      </c>
      <c r="F93" s="577" t="s">
        <v>1287</v>
      </c>
      <c r="G93" s="605">
        <v>0</v>
      </c>
      <c r="H93" s="605">
        <v>0</v>
      </c>
      <c r="I93" s="567" t="str">
        <f t="shared" si="8"/>
        <v>No hay Programación</v>
      </c>
      <c r="J93" s="568" t="str">
        <f t="shared" si="9"/>
        <v>De acuerdo con lo programado</v>
      </c>
      <c r="K93" s="578"/>
      <c r="L93" s="604">
        <v>114</v>
      </c>
      <c r="M93" s="604">
        <v>115</v>
      </c>
      <c r="N93" s="567">
        <f t="shared" si="15"/>
        <v>1.0087719298245614</v>
      </c>
      <c r="O93" s="568" t="str">
        <f t="shared" si="10"/>
        <v>De acuerdo con lo programado</v>
      </c>
      <c r="P93" s="575"/>
      <c r="Q93" s="643">
        <v>27</v>
      </c>
      <c r="R93" s="643">
        <v>28</v>
      </c>
      <c r="S93" s="567">
        <f t="shared" si="11"/>
        <v>1.037037037037037</v>
      </c>
      <c r="T93" s="568" t="str">
        <f t="shared" si="12"/>
        <v>De acuerdo con lo programado</v>
      </c>
      <c r="U93" s="575"/>
      <c r="V93" s="575">
        <f>'[2]PIF AIDOQ'!V93+'[2]PIF PB'!V93+[2]David!V93+'[2]José Luis'!V93+[2]Leo!V93+[2]Ricardo!V93+'[2]Luis A'!V93+[2]DR!V93</f>
        <v>70</v>
      </c>
      <c r="W93" s="575">
        <f>'[2]PIF AIDOQ'!W93+'[2]PIF PB'!W93+[2]David!W93+'[2]José Luis'!W93+[2]Leo!W93+[2]Ricardo!W93+'[2]Luis A'!W93+[2]DR!W93</f>
        <v>94</v>
      </c>
      <c r="X93" s="567">
        <f t="shared" si="13"/>
        <v>1.3428571428571427</v>
      </c>
      <c r="Y93" s="568" t="str">
        <f t="shared" si="14"/>
        <v>De acuerdo con lo programado</v>
      </c>
      <c r="Z93" s="575"/>
      <c r="AA93" s="575"/>
      <c r="AB93" s="575"/>
      <c r="AC93" s="575"/>
      <c r="AD93" s="575"/>
    </row>
    <row r="94" spans="1:30" ht="35.25" customHeight="1" thickTop="1" thickBot="1">
      <c r="A94" s="563">
        <v>10.1</v>
      </c>
      <c r="B94" s="564"/>
      <c r="C94" s="564"/>
      <c r="D94" s="564"/>
      <c r="E94" s="564"/>
      <c r="F94" s="577" t="s">
        <v>1287</v>
      </c>
      <c r="G94" s="605">
        <v>0</v>
      </c>
      <c r="H94" s="605">
        <v>0</v>
      </c>
      <c r="I94" s="567" t="str">
        <f t="shared" si="8"/>
        <v>No hay Programación</v>
      </c>
      <c r="J94" s="568" t="str">
        <f t="shared" si="9"/>
        <v>De acuerdo con lo programado</v>
      </c>
      <c r="K94" s="578"/>
      <c r="L94" s="604">
        <v>6</v>
      </c>
      <c r="M94" s="604">
        <v>7</v>
      </c>
      <c r="N94" s="567">
        <f t="shared" si="15"/>
        <v>1.1666666666666667</v>
      </c>
      <c r="O94" s="568" t="str">
        <f t="shared" si="10"/>
        <v>De acuerdo con lo programado</v>
      </c>
      <c r="P94" s="575"/>
      <c r="Q94" s="643">
        <v>10</v>
      </c>
      <c r="R94" s="643">
        <v>11</v>
      </c>
      <c r="S94" s="567">
        <f t="shared" si="11"/>
        <v>1.1000000000000001</v>
      </c>
      <c r="T94" s="568" t="str">
        <f t="shared" si="12"/>
        <v>De acuerdo con lo programado</v>
      </c>
      <c r="U94" s="575"/>
      <c r="V94" s="575">
        <f>'[2]PIF AIDOQ'!V94+'[2]PIF PB'!V94+[2]David!V94+'[2]José Luis'!V94+[2]Leo!V94+[2]Ricardo!V94+'[2]Luis A'!V94+[2]DR!V94</f>
        <v>0</v>
      </c>
      <c r="W94" s="575">
        <f>'[2]PIF AIDOQ'!W94+'[2]PIF PB'!W94+[2]David!W94+'[2]José Luis'!W94+[2]Leo!W94+[2]Ricardo!W94+'[2]Luis A'!W94+[2]DR!W94</f>
        <v>0</v>
      </c>
      <c r="X94" s="567" t="str">
        <f t="shared" si="13"/>
        <v>No hay Programación</v>
      </c>
      <c r="Y94" s="568" t="str">
        <f t="shared" si="14"/>
        <v>De acuerdo con lo programado</v>
      </c>
      <c r="Z94" s="575"/>
      <c r="AA94" s="575"/>
      <c r="AB94" s="575"/>
      <c r="AC94" s="575"/>
      <c r="AD94" s="575"/>
    </row>
    <row r="95" spans="1:30" ht="35.25" customHeight="1" thickTop="1" thickBot="1">
      <c r="A95" s="563">
        <v>10.1</v>
      </c>
      <c r="B95" s="564"/>
      <c r="C95" s="564"/>
      <c r="D95" s="564"/>
      <c r="E95" s="564"/>
      <c r="F95" s="577" t="s">
        <v>1287</v>
      </c>
      <c r="G95" s="605">
        <v>0</v>
      </c>
      <c r="H95" s="605">
        <v>0</v>
      </c>
      <c r="I95" s="567" t="str">
        <f t="shared" si="8"/>
        <v>No hay Programación</v>
      </c>
      <c r="J95" s="568" t="str">
        <f t="shared" si="9"/>
        <v>De acuerdo con lo programado</v>
      </c>
      <c r="K95" s="578"/>
      <c r="L95" s="604">
        <v>6</v>
      </c>
      <c r="M95" s="604">
        <v>7</v>
      </c>
      <c r="N95" s="567">
        <f t="shared" si="15"/>
        <v>1.1666666666666667</v>
      </c>
      <c r="O95" s="568" t="str">
        <f t="shared" si="10"/>
        <v>De acuerdo con lo programado</v>
      </c>
      <c r="P95" s="575"/>
      <c r="Q95" s="643">
        <v>17</v>
      </c>
      <c r="R95" s="643">
        <v>18</v>
      </c>
      <c r="S95" s="567">
        <f t="shared" si="11"/>
        <v>1.0588235294117647</v>
      </c>
      <c r="T95" s="568" t="str">
        <f t="shared" si="12"/>
        <v>De acuerdo con lo programado</v>
      </c>
      <c r="U95" s="575"/>
      <c r="V95" s="575">
        <f>'[2]PIF AIDOQ'!V95+'[2]PIF PB'!V95+[2]David!V95+'[2]José Luis'!V95+[2]Leo!V95+[2]Ricardo!V95+'[2]Luis A'!V95+[2]DR!V95</f>
        <v>0</v>
      </c>
      <c r="W95" s="575">
        <f>'[2]PIF AIDOQ'!W95+'[2]PIF PB'!W95+[2]David!W95+'[2]José Luis'!W95+[2]Leo!W95+[2]Ricardo!W95+'[2]Luis A'!W95+[2]DR!W95</f>
        <v>0</v>
      </c>
      <c r="X95" s="567" t="str">
        <f t="shared" si="13"/>
        <v>No hay Programación</v>
      </c>
      <c r="Y95" s="568" t="str">
        <f t="shared" si="14"/>
        <v>De acuerdo con lo programado</v>
      </c>
      <c r="Z95" s="575"/>
      <c r="AA95" s="575"/>
      <c r="AB95" s="575"/>
      <c r="AC95" s="575"/>
      <c r="AD95" s="575"/>
    </row>
    <row r="96" spans="1:30" ht="35.25" customHeight="1" thickTop="1" thickBot="1">
      <c r="A96" s="563">
        <v>10.1</v>
      </c>
      <c r="B96" s="564"/>
      <c r="C96" s="564"/>
      <c r="D96" s="564"/>
      <c r="E96" s="564"/>
      <c r="F96" s="577" t="s">
        <v>1287</v>
      </c>
      <c r="G96" s="605">
        <v>0</v>
      </c>
      <c r="H96" s="605">
        <v>0</v>
      </c>
      <c r="I96" s="567" t="str">
        <f t="shared" si="8"/>
        <v>No hay Programación</v>
      </c>
      <c r="J96" s="568" t="str">
        <f t="shared" si="9"/>
        <v>De acuerdo con lo programado</v>
      </c>
      <c r="K96" s="578"/>
      <c r="L96" s="604">
        <v>6</v>
      </c>
      <c r="M96" s="604">
        <v>7</v>
      </c>
      <c r="N96" s="567">
        <f t="shared" si="15"/>
        <v>1.1666666666666667</v>
      </c>
      <c r="O96" s="568" t="str">
        <f t="shared" si="10"/>
        <v>De acuerdo con lo programado</v>
      </c>
      <c r="P96" s="575"/>
      <c r="Q96" s="643">
        <v>12</v>
      </c>
      <c r="R96" s="643">
        <v>12</v>
      </c>
      <c r="S96" s="567">
        <f t="shared" si="11"/>
        <v>1</v>
      </c>
      <c r="T96" s="568" t="str">
        <f t="shared" si="12"/>
        <v>De acuerdo con lo programado</v>
      </c>
      <c r="U96" s="575"/>
      <c r="V96" s="575">
        <f>'[2]PIF AIDOQ'!V96+'[2]PIF PB'!V96+[2]David!V96+'[2]José Luis'!V96+[2]Leo!V96+[2]Ricardo!V96+'[2]Luis A'!V96+[2]DR!V96</f>
        <v>0</v>
      </c>
      <c r="W96" s="575">
        <f>'[2]PIF AIDOQ'!W96+'[2]PIF PB'!W96+[2]David!W96+'[2]José Luis'!W96+[2]Leo!W96+[2]Ricardo!W96+'[2]Luis A'!W96+[2]DR!W96</f>
        <v>0</v>
      </c>
      <c r="X96" s="567" t="str">
        <f t="shared" si="13"/>
        <v>No hay Programación</v>
      </c>
      <c r="Y96" s="568" t="str">
        <f t="shared" si="14"/>
        <v>De acuerdo con lo programado</v>
      </c>
      <c r="Z96" s="575"/>
      <c r="AA96" s="575"/>
      <c r="AB96" s="575"/>
      <c r="AC96" s="575"/>
      <c r="AD96" s="575"/>
    </row>
    <row r="97" spans="1:30" ht="35.25" customHeight="1" thickTop="1" thickBot="1">
      <c r="A97" s="563">
        <v>10.1</v>
      </c>
      <c r="B97" s="564"/>
      <c r="C97" s="564"/>
      <c r="D97" s="564"/>
      <c r="E97" s="564"/>
      <c r="F97" s="577" t="s">
        <v>1287</v>
      </c>
      <c r="G97" s="605">
        <v>0</v>
      </c>
      <c r="H97" s="605">
        <v>0</v>
      </c>
      <c r="I97" s="567" t="str">
        <f t="shared" si="8"/>
        <v>No hay Programación</v>
      </c>
      <c r="J97" s="568" t="str">
        <f t="shared" si="9"/>
        <v>De acuerdo con lo programado</v>
      </c>
      <c r="K97" s="578"/>
      <c r="L97" s="604">
        <v>1</v>
      </c>
      <c r="M97" s="604">
        <v>2</v>
      </c>
      <c r="N97" s="567">
        <f t="shared" si="15"/>
        <v>2</v>
      </c>
      <c r="O97" s="568" t="str">
        <f t="shared" si="10"/>
        <v>De acuerdo con lo programado</v>
      </c>
      <c r="P97" s="575"/>
      <c r="Q97" s="643">
        <v>12</v>
      </c>
      <c r="R97" s="643">
        <v>13</v>
      </c>
      <c r="S97" s="567">
        <f t="shared" si="11"/>
        <v>1.0833333333333333</v>
      </c>
      <c r="T97" s="568" t="str">
        <f t="shared" si="12"/>
        <v>De acuerdo con lo programado</v>
      </c>
      <c r="U97" s="575"/>
      <c r="V97" s="575">
        <f>'[2]PIF AIDOQ'!V97+'[2]PIF PB'!V97+[2]David!V97+'[2]José Luis'!V97+[2]Leo!V97+[2]Ricardo!V97+'[2]Luis A'!V97+[2]DR!V97</f>
        <v>0</v>
      </c>
      <c r="W97" s="575">
        <f>'[2]PIF AIDOQ'!W97+'[2]PIF PB'!W97+[2]David!W97+'[2]José Luis'!W97+[2]Leo!W97+[2]Ricardo!W97+'[2]Luis A'!W97+[2]DR!W97</f>
        <v>0</v>
      </c>
      <c r="X97" s="567" t="str">
        <f t="shared" si="13"/>
        <v>No hay Programación</v>
      </c>
      <c r="Y97" s="568" t="str">
        <f t="shared" si="14"/>
        <v>De acuerdo con lo programado</v>
      </c>
      <c r="Z97" s="575"/>
      <c r="AA97" s="575"/>
      <c r="AB97" s="575"/>
      <c r="AC97" s="575"/>
      <c r="AD97" s="575"/>
    </row>
    <row r="98" spans="1:30" ht="35.25" customHeight="1" thickTop="1" thickBot="1">
      <c r="A98" s="563">
        <v>10.199999999999999</v>
      </c>
      <c r="B98" s="564">
        <v>0</v>
      </c>
      <c r="C98" s="564">
        <v>0</v>
      </c>
      <c r="D98" s="564">
        <v>0</v>
      </c>
      <c r="E98" s="564">
        <v>0</v>
      </c>
      <c r="F98" s="577" t="s">
        <v>1288</v>
      </c>
      <c r="G98" s="605">
        <v>4</v>
      </c>
      <c r="H98" s="605">
        <v>172</v>
      </c>
      <c r="I98" s="567">
        <f t="shared" si="8"/>
        <v>43</v>
      </c>
      <c r="J98" s="568" t="str">
        <f t="shared" si="9"/>
        <v>De acuerdo con lo programado</v>
      </c>
      <c r="K98" s="578"/>
      <c r="L98" s="604">
        <v>141</v>
      </c>
      <c r="M98" s="604">
        <v>187</v>
      </c>
      <c r="N98" s="567">
        <f t="shared" si="15"/>
        <v>1.3262411347517731</v>
      </c>
      <c r="O98" s="568" t="str">
        <f t="shared" si="10"/>
        <v>De acuerdo con lo programado</v>
      </c>
      <c r="P98" s="575"/>
      <c r="Q98" s="643">
        <v>18</v>
      </c>
      <c r="R98" s="643">
        <v>19</v>
      </c>
      <c r="S98" s="567">
        <f t="shared" si="11"/>
        <v>1.0555555555555556</v>
      </c>
      <c r="T98" s="568" t="str">
        <f t="shared" si="12"/>
        <v>De acuerdo con lo programado</v>
      </c>
      <c r="U98" s="575"/>
      <c r="V98" s="575">
        <f>'[2]PIF AIDOQ'!V98+'[2]PIF PB'!V98+[2]David!V98+'[2]José Luis'!V98+[2]Leo!V98+[2]Ricardo!V98+'[2]Luis A'!V98+[2]DR!V98</f>
        <v>50</v>
      </c>
      <c r="W98" s="575">
        <f>'[2]PIF AIDOQ'!W98+'[2]PIF PB'!W98+[2]David!W98+'[2]José Luis'!W98+[2]Leo!W98+[2]Ricardo!W98+'[2]Luis A'!W98+[2]DR!W98</f>
        <v>74</v>
      </c>
      <c r="X98" s="567">
        <f t="shared" si="13"/>
        <v>1.48</v>
      </c>
      <c r="Y98" s="568" t="str">
        <f t="shared" si="14"/>
        <v>De acuerdo con lo programado</v>
      </c>
      <c r="Z98" s="575"/>
      <c r="AA98" s="575"/>
      <c r="AB98" s="575"/>
      <c r="AC98" s="575"/>
      <c r="AD98" s="575"/>
    </row>
    <row r="99" spans="1:30" ht="35.25" customHeight="1" thickTop="1" thickBot="1">
      <c r="A99" s="563">
        <v>10.199999999999999</v>
      </c>
      <c r="B99" s="564"/>
      <c r="C99" s="564"/>
      <c r="D99" s="564"/>
      <c r="E99" s="564"/>
      <c r="F99" s="577" t="s">
        <v>1288</v>
      </c>
      <c r="G99" s="605">
        <v>0</v>
      </c>
      <c r="H99" s="605">
        <v>0</v>
      </c>
      <c r="I99" s="567" t="str">
        <f t="shared" si="8"/>
        <v>No hay Programación</v>
      </c>
      <c r="J99" s="568" t="str">
        <f t="shared" si="9"/>
        <v>De acuerdo con lo programado</v>
      </c>
      <c r="K99" s="578"/>
      <c r="L99" s="604">
        <v>16</v>
      </c>
      <c r="M99" s="604">
        <v>17</v>
      </c>
      <c r="N99" s="567">
        <f t="shared" si="15"/>
        <v>1.0625</v>
      </c>
      <c r="O99" s="568" t="str">
        <f t="shared" si="10"/>
        <v>De acuerdo con lo programado</v>
      </c>
      <c r="P99" s="575"/>
      <c r="Q99" s="643">
        <v>13</v>
      </c>
      <c r="R99" s="643">
        <v>14</v>
      </c>
      <c r="S99" s="567">
        <f t="shared" si="11"/>
        <v>1.0769230769230769</v>
      </c>
      <c r="T99" s="568" t="str">
        <f t="shared" si="12"/>
        <v>De acuerdo con lo programado</v>
      </c>
      <c r="U99" s="575"/>
      <c r="V99" s="575">
        <f>'[2]PIF AIDOQ'!V99+'[2]PIF PB'!V99+[2]David!V99+'[2]José Luis'!V99+[2]Leo!V99+[2]Ricardo!V99+'[2]Luis A'!V99+[2]DR!V99</f>
        <v>10</v>
      </c>
      <c r="W99" s="575">
        <f>'[2]PIF AIDOQ'!W99+'[2]PIF PB'!W99+[2]David!W99+'[2]José Luis'!W99+[2]Leo!W99+[2]Ricardo!W99+'[2]Luis A'!W99+[2]DR!W99</f>
        <v>10</v>
      </c>
      <c r="X99" s="567">
        <f t="shared" si="13"/>
        <v>1</v>
      </c>
      <c r="Y99" s="568" t="str">
        <f t="shared" si="14"/>
        <v>De acuerdo con lo programado</v>
      </c>
      <c r="Z99" s="575"/>
      <c r="AA99" s="575"/>
      <c r="AB99" s="575"/>
      <c r="AC99" s="575"/>
      <c r="AD99" s="575"/>
    </row>
    <row r="100" spans="1:30" ht="35.25" customHeight="1" thickTop="1" thickBot="1">
      <c r="A100" s="563">
        <v>10.199999999999999</v>
      </c>
      <c r="B100" s="564"/>
      <c r="C100" s="564"/>
      <c r="D100" s="564"/>
      <c r="E100" s="564"/>
      <c r="F100" s="577" t="s">
        <v>1288</v>
      </c>
      <c r="G100" s="605">
        <v>0</v>
      </c>
      <c r="H100" s="605">
        <v>0</v>
      </c>
      <c r="I100" s="567" t="str">
        <f t="shared" si="8"/>
        <v>No hay Programación</v>
      </c>
      <c r="J100" s="568" t="str">
        <f t="shared" si="9"/>
        <v>De acuerdo con lo programado</v>
      </c>
      <c r="K100" s="578"/>
      <c r="L100" s="604">
        <v>11</v>
      </c>
      <c r="M100" s="604">
        <v>12</v>
      </c>
      <c r="N100" s="567">
        <f t="shared" si="15"/>
        <v>1.0909090909090908</v>
      </c>
      <c r="O100" s="568" t="str">
        <f t="shared" si="10"/>
        <v>De acuerdo con lo programado</v>
      </c>
      <c r="P100" s="575"/>
      <c r="Q100" s="643">
        <v>8</v>
      </c>
      <c r="R100" s="643">
        <v>9</v>
      </c>
      <c r="S100" s="567">
        <f t="shared" si="11"/>
        <v>1.125</v>
      </c>
      <c r="T100" s="568" t="str">
        <f t="shared" si="12"/>
        <v>De acuerdo con lo programado</v>
      </c>
      <c r="U100" s="575"/>
      <c r="V100" s="575">
        <f>'[2]PIF AIDOQ'!V100+'[2]PIF PB'!V100+[2]David!V100+'[2]José Luis'!V100+[2]Leo!V100+[2]Ricardo!V100+'[2]Luis A'!V100+[2]DR!V100</f>
        <v>0</v>
      </c>
      <c r="W100" s="575">
        <f>'[2]PIF AIDOQ'!W100+'[2]PIF PB'!W100+[2]David!W100+'[2]José Luis'!W100+[2]Leo!W100+[2]Ricardo!W100+'[2]Luis A'!W100+[2]DR!W100</f>
        <v>0</v>
      </c>
      <c r="X100" s="567" t="str">
        <f t="shared" si="13"/>
        <v>No hay Programación</v>
      </c>
      <c r="Y100" s="568" t="str">
        <f t="shared" si="14"/>
        <v>De acuerdo con lo programado</v>
      </c>
      <c r="Z100" s="575"/>
      <c r="AA100" s="575"/>
      <c r="AB100" s="575"/>
      <c r="AC100" s="575"/>
      <c r="AD100" s="575"/>
    </row>
    <row r="101" spans="1:30" ht="35.25" customHeight="1" thickTop="1" thickBot="1">
      <c r="A101" s="563">
        <v>10.199999999999999</v>
      </c>
      <c r="B101" s="564"/>
      <c r="C101" s="564"/>
      <c r="D101" s="564"/>
      <c r="E101" s="564"/>
      <c r="F101" s="577" t="s">
        <v>1288</v>
      </c>
      <c r="G101" s="605">
        <v>0</v>
      </c>
      <c r="H101" s="605">
        <v>0</v>
      </c>
      <c r="I101" s="567" t="str">
        <f t="shared" si="8"/>
        <v>No hay Programación</v>
      </c>
      <c r="J101" s="568" t="str">
        <f t="shared" si="9"/>
        <v>De acuerdo con lo programado</v>
      </c>
      <c r="K101" s="578"/>
      <c r="L101" s="604">
        <v>11</v>
      </c>
      <c r="M101" s="604">
        <v>12</v>
      </c>
      <c r="N101" s="567">
        <f t="shared" si="15"/>
        <v>1.0909090909090908</v>
      </c>
      <c r="O101" s="568" t="str">
        <f t="shared" si="10"/>
        <v>De acuerdo con lo programado</v>
      </c>
      <c r="P101" s="575"/>
      <c r="Q101" s="643">
        <v>7</v>
      </c>
      <c r="R101" s="643">
        <v>8</v>
      </c>
      <c r="S101" s="567">
        <f t="shared" si="11"/>
        <v>1.1428571428571428</v>
      </c>
      <c r="T101" s="568" t="str">
        <f t="shared" si="12"/>
        <v>De acuerdo con lo programado</v>
      </c>
      <c r="U101" s="575"/>
      <c r="V101" s="575">
        <f>'[2]PIF AIDOQ'!V101+'[2]PIF PB'!V101+[2]David!V101+'[2]José Luis'!V101+[2]Leo!V101+[2]Ricardo!V101+'[2]Luis A'!V101+[2]DR!V101</f>
        <v>0</v>
      </c>
      <c r="W101" s="575">
        <f>'[2]PIF AIDOQ'!W101+'[2]PIF PB'!W101+[2]David!W101+'[2]José Luis'!W101+[2]Leo!W101+[2]Ricardo!W101+'[2]Luis A'!W101+[2]DR!W101</f>
        <v>0</v>
      </c>
      <c r="X101" s="567" t="str">
        <f t="shared" si="13"/>
        <v>No hay Programación</v>
      </c>
      <c r="Y101" s="568" t="str">
        <f t="shared" si="14"/>
        <v>De acuerdo con lo programado</v>
      </c>
      <c r="Z101" s="575"/>
      <c r="AA101" s="575"/>
      <c r="AB101" s="575"/>
      <c r="AC101" s="575"/>
      <c r="AD101" s="575"/>
    </row>
    <row r="102" spans="1:30" ht="35.25" customHeight="1" thickTop="1" thickBot="1">
      <c r="A102" s="563">
        <v>10.199999999999999</v>
      </c>
      <c r="B102" s="564"/>
      <c r="C102" s="564"/>
      <c r="D102" s="564"/>
      <c r="E102" s="564"/>
      <c r="F102" s="577" t="s">
        <v>1288</v>
      </c>
      <c r="G102" s="605">
        <v>0</v>
      </c>
      <c r="H102" s="605">
        <v>0</v>
      </c>
      <c r="I102" s="567" t="str">
        <f t="shared" si="8"/>
        <v>No hay Programación</v>
      </c>
      <c r="J102" s="568" t="str">
        <f t="shared" si="9"/>
        <v>De acuerdo con lo programado</v>
      </c>
      <c r="K102" s="578"/>
      <c r="L102" s="604">
        <v>1</v>
      </c>
      <c r="M102" s="604">
        <v>2</v>
      </c>
      <c r="N102" s="567">
        <f t="shared" si="15"/>
        <v>2</v>
      </c>
      <c r="O102" s="568" t="str">
        <f t="shared" si="10"/>
        <v>De acuerdo con lo programado</v>
      </c>
      <c r="P102" s="575"/>
      <c r="Q102" s="643">
        <v>12</v>
      </c>
      <c r="R102" s="643">
        <v>13</v>
      </c>
      <c r="S102" s="567">
        <f t="shared" si="11"/>
        <v>1.0833333333333333</v>
      </c>
      <c r="T102" s="568" t="str">
        <f t="shared" si="12"/>
        <v>De acuerdo con lo programado</v>
      </c>
      <c r="U102" s="575"/>
      <c r="V102" s="575">
        <f>'[2]PIF AIDOQ'!V102+'[2]PIF PB'!V102+[2]David!V102+'[2]José Luis'!V102+[2]Leo!V102+[2]Ricardo!V102+'[2]Luis A'!V102+[2]DR!V102</f>
        <v>0</v>
      </c>
      <c r="W102" s="575">
        <f>'[2]PIF AIDOQ'!W102+'[2]PIF PB'!W102+[2]David!W102+'[2]José Luis'!W102+[2]Leo!W102+[2]Ricardo!W102+'[2]Luis A'!W102+[2]DR!W102</f>
        <v>0</v>
      </c>
      <c r="X102" s="567" t="str">
        <f t="shared" si="13"/>
        <v>No hay Programación</v>
      </c>
      <c r="Y102" s="568" t="str">
        <f t="shared" si="14"/>
        <v>De acuerdo con lo programado</v>
      </c>
      <c r="Z102" s="575"/>
      <c r="AA102" s="575"/>
      <c r="AB102" s="575"/>
      <c r="AC102" s="575"/>
      <c r="AD102" s="575"/>
    </row>
    <row r="103" spans="1:30" ht="35.25" customHeight="1" thickTop="1" thickBot="1">
      <c r="A103" s="563">
        <v>11</v>
      </c>
      <c r="B103" s="564">
        <v>0</v>
      </c>
      <c r="C103" s="564">
        <v>0</v>
      </c>
      <c r="D103" s="564">
        <v>0</v>
      </c>
      <c r="E103" s="564">
        <v>0</v>
      </c>
      <c r="F103" s="584" t="s">
        <v>1289</v>
      </c>
      <c r="G103" s="605">
        <v>0</v>
      </c>
      <c r="H103" s="605">
        <v>0</v>
      </c>
      <c r="I103" s="567" t="str">
        <f t="shared" si="8"/>
        <v>No hay Programación</v>
      </c>
      <c r="J103" s="568" t="str">
        <f t="shared" si="9"/>
        <v>De acuerdo con lo programado</v>
      </c>
      <c r="K103" s="586"/>
      <c r="L103" s="604">
        <v>0</v>
      </c>
      <c r="M103" s="604">
        <v>0</v>
      </c>
      <c r="N103" s="567" t="str">
        <f t="shared" si="15"/>
        <v>No hay Programación</v>
      </c>
      <c r="O103" s="568" t="str">
        <f t="shared" si="10"/>
        <v>De acuerdo con lo programado</v>
      </c>
      <c r="P103" s="575"/>
      <c r="Q103" s="643">
        <v>0</v>
      </c>
      <c r="R103" s="643">
        <v>0</v>
      </c>
      <c r="S103" s="567" t="str">
        <f t="shared" si="11"/>
        <v>No hay Programación</v>
      </c>
      <c r="T103" s="568" t="str">
        <f t="shared" si="12"/>
        <v>De acuerdo con lo programado</v>
      </c>
      <c r="U103" s="575"/>
      <c r="V103" s="575">
        <f>'[2]PIF AIDOQ'!V103+'[2]PIF PB'!V103+[2]David!V103+'[2]José Luis'!V103+[2]Leo!V103+[2]Ricardo!V103+'[2]Luis A'!V103+[2]DR!V103</f>
        <v>0</v>
      </c>
      <c r="W103" s="575">
        <f>'[2]PIF AIDOQ'!W103+'[2]PIF PB'!W103+[2]David!W103+'[2]José Luis'!W103+[2]Leo!W103+[2]Ricardo!W103+'[2]Luis A'!W103+[2]DR!W103</f>
        <v>0</v>
      </c>
      <c r="X103" s="567" t="str">
        <f t="shared" si="13"/>
        <v>No hay Programación</v>
      </c>
      <c r="Y103" s="568" t="str">
        <f t="shared" si="14"/>
        <v>De acuerdo con lo programado</v>
      </c>
      <c r="Z103" s="575"/>
      <c r="AA103" s="575"/>
      <c r="AB103" s="575"/>
      <c r="AC103" s="575"/>
      <c r="AD103" s="575"/>
    </row>
    <row r="104" spans="1:30" ht="35.25" customHeight="1" thickTop="1" thickBot="1">
      <c r="A104" s="563">
        <v>12</v>
      </c>
      <c r="B104" s="564">
        <v>0</v>
      </c>
      <c r="C104" s="564">
        <v>0</v>
      </c>
      <c r="D104" s="564">
        <v>0</v>
      </c>
      <c r="E104" s="564">
        <v>0</v>
      </c>
      <c r="F104" s="584" t="s">
        <v>1290</v>
      </c>
      <c r="G104" s="605">
        <v>0</v>
      </c>
      <c r="H104" s="605">
        <v>0</v>
      </c>
      <c r="I104" s="567" t="str">
        <f t="shared" si="8"/>
        <v>No hay Programación</v>
      </c>
      <c r="J104" s="568" t="str">
        <f t="shared" si="9"/>
        <v>De acuerdo con lo programado</v>
      </c>
      <c r="K104" s="586"/>
      <c r="L104" s="604">
        <v>0</v>
      </c>
      <c r="M104" s="604">
        <v>0</v>
      </c>
      <c r="N104" s="567" t="str">
        <f t="shared" si="15"/>
        <v>No hay Programación</v>
      </c>
      <c r="O104" s="568" t="str">
        <f t="shared" si="10"/>
        <v>De acuerdo con lo programado</v>
      </c>
      <c r="P104" s="575"/>
      <c r="Q104" s="643">
        <v>0</v>
      </c>
      <c r="R104" s="643">
        <v>0</v>
      </c>
      <c r="S104" s="567" t="str">
        <f t="shared" si="11"/>
        <v>No hay Programación</v>
      </c>
      <c r="T104" s="568" t="str">
        <f t="shared" si="12"/>
        <v>De acuerdo con lo programado</v>
      </c>
      <c r="U104" s="575"/>
      <c r="V104" s="575">
        <f>'[2]PIF AIDOQ'!V104+'[2]PIF PB'!V104+[2]David!V104+'[2]José Luis'!V104+[2]Leo!V104+[2]Ricardo!V104+'[2]Luis A'!V104+[2]DR!V104</f>
        <v>0</v>
      </c>
      <c r="W104" s="575">
        <f>'[2]PIF AIDOQ'!W104+'[2]PIF PB'!W104+[2]David!W104+'[2]José Luis'!W104+[2]Leo!W104+[2]Ricardo!W104+'[2]Luis A'!W104+[2]DR!W104</f>
        <v>0</v>
      </c>
      <c r="X104" s="567" t="str">
        <f t="shared" si="13"/>
        <v>No hay Programación</v>
      </c>
      <c r="Y104" s="568" t="str">
        <f t="shared" si="14"/>
        <v>De acuerdo con lo programado</v>
      </c>
      <c r="Z104" s="575"/>
      <c r="AA104" s="575"/>
      <c r="AB104" s="575"/>
      <c r="AC104" s="575"/>
      <c r="AD104" s="575"/>
    </row>
    <row r="105" spans="1:30" ht="35.25" customHeight="1" thickTop="1" thickBot="1">
      <c r="A105" s="563">
        <v>12.1</v>
      </c>
      <c r="B105" s="564"/>
      <c r="C105" s="564"/>
      <c r="D105" s="564"/>
      <c r="E105" s="564"/>
      <c r="F105" s="577" t="s">
        <v>1291</v>
      </c>
      <c r="G105" s="605">
        <v>0</v>
      </c>
      <c r="H105" s="605">
        <v>0</v>
      </c>
      <c r="I105" s="567" t="str">
        <f t="shared" si="8"/>
        <v>No hay Programación</v>
      </c>
      <c r="J105" s="568" t="str">
        <f t="shared" si="9"/>
        <v>De acuerdo con lo programado</v>
      </c>
      <c r="K105" s="578"/>
      <c r="L105" s="604">
        <v>3</v>
      </c>
      <c r="M105" s="604">
        <v>4</v>
      </c>
      <c r="N105" s="567">
        <f t="shared" si="15"/>
        <v>1.3333333333333333</v>
      </c>
      <c r="O105" s="568" t="str">
        <f t="shared" si="10"/>
        <v>De acuerdo con lo programado</v>
      </c>
      <c r="P105" s="575"/>
      <c r="Q105" s="643">
        <v>0</v>
      </c>
      <c r="R105" s="643">
        <v>0</v>
      </c>
      <c r="S105" s="567" t="str">
        <f t="shared" si="11"/>
        <v>No hay Programación</v>
      </c>
      <c r="T105" s="568" t="str">
        <f t="shared" si="12"/>
        <v>De acuerdo con lo programado</v>
      </c>
      <c r="U105" s="575"/>
      <c r="V105" s="575">
        <f>'[2]PIF AIDOQ'!V105+'[2]PIF PB'!V105+[2]David!V105+'[2]José Luis'!V105+[2]Leo!V105+[2]Ricardo!V105+'[2]Luis A'!V105+[2]DR!V105</f>
        <v>7</v>
      </c>
      <c r="W105" s="575">
        <f>'[2]PIF AIDOQ'!W105+'[2]PIF PB'!W105+[2]David!W105+'[2]José Luis'!W105+[2]Leo!W105+[2]Ricardo!W105+'[2]Luis A'!W105+[2]DR!W105</f>
        <v>7</v>
      </c>
      <c r="X105" s="567">
        <f t="shared" si="13"/>
        <v>1</v>
      </c>
      <c r="Y105" s="568" t="str">
        <f t="shared" si="14"/>
        <v>De acuerdo con lo programado</v>
      </c>
      <c r="Z105" s="575"/>
      <c r="AA105" s="575"/>
      <c r="AB105" s="575"/>
      <c r="AC105" s="575"/>
      <c r="AD105" s="575"/>
    </row>
    <row r="106" spans="1:30" ht="35.25" customHeight="1" thickTop="1" thickBot="1">
      <c r="A106" s="563">
        <v>12.1</v>
      </c>
      <c r="B106" s="564"/>
      <c r="C106" s="564"/>
      <c r="D106" s="564"/>
      <c r="E106" s="564"/>
      <c r="F106" s="577" t="s">
        <v>1291</v>
      </c>
      <c r="G106" s="605">
        <v>0</v>
      </c>
      <c r="H106" s="605">
        <v>0</v>
      </c>
      <c r="I106" s="567" t="str">
        <f t="shared" si="8"/>
        <v>No hay Programación</v>
      </c>
      <c r="J106" s="568" t="str">
        <f t="shared" si="9"/>
        <v>De acuerdo con lo programado</v>
      </c>
      <c r="K106" s="578"/>
      <c r="L106" s="604">
        <v>1</v>
      </c>
      <c r="M106" s="604">
        <v>2</v>
      </c>
      <c r="N106" s="567">
        <f t="shared" si="15"/>
        <v>2</v>
      </c>
      <c r="O106" s="568" t="str">
        <f t="shared" si="10"/>
        <v>De acuerdo con lo programado</v>
      </c>
      <c r="P106" s="575"/>
      <c r="Q106" s="643">
        <v>0</v>
      </c>
      <c r="R106" s="643">
        <v>0</v>
      </c>
      <c r="S106" s="567" t="str">
        <f t="shared" si="11"/>
        <v>No hay Programación</v>
      </c>
      <c r="T106" s="568" t="str">
        <f t="shared" si="12"/>
        <v>De acuerdo con lo programado</v>
      </c>
      <c r="U106" s="575"/>
      <c r="V106" s="575">
        <f>'[2]PIF AIDOQ'!V106+'[2]PIF PB'!V106+[2]David!V106+'[2]José Luis'!V106+[2]Leo!V106+[2]Ricardo!V106+'[2]Luis A'!V106+[2]DR!V106</f>
        <v>0</v>
      </c>
      <c r="W106" s="575">
        <f>'[2]PIF AIDOQ'!W106+'[2]PIF PB'!W106+[2]David!W106+'[2]José Luis'!W106+[2]Leo!W106+[2]Ricardo!W106+'[2]Luis A'!W106+[2]DR!W106</f>
        <v>0</v>
      </c>
      <c r="X106" s="567" t="str">
        <f t="shared" si="13"/>
        <v>No hay Programación</v>
      </c>
      <c r="Y106" s="568" t="str">
        <f t="shared" si="14"/>
        <v>De acuerdo con lo programado</v>
      </c>
      <c r="Z106" s="575"/>
      <c r="AA106" s="575"/>
      <c r="AB106" s="575"/>
      <c r="AC106" s="575"/>
      <c r="AD106" s="575"/>
    </row>
    <row r="107" spans="1:30" ht="35.25" customHeight="1" thickTop="1" thickBot="1">
      <c r="A107" s="563">
        <v>12.2</v>
      </c>
      <c r="B107" s="564"/>
      <c r="C107" s="564"/>
      <c r="D107" s="564"/>
      <c r="E107" s="564"/>
      <c r="F107" s="577" t="s">
        <v>1292</v>
      </c>
      <c r="G107" s="605">
        <v>0</v>
      </c>
      <c r="H107" s="605">
        <v>0</v>
      </c>
      <c r="I107" s="567" t="str">
        <f t="shared" si="8"/>
        <v>No hay Programación</v>
      </c>
      <c r="J107" s="568" t="str">
        <f t="shared" si="9"/>
        <v>De acuerdo con lo programado</v>
      </c>
      <c r="K107" s="578"/>
      <c r="L107" s="604">
        <v>8</v>
      </c>
      <c r="M107" s="604">
        <v>9</v>
      </c>
      <c r="N107" s="567">
        <f t="shared" si="15"/>
        <v>1.125</v>
      </c>
      <c r="O107" s="568" t="str">
        <f t="shared" si="10"/>
        <v>De acuerdo con lo programado</v>
      </c>
      <c r="P107" s="575"/>
      <c r="Q107" s="643">
        <v>6</v>
      </c>
      <c r="R107" s="643">
        <v>36</v>
      </c>
      <c r="S107" s="567">
        <f t="shared" si="11"/>
        <v>6</v>
      </c>
      <c r="T107" s="568" t="str">
        <f t="shared" si="12"/>
        <v>De acuerdo con lo programado</v>
      </c>
      <c r="U107" s="575"/>
      <c r="V107" s="575">
        <f>'[2]PIF AIDOQ'!V107+'[2]PIF PB'!V107+[2]David!V107+'[2]José Luis'!V107+[2]Leo!V107+[2]Ricardo!V107+'[2]Luis A'!V107+[2]DR!V107</f>
        <v>14</v>
      </c>
      <c r="W107" s="575">
        <f>'[2]PIF AIDOQ'!W107+'[2]PIF PB'!W107+[2]David!W107+'[2]José Luis'!W107+[2]Leo!W107+[2]Ricardo!W107+'[2]Luis A'!W107+[2]DR!W107</f>
        <v>402</v>
      </c>
      <c r="X107" s="567">
        <f t="shared" si="13"/>
        <v>28.714285714285715</v>
      </c>
      <c r="Y107" s="568" t="str">
        <f t="shared" si="14"/>
        <v>De acuerdo con lo programado</v>
      </c>
      <c r="Z107" s="575"/>
      <c r="AA107" s="575"/>
      <c r="AB107" s="575"/>
      <c r="AC107" s="575"/>
      <c r="AD107" s="575"/>
    </row>
    <row r="108" spans="1:30" ht="35.25" customHeight="1" thickTop="1" thickBot="1">
      <c r="A108" s="563">
        <v>12.2</v>
      </c>
      <c r="B108" s="564"/>
      <c r="C108" s="564"/>
      <c r="D108" s="564"/>
      <c r="E108" s="564"/>
      <c r="F108" s="577" t="s">
        <v>1292</v>
      </c>
      <c r="G108" s="605">
        <v>0</v>
      </c>
      <c r="H108" s="605">
        <v>0</v>
      </c>
      <c r="I108" s="567" t="str">
        <f t="shared" si="8"/>
        <v>No hay Programación</v>
      </c>
      <c r="J108" s="568" t="str">
        <f t="shared" si="9"/>
        <v>De acuerdo con lo programado</v>
      </c>
      <c r="K108" s="578"/>
      <c r="L108" s="604">
        <v>14</v>
      </c>
      <c r="M108" s="604">
        <v>15</v>
      </c>
      <c r="N108" s="567">
        <f t="shared" si="15"/>
        <v>1.0714285714285714</v>
      </c>
      <c r="O108" s="568" t="str">
        <f t="shared" si="10"/>
        <v>De acuerdo con lo programado</v>
      </c>
      <c r="P108" s="575"/>
      <c r="Q108" s="575">
        <v>222</v>
      </c>
      <c r="R108" s="575">
        <v>242</v>
      </c>
      <c r="S108" s="567">
        <f t="shared" si="11"/>
        <v>1.0900900900900901</v>
      </c>
      <c r="T108" s="568" t="str">
        <f t="shared" si="12"/>
        <v>De acuerdo con lo programado</v>
      </c>
      <c r="U108" s="575"/>
      <c r="V108" s="575">
        <f>'[2]PIF AIDOQ'!V108+'[2]PIF PB'!V108+[2]David!V108+'[2]José Luis'!V108+[2]Leo!V108+[2]Ricardo!V108+'[2]Luis A'!V108+[2]DR!V108</f>
        <v>1</v>
      </c>
      <c r="W108" s="575">
        <f>'[2]PIF AIDOQ'!W108+'[2]PIF PB'!W108+[2]David!W108+'[2]José Luis'!W108+[2]Leo!W108+[2]Ricardo!W108+'[2]Luis A'!W108+[2]DR!W108</f>
        <v>1</v>
      </c>
      <c r="X108" s="567">
        <f t="shared" si="13"/>
        <v>1</v>
      </c>
      <c r="Y108" s="568" t="str">
        <f t="shared" si="14"/>
        <v>De acuerdo con lo programado</v>
      </c>
      <c r="Z108" s="575"/>
      <c r="AA108" s="575"/>
      <c r="AB108" s="575"/>
      <c r="AC108" s="575"/>
      <c r="AD108" s="575"/>
    </row>
    <row r="109" spans="1:30" ht="35.25" customHeight="1" thickTop="1" thickBot="1">
      <c r="A109" s="563">
        <v>13</v>
      </c>
      <c r="B109" s="564">
        <v>0</v>
      </c>
      <c r="C109" s="564">
        <v>0</v>
      </c>
      <c r="D109" s="564">
        <v>0</v>
      </c>
      <c r="E109" s="564">
        <v>0</v>
      </c>
      <c r="F109" s="584" t="s">
        <v>1293</v>
      </c>
      <c r="G109" s="605">
        <v>0</v>
      </c>
      <c r="H109" s="605">
        <v>0</v>
      </c>
      <c r="I109" s="567" t="str">
        <f t="shared" si="8"/>
        <v>No hay Programación</v>
      </c>
      <c r="J109" s="568" t="str">
        <f t="shared" si="9"/>
        <v>De acuerdo con lo programado</v>
      </c>
      <c r="K109" s="586"/>
      <c r="L109" s="604">
        <v>0</v>
      </c>
      <c r="M109" s="604">
        <v>0</v>
      </c>
      <c r="N109" s="567" t="str">
        <f t="shared" si="15"/>
        <v>No hay Programación</v>
      </c>
      <c r="O109" s="568" t="str">
        <f t="shared" si="10"/>
        <v>De acuerdo con lo programado</v>
      </c>
      <c r="P109" s="575"/>
      <c r="Q109" s="575"/>
      <c r="R109" s="575"/>
      <c r="S109" s="567" t="str">
        <f t="shared" si="11"/>
        <v>No hay ejecución</v>
      </c>
      <c r="T109" s="568" t="str">
        <f t="shared" si="12"/>
        <v>NA</v>
      </c>
      <c r="U109" s="575"/>
      <c r="V109" s="575">
        <f>'[2]PIF AIDOQ'!V109+'[2]PIF PB'!V109+[2]David!V109+'[2]José Luis'!V109+[2]Leo!V109+[2]Ricardo!V109+'[2]Luis A'!V109+[2]DR!V109</f>
        <v>0</v>
      </c>
      <c r="W109" s="575">
        <f>'[2]PIF AIDOQ'!W109+'[2]PIF PB'!W109+[2]David!W109+'[2]José Luis'!W109+[2]Leo!W109+[2]Ricardo!W109+'[2]Luis A'!W109+[2]DR!W109</f>
        <v>0</v>
      </c>
      <c r="X109" s="567" t="str">
        <f t="shared" si="13"/>
        <v>No hay Programación</v>
      </c>
      <c r="Y109" s="568" t="str">
        <f t="shared" si="14"/>
        <v>De acuerdo con lo programado</v>
      </c>
      <c r="Z109" s="575"/>
      <c r="AA109" s="575"/>
      <c r="AB109" s="575"/>
      <c r="AC109" s="575"/>
      <c r="AD109" s="575"/>
    </row>
    <row r="110" spans="1:30" ht="60.45" customHeight="1" thickTop="1" thickBot="1">
      <c r="A110" s="563">
        <v>13.1</v>
      </c>
      <c r="B110" s="564"/>
      <c r="C110" s="564"/>
      <c r="D110" s="564"/>
      <c r="E110" s="564"/>
      <c r="F110" s="589" t="s">
        <v>1294</v>
      </c>
      <c r="G110" s="605">
        <v>43</v>
      </c>
      <c r="H110" s="605">
        <v>236</v>
      </c>
      <c r="I110" s="567">
        <f t="shared" si="8"/>
        <v>5.4883720930232558</v>
      </c>
      <c r="J110" s="568" t="str">
        <f t="shared" si="9"/>
        <v>De acuerdo con lo programado</v>
      </c>
      <c r="K110" s="660"/>
      <c r="L110" s="604">
        <v>30</v>
      </c>
      <c r="M110" s="604">
        <v>30</v>
      </c>
      <c r="N110" s="567">
        <f t="shared" si="15"/>
        <v>1</v>
      </c>
      <c r="O110" s="568" t="str">
        <f t="shared" si="10"/>
        <v>De acuerdo con lo programado</v>
      </c>
      <c r="P110" s="575"/>
      <c r="Q110" s="575">
        <v>31</v>
      </c>
      <c r="R110" s="575">
        <v>31</v>
      </c>
      <c r="S110" s="567">
        <f t="shared" si="11"/>
        <v>1</v>
      </c>
      <c r="T110" s="568" t="str">
        <f t="shared" si="12"/>
        <v>De acuerdo con lo programado</v>
      </c>
      <c r="U110" s="575"/>
      <c r="V110" s="575">
        <f>'[2]PIF AIDOQ'!V110+'[2]PIF PB'!V110+[2]David!V110+'[2]José Luis'!V110+[2]Leo!V110+[2]Ricardo!V110+'[2]Luis A'!V110+[2]DR!V110</f>
        <v>31</v>
      </c>
      <c r="W110" s="575">
        <f>'[2]PIF AIDOQ'!W110+'[2]PIF PB'!W110+[2]David!W110+'[2]José Luis'!W110+[2]Leo!W110+[2]Ricardo!W110+'[2]Luis A'!W110+[2]DR!W110</f>
        <v>31</v>
      </c>
      <c r="X110" s="567">
        <f t="shared" si="13"/>
        <v>1</v>
      </c>
      <c r="Y110" s="568" t="str">
        <f t="shared" si="14"/>
        <v>De acuerdo con lo programado</v>
      </c>
      <c r="Z110" s="575"/>
      <c r="AA110" s="575"/>
      <c r="AB110" s="575"/>
      <c r="AC110" s="575"/>
      <c r="AD110" s="575"/>
    </row>
    <row r="111" spans="1:30" ht="49.5" customHeight="1" thickTop="1" thickBot="1">
      <c r="A111" s="563">
        <v>13.1</v>
      </c>
      <c r="B111" s="564"/>
      <c r="C111" s="564"/>
      <c r="D111" s="564"/>
      <c r="E111" s="564"/>
      <c r="F111" s="589" t="s">
        <v>1295</v>
      </c>
      <c r="G111" s="605">
        <v>0</v>
      </c>
      <c r="H111" s="605">
        <v>0</v>
      </c>
      <c r="I111" s="567" t="str">
        <f t="shared" si="8"/>
        <v>No hay Programación</v>
      </c>
      <c r="J111" s="568" t="str">
        <f t="shared" si="9"/>
        <v>De acuerdo con lo programado</v>
      </c>
      <c r="K111" s="660"/>
      <c r="L111" s="604">
        <v>31</v>
      </c>
      <c r="M111" s="604">
        <v>31</v>
      </c>
      <c r="N111" s="567">
        <f t="shared" si="15"/>
        <v>1</v>
      </c>
      <c r="O111" s="568" t="str">
        <f t="shared" si="10"/>
        <v>De acuerdo con lo programado</v>
      </c>
      <c r="P111" s="575"/>
      <c r="Q111" s="575">
        <v>31</v>
      </c>
      <c r="R111" s="575">
        <v>31</v>
      </c>
      <c r="S111" s="567">
        <f t="shared" si="11"/>
        <v>1</v>
      </c>
      <c r="T111" s="568" t="str">
        <f t="shared" si="12"/>
        <v>De acuerdo con lo programado</v>
      </c>
      <c r="U111" s="575"/>
      <c r="V111" s="575">
        <f>'[2]PIF AIDOQ'!V111+'[2]PIF PB'!V111+[2]David!V111+'[2]José Luis'!V111+[2]Leo!V111+[2]Ricardo!V111+'[2]Luis A'!V111+[2]DR!V111</f>
        <v>30</v>
      </c>
      <c r="W111" s="575">
        <f>'[2]PIF AIDOQ'!W111+'[2]PIF PB'!W111+[2]David!W111+'[2]José Luis'!W111+[2]Leo!W111+[2]Ricardo!W111+'[2]Luis A'!W111+[2]DR!W111</f>
        <v>30</v>
      </c>
      <c r="X111" s="567">
        <f t="shared" si="13"/>
        <v>1</v>
      </c>
      <c r="Y111" s="568" t="str">
        <f t="shared" si="14"/>
        <v>De acuerdo con lo programado</v>
      </c>
      <c r="Z111" s="575"/>
      <c r="AA111" s="575"/>
      <c r="AB111" s="575"/>
      <c r="AC111" s="575"/>
      <c r="AD111" s="575"/>
    </row>
    <row r="112" spans="1:30" ht="36" thickTop="1" thickBot="1">
      <c r="A112" s="563">
        <v>13.1</v>
      </c>
      <c r="B112" s="564"/>
      <c r="C112" s="564"/>
      <c r="D112" s="564"/>
      <c r="E112" s="564"/>
      <c r="F112" s="589" t="s">
        <v>1296</v>
      </c>
      <c r="G112" s="605">
        <v>0</v>
      </c>
      <c r="H112" s="605">
        <v>0</v>
      </c>
      <c r="I112" s="567" t="str">
        <f t="shared" si="8"/>
        <v>No hay Programación</v>
      </c>
      <c r="J112" s="568" t="str">
        <f t="shared" si="9"/>
        <v>De acuerdo con lo programado</v>
      </c>
      <c r="K112" s="591"/>
      <c r="L112" s="604">
        <v>30</v>
      </c>
      <c r="M112" s="604">
        <v>30</v>
      </c>
      <c r="N112" s="567">
        <f t="shared" si="15"/>
        <v>1</v>
      </c>
      <c r="O112" s="568" t="str">
        <f t="shared" si="10"/>
        <v>De acuerdo con lo programado</v>
      </c>
      <c r="P112" s="575"/>
      <c r="Q112" s="575">
        <v>30</v>
      </c>
      <c r="R112" s="575">
        <v>30</v>
      </c>
      <c r="S112" s="567">
        <f t="shared" si="11"/>
        <v>1</v>
      </c>
      <c r="T112" s="568" t="str">
        <f t="shared" si="12"/>
        <v>De acuerdo con lo programado</v>
      </c>
      <c r="U112" s="575"/>
      <c r="V112" s="575">
        <f>'[2]PIF AIDOQ'!V112+'[2]PIF PB'!V112+[2]David!V112+'[2]José Luis'!V112+[2]Leo!V112+[2]Ricardo!V112+'[2]Luis A'!V112+[2]DR!V112</f>
        <v>31</v>
      </c>
      <c r="W112" s="575">
        <f>'[2]PIF AIDOQ'!W112+'[2]PIF PB'!W112+[2]David!W112+'[2]José Luis'!W112+[2]Leo!W112+[2]Ricardo!W112+'[2]Luis A'!W112+[2]DR!W112</f>
        <v>31</v>
      </c>
      <c r="X112" s="567">
        <f t="shared" si="13"/>
        <v>1</v>
      </c>
      <c r="Y112" s="568" t="str">
        <f t="shared" si="14"/>
        <v>De acuerdo con lo programado</v>
      </c>
      <c r="Z112" s="575"/>
      <c r="AA112" s="575"/>
      <c r="AB112" s="575"/>
      <c r="AC112" s="575"/>
      <c r="AD112" s="575"/>
    </row>
    <row r="113" spans="1:30" ht="32.700000000000003" customHeight="1" thickTop="1" thickBot="1">
      <c r="A113" s="563">
        <v>13.2</v>
      </c>
      <c r="B113" s="564"/>
      <c r="C113" s="564"/>
      <c r="D113" s="564"/>
      <c r="E113" s="564"/>
      <c r="F113" s="577" t="s">
        <v>1297</v>
      </c>
      <c r="G113" s="605">
        <v>104</v>
      </c>
      <c r="H113" s="605">
        <v>868</v>
      </c>
      <c r="I113" s="567">
        <f t="shared" si="8"/>
        <v>8.3461538461538467</v>
      </c>
      <c r="J113" s="568" t="str">
        <f t="shared" si="9"/>
        <v>De acuerdo con lo programado</v>
      </c>
      <c r="K113" s="661"/>
      <c r="L113" s="604">
        <v>329</v>
      </c>
      <c r="M113" s="604">
        <v>332</v>
      </c>
      <c r="N113" s="567">
        <f t="shared" si="15"/>
        <v>1.0091185410334347</v>
      </c>
      <c r="O113" s="568" t="str">
        <f t="shared" si="10"/>
        <v>De acuerdo con lo programado</v>
      </c>
      <c r="P113" s="575"/>
      <c r="Q113" s="575">
        <v>234</v>
      </c>
      <c r="R113" s="575">
        <v>234</v>
      </c>
      <c r="S113" s="567">
        <f t="shared" si="11"/>
        <v>1</v>
      </c>
      <c r="T113" s="568" t="str">
        <f t="shared" si="12"/>
        <v>De acuerdo con lo programado</v>
      </c>
      <c r="U113" s="575"/>
      <c r="V113" s="575">
        <f>'[2]PIF AIDOQ'!V113+'[2]PIF PB'!V113+[2]David!V113+'[2]José Luis'!V113+[2]Leo!V113+[2]Ricardo!V113+'[2]Luis A'!V113+[2]DR!V113</f>
        <v>231</v>
      </c>
      <c r="W113" s="575">
        <f>'[2]PIF AIDOQ'!W113+'[2]PIF PB'!W113+[2]David!W113+'[2]José Luis'!W113+[2]Leo!W113+[2]Ricardo!W113+'[2]Luis A'!W113+[2]DR!W113</f>
        <v>231</v>
      </c>
      <c r="X113" s="567">
        <f t="shared" si="13"/>
        <v>1</v>
      </c>
      <c r="Y113" s="568" t="str">
        <f t="shared" si="14"/>
        <v>De acuerdo con lo programado</v>
      </c>
      <c r="Z113" s="575"/>
      <c r="AA113" s="575"/>
      <c r="AB113" s="575"/>
      <c r="AC113" s="575"/>
      <c r="AD113" s="575"/>
    </row>
    <row r="114" spans="1:30" ht="35.25" customHeight="1" thickTop="1" thickBot="1">
      <c r="A114" s="563">
        <v>13.2</v>
      </c>
      <c r="B114" s="564"/>
      <c r="C114" s="564"/>
      <c r="D114" s="564"/>
      <c r="E114" s="564"/>
      <c r="F114" s="577" t="s">
        <v>1297</v>
      </c>
      <c r="G114" s="605">
        <v>0</v>
      </c>
      <c r="H114" s="605">
        <v>0</v>
      </c>
      <c r="I114" s="567" t="str">
        <f t="shared" si="8"/>
        <v>No hay Programación</v>
      </c>
      <c r="J114" s="568" t="str">
        <f t="shared" si="9"/>
        <v>De acuerdo con lo programado</v>
      </c>
      <c r="K114" s="661"/>
      <c r="L114" s="604">
        <v>404</v>
      </c>
      <c r="M114" s="604">
        <v>404</v>
      </c>
      <c r="N114" s="567">
        <f t="shared" si="15"/>
        <v>1</v>
      </c>
      <c r="O114" s="568" t="str">
        <f t="shared" si="10"/>
        <v>De acuerdo con lo programado</v>
      </c>
      <c r="P114" s="575"/>
      <c r="Q114" s="575">
        <v>218</v>
      </c>
      <c r="R114" s="575">
        <v>218</v>
      </c>
      <c r="S114" s="567">
        <f t="shared" si="11"/>
        <v>1</v>
      </c>
      <c r="T114" s="568" t="str">
        <f t="shared" si="12"/>
        <v>De acuerdo con lo programado</v>
      </c>
      <c r="U114" s="575"/>
      <c r="V114" s="575">
        <f>'[2]PIF AIDOQ'!V114+'[2]PIF PB'!V114+[2]David!V114+'[2]José Luis'!V114+[2]Leo!V114+[2]Ricardo!V114+'[2]Luis A'!V114+[2]DR!V114</f>
        <v>219</v>
      </c>
      <c r="W114" s="575">
        <f>'[2]PIF AIDOQ'!W114+'[2]PIF PB'!W114+[2]David!W114+'[2]José Luis'!W114+[2]Leo!W114+[2]Ricardo!W114+'[2]Luis A'!W114+[2]DR!W114</f>
        <v>219</v>
      </c>
      <c r="X114" s="567">
        <f t="shared" si="13"/>
        <v>1</v>
      </c>
      <c r="Y114" s="568" t="str">
        <f t="shared" si="14"/>
        <v>De acuerdo con lo programado</v>
      </c>
      <c r="Z114" s="575"/>
      <c r="AA114" s="575"/>
      <c r="AB114" s="575"/>
      <c r="AC114" s="575"/>
      <c r="AD114" s="575"/>
    </row>
    <row r="115" spans="1:30" ht="35.25" customHeight="1" thickTop="1" thickBot="1">
      <c r="A115" s="563">
        <v>13.2</v>
      </c>
      <c r="B115" s="564"/>
      <c r="C115" s="564"/>
      <c r="D115" s="564"/>
      <c r="E115" s="564"/>
      <c r="F115" s="577" t="s">
        <v>1297</v>
      </c>
      <c r="G115" s="605">
        <v>0</v>
      </c>
      <c r="H115" s="605">
        <v>0</v>
      </c>
      <c r="I115" s="567" t="str">
        <f t="shared" si="8"/>
        <v>No hay Programación</v>
      </c>
      <c r="J115" s="568" t="str">
        <f t="shared" si="9"/>
        <v>De acuerdo con lo programado</v>
      </c>
      <c r="K115" s="578"/>
      <c r="L115" s="604">
        <v>274</v>
      </c>
      <c r="M115" s="604">
        <v>274</v>
      </c>
      <c r="N115" s="567">
        <f t="shared" si="15"/>
        <v>1</v>
      </c>
      <c r="O115" s="568" t="str">
        <f t="shared" si="10"/>
        <v>De acuerdo con lo programado</v>
      </c>
      <c r="P115" s="575"/>
      <c r="Q115" s="575">
        <v>235</v>
      </c>
      <c r="R115" s="575">
        <v>235</v>
      </c>
      <c r="S115" s="567">
        <f t="shared" si="11"/>
        <v>1</v>
      </c>
      <c r="T115" s="568" t="str">
        <f t="shared" si="12"/>
        <v>De acuerdo con lo programado</v>
      </c>
      <c r="U115" s="575"/>
      <c r="V115" s="575">
        <f>'[2]PIF AIDOQ'!V115+'[2]PIF PB'!V115+[2]David!V115+'[2]José Luis'!V115+[2]Leo!V115+[2]Ricardo!V115+'[2]Luis A'!V115+[2]DR!V115</f>
        <v>222</v>
      </c>
      <c r="W115" s="575">
        <f>'[2]PIF AIDOQ'!W115+'[2]PIF PB'!W115+[2]David!W115+'[2]José Luis'!W115+[2]Leo!W115+[2]Ricardo!W115+'[2]Luis A'!W115+[2]DR!W115</f>
        <v>222</v>
      </c>
      <c r="X115" s="567">
        <f t="shared" si="13"/>
        <v>1</v>
      </c>
      <c r="Y115" s="568" t="str">
        <f t="shared" si="14"/>
        <v>De acuerdo con lo programado</v>
      </c>
      <c r="Z115" s="575"/>
      <c r="AA115" s="575"/>
      <c r="AB115" s="575"/>
      <c r="AC115" s="575"/>
      <c r="AD115" s="575"/>
    </row>
    <row r="116" spans="1:30" ht="35.25" customHeight="1" thickTop="1" thickBot="1">
      <c r="A116" s="563">
        <v>13.3</v>
      </c>
      <c r="B116" s="564"/>
      <c r="C116" s="564"/>
      <c r="D116" s="564"/>
      <c r="E116" s="564"/>
      <c r="F116" s="577" t="s">
        <v>1298</v>
      </c>
      <c r="G116" s="605">
        <v>4</v>
      </c>
      <c r="H116" s="605">
        <v>51</v>
      </c>
      <c r="I116" s="567">
        <f t="shared" si="8"/>
        <v>12.75</v>
      </c>
      <c r="J116" s="568" t="str">
        <f t="shared" si="9"/>
        <v>De acuerdo con lo programado</v>
      </c>
      <c r="K116" s="578"/>
      <c r="L116" s="604">
        <v>199</v>
      </c>
      <c r="M116" s="604">
        <v>199</v>
      </c>
      <c r="N116" s="567">
        <f t="shared" si="15"/>
        <v>1</v>
      </c>
      <c r="O116" s="568" t="str">
        <f t="shared" si="10"/>
        <v>De acuerdo con lo programado</v>
      </c>
      <c r="P116" s="575"/>
      <c r="Q116" s="575">
        <v>183</v>
      </c>
      <c r="R116" s="575">
        <v>192</v>
      </c>
      <c r="S116" s="567">
        <f t="shared" si="11"/>
        <v>1.0491803278688525</v>
      </c>
      <c r="T116" s="568" t="str">
        <f t="shared" si="12"/>
        <v>De acuerdo con lo programado</v>
      </c>
      <c r="U116" s="575"/>
      <c r="V116" s="575">
        <f>'[2]PIF AIDOQ'!V116+'[2]PIF PB'!V116+[2]David!V116+'[2]José Luis'!V116+[2]Leo!V116+[2]Ricardo!V116+'[2]Luis A'!V116+[2]DR!V116</f>
        <v>114</v>
      </c>
      <c r="W116" s="575">
        <f>'[2]PIF AIDOQ'!W116+'[2]PIF PB'!W116+[2]David!W116+'[2]José Luis'!W116+[2]Leo!W116+[2]Ricardo!W116+'[2]Luis A'!W116+[2]DR!W116</f>
        <v>207</v>
      </c>
      <c r="X116" s="567">
        <f t="shared" si="13"/>
        <v>1.8157894736842106</v>
      </c>
      <c r="Y116" s="568" t="str">
        <f t="shared" si="14"/>
        <v>De acuerdo con lo programado</v>
      </c>
      <c r="Z116" s="575"/>
      <c r="AA116" s="575"/>
      <c r="AB116" s="575"/>
      <c r="AC116" s="575"/>
      <c r="AD116" s="575"/>
    </row>
    <row r="117" spans="1:30" ht="35.25" customHeight="1" thickTop="1" thickBot="1">
      <c r="A117" s="563">
        <v>13.4</v>
      </c>
      <c r="B117" s="564"/>
      <c r="C117" s="564"/>
      <c r="D117" s="564"/>
      <c r="E117" s="564"/>
      <c r="F117" s="577" t="s">
        <v>1299</v>
      </c>
      <c r="G117" s="605">
        <v>12</v>
      </c>
      <c r="H117" s="605">
        <v>50</v>
      </c>
      <c r="I117" s="567">
        <f t="shared" si="8"/>
        <v>4.166666666666667</v>
      </c>
      <c r="J117" s="568" t="str">
        <f t="shared" si="9"/>
        <v>De acuerdo con lo programado</v>
      </c>
      <c r="K117" s="578"/>
      <c r="L117" s="604">
        <v>12598</v>
      </c>
      <c r="M117" s="604">
        <v>12598</v>
      </c>
      <c r="N117" s="567">
        <f t="shared" si="15"/>
        <v>1</v>
      </c>
      <c r="O117" s="568" t="str">
        <f t="shared" si="10"/>
        <v>De acuerdo con lo programado</v>
      </c>
      <c r="P117" s="575"/>
      <c r="Q117" s="575">
        <v>12155</v>
      </c>
      <c r="R117" s="575">
        <v>12155</v>
      </c>
      <c r="S117" s="567">
        <f t="shared" si="11"/>
        <v>1</v>
      </c>
      <c r="T117" s="568" t="str">
        <f t="shared" si="12"/>
        <v>De acuerdo con lo programado</v>
      </c>
      <c r="U117" s="575"/>
      <c r="V117" s="575">
        <f>'[2]PIF AIDOQ'!V117+'[2]PIF PB'!V117+[2]David!V117+'[2]José Luis'!V117+[2]Leo!V117+[2]Ricardo!V117+'[2]Luis A'!V117+[2]DR!V117</f>
        <v>13981</v>
      </c>
      <c r="W117" s="575">
        <f>'[2]PIF AIDOQ'!W117+'[2]PIF PB'!W117+[2]David!W117+'[2]José Luis'!W117+[2]Leo!W117+[2]Ricardo!W117+'[2]Luis A'!W117+[2]DR!W117</f>
        <v>13981</v>
      </c>
      <c r="X117" s="567">
        <f t="shared" si="13"/>
        <v>1</v>
      </c>
      <c r="Y117" s="568" t="str">
        <f t="shared" si="14"/>
        <v>De acuerdo con lo programado</v>
      </c>
      <c r="Z117" s="575"/>
      <c r="AA117" s="575"/>
      <c r="AB117" s="575"/>
      <c r="AC117" s="575"/>
      <c r="AD117" s="575"/>
    </row>
    <row r="118" spans="1:30" ht="35.25" customHeight="1" thickTop="1" thickBot="1">
      <c r="A118" s="563">
        <v>13.5</v>
      </c>
      <c r="B118" s="564"/>
      <c r="C118" s="564"/>
      <c r="D118" s="564"/>
      <c r="E118" s="564"/>
      <c r="F118" s="577" t="s">
        <v>1300</v>
      </c>
      <c r="G118" s="605">
        <v>0</v>
      </c>
      <c r="H118" s="605">
        <v>0</v>
      </c>
      <c r="I118" s="567" t="str">
        <f t="shared" si="8"/>
        <v>No hay Programación</v>
      </c>
      <c r="J118" s="568" t="str">
        <f t="shared" si="9"/>
        <v>De acuerdo con lo programado</v>
      </c>
      <c r="K118" s="578"/>
      <c r="L118" s="604">
        <v>12598</v>
      </c>
      <c r="M118" s="604">
        <v>12598</v>
      </c>
      <c r="N118" s="567">
        <f t="shared" si="15"/>
        <v>1</v>
      </c>
      <c r="O118" s="568" t="str">
        <f t="shared" si="10"/>
        <v>De acuerdo con lo programado</v>
      </c>
      <c r="P118" s="575"/>
      <c r="Q118" s="575">
        <v>12155</v>
      </c>
      <c r="R118" s="575">
        <v>12155</v>
      </c>
      <c r="S118" s="567">
        <f t="shared" si="11"/>
        <v>1</v>
      </c>
      <c r="T118" s="568" t="str">
        <f t="shared" si="12"/>
        <v>De acuerdo con lo programado</v>
      </c>
      <c r="U118" s="575"/>
      <c r="V118" s="575">
        <f>'[2]PIF AIDOQ'!V118+'[2]PIF PB'!V118+[2]David!V118+'[2]José Luis'!V118+[2]Leo!V118+[2]Ricardo!V118+'[2]Luis A'!V118+[2]DR!V118</f>
        <v>13981</v>
      </c>
      <c r="W118" s="575">
        <f>'[2]PIF AIDOQ'!W118+'[2]PIF PB'!W118+[2]David!W118+'[2]José Luis'!W118+[2]Leo!W118+[2]Ricardo!W118+'[2]Luis A'!W118+[2]DR!W118</f>
        <v>13981</v>
      </c>
      <c r="X118" s="567">
        <f t="shared" si="13"/>
        <v>1</v>
      </c>
      <c r="Y118" s="568" t="str">
        <f t="shared" si="14"/>
        <v>De acuerdo con lo programado</v>
      </c>
      <c r="Z118" s="575"/>
      <c r="AA118" s="575"/>
      <c r="AB118" s="575"/>
      <c r="AC118" s="575"/>
      <c r="AD118" s="575"/>
    </row>
    <row r="119" spans="1:30" ht="35.25" customHeight="1" thickTop="1" thickBot="1">
      <c r="A119" s="563">
        <v>13.6</v>
      </c>
      <c r="B119" s="564"/>
      <c r="C119" s="564"/>
      <c r="D119" s="564"/>
      <c r="E119" s="564"/>
      <c r="F119" s="577" t="s">
        <v>1301</v>
      </c>
      <c r="G119" s="605">
        <v>0</v>
      </c>
      <c r="H119" s="605">
        <v>0</v>
      </c>
      <c r="I119" s="567" t="str">
        <f t="shared" si="8"/>
        <v>No hay Programación</v>
      </c>
      <c r="J119" s="568" t="str">
        <f t="shared" si="9"/>
        <v>De acuerdo con lo programado</v>
      </c>
      <c r="K119" s="578"/>
      <c r="L119" s="604">
        <v>297</v>
      </c>
      <c r="M119" s="604">
        <v>297</v>
      </c>
      <c r="N119" s="567">
        <f t="shared" si="15"/>
        <v>1</v>
      </c>
      <c r="O119" s="568" t="str">
        <f t="shared" si="10"/>
        <v>De acuerdo con lo programado</v>
      </c>
      <c r="P119" s="575"/>
      <c r="Q119" s="575">
        <v>198</v>
      </c>
      <c r="R119" s="575">
        <v>198</v>
      </c>
      <c r="S119" s="567">
        <f t="shared" si="11"/>
        <v>1</v>
      </c>
      <c r="T119" s="568" t="str">
        <f t="shared" si="12"/>
        <v>De acuerdo con lo programado</v>
      </c>
      <c r="U119" s="575"/>
      <c r="V119" s="575">
        <f>'[2]PIF AIDOQ'!V119+'[2]PIF PB'!V119+[2]David!V119+'[2]José Luis'!V119+[2]Leo!V119+[2]Ricardo!V119+'[2]Luis A'!V119+[2]DR!V119</f>
        <v>214</v>
      </c>
      <c r="W119" s="575">
        <f>'[2]PIF AIDOQ'!W119+'[2]PIF PB'!W119+[2]David!W119+'[2]José Luis'!W119+[2]Leo!W119+[2]Ricardo!W119+'[2]Luis A'!W119+[2]DR!W119</f>
        <v>214</v>
      </c>
      <c r="X119" s="567">
        <f t="shared" si="13"/>
        <v>1</v>
      </c>
      <c r="Y119" s="568" t="str">
        <f t="shared" si="14"/>
        <v>De acuerdo con lo programado</v>
      </c>
      <c r="Z119" s="575"/>
      <c r="AA119" s="575"/>
      <c r="AB119" s="575"/>
      <c r="AC119" s="575"/>
      <c r="AD119" s="575"/>
    </row>
    <row r="120" spans="1:30" ht="35.25" customHeight="1" thickTop="1" thickBot="1">
      <c r="A120" s="563">
        <v>13.7</v>
      </c>
      <c r="B120" s="564"/>
      <c r="C120" s="564"/>
      <c r="D120" s="564"/>
      <c r="E120" s="564"/>
      <c r="F120" s="577" t="s">
        <v>1302</v>
      </c>
      <c r="G120" s="605">
        <v>43</v>
      </c>
      <c r="H120" s="605">
        <v>236</v>
      </c>
      <c r="I120" s="567">
        <f t="shared" si="8"/>
        <v>5.4883720930232558</v>
      </c>
      <c r="J120" s="568" t="str">
        <f t="shared" si="9"/>
        <v>De acuerdo con lo programado</v>
      </c>
      <c r="K120" s="578"/>
      <c r="L120" s="604">
        <v>103</v>
      </c>
      <c r="M120" s="604">
        <v>103</v>
      </c>
      <c r="N120" s="567">
        <f t="shared" si="15"/>
        <v>1</v>
      </c>
      <c r="O120" s="568" t="str">
        <f t="shared" si="10"/>
        <v>De acuerdo con lo programado</v>
      </c>
      <c r="P120" s="575"/>
      <c r="Q120" s="575">
        <v>92</v>
      </c>
      <c r="R120" s="575">
        <v>92</v>
      </c>
      <c r="S120" s="567">
        <f t="shared" si="11"/>
        <v>1</v>
      </c>
      <c r="T120" s="568" t="str">
        <f t="shared" si="12"/>
        <v>De acuerdo con lo programado</v>
      </c>
      <c r="U120" s="575"/>
      <c r="V120" s="575">
        <f>'[2]PIF AIDOQ'!V120+'[2]PIF PB'!V120+[2]David!V120+'[2]José Luis'!V120+[2]Leo!V120+[2]Ricardo!V120+'[2]Luis A'!V120+[2]DR!V120</f>
        <v>92</v>
      </c>
      <c r="W120" s="575">
        <f>'[2]PIF AIDOQ'!W120+'[2]PIF PB'!W120+[2]David!W120+'[2]José Luis'!W120+[2]Leo!W120+[2]Ricardo!W120+'[2]Luis A'!W120+[2]DR!W120</f>
        <v>92</v>
      </c>
      <c r="X120" s="567">
        <f t="shared" si="13"/>
        <v>1</v>
      </c>
      <c r="Y120" s="568" t="str">
        <f t="shared" si="14"/>
        <v>De acuerdo con lo programado</v>
      </c>
      <c r="Z120" s="575"/>
      <c r="AA120" s="575"/>
      <c r="AB120" s="575"/>
      <c r="AC120" s="575"/>
      <c r="AD120" s="575"/>
    </row>
    <row r="121" spans="1:30" ht="35.25" customHeight="1" thickTop="1" thickBot="1">
      <c r="A121" s="563">
        <v>13.8</v>
      </c>
      <c r="B121" s="564"/>
      <c r="C121" s="564"/>
      <c r="D121" s="564"/>
      <c r="E121" s="564"/>
      <c r="F121" s="577" t="s">
        <v>1303</v>
      </c>
      <c r="G121" s="605">
        <v>0</v>
      </c>
      <c r="H121" s="605">
        <v>0</v>
      </c>
      <c r="I121" s="567" t="str">
        <f t="shared" si="8"/>
        <v>No hay Programación</v>
      </c>
      <c r="J121" s="568" t="str">
        <f t="shared" si="9"/>
        <v>De acuerdo con lo programado</v>
      </c>
      <c r="K121" s="661"/>
      <c r="L121" s="604">
        <v>0</v>
      </c>
      <c r="M121" s="604">
        <v>0</v>
      </c>
      <c r="N121" s="567" t="str">
        <f t="shared" si="15"/>
        <v>No hay Programación</v>
      </c>
      <c r="O121" s="568" t="str">
        <f t="shared" si="10"/>
        <v>De acuerdo con lo programado</v>
      </c>
      <c r="P121" s="575"/>
      <c r="Q121" s="575">
        <v>0</v>
      </c>
      <c r="R121" s="575"/>
      <c r="S121" s="567" t="str">
        <f t="shared" si="11"/>
        <v>No hay ejecución</v>
      </c>
      <c r="T121" s="568" t="str">
        <f t="shared" si="12"/>
        <v>NA</v>
      </c>
      <c r="U121" s="575"/>
      <c r="V121" s="575">
        <f>'[2]PIF AIDOQ'!V121+'[2]PIF PB'!V121+[2]David!V121+'[2]José Luis'!V121+[2]Leo!V121+[2]Ricardo!V121+'[2]Luis A'!V121+[2]DR!V121</f>
        <v>0</v>
      </c>
      <c r="W121" s="575">
        <f>'[2]PIF AIDOQ'!W121+'[2]PIF PB'!W121+[2]David!W121+'[2]José Luis'!W121+[2]Leo!W121+[2]Ricardo!W121+'[2]Luis A'!W121+[2]DR!W121</f>
        <v>0</v>
      </c>
      <c r="X121" s="567" t="str">
        <f t="shared" si="13"/>
        <v>No hay Programación</v>
      </c>
      <c r="Y121" s="568" t="str">
        <f t="shared" si="14"/>
        <v>De acuerdo con lo programado</v>
      </c>
      <c r="Z121" s="575"/>
      <c r="AA121" s="575"/>
      <c r="AB121" s="575"/>
      <c r="AC121" s="575"/>
      <c r="AD121" s="575"/>
    </row>
    <row r="122" spans="1:30" ht="35.25" customHeight="1" thickTop="1" thickBot="1">
      <c r="A122" s="563">
        <v>13.8</v>
      </c>
      <c r="B122" s="564"/>
      <c r="C122" s="564"/>
      <c r="D122" s="564"/>
      <c r="E122" s="564"/>
      <c r="F122" s="577" t="s">
        <v>1303</v>
      </c>
      <c r="G122" s="605">
        <v>0</v>
      </c>
      <c r="H122" s="605">
        <v>0</v>
      </c>
      <c r="I122" s="567" t="str">
        <f t="shared" si="8"/>
        <v>No hay Programación</v>
      </c>
      <c r="J122" s="568" t="str">
        <f t="shared" si="9"/>
        <v>De acuerdo con lo programado</v>
      </c>
      <c r="K122" s="578"/>
      <c r="L122" s="604">
        <v>0</v>
      </c>
      <c r="M122" s="604">
        <v>0</v>
      </c>
      <c r="N122" s="567" t="str">
        <f t="shared" si="15"/>
        <v>No hay Programación</v>
      </c>
      <c r="O122" s="568" t="str">
        <f t="shared" si="10"/>
        <v>De acuerdo con lo programado</v>
      </c>
      <c r="P122" s="575"/>
      <c r="Q122" s="575">
        <v>0</v>
      </c>
      <c r="R122" s="575"/>
      <c r="S122" s="567" t="str">
        <f t="shared" si="11"/>
        <v>No hay ejecución</v>
      </c>
      <c r="T122" s="568" t="str">
        <f t="shared" si="12"/>
        <v>NA</v>
      </c>
      <c r="U122" s="575"/>
      <c r="V122" s="575">
        <f>'[2]PIF AIDOQ'!V122+'[2]PIF PB'!V122+[2]David!V122+'[2]José Luis'!V122+[2]Leo!V122+[2]Ricardo!V122+'[2]Luis A'!V122+[2]DR!V122</f>
        <v>0</v>
      </c>
      <c r="W122" s="575">
        <f>'[2]PIF AIDOQ'!W122+'[2]PIF PB'!W122+[2]David!W122+'[2]José Luis'!W122+[2]Leo!W122+[2]Ricardo!W122+'[2]Luis A'!W122+[2]DR!W122</f>
        <v>0</v>
      </c>
      <c r="X122" s="567" t="str">
        <f t="shared" si="13"/>
        <v>No hay Programación</v>
      </c>
      <c r="Y122" s="568" t="str">
        <f t="shared" si="14"/>
        <v>De acuerdo con lo programado</v>
      </c>
      <c r="Z122" s="575"/>
      <c r="AA122" s="575"/>
      <c r="AB122" s="575"/>
      <c r="AC122" s="575"/>
      <c r="AD122" s="575"/>
    </row>
    <row r="123" spans="1:30" ht="35.25" customHeight="1" thickTop="1" thickBot="1">
      <c r="A123" s="563">
        <v>13.9</v>
      </c>
      <c r="B123" s="564"/>
      <c r="C123" s="564"/>
      <c r="D123" s="564"/>
      <c r="E123" s="564"/>
      <c r="F123" s="577" t="s">
        <v>1304</v>
      </c>
      <c r="G123" s="605">
        <v>0</v>
      </c>
      <c r="H123" s="605">
        <v>0</v>
      </c>
      <c r="I123" s="567" t="str">
        <f t="shared" si="8"/>
        <v>No hay Programación</v>
      </c>
      <c r="J123" s="568" t="str">
        <f t="shared" si="9"/>
        <v>De acuerdo con lo programado</v>
      </c>
      <c r="K123" s="578"/>
      <c r="L123" s="604">
        <v>16</v>
      </c>
      <c r="M123" s="604">
        <v>16</v>
      </c>
      <c r="N123" s="567">
        <f t="shared" si="15"/>
        <v>1</v>
      </c>
      <c r="O123" s="568" t="str">
        <f t="shared" si="10"/>
        <v>De acuerdo con lo programado</v>
      </c>
      <c r="P123" s="575"/>
      <c r="Q123" s="575">
        <v>6</v>
      </c>
      <c r="R123" s="575">
        <v>6</v>
      </c>
      <c r="S123" s="567">
        <f t="shared" si="11"/>
        <v>1</v>
      </c>
      <c r="T123" s="568" t="str">
        <f t="shared" si="12"/>
        <v>De acuerdo con lo programado</v>
      </c>
      <c r="U123" s="575"/>
      <c r="V123" s="575">
        <f>'[2]PIF AIDOQ'!V123+'[2]PIF PB'!V123+[2]David!V123+'[2]José Luis'!V123+[2]Leo!V123+[2]Ricardo!V123+'[2]Luis A'!V123+[2]DR!V123</f>
        <v>6</v>
      </c>
      <c r="W123" s="575">
        <f>'[2]PIF AIDOQ'!W123+'[2]PIF PB'!W123+[2]David!W123+'[2]José Luis'!W123+[2]Leo!W123+[2]Ricardo!W123+'[2]Luis A'!W123+[2]DR!W123</f>
        <v>6</v>
      </c>
      <c r="X123" s="567">
        <f t="shared" si="13"/>
        <v>1</v>
      </c>
      <c r="Y123" s="568" t="str">
        <f t="shared" si="14"/>
        <v>De acuerdo con lo programado</v>
      </c>
      <c r="Z123" s="575"/>
      <c r="AA123" s="575"/>
      <c r="AB123" s="575"/>
      <c r="AC123" s="575"/>
      <c r="AD123" s="575"/>
    </row>
    <row r="124" spans="1:30" ht="35.25" customHeight="1" thickTop="1" thickBot="1">
      <c r="A124" s="563">
        <v>13.9</v>
      </c>
      <c r="B124" s="564"/>
      <c r="C124" s="564"/>
      <c r="D124" s="564"/>
      <c r="E124" s="564"/>
      <c r="F124" s="577" t="s">
        <v>1304</v>
      </c>
      <c r="G124" s="605">
        <v>0</v>
      </c>
      <c r="H124" s="605">
        <v>0</v>
      </c>
      <c r="I124" s="567" t="str">
        <f t="shared" si="8"/>
        <v>No hay Programación</v>
      </c>
      <c r="J124" s="568" t="str">
        <f t="shared" si="9"/>
        <v>De acuerdo con lo programado</v>
      </c>
      <c r="K124" s="578"/>
      <c r="L124" s="604">
        <v>8</v>
      </c>
      <c r="M124" s="604">
        <v>9</v>
      </c>
      <c r="N124" s="567">
        <f t="shared" si="15"/>
        <v>1.125</v>
      </c>
      <c r="O124" s="568" t="str">
        <f t="shared" si="10"/>
        <v>De acuerdo con lo programado</v>
      </c>
      <c r="P124" s="575"/>
      <c r="Q124" s="575">
        <v>5</v>
      </c>
      <c r="R124" s="575">
        <v>5</v>
      </c>
      <c r="S124" s="567">
        <f t="shared" si="11"/>
        <v>1</v>
      </c>
      <c r="T124" s="568" t="str">
        <f t="shared" si="12"/>
        <v>De acuerdo con lo programado</v>
      </c>
      <c r="U124" s="575"/>
      <c r="V124" s="575">
        <f>'[2]PIF AIDOQ'!V124+'[2]PIF PB'!V124+[2]David!V124+'[2]José Luis'!V124+[2]Leo!V124+[2]Ricardo!V124+'[2]Luis A'!V124+[2]DR!V124</f>
        <v>3</v>
      </c>
      <c r="W124" s="575">
        <f>'[2]PIF AIDOQ'!W124+'[2]PIF PB'!W124+[2]David!W124+'[2]José Luis'!W124+[2]Leo!W124+[2]Ricardo!W124+'[2]Luis A'!W124+[2]DR!W124</f>
        <v>3</v>
      </c>
      <c r="X124" s="567">
        <f t="shared" si="13"/>
        <v>1</v>
      </c>
      <c r="Y124" s="568" t="str">
        <f t="shared" si="14"/>
        <v>De acuerdo con lo programado</v>
      </c>
      <c r="Z124" s="575"/>
      <c r="AA124" s="575"/>
      <c r="AB124" s="575"/>
      <c r="AC124" s="575"/>
      <c r="AD124" s="575"/>
    </row>
    <row r="125" spans="1:30" ht="35.25" customHeight="1" thickTop="1" thickBot="1">
      <c r="A125" s="563">
        <v>13.9</v>
      </c>
      <c r="B125" s="564"/>
      <c r="C125" s="564"/>
      <c r="D125" s="564"/>
      <c r="E125" s="564"/>
      <c r="F125" s="577" t="s">
        <v>1304</v>
      </c>
      <c r="G125" s="605">
        <v>0</v>
      </c>
      <c r="H125" s="605">
        <v>0</v>
      </c>
      <c r="I125" s="567" t="str">
        <f t="shared" si="8"/>
        <v>No hay Programación</v>
      </c>
      <c r="J125" s="568" t="str">
        <f t="shared" si="9"/>
        <v>De acuerdo con lo programado</v>
      </c>
      <c r="K125" s="578"/>
      <c r="L125" s="604">
        <v>5</v>
      </c>
      <c r="M125" s="604">
        <v>6</v>
      </c>
      <c r="N125" s="567">
        <f t="shared" si="15"/>
        <v>1.2</v>
      </c>
      <c r="O125" s="568" t="str">
        <f t="shared" si="10"/>
        <v>De acuerdo con lo programado</v>
      </c>
      <c r="P125" s="575"/>
      <c r="Q125" s="575">
        <v>7</v>
      </c>
      <c r="R125" s="575">
        <v>7</v>
      </c>
      <c r="S125" s="567">
        <f t="shared" si="11"/>
        <v>1</v>
      </c>
      <c r="T125" s="568" t="str">
        <f t="shared" si="12"/>
        <v>De acuerdo con lo programado</v>
      </c>
      <c r="U125" s="575"/>
      <c r="V125" s="575">
        <f>'[2]PIF AIDOQ'!V125+'[2]PIF PB'!V125+[2]David!V125+'[2]José Luis'!V125+[2]Leo!V125+[2]Ricardo!V125+'[2]Luis A'!V125+[2]DR!V125</f>
        <v>0</v>
      </c>
      <c r="W125" s="575">
        <f>'[2]PIF AIDOQ'!W125+'[2]PIF PB'!W125+[2]David!W125+'[2]José Luis'!W125+[2]Leo!W125+[2]Ricardo!W125+'[2]Luis A'!W125+[2]DR!W125</f>
        <v>0</v>
      </c>
      <c r="X125" s="567" t="str">
        <f t="shared" si="13"/>
        <v>No hay Programación</v>
      </c>
      <c r="Y125" s="568" t="str">
        <f t="shared" si="14"/>
        <v>De acuerdo con lo programado</v>
      </c>
      <c r="Z125" s="575"/>
      <c r="AA125" s="575"/>
      <c r="AB125" s="575"/>
      <c r="AC125" s="575"/>
      <c r="AD125" s="575"/>
    </row>
    <row r="126" spans="1:30" ht="35.25" customHeight="1" thickTop="1" thickBot="1">
      <c r="A126" s="593">
        <v>13.1</v>
      </c>
      <c r="B126" s="564"/>
      <c r="C126" s="564"/>
      <c r="D126" s="564"/>
      <c r="E126" s="564"/>
      <c r="F126" s="577" t="s">
        <v>1305</v>
      </c>
      <c r="G126" s="605">
        <v>4</v>
      </c>
      <c r="H126" s="605">
        <v>9</v>
      </c>
      <c r="I126" s="567">
        <f t="shared" si="8"/>
        <v>2.25</v>
      </c>
      <c r="J126" s="568" t="str">
        <f t="shared" si="9"/>
        <v>De acuerdo con lo programado</v>
      </c>
      <c r="K126" s="661"/>
      <c r="L126" s="604">
        <v>164</v>
      </c>
      <c r="M126" s="604">
        <v>164</v>
      </c>
      <c r="N126" s="567">
        <f t="shared" si="15"/>
        <v>1</v>
      </c>
      <c r="O126" s="568" t="str">
        <f t="shared" si="10"/>
        <v>De acuerdo con lo programado</v>
      </c>
      <c r="P126" s="575"/>
      <c r="Q126" s="575">
        <v>510</v>
      </c>
      <c r="R126" s="575">
        <v>520</v>
      </c>
      <c r="S126" s="567">
        <f t="shared" si="11"/>
        <v>1.0196078431372548</v>
      </c>
      <c r="T126" s="568" t="str">
        <f t="shared" si="12"/>
        <v>De acuerdo con lo programado</v>
      </c>
      <c r="U126" s="575"/>
      <c r="V126" s="575">
        <f>'[2]PIF AIDOQ'!V126+'[2]PIF PB'!V126+[2]David!V126+'[2]José Luis'!V126+[2]Leo!V126+[2]Ricardo!V126+'[2]Luis A'!V126+[2]DR!V126</f>
        <v>27</v>
      </c>
      <c r="W126" s="575">
        <f>'[2]PIF AIDOQ'!W126+'[2]PIF PB'!W126+[2]David!W126+'[2]José Luis'!W126+[2]Leo!W126+[2]Ricardo!W126+'[2]Luis A'!W126+[2]DR!W126</f>
        <v>765</v>
      </c>
      <c r="X126" s="567">
        <f t="shared" si="13"/>
        <v>28.333333333333332</v>
      </c>
      <c r="Y126" s="568" t="str">
        <f t="shared" si="14"/>
        <v>De acuerdo con lo programado</v>
      </c>
      <c r="Z126" s="575"/>
      <c r="AA126" s="575"/>
      <c r="AB126" s="575"/>
      <c r="AC126" s="575"/>
      <c r="AD126" s="575"/>
    </row>
    <row r="127" spans="1:30" ht="35.25" customHeight="1" thickTop="1" thickBot="1">
      <c r="A127" s="593">
        <v>13.1</v>
      </c>
      <c r="B127" s="564"/>
      <c r="C127" s="564"/>
      <c r="D127" s="564"/>
      <c r="E127" s="564"/>
      <c r="F127" s="577" t="s">
        <v>1305</v>
      </c>
      <c r="G127" s="605">
        <v>0</v>
      </c>
      <c r="H127" s="605">
        <v>0</v>
      </c>
      <c r="I127" s="567" t="str">
        <f t="shared" si="8"/>
        <v>No hay Programación</v>
      </c>
      <c r="J127" s="568" t="str">
        <f t="shared" si="9"/>
        <v>De acuerdo con lo programado</v>
      </c>
      <c r="K127" s="578"/>
      <c r="L127" s="604">
        <v>163</v>
      </c>
      <c r="M127" s="604">
        <v>163</v>
      </c>
      <c r="N127" s="567">
        <f t="shared" si="15"/>
        <v>1</v>
      </c>
      <c r="O127" s="568" t="str">
        <f t="shared" si="10"/>
        <v>De acuerdo con lo programado</v>
      </c>
      <c r="P127" s="575"/>
      <c r="Q127" s="575">
        <v>20</v>
      </c>
      <c r="R127" s="575">
        <v>20</v>
      </c>
      <c r="S127" s="567">
        <f t="shared" si="11"/>
        <v>1</v>
      </c>
      <c r="T127" s="568" t="str">
        <f t="shared" si="12"/>
        <v>De acuerdo con lo programado</v>
      </c>
      <c r="U127" s="575"/>
      <c r="V127" s="575">
        <f>'[2]PIF AIDOQ'!V127+'[2]PIF PB'!V127+[2]David!V127+'[2]José Luis'!V127+[2]Leo!V127+[2]Ricardo!V127+'[2]Luis A'!V127+[2]DR!V127</f>
        <v>27</v>
      </c>
      <c r="W127" s="575">
        <f>'[2]PIF AIDOQ'!W127+'[2]PIF PB'!W127+[2]David!W127+'[2]José Luis'!W127+[2]Leo!W127+[2]Ricardo!W127+'[2]Luis A'!W127+[2]DR!W127</f>
        <v>27</v>
      </c>
      <c r="X127" s="567">
        <f t="shared" si="13"/>
        <v>1</v>
      </c>
      <c r="Y127" s="568" t="str">
        <f t="shared" si="14"/>
        <v>De acuerdo con lo programado</v>
      </c>
      <c r="Z127" s="575"/>
      <c r="AA127" s="575"/>
      <c r="AB127" s="575"/>
      <c r="AC127" s="575"/>
      <c r="AD127" s="575"/>
    </row>
    <row r="128" spans="1:30" ht="35.25" customHeight="1" thickTop="1" thickBot="1">
      <c r="A128" s="563">
        <v>14</v>
      </c>
      <c r="B128" s="564">
        <v>0</v>
      </c>
      <c r="C128" s="564">
        <v>0</v>
      </c>
      <c r="D128" s="564">
        <v>0</v>
      </c>
      <c r="E128" s="564">
        <v>0</v>
      </c>
      <c r="F128" s="584" t="s">
        <v>1306</v>
      </c>
      <c r="G128" s="605">
        <v>0</v>
      </c>
      <c r="H128" s="605">
        <v>0</v>
      </c>
      <c r="I128" s="567" t="str">
        <f t="shared" si="8"/>
        <v>No hay Programación</v>
      </c>
      <c r="J128" s="568" t="str">
        <f t="shared" si="9"/>
        <v>De acuerdo con lo programado</v>
      </c>
      <c r="K128" s="586"/>
      <c r="L128" s="604">
        <v>0</v>
      </c>
      <c r="M128" s="604">
        <v>0</v>
      </c>
      <c r="N128" s="567" t="str">
        <f t="shared" si="15"/>
        <v>No hay Programación</v>
      </c>
      <c r="O128" s="568" t="str">
        <f t="shared" si="10"/>
        <v>De acuerdo con lo programado</v>
      </c>
      <c r="P128" s="575"/>
      <c r="Q128" s="643">
        <v>0</v>
      </c>
      <c r="R128" s="643">
        <v>0</v>
      </c>
      <c r="S128" s="567" t="str">
        <f t="shared" si="11"/>
        <v>No hay Programación</v>
      </c>
      <c r="T128" s="568" t="str">
        <f t="shared" si="12"/>
        <v>De acuerdo con lo programado</v>
      </c>
      <c r="U128" s="575"/>
      <c r="V128" s="575">
        <f>'[2]PIF AIDOQ'!V128+'[2]PIF PB'!V128+[2]David!V128+'[2]José Luis'!V128+[2]Leo!V128+[2]Ricardo!V128+'[2]Luis A'!V128+[2]DR!V128</f>
        <v>0</v>
      </c>
      <c r="W128" s="575">
        <f>'[2]PIF AIDOQ'!W128+'[2]PIF PB'!W128+[2]David!W128+'[2]José Luis'!W128+[2]Leo!W128+[2]Ricardo!W128+'[2]Luis A'!W128+[2]DR!W128</f>
        <v>0</v>
      </c>
      <c r="X128" s="567" t="str">
        <f t="shared" si="13"/>
        <v>No hay Programación</v>
      </c>
      <c r="Y128" s="568" t="str">
        <f t="shared" si="14"/>
        <v>De acuerdo con lo programado</v>
      </c>
      <c r="Z128" s="575"/>
      <c r="AA128" s="575"/>
      <c r="AB128" s="575"/>
      <c r="AC128" s="575"/>
      <c r="AD128" s="575"/>
    </row>
    <row r="129" spans="1:30" ht="35.25" customHeight="1" thickTop="1" thickBot="1">
      <c r="A129" s="563">
        <v>14.1</v>
      </c>
      <c r="B129" s="564"/>
      <c r="C129" s="564"/>
      <c r="D129" s="564"/>
      <c r="E129" s="564"/>
      <c r="F129" s="587" t="s">
        <v>1307</v>
      </c>
      <c r="G129" s="605">
        <v>0</v>
      </c>
      <c r="H129" s="605">
        <v>0</v>
      </c>
      <c r="I129" s="567" t="str">
        <f t="shared" si="8"/>
        <v>No hay Programación</v>
      </c>
      <c r="J129" s="568" t="str">
        <f t="shared" si="9"/>
        <v>De acuerdo con lo programado</v>
      </c>
      <c r="K129" s="588"/>
      <c r="L129" s="604">
        <v>0</v>
      </c>
      <c r="M129" s="604">
        <v>0</v>
      </c>
      <c r="N129" s="567" t="str">
        <f t="shared" si="15"/>
        <v>No hay Programación</v>
      </c>
      <c r="O129" s="568" t="str">
        <f t="shared" si="10"/>
        <v>De acuerdo con lo programado</v>
      </c>
      <c r="P129" s="575"/>
      <c r="Q129" s="643">
        <v>0</v>
      </c>
      <c r="R129" s="643">
        <v>0</v>
      </c>
      <c r="S129" s="567" t="str">
        <f t="shared" si="11"/>
        <v>No hay Programación</v>
      </c>
      <c r="T129" s="568" t="str">
        <f t="shared" si="12"/>
        <v>De acuerdo con lo programado</v>
      </c>
      <c r="U129" s="575"/>
      <c r="V129" s="575">
        <f>'[2]PIF AIDOQ'!V129+'[2]PIF PB'!V129+[2]David!V129+'[2]José Luis'!V129+[2]Leo!V129+[2]Ricardo!V129+'[2]Luis A'!V129+[2]DR!V129</f>
        <v>0</v>
      </c>
      <c r="W129" s="575">
        <f>'[2]PIF AIDOQ'!W129+'[2]PIF PB'!W129+[2]David!W129+'[2]José Luis'!W129+[2]Leo!W129+[2]Ricardo!W129+'[2]Luis A'!W129+[2]DR!W129</f>
        <v>0</v>
      </c>
      <c r="X129" s="567" t="str">
        <f t="shared" si="13"/>
        <v>No hay Programación</v>
      </c>
      <c r="Y129" s="568" t="str">
        <f t="shared" si="14"/>
        <v>De acuerdo con lo programado</v>
      </c>
      <c r="Z129" s="575"/>
      <c r="AA129" s="575"/>
      <c r="AB129" s="575"/>
      <c r="AC129" s="575"/>
      <c r="AD129" s="575"/>
    </row>
    <row r="130" spans="1:30" ht="35.25" customHeight="1" thickTop="1" thickBot="1">
      <c r="A130" s="563">
        <v>14.1</v>
      </c>
      <c r="B130" s="564"/>
      <c r="C130" s="564"/>
      <c r="D130" s="564"/>
      <c r="E130" s="564"/>
      <c r="F130" s="587" t="s">
        <v>1307</v>
      </c>
      <c r="G130" s="605">
        <v>0</v>
      </c>
      <c r="H130" s="605">
        <v>0</v>
      </c>
      <c r="I130" s="567" t="str">
        <f t="shared" si="8"/>
        <v>No hay Programación</v>
      </c>
      <c r="J130" s="568" t="str">
        <f t="shared" si="9"/>
        <v>De acuerdo con lo programado</v>
      </c>
      <c r="K130" s="588"/>
      <c r="L130" s="604">
        <v>0</v>
      </c>
      <c r="M130" s="604">
        <v>0</v>
      </c>
      <c r="N130" s="567" t="str">
        <f t="shared" si="15"/>
        <v>No hay Programación</v>
      </c>
      <c r="O130" s="568" t="str">
        <f t="shared" si="10"/>
        <v>De acuerdo con lo programado</v>
      </c>
      <c r="P130" s="575"/>
      <c r="Q130" s="643">
        <v>0</v>
      </c>
      <c r="R130" s="643">
        <v>0</v>
      </c>
      <c r="S130" s="567" t="str">
        <f t="shared" si="11"/>
        <v>No hay Programación</v>
      </c>
      <c r="T130" s="568" t="str">
        <f t="shared" si="12"/>
        <v>De acuerdo con lo programado</v>
      </c>
      <c r="U130" s="575"/>
      <c r="V130" s="575">
        <f>'[2]PIF AIDOQ'!V130+'[2]PIF PB'!V130+[2]David!V130+'[2]José Luis'!V130+[2]Leo!V130+[2]Ricardo!V130+'[2]Luis A'!V130+[2]DR!V130</f>
        <v>0</v>
      </c>
      <c r="W130" s="575">
        <f>'[2]PIF AIDOQ'!W130+'[2]PIF PB'!W130+[2]David!W130+'[2]José Luis'!W130+[2]Leo!W130+[2]Ricardo!W130+'[2]Luis A'!W130+[2]DR!W130</f>
        <v>0</v>
      </c>
      <c r="X130" s="567" t="str">
        <f t="shared" si="13"/>
        <v>No hay Programación</v>
      </c>
      <c r="Y130" s="568" t="str">
        <f t="shared" si="14"/>
        <v>De acuerdo con lo programado</v>
      </c>
      <c r="Z130" s="575"/>
      <c r="AA130" s="575"/>
      <c r="AB130" s="575"/>
      <c r="AC130" s="575"/>
      <c r="AD130" s="575"/>
    </row>
    <row r="131" spans="1:30" ht="35.25" customHeight="1" thickTop="1" thickBot="1">
      <c r="A131" s="563">
        <v>14.2</v>
      </c>
      <c r="B131" s="564"/>
      <c r="C131" s="564"/>
      <c r="D131" s="564"/>
      <c r="E131" s="564"/>
      <c r="F131" s="577" t="s">
        <v>1308</v>
      </c>
      <c r="G131" s="605">
        <v>0</v>
      </c>
      <c r="H131" s="605">
        <v>0</v>
      </c>
      <c r="I131" s="567" t="str">
        <f t="shared" si="8"/>
        <v>No hay Programación</v>
      </c>
      <c r="J131" s="568" t="str">
        <f t="shared" si="9"/>
        <v>De acuerdo con lo programado</v>
      </c>
      <c r="K131" s="578"/>
      <c r="L131" s="604">
        <v>0</v>
      </c>
      <c r="M131" s="604">
        <v>0</v>
      </c>
      <c r="N131" s="567" t="str">
        <f t="shared" si="15"/>
        <v>No hay Programación</v>
      </c>
      <c r="O131" s="568" t="str">
        <f t="shared" si="10"/>
        <v>De acuerdo con lo programado</v>
      </c>
      <c r="P131" s="575"/>
      <c r="Q131" s="643">
        <v>0</v>
      </c>
      <c r="R131" s="643">
        <v>0</v>
      </c>
      <c r="S131" s="567" t="str">
        <f t="shared" si="11"/>
        <v>No hay Programación</v>
      </c>
      <c r="T131" s="568" t="str">
        <f t="shared" si="12"/>
        <v>De acuerdo con lo programado</v>
      </c>
      <c r="U131" s="575"/>
      <c r="V131" s="575">
        <f>'[2]PIF AIDOQ'!V131+'[2]PIF PB'!V131+[2]David!V131+'[2]José Luis'!V131+[2]Leo!V131+[2]Ricardo!V131+'[2]Luis A'!V131+[2]DR!V131</f>
        <v>0</v>
      </c>
      <c r="W131" s="575">
        <f>'[2]PIF AIDOQ'!W131+'[2]PIF PB'!W131+[2]David!W131+'[2]José Luis'!W131+[2]Leo!W131+[2]Ricardo!W131+'[2]Luis A'!W131+[2]DR!W131</f>
        <v>0</v>
      </c>
      <c r="X131" s="567" t="str">
        <f t="shared" si="13"/>
        <v>No hay Programación</v>
      </c>
      <c r="Y131" s="568" t="str">
        <f t="shared" si="14"/>
        <v>De acuerdo con lo programado</v>
      </c>
      <c r="Z131" s="575"/>
      <c r="AA131" s="575"/>
      <c r="AB131" s="575"/>
      <c r="AC131" s="575"/>
      <c r="AD131" s="575"/>
    </row>
    <row r="132" spans="1:30" ht="35.25" customHeight="1" thickTop="1" thickBot="1">
      <c r="A132" s="563">
        <v>15</v>
      </c>
      <c r="B132" s="564"/>
      <c r="C132" s="564"/>
      <c r="D132" s="564"/>
      <c r="E132" s="564"/>
      <c r="F132" s="584" t="s">
        <v>1309</v>
      </c>
      <c r="G132" s="605">
        <v>0</v>
      </c>
      <c r="H132" s="605">
        <v>0</v>
      </c>
      <c r="I132" s="567" t="str">
        <f t="shared" si="8"/>
        <v>No hay Programación</v>
      </c>
      <c r="J132" s="568" t="str">
        <f t="shared" si="9"/>
        <v>De acuerdo con lo programado</v>
      </c>
      <c r="K132" s="586"/>
      <c r="L132" s="604">
        <v>0</v>
      </c>
      <c r="M132" s="604">
        <v>0</v>
      </c>
      <c r="N132" s="567" t="str">
        <f t="shared" si="15"/>
        <v>No hay Programación</v>
      </c>
      <c r="O132" s="568" t="str">
        <f t="shared" si="10"/>
        <v>De acuerdo con lo programado</v>
      </c>
      <c r="P132" s="575"/>
      <c r="Q132" s="643">
        <v>0</v>
      </c>
      <c r="R132" s="643">
        <v>0</v>
      </c>
      <c r="S132" s="567" t="str">
        <f t="shared" si="11"/>
        <v>No hay Programación</v>
      </c>
      <c r="T132" s="568" t="str">
        <f t="shared" si="12"/>
        <v>De acuerdo con lo programado</v>
      </c>
      <c r="U132" s="575"/>
      <c r="V132" s="575">
        <f>'[2]PIF AIDOQ'!V132+'[2]PIF PB'!V132+[2]David!V132+'[2]José Luis'!V132+[2]Leo!V132+[2]Ricardo!V132+'[2]Luis A'!V132+[2]DR!V132</f>
        <v>0</v>
      </c>
      <c r="W132" s="575">
        <f>'[2]PIF AIDOQ'!W132+'[2]PIF PB'!W132+[2]David!W132+'[2]José Luis'!W132+[2]Leo!W132+[2]Ricardo!W132+'[2]Luis A'!W132+[2]DR!W132</f>
        <v>0</v>
      </c>
      <c r="X132" s="567" t="str">
        <f t="shared" si="13"/>
        <v>No hay Programación</v>
      </c>
      <c r="Y132" s="568" t="str">
        <f t="shared" si="14"/>
        <v>De acuerdo con lo programado</v>
      </c>
      <c r="Z132" s="575"/>
      <c r="AA132" s="575"/>
      <c r="AB132" s="575"/>
      <c r="AC132" s="575"/>
      <c r="AD132" s="575"/>
    </row>
    <row r="133" spans="1:30" ht="35.25" customHeight="1" thickTop="1" thickBot="1">
      <c r="A133" s="563">
        <v>15.1</v>
      </c>
      <c r="B133" s="564"/>
      <c r="C133" s="564"/>
      <c r="D133" s="564"/>
      <c r="E133" s="564"/>
      <c r="F133" s="587" t="s">
        <v>1310</v>
      </c>
      <c r="G133" s="605">
        <v>0</v>
      </c>
      <c r="H133" s="605">
        <v>0</v>
      </c>
      <c r="I133" s="567" t="str">
        <f t="shared" si="8"/>
        <v>No hay Programación</v>
      </c>
      <c r="J133" s="568" t="str">
        <f t="shared" si="9"/>
        <v>De acuerdo con lo programado</v>
      </c>
      <c r="K133" s="588"/>
      <c r="L133" s="604">
        <v>0</v>
      </c>
      <c r="M133" s="604">
        <v>1</v>
      </c>
      <c r="N133" s="567" t="str">
        <f t="shared" si="15"/>
        <v>No hay Programación</v>
      </c>
      <c r="O133" s="568" t="str">
        <f t="shared" si="10"/>
        <v>De acuerdo con lo programado</v>
      </c>
      <c r="P133" s="575"/>
      <c r="Q133" s="643">
        <v>0</v>
      </c>
      <c r="R133" s="643">
        <v>0</v>
      </c>
      <c r="S133" s="567" t="str">
        <f t="shared" si="11"/>
        <v>No hay Programación</v>
      </c>
      <c r="T133" s="568" t="str">
        <f t="shared" si="12"/>
        <v>De acuerdo con lo programado</v>
      </c>
      <c r="U133" s="575"/>
      <c r="V133" s="575">
        <f>'[2]PIF AIDOQ'!V133+'[2]PIF PB'!V133+[2]David!V133+'[2]José Luis'!V133+[2]Leo!V133+[2]Ricardo!V133+'[2]Luis A'!V133+[2]DR!V133</f>
        <v>0</v>
      </c>
      <c r="W133" s="575">
        <f>'[2]PIF AIDOQ'!W133+'[2]PIF PB'!W133+[2]David!W133+'[2]José Luis'!W133+[2]Leo!W133+[2]Ricardo!W133+'[2]Luis A'!W133+[2]DR!W133</f>
        <v>0</v>
      </c>
      <c r="X133" s="567" t="str">
        <f t="shared" si="13"/>
        <v>No hay Programación</v>
      </c>
      <c r="Y133" s="568" t="str">
        <f t="shared" si="14"/>
        <v>De acuerdo con lo programado</v>
      </c>
      <c r="Z133" s="575"/>
      <c r="AA133" s="575"/>
      <c r="AB133" s="575"/>
      <c r="AC133" s="575"/>
      <c r="AD133" s="575"/>
    </row>
    <row r="134" spans="1:30" ht="35.25" customHeight="1" thickTop="1" thickBot="1">
      <c r="A134" s="563">
        <v>15.1</v>
      </c>
      <c r="B134" s="564"/>
      <c r="C134" s="564"/>
      <c r="D134" s="564"/>
      <c r="E134" s="564"/>
      <c r="F134" s="587" t="s">
        <v>1310</v>
      </c>
      <c r="G134" s="605">
        <v>0</v>
      </c>
      <c r="H134" s="605">
        <v>0</v>
      </c>
      <c r="I134" s="567" t="str">
        <f t="shared" si="8"/>
        <v>No hay Programación</v>
      </c>
      <c r="J134" s="568" t="str">
        <f t="shared" si="9"/>
        <v>De acuerdo con lo programado</v>
      </c>
      <c r="K134" s="588"/>
      <c r="L134" s="604">
        <v>0</v>
      </c>
      <c r="M134" s="604">
        <v>1</v>
      </c>
      <c r="N134" s="567" t="str">
        <f t="shared" si="15"/>
        <v>No hay Programación</v>
      </c>
      <c r="O134" s="568" t="str">
        <f t="shared" si="10"/>
        <v>De acuerdo con lo programado</v>
      </c>
      <c r="P134" s="575"/>
      <c r="Q134" s="643">
        <v>0</v>
      </c>
      <c r="R134" s="643">
        <v>0</v>
      </c>
      <c r="S134" s="567" t="str">
        <f t="shared" si="11"/>
        <v>No hay Programación</v>
      </c>
      <c r="T134" s="568" t="str">
        <f t="shared" si="12"/>
        <v>De acuerdo con lo programado</v>
      </c>
      <c r="U134" s="575"/>
      <c r="V134" s="575">
        <f>'[2]PIF AIDOQ'!V134+'[2]PIF PB'!V134+[2]David!V134+'[2]José Luis'!V134+[2]Leo!V134+[2]Ricardo!V134+'[2]Luis A'!V134+[2]DR!V134</f>
        <v>0</v>
      </c>
      <c r="W134" s="575">
        <f>'[2]PIF AIDOQ'!W134+'[2]PIF PB'!W134+[2]David!W134+'[2]José Luis'!W134+[2]Leo!W134+[2]Ricardo!W134+'[2]Luis A'!W134+[2]DR!W134</f>
        <v>0</v>
      </c>
      <c r="X134" s="567" t="str">
        <f t="shared" si="13"/>
        <v>No hay Programación</v>
      </c>
      <c r="Y134" s="568" t="str">
        <f t="shared" si="14"/>
        <v>De acuerdo con lo programado</v>
      </c>
      <c r="Z134" s="575"/>
      <c r="AA134" s="575"/>
      <c r="AB134" s="575"/>
      <c r="AC134" s="575"/>
      <c r="AD134" s="575"/>
    </row>
    <row r="135" spans="1:30" ht="35.25" customHeight="1" thickTop="1" thickBot="1">
      <c r="A135" s="563">
        <v>15.1</v>
      </c>
      <c r="B135" s="564"/>
      <c r="C135" s="564"/>
      <c r="D135" s="564"/>
      <c r="E135" s="564"/>
      <c r="F135" s="587" t="s">
        <v>1310</v>
      </c>
      <c r="G135" s="605">
        <v>0</v>
      </c>
      <c r="H135" s="605">
        <v>0</v>
      </c>
      <c r="I135" s="567" t="str">
        <f t="shared" si="8"/>
        <v>No hay Programación</v>
      </c>
      <c r="J135" s="568" t="str">
        <f t="shared" si="9"/>
        <v>De acuerdo con lo programado</v>
      </c>
      <c r="K135" s="588"/>
      <c r="L135" s="604">
        <v>0</v>
      </c>
      <c r="M135" s="604">
        <v>0</v>
      </c>
      <c r="N135" s="567" t="str">
        <f t="shared" si="15"/>
        <v>No hay Programación</v>
      </c>
      <c r="O135" s="568" t="str">
        <f t="shared" si="10"/>
        <v>De acuerdo con lo programado</v>
      </c>
      <c r="P135" s="575"/>
      <c r="Q135" s="643">
        <v>0</v>
      </c>
      <c r="R135" s="643">
        <v>0</v>
      </c>
      <c r="S135" s="567" t="str">
        <f t="shared" si="11"/>
        <v>No hay Programación</v>
      </c>
      <c r="T135" s="568" t="str">
        <f t="shared" si="12"/>
        <v>De acuerdo con lo programado</v>
      </c>
      <c r="U135" s="575"/>
      <c r="V135" s="575">
        <f>'[2]PIF AIDOQ'!V135+'[2]PIF PB'!V135+[2]David!V135+'[2]José Luis'!V135+[2]Leo!V135+[2]Ricardo!V135+'[2]Luis A'!V135+[2]DR!V135</f>
        <v>0</v>
      </c>
      <c r="W135" s="575">
        <f>'[2]PIF AIDOQ'!W135+'[2]PIF PB'!W135+[2]David!W135+'[2]José Luis'!W135+[2]Leo!W135+[2]Ricardo!W135+'[2]Luis A'!W135+[2]DR!W135</f>
        <v>0</v>
      </c>
      <c r="X135" s="567" t="str">
        <f t="shared" si="13"/>
        <v>No hay Programación</v>
      </c>
      <c r="Y135" s="568" t="str">
        <f t="shared" si="14"/>
        <v>De acuerdo con lo programado</v>
      </c>
      <c r="Z135" s="575"/>
      <c r="AA135" s="575"/>
      <c r="AB135" s="575"/>
      <c r="AC135" s="575"/>
      <c r="AD135" s="575"/>
    </row>
    <row r="136" spans="1:30" ht="35.25" customHeight="1" thickTop="1" thickBot="1">
      <c r="A136" s="563">
        <v>15.1</v>
      </c>
      <c r="B136" s="564"/>
      <c r="C136" s="564"/>
      <c r="D136" s="564"/>
      <c r="E136" s="564"/>
      <c r="F136" s="587" t="s">
        <v>1310</v>
      </c>
      <c r="G136" s="605">
        <v>0</v>
      </c>
      <c r="H136" s="605">
        <v>0</v>
      </c>
      <c r="I136" s="567" t="str">
        <f t="shared" si="8"/>
        <v>No hay Programación</v>
      </c>
      <c r="J136" s="568" t="str">
        <f t="shared" si="9"/>
        <v>De acuerdo con lo programado</v>
      </c>
      <c r="K136" s="588"/>
      <c r="L136" s="604">
        <v>0</v>
      </c>
      <c r="M136" s="604">
        <v>0</v>
      </c>
      <c r="N136" s="567" t="str">
        <f t="shared" si="15"/>
        <v>No hay Programación</v>
      </c>
      <c r="O136" s="568" t="str">
        <f t="shared" si="10"/>
        <v>De acuerdo con lo programado</v>
      </c>
      <c r="P136" s="575"/>
      <c r="Q136" s="643">
        <v>0</v>
      </c>
      <c r="R136" s="643">
        <v>0</v>
      </c>
      <c r="S136" s="567" t="str">
        <f t="shared" si="11"/>
        <v>No hay Programación</v>
      </c>
      <c r="T136" s="568" t="str">
        <f t="shared" si="12"/>
        <v>De acuerdo con lo programado</v>
      </c>
      <c r="U136" s="575"/>
      <c r="V136" s="575">
        <f>'[2]PIF AIDOQ'!V136+'[2]PIF PB'!V136+[2]David!V136+'[2]José Luis'!V136+[2]Leo!V136+[2]Ricardo!V136+'[2]Luis A'!V136+[2]DR!V136</f>
        <v>0</v>
      </c>
      <c r="W136" s="575">
        <f>'[2]PIF AIDOQ'!W136+'[2]PIF PB'!W136+[2]David!W136+'[2]José Luis'!W136+[2]Leo!W136+[2]Ricardo!W136+'[2]Luis A'!W136+[2]DR!W136</f>
        <v>0</v>
      </c>
      <c r="X136" s="567" t="str">
        <f t="shared" si="13"/>
        <v>No hay Programación</v>
      </c>
      <c r="Y136" s="568" t="str">
        <f t="shared" si="14"/>
        <v>De acuerdo con lo programado</v>
      </c>
      <c r="Z136" s="575"/>
      <c r="AA136" s="575"/>
      <c r="AB136" s="575"/>
      <c r="AC136" s="575"/>
      <c r="AD136" s="575"/>
    </row>
    <row r="137" spans="1:30" ht="35.25" customHeight="1" thickTop="1" thickBot="1">
      <c r="A137" s="563">
        <v>15.1</v>
      </c>
      <c r="B137" s="564"/>
      <c r="C137" s="564"/>
      <c r="D137" s="564"/>
      <c r="E137" s="564"/>
      <c r="F137" s="587" t="s">
        <v>1310</v>
      </c>
      <c r="G137" s="605">
        <v>0</v>
      </c>
      <c r="H137" s="605">
        <v>0</v>
      </c>
      <c r="I137" s="567" t="str">
        <f t="shared" si="8"/>
        <v>No hay Programación</v>
      </c>
      <c r="J137" s="568" t="str">
        <f t="shared" si="9"/>
        <v>De acuerdo con lo programado</v>
      </c>
      <c r="K137" s="588"/>
      <c r="L137" s="604">
        <v>0</v>
      </c>
      <c r="M137" s="604">
        <v>0</v>
      </c>
      <c r="N137" s="567" t="str">
        <f t="shared" si="15"/>
        <v>No hay Programación</v>
      </c>
      <c r="O137" s="568" t="str">
        <f t="shared" si="10"/>
        <v>De acuerdo con lo programado</v>
      </c>
      <c r="P137" s="575"/>
      <c r="Q137" s="643">
        <v>0</v>
      </c>
      <c r="R137" s="643">
        <v>0</v>
      </c>
      <c r="S137" s="567" t="str">
        <f t="shared" si="11"/>
        <v>No hay Programación</v>
      </c>
      <c r="T137" s="568" t="str">
        <f t="shared" si="12"/>
        <v>De acuerdo con lo programado</v>
      </c>
      <c r="U137" s="575"/>
      <c r="V137" s="575">
        <f>'[2]PIF AIDOQ'!V137+'[2]PIF PB'!V137+[2]David!V137+'[2]José Luis'!V137+[2]Leo!V137+[2]Ricardo!V137+'[2]Luis A'!V137+[2]DR!V137</f>
        <v>0</v>
      </c>
      <c r="W137" s="575">
        <f>'[2]PIF AIDOQ'!W137+'[2]PIF PB'!W137+[2]David!W137+'[2]José Luis'!W137+[2]Leo!W137+[2]Ricardo!W137+'[2]Luis A'!W137+[2]DR!W137</f>
        <v>0</v>
      </c>
      <c r="X137" s="567" t="str">
        <f t="shared" si="13"/>
        <v>No hay Programación</v>
      </c>
      <c r="Y137" s="568" t="str">
        <f t="shared" si="14"/>
        <v>De acuerdo con lo programado</v>
      </c>
      <c r="Z137" s="575"/>
      <c r="AA137" s="575"/>
      <c r="AB137" s="575"/>
      <c r="AC137" s="575"/>
      <c r="AD137" s="575"/>
    </row>
    <row r="138" spans="1:30" ht="35.25" customHeight="1" thickTop="1" thickBot="1">
      <c r="A138" s="563">
        <v>15.1</v>
      </c>
      <c r="B138" s="564"/>
      <c r="C138" s="564"/>
      <c r="D138" s="564"/>
      <c r="E138" s="564"/>
      <c r="F138" s="587" t="s">
        <v>1310</v>
      </c>
      <c r="G138" s="605">
        <v>0</v>
      </c>
      <c r="H138" s="605">
        <v>0</v>
      </c>
      <c r="I138" s="567" t="str">
        <f t="shared" si="8"/>
        <v>No hay Programación</v>
      </c>
      <c r="J138" s="568" t="str">
        <f t="shared" si="9"/>
        <v>De acuerdo con lo programado</v>
      </c>
      <c r="K138" s="588"/>
      <c r="L138" s="604">
        <v>0</v>
      </c>
      <c r="M138" s="604">
        <v>0</v>
      </c>
      <c r="N138" s="567" t="str">
        <f t="shared" si="15"/>
        <v>No hay Programación</v>
      </c>
      <c r="O138" s="568" t="str">
        <f t="shared" si="10"/>
        <v>De acuerdo con lo programado</v>
      </c>
      <c r="P138" s="575"/>
      <c r="Q138" s="643">
        <v>0</v>
      </c>
      <c r="R138" s="643">
        <v>0</v>
      </c>
      <c r="S138" s="567" t="str">
        <f t="shared" si="11"/>
        <v>No hay Programación</v>
      </c>
      <c r="T138" s="568" t="str">
        <f t="shared" si="12"/>
        <v>De acuerdo con lo programado</v>
      </c>
      <c r="U138" s="575"/>
      <c r="V138" s="575">
        <f>'[2]PIF AIDOQ'!V138+'[2]PIF PB'!V138+[2]David!V138+'[2]José Luis'!V138+[2]Leo!V138+[2]Ricardo!V138+'[2]Luis A'!V138+[2]DR!V138</f>
        <v>0</v>
      </c>
      <c r="W138" s="575">
        <f>'[2]PIF AIDOQ'!W138+'[2]PIF PB'!W138+[2]David!W138+'[2]José Luis'!W138+[2]Leo!W138+[2]Ricardo!W138+'[2]Luis A'!W138+[2]DR!W138</f>
        <v>0</v>
      </c>
      <c r="X138" s="567" t="str">
        <f t="shared" si="13"/>
        <v>No hay Programación</v>
      </c>
      <c r="Y138" s="568" t="str">
        <f t="shared" si="14"/>
        <v>De acuerdo con lo programado</v>
      </c>
      <c r="Z138" s="575"/>
      <c r="AA138" s="575"/>
      <c r="AB138" s="575"/>
      <c r="AC138" s="575"/>
      <c r="AD138" s="575"/>
    </row>
    <row r="139" spans="1:30" ht="35.25" customHeight="1" thickTop="1" thickBot="1">
      <c r="A139" s="563">
        <v>15.1</v>
      </c>
      <c r="B139" s="564"/>
      <c r="C139" s="564"/>
      <c r="D139" s="564"/>
      <c r="E139" s="564"/>
      <c r="F139" s="587" t="s">
        <v>1310</v>
      </c>
      <c r="G139" s="605">
        <v>0</v>
      </c>
      <c r="H139" s="605">
        <v>0</v>
      </c>
      <c r="I139" s="567" t="str">
        <f t="shared" si="8"/>
        <v>No hay Programación</v>
      </c>
      <c r="J139" s="568" t="str">
        <f t="shared" si="9"/>
        <v>De acuerdo con lo programado</v>
      </c>
      <c r="K139" s="588"/>
      <c r="L139" s="604">
        <v>0</v>
      </c>
      <c r="M139" s="604">
        <v>0</v>
      </c>
      <c r="N139" s="567" t="str">
        <f t="shared" si="15"/>
        <v>No hay Programación</v>
      </c>
      <c r="O139" s="568" t="str">
        <f t="shared" si="10"/>
        <v>De acuerdo con lo programado</v>
      </c>
      <c r="P139" s="575"/>
      <c r="Q139" s="643">
        <v>0</v>
      </c>
      <c r="R139" s="643">
        <v>0</v>
      </c>
      <c r="S139" s="567" t="str">
        <f t="shared" si="11"/>
        <v>No hay Programación</v>
      </c>
      <c r="T139" s="568" t="str">
        <f t="shared" si="12"/>
        <v>De acuerdo con lo programado</v>
      </c>
      <c r="U139" s="575"/>
      <c r="V139" s="575">
        <f>'[2]PIF AIDOQ'!V139+'[2]PIF PB'!V139+[2]David!V139+'[2]José Luis'!V139+[2]Leo!V139+[2]Ricardo!V139+'[2]Luis A'!V139+[2]DR!V139</f>
        <v>0</v>
      </c>
      <c r="W139" s="575">
        <f>'[2]PIF AIDOQ'!W139+'[2]PIF PB'!W139+[2]David!W139+'[2]José Luis'!W139+[2]Leo!W139+[2]Ricardo!W139+'[2]Luis A'!W139+[2]DR!W139</f>
        <v>0</v>
      </c>
      <c r="X139" s="567" t="str">
        <f t="shared" si="13"/>
        <v>No hay Programación</v>
      </c>
      <c r="Y139" s="568" t="str">
        <f t="shared" si="14"/>
        <v>De acuerdo con lo programado</v>
      </c>
      <c r="Z139" s="575"/>
      <c r="AA139" s="575"/>
      <c r="AB139" s="575"/>
      <c r="AC139" s="575"/>
      <c r="AD139" s="575"/>
    </row>
    <row r="140" spans="1:30" ht="35.25" customHeight="1" thickTop="1" thickBot="1">
      <c r="A140" s="563">
        <v>15.2</v>
      </c>
      <c r="B140" s="564"/>
      <c r="C140" s="564"/>
      <c r="D140" s="564"/>
      <c r="E140" s="564"/>
      <c r="F140" s="587" t="s">
        <v>1311</v>
      </c>
      <c r="G140" s="605">
        <v>0</v>
      </c>
      <c r="H140" s="605">
        <v>0</v>
      </c>
      <c r="I140" s="567" t="str">
        <f t="shared" si="8"/>
        <v>No hay Programación</v>
      </c>
      <c r="J140" s="568" t="str">
        <f t="shared" si="9"/>
        <v>De acuerdo con lo programado</v>
      </c>
      <c r="K140" s="588"/>
      <c r="L140" s="604">
        <v>1</v>
      </c>
      <c r="M140" s="604">
        <v>1</v>
      </c>
      <c r="N140" s="567">
        <f t="shared" si="15"/>
        <v>1</v>
      </c>
      <c r="O140" s="568" t="str">
        <f t="shared" si="10"/>
        <v>De acuerdo con lo programado</v>
      </c>
      <c r="P140" s="575"/>
      <c r="Q140" s="643">
        <v>0</v>
      </c>
      <c r="R140" s="643">
        <v>0</v>
      </c>
      <c r="S140" s="567" t="str">
        <f t="shared" si="11"/>
        <v>No hay Programación</v>
      </c>
      <c r="T140" s="568" t="str">
        <f t="shared" si="12"/>
        <v>De acuerdo con lo programado</v>
      </c>
      <c r="U140" s="575"/>
      <c r="V140" s="575">
        <f>'[2]PIF AIDOQ'!V140+'[2]PIF PB'!V140+[2]David!V140+'[2]José Luis'!V140+[2]Leo!V140+[2]Ricardo!V140+'[2]Luis A'!V140+[2]DR!V140</f>
        <v>5</v>
      </c>
      <c r="W140" s="575">
        <f>'[2]PIF AIDOQ'!W140+'[2]PIF PB'!W140+[2]David!W140+'[2]José Luis'!W140+[2]Leo!W140+[2]Ricardo!W140+'[2]Luis A'!W140+[2]DR!W140</f>
        <v>5</v>
      </c>
      <c r="X140" s="567">
        <f t="shared" si="13"/>
        <v>1</v>
      </c>
      <c r="Y140" s="568" t="str">
        <f t="shared" si="14"/>
        <v>De acuerdo con lo programado</v>
      </c>
      <c r="Z140" s="575"/>
      <c r="AA140" s="575"/>
      <c r="AB140" s="575"/>
      <c r="AC140" s="575"/>
      <c r="AD140" s="575"/>
    </row>
    <row r="141" spans="1:30" ht="35.25" customHeight="1" thickTop="1" thickBot="1">
      <c r="A141" s="563">
        <v>15.2</v>
      </c>
      <c r="B141" s="564"/>
      <c r="C141" s="564"/>
      <c r="D141" s="564"/>
      <c r="E141" s="564"/>
      <c r="F141" s="587" t="s">
        <v>1311</v>
      </c>
      <c r="G141" s="605">
        <v>0</v>
      </c>
      <c r="H141" s="605">
        <v>0</v>
      </c>
      <c r="I141" s="567" t="str">
        <f t="shared" si="8"/>
        <v>No hay Programación</v>
      </c>
      <c r="J141" s="568" t="str">
        <f t="shared" si="9"/>
        <v>De acuerdo con lo programado</v>
      </c>
      <c r="K141" s="588"/>
      <c r="L141" s="604">
        <v>1</v>
      </c>
      <c r="M141" s="604">
        <v>1</v>
      </c>
      <c r="N141" s="567">
        <f t="shared" si="15"/>
        <v>1</v>
      </c>
      <c r="O141" s="568" t="str">
        <f t="shared" si="10"/>
        <v>De acuerdo con lo programado</v>
      </c>
      <c r="P141" s="575"/>
      <c r="Q141" s="643">
        <v>0</v>
      </c>
      <c r="R141" s="643">
        <v>0</v>
      </c>
      <c r="S141" s="567" t="str">
        <f t="shared" si="11"/>
        <v>No hay Programación</v>
      </c>
      <c r="T141" s="568" t="str">
        <f t="shared" si="12"/>
        <v>De acuerdo con lo programado</v>
      </c>
      <c r="U141" s="575"/>
      <c r="V141" s="575">
        <f>'[2]PIF AIDOQ'!V141+'[2]PIF PB'!V141+[2]David!V141+'[2]José Luis'!V141+[2]Leo!V141+[2]Ricardo!V141+'[2]Luis A'!V141+[2]DR!V141</f>
        <v>0</v>
      </c>
      <c r="W141" s="575">
        <f>'[2]PIF AIDOQ'!W141+'[2]PIF PB'!W141+[2]David!W141+'[2]José Luis'!W141+[2]Leo!W141+[2]Ricardo!W141+'[2]Luis A'!W141+[2]DR!W141</f>
        <v>0</v>
      </c>
      <c r="X141" s="567" t="str">
        <f t="shared" si="13"/>
        <v>No hay Programación</v>
      </c>
      <c r="Y141" s="568" t="str">
        <f t="shared" si="14"/>
        <v>De acuerdo con lo programado</v>
      </c>
      <c r="Z141" s="575"/>
      <c r="AA141" s="575"/>
      <c r="AB141" s="575"/>
      <c r="AC141" s="575"/>
      <c r="AD141" s="575"/>
    </row>
    <row r="142" spans="1:30" ht="35.25" customHeight="1" thickTop="1" thickBot="1">
      <c r="A142" s="563">
        <v>15.2</v>
      </c>
      <c r="B142" s="564"/>
      <c r="C142" s="564"/>
      <c r="D142" s="564"/>
      <c r="E142" s="564"/>
      <c r="F142" s="587" t="s">
        <v>1311</v>
      </c>
      <c r="G142" s="605">
        <v>0</v>
      </c>
      <c r="H142" s="605">
        <v>0</v>
      </c>
      <c r="I142" s="567" t="str">
        <f t="shared" ref="I142:I205" si="16">IF(H142="","No hay ejecución",IF(AND(G142=0),"No hay Programación", H142/G142))</f>
        <v>No hay Programación</v>
      </c>
      <c r="J142" s="568" t="str">
        <f t="shared" ref="J142:J205" si="17">IF(I142="No hay ejecución","NA",IF(I142&gt;=90%,"De acuerdo con lo programado",IF(I142&gt;=51%,"Atraso Leve",IF(I142&lt;=50%,"En riesgo cumplimiento"))))</f>
        <v>De acuerdo con lo programado</v>
      </c>
      <c r="K142" s="588"/>
      <c r="L142" s="604">
        <v>0</v>
      </c>
      <c r="M142" s="604">
        <v>0</v>
      </c>
      <c r="N142" s="567" t="str">
        <f t="shared" si="15"/>
        <v>No hay Programación</v>
      </c>
      <c r="O142" s="568" t="str">
        <f t="shared" ref="O142:O205" si="18">IF(N142="No hay ejecución","NA",IF(N142&gt;=90%,"De acuerdo con lo programado",IF(N142&gt;=51%,"Atraso Leve",IF(N142&lt;=50%,"En riesgo cumplimiento"))))</f>
        <v>De acuerdo con lo programado</v>
      </c>
      <c r="P142" s="575"/>
      <c r="Q142" s="643">
        <v>0</v>
      </c>
      <c r="R142" s="643">
        <v>0</v>
      </c>
      <c r="S142" s="567" t="str">
        <f t="shared" ref="S142:S205" si="19">IF(R142="","No hay ejecución",IF(AND(Q142=0),"No hay Programación", R142/Q142))</f>
        <v>No hay Programación</v>
      </c>
      <c r="T142" s="568" t="str">
        <f t="shared" ref="T142:T205" si="20">IF(S142="No hay ejecución","NA",IF(S142&gt;=90%,"De acuerdo con lo programado",IF(S142&gt;=51%,"Atraso Leve",IF(S142&lt;=50%,"En riesgo cumplimiento"))))</f>
        <v>De acuerdo con lo programado</v>
      </c>
      <c r="U142" s="575"/>
      <c r="V142" s="575">
        <f>'[2]PIF AIDOQ'!V142+'[2]PIF PB'!V142+[2]David!V142+'[2]José Luis'!V142+[2]Leo!V142+[2]Ricardo!V142+'[2]Luis A'!V142+[2]DR!V142</f>
        <v>0</v>
      </c>
      <c r="W142" s="575">
        <f>'[2]PIF AIDOQ'!W142+'[2]PIF PB'!W142+[2]David!W142+'[2]José Luis'!W142+[2]Leo!W142+[2]Ricardo!W142+'[2]Luis A'!W142+[2]DR!W142</f>
        <v>0</v>
      </c>
      <c r="X142" s="567" t="str">
        <f t="shared" ref="X142:X205" si="21">IF(W142="","No hay ejecución",IF(AND(V142=0),"No hay Programación", W142/V142))</f>
        <v>No hay Programación</v>
      </c>
      <c r="Y142" s="568" t="str">
        <f t="shared" ref="Y142:Y205" si="22">IF(X142="No hay ejecución","NA",IF(X142&gt;=90%,"De acuerdo con lo programado",IF(X142&gt;=51%,"Atraso Leve",IF(X142&lt;=50%,"En riesgo cumplimiento"))))</f>
        <v>De acuerdo con lo programado</v>
      </c>
      <c r="Z142" s="575"/>
      <c r="AA142" s="575"/>
      <c r="AB142" s="575"/>
      <c r="AC142" s="575"/>
      <c r="AD142" s="575"/>
    </row>
    <row r="143" spans="1:30" ht="35.25" customHeight="1" thickTop="1" thickBot="1">
      <c r="A143" s="563">
        <v>15.2</v>
      </c>
      <c r="B143" s="564"/>
      <c r="C143" s="564"/>
      <c r="D143" s="564"/>
      <c r="E143" s="564"/>
      <c r="F143" s="587" t="s">
        <v>1311</v>
      </c>
      <c r="G143" s="605">
        <v>0</v>
      </c>
      <c r="H143" s="605">
        <v>0</v>
      </c>
      <c r="I143" s="567" t="str">
        <f t="shared" si="16"/>
        <v>No hay Programación</v>
      </c>
      <c r="J143" s="568" t="str">
        <f t="shared" si="17"/>
        <v>De acuerdo con lo programado</v>
      </c>
      <c r="K143" s="588"/>
      <c r="L143" s="604">
        <v>0</v>
      </c>
      <c r="M143" s="604">
        <v>0</v>
      </c>
      <c r="N143" s="567" t="str">
        <f t="shared" ref="N143:N206" si="23">IF(M143="","No hay ejecución",IF(AND(L143=0),"No hay Programación", M143/L143))</f>
        <v>No hay Programación</v>
      </c>
      <c r="O143" s="568" t="str">
        <f t="shared" si="18"/>
        <v>De acuerdo con lo programado</v>
      </c>
      <c r="P143" s="575"/>
      <c r="Q143" s="643">
        <v>0</v>
      </c>
      <c r="R143" s="643">
        <v>0</v>
      </c>
      <c r="S143" s="567" t="str">
        <f t="shared" si="19"/>
        <v>No hay Programación</v>
      </c>
      <c r="T143" s="568" t="str">
        <f t="shared" si="20"/>
        <v>De acuerdo con lo programado</v>
      </c>
      <c r="U143" s="575"/>
      <c r="V143" s="575">
        <f>'[2]PIF AIDOQ'!V143+'[2]PIF PB'!V143+[2]David!V143+'[2]José Luis'!V143+[2]Leo!V143+[2]Ricardo!V143+'[2]Luis A'!V143+[2]DR!V143</f>
        <v>0</v>
      </c>
      <c r="W143" s="575">
        <f>'[2]PIF AIDOQ'!W143+'[2]PIF PB'!W143+[2]David!W143+'[2]José Luis'!W143+[2]Leo!W143+[2]Ricardo!W143+'[2]Luis A'!W143+[2]DR!W143</f>
        <v>0</v>
      </c>
      <c r="X143" s="567" t="str">
        <f t="shared" si="21"/>
        <v>No hay Programación</v>
      </c>
      <c r="Y143" s="568" t="str">
        <f t="shared" si="22"/>
        <v>De acuerdo con lo programado</v>
      </c>
      <c r="Z143" s="575"/>
      <c r="AA143" s="575"/>
      <c r="AB143" s="575"/>
      <c r="AC143" s="575"/>
      <c r="AD143" s="575"/>
    </row>
    <row r="144" spans="1:30" ht="35.25" customHeight="1" thickTop="1" thickBot="1">
      <c r="A144" s="563">
        <v>15.2</v>
      </c>
      <c r="B144" s="564"/>
      <c r="C144" s="564"/>
      <c r="D144" s="564"/>
      <c r="E144" s="564"/>
      <c r="F144" s="587" t="s">
        <v>1311</v>
      </c>
      <c r="G144" s="605">
        <v>0</v>
      </c>
      <c r="H144" s="605">
        <v>0</v>
      </c>
      <c r="I144" s="567" t="str">
        <f t="shared" si="16"/>
        <v>No hay Programación</v>
      </c>
      <c r="J144" s="568" t="str">
        <f t="shared" si="17"/>
        <v>De acuerdo con lo programado</v>
      </c>
      <c r="K144" s="588"/>
      <c r="L144" s="604">
        <v>0</v>
      </c>
      <c r="M144" s="604">
        <v>0</v>
      </c>
      <c r="N144" s="567" t="str">
        <f t="shared" si="23"/>
        <v>No hay Programación</v>
      </c>
      <c r="O144" s="568" t="str">
        <f t="shared" si="18"/>
        <v>De acuerdo con lo programado</v>
      </c>
      <c r="P144" s="575"/>
      <c r="Q144" s="643">
        <v>0</v>
      </c>
      <c r="R144" s="643">
        <v>0</v>
      </c>
      <c r="S144" s="567" t="str">
        <f t="shared" si="19"/>
        <v>No hay Programación</v>
      </c>
      <c r="T144" s="568" t="str">
        <f t="shared" si="20"/>
        <v>De acuerdo con lo programado</v>
      </c>
      <c r="U144" s="575"/>
      <c r="V144" s="575">
        <f>'[2]PIF AIDOQ'!V144+'[2]PIF PB'!V144+[2]David!V144+'[2]José Luis'!V144+[2]Leo!V144+[2]Ricardo!V144+'[2]Luis A'!V144+[2]DR!V144</f>
        <v>0</v>
      </c>
      <c r="W144" s="575">
        <f>'[2]PIF AIDOQ'!W144+'[2]PIF PB'!W144+[2]David!W144+'[2]José Luis'!W144+[2]Leo!W144+[2]Ricardo!W144+'[2]Luis A'!W144+[2]DR!W144</f>
        <v>0</v>
      </c>
      <c r="X144" s="567" t="str">
        <f t="shared" si="21"/>
        <v>No hay Programación</v>
      </c>
      <c r="Y144" s="568" t="str">
        <f t="shared" si="22"/>
        <v>De acuerdo con lo programado</v>
      </c>
      <c r="Z144" s="575"/>
      <c r="AA144" s="575"/>
      <c r="AB144" s="575"/>
      <c r="AC144" s="575"/>
      <c r="AD144" s="575"/>
    </row>
    <row r="145" spans="1:30" ht="35.25" customHeight="1" thickTop="1" thickBot="1">
      <c r="A145" s="563">
        <v>15.2</v>
      </c>
      <c r="B145" s="564"/>
      <c r="C145" s="564"/>
      <c r="D145" s="564"/>
      <c r="E145" s="564"/>
      <c r="F145" s="587" t="s">
        <v>1311</v>
      </c>
      <c r="G145" s="605">
        <v>0</v>
      </c>
      <c r="H145" s="605">
        <v>0</v>
      </c>
      <c r="I145" s="567" t="str">
        <f t="shared" si="16"/>
        <v>No hay Programación</v>
      </c>
      <c r="J145" s="568" t="str">
        <f t="shared" si="17"/>
        <v>De acuerdo con lo programado</v>
      </c>
      <c r="K145" s="588"/>
      <c r="L145" s="604">
        <v>0</v>
      </c>
      <c r="M145" s="604">
        <v>0</v>
      </c>
      <c r="N145" s="567" t="str">
        <f t="shared" si="23"/>
        <v>No hay Programación</v>
      </c>
      <c r="O145" s="568" t="str">
        <f t="shared" si="18"/>
        <v>De acuerdo con lo programado</v>
      </c>
      <c r="P145" s="575"/>
      <c r="Q145" s="643">
        <v>0</v>
      </c>
      <c r="R145" s="643">
        <v>0</v>
      </c>
      <c r="S145" s="567" t="str">
        <f t="shared" si="19"/>
        <v>No hay Programación</v>
      </c>
      <c r="T145" s="568" t="str">
        <f t="shared" si="20"/>
        <v>De acuerdo con lo programado</v>
      </c>
      <c r="U145" s="575"/>
      <c r="V145" s="575">
        <f>'[2]PIF AIDOQ'!V145+'[2]PIF PB'!V145+[2]David!V145+'[2]José Luis'!V145+[2]Leo!V145+[2]Ricardo!V145+'[2]Luis A'!V145+[2]DR!V145</f>
        <v>0</v>
      </c>
      <c r="W145" s="575">
        <f>'[2]PIF AIDOQ'!W145+'[2]PIF PB'!W145+[2]David!W145+'[2]José Luis'!W145+[2]Leo!W145+[2]Ricardo!W145+'[2]Luis A'!W145+[2]DR!W145</f>
        <v>0</v>
      </c>
      <c r="X145" s="567" t="str">
        <f t="shared" si="21"/>
        <v>No hay Programación</v>
      </c>
      <c r="Y145" s="568" t="str">
        <f t="shared" si="22"/>
        <v>De acuerdo con lo programado</v>
      </c>
      <c r="Z145" s="575"/>
      <c r="AA145" s="575"/>
      <c r="AB145" s="575"/>
      <c r="AC145" s="575"/>
      <c r="AD145" s="575"/>
    </row>
    <row r="146" spans="1:30" ht="35.25" customHeight="1" thickTop="1" thickBot="1">
      <c r="A146" s="563">
        <v>15.2</v>
      </c>
      <c r="B146" s="564"/>
      <c r="C146" s="564"/>
      <c r="D146" s="564"/>
      <c r="E146" s="564"/>
      <c r="F146" s="587" t="s">
        <v>1311</v>
      </c>
      <c r="G146" s="605">
        <v>0</v>
      </c>
      <c r="H146" s="605">
        <v>0</v>
      </c>
      <c r="I146" s="567" t="str">
        <f t="shared" si="16"/>
        <v>No hay Programación</v>
      </c>
      <c r="J146" s="568" t="str">
        <f t="shared" si="17"/>
        <v>De acuerdo con lo programado</v>
      </c>
      <c r="K146" s="588"/>
      <c r="L146" s="604">
        <v>0</v>
      </c>
      <c r="M146" s="604">
        <v>0</v>
      </c>
      <c r="N146" s="567" t="str">
        <f t="shared" si="23"/>
        <v>No hay Programación</v>
      </c>
      <c r="O146" s="568" t="str">
        <f t="shared" si="18"/>
        <v>De acuerdo con lo programado</v>
      </c>
      <c r="P146" s="575"/>
      <c r="Q146" s="643">
        <v>0</v>
      </c>
      <c r="R146" s="643">
        <v>0</v>
      </c>
      <c r="S146" s="567" t="str">
        <f t="shared" si="19"/>
        <v>No hay Programación</v>
      </c>
      <c r="T146" s="568" t="str">
        <f t="shared" si="20"/>
        <v>De acuerdo con lo programado</v>
      </c>
      <c r="U146" s="575"/>
      <c r="V146" s="575">
        <f>'[2]PIF AIDOQ'!V146+'[2]PIF PB'!V146+[2]David!V146+'[2]José Luis'!V146+[2]Leo!V146+[2]Ricardo!V146+'[2]Luis A'!V146+[2]DR!V146</f>
        <v>0</v>
      </c>
      <c r="W146" s="575">
        <f>'[2]PIF AIDOQ'!W146+'[2]PIF PB'!W146+[2]David!W146+'[2]José Luis'!W146+[2]Leo!W146+[2]Ricardo!W146+'[2]Luis A'!W146+[2]DR!W146</f>
        <v>0</v>
      </c>
      <c r="X146" s="567" t="str">
        <f t="shared" si="21"/>
        <v>No hay Programación</v>
      </c>
      <c r="Y146" s="568" t="str">
        <f t="shared" si="22"/>
        <v>De acuerdo con lo programado</v>
      </c>
      <c r="Z146" s="575"/>
      <c r="AA146" s="575"/>
      <c r="AB146" s="575"/>
      <c r="AC146" s="575"/>
      <c r="AD146" s="575"/>
    </row>
    <row r="147" spans="1:30" ht="35.25" customHeight="1" thickTop="1" thickBot="1">
      <c r="A147" s="563">
        <v>15.2</v>
      </c>
      <c r="B147" s="564"/>
      <c r="C147" s="564"/>
      <c r="D147" s="564"/>
      <c r="E147" s="564"/>
      <c r="F147" s="587" t="s">
        <v>1311</v>
      </c>
      <c r="G147" s="605">
        <v>0</v>
      </c>
      <c r="H147" s="605">
        <v>0</v>
      </c>
      <c r="I147" s="567" t="str">
        <f t="shared" si="16"/>
        <v>No hay Programación</v>
      </c>
      <c r="J147" s="568" t="str">
        <f t="shared" si="17"/>
        <v>De acuerdo con lo programado</v>
      </c>
      <c r="K147" s="588"/>
      <c r="L147" s="604">
        <v>0</v>
      </c>
      <c r="M147" s="604">
        <v>0</v>
      </c>
      <c r="N147" s="567" t="str">
        <f t="shared" si="23"/>
        <v>No hay Programación</v>
      </c>
      <c r="O147" s="568" t="str">
        <f t="shared" si="18"/>
        <v>De acuerdo con lo programado</v>
      </c>
      <c r="P147" s="575"/>
      <c r="Q147" s="643">
        <v>0</v>
      </c>
      <c r="R147" s="643">
        <v>0</v>
      </c>
      <c r="S147" s="567" t="str">
        <f t="shared" si="19"/>
        <v>No hay Programación</v>
      </c>
      <c r="T147" s="568" t="str">
        <f t="shared" si="20"/>
        <v>De acuerdo con lo programado</v>
      </c>
      <c r="U147" s="575"/>
      <c r="V147" s="575">
        <f>'[2]PIF AIDOQ'!V147+'[2]PIF PB'!V147+[2]David!V147+'[2]José Luis'!V147+[2]Leo!V147+[2]Ricardo!V147+'[2]Luis A'!V147+[2]DR!V147</f>
        <v>0</v>
      </c>
      <c r="W147" s="575">
        <f>'[2]PIF AIDOQ'!W147+'[2]PIF PB'!W147+[2]David!W147+'[2]José Luis'!W147+[2]Leo!W147+[2]Ricardo!W147+'[2]Luis A'!W147+[2]DR!W147</f>
        <v>0</v>
      </c>
      <c r="X147" s="567" t="str">
        <f t="shared" si="21"/>
        <v>No hay Programación</v>
      </c>
      <c r="Y147" s="568" t="str">
        <f t="shared" si="22"/>
        <v>De acuerdo con lo programado</v>
      </c>
      <c r="Z147" s="575"/>
      <c r="AA147" s="575"/>
      <c r="AB147" s="575"/>
      <c r="AC147" s="575"/>
      <c r="AD147" s="575"/>
    </row>
    <row r="148" spans="1:30" ht="35.25" customHeight="1" thickTop="1" thickBot="1">
      <c r="A148" s="563">
        <v>15.2</v>
      </c>
      <c r="B148" s="564"/>
      <c r="C148" s="564"/>
      <c r="D148" s="564"/>
      <c r="E148" s="564"/>
      <c r="F148" s="587" t="s">
        <v>1311</v>
      </c>
      <c r="G148" s="605">
        <v>0</v>
      </c>
      <c r="H148" s="605">
        <v>0</v>
      </c>
      <c r="I148" s="567" t="str">
        <f t="shared" si="16"/>
        <v>No hay Programación</v>
      </c>
      <c r="J148" s="568" t="str">
        <f t="shared" si="17"/>
        <v>De acuerdo con lo programado</v>
      </c>
      <c r="K148" s="588"/>
      <c r="L148" s="604">
        <v>0</v>
      </c>
      <c r="M148" s="604">
        <v>0</v>
      </c>
      <c r="N148" s="567" t="str">
        <f t="shared" si="23"/>
        <v>No hay Programación</v>
      </c>
      <c r="O148" s="568" t="str">
        <f t="shared" si="18"/>
        <v>De acuerdo con lo programado</v>
      </c>
      <c r="P148" s="575"/>
      <c r="Q148" s="643">
        <v>0</v>
      </c>
      <c r="R148" s="643">
        <v>0</v>
      </c>
      <c r="S148" s="567" t="str">
        <f t="shared" si="19"/>
        <v>No hay Programación</v>
      </c>
      <c r="T148" s="568" t="str">
        <f t="shared" si="20"/>
        <v>De acuerdo con lo programado</v>
      </c>
      <c r="U148" s="575"/>
      <c r="V148" s="575">
        <f>'[2]PIF AIDOQ'!V148+'[2]PIF PB'!V148+[2]David!V148+'[2]José Luis'!V148+[2]Leo!V148+[2]Ricardo!V148+'[2]Luis A'!V148+[2]DR!V148</f>
        <v>0</v>
      </c>
      <c r="W148" s="575">
        <f>'[2]PIF AIDOQ'!W148+'[2]PIF PB'!W148+[2]David!W148+'[2]José Luis'!W148+[2]Leo!W148+[2]Ricardo!W148+'[2]Luis A'!W148+[2]DR!W148</f>
        <v>0</v>
      </c>
      <c r="X148" s="567" t="str">
        <f t="shared" si="21"/>
        <v>No hay Programación</v>
      </c>
      <c r="Y148" s="568" t="str">
        <f t="shared" si="22"/>
        <v>De acuerdo con lo programado</v>
      </c>
      <c r="Z148" s="575"/>
      <c r="AA148" s="575"/>
      <c r="AB148" s="575"/>
      <c r="AC148" s="575"/>
      <c r="AD148" s="575"/>
    </row>
    <row r="149" spans="1:30" ht="35.25" customHeight="1" thickTop="1" thickBot="1">
      <c r="A149" s="563">
        <v>15.2</v>
      </c>
      <c r="B149" s="564"/>
      <c r="C149" s="564"/>
      <c r="D149" s="564"/>
      <c r="E149" s="564"/>
      <c r="F149" s="587" t="s">
        <v>1311</v>
      </c>
      <c r="G149" s="605">
        <v>0</v>
      </c>
      <c r="H149" s="605">
        <v>0</v>
      </c>
      <c r="I149" s="567" t="str">
        <f t="shared" si="16"/>
        <v>No hay Programación</v>
      </c>
      <c r="J149" s="568" t="str">
        <f t="shared" si="17"/>
        <v>De acuerdo con lo programado</v>
      </c>
      <c r="K149" s="588"/>
      <c r="L149" s="604">
        <v>0</v>
      </c>
      <c r="M149" s="604">
        <v>0</v>
      </c>
      <c r="N149" s="567" t="str">
        <f t="shared" si="23"/>
        <v>No hay Programación</v>
      </c>
      <c r="O149" s="568" t="str">
        <f t="shared" si="18"/>
        <v>De acuerdo con lo programado</v>
      </c>
      <c r="P149" s="575"/>
      <c r="Q149" s="643">
        <v>0</v>
      </c>
      <c r="R149" s="643">
        <v>0</v>
      </c>
      <c r="S149" s="567" t="str">
        <f t="shared" si="19"/>
        <v>No hay Programación</v>
      </c>
      <c r="T149" s="568" t="str">
        <f t="shared" si="20"/>
        <v>De acuerdo con lo programado</v>
      </c>
      <c r="U149" s="575"/>
      <c r="V149" s="575">
        <f>'[2]PIF AIDOQ'!V149+'[2]PIF PB'!V149+[2]David!V149+'[2]José Luis'!V149+[2]Leo!V149+[2]Ricardo!V149+'[2]Luis A'!V149+[2]DR!V149</f>
        <v>0</v>
      </c>
      <c r="W149" s="575">
        <f>'[2]PIF AIDOQ'!W149+'[2]PIF PB'!W149+[2]David!W149+'[2]José Luis'!W149+[2]Leo!W149+[2]Ricardo!W149+'[2]Luis A'!W149+[2]DR!W149</f>
        <v>0</v>
      </c>
      <c r="X149" s="567" t="str">
        <f t="shared" si="21"/>
        <v>No hay Programación</v>
      </c>
      <c r="Y149" s="568" t="str">
        <f t="shared" si="22"/>
        <v>De acuerdo con lo programado</v>
      </c>
      <c r="Z149" s="575"/>
      <c r="AA149" s="575"/>
      <c r="AB149" s="575"/>
      <c r="AC149" s="575"/>
      <c r="AD149" s="575"/>
    </row>
    <row r="150" spans="1:30" ht="35.25" customHeight="1" thickTop="1" thickBot="1">
      <c r="A150" s="563">
        <v>15.3</v>
      </c>
      <c r="B150" s="564"/>
      <c r="C150" s="564"/>
      <c r="D150" s="564"/>
      <c r="E150" s="564"/>
      <c r="F150" s="577" t="s">
        <v>1312</v>
      </c>
      <c r="G150" s="605">
        <v>1</v>
      </c>
      <c r="H150" s="605">
        <v>8</v>
      </c>
      <c r="I150" s="567">
        <f t="shared" si="16"/>
        <v>8</v>
      </c>
      <c r="J150" s="568" t="str">
        <f t="shared" si="17"/>
        <v>De acuerdo con lo programado</v>
      </c>
      <c r="K150" s="578"/>
      <c r="L150" s="604">
        <v>3</v>
      </c>
      <c r="M150" s="604">
        <v>4</v>
      </c>
      <c r="N150" s="567">
        <f t="shared" si="23"/>
        <v>1.3333333333333333</v>
      </c>
      <c r="O150" s="568" t="str">
        <f t="shared" si="18"/>
        <v>De acuerdo con lo programado</v>
      </c>
      <c r="P150" s="575"/>
      <c r="Q150" s="643">
        <v>2</v>
      </c>
      <c r="R150" s="643">
        <v>3</v>
      </c>
      <c r="S150" s="567">
        <f t="shared" si="19"/>
        <v>1.5</v>
      </c>
      <c r="T150" s="568" t="str">
        <f t="shared" si="20"/>
        <v>De acuerdo con lo programado</v>
      </c>
      <c r="U150" s="575"/>
      <c r="V150" s="575">
        <f>'[2]PIF AIDOQ'!V150+'[2]PIF PB'!V150+[2]David!V150+'[2]José Luis'!V150+[2]Leo!V150+[2]Ricardo!V150+'[2]Luis A'!V150+[2]DR!V150</f>
        <v>0</v>
      </c>
      <c r="W150" s="575">
        <f>'[2]PIF AIDOQ'!W150+'[2]PIF PB'!W150+[2]David!W150+'[2]José Luis'!W150+[2]Leo!W150+[2]Ricardo!W150+'[2]Luis A'!W150+[2]DR!W150</f>
        <v>0</v>
      </c>
      <c r="X150" s="567" t="str">
        <f t="shared" si="21"/>
        <v>No hay Programación</v>
      </c>
      <c r="Y150" s="568" t="str">
        <f t="shared" si="22"/>
        <v>De acuerdo con lo programado</v>
      </c>
      <c r="Z150" s="575"/>
      <c r="AA150" s="575"/>
      <c r="AB150" s="575"/>
      <c r="AC150" s="575"/>
      <c r="AD150" s="575"/>
    </row>
    <row r="151" spans="1:30" ht="35.25" customHeight="1" thickTop="1" thickBot="1">
      <c r="A151" s="563">
        <v>15.3</v>
      </c>
      <c r="B151" s="564"/>
      <c r="C151" s="564"/>
      <c r="D151" s="564"/>
      <c r="E151" s="564"/>
      <c r="F151" s="577" t="s">
        <v>1312</v>
      </c>
      <c r="G151" s="605">
        <v>0</v>
      </c>
      <c r="H151" s="605">
        <v>0</v>
      </c>
      <c r="I151" s="567" t="str">
        <f t="shared" si="16"/>
        <v>No hay Programación</v>
      </c>
      <c r="J151" s="568" t="str">
        <f t="shared" si="17"/>
        <v>De acuerdo con lo programado</v>
      </c>
      <c r="K151" s="578"/>
      <c r="L151" s="604">
        <v>0</v>
      </c>
      <c r="M151" s="604">
        <v>1</v>
      </c>
      <c r="N151" s="567" t="str">
        <f t="shared" si="23"/>
        <v>No hay Programación</v>
      </c>
      <c r="O151" s="568" t="str">
        <f t="shared" si="18"/>
        <v>De acuerdo con lo programado</v>
      </c>
      <c r="P151" s="575"/>
      <c r="Q151" s="643">
        <v>0</v>
      </c>
      <c r="R151" s="643">
        <v>0</v>
      </c>
      <c r="S151" s="567" t="str">
        <f t="shared" si="19"/>
        <v>No hay Programación</v>
      </c>
      <c r="T151" s="568" t="str">
        <f t="shared" si="20"/>
        <v>De acuerdo con lo programado</v>
      </c>
      <c r="U151" s="575"/>
      <c r="V151" s="575">
        <f>'[2]PIF AIDOQ'!V151+'[2]PIF PB'!V151+[2]David!V151+'[2]José Luis'!V151+[2]Leo!V151+[2]Ricardo!V151+'[2]Luis A'!V151+[2]DR!V151</f>
        <v>0</v>
      </c>
      <c r="W151" s="575">
        <f>'[2]PIF AIDOQ'!W151+'[2]PIF PB'!W151+[2]David!W151+'[2]José Luis'!W151+[2]Leo!W151+[2]Ricardo!W151+'[2]Luis A'!W151+[2]DR!W151</f>
        <v>4</v>
      </c>
      <c r="X151" s="567" t="str">
        <f t="shared" si="21"/>
        <v>No hay Programación</v>
      </c>
      <c r="Y151" s="568" t="str">
        <f t="shared" si="22"/>
        <v>De acuerdo con lo programado</v>
      </c>
      <c r="Z151" s="575"/>
      <c r="AA151" s="575"/>
      <c r="AB151" s="575"/>
      <c r="AC151" s="575"/>
      <c r="AD151" s="575"/>
    </row>
    <row r="152" spans="1:30" ht="35.25" customHeight="1" thickTop="1" thickBot="1">
      <c r="A152" s="563">
        <v>15.3</v>
      </c>
      <c r="B152" s="564"/>
      <c r="C152" s="564"/>
      <c r="D152" s="564"/>
      <c r="E152" s="564"/>
      <c r="F152" s="577" t="s">
        <v>1312</v>
      </c>
      <c r="G152" s="605">
        <v>0</v>
      </c>
      <c r="H152" s="605">
        <v>0</v>
      </c>
      <c r="I152" s="567" t="str">
        <f t="shared" si="16"/>
        <v>No hay Programación</v>
      </c>
      <c r="J152" s="568" t="str">
        <f t="shared" si="17"/>
        <v>De acuerdo con lo programado</v>
      </c>
      <c r="K152" s="578"/>
      <c r="L152" s="604">
        <v>0</v>
      </c>
      <c r="M152" s="604">
        <v>1</v>
      </c>
      <c r="N152" s="567" t="str">
        <f t="shared" si="23"/>
        <v>No hay Programación</v>
      </c>
      <c r="O152" s="568" t="str">
        <f t="shared" si="18"/>
        <v>De acuerdo con lo programado</v>
      </c>
      <c r="P152" s="575"/>
      <c r="Q152" s="643">
        <v>0</v>
      </c>
      <c r="R152" s="643">
        <v>0</v>
      </c>
      <c r="S152" s="567" t="str">
        <f t="shared" si="19"/>
        <v>No hay Programación</v>
      </c>
      <c r="T152" s="568" t="str">
        <f t="shared" si="20"/>
        <v>De acuerdo con lo programado</v>
      </c>
      <c r="U152" s="575"/>
      <c r="V152" s="575">
        <f>'[2]PIF AIDOQ'!V152+'[2]PIF PB'!V152+[2]David!V152+'[2]José Luis'!V152+[2]Leo!V152+[2]Ricardo!V152+'[2]Luis A'!V152+[2]DR!V152</f>
        <v>0</v>
      </c>
      <c r="W152" s="575">
        <f>'[2]PIF AIDOQ'!W152+'[2]PIF PB'!W152+[2]David!W152+'[2]José Luis'!W152+[2]Leo!W152+[2]Ricardo!W152+'[2]Luis A'!W152+[2]DR!W152</f>
        <v>0</v>
      </c>
      <c r="X152" s="567" t="str">
        <f t="shared" si="21"/>
        <v>No hay Programación</v>
      </c>
      <c r="Y152" s="568" t="str">
        <f t="shared" si="22"/>
        <v>De acuerdo con lo programado</v>
      </c>
      <c r="Z152" s="575"/>
      <c r="AA152" s="575"/>
      <c r="AB152" s="575"/>
      <c r="AC152" s="575"/>
      <c r="AD152" s="575"/>
    </row>
    <row r="153" spans="1:30" ht="35.25" customHeight="1" thickTop="1" thickBot="1">
      <c r="A153" s="563">
        <v>15.3</v>
      </c>
      <c r="B153" s="564"/>
      <c r="C153" s="564"/>
      <c r="D153" s="564"/>
      <c r="E153" s="564"/>
      <c r="F153" s="577" t="s">
        <v>1312</v>
      </c>
      <c r="G153" s="605">
        <v>0</v>
      </c>
      <c r="H153" s="605">
        <v>0</v>
      </c>
      <c r="I153" s="567" t="str">
        <f t="shared" si="16"/>
        <v>No hay Programación</v>
      </c>
      <c r="J153" s="568" t="str">
        <f t="shared" si="17"/>
        <v>De acuerdo con lo programado</v>
      </c>
      <c r="K153" s="578"/>
      <c r="L153" s="604">
        <v>0</v>
      </c>
      <c r="M153" s="604">
        <v>1</v>
      </c>
      <c r="N153" s="567" t="str">
        <f t="shared" si="23"/>
        <v>No hay Programación</v>
      </c>
      <c r="O153" s="568" t="str">
        <f t="shared" si="18"/>
        <v>De acuerdo con lo programado</v>
      </c>
      <c r="P153" s="575"/>
      <c r="Q153" s="643">
        <v>0</v>
      </c>
      <c r="R153" s="643">
        <v>0</v>
      </c>
      <c r="S153" s="567" t="str">
        <f t="shared" si="19"/>
        <v>No hay Programación</v>
      </c>
      <c r="T153" s="568" t="str">
        <f t="shared" si="20"/>
        <v>De acuerdo con lo programado</v>
      </c>
      <c r="U153" s="575"/>
      <c r="V153" s="575">
        <f>'[2]PIF AIDOQ'!V153+'[2]PIF PB'!V153+[2]David!V153+'[2]José Luis'!V153+[2]Leo!V153+[2]Ricardo!V153+'[2]Luis A'!V153+[2]DR!V153</f>
        <v>0</v>
      </c>
      <c r="W153" s="575">
        <f>'[2]PIF AIDOQ'!W153+'[2]PIF PB'!W153+[2]David!W153+'[2]José Luis'!W153+[2]Leo!W153+[2]Ricardo!W153+'[2]Luis A'!W153+[2]DR!W153</f>
        <v>0</v>
      </c>
      <c r="X153" s="567" t="str">
        <f t="shared" si="21"/>
        <v>No hay Programación</v>
      </c>
      <c r="Y153" s="568" t="str">
        <f t="shared" si="22"/>
        <v>De acuerdo con lo programado</v>
      </c>
      <c r="Z153" s="575"/>
      <c r="AA153" s="575"/>
      <c r="AB153" s="575"/>
      <c r="AC153" s="575"/>
      <c r="AD153" s="575"/>
    </row>
    <row r="154" spans="1:30" ht="35.25" customHeight="1" thickTop="1" thickBot="1">
      <c r="A154" s="563">
        <v>15.3</v>
      </c>
      <c r="B154" s="564"/>
      <c r="C154" s="564"/>
      <c r="D154" s="564"/>
      <c r="E154" s="564"/>
      <c r="F154" s="577" t="s">
        <v>1312</v>
      </c>
      <c r="G154" s="605">
        <v>0</v>
      </c>
      <c r="H154" s="605">
        <v>0</v>
      </c>
      <c r="I154" s="567" t="str">
        <f t="shared" si="16"/>
        <v>No hay Programación</v>
      </c>
      <c r="J154" s="568" t="str">
        <f t="shared" si="17"/>
        <v>De acuerdo con lo programado</v>
      </c>
      <c r="K154" s="578"/>
      <c r="L154" s="604">
        <v>0</v>
      </c>
      <c r="M154" s="604">
        <v>0</v>
      </c>
      <c r="N154" s="567" t="str">
        <f t="shared" si="23"/>
        <v>No hay Programación</v>
      </c>
      <c r="O154" s="568" t="str">
        <f t="shared" si="18"/>
        <v>De acuerdo con lo programado</v>
      </c>
      <c r="P154" s="575"/>
      <c r="Q154" s="643">
        <v>0</v>
      </c>
      <c r="R154" s="643">
        <v>0</v>
      </c>
      <c r="S154" s="567" t="str">
        <f t="shared" si="19"/>
        <v>No hay Programación</v>
      </c>
      <c r="T154" s="568" t="str">
        <f t="shared" si="20"/>
        <v>De acuerdo con lo programado</v>
      </c>
      <c r="U154" s="575"/>
      <c r="V154" s="575">
        <f>'[2]PIF AIDOQ'!V154+'[2]PIF PB'!V154+[2]David!V154+'[2]José Luis'!V154+[2]Leo!V154+[2]Ricardo!V154+'[2]Luis A'!V154+[2]DR!V154</f>
        <v>0</v>
      </c>
      <c r="W154" s="575">
        <f>'[2]PIF AIDOQ'!W154+'[2]PIF PB'!W154+[2]David!W154+'[2]José Luis'!W154+[2]Leo!W154+[2]Ricardo!W154+'[2]Luis A'!W154+[2]DR!W154</f>
        <v>0</v>
      </c>
      <c r="X154" s="567" t="str">
        <f t="shared" si="21"/>
        <v>No hay Programación</v>
      </c>
      <c r="Y154" s="568" t="str">
        <f t="shared" si="22"/>
        <v>De acuerdo con lo programado</v>
      </c>
      <c r="Z154" s="575"/>
      <c r="AA154" s="575"/>
      <c r="AB154" s="575"/>
      <c r="AC154" s="575"/>
      <c r="AD154" s="575"/>
    </row>
    <row r="155" spans="1:30" ht="35.25" customHeight="1" thickTop="1" thickBot="1">
      <c r="A155" s="563">
        <v>15.3</v>
      </c>
      <c r="B155" s="564"/>
      <c r="C155" s="564"/>
      <c r="D155" s="564"/>
      <c r="E155" s="564"/>
      <c r="F155" s="577" t="s">
        <v>1312</v>
      </c>
      <c r="G155" s="605">
        <v>0</v>
      </c>
      <c r="H155" s="605">
        <v>0</v>
      </c>
      <c r="I155" s="567" t="str">
        <f t="shared" si="16"/>
        <v>No hay Programación</v>
      </c>
      <c r="J155" s="568" t="str">
        <f t="shared" si="17"/>
        <v>De acuerdo con lo programado</v>
      </c>
      <c r="K155" s="578"/>
      <c r="L155" s="604">
        <v>0</v>
      </c>
      <c r="M155" s="604">
        <v>0</v>
      </c>
      <c r="N155" s="567" t="str">
        <f t="shared" si="23"/>
        <v>No hay Programación</v>
      </c>
      <c r="O155" s="568" t="str">
        <f t="shared" si="18"/>
        <v>De acuerdo con lo programado</v>
      </c>
      <c r="P155" s="575"/>
      <c r="Q155" s="643">
        <v>0</v>
      </c>
      <c r="R155" s="643">
        <v>0</v>
      </c>
      <c r="S155" s="567" t="str">
        <f t="shared" si="19"/>
        <v>No hay Programación</v>
      </c>
      <c r="T155" s="568" t="str">
        <f t="shared" si="20"/>
        <v>De acuerdo con lo programado</v>
      </c>
      <c r="U155" s="575"/>
      <c r="V155" s="575">
        <f>'[2]PIF AIDOQ'!V155+'[2]PIF PB'!V155+[2]David!V155+'[2]José Luis'!V155+[2]Leo!V155+[2]Ricardo!V155+'[2]Luis A'!V155+[2]DR!V155</f>
        <v>0</v>
      </c>
      <c r="W155" s="575">
        <f>'[2]PIF AIDOQ'!W155+'[2]PIF PB'!W155+[2]David!W155+'[2]José Luis'!W155+[2]Leo!W155+[2]Ricardo!W155+'[2]Luis A'!W155+[2]DR!W155</f>
        <v>0</v>
      </c>
      <c r="X155" s="567" t="str">
        <f t="shared" si="21"/>
        <v>No hay Programación</v>
      </c>
      <c r="Y155" s="568" t="str">
        <f t="shared" si="22"/>
        <v>De acuerdo con lo programado</v>
      </c>
      <c r="Z155" s="575"/>
      <c r="AA155" s="575"/>
      <c r="AB155" s="575"/>
      <c r="AC155" s="575"/>
      <c r="AD155" s="575"/>
    </row>
    <row r="156" spans="1:30" ht="35.25" customHeight="1" thickTop="1" thickBot="1">
      <c r="A156" s="563">
        <v>15.3</v>
      </c>
      <c r="B156" s="564"/>
      <c r="C156" s="564"/>
      <c r="D156" s="564"/>
      <c r="E156" s="564"/>
      <c r="F156" s="577" t="s">
        <v>1312</v>
      </c>
      <c r="G156" s="605">
        <v>0</v>
      </c>
      <c r="H156" s="605">
        <v>0</v>
      </c>
      <c r="I156" s="567" t="str">
        <f t="shared" si="16"/>
        <v>No hay Programación</v>
      </c>
      <c r="J156" s="568" t="str">
        <f t="shared" si="17"/>
        <v>De acuerdo con lo programado</v>
      </c>
      <c r="K156" s="578"/>
      <c r="L156" s="604">
        <v>0</v>
      </c>
      <c r="M156" s="604">
        <v>0</v>
      </c>
      <c r="N156" s="567" t="str">
        <f t="shared" si="23"/>
        <v>No hay Programación</v>
      </c>
      <c r="O156" s="568" t="str">
        <f t="shared" si="18"/>
        <v>De acuerdo con lo programado</v>
      </c>
      <c r="P156" s="575"/>
      <c r="Q156" s="643">
        <v>0</v>
      </c>
      <c r="R156" s="643">
        <v>0</v>
      </c>
      <c r="S156" s="567" t="str">
        <f t="shared" si="19"/>
        <v>No hay Programación</v>
      </c>
      <c r="T156" s="568" t="str">
        <f t="shared" si="20"/>
        <v>De acuerdo con lo programado</v>
      </c>
      <c r="U156" s="575"/>
      <c r="V156" s="575">
        <f>'[2]PIF AIDOQ'!V156+'[2]PIF PB'!V156+[2]David!V156+'[2]José Luis'!V156+[2]Leo!V156+[2]Ricardo!V156+'[2]Luis A'!V156+[2]DR!V156</f>
        <v>0</v>
      </c>
      <c r="W156" s="575">
        <f>'[2]PIF AIDOQ'!W156+'[2]PIF PB'!W156+[2]David!W156+'[2]José Luis'!W156+[2]Leo!W156+[2]Ricardo!W156+'[2]Luis A'!W156+[2]DR!W156</f>
        <v>0</v>
      </c>
      <c r="X156" s="567" t="str">
        <f t="shared" si="21"/>
        <v>No hay Programación</v>
      </c>
      <c r="Y156" s="568" t="str">
        <f t="shared" si="22"/>
        <v>De acuerdo con lo programado</v>
      </c>
      <c r="Z156" s="575"/>
      <c r="AA156" s="575"/>
      <c r="AB156" s="575"/>
      <c r="AC156" s="575"/>
      <c r="AD156" s="575"/>
    </row>
    <row r="157" spans="1:30" ht="35.25" customHeight="1" thickTop="1" thickBot="1">
      <c r="A157" s="563">
        <v>15.3</v>
      </c>
      <c r="B157" s="564"/>
      <c r="C157" s="564"/>
      <c r="D157" s="564"/>
      <c r="E157" s="564"/>
      <c r="F157" s="577" t="s">
        <v>1312</v>
      </c>
      <c r="G157" s="605">
        <v>0</v>
      </c>
      <c r="H157" s="605">
        <v>0</v>
      </c>
      <c r="I157" s="567" t="str">
        <f t="shared" si="16"/>
        <v>No hay Programación</v>
      </c>
      <c r="J157" s="568" t="str">
        <f t="shared" si="17"/>
        <v>De acuerdo con lo programado</v>
      </c>
      <c r="K157" s="578"/>
      <c r="L157" s="604">
        <v>0</v>
      </c>
      <c r="M157" s="604">
        <v>0</v>
      </c>
      <c r="N157" s="567" t="str">
        <f t="shared" si="23"/>
        <v>No hay Programación</v>
      </c>
      <c r="O157" s="568" t="str">
        <f t="shared" si="18"/>
        <v>De acuerdo con lo programado</v>
      </c>
      <c r="P157" s="575"/>
      <c r="Q157" s="643">
        <v>0</v>
      </c>
      <c r="R157" s="643">
        <v>0</v>
      </c>
      <c r="S157" s="567" t="str">
        <f t="shared" si="19"/>
        <v>No hay Programación</v>
      </c>
      <c r="T157" s="568" t="str">
        <f t="shared" si="20"/>
        <v>De acuerdo con lo programado</v>
      </c>
      <c r="U157" s="575"/>
      <c r="V157" s="575">
        <f>'[2]PIF AIDOQ'!V157+'[2]PIF PB'!V157+[2]David!V157+'[2]José Luis'!V157+[2]Leo!V157+[2]Ricardo!V157+'[2]Luis A'!V157+[2]DR!V157</f>
        <v>0</v>
      </c>
      <c r="W157" s="575">
        <f>'[2]PIF AIDOQ'!W157+'[2]PIF PB'!W157+[2]David!W157+'[2]José Luis'!W157+[2]Leo!W157+[2]Ricardo!W157+'[2]Luis A'!W157+[2]DR!W157</f>
        <v>0</v>
      </c>
      <c r="X157" s="567" t="str">
        <f t="shared" si="21"/>
        <v>No hay Programación</v>
      </c>
      <c r="Y157" s="568" t="str">
        <f t="shared" si="22"/>
        <v>De acuerdo con lo programado</v>
      </c>
      <c r="Z157" s="575"/>
      <c r="AA157" s="575"/>
      <c r="AB157" s="575"/>
      <c r="AC157" s="575"/>
      <c r="AD157" s="575"/>
    </row>
    <row r="158" spans="1:30" ht="35.25" customHeight="1" thickTop="1" thickBot="1">
      <c r="A158" s="563">
        <v>15.3</v>
      </c>
      <c r="B158" s="564"/>
      <c r="C158" s="564"/>
      <c r="D158" s="564"/>
      <c r="E158" s="564"/>
      <c r="F158" s="577" t="s">
        <v>1312</v>
      </c>
      <c r="G158" s="605">
        <v>0</v>
      </c>
      <c r="H158" s="605">
        <v>0</v>
      </c>
      <c r="I158" s="567" t="str">
        <f t="shared" si="16"/>
        <v>No hay Programación</v>
      </c>
      <c r="J158" s="568" t="str">
        <f t="shared" si="17"/>
        <v>De acuerdo con lo programado</v>
      </c>
      <c r="K158" s="578"/>
      <c r="L158" s="604">
        <v>0</v>
      </c>
      <c r="M158" s="604">
        <v>0</v>
      </c>
      <c r="N158" s="567" t="str">
        <f t="shared" si="23"/>
        <v>No hay Programación</v>
      </c>
      <c r="O158" s="568" t="str">
        <f t="shared" si="18"/>
        <v>De acuerdo con lo programado</v>
      </c>
      <c r="P158" s="575"/>
      <c r="Q158" s="643">
        <v>0</v>
      </c>
      <c r="R158" s="643">
        <v>0</v>
      </c>
      <c r="S158" s="567" t="str">
        <f t="shared" si="19"/>
        <v>No hay Programación</v>
      </c>
      <c r="T158" s="568" t="str">
        <f t="shared" si="20"/>
        <v>De acuerdo con lo programado</v>
      </c>
      <c r="U158" s="575"/>
      <c r="V158" s="575">
        <f>'[2]PIF AIDOQ'!V158+'[2]PIF PB'!V158+[2]David!V158+'[2]José Luis'!V158+[2]Leo!V158+[2]Ricardo!V158+'[2]Luis A'!V158+[2]DR!V158</f>
        <v>0</v>
      </c>
      <c r="W158" s="575">
        <f>'[2]PIF AIDOQ'!W158+'[2]PIF PB'!W158+[2]David!W158+'[2]José Luis'!W158+[2]Leo!W158+[2]Ricardo!W158+'[2]Luis A'!W158+[2]DR!W158</f>
        <v>0</v>
      </c>
      <c r="X158" s="567" t="str">
        <f t="shared" si="21"/>
        <v>No hay Programación</v>
      </c>
      <c r="Y158" s="568" t="str">
        <f t="shared" si="22"/>
        <v>De acuerdo con lo programado</v>
      </c>
      <c r="Z158" s="575"/>
      <c r="AA158" s="575"/>
      <c r="AB158" s="575"/>
      <c r="AC158" s="575"/>
      <c r="AD158" s="575"/>
    </row>
    <row r="159" spans="1:30" ht="35.25" customHeight="1" thickTop="1" thickBot="1">
      <c r="A159" s="563">
        <v>15.3</v>
      </c>
      <c r="B159" s="564"/>
      <c r="C159" s="564"/>
      <c r="D159" s="564"/>
      <c r="E159" s="564"/>
      <c r="F159" s="577" t="s">
        <v>1312</v>
      </c>
      <c r="G159" s="605">
        <v>0</v>
      </c>
      <c r="H159" s="605">
        <v>0</v>
      </c>
      <c r="I159" s="567" t="str">
        <f t="shared" si="16"/>
        <v>No hay Programación</v>
      </c>
      <c r="J159" s="568" t="str">
        <f t="shared" si="17"/>
        <v>De acuerdo con lo programado</v>
      </c>
      <c r="K159" s="578"/>
      <c r="L159" s="604">
        <v>0</v>
      </c>
      <c r="M159" s="604">
        <v>0</v>
      </c>
      <c r="N159" s="567" t="str">
        <f t="shared" si="23"/>
        <v>No hay Programación</v>
      </c>
      <c r="O159" s="568" t="str">
        <f t="shared" si="18"/>
        <v>De acuerdo con lo programado</v>
      </c>
      <c r="P159" s="575"/>
      <c r="Q159" s="643">
        <v>0</v>
      </c>
      <c r="R159" s="643">
        <v>0</v>
      </c>
      <c r="S159" s="567" t="str">
        <f t="shared" si="19"/>
        <v>No hay Programación</v>
      </c>
      <c r="T159" s="568" t="str">
        <f t="shared" si="20"/>
        <v>De acuerdo con lo programado</v>
      </c>
      <c r="U159" s="575"/>
      <c r="V159" s="575">
        <f>'[2]PIF AIDOQ'!V159+'[2]PIF PB'!V159+[2]David!V159+'[2]José Luis'!V159+[2]Leo!V159+[2]Ricardo!V159+'[2]Luis A'!V159+[2]DR!V159</f>
        <v>0</v>
      </c>
      <c r="W159" s="575">
        <f>'[2]PIF AIDOQ'!W159+'[2]PIF PB'!W159+[2]David!W159+'[2]José Luis'!W159+[2]Leo!W159+[2]Ricardo!W159+'[2]Luis A'!W159+[2]DR!W159</f>
        <v>0</v>
      </c>
      <c r="X159" s="567" t="str">
        <f t="shared" si="21"/>
        <v>No hay Programación</v>
      </c>
      <c r="Y159" s="568" t="str">
        <f t="shared" si="22"/>
        <v>De acuerdo con lo programado</v>
      </c>
      <c r="Z159" s="575"/>
      <c r="AA159" s="575"/>
      <c r="AB159" s="575"/>
      <c r="AC159" s="575"/>
      <c r="AD159" s="575"/>
    </row>
    <row r="160" spans="1:30" ht="35.25" customHeight="1" thickTop="1" thickBot="1">
      <c r="A160" s="563">
        <v>15.4</v>
      </c>
      <c r="B160" s="564"/>
      <c r="C160" s="564"/>
      <c r="D160" s="564"/>
      <c r="E160" s="564"/>
      <c r="F160" s="577" t="s">
        <v>1313</v>
      </c>
      <c r="G160" s="605">
        <v>1</v>
      </c>
      <c r="H160" s="605">
        <v>6</v>
      </c>
      <c r="I160" s="567">
        <f t="shared" si="16"/>
        <v>6</v>
      </c>
      <c r="J160" s="568" t="str">
        <f t="shared" si="17"/>
        <v>De acuerdo con lo programado</v>
      </c>
      <c r="K160" s="578"/>
      <c r="L160" s="604">
        <v>14</v>
      </c>
      <c r="M160" s="604">
        <v>12</v>
      </c>
      <c r="N160" s="567">
        <f t="shared" si="23"/>
        <v>0.8571428571428571</v>
      </c>
      <c r="O160" s="568" t="str">
        <f t="shared" si="18"/>
        <v>Atraso Leve</v>
      </c>
      <c r="P160" s="575"/>
      <c r="Q160" s="643">
        <v>7</v>
      </c>
      <c r="R160" s="643">
        <v>8</v>
      </c>
      <c r="S160" s="567">
        <f t="shared" si="19"/>
        <v>1.1428571428571428</v>
      </c>
      <c r="T160" s="568" t="str">
        <f t="shared" si="20"/>
        <v>De acuerdo con lo programado</v>
      </c>
      <c r="U160" s="575"/>
      <c r="V160" s="575">
        <f>'[2]PIF AIDOQ'!V160+'[2]PIF PB'!V160+[2]David!V160+'[2]José Luis'!V160+[2]Leo!V160+[2]Ricardo!V160+'[2]Luis A'!V160+[2]DR!V160</f>
        <v>8</v>
      </c>
      <c r="W160" s="575">
        <f>'[2]PIF AIDOQ'!W160+'[2]PIF PB'!W160+[2]David!W160+'[2]José Luis'!W160+[2]Leo!W160+[2]Ricardo!W160+'[2]Luis A'!W160+[2]DR!W160</f>
        <v>28</v>
      </c>
      <c r="X160" s="567">
        <f t="shared" si="21"/>
        <v>3.5</v>
      </c>
      <c r="Y160" s="568" t="str">
        <f t="shared" si="22"/>
        <v>De acuerdo con lo programado</v>
      </c>
      <c r="Z160" s="575"/>
      <c r="AA160" s="575"/>
      <c r="AB160" s="575"/>
      <c r="AC160" s="575"/>
      <c r="AD160" s="575"/>
    </row>
    <row r="161" spans="1:30" ht="35.25" customHeight="1" thickTop="1" thickBot="1">
      <c r="A161" s="563">
        <v>15.4</v>
      </c>
      <c r="B161" s="564"/>
      <c r="C161" s="564"/>
      <c r="D161" s="564"/>
      <c r="E161" s="564"/>
      <c r="F161" s="577" t="s">
        <v>1313</v>
      </c>
      <c r="G161" s="605">
        <v>0</v>
      </c>
      <c r="H161" s="605">
        <v>0</v>
      </c>
      <c r="I161" s="567" t="str">
        <f t="shared" si="16"/>
        <v>No hay Programación</v>
      </c>
      <c r="J161" s="568" t="str">
        <f t="shared" si="17"/>
        <v>De acuerdo con lo programado</v>
      </c>
      <c r="K161" s="578"/>
      <c r="L161" s="604">
        <v>0</v>
      </c>
      <c r="M161" s="604">
        <v>1</v>
      </c>
      <c r="N161" s="567" t="str">
        <f t="shared" si="23"/>
        <v>No hay Programación</v>
      </c>
      <c r="O161" s="568" t="str">
        <f t="shared" si="18"/>
        <v>De acuerdo con lo programado</v>
      </c>
      <c r="P161" s="575"/>
      <c r="Q161" s="643">
        <v>2</v>
      </c>
      <c r="R161" s="643">
        <v>3</v>
      </c>
      <c r="S161" s="567">
        <f t="shared" si="19"/>
        <v>1.5</v>
      </c>
      <c r="T161" s="568" t="str">
        <f t="shared" si="20"/>
        <v>De acuerdo con lo programado</v>
      </c>
      <c r="U161" s="575"/>
      <c r="V161" s="575">
        <f>'[2]PIF AIDOQ'!V161+'[2]PIF PB'!V161+[2]David!V161+'[2]José Luis'!V161+[2]Leo!V161+[2]Ricardo!V161+'[2]Luis A'!V161+[2]DR!V161</f>
        <v>0</v>
      </c>
      <c r="W161" s="575">
        <f>'[2]PIF AIDOQ'!W161+'[2]PIF PB'!W161+[2]David!W161+'[2]José Luis'!W161+[2]Leo!W161+[2]Ricardo!W161+'[2]Luis A'!W161+[2]DR!W161</f>
        <v>0</v>
      </c>
      <c r="X161" s="567" t="str">
        <f t="shared" si="21"/>
        <v>No hay Programación</v>
      </c>
      <c r="Y161" s="568" t="str">
        <f t="shared" si="22"/>
        <v>De acuerdo con lo programado</v>
      </c>
      <c r="Z161" s="575"/>
      <c r="AA161" s="575"/>
      <c r="AB161" s="575"/>
      <c r="AC161" s="575"/>
      <c r="AD161" s="575"/>
    </row>
    <row r="162" spans="1:30" ht="35.25" customHeight="1" thickTop="1" thickBot="1">
      <c r="A162" s="563">
        <v>15.4</v>
      </c>
      <c r="B162" s="564"/>
      <c r="C162" s="564"/>
      <c r="D162" s="564"/>
      <c r="E162" s="564"/>
      <c r="F162" s="577" t="s">
        <v>1313</v>
      </c>
      <c r="G162" s="605">
        <v>0</v>
      </c>
      <c r="H162" s="605">
        <v>0</v>
      </c>
      <c r="I162" s="567" t="str">
        <f t="shared" si="16"/>
        <v>No hay Programación</v>
      </c>
      <c r="J162" s="568" t="str">
        <f t="shared" si="17"/>
        <v>De acuerdo con lo programado</v>
      </c>
      <c r="K162" s="578"/>
      <c r="L162" s="604">
        <v>0</v>
      </c>
      <c r="M162" s="604">
        <v>1</v>
      </c>
      <c r="N162" s="567" t="str">
        <f t="shared" si="23"/>
        <v>No hay Programación</v>
      </c>
      <c r="O162" s="568" t="str">
        <f t="shared" si="18"/>
        <v>De acuerdo con lo programado</v>
      </c>
      <c r="P162" s="575"/>
      <c r="Q162" s="643">
        <v>0</v>
      </c>
      <c r="R162" s="643">
        <v>1</v>
      </c>
      <c r="S162" s="567" t="str">
        <f t="shared" si="19"/>
        <v>No hay Programación</v>
      </c>
      <c r="T162" s="568" t="str">
        <f t="shared" si="20"/>
        <v>De acuerdo con lo programado</v>
      </c>
      <c r="U162" s="575"/>
      <c r="V162" s="575">
        <f>'[2]PIF AIDOQ'!V162+'[2]PIF PB'!V162+[2]David!V162+'[2]José Luis'!V162+[2]Leo!V162+[2]Ricardo!V162+'[2]Luis A'!V162+[2]DR!V162</f>
        <v>0</v>
      </c>
      <c r="W162" s="575">
        <f>'[2]PIF AIDOQ'!W162+'[2]PIF PB'!W162+[2]David!W162+'[2]José Luis'!W162+[2]Leo!W162+[2]Ricardo!W162+'[2]Luis A'!W162+[2]DR!W162</f>
        <v>0</v>
      </c>
      <c r="X162" s="567" t="str">
        <f t="shared" si="21"/>
        <v>No hay Programación</v>
      </c>
      <c r="Y162" s="568" t="str">
        <f t="shared" si="22"/>
        <v>De acuerdo con lo programado</v>
      </c>
      <c r="Z162" s="575"/>
      <c r="AA162" s="575"/>
      <c r="AB162" s="575"/>
      <c r="AC162" s="575"/>
      <c r="AD162" s="575"/>
    </row>
    <row r="163" spans="1:30" ht="35.25" customHeight="1" thickTop="1" thickBot="1">
      <c r="A163" s="563">
        <v>15.4</v>
      </c>
      <c r="B163" s="564"/>
      <c r="C163" s="564"/>
      <c r="D163" s="564"/>
      <c r="E163" s="564"/>
      <c r="F163" s="577" t="s">
        <v>1313</v>
      </c>
      <c r="G163" s="605">
        <v>0</v>
      </c>
      <c r="H163" s="605">
        <v>0</v>
      </c>
      <c r="I163" s="567" t="str">
        <f t="shared" si="16"/>
        <v>No hay Programación</v>
      </c>
      <c r="J163" s="568" t="str">
        <f t="shared" si="17"/>
        <v>De acuerdo con lo programado</v>
      </c>
      <c r="K163" s="578"/>
      <c r="L163" s="604">
        <v>0</v>
      </c>
      <c r="M163" s="604">
        <v>1</v>
      </c>
      <c r="N163" s="567" t="str">
        <f t="shared" si="23"/>
        <v>No hay Programación</v>
      </c>
      <c r="O163" s="568" t="str">
        <f t="shared" si="18"/>
        <v>De acuerdo con lo programado</v>
      </c>
      <c r="P163" s="575"/>
      <c r="Q163" s="643">
        <v>0</v>
      </c>
      <c r="R163" s="643">
        <v>1</v>
      </c>
      <c r="S163" s="567" t="str">
        <f t="shared" si="19"/>
        <v>No hay Programación</v>
      </c>
      <c r="T163" s="568" t="str">
        <f t="shared" si="20"/>
        <v>De acuerdo con lo programado</v>
      </c>
      <c r="U163" s="575"/>
      <c r="V163" s="575">
        <f>'[2]PIF AIDOQ'!V163+'[2]PIF PB'!V163+[2]David!V163+'[2]José Luis'!V163+[2]Leo!V163+[2]Ricardo!V163+'[2]Luis A'!V163+[2]DR!V163</f>
        <v>0</v>
      </c>
      <c r="W163" s="575">
        <f>'[2]PIF AIDOQ'!W163+'[2]PIF PB'!W163+[2]David!W163+'[2]José Luis'!W163+[2]Leo!W163+[2]Ricardo!W163+'[2]Luis A'!W163+[2]DR!W163</f>
        <v>0</v>
      </c>
      <c r="X163" s="567" t="str">
        <f t="shared" si="21"/>
        <v>No hay Programación</v>
      </c>
      <c r="Y163" s="568" t="str">
        <f t="shared" si="22"/>
        <v>De acuerdo con lo programado</v>
      </c>
      <c r="Z163" s="575"/>
      <c r="AA163" s="575"/>
      <c r="AB163" s="575"/>
      <c r="AC163" s="575"/>
      <c r="AD163" s="575"/>
    </row>
    <row r="164" spans="1:30" ht="35.25" customHeight="1" thickTop="1" thickBot="1">
      <c r="A164" s="563">
        <v>15.4</v>
      </c>
      <c r="B164" s="564"/>
      <c r="C164" s="564"/>
      <c r="D164" s="564"/>
      <c r="E164" s="564"/>
      <c r="F164" s="577" t="s">
        <v>1313</v>
      </c>
      <c r="G164" s="605">
        <v>0</v>
      </c>
      <c r="H164" s="605">
        <v>0</v>
      </c>
      <c r="I164" s="567" t="str">
        <f t="shared" si="16"/>
        <v>No hay Programación</v>
      </c>
      <c r="J164" s="568" t="str">
        <f t="shared" si="17"/>
        <v>De acuerdo con lo programado</v>
      </c>
      <c r="K164" s="578"/>
      <c r="L164" s="604">
        <v>0</v>
      </c>
      <c r="M164" s="604">
        <v>1</v>
      </c>
      <c r="N164" s="567" t="str">
        <f t="shared" si="23"/>
        <v>No hay Programación</v>
      </c>
      <c r="O164" s="568" t="str">
        <f t="shared" si="18"/>
        <v>De acuerdo con lo programado</v>
      </c>
      <c r="P164" s="575"/>
      <c r="Q164" s="643">
        <v>0</v>
      </c>
      <c r="R164" s="643">
        <v>1</v>
      </c>
      <c r="S164" s="567" t="str">
        <f t="shared" si="19"/>
        <v>No hay Programación</v>
      </c>
      <c r="T164" s="568" t="str">
        <f t="shared" si="20"/>
        <v>De acuerdo con lo programado</v>
      </c>
      <c r="U164" s="575"/>
      <c r="V164" s="575">
        <f>'[2]PIF AIDOQ'!V164+'[2]PIF PB'!V164+[2]David!V164+'[2]José Luis'!V164+[2]Leo!V164+[2]Ricardo!V164+'[2]Luis A'!V164+[2]DR!V164</f>
        <v>0</v>
      </c>
      <c r="W164" s="575">
        <f>'[2]PIF AIDOQ'!W164+'[2]PIF PB'!W164+[2]David!W164+'[2]José Luis'!W164+[2]Leo!W164+[2]Ricardo!W164+'[2]Luis A'!W164+[2]DR!W164</f>
        <v>0</v>
      </c>
      <c r="X164" s="567" t="str">
        <f t="shared" si="21"/>
        <v>No hay Programación</v>
      </c>
      <c r="Y164" s="568" t="str">
        <f t="shared" si="22"/>
        <v>De acuerdo con lo programado</v>
      </c>
      <c r="Z164" s="575"/>
      <c r="AA164" s="575"/>
      <c r="AB164" s="575"/>
      <c r="AC164" s="575"/>
      <c r="AD164" s="575"/>
    </row>
    <row r="165" spans="1:30" ht="35.25" customHeight="1" thickTop="1" thickBot="1">
      <c r="A165" s="563">
        <v>15.4</v>
      </c>
      <c r="B165" s="564"/>
      <c r="C165" s="564"/>
      <c r="D165" s="564"/>
      <c r="E165" s="564"/>
      <c r="F165" s="577" t="s">
        <v>1313</v>
      </c>
      <c r="G165" s="605">
        <v>0</v>
      </c>
      <c r="H165" s="605">
        <v>0</v>
      </c>
      <c r="I165" s="567" t="str">
        <f t="shared" si="16"/>
        <v>No hay Programación</v>
      </c>
      <c r="J165" s="568" t="str">
        <f t="shared" si="17"/>
        <v>De acuerdo con lo programado</v>
      </c>
      <c r="K165" s="578"/>
      <c r="L165" s="604">
        <v>0</v>
      </c>
      <c r="M165" s="604">
        <v>1</v>
      </c>
      <c r="N165" s="567" t="str">
        <f t="shared" si="23"/>
        <v>No hay Programación</v>
      </c>
      <c r="O165" s="568" t="str">
        <f t="shared" si="18"/>
        <v>De acuerdo con lo programado</v>
      </c>
      <c r="P165" s="575"/>
      <c r="Q165" s="643">
        <v>0</v>
      </c>
      <c r="R165" s="643">
        <v>1</v>
      </c>
      <c r="S165" s="567" t="str">
        <f t="shared" si="19"/>
        <v>No hay Programación</v>
      </c>
      <c r="T165" s="568" t="str">
        <f t="shared" si="20"/>
        <v>De acuerdo con lo programado</v>
      </c>
      <c r="U165" s="575"/>
      <c r="V165" s="575">
        <f>'[2]PIF AIDOQ'!V165+'[2]PIF PB'!V165+[2]David!V165+'[2]José Luis'!V165+[2]Leo!V165+[2]Ricardo!V165+'[2]Luis A'!V165+[2]DR!V165</f>
        <v>0</v>
      </c>
      <c r="W165" s="575">
        <f>'[2]PIF AIDOQ'!W165+'[2]PIF PB'!W165+[2]David!W165+'[2]José Luis'!W165+[2]Leo!W165+[2]Ricardo!W165+'[2]Luis A'!W165+[2]DR!W165</f>
        <v>0</v>
      </c>
      <c r="X165" s="567" t="str">
        <f t="shared" si="21"/>
        <v>No hay Programación</v>
      </c>
      <c r="Y165" s="568" t="str">
        <f t="shared" si="22"/>
        <v>De acuerdo con lo programado</v>
      </c>
      <c r="Z165" s="575"/>
      <c r="AA165" s="575"/>
      <c r="AB165" s="575"/>
      <c r="AC165" s="575"/>
      <c r="AD165" s="575"/>
    </row>
    <row r="166" spans="1:30" ht="35.25" customHeight="1" thickTop="1" thickBot="1">
      <c r="A166" s="563">
        <v>15.4</v>
      </c>
      <c r="B166" s="564"/>
      <c r="C166" s="564"/>
      <c r="D166" s="564"/>
      <c r="E166" s="564"/>
      <c r="F166" s="577" t="s">
        <v>1313</v>
      </c>
      <c r="G166" s="605">
        <v>0</v>
      </c>
      <c r="H166" s="605">
        <v>0</v>
      </c>
      <c r="I166" s="567" t="str">
        <f t="shared" si="16"/>
        <v>No hay Programación</v>
      </c>
      <c r="J166" s="568" t="str">
        <f t="shared" si="17"/>
        <v>De acuerdo con lo programado</v>
      </c>
      <c r="K166" s="578"/>
      <c r="L166" s="604">
        <v>0</v>
      </c>
      <c r="M166" s="604">
        <v>1</v>
      </c>
      <c r="N166" s="567" t="str">
        <f t="shared" si="23"/>
        <v>No hay Programación</v>
      </c>
      <c r="O166" s="568" t="str">
        <f t="shared" si="18"/>
        <v>De acuerdo con lo programado</v>
      </c>
      <c r="P166" s="575"/>
      <c r="Q166" s="643">
        <v>0</v>
      </c>
      <c r="R166" s="643">
        <v>1</v>
      </c>
      <c r="S166" s="567" t="str">
        <f t="shared" si="19"/>
        <v>No hay Programación</v>
      </c>
      <c r="T166" s="568" t="str">
        <f t="shared" si="20"/>
        <v>De acuerdo con lo programado</v>
      </c>
      <c r="U166" s="575"/>
      <c r="V166" s="575">
        <f>'[2]PIF AIDOQ'!V166+'[2]PIF PB'!V166+[2]David!V166+'[2]José Luis'!V166+[2]Leo!V166+[2]Ricardo!V166+'[2]Luis A'!V166+[2]DR!V166</f>
        <v>0</v>
      </c>
      <c r="W166" s="575">
        <f>'[2]PIF AIDOQ'!W166+'[2]PIF PB'!W166+[2]David!W166+'[2]José Luis'!W166+[2]Leo!W166+[2]Ricardo!W166+'[2]Luis A'!W166+[2]DR!W166</f>
        <v>0</v>
      </c>
      <c r="X166" s="567" t="str">
        <f t="shared" si="21"/>
        <v>No hay Programación</v>
      </c>
      <c r="Y166" s="568" t="str">
        <f t="shared" si="22"/>
        <v>De acuerdo con lo programado</v>
      </c>
      <c r="Z166" s="575"/>
      <c r="AA166" s="575"/>
      <c r="AB166" s="575"/>
      <c r="AC166" s="575"/>
      <c r="AD166" s="575"/>
    </row>
    <row r="167" spans="1:30" ht="35.25" customHeight="1" thickTop="1" thickBot="1">
      <c r="A167" s="563">
        <v>15.4</v>
      </c>
      <c r="B167" s="564"/>
      <c r="C167" s="564"/>
      <c r="D167" s="564"/>
      <c r="E167" s="564"/>
      <c r="F167" s="577" t="s">
        <v>1313</v>
      </c>
      <c r="G167" s="605">
        <v>0</v>
      </c>
      <c r="H167" s="605">
        <v>0</v>
      </c>
      <c r="I167" s="567" t="str">
        <f t="shared" si="16"/>
        <v>No hay Programación</v>
      </c>
      <c r="J167" s="568" t="str">
        <f t="shared" si="17"/>
        <v>De acuerdo con lo programado</v>
      </c>
      <c r="K167" s="578"/>
      <c r="L167" s="604">
        <v>0</v>
      </c>
      <c r="M167" s="604">
        <v>1</v>
      </c>
      <c r="N167" s="567" t="str">
        <f t="shared" si="23"/>
        <v>No hay Programación</v>
      </c>
      <c r="O167" s="568" t="str">
        <f t="shared" si="18"/>
        <v>De acuerdo con lo programado</v>
      </c>
      <c r="P167" s="575"/>
      <c r="Q167" s="643">
        <v>0</v>
      </c>
      <c r="R167" s="643">
        <v>1</v>
      </c>
      <c r="S167" s="567" t="str">
        <f t="shared" si="19"/>
        <v>No hay Programación</v>
      </c>
      <c r="T167" s="568" t="str">
        <f t="shared" si="20"/>
        <v>De acuerdo con lo programado</v>
      </c>
      <c r="U167" s="575"/>
      <c r="V167" s="575">
        <f>'[2]PIF AIDOQ'!V167+'[2]PIF PB'!V167+[2]David!V167+'[2]José Luis'!V167+[2]Leo!V167+[2]Ricardo!V167+'[2]Luis A'!V167+[2]DR!V167</f>
        <v>0</v>
      </c>
      <c r="W167" s="575">
        <f>'[2]PIF AIDOQ'!W167+'[2]PIF PB'!W167+[2]David!W167+'[2]José Luis'!W167+[2]Leo!W167+[2]Ricardo!W167+'[2]Luis A'!W167+[2]DR!W167</f>
        <v>0</v>
      </c>
      <c r="X167" s="567" t="str">
        <f t="shared" si="21"/>
        <v>No hay Programación</v>
      </c>
      <c r="Y167" s="568" t="str">
        <f t="shared" si="22"/>
        <v>De acuerdo con lo programado</v>
      </c>
      <c r="Z167" s="575"/>
      <c r="AA167" s="575"/>
      <c r="AB167" s="575"/>
      <c r="AC167" s="575"/>
      <c r="AD167" s="575"/>
    </row>
    <row r="168" spans="1:30" ht="35.25" customHeight="1" thickTop="1" thickBot="1">
      <c r="A168" s="563">
        <v>15.4</v>
      </c>
      <c r="B168" s="564"/>
      <c r="C168" s="564"/>
      <c r="D168" s="564"/>
      <c r="E168" s="564"/>
      <c r="F168" s="577" t="s">
        <v>1313</v>
      </c>
      <c r="G168" s="605">
        <v>0</v>
      </c>
      <c r="H168" s="605">
        <v>0</v>
      </c>
      <c r="I168" s="567" t="str">
        <f t="shared" si="16"/>
        <v>No hay Programación</v>
      </c>
      <c r="J168" s="568" t="str">
        <f t="shared" si="17"/>
        <v>De acuerdo con lo programado</v>
      </c>
      <c r="K168" s="578"/>
      <c r="L168" s="604">
        <v>0</v>
      </c>
      <c r="M168" s="604">
        <v>1</v>
      </c>
      <c r="N168" s="567" t="str">
        <f t="shared" si="23"/>
        <v>No hay Programación</v>
      </c>
      <c r="O168" s="568" t="str">
        <f t="shared" si="18"/>
        <v>De acuerdo con lo programado</v>
      </c>
      <c r="P168" s="575"/>
      <c r="Q168" s="643">
        <v>0</v>
      </c>
      <c r="R168" s="643">
        <v>1</v>
      </c>
      <c r="S168" s="567" t="str">
        <f t="shared" si="19"/>
        <v>No hay Programación</v>
      </c>
      <c r="T168" s="568" t="str">
        <f t="shared" si="20"/>
        <v>De acuerdo con lo programado</v>
      </c>
      <c r="U168" s="575"/>
      <c r="V168" s="575">
        <f>'[2]PIF AIDOQ'!V168+'[2]PIF PB'!V168+[2]David!V168+'[2]José Luis'!V168+[2]Leo!V168+[2]Ricardo!V168+'[2]Luis A'!V168+[2]DR!V168</f>
        <v>0</v>
      </c>
      <c r="W168" s="575">
        <f>'[2]PIF AIDOQ'!W168+'[2]PIF PB'!W168+[2]David!W168+'[2]José Luis'!W168+[2]Leo!W168+[2]Ricardo!W168+'[2]Luis A'!W168+[2]DR!W168</f>
        <v>0</v>
      </c>
      <c r="X168" s="567" t="str">
        <f t="shared" si="21"/>
        <v>No hay Programación</v>
      </c>
      <c r="Y168" s="568" t="str">
        <f t="shared" si="22"/>
        <v>De acuerdo con lo programado</v>
      </c>
      <c r="Z168" s="575"/>
      <c r="AA168" s="575"/>
      <c r="AB168" s="575"/>
      <c r="AC168" s="575"/>
      <c r="AD168" s="575"/>
    </row>
    <row r="169" spans="1:30" ht="35.25" customHeight="1" thickTop="1" thickBot="1">
      <c r="A169" s="563">
        <v>15.4</v>
      </c>
      <c r="B169" s="564"/>
      <c r="C169" s="564"/>
      <c r="D169" s="564"/>
      <c r="E169" s="564"/>
      <c r="F169" s="577" t="s">
        <v>1313</v>
      </c>
      <c r="G169" s="605">
        <v>0</v>
      </c>
      <c r="H169" s="605">
        <v>0</v>
      </c>
      <c r="I169" s="567" t="str">
        <f t="shared" si="16"/>
        <v>No hay Programación</v>
      </c>
      <c r="J169" s="568" t="str">
        <f t="shared" si="17"/>
        <v>De acuerdo con lo programado</v>
      </c>
      <c r="K169" s="578"/>
      <c r="L169" s="604">
        <v>0</v>
      </c>
      <c r="M169" s="604">
        <v>1</v>
      </c>
      <c r="N169" s="567" t="str">
        <f t="shared" si="23"/>
        <v>No hay Programación</v>
      </c>
      <c r="O169" s="568" t="str">
        <f t="shared" si="18"/>
        <v>De acuerdo con lo programado</v>
      </c>
      <c r="P169" s="575"/>
      <c r="Q169" s="643">
        <v>0</v>
      </c>
      <c r="R169" s="643">
        <v>1</v>
      </c>
      <c r="S169" s="567" t="str">
        <f t="shared" si="19"/>
        <v>No hay Programación</v>
      </c>
      <c r="T169" s="568" t="str">
        <f t="shared" si="20"/>
        <v>De acuerdo con lo programado</v>
      </c>
      <c r="U169" s="575"/>
      <c r="V169" s="575">
        <f>'[2]PIF AIDOQ'!V169+'[2]PIF PB'!V169+[2]David!V169+'[2]José Luis'!V169+[2]Leo!V169+[2]Ricardo!V169+'[2]Luis A'!V169+[2]DR!V169</f>
        <v>0</v>
      </c>
      <c r="W169" s="575">
        <f>'[2]PIF AIDOQ'!W169+'[2]PIF PB'!W169+[2]David!W169+'[2]José Luis'!W169+[2]Leo!W169+[2]Ricardo!W169+'[2]Luis A'!W169+[2]DR!W169</f>
        <v>0</v>
      </c>
      <c r="X169" s="567" t="str">
        <f t="shared" si="21"/>
        <v>No hay Programación</v>
      </c>
      <c r="Y169" s="568" t="str">
        <f t="shared" si="22"/>
        <v>De acuerdo con lo programado</v>
      </c>
      <c r="Z169" s="575"/>
      <c r="AA169" s="575"/>
      <c r="AB169" s="575"/>
      <c r="AC169" s="575"/>
      <c r="AD169" s="575"/>
    </row>
    <row r="170" spans="1:30" ht="35.25" customHeight="1" thickTop="1" thickBot="1">
      <c r="A170" s="563">
        <v>15.5</v>
      </c>
      <c r="B170" s="564"/>
      <c r="C170" s="564"/>
      <c r="D170" s="564"/>
      <c r="E170" s="564"/>
      <c r="F170" s="577" t="s">
        <v>1314</v>
      </c>
      <c r="G170" s="605">
        <v>3</v>
      </c>
      <c r="H170" s="605">
        <v>27</v>
      </c>
      <c r="I170" s="567">
        <f t="shared" si="16"/>
        <v>9</v>
      </c>
      <c r="J170" s="568" t="str">
        <f t="shared" si="17"/>
        <v>De acuerdo con lo programado</v>
      </c>
      <c r="K170" s="578"/>
      <c r="L170" s="604">
        <v>5</v>
      </c>
      <c r="M170" s="604">
        <v>6</v>
      </c>
      <c r="N170" s="567">
        <f t="shared" si="23"/>
        <v>1.2</v>
      </c>
      <c r="O170" s="568" t="str">
        <f t="shared" si="18"/>
        <v>De acuerdo con lo programado</v>
      </c>
      <c r="P170" s="575"/>
      <c r="Q170" s="643">
        <v>11</v>
      </c>
      <c r="R170" s="643">
        <v>12</v>
      </c>
      <c r="S170" s="567">
        <f t="shared" si="19"/>
        <v>1.0909090909090908</v>
      </c>
      <c r="T170" s="568" t="str">
        <f t="shared" si="20"/>
        <v>De acuerdo con lo programado</v>
      </c>
      <c r="U170" s="575"/>
      <c r="V170" s="575">
        <f>'[2]PIF AIDOQ'!V170+'[2]PIF PB'!V170+[2]David!V170+'[2]José Luis'!V170+[2]Leo!V170+[2]Ricardo!V170+'[2]Luis A'!V170+[2]DR!V170</f>
        <v>29</v>
      </c>
      <c r="W170" s="575">
        <f>'[2]PIF AIDOQ'!W170+'[2]PIF PB'!W170+[2]David!W170+'[2]José Luis'!W170+[2]Leo!W170+[2]Ricardo!W170+'[2]Luis A'!W170+[2]DR!W170</f>
        <v>32</v>
      </c>
      <c r="X170" s="567">
        <f t="shared" si="21"/>
        <v>1.103448275862069</v>
      </c>
      <c r="Y170" s="568" t="str">
        <f t="shared" si="22"/>
        <v>De acuerdo con lo programado</v>
      </c>
      <c r="Z170" s="575"/>
      <c r="AA170" s="575"/>
      <c r="AB170" s="575"/>
      <c r="AC170" s="575"/>
      <c r="AD170" s="575"/>
    </row>
    <row r="171" spans="1:30" ht="35.25" customHeight="1" thickTop="1" thickBot="1">
      <c r="A171" s="563">
        <v>15.5</v>
      </c>
      <c r="B171" s="564"/>
      <c r="C171" s="564"/>
      <c r="D171" s="564"/>
      <c r="E171" s="564"/>
      <c r="F171" s="577" t="s">
        <v>1314</v>
      </c>
      <c r="G171" s="605">
        <v>0</v>
      </c>
      <c r="H171" s="605">
        <v>0</v>
      </c>
      <c r="I171" s="567" t="str">
        <f t="shared" si="16"/>
        <v>No hay Programación</v>
      </c>
      <c r="J171" s="568" t="str">
        <f t="shared" si="17"/>
        <v>De acuerdo con lo programado</v>
      </c>
      <c r="K171" s="578"/>
      <c r="L171" s="604">
        <v>1</v>
      </c>
      <c r="M171" s="604">
        <v>2</v>
      </c>
      <c r="N171" s="567">
        <f t="shared" si="23"/>
        <v>2</v>
      </c>
      <c r="O171" s="568" t="str">
        <f t="shared" si="18"/>
        <v>De acuerdo con lo programado</v>
      </c>
      <c r="P171" s="575"/>
      <c r="Q171" s="643">
        <v>3</v>
      </c>
      <c r="R171" s="643">
        <v>4</v>
      </c>
      <c r="S171" s="567">
        <f t="shared" si="19"/>
        <v>1.3333333333333333</v>
      </c>
      <c r="T171" s="568" t="str">
        <f t="shared" si="20"/>
        <v>De acuerdo con lo programado</v>
      </c>
      <c r="U171" s="575"/>
      <c r="V171" s="575">
        <f>'[2]PIF AIDOQ'!V171+'[2]PIF PB'!V171+[2]David!V171+'[2]José Luis'!V171+[2]Leo!V171+[2]Ricardo!V171+'[2]Luis A'!V171+[2]DR!V171</f>
        <v>0</v>
      </c>
      <c r="W171" s="575">
        <f>'[2]PIF AIDOQ'!W171+'[2]PIF PB'!W171+[2]David!W171+'[2]José Luis'!W171+[2]Leo!W171+[2]Ricardo!W171+'[2]Luis A'!W171+[2]DR!W171</f>
        <v>0</v>
      </c>
      <c r="X171" s="567" t="str">
        <f t="shared" si="21"/>
        <v>No hay Programación</v>
      </c>
      <c r="Y171" s="568" t="str">
        <f t="shared" si="22"/>
        <v>De acuerdo con lo programado</v>
      </c>
      <c r="Z171" s="575"/>
      <c r="AA171" s="575"/>
      <c r="AB171" s="575"/>
      <c r="AC171" s="575"/>
      <c r="AD171" s="575"/>
    </row>
    <row r="172" spans="1:30" ht="35.25" customHeight="1" thickTop="1" thickBot="1">
      <c r="A172" s="563">
        <v>15.5</v>
      </c>
      <c r="B172" s="564"/>
      <c r="C172" s="564"/>
      <c r="D172" s="564"/>
      <c r="E172" s="564"/>
      <c r="F172" s="577" t="s">
        <v>1314</v>
      </c>
      <c r="G172" s="605">
        <v>0</v>
      </c>
      <c r="H172" s="605">
        <v>0</v>
      </c>
      <c r="I172" s="567" t="str">
        <f t="shared" si="16"/>
        <v>No hay Programación</v>
      </c>
      <c r="J172" s="568" t="str">
        <f t="shared" si="17"/>
        <v>De acuerdo con lo programado</v>
      </c>
      <c r="K172" s="578"/>
      <c r="L172" s="604">
        <v>0</v>
      </c>
      <c r="M172" s="604">
        <v>1</v>
      </c>
      <c r="N172" s="567" t="str">
        <f t="shared" si="23"/>
        <v>No hay Programación</v>
      </c>
      <c r="O172" s="568" t="str">
        <f t="shared" si="18"/>
        <v>De acuerdo con lo programado</v>
      </c>
      <c r="P172" s="575"/>
      <c r="Q172" s="643">
        <v>2</v>
      </c>
      <c r="R172" s="643">
        <v>3</v>
      </c>
      <c r="S172" s="567">
        <f t="shared" si="19"/>
        <v>1.5</v>
      </c>
      <c r="T172" s="568" t="str">
        <f t="shared" si="20"/>
        <v>De acuerdo con lo programado</v>
      </c>
      <c r="U172" s="575"/>
      <c r="V172" s="575">
        <f>'[2]PIF AIDOQ'!V172+'[2]PIF PB'!V172+[2]David!V172+'[2]José Luis'!V172+[2]Leo!V172+[2]Ricardo!V172+'[2]Luis A'!V172+[2]DR!V172</f>
        <v>0</v>
      </c>
      <c r="W172" s="575">
        <f>'[2]PIF AIDOQ'!W172+'[2]PIF PB'!W172+[2]David!W172+'[2]José Luis'!W172+[2]Leo!W172+[2]Ricardo!W172+'[2]Luis A'!W172+[2]DR!W172</f>
        <v>0</v>
      </c>
      <c r="X172" s="567" t="str">
        <f t="shared" si="21"/>
        <v>No hay Programación</v>
      </c>
      <c r="Y172" s="568" t="str">
        <f t="shared" si="22"/>
        <v>De acuerdo con lo programado</v>
      </c>
      <c r="Z172" s="575"/>
      <c r="AA172" s="575"/>
      <c r="AB172" s="575"/>
      <c r="AC172" s="575"/>
      <c r="AD172" s="575"/>
    </row>
    <row r="173" spans="1:30" ht="35.25" customHeight="1" thickTop="1" thickBot="1">
      <c r="A173" s="563">
        <v>15.5</v>
      </c>
      <c r="B173" s="564"/>
      <c r="C173" s="564"/>
      <c r="D173" s="564"/>
      <c r="E173" s="564"/>
      <c r="F173" s="577" t="s">
        <v>1314</v>
      </c>
      <c r="G173" s="605">
        <v>0</v>
      </c>
      <c r="H173" s="605">
        <v>0</v>
      </c>
      <c r="I173" s="567" t="str">
        <f t="shared" si="16"/>
        <v>No hay Programación</v>
      </c>
      <c r="J173" s="568" t="str">
        <f t="shared" si="17"/>
        <v>De acuerdo con lo programado</v>
      </c>
      <c r="K173" s="578"/>
      <c r="L173" s="604">
        <v>0</v>
      </c>
      <c r="M173" s="604">
        <v>1</v>
      </c>
      <c r="N173" s="567" t="str">
        <f t="shared" si="23"/>
        <v>No hay Programación</v>
      </c>
      <c r="O173" s="568" t="str">
        <f t="shared" si="18"/>
        <v>De acuerdo con lo programado</v>
      </c>
      <c r="P173" s="575"/>
      <c r="Q173" s="643">
        <v>2</v>
      </c>
      <c r="R173" s="643">
        <v>2</v>
      </c>
      <c r="S173" s="567">
        <f t="shared" si="19"/>
        <v>1</v>
      </c>
      <c r="T173" s="568" t="str">
        <f t="shared" si="20"/>
        <v>De acuerdo con lo programado</v>
      </c>
      <c r="U173" s="575"/>
      <c r="V173" s="575">
        <f>'[2]PIF AIDOQ'!V173+'[2]PIF PB'!V173+[2]David!V173+'[2]José Luis'!V173+[2]Leo!V173+[2]Ricardo!V173+'[2]Luis A'!V173+[2]DR!V173</f>
        <v>0</v>
      </c>
      <c r="W173" s="575">
        <f>'[2]PIF AIDOQ'!W173+'[2]PIF PB'!W173+[2]David!W173+'[2]José Luis'!W173+[2]Leo!W173+[2]Ricardo!W173+'[2]Luis A'!W173+[2]DR!W173</f>
        <v>0</v>
      </c>
      <c r="X173" s="567" t="str">
        <f t="shared" si="21"/>
        <v>No hay Programación</v>
      </c>
      <c r="Y173" s="568" t="str">
        <f t="shared" si="22"/>
        <v>De acuerdo con lo programado</v>
      </c>
      <c r="Z173" s="575"/>
      <c r="AA173" s="575"/>
      <c r="AB173" s="575"/>
      <c r="AC173" s="575"/>
      <c r="AD173" s="575"/>
    </row>
    <row r="174" spans="1:30" ht="35.25" customHeight="1" thickTop="1" thickBot="1">
      <c r="A174" s="563">
        <v>15.6</v>
      </c>
      <c r="B174" s="564"/>
      <c r="C174" s="564"/>
      <c r="D174" s="564"/>
      <c r="E174" s="564"/>
      <c r="F174" s="577" t="s">
        <v>1315</v>
      </c>
      <c r="G174" s="605">
        <v>0</v>
      </c>
      <c r="H174" s="605">
        <v>0</v>
      </c>
      <c r="I174" s="567" t="str">
        <f t="shared" si="16"/>
        <v>No hay Programación</v>
      </c>
      <c r="J174" s="568" t="str">
        <f t="shared" si="17"/>
        <v>De acuerdo con lo programado</v>
      </c>
      <c r="K174" s="578"/>
      <c r="L174" s="604">
        <v>10</v>
      </c>
      <c r="M174" s="604">
        <v>10</v>
      </c>
      <c r="N174" s="567">
        <f t="shared" si="23"/>
        <v>1</v>
      </c>
      <c r="O174" s="568" t="str">
        <f t="shared" si="18"/>
        <v>De acuerdo con lo programado</v>
      </c>
      <c r="P174" s="575"/>
      <c r="Q174" s="643">
        <v>3</v>
      </c>
      <c r="R174" s="643">
        <v>4</v>
      </c>
      <c r="S174" s="567">
        <f t="shared" si="19"/>
        <v>1.3333333333333333</v>
      </c>
      <c r="T174" s="568" t="str">
        <f t="shared" si="20"/>
        <v>De acuerdo con lo programado</v>
      </c>
      <c r="U174" s="575"/>
      <c r="V174" s="575">
        <f>'[2]PIF AIDOQ'!V174+'[2]PIF PB'!V174+[2]David!V174+'[2]José Luis'!V174+[2]Leo!V174+[2]Ricardo!V174+'[2]Luis A'!V174+[2]DR!V174</f>
        <v>2</v>
      </c>
      <c r="W174" s="575">
        <f>'[2]PIF AIDOQ'!W174+'[2]PIF PB'!W174+[2]David!W174+'[2]José Luis'!W174+[2]Leo!W174+[2]Ricardo!W174+'[2]Luis A'!W174+[2]DR!W174</f>
        <v>2</v>
      </c>
      <c r="X174" s="567">
        <f t="shared" si="21"/>
        <v>1</v>
      </c>
      <c r="Y174" s="568" t="str">
        <f t="shared" si="22"/>
        <v>De acuerdo con lo programado</v>
      </c>
      <c r="Z174" s="575"/>
      <c r="AA174" s="575"/>
      <c r="AB174" s="575"/>
      <c r="AC174" s="575"/>
      <c r="AD174" s="575"/>
    </row>
    <row r="175" spans="1:30" ht="35.25" customHeight="1" thickTop="1" thickBot="1">
      <c r="A175" s="563">
        <v>15.6</v>
      </c>
      <c r="B175" s="564"/>
      <c r="C175" s="564"/>
      <c r="D175" s="564"/>
      <c r="E175" s="564"/>
      <c r="F175" s="577" t="s">
        <v>1315</v>
      </c>
      <c r="G175" s="605">
        <v>0</v>
      </c>
      <c r="H175" s="605">
        <v>0</v>
      </c>
      <c r="I175" s="567" t="str">
        <f t="shared" si="16"/>
        <v>No hay Programación</v>
      </c>
      <c r="J175" s="568" t="str">
        <f t="shared" si="17"/>
        <v>De acuerdo con lo programado</v>
      </c>
      <c r="K175" s="578"/>
      <c r="L175" s="604">
        <v>1</v>
      </c>
      <c r="M175" s="604">
        <v>1</v>
      </c>
      <c r="N175" s="567">
        <f t="shared" si="23"/>
        <v>1</v>
      </c>
      <c r="O175" s="568" t="str">
        <f t="shared" si="18"/>
        <v>De acuerdo con lo programado</v>
      </c>
      <c r="P175" s="575"/>
      <c r="Q175" s="643">
        <v>0</v>
      </c>
      <c r="R175" s="643">
        <v>1</v>
      </c>
      <c r="S175" s="567" t="str">
        <f t="shared" si="19"/>
        <v>No hay Programación</v>
      </c>
      <c r="T175" s="568" t="str">
        <f t="shared" si="20"/>
        <v>De acuerdo con lo programado</v>
      </c>
      <c r="U175" s="575"/>
      <c r="V175" s="575">
        <f>'[2]PIF AIDOQ'!V175+'[2]PIF PB'!V175+[2]David!V175+'[2]José Luis'!V175+[2]Leo!V175+[2]Ricardo!V175+'[2]Luis A'!V175+[2]DR!V175</f>
        <v>0</v>
      </c>
      <c r="W175" s="575">
        <f>'[2]PIF AIDOQ'!W175+'[2]PIF PB'!W175+[2]David!W175+'[2]José Luis'!W175+[2]Leo!W175+[2]Ricardo!W175+'[2]Luis A'!W175+[2]DR!W175</f>
        <v>0</v>
      </c>
      <c r="X175" s="567" t="str">
        <f t="shared" si="21"/>
        <v>No hay Programación</v>
      </c>
      <c r="Y175" s="568" t="str">
        <f t="shared" si="22"/>
        <v>De acuerdo con lo programado</v>
      </c>
      <c r="Z175" s="575"/>
      <c r="AA175" s="575"/>
      <c r="AB175" s="575"/>
      <c r="AC175" s="575"/>
      <c r="AD175" s="575"/>
    </row>
    <row r="176" spans="1:30" ht="35.25" customHeight="1" thickTop="1" thickBot="1">
      <c r="A176" s="563">
        <v>15.7</v>
      </c>
      <c r="B176" s="564"/>
      <c r="C176" s="564"/>
      <c r="D176" s="564"/>
      <c r="E176" s="564"/>
      <c r="F176" s="587" t="s">
        <v>1316</v>
      </c>
      <c r="G176" s="605">
        <v>2</v>
      </c>
      <c r="H176" s="605">
        <v>11</v>
      </c>
      <c r="I176" s="567">
        <f t="shared" si="16"/>
        <v>5.5</v>
      </c>
      <c r="J176" s="568" t="str">
        <f t="shared" si="17"/>
        <v>De acuerdo con lo programado</v>
      </c>
      <c r="K176" s="588"/>
      <c r="L176" s="604">
        <v>3</v>
      </c>
      <c r="M176" s="604">
        <v>6</v>
      </c>
      <c r="N176" s="567">
        <f t="shared" si="23"/>
        <v>2</v>
      </c>
      <c r="O176" s="568" t="str">
        <f t="shared" si="18"/>
        <v>De acuerdo con lo programado</v>
      </c>
      <c r="P176" s="575"/>
      <c r="Q176" s="643">
        <v>5</v>
      </c>
      <c r="R176" s="643">
        <v>6</v>
      </c>
      <c r="S176" s="567">
        <f t="shared" si="19"/>
        <v>1.2</v>
      </c>
      <c r="T176" s="568" t="str">
        <f t="shared" si="20"/>
        <v>De acuerdo con lo programado</v>
      </c>
      <c r="U176" s="575"/>
      <c r="V176" s="575">
        <f>'[2]PIF AIDOQ'!V176+'[2]PIF PB'!V176+[2]David!V176+'[2]José Luis'!V176+[2]Leo!V176+[2]Ricardo!V176+'[2]Luis A'!V176+[2]DR!V176</f>
        <v>4</v>
      </c>
      <c r="W176" s="575">
        <f>'[2]PIF AIDOQ'!W176+'[2]PIF PB'!W176+[2]David!W176+'[2]José Luis'!W176+[2]Leo!W176+[2]Ricardo!W176+'[2]Luis A'!W176+[2]DR!W176</f>
        <v>5</v>
      </c>
      <c r="X176" s="567">
        <f t="shared" si="21"/>
        <v>1.25</v>
      </c>
      <c r="Y176" s="568" t="str">
        <f t="shared" si="22"/>
        <v>De acuerdo con lo programado</v>
      </c>
      <c r="Z176" s="575"/>
      <c r="AA176" s="575"/>
      <c r="AB176" s="575"/>
      <c r="AC176" s="575"/>
      <c r="AD176" s="575"/>
    </row>
    <row r="177" spans="1:30" ht="35.25" customHeight="1" thickTop="1" thickBot="1">
      <c r="A177" s="563">
        <v>15.7</v>
      </c>
      <c r="B177" s="564"/>
      <c r="C177" s="564"/>
      <c r="D177" s="564"/>
      <c r="E177" s="564"/>
      <c r="F177" s="587" t="s">
        <v>1316</v>
      </c>
      <c r="G177" s="605">
        <v>0</v>
      </c>
      <c r="H177" s="605">
        <v>0</v>
      </c>
      <c r="I177" s="567" t="str">
        <f t="shared" si="16"/>
        <v>No hay Programación</v>
      </c>
      <c r="J177" s="568" t="str">
        <f t="shared" si="17"/>
        <v>De acuerdo con lo programado</v>
      </c>
      <c r="K177" s="588"/>
      <c r="L177" s="604">
        <v>1</v>
      </c>
      <c r="M177" s="604">
        <v>2</v>
      </c>
      <c r="N177" s="567">
        <f t="shared" si="23"/>
        <v>2</v>
      </c>
      <c r="O177" s="568" t="str">
        <f t="shared" si="18"/>
        <v>De acuerdo con lo programado</v>
      </c>
      <c r="P177" s="575"/>
      <c r="Q177" s="643">
        <v>1</v>
      </c>
      <c r="R177" s="643">
        <v>2</v>
      </c>
      <c r="S177" s="567">
        <f t="shared" si="19"/>
        <v>2</v>
      </c>
      <c r="T177" s="568" t="str">
        <f t="shared" si="20"/>
        <v>De acuerdo con lo programado</v>
      </c>
      <c r="U177" s="575"/>
      <c r="V177" s="575">
        <f>'[2]PIF AIDOQ'!V177+'[2]PIF PB'!V177+[2]David!V177+'[2]José Luis'!V177+[2]Leo!V177+[2]Ricardo!V177+'[2]Luis A'!V177+[2]DR!V177</f>
        <v>0</v>
      </c>
      <c r="W177" s="575">
        <f>'[2]PIF AIDOQ'!W177+'[2]PIF PB'!W177+[2]David!W177+'[2]José Luis'!W177+[2]Leo!W177+[2]Ricardo!W177+'[2]Luis A'!W177+[2]DR!W177</f>
        <v>0</v>
      </c>
      <c r="X177" s="567" t="str">
        <f t="shared" si="21"/>
        <v>No hay Programación</v>
      </c>
      <c r="Y177" s="568" t="str">
        <f t="shared" si="22"/>
        <v>De acuerdo con lo programado</v>
      </c>
      <c r="Z177" s="575"/>
      <c r="AA177" s="575"/>
      <c r="AB177" s="575"/>
      <c r="AC177" s="575"/>
      <c r="AD177" s="575"/>
    </row>
    <row r="178" spans="1:30" ht="35.25" customHeight="1" thickTop="1" thickBot="1">
      <c r="A178" s="563">
        <v>15.7</v>
      </c>
      <c r="B178" s="564"/>
      <c r="C178" s="564"/>
      <c r="D178" s="564"/>
      <c r="E178" s="564"/>
      <c r="F178" s="587" t="s">
        <v>1316</v>
      </c>
      <c r="G178" s="605">
        <v>0</v>
      </c>
      <c r="H178" s="605">
        <v>0</v>
      </c>
      <c r="I178" s="567" t="str">
        <f t="shared" si="16"/>
        <v>No hay Programación</v>
      </c>
      <c r="J178" s="568" t="str">
        <f t="shared" si="17"/>
        <v>De acuerdo con lo programado</v>
      </c>
      <c r="K178" s="588"/>
      <c r="L178" s="604">
        <v>1</v>
      </c>
      <c r="M178" s="604">
        <v>2</v>
      </c>
      <c r="N178" s="567">
        <f t="shared" si="23"/>
        <v>2</v>
      </c>
      <c r="O178" s="568" t="str">
        <f t="shared" si="18"/>
        <v>De acuerdo con lo programado</v>
      </c>
      <c r="P178" s="575"/>
      <c r="Q178" s="643">
        <v>1</v>
      </c>
      <c r="R178" s="643">
        <v>1</v>
      </c>
      <c r="S178" s="567">
        <f t="shared" si="19"/>
        <v>1</v>
      </c>
      <c r="T178" s="568" t="str">
        <f t="shared" si="20"/>
        <v>De acuerdo con lo programado</v>
      </c>
      <c r="U178" s="575"/>
      <c r="V178" s="575">
        <f>'[2]PIF AIDOQ'!V178+'[2]PIF PB'!V178+[2]David!V178+'[2]José Luis'!V178+[2]Leo!V178+[2]Ricardo!V178+'[2]Luis A'!V178+[2]DR!V178</f>
        <v>0</v>
      </c>
      <c r="W178" s="575">
        <f>'[2]PIF AIDOQ'!W178+'[2]PIF PB'!W178+[2]David!W178+'[2]José Luis'!W178+[2]Leo!W178+[2]Ricardo!W178+'[2]Luis A'!W178+[2]DR!W178</f>
        <v>0</v>
      </c>
      <c r="X178" s="567" t="str">
        <f t="shared" si="21"/>
        <v>No hay Programación</v>
      </c>
      <c r="Y178" s="568" t="str">
        <f t="shared" si="22"/>
        <v>De acuerdo con lo programado</v>
      </c>
      <c r="Z178" s="575"/>
      <c r="AA178" s="575"/>
      <c r="AB178" s="575"/>
      <c r="AC178" s="575"/>
      <c r="AD178" s="575"/>
    </row>
    <row r="179" spans="1:30" ht="35.25" customHeight="1" thickTop="1" thickBot="1">
      <c r="A179" s="563">
        <v>15.7</v>
      </c>
      <c r="B179" s="564"/>
      <c r="C179" s="564"/>
      <c r="D179" s="564"/>
      <c r="E179" s="564"/>
      <c r="F179" s="587" t="s">
        <v>1316</v>
      </c>
      <c r="G179" s="605">
        <v>0</v>
      </c>
      <c r="H179" s="605">
        <v>0</v>
      </c>
      <c r="I179" s="567" t="str">
        <f t="shared" si="16"/>
        <v>No hay Programación</v>
      </c>
      <c r="J179" s="568" t="str">
        <f t="shared" si="17"/>
        <v>De acuerdo con lo programado</v>
      </c>
      <c r="K179" s="588"/>
      <c r="L179" s="604">
        <v>0</v>
      </c>
      <c r="M179" s="604">
        <v>1</v>
      </c>
      <c r="N179" s="567" t="str">
        <f t="shared" si="23"/>
        <v>No hay Programación</v>
      </c>
      <c r="O179" s="568" t="str">
        <f t="shared" si="18"/>
        <v>De acuerdo con lo programado</v>
      </c>
      <c r="P179" s="575"/>
      <c r="Q179" s="643">
        <v>0</v>
      </c>
      <c r="R179" s="643">
        <v>0</v>
      </c>
      <c r="S179" s="567" t="str">
        <f t="shared" si="19"/>
        <v>No hay Programación</v>
      </c>
      <c r="T179" s="568" t="str">
        <f t="shared" si="20"/>
        <v>De acuerdo con lo programado</v>
      </c>
      <c r="U179" s="575"/>
      <c r="V179" s="575">
        <f>'[2]PIF AIDOQ'!V179+'[2]PIF PB'!V179+[2]David!V179+'[2]José Luis'!V179+[2]Leo!V179+[2]Ricardo!V179+'[2]Luis A'!V179+[2]DR!V179</f>
        <v>0</v>
      </c>
      <c r="W179" s="575">
        <f>'[2]PIF AIDOQ'!W179+'[2]PIF PB'!W179+[2]David!W179+'[2]José Luis'!W179+[2]Leo!W179+[2]Ricardo!W179+'[2]Luis A'!W179+[2]DR!W179</f>
        <v>0</v>
      </c>
      <c r="X179" s="567" t="str">
        <f t="shared" si="21"/>
        <v>No hay Programación</v>
      </c>
      <c r="Y179" s="568" t="str">
        <f t="shared" si="22"/>
        <v>De acuerdo con lo programado</v>
      </c>
      <c r="Z179" s="575"/>
      <c r="AA179" s="575"/>
      <c r="AB179" s="575"/>
      <c r="AC179" s="575"/>
      <c r="AD179" s="575"/>
    </row>
    <row r="180" spans="1:30" ht="35.25" customHeight="1" thickTop="1" thickBot="1">
      <c r="A180" s="563">
        <v>15.7</v>
      </c>
      <c r="B180" s="564"/>
      <c r="C180" s="564"/>
      <c r="D180" s="564"/>
      <c r="E180" s="564"/>
      <c r="F180" s="587" t="s">
        <v>1316</v>
      </c>
      <c r="G180" s="605">
        <v>0</v>
      </c>
      <c r="H180" s="605">
        <v>0</v>
      </c>
      <c r="I180" s="567" t="str">
        <f t="shared" si="16"/>
        <v>No hay Programación</v>
      </c>
      <c r="J180" s="568" t="str">
        <f t="shared" si="17"/>
        <v>De acuerdo con lo programado</v>
      </c>
      <c r="K180" s="588"/>
      <c r="L180" s="604">
        <v>0</v>
      </c>
      <c r="M180" s="604">
        <v>1</v>
      </c>
      <c r="N180" s="567" t="str">
        <f t="shared" si="23"/>
        <v>No hay Programación</v>
      </c>
      <c r="O180" s="568" t="str">
        <f t="shared" si="18"/>
        <v>De acuerdo con lo programado</v>
      </c>
      <c r="P180" s="575"/>
      <c r="Q180" s="643">
        <v>0</v>
      </c>
      <c r="R180" s="643">
        <v>0</v>
      </c>
      <c r="S180" s="567" t="str">
        <f t="shared" si="19"/>
        <v>No hay Programación</v>
      </c>
      <c r="T180" s="568" t="str">
        <f t="shared" si="20"/>
        <v>De acuerdo con lo programado</v>
      </c>
      <c r="U180" s="575"/>
      <c r="V180" s="575">
        <f>'[2]PIF AIDOQ'!V180+'[2]PIF PB'!V180+[2]David!V180+'[2]José Luis'!V180+[2]Leo!V180+[2]Ricardo!V180+'[2]Luis A'!V180+[2]DR!V180</f>
        <v>0</v>
      </c>
      <c r="W180" s="575">
        <f>'[2]PIF AIDOQ'!W180+'[2]PIF PB'!W180+[2]David!W180+'[2]José Luis'!W180+[2]Leo!W180+[2]Ricardo!W180+'[2]Luis A'!W180+[2]DR!W180</f>
        <v>0</v>
      </c>
      <c r="X180" s="567" t="str">
        <f t="shared" si="21"/>
        <v>No hay Programación</v>
      </c>
      <c r="Y180" s="568" t="str">
        <f t="shared" si="22"/>
        <v>De acuerdo con lo programado</v>
      </c>
      <c r="Z180" s="575"/>
      <c r="AA180" s="575"/>
      <c r="AB180" s="575"/>
      <c r="AC180" s="575"/>
      <c r="AD180" s="575"/>
    </row>
    <row r="181" spans="1:30" ht="35.25" customHeight="1" thickTop="1" thickBot="1">
      <c r="A181" s="563">
        <v>15.7</v>
      </c>
      <c r="B181" s="564"/>
      <c r="C181" s="564"/>
      <c r="D181" s="564"/>
      <c r="E181" s="564"/>
      <c r="F181" s="587" t="s">
        <v>1316</v>
      </c>
      <c r="G181" s="605">
        <v>0</v>
      </c>
      <c r="H181" s="605">
        <v>0</v>
      </c>
      <c r="I181" s="567" t="str">
        <f t="shared" si="16"/>
        <v>No hay Programación</v>
      </c>
      <c r="J181" s="568" t="str">
        <f t="shared" si="17"/>
        <v>De acuerdo con lo programado</v>
      </c>
      <c r="K181" s="588"/>
      <c r="L181" s="604">
        <v>0</v>
      </c>
      <c r="M181" s="604">
        <v>1</v>
      </c>
      <c r="N181" s="567" t="str">
        <f t="shared" si="23"/>
        <v>No hay Programación</v>
      </c>
      <c r="O181" s="568" t="str">
        <f t="shared" si="18"/>
        <v>De acuerdo con lo programado</v>
      </c>
      <c r="P181" s="575"/>
      <c r="Q181" s="643">
        <v>0</v>
      </c>
      <c r="R181" s="643">
        <v>0</v>
      </c>
      <c r="S181" s="567" t="str">
        <f t="shared" si="19"/>
        <v>No hay Programación</v>
      </c>
      <c r="T181" s="568" t="str">
        <f t="shared" si="20"/>
        <v>De acuerdo con lo programado</v>
      </c>
      <c r="U181" s="575"/>
      <c r="V181" s="575">
        <f>'[2]PIF AIDOQ'!V181+'[2]PIF PB'!V181+[2]David!V181+'[2]José Luis'!V181+[2]Leo!V181+[2]Ricardo!V181+'[2]Luis A'!V181+[2]DR!V181</f>
        <v>0</v>
      </c>
      <c r="W181" s="575">
        <f>'[2]PIF AIDOQ'!W181+'[2]PIF PB'!W181+[2]David!W181+'[2]José Luis'!W181+[2]Leo!W181+[2]Ricardo!W181+'[2]Luis A'!W181+[2]DR!W181</f>
        <v>0</v>
      </c>
      <c r="X181" s="567" t="str">
        <f t="shared" si="21"/>
        <v>No hay Programación</v>
      </c>
      <c r="Y181" s="568" t="str">
        <f t="shared" si="22"/>
        <v>De acuerdo con lo programado</v>
      </c>
      <c r="Z181" s="575"/>
      <c r="AA181" s="575"/>
      <c r="AB181" s="575"/>
      <c r="AC181" s="575"/>
      <c r="AD181" s="575"/>
    </row>
    <row r="182" spans="1:30" ht="35.25" customHeight="1" thickTop="1" thickBot="1">
      <c r="A182" s="563">
        <v>16</v>
      </c>
      <c r="B182" s="564"/>
      <c r="C182" s="564"/>
      <c r="D182" s="564"/>
      <c r="E182" s="564"/>
      <c r="F182" s="565" t="s">
        <v>1317</v>
      </c>
      <c r="G182" s="605">
        <v>0</v>
      </c>
      <c r="H182" s="605">
        <v>0</v>
      </c>
      <c r="I182" s="567" t="str">
        <f t="shared" si="16"/>
        <v>No hay Programación</v>
      </c>
      <c r="J182" s="568" t="str">
        <f t="shared" si="17"/>
        <v>De acuerdo con lo programado</v>
      </c>
      <c r="K182" s="569"/>
      <c r="L182" s="604">
        <v>0</v>
      </c>
      <c r="M182" s="604">
        <v>0</v>
      </c>
      <c r="N182" s="567" t="str">
        <f t="shared" si="23"/>
        <v>No hay Programación</v>
      </c>
      <c r="O182" s="568" t="str">
        <f t="shared" si="18"/>
        <v>De acuerdo con lo programado</v>
      </c>
      <c r="P182" s="575"/>
      <c r="Q182" s="643">
        <v>0</v>
      </c>
      <c r="R182" s="643">
        <v>0</v>
      </c>
      <c r="S182" s="567" t="str">
        <f t="shared" si="19"/>
        <v>No hay Programación</v>
      </c>
      <c r="T182" s="568" t="str">
        <f t="shared" si="20"/>
        <v>De acuerdo con lo programado</v>
      </c>
      <c r="U182" s="575"/>
      <c r="V182" s="575">
        <f>'[2]PIF AIDOQ'!V182+'[2]PIF PB'!V182+[2]David!V182+'[2]José Luis'!V182+[2]Leo!V182+[2]Ricardo!V182+'[2]Luis A'!V182+[2]DR!V182</f>
        <v>0</v>
      </c>
      <c r="W182" s="575">
        <f>'[2]PIF AIDOQ'!W182+'[2]PIF PB'!W182+[2]David!W182+'[2]José Luis'!W182+[2]Leo!W182+[2]Ricardo!W182+'[2]Luis A'!W182+[2]DR!W182</f>
        <v>0</v>
      </c>
      <c r="X182" s="567" t="str">
        <f t="shared" si="21"/>
        <v>No hay Programación</v>
      </c>
      <c r="Y182" s="568" t="str">
        <f t="shared" si="22"/>
        <v>De acuerdo con lo programado</v>
      </c>
      <c r="Z182" s="575"/>
      <c r="AA182" s="575"/>
      <c r="AB182" s="575"/>
      <c r="AC182" s="575"/>
      <c r="AD182" s="575"/>
    </row>
    <row r="183" spans="1:30" ht="35.25" customHeight="1" thickTop="1" thickBot="1">
      <c r="A183" s="563">
        <v>16.100000000000001</v>
      </c>
      <c r="B183" s="564"/>
      <c r="C183" s="564"/>
      <c r="D183" s="564"/>
      <c r="E183" s="564"/>
      <c r="F183" s="577" t="s">
        <v>1318</v>
      </c>
      <c r="G183" s="605">
        <v>3</v>
      </c>
      <c r="H183" s="605">
        <v>27</v>
      </c>
      <c r="I183" s="567">
        <f t="shared" si="16"/>
        <v>9</v>
      </c>
      <c r="J183" s="568" t="str">
        <f t="shared" si="17"/>
        <v>De acuerdo con lo programado</v>
      </c>
      <c r="K183" s="578"/>
      <c r="L183" s="604">
        <v>18</v>
      </c>
      <c r="M183" s="604">
        <v>19</v>
      </c>
      <c r="N183" s="567">
        <f t="shared" si="23"/>
        <v>1.0555555555555556</v>
      </c>
      <c r="O183" s="568" t="str">
        <f t="shared" si="18"/>
        <v>De acuerdo con lo programado</v>
      </c>
      <c r="P183" s="575"/>
      <c r="Q183" s="643">
        <v>7</v>
      </c>
      <c r="R183" s="643">
        <v>8</v>
      </c>
      <c r="S183" s="567">
        <f t="shared" si="19"/>
        <v>1.1428571428571428</v>
      </c>
      <c r="T183" s="568" t="str">
        <f t="shared" si="20"/>
        <v>De acuerdo con lo programado</v>
      </c>
      <c r="U183" s="575"/>
      <c r="V183" s="575">
        <f>'[2]PIF AIDOQ'!V183+'[2]PIF PB'!V183+[2]David!V183+'[2]José Luis'!V183+[2]Leo!V183+[2]Ricardo!V183+'[2]Luis A'!V183+[2]DR!V183</f>
        <v>4</v>
      </c>
      <c r="W183" s="575">
        <f>'[2]PIF AIDOQ'!W183+'[2]PIF PB'!W183+[2]David!W183+'[2]José Luis'!W183+[2]Leo!W183+[2]Ricardo!W183+'[2]Luis A'!W183+[2]DR!W183</f>
        <v>4</v>
      </c>
      <c r="X183" s="567">
        <f t="shared" si="21"/>
        <v>1</v>
      </c>
      <c r="Y183" s="568" t="str">
        <f t="shared" si="22"/>
        <v>De acuerdo con lo programado</v>
      </c>
      <c r="Z183" s="575"/>
      <c r="AA183" s="575"/>
      <c r="AB183" s="575"/>
      <c r="AC183" s="575"/>
      <c r="AD183" s="575"/>
    </row>
    <row r="184" spans="1:30" ht="35.25" customHeight="1" thickTop="1" thickBot="1">
      <c r="A184" s="563">
        <v>16.100000000000001</v>
      </c>
      <c r="B184" s="564"/>
      <c r="C184" s="564"/>
      <c r="D184" s="564"/>
      <c r="E184" s="564"/>
      <c r="F184" s="577" t="s">
        <v>1318</v>
      </c>
      <c r="G184" s="605">
        <v>0</v>
      </c>
      <c r="H184" s="605">
        <v>0</v>
      </c>
      <c r="I184" s="567" t="str">
        <f t="shared" si="16"/>
        <v>No hay Programación</v>
      </c>
      <c r="J184" s="568" t="str">
        <f t="shared" si="17"/>
        <v>De acuerdo con lo programado</v>
      </c>
      <c r="K184" s="578"/>
      <c r="L184" s="604">
        <v>1</v>
      </c>
      <c r="M184" s="604">
        <v>2</v>
      </c>
      <c r="N184" s="567">
        <f t="shared" si="23"/>
        <v>2</v>
      </c>
      <c r="O184" s="568" t="str">
        <f t="shared" si="18"/>
        <v>De acuerdo con lo programado</v>
      </c>
      <c r="P184" s="575"/>
      <c r="Q184" s="643">
        <v>9</v>
      </c>
      <c r="R184" s="643">
        <v>10</v>
      </c>
      <c r="S184" s="567">
        <f t="shared" si="19"/>
        <v>1.1111111111111112</v>
      </c>
      <c r="T184" s="568" t="str">
        <f t="shared" si="20"/>
        <v>De acuerdo con lo programado</v>
      </c>
      <c r="U184" s="575"/>
      <c r="V184" s="575">
        <f>'[2]PIF AIDOQ'!V184+'[2]PIF PB'!V184+[2]David!V184+'[2]José Luis'!V184+[2]Leo!V184+[2]Ricardo!V184+'[2]Luis A'!V184+[2]DR!V184</f>
        <v>0</v>
      </c>
      <c r="W184" s="575">
        <f>'[2]PIF AIDOQ'!W184+'[2]PIF PB'!W184+[2]David!W184+'[2]José Luis'!W184+[2]Leo!W184+[2]Ricardo!W184+'[2]Luis A'!W184+[2]DR!W184</f>
        <v>0</v>
      </c>
      <c r="X184" s="567" t="str">
        <f t="shared" si="21"/>
        <v>No hay Programación</v>
      </c>
      <c r="Y184" s="568" t="str">
        <f t="shared" si="22"/>
        <v>De acuerdo con lo programado</v>
      </c>
      <c r="Z184" s="575"/>
      <c r="AA184" s="575"/>
      <c r="AB184" s="575"/>
      <c r="AC184" s="575"/>
      <c r="AD184" s="575"/>
    </row>
    <row r="185" spans="1:30" ht="35.25" customHeight="1" thickTop="1" thickBot="1">
      <c r="A185" s="563">
        <v>16.2</v>
      </c>
      <c r="B185" s="564"/>
      <c r="C185" s="564"/>
      <c r="D185" s="564"/>
      <c r="E185" s="564"/>
      <c r="F185" s="577" t="s">
        <v>1319</v>
      </c>
      <c r="G185" s="605">
        <v>10</v>
      </c>
      <c r="H185" s="605">
        <v>12</v>
      </c>
      <c r="I185" s="567">
        <f t="shared" si="16"/>
        <v>1.2</v>
      </c>
      <c r="J185" s="568" t="str">
        <f t="shared" si="17"/>
        <v>De acuerdo con lo programado</v>
      </c>
      <c r="K185" s="578"/>
      <c r="L185" s="604">
        <v>13</v>
      </c>
      <c r="M185" s="604">
        <v>7</v>
      </c>
      <c r="N185" s="567">
        <f t="shared" si="23"/>
        <v>0.53846153846153844</v>
      </c>
      <c r="O185" s="568" t="str">
        <f t="shared" si="18"/>
        <v>Atraso Leve</v>
      </c>
      <c r="P185" s="575"/>
      <c r="Q185" s="643">
        <v>3</v>
      </c>
      <c r="R185" s="643">
        <v>4</v>
      </c>
      <c r="S185" s="567">
        <f t="shared" si="19"/>
        <v>1.3333333333333333</v>
      </c>
      <c r="T185" s="568" t="str">
        <f t="shared" si="20"/>
        <v>De acuerdo con lo programado</v>
      </c>
      <c r="U185" s="575"/>
      <c r="V185" s="575">
        <f>'[2]PIF AIDOQ'!V185+'[2]PIF PB'!V185+[2]David!V185+'[2]José Luis'!V185+[2]Leo!V185+[2]Ricardo!V185+'[2]Luis A'!V185+[2]DR!V185</f>
        <v>6</v>
      </c>
      <c r="W185" s="575">
        <f>'[2]PIF AIDOQ'!W185+'[2]PIF PB'!W185+[2]David!W185+'[2]José Luis'!W185+[2]Leo!W185+[2]Ricardo!W185+'[2]Luis A'!W185+[2]DR!W185</f>
        <v>10</v>
      </c>
      <c r="X185" s="567">
        <f t="shared" si="21"/>
        <v>1.6666666666666667</v>
      </c>
      <c r="Y185" s="568" t="str">
        <f t="shared" si="22"/>
        <v>De acuerdo con lo programado</v>
      </c>
      <c r="Z185" s="575"/>
      <c r="AA185" s="575"/>
      <c r="AB185" s="575"/>
      <c r="AC185" s="575"/>
      <c r="AD185" s="575"/>
    </row>
    <row r="186" spans="1:30" ht="35.25" customHeight="1" thickTop="1" thickBot="1">
      <c r="A186" s="563">
        <v>16.2</v>
      </c>
      <c r="B186" s="564"/>
      <c r="C186" s="564"/>
      <c r="D186" s="564"/>
      <c r="E186" s="564"/>
      <c r="F186" s="577" t="s">
        <v>1319</v>
      </c>
      <c r="G186" s="605">
        <v>0</v>
      </c>
      <c r="H186" s="605">
        <v>0</v>
      </c>
      <c r="I186" s="567" t="str">
        <f t="shared" si="16"/>
        <v>No hay Programación</v>
      </c>
      <c r="J186" s="568" t="str">
        <f t="shared" si="17"/>
        <v>De acuerdo con lo programado</v>
      </c>
      <c r="K186" s="578"/>
      <c r="L186" s="604">
        <v>1</v>
      </c>
      <c r="M186" s="604">
        <v>2</v>
      </c>
      <c r="N186" s="567">
        <f t="shared" si="23"/>
        <v>2</v>
      </c>
      <c r="O186" s="568" t="str">
        <f t="shared" si="18"/>
        <v>De acuerdo con lo programado</v>
      </c>
      <c r="P186" s="575"/>
      <c r="Q186" s="643">
        <v>0</v>
      </c>
      <c r="R186" s="643">
        <v>1</v>
      </c>
      <c r="S186" s="567" t="str">
        <f t="shared" si="19"/>
        <v>No hay Programación</v>
      </c>
      <c r="T186" s="568" t="str">
        <f t="shared" si="20"/>
        <v>De acuerdo con lo programado</v>
      </c>
      <c r="U186" s="575"/>
      <c r="V186" s="575">
        <f>'[2]PIF AIDOQ'!V186+'[2]PIF PB'!V186+[2]David!V186+'[2]José Luis'!V186+[2]Leo!V186+[2]Ricardo!V186+'[2]Luis A'!V186+[2]DR!V186</f>
        <v>0</v>
      </c>
      <c r="W186" s="575">
        <f>'[2]PIF AIDOQ'!W186+'[2]PIF PB'!W186+[2]David!W186+'[2]José Luis'!W186+[2]Leo!W186+[2]Ricardo!W186+'[2]Luis A'!W186+[2]DR!W186</f>
        <v>0</v>
      </c>
      <c r="X186" s="567" t="str">
        <f t="shared" si="21"/>
        <v>No hay Programación</v>
      </c>
      <c r="Y186" s="568" t="str">
        <f t="shared" si="22"/>
        <v>De acuerdo con lo programado</v>
      </c>
      <c r="Z186" s="575"/>
      <c r="AA186" s="575"/>
      <c r="AB186" s="575"/>
      <c r="AC186" s="575"/>
      <c r="AD186" s="575"/>
    </row>
    <row r="187" spans="1:30" ht="35.25" customHeight="1" thickTop="1" thickBot="1">
      <c r="A187" s="563">
        <v>16.2</v>
      </c>
      <c r="B187" s="564"/>
      <c r="C187" s="564"/>
      <c r="D187" s="564"/>
      <c r="E187" s="564"/>
      <c r="F187" s="577" t="s">
        <v>1319</v>
      </c>
      <c r="G187" s="605">
        <v>0</v>
      </c>
      <c r="H187" s="605">
        <v>0</v>
      </c>
      <c r="I187" s="567" t="str">
        <f t="shared" si="16"/>
        <v>No hay Programación</v>
      </c>
      <c r="J187" s="568" t="str">
        <f t="shared" si="17"/>
        <v>De acuerdo con lo programado</v>
      </c>
      <c r="K187" s="578"/>
      <c r="L187" s="604">
        <v>1</v>
      </c>
      <c r="M187" s="604">
        <v>2</v>
      </c>
      <c r="N187" s="567">
        <f t="shared" si="23"/>
        <v>2</v>
      </c>
      <c r="O187" s="568" t="str">
        <f t="shared" si="18"/>
        <v>De acuerdo con lo programado</v>
      </c>
      <c r="P187" s="575"/>
      <c r="Q187" s="643">
        <v>0</v>
      </c>
      <c r="R187" s="643">
        <v>1</v>
      </c>
      <c r="S187" s="567" t="str">
        <f t="shared" si="19"/>
        <v>No hay Programación</v>
      </c>
      <c r="T187" s="568" t="str">
        <f t="shared" si="20"/>
        <v>De acuerdo con lo programado</v>
      </c>
      <c r="U187" s="575"/>
      <c r="V187" s="575">
        <f>'[2]PIF AIDOQ'!V187+'[2]PIF PB'!V187+[2]David!V187+'[2]José Luis'!V187+[2]Leo!V187+[2]Ricardo!V187+'[2]Luis A'!V187+[2]DR!V187</f>
        <v>0</v>
      </c>
      <c r="W187" s="575">
        <f>'[2]PIF AIDOQ'!W187+'[2]PIF PB'!W187+[2]David!W187+'[2]José Luis'!W187+[2]Leo!W187+[2]Ricardo!W187+'[2]Luis A'!W187+[2]DR!W187</f>
        <v>0</v>
      </c>
      <c r="X187" s="567" t="str">
        <f t="shared" si="21"/>
        <v>No hay Programación</v>
      </c>
      <c r="Y187" s="568" t="str">
        <f t="shared" si="22"/>
        <v>De acuerdo con lo programado</v>
      </c>
      <c r="Z187" s="575"/>
      <c r="AA187" s="575"/>
      <c r="AB187" s="575"/>
      <c r="AC187" s="575"/>
      <c r="AD187" s="575"/>
    </row>
    <row r="188" spans="1:30" ht="35.25" customHeight="1" thickTop="1" thickBot="1">
      <c r="A188" s="563">
        <v>16.3</v>
      </c>
      <c r="B188" s="564"/>
      <c r="C188" s="564"/>
      <c r="D188" s="564"/>
      <c r="E188" s="564"/>
      <c r="F188" s="577" t="s">
        <v>1320</v>
      </c>
      <c r="G188" s="605">
        <v>8</v>
      </c>
      <c r="H188" s="605">
        <v>9</v>
      </c>
      <c r="I188" s="567">
        <f t="shared" si="16"/>
        <v>1.125</v>
      </c>
      <c r="J188" s="568" t="str">
        <f t="shared" si="17"/>
        <v>De acuerdo con lo programado</v>
      </c>
      <c r="K188" s="578"/>
      <c r="L188" s="604">
        <v>7</v>
      </c>
      <c r="M188" s="604">
        <v>5</v>
      </c>
      <c r="N188" s="567">
        <f t="shared" si="23"/>
        <v>0.7142857142857143</v>
      </c>
      <c r="O188" s="568" t="str">
        <f t="shared" si="18"/>
        <v>Atraso Leve</v>
      </c>
      <c r="P188" s="575"/>
      <c r="Q188" s="643">
        <v>5</v>
      </c>
      <c r="R188" s="643">
        <v>4</v>
      </c>
      <c r="S188" s="567">
        <f t="shared" si="19"/>
        <v>0.8</v>
      </c>
      <c r="T188" s="568" t="str">
        <f t="shared" si="20"/>
        <v>Atraso Leve</v>
      </c>
      <c r="U188" s="575"/>
      <c r="V188" s="575">
        <f>'[2]PIF AIDOQ'!V188+'[2]PIF PB'!V188+[2]David!V188+'[2]José Luis'!V188+[2]Leo!V188+[2]Ricardo!V188+'[2]Luis A'!V188+[2]DR!V188</f>
        <v>4</v>
      </c>
      <c r="W188" s="575">
        <f>'[2]PIF AIDOQ'!W188+'[2]PIF PB'!W188+[2]David!W188+'[2]José Luis'!W188+[2]Leo!W188+[2]Ricardo!W188+'[2]Luis A'!W188+[2]DR!W188</f>
        <v>8</v>
      </c>
      <c r="X188" s="567">
        <f t="shared" si="21"/>
        <v>2</v>
      </c>
      <c r="Y188" s="568" t="str">
        <f t="shared" si="22"/>
        <v>De acuerdo con lo programado</v>
      </c>
      <c r="Z188" s="575"/>
      <c r="AA188" s="575"/>
      <c r="AB188" s="575"/>
      <c r="AC188" s="575"/>
      <c r="AD188" s="575"/>
    </row>
    <row r="189" spans="1:30" ht="35.25" customHeight="1" thickTop="1" thickBot="1">
      <c r="A189" s="563">
        <v>16.3</v>
      </c>
      <c r="B189" s="564"/>
      <c r="C189" s="564"/>
      <c r="D189" s="564"/>
      <c r="E189" s="564"/>
      <c r="F189" s="577" t="s">
        <v>1320</v>
      </c>
      <c r="G189" s="605">
        <v>0</v>
      </c>
      <c r="H189" s="605">
        <v>0</v>
      </c>
      <c r="I189" s="567" t="str">
        <f t="shared" si="16"/>
        <v>No hay Programación</v>
      </c>
      <c r="J189" s="568" t="str">
        <f t="shared" si="17"/>
        <v>De acuerdo con lo programado</v>
      </c>
      <c r="K189" s="578"/>
      <c r="L189" s="604">
        <v>1</v>
      </c>
      <c r="M189" s="604">
        <v>2</v>
      </c>
      <c r="N189" s="567">
        <f t="shared" si="23"/>
        <v>2</v>
      </c>
      <c r="O189" s="568" t="str">
        <f t="shared" si="18"/>
        <v>De acuerdo con lo programado</v>
      </c>
      <c r="P189" s="575"/>
      <c r="Q189" s="643">
        <v>0</v>
      </c>
      <c r="R189" s="643">
        <v>1</v>
      </c>
      <c r="S189" s="567" t="str">
        <f t="shared" si="19"/>
        <v>No hay Programación</v>
      </c>
      <c r="T189" s="568" t="str">
        <f t="shared" si="20"/>
        <v>De acuerdo con lo programado</v>
      </c>
      <c r="U189" s="575"/>
      <c r="V189" s="575">
        <f>'[2]PIF AIDOQ'!V189+'[2]PIF PB'!V189+[2]David!V189+'[2]José Luis'!V189+[2]Leo!V189+[2]Ricardo!V189+'[2]Luis A'!V189+[2]DR!V189</f>
        <v>0</v>
      </c>
      <c r="W189" s="575">
        <f>'[2]PIF AIDOQ'!W189+'[2]PIF PB'!W189+[2]David!W189+'[2]José Luis'!W189+[2]Leo!W189+[2]Ricardo!W189+'[2]Luis A'!W189+[2]DR!W189</f>
        <v>0</v>
      </c>
      <c r="X189" s="567" t="str">
        <f t="shared" si="21"/>
        <v>No hay Programación</v>
      </c>
      <c r="Y189" s="568" t="str">
        <f t="shared" si="22"/>
        <v>De acuerdo con lo programado</v>
      </c>
      <c r="Z189" s="575"/>
      <c r="AA189" s="575"/>
      <c r="AB189" s="575"/>
      <c r="AC189" s="575"/>
      <c r="AD189" s="575"/>
    </row>
    <row r="190" spans="1:30" ht="35.25" customHeight="1" thickTop="1" thickBot="1">
      <c r="A190" s="563">
        <v>16.3</v>
      </c>
      <c r="B190" s="564"/>
      <c r="C190" s="564"/>
      <c r="D190" s="564"/>
      <c r="E190" s="564"/>
      <c r="F190" s="577" t="s">
        <v>1320</v>
      </c>
      <c r="G190" s="605">
        <v>0</v>
      </c>
      <c r="H190" s="605">
        <v>0</v>
      </c>
      <c r="I190" s="567" t="str">
        <f t="shared" si="16"/>
        <v>No hay Programación</v>
      </c>
      <c r="J190" s="568" t="str">
        <f t="shared" si="17"/>
        <v>De acuerdo con lo programado</v>
      </c>
      <c r="K190" s="578"/>
      <c r="L190" s="604">
        <v>1</v>
      </c>
      <c r="M190" s="604">
        <v>2</v>
      </c>
      <c r="N190" s="567">
        <f t="shared" si="23"/>
        <v>2</v>
      </c>
      <c r="O190" s="568" t="str">
        <f t="shared" si="18"/>
        <v>De acuerdo con lo programado</v>
      </c>
      <c r="P190" s="575"/>
      <c r="Q190" s="643">
        <v>0</v>
      </c>
      <c r="R190" s="643">
        <v>1</v>
      </c>
      <c r="S190" s="567" t="str">
        <f t="shared" si="19"/>
        <v>No hay Programación</v>
      </c>
      <c r="T190" s="568" t="str">
        <f t="shared" si="20"/>
        <v>De acuerdo con lo programado</v>
      </c>
      <c r="U190" s="575"/>
      <c r="V190" s="575">
        <f>'[2]PIF AIDOQ'!V190+'[2]PIF PB'!V190+[2]David!V190+'[2]José Luis'!V190+[2]Leo!V190+[2]Ricardo!V190+'[2]Luis A'!V190+[2]DR!V190</f>
        <v>0</v>
      </c>
      <c r="W190" s="575">
        <f>'[2]PIF AIDOQ'!W190+'[2]PIF PB'!W190+[2]David!W190+'[2]José Luis'!W190+[2]Leo!W190+[2]Ricardo!W190+'[2]Luis A'!W190+[2]DR!W190</f>
        <v>0</v>
      </c>
      <c r="X190" s="567" t="str">
        <f t="shared" si="21"/>
        <v>No hay Programación</v>
      </c>
      <c r="Y190" s="568" t="str">
        <f t="shared" si="22"/>
        <v>De acuerdo con lo programado</v>
      </c>
      <c r="Z190" s="575"/>
      <c r="AA190" s="575"/>
      <c r="AB190" s="575"/>
      <c r="AC190" s="575"/>
      <c r="AD190" s="575"/>
    </row>
    <row r="191" spans="1:30" ht="35.25" customHeight="1" thickTop="1" thickBot="1">
      <c r="A191" s="563">
        <v>16.399999999999999</v>
      </c>
      <c r="B191" s="564"/>
      <c r="C191" s="564"/>
      <c r="D191" s="564"/>
      <c r="E191" s="564"/>
      <c r="F191" s="577" t="s">
        <v>1321</v>
      </c>
      <c r="G191" s="605">
        <v>2</v>
      </c>
      <c r="H191" s="605">
        <v>6</v>
      </c>
      <c r="I191" s="567">
        <f t="shared" si="16"/>
        <v>3</v>
      </c>
      <c r="J191" s="568" t="str">
        <f t="shared" si="17"/>
        <v>De acuerdo con lo programado</v>
      </c>
      <c r="K191" s="578"/>
      <c r="L191" s="604">
        <v>11</v>
      </c>
      <c r="M191" s="604">
        <v>5</v>
      </c>
      <c r="N191" s="567">
        <f t="shared" si="23"/>
        <v>0.45454545454545453</v>
      </c>
      <c r="O191" s="568" t="str">
        <f t="shared" si="18"/>
        <v>En riesgo cumplimiento</v>
      </c>
      <c r="P191" s="575"/>
      <c r="Q191" s="643">
        <v>6</v>
      </c>
      <c r="R191" s="643">
        <v>5</v>
      </c>
      <c r="S191" s="567">
        <f t="shared" si="19"/>
        <v>0.83333333333333337</v>
      </c>
      <c r="T191" s="568" t="str">
        <f t="shared" si="20"/>
        <v>Atraso Leve</v>
      </c>
      <c r="U191" s="575"/>
      <c r="V191" s="575">
        <f>'[2]PIF AIDOQ'!V191+'[2]PIF PB'!V191+[2]David!V191+'[2]José Luis'!V191+[2]Leo!V191+[2]Ricardo!V191+'[2]Luis A'!V191+[2]DR!V191</f>
        <v>10</v>
      </c>
      <c r="W191" s="575">
        <f>'[2]PIF AIDOQ'!W191+'[2]PIF PB'!W191+[2]David!W191+'[2]José Luis'!W191+[2]Leo!W191+[2]Ricardo!W191+'[2]Luis A'!W191+[2]DR!W191</f>
        <v>15</v>
      </c>
      <c r="X191" s="567">
        <f t="shared" si="21"/>
        <v>1.5</v>
      </c>
      <c r="Y191" s="568" t="str">
        <f t="shared" si="22"/>
        <v>De acuerdo con lo programado</v>
      </c>
      <c r="Z191" s="575"/>
      <c r="AA191" s="575"/>
      <c r="AB191" s="575"/>
      <c r="AC191" s="575"/>
      <c r="AD191" s="575"/>
    </row>
    <row r="192" spans="1:30" ht="35.25" customHeight="1" thickTop="1" thickBot="1">
      <c r="A192" s="563">
        <v>16.399999999999999</v>
      </c>
      <c r="B192" s="564"/>
      <c r="C192" s="564"/>
      <c r="D192" s="564"/>
      <c r="E192" s="564"/>
      <c r="F192" s="577" t="s">
        <v>1321</v>
      </c>
      <c r="G192" s="605">
        <v>6</v>
      </c>
      <c r="H192" s="605">
        <v>6</v>
      </c>
      <c r="I192" s="567">
        <f t="shared" si="16"/>
        <v>1</v>
      </c>
      <c r="J192" s="568" t="str">
        <f t="shared" si="17"/>
        <v>De acuerdo con lo programado</v>
      </c>
      <c r="K192" s="578"/>
      <c r="L192" s="604">
        <v>0</v>
      </c>
      <c r="M192" s="604">
        <v>1</v>
      </c>
      <c r="N192" s="567" t="str">
        <f t="shared" si="23"/>
        <v>No hay Programación</v>
      </c>
      <c r="O192" s="568" t="str">
        <f t="shared" si="18"/>
        <v>De acuerdo con lo programado</v>
      </c>
      <c r="P192" s="575"/>
      <c r="Q192" s="643">
        <v>0</v>
      </c>
      <c r="R192" s="643">
        <v>1</v>
      </c>
      <c r="S192" s="567" t="str">
        <f t="shared" si="19"/>
        <v>No hay Programación</v>
      </c>
      <c r="T192" s="568" t="str">
        <f t="shared" si="20"/>
        <v>De acuerdo con lo programado</v>
      </c>
      <c r="U192" s="575"/>
      <c r="V192" s="575">
        <f>'[2]PIF AIDOQ'!V192+'[2]PIF PB'!V192+[2]David!V192+'[2]José Luis'!V192+[2]Leo!V192+[2]Ricardo!V192+'[2]Luis A'!V192+[2]DR!V192</f>
        <v>0</v>
      </c>
      <c r="W192" s="575">
        <f>'[2]PIF AIDOQ'!W192+'[2]PIF PB'!W192+[2]David!W192+'[2]José Luis'!W192+[2]Leo!W192+[2]Ricardo!W192+'[2]Luis A'!W192+[2]DR!W192</f>
        <v>0</v>
      </c>
      <c r="X192" s="567" t="str">
        <f t="shared" si="21"/>
        <v>No hay Programación</v>
      </c>
      <c r="Y192" s="568" t="str">
        <f t="shared" si="22"/>
        <v>De acuerdo con lo programado</v>
      </c>
      <c r="Z192" s="575"/>
      <c r="AA192" s="575"/>
      <c r="AB192" s="575"/>
      <c r="AC192" s="575"/>
      <c r="AD192" s="575"/>
    </row>
    <row r="193" spans="1:30" ht="35.25" customHeight="1" thickTop="1" thickBot="1">
      <c r="A193" s="563">
        <v>16.399999999999999</v>
      </c>
      <c r="B193" s="564"/>
      <c r="C193" s="564"/>
      <c r="D193" s="564"/>
      <c r="E193" s="564"/>
      <c r="F193" s="577" t="s">
        <v>1321</v>
      </c>
      <c r="G193" s="605">
        <v>0</v>
      </c>
      <c r="H193" s="605">
        <v>0</v>
      </c>
      <c r="I193" s="567" t="str">
        <f t="shared" si="16"/>
        <v>No hay Programación</v>
      </c>
      <c r="J193" s="568" t="str">
        <f t="shared" si="17"/>
        <v>De acuerdo con lo programado</v>
      </c>
      <c r="K193" s="578"/>
      <c r="L193" s="604">
        <v>0</v>
      </c>
      <c r="M193" s="604">
        <v>1</v>
      </c>
      <c r="N193" s="567" t="str">
        <f t="shared" si="23"/>
        <v>No hay Programación</v>
      </c>
      <c r="O193" s="568" t="str">
        <f t="shared" si="18"/>
        <v>De acuerdo con lo programado</v>
      </c>
      <c r="P193" s="575"/>
      <c r="Q193" s="643">
        <v>0</v>
      </c>
      <c r="R193" s="643">
        <v>1</v>
      </c>
      <c r="S193" s="567" t="str">
        <f t="shared" si="19"/>
        <v>No hay Programación</v>
      </c>
      <c r="T193" s="568" t="str">
        <f t="shared" si="20"/>
        <v>De acuerdo con lo programado</v>
      </c>
      <c r="U193" s="575"/>
      <c r="V193" s="575">
        <f>'[2]PIF AIDOQ'!V193+'[2]PIF PB'!V193+[2]David!V193+'[2]José Luis'!V193+[2]Leo!V193+[2]Ricardo!V193+'[2]Luis A'!V193+[2]DR!V193</f>
        <v>0</v>
      </c>
      <c r="W193" s="575">
        <f>'[2]PIF AIDOQ'!W193+'[2]PIF PB'!W193+[2]David!W193+'[2]José Luis'!W193+[2]Leo!W193+[2]Ricardo!W193+'[2]Luis A'!W193+[2]DR!W193</f>
        <v>0</v>
      </c>
      <c r="X193" s="567" t="str">
        <f t="shared" si="21"/>
        <v>No hay Programación</v>
      </c>
      <c r="Y193" s="568" t="str">
        <f t="shared" si="22"/>
        <v>De acuerdo con lo programado</v>
      </c>
      <c r="Z193" s="575"/>
      <c r="AA193" s="575"/>
      <c r="AB193" s="575"/>
      <c r="AC193" s="575"/>
      <c r="AD193" s="575"/>
    </row>
    <row r="194" spans="1:30" ht="35.25" customHeight="1" thickTop="1" thickBot="1">
      <c r="A194" s="563">
        <v>16.399999999999999</v>
      </c>
      <c r="B194" s="564"/>
      <c r="C194" s="564"/>
      <c r="D194" s="564"/>
      <c r="E194" s="564"/>
      <c r="F194" s="577" t="s">
        <v>1321</v>
      </c>
      <c r="G194" s="605">
        <v>0</v>
      </c>
      <c r="H194" s="605">
        <v>0</v>
      </c>
      <c r="I194" s="567" t="str">
        <f t="shared" si="16"/>
        <v>No hay Programación</v>
      </c>
      <c r="J194" s="568" t="str">
        <f t="shared" si="17"/>
        <v>De acuerdo con lo programado</v>
      </c>
      <c r="K194" s="578"/>
      <c r="L194" s="604">
        <v>0</v>
      </c>
      <c r="M194" s="604">
        <v>1</v>
      </c>
      <c r="N194" s="567" t="str">
        <f t="shared" si="23"/>
        <v>No hay Programación</v>
      </c>
      <c r="O194" s="568" t="str">
        <f t="shared" si="18"/>
        <v>De acuerdo con lo programado</v>
      </c>
      <c r="P194" s="575"/>
      <c r="Q194" s="643">
        <v>0</v>
      </c>
      <c r="R194" s="643">
        <v>0</v>
      </c>
      <c r="S194" s="567" t="str">
        <f t="shared" si="19"/>
        <v>No hay Programación</v>
      </c>
      <c r="T194" s="568" t="str">
        <f t="shared" si="20"/>
        <v>De acuerdo con lo programado</v>
      </c>
      <c r="U194" s="575"/>
      <c r="V194" s="575">
        <f>'[2]PIF AIDOQ'!V194+'[2]PIF PB'!V194+[2]David!V194+'[2]José Luis'!V194+[2]Leo!V194+[2]Ricardo!V194+'[2]Luis A'!V194+[2]DR!V194</f>
        <v>0</v>
      </c>
      <c r="W194" s="575">
        <f>'[2]PIF AIDOQ'!W194+'[2]PIF PB'!W194+[2]David!W194+'[2]José Luis'!W194+[2]Leo!W194+[2]Ricardo!W194+'[2]Luis A'!W194+[2]DR!W194</f>
        <v>0</v>
      </c>
      <c r="X194" s="567" t="str">
        <f t="shared" si="21"/>
        <v>No hay Programación</v>
      </c>
      <c r="Y194" s="568" t="str">
        <f t="shared" si="22"/>
        <v>De acuerdo con lo programado</v>
      </c>
      <c r="Z194" s="575"/>
      <c r="AA194" s="575"/>
      <c r="AB194" s="575"/>
      <c r="AC194" s="575"/>
      <c r="AD194" s="575"/>
    </row>
    <row r="195" spans="1:30" ht="35.25" customHeight="1" thickTop="1" thickBot="1">
      <c r="A195" s="563">
        <v>16.399999999999999</v>
      </c>
      <c r="B195" s="564"/>
      <c r="C195" s="564"/>
      <c r="D195" s="564"/>
      <c r="E195" s="564"/>
      <c r="F195" s="577" t="s">
        <v>1321</v>
      </c>
      <c r="G195" s="605">
        <v>0</v>
      </c>
      <c r="H195" s="605">
        <v>0</v>
      </c>
      <c r="I195" s="567" t="str">
        <f t="shared" si="16"/>
        <v>No hay Programación</v>
      </c>
      <c r="J195" s="568" t="str">
        <f t="shared" si="17"/>
        <v>De acuerdo con lo programado</v>
      </c>
      <c r="K195" s="578"/>
      <c r="L195" s="604">
        <v>0</v>
      </c>
      <c r="M195" s="604">
        <v>1</v>
      </c>
      <c r="N195" s="567" t="str">
        <f t="shared" si="23"/>
        <v>No hay Programación</v>
      </c>
      <c r="O195" s="568" t="str">
        <f t="shared" si="18"/>
        <v>De acuerdo con lo programado</v>
      </c>
      <c r="P195" s="575"/>
      <c r="Q195" s="643">
        <v>0</v>
      </c>
      <c r="R195" s="643">
        <v>0</v>
      </c>
      <c r="S195" s="567" t="str">
        <f t="shared" si="19"/>
        <v>No hay Programación</v>
      </c>
      <c r="T195" s="568" t="str">
        <f t="shared" si="20"/>
        <v>De acuerdo con lo programado</v>
      </c>
      <c r="U195" s="575"/>
      <c r="V195" s="575">
        <f>'[2]PIF AIDOQ'!V195+'[2]PIF PB'!V195+[2]David!V195+'[2]José Luis'!V195+[2]Leo!V195+[2]Ricardo!V195+'[2]Luis A'!V195+[2]DR!V195</f>
        <v>0</v>
      </c>
      <c r="W195" s="575">
        <f>'[2]PIF AIDOQ'!W195+'[2]PIF PB'!W195+[2]David!W195+'[2]José Luis'!W195+[2]Leo!W195+[2]Ricardo!W195+'[2]Luis A'!W195+[2]DR!W195</f>
        <v>0</v>
      </c>
      <c r="X195" s="567" t="str">
        <f t="shared" si="21"/>
        <v>No hay Programación</v>
      </c>
      <c r="Y195" s="568" t="str">
        <f t="shared" si="22"/>
        <v>De acuerdo con lo programado</v>
      </c>
      <c r="Z195" s="575"/>
      <c r="AA195" s="575"/>
      <c r="AB195" s="575"/>
      <c r="AC195" s="575"/>
      <c r="AD195" s="575"/>
    </row>
    <row r="196" spans="1:30" ht="35.25" customHeight="1" thickTop="1" thickBot="1">
      <c r="A196" s="563">
        <v>16.399999999999999</v>
      </c>
      <c r="B196" s="564"/>
      <c r="C196" s="564"/>
      <c r="D196" s="564"/>
      <c r="E196" s="564"/>
      <c r="F196" s="577" t="s">
        <v>1321</v>
      </c>
      <c r="G196" s="605">
        <v>0</v>
      </c>
      <c r="H196" s="605">
        <v>0</v>
      </c>
      <c r="I196" s="567" t="str">
        <f t="shared" si="16"/>
        <v>No hay Programación</v>
      </c>
      <c r="J196" s="568" t="str">
        <f t="shared" si="17"/>
        <v>De acuerdo con lo programado</v>
      </c>
      <c r="K196" s="578"/>
      <c r="L196" s="604">
        <v>0</v>
      </c>
      <c r="M196" s="604">
        <v>1</v>
      </c>
      <c r="N196" s="567" t="str">
        <f t="shared" si="23"/>
        <v>No hay Programación</v>
      </c>
      <c r="O196" s="568" t="str">
        <f t="shared" si="18"/>
        <v>De acuerdo con lo programado</v>
      </c>
      <c r="P196" s="575"/>
      <c r="Q196" s="643">
        <v>0</v>
      </c>
      <c r="R196" s="643">
        <v>0</v>
      </c>
      <c r="S196" s="567" t="str">
        <f t="shared" si="19"/>
        <v>No hay Programación</v>
      </c>
      <c r="T196" s="568" t="str">
        <f t="shared" si="20"/>
        <v>De acuerdo con lo programado</v>
      </c>
      <c r="U196" s="575"/>
      <c r="V196" s="575">
        <f>'[2]PIF AIDOQ'!V196+'[2]PIF PB'!V196+[2]David!V196+'[2]José Luis'!V196+[2]Leo!V196+[2]Ricardo!V196+'[2]Luis A'!V196+[2]DR!V196</f>
        <v>0</v>
      </c>
      <c r="W196" s="575">
        <f>'[2]PIF AIDOQ'!W196+'[2]PIF PB'!W196+[2]David!W196+'[2]José Luis'!W196+[2]Leo!W196+[2]Ricardo!W196+'[2]Luis A'!W196+[2]DR!W196</f>
        <v>0</v>
      </c>
      <c r="X196" s="567" t="str">
        <f t="shared" si="21"/>
        <v>No hay Programación</v>
      </c>
      <c r="Y196" s="568" t="str">
        <f t="shared" si="22"/>
        <v>De acuerdo con lo programado</v>
      </c>
      <c r="Z196" s="575"/>
      <c r="AA196" s="575"/>
      <c r="AB196" s="575"/>
      <c r="AC196" s="575"/>
      <c r="AD196" s="575"/>
    </row>
    <row r="197" spans="1:30" ht="35.25" customHeight="1" thickTop="1" thickBot="1">
      <c r="A197" s="563">
        <v>16.5</v>
      </c>
      <c r="B197" s="564"/>
      <c r="C197" s="564"/>
      <c r="D197" s="564"/>
      <c r="E197" s="564"/>
      <c r="F197" s="577" t="s">
        <v>1322</v>
      </c>
      <c r="G197" s="605">
        <v>0</v>
      </c>
      <c r="H197" s="605">
        <v>0</v>
      </c>
      <c r="I197" s="567" t="str">
        <f t="shared" si="16"/>
        <v>No hay Programación</v>
      </c>
      <c r="J197" s="568" t="str">
        <f t="shared" si="17"/>
        <v>De acuerdo con lo programado</v>
      </c>
      <c r="K197" s="578"/>
      <c r="L197" s="604">
        <v>0</v>
      </c>
      <c r="M197" s="604">
        <v>0</v>
      </c>
      <c r="N197" s="567" t="str">
        <f t="shared" si="23"/>
        <v>No hay Programación</v>
      </c>
      <c r="O197" s="568" t="str">
        <f t="shared" si="18"/>
        <v>De acuerdo con lo programado</v>
      </c>
      <c r="P197" s="575"/>
      <c r="Q197" s="643">
        <v>0</v>
      </c>
      <c r="R197" s="643">
        <v>0</v>
      </c>
      <c r="S197" s="567" t="str">
        <f t="shared" si="19"/>
        <v>No hay Programación</v>
      </c>
      <c r="T197" s="568" t="str">
        <f t="shared" si="20"/>
        <v>De acuerdo con lo programado</v>
      </c>
      <c r="U197" s="575"/>
      <c r="V197" s="575">
        <f>'[2]PIF AIDOQ'!V197+'[2]PIF PB'!V197+[2]David!V197+'[2]José Luis'!V197+[2]Leo!V197+[2]Ricardo!V197+'[2]Luis A'!V197+[2]DR!V197</f>
        <v>1</v>
      </c>
      <c r="W197" s="575">
        <f>'[2]PIF AIDOQ'!W197+'[2]PIF PB'!W197+[2]David!W197+'[2]José Luis'!W197+[2]Leo!W197+[2]Ricardo!W197+'[2]Luis A'!W197+[2]DR!W197</f>
        <v>1</v>
      </c>
      <c r="X197" s="567">
        <f t="shared" si="21"/>
        <v>1</v>
      </c>
      <c r="Y197" s="568" t="str">
        <f t="shared" si="22"/>
        <v>De acuerdo con lo programado</v>
      </c>
      <c r="Z197" s="575"/>
      <c r="AA197" s="575"/>
      <c r="AB197" s="575"/>
      <c r="AC197" s="575"/>
      <c r="AD197" s="575"/>
    </row>
    <row r="198" spans="1:30" ht="35.25" customHeight="1" thickTop="1" thickBot="1">
      <c r="A198" s="563">
        <v>16.5</v>
      </c>
      <c r="B198" s="564"/>
      <c r="C198" s="564"/>
      <c r="D198" s="564"/>
      <c r="E198" s="564"/>
      <c r="F198" s="577" t="s">
        <v>1322</v>
      </c>
      <c r="G198" s="605">
        <v>0</v>
      </c>
      <c r="H198" s="605">
        <v>0</v>
      </c>
      <c r="I198" s="567" t="str">
        <f t="shared" si="16"/>
        <v>No hay Programación</v>
      </c>
      <c r="J198" s="568" t="str">
        <f t="shared" si="17"/>
        <v>De acuerdo con lo programado</v>
      </c>
      <c r="K198" s="578"/>
      <c r="L198" s="604">
        <v>0</v>
      </c>
      <c r="M198" s="604">
        <v>0</v>
      </c>
      <c r="N198" s="567" t="str">
        <f t="shared" si="23"/>
        <v>No hay Programación</v>
      </c>
      <c r="O198" s="568" t="str">
        <f t="shared" si="18"/>
        <v>De acuerdo con lo programado</v>
      </c>
      <c r="P198" s="575"/>
      <c r="Q198" s="643">
        <v>0</v>
      </c>
      <c r="R198" s="643">
        <v>0</v>
      </c>
      <c r="S198" s="567" t="str">
        <f t="shared" si="19"/>
        <v>No hay Programación</v>
      </c>
      <c r="T198" s="568" t="str">
        <f t="shared" si="20"/>
        <v>De acuerdo con lo programado</v>
      </c>
      <c r="U198" s="575"/>
      <c r="V198" s="575">
        <f>'[2]PIF AIDOQ'!V198+'[2]PIF PB'!V198+[2]David!V198+'[2]José Luis'!V198+[2]Leo!V198+[2]Ricardo!V198+'[2]Luis A'!V198+[2]DR!V198</f>
        <v>0</v>
      </c>
      <c r="W198" s="575">
        <f>'[2]PIF AIDOQ'!W198+'[2]PIF PB'!W198+[2]David!W198+'[2]José Luis'!W198+[2]Leo!W198+[2]Ricardo!W198+'[2]Luis A'!W198+[2]DR!W198</f>
        <v>0</v>
      </c>
      <c r="X198" s="567" t="str">
        <f t="shared" si="21"/>
        <v>No hay Programación</v>
      </c>
      <c r="Y198" s="568" t="str">
        <f t="shared" si="22"/>
        <v>De acuerdo con lo programado</v>
      </c>
      <c r="Z198" s="575"/>
      <c r="AA198" s="575"/>
      <c r="AB198" s="575"/>
      <c r="AC198" s="575"/>
      <c r="AD198" s="575"/>
    </row>
    <row r="199" spans="1:30" ht="35.25" customHeight="1" thickTop="1" thickBot="1">
      <c r="A199" s="563">
        <v>16.600000000000001</v>
      </c>
      <c r="B199" s="564"/>
      <c r="C199" s="564"/>
      <c r="D199" s="564"/>
      <c r="E199" s="564"/>
      <c r="F199" s="577" t="s">
        <v>1323</v>
      </c>
      <c r="G199" s="605">
        <v>0</v>
      </c>
      <c r="H199" s="605">
        <v>0</v>
      </c>
      <c r="I199" s="567" t="str">
        <f t="shared" si="16"/>
        <v>No hay Programación</v>
      </c>
      <c r="J199" s="568" t="str">
        <f t="shared" si="17"/>
        <v>De acuerdo con lo programado</v>
      </c>
      <c r="K199" s="578"/>
      <c r="L199" s="604">
        <v>0</v>
      </c>
      <c r="M199" s="604">
        <v>1</v>
      </c>
      <c r="N199" s="567" t="str">
        <f t="shared" si="23"/>
        <v>No hay Programación</v>
      </c>
      <c r="O199" s="568" t="str">
        <f t="shared" si="18"/>
        <v>De acuerdo con lo programado</v>
      </c>
      <c r="P199" s="575"/>
      <c r="Q199" s="643">
        <v>0</v>
      </c>
      <c r="R199" s="643">
        <v>0</v>
      </c>
      <c r="S199" s="567" t="str">
        <f t="shared" si="19"/>
        <v>No hay Programación</v>
      </c>
      <c r="T199" s="568" t="str">
        <f t="shared" si="20"/>
        <v>De acuerdo con lo programado</v>
      </c>
      <c r="U199" s="575"/>
      <c r="V199" s="575">
        <f>'[2]PIF AIDOQ'!V199+'[2]PIF PB'!V199+[2]David!V199+'[2]José Luis'!V199+[2]Leo!V199+[2]Ricardo!V199+'[2]Luis A'!V199+[2]DR!V199</f>
        <v>0</v>
      </c>
      <c r="W199" s="575">
        <f>'[2]PIF AIDOQ'!W199+'[2]PIF PB'!W199+[2]David!W199+'[2]José Luis'!W199+[2]Leo!W199+[2]Ricardo!W199+'[2]Luis A'!W199+[2]DR!W199</f>
        <v>0</v>
      </c>
      <c r="X199" s="567" t="str">
        <f t="shared" si="21"/>
        <v>No hay Programación</v>
      </c>
      <c r="Y199" s="568" t="str">
        <f t="shared" si="22"/>
        <v>De acuerdo con lo programado</v>
      </c>
      <c r="Z199" s="575"/>
      <c r="AA199" s="575"/>
      <c r="AB199" s="575"/>
      <c r="AC199" s="575"/>
      <c r="AD199" s="575"/>
    </row>
    <row r="200" spans="1:30" ht="35.25" customHeight="1" thickTop="1" thickBot="1">
      <c r="A200" s="563">
        <v>16.600000000000001</v>
      </c>
      <c r="B200" s="564"/>
      <c r="C200" s="564"/>
      <c r="D200" s="564"/>
      <c r="E200" s="564"/>
      <c r="F200" s="577" t="s">
        <v>1323</v>
      </c>
      <c r="G200" s="605">
        <v>0</v>
      </c>
      <c r="H200" s="605">
        <v>0</v>
      </c>
      <c r="I200" s="567" t="str">
        <f t="shared" si="16"/>
        <v>No hay Programación</v>
      </c>
      <c r="J200" s="568" t="str">
        <f t="shared" si="17"/>
        <v>De acuerdo con lo programado</v>
      </c>
      <c r="K200" s="578"/>
      <c r="L200" s="604">
        <v>0</v>
      </c>
      <c r="M200" s="604">
        <v>0</v>
      </c>
      <c r="N200" s="567" t="str">
        <f t="shared" si="23"/>
        <v>No hay Programación</v>
      </c>
      <c r="O200" s="568" t="str">
        <f t="shared" si="18"/>
        <v>De acuerdo con lo programado</v>
      </c>
      <c r="P200" s="575"/>
      <c r="Q200" s="643">
        <v>0</v>
      </c>
      <c r="R200" s="643">
        <v>0</v>
      </c>
      <c r="S200" s="567" t="str">
        <f t="shared" si="19"/>
        <v>No hay Programación</v>
      </c>
      <c r="T200" s="568" t="str">
        <f t="shared" si="20"/>
        <v>De acuerdo con lo programado</v>
      </c>
      <c r="U200" s="575"/>
      <c r="V200" s="575">
        <f>'[2]PIF AIDOQ'!V200+'[2]PIF PB'!V200+[2]David!V200+'[2]José Luis'!V200+[2]Leo!V200+[2]Ricardo!V200+'[2]Luis A'!V200+[2]DR!V200</f>
        <v>0</v>
      </c>
      <c r="W200" s="575">
        <f>'[2]PIF AIDOQ'!W200+'[2]PIF PB'!W200+[2]David!W200+'[2]José Luis'!W200+[2]Leo!W200+[2]Ricardo!W200+'[2]Luis A'!W200+[2]DR!W200</f>
        <v>0</v>
      </c>
      <c r="X200" s="567" t="str">
        <f t="shared" si="21"/>
        <v>No hay Programación</v>
      </c>
      <c r="Y200" s="568" t="str">
        <f t="shared" si="22"/>
        <v>De acuerdo con lo programado</v>
      </c>
      <c r="Z200" s="575"/>
      <c r="AA200" s="575"/>
      <c r="AB200" s="575"/>
      <c r="AC200" s="575"/>
      <c r="AD200" s="575"/>
    </row>
    <row r="201" spans="1:30" ht="35.25" customHeight="1" thickTop="1" thickBot="1">
      <c r="A201" s="563">
        <v>16.7</v>
      </c>
      <c r="B201" s="564"/>
      <c r="C201" s="564"/>
      <c r="D201" s="564"/>
      <c r="E201" s="564"/>
      <c r="F201" s="577" t="s">
        <v>1324</v>
      </c>
      <c r="G201" s="605">
        <v>2</v>
      </c>
      <c r="H201" s="605">
        <v>3</v>
      </c>
      <c r="I201" s="567">
        <f t="shared" si="16"/>
        <v>1.5</v>
      </c>
      <c r="J201" s="568" t="str">
        <f t="shared" si="17"/>
        <v>De acuerdo con lo programado</v>
      </c>
      <c r="K201" s="578"/>
      <c r="L201" s="604">
        <v>7</v>
      </c>
      <c r="M201" s="604">
        <v>2</v>
      </c>
      <c r="N201" s="567">
        <f t="shared" si="23"/>
        <v>0.2857142857142857</v>
      </c>
      <c r="O201" s="568" t="str">
        <f t="shared" si="18"/>
        <v>En riesgo cumplimiento</v>
      </c>
      <c r="P201" s="575"/>
      <c r="Q201" s="643">
        <v>5</v>
      </c>
      <c r="R201" s="643">
        <v>2</v>
      </c>
      <c r="S201" s="567">
        <f t="shared" si="19"/>
        <v>0.4</v>
      </c>
      <c r="T201" s="568" t="str">
        <f t="shared" si="20"/>
        <v>En riesgo cumplimiento</v>
      </c>
      <c r="U201" s="575"/>
      <c r="V201" s="575">
        <f>'[2]PIF AIDOQ'!V201+'[2]PIF PB'!V201+[2]David!V201+'[2]José Luis'!V201+[2]Leo!V201+[2]Ricardo!V201+'[2]Luis A'!V201+[2]DR!V201</f>
        <v>14</v>
      </c>
      <c r="W201" s="575">
        <f>'[2]PIF AIDOQ'!W201+'[2]PIF PB'!W201+[2]David!W201+'[2]José Luis'!W201+[2]Leo!W201+[2]Ricardo!W201+'[2]Luis A'!W201+[2]DR!W201</f>
        <v>14</v>
      </c>
      <c r="X201" s="567">
        <f t="shared" si="21"/>
        <v>1</v>
      </c>
      <c r="Y201" s="568" t="str">
        <f t="shared" si="22"/>
        <v>De acuerdo con lo programado</v>
      </c>
      <c r="Z201" s="575"/>
      <c r="AA201" s="575"/>
      <c r="AB201" s="575"/>
      <c r="AC201" s="575"/>
      <c r="AD201" s="575"/>
    </row>
    <row r="202" spans="1:30" ht="35.25" customHeight="1" thickTop="1" thickBot="1">
      <c r="A202" s="563">
        <v>16.7</v>
      </c>
      <c r="B202" s="564"/>
      <c r="C202" s="564"/>
      <c r="D202" s="564"/>
      <c r="E202" s="564"/>
      <c r="F202" s="577" t="s">
        <v>1324</v>
      </c>
      <c r="G202" s="605">
        <v>0</v>
      </c>
      <c r="H202" s="605">
        <v>0</v>
      </c>
      <c r="I202" s="567" t="str">
        <f t="shared" si="16"/>
        <v>No hay Programación</v>
      </c>
      <c r="J202" s="568" t="str">
        <f t="shared" si="17"/>
        <v>De acuerdo con lo programado</v>
      </c>
      <c r="K202" s="578"/>
      <c r="L202" s="604">
        <v>0</v>
      </c>
      <c r="M202" s="604">
        <v>0</v>
      </c>
      <c r="N202" s="567" t="str">
        <f t="shared" si="23"/>
        <v>No hay Programación</v>
      </c>
      <c r="O202" s="568" t="str">
        <f t="shared" si="18"/>
        <v>De acuerdo con lo programado</v>
      </c>
      <c r="P202" s="575"/>
      <c r="Q202" s="643">
        <v>0</v>
      </c>
      <c r="R202" s="643">
        <v>0</v>
      </c>
      <c r="S202" s="567" t="str">
        <f t="shared" si="19"/>
        <v>No hay Programación</v>
      </c>
      <c r="T202" s="568" t="str">
        <f t="shared" si="20"/>
        <v>De acuerdo con lo programado</v>
      </c>
      <c r="U202" s="575"/>
      <c r="V202" s="575">
        <f>'[2]PIF AIDOQ'!V202+'[2]PIF PB'!V202+[2]David!V202+'[2]José Luis'!V202+[2]Leo!V202+[2]Ricardo!V202+'[2]Luis A'!V202+[2]DR!V202</f>
        <v>0</v>
      </c>
      <c r="W202" s="575">
        <f>'[2]PIF AIDOQ'!W202+'[2]PIF PB'!W202+[2]David!W202+'[2]José Luis'!W202+[2]Leo!W202+[2]Ricardo!W202+'[2]Luis A'!W202+[2]DR!W202</f>
        <v>0</v>
      </c>
      <c r="X202" s="567" t="str">
        <f t="shared" si="21"/>
        <v>No hay Programación</v>
      </c>
      <c r="Y202" s="568" t="str">
        <f t="shared" si="22"/>
        <v>De acuerdo con lo programado</v>
      </c>
      <c r="Z202" s="575"/>
      <c r="AA202" s="575"/>
      <c r="AB202" s="575"/>
      <c r="AC202" s="575"/>
      <c r="AD202" s="575"/>
    </row>
    <row r="203" spans="1:30" ht="35.25" customHeight="1" thickTop="1" thickBot="1">
      <c r="A203" s="563">
        <v>16.8</v>
      </c>
      <c r="B203" s="564"/>
      <c r="C203" s="564"/>
      <c r="D203" s="564"/>
      <c r="E203" s="564"/>
      <c r="F203" s="577" t="s">
        <v>1325</v>
      </c>
      <c r="G203" s="605">
        <v>0</v>
      </c>
      <c r="H203" s="605">
        <v>0</v>
      </c>
      <c r="I203" s="567" t="str">
        <f t="shared" si="16"/>
        <v>No hay Programación</v>
      </c>
      <c r="J203" s="568" t="str">
        <f t="shared" si="17"/>
        <v>De acuerdo con lo programado</v>
      </c>
      <c r="K203" s="578"/>
      <c r="L203" s="604">
        <v>0</v>
      </c>
      <c r="M203" s="604">
        <v>0</v>
      </c>
      <c r="N203" s="567" t="str">
        <f t="shared" si="23"/>
        <v>No hay Programación</v>
      </c>
      <c r="O203" s="568" t="str">
        <f t="shared" si="18"/>
        <v>De acuerdo con lo programado</v>
      </c>
      <c r="P203" s="575"/>
      <c r="Q203" s="643">
        <v>0</v>
      </c>
      <c r="R203" s="643">
        <v>0</v>
      </c>
      <c r="S203" s="567" t="str">
        <f t="shared" si="19"/>
        <v>No hay Programación</v>
      </c>
      <c r="T203" s="568" t="str">
        <f t="shared" si="20"/>
        <v>De acuerdo con lo programado</v>
      </c>
      <c r="U203" s="575"/>
      <c r="V203" s="575">
        <f>'[2]PIF AIDOQ'!V203+'[2]PIF PB'!V203+[2]David!V203+'[2]José Luis'!V203+[2]Leo!V203+[2]Ricardo!V203+'[2]Luis A'!V203+[2]DR!V203</f>
        <v>4</v>
      </c>
      <c r="W203" s="575">
        <f>'[2]PIF AIDOQ'!W203+'[2]PIF PB'!W203+[2]David!W203+'[2]José Luis'!W203+[2]Leo!W203+[2]Ricardo!W203+'[2]Luis A'!W203+[2]DR!W203</f>
        <v>4</v>
      </c>
      <c r="X203" s="567">
        <f t="shared" si="21"/>
        <v>1</v>
      </c>
      <c r="Y203" s="568" t="str">
        <f t="shared" si="22"/>
        <v>De acuerdo con lo programado</v>
      </c>
      <c r="Z203" s="575"/>
      <c r="AA203" s="575"/>
      <c r="AB203" s="575"/>
      <c r="AC203" s="575"/>
      <c r="AD203" s="575"/>
    </row>
    <row r="204" spans="1:30" ht="35.25" customHeight="1" thickTop="1" thickBot="1">
      <c r="A204" s="563">
        <v>16.899999999999999</v>
      </c>
      <c r="B204" s="564"/>
      <c r="C204" s="564"/>
      <c r="D204" s="564"/>
      <c r="E204" s="564"/>
      <c r="F204" s="577" t="s">
        <v>1326</v>
      </c>
      <c r="G204" s="605">
        <v>12</v>
      </c>
      <c r="H204" s="605">
        <v>17</v>
      </c>
      <c r="I204" s="567">
        <f t="shared" si="16"/>
        <v>1.4166666666666667</v>
      </c>
      <c r="J204" s="568" t="str">
        <f t="shared" si="17"/>
        <v>De acuerdo con lo programado</v>
      </c>
      <c r="K204" s="578"/>
      <c r="L204" s="604">
        <v>12</v>
      </c>
      <c r="M204" s="604">
        <v>8</v>
      </c>
      <c r="N204" s="567">
        <f t="shared" si="23"/>
        <v>0.66666666666666663</v>
      </c>
      <c r="O204" s="568" t="str">
        <f t="shared" si="18"/>
        <v>Atraso Leve</v>
      </c>
      <c r="P204" s="575"/>
      <c r="Q204" s="643">
        <v>10</v>
      </c>
      <c r="R204" s="643">
        <v>9</v>
      </c>
      <c r="S204" s="567">
        <f t="shared" si="19"/>
        <v>0.9</v>
      </c>
      <c r="T204" s="568" t="str">
        <f t="shared" si="20"/>
        <v>De acuerdo con lo programado</v>
      </c>
      <c r="U204" s="575"/>
      <c r="V204" s="575">
        <f>'[2]PIF AIDOQ'!V204+'[2]PIF PB'!V204+[2]David!V204+'[2]José Luis'!V204+[2]Leo!V204+[2]Ricardo!V204+'[2]Luis A'!V204+[2]DR!V204</f>
        <v>6</v>
      </c>
      <c r="W204" s="575">
        <f>'[2]PIF AIDOQ'!W204+'[2]PIF PB'!W204+[2]David!W204+'[2]José Luis'!W204+[2]Leo!W204+[2]Ricardo!W204+'[2]Luis A'!W204+[2]DR!W204</f>
        <v>12</v>
      </c>
      <c r="X204" s="567">
        <f t="shared" si="21"/>
        <v>2</v>
      </c>
      <c r="Y204" s="568" t="str">
        <f t="shared" si="22"/>
        <v>De acuerdo con lo programado</v>
      </c>
      <c r="Z204" s="575"/>
      <c r="AA204" s="575"/>
      <c r="AB204" s="575"/>
      <c r="AC204" s="575"/>
      <c r="AD204" s="575"/>
    </row>
    <row r="205" spans="1:30" ht="35.25" customHeight="1" thickTop="1" thickBot="1">
      <c r="A205" s="563">
        <v>16.899999999999999</v>
      </c>
      <c r="B205" s="564"/>
      <c r="C205" s="564"/>
      <c r="D205" s="564"/>
      <c r="E205" s="564"/>
      <c r="F205" s="577" t="s">
        <v>1326</v>
      </c>
      <c r="G205" s="605">
        <v>0</v>
      </c>
      <c r="H205" s="605">
        <v>0</v>
      </c>
      <c r="I205" s="567" t="str">
        <f t="shared" si="16"/>
        <v>No hay Programación</v>
      </c>
      <c r="J205" s="568" t="str">
        <f t="shared" si="17"/>
        <v>De acuerdo con lo programado</v>
      </c>
      <c r="K205" s="578"/>
      <c r="L205" s="604">
        <v>0</v>
      </c>
      <c r="M205" s="604">
        <v>1</v>
      </c>
      <c r="N205" s="567" t="str">
        <f t="shared" si="23"/>
        <v>No hay Programación</v>
      </c>
      <c r="O205" s="568" t="str">
        <f t="shared" si="18"/>
        <v>De acuerdo con lo programado</v>
      </c>
      <c r="P205" s="575"/>
      <c r="Q205" s="643">
        <v>2</v>
      </c>
      <c r="R205" s="643">
        <v>3</v>
      </c>
      <c r="S205" s="567">
        <f t="shared" si="19"/>
        <v>1.5</v>
      </c>
      <c r="T205" s="568" t="str">
        <f t="shared" si="20"/>
        <v>De acuerdo con lo programado</v>
      </c>
      <c r="U205" s="575"/>
      <c r="V205" s="575">
        <f>'[2]PIF AIDOQ'!V205+'[2]PIF PB'!V205+[2]David!V205+'[2]José Luis'!V205+[2]Leo!V205+[2]Ricardo!V205+'[2]Luis A'!V205+[2]DR!V205</f>
        <v>0</v>
      </c>
      <c r="W205" s="575">
        <f>'[2]PIF AIDOQ'!W205+'[2]PIF PB'!W205+[2]David!W205+'[2]José Luis'!W205+[2]Leo!W205+[2]Ricardo!W205+'[2]Luis A'!W205+[2]DR!W205</f>
        <v>0</v>
      </c>
      <c r="X205" s="567" t="str">
        <f t="shared" si="21"/>
        <v>No hay Programación</v>
      </c>
      <c r="Y205" s="568" t="str">
        <f t="shared" si="22"/>
        <v>De acuerdo con lo programado</v>
      </c>
      <c r="Z205" s="575"/>
      <c r="AA205" s="575"/>
      <c r="AB205" s="575"/>
      <c r="AC205" s="575"/>
      <c r="AD205" s="575"/>
    </row>
    <row r="206" spans="1:30" ht="35.25" customHeight="1" thickTop="1" thickBot="1">
      <c r="A206" s="563">
        <v>16.899999999999999</v>
      </c>
      <c r="B206" s="564"/>
      <c r="C206" s="564"/>
      <c r="D206" s="564"/>
      <c r="E206" s="564"/>
      <c r="F206" s="577" t="s">
        <v>1326</v>
      </c>
      <c r="G206" s="605">
        <v>0</v>
      </c>
      <c r="H206" s="605">
        <v>0</v>
      </c>
      <c r="I206" s="567" t="str">
        <f t="shared" ref="I206:I269" si="24">IF(H206="","No hay ejecución",IF(AND(G206=0),"No hay Programación", H206/G206))</f>
        <v>No hay Programación</v>
      </c>
      <c r="J206" s="568" t="str">
        <f t="shared" ref="J206:J269" si="25">IF(I206="No hay ejecución","NA",IF(I206&gt;=90%,"De acuerdo con lo programado",IF(I206&gt;=51%,"Atraso Leve",IF(I206&lt;=50%,"En riesgo cumplimiento"))))</f>
        <v>De acuerdo con lo programado</v>
      </c>
      <c r="K206" s="578"/>
      <c r="L206" s="604">
        <v>0</v>
      </c>
      <c r="M206" s="604">
        <v>1</v>
      </c>
      <c r="N206" s="567" t="str">
        <f t="shared" si="23"/>
        <v>No hay Programación</v>
      </c>
      <c r="O206" s="568" t="str">
        <f t="shared" ref="O206:O269" si="26">IF(N206="No hay ejecución","NA",IF(N206&gt;=90%,"De acuerdo con lo programado",IF(N206&gt;=51%,"Atraso Leve",IF(N206&lt;=50%,"En riesgo cumplimiento"))))</f>
        <v>De acuerdo con lo programado</v>
      </c>
      <c r="P206" s="575"/>
      <c r="Q206" s="643">
        <v>2</v>
      </c>
      <c r="R206" s="643">
        <v>3</v>
      </c>
      <c r="S206" s="567">
        <f t="shared" ref="S206:S269" si="27">IF(R206="","No hay ejecución",IF(AND(Q206=0),"No hay Programación", R206/Q206))</f>
        <v>1.5</v>
      </c>
      <c r="T206" s="568" t="str">
        <f t="shared" ref="T206:T269" si="28">IF(S206="No hay ejecución","NA",IF(S206&gt;=90%,"De acuerdo con lo programado",IF(S206&gt;=51%,"Atraso Leve",IF(S206&lt;=50%,"En riesgo cumplimiento"))))</f>
        <v>De acuerdo con lo programado</v>
      </c>
      <c r="U206" s="575"/>
      <c r="V206" s="575">
        <f>'[2]PIF AIDOQ'!V206+'[2]PIF PB'!V206+[2]David!V206+'[2]José Luis'!V206+[2]Leo!V206+[2]Ricardo!V206+'[2]Luis A'!V206+[2]DR!V206</f>
        <v>0</v>
      </c>
      <c r="W206" s="575">
        <f>'[2]PIF AIDOQ'!W206+'[2]PIF PB'!W206+[2]David!W206+'[2]José Luis'!W206+[2]Leo!W206+[2]Ricardo!W206+'[2]Luis A'!W206+[2]DR!W206</f>
        <v>0</v>
      </c>
      <c r="X206" s="567" t="str">
        <f t="shared" ref="X206:X269" si="29">IF(W206="","No hay ejecución",IF(AND(V206=0),"No hay Programación", W206/V206))</f>
        <v>No hay Programación</v>
      </c>
      <c r="Y206" s="568" t="str">
        <f t="shared" ref="Y206:Y269" si="30">IF(X206="No hay ejecución","NA",IF(X206&gt;=90%,"De acuerdo con lo programado",IF(X206&gt;=51%,"Atraso Leve",IF(X206&lt;=50%,"En riesgo cumplimiento"))))</f>
        <v>De acuerdo con lo programado</v>
      </c>
      <c r="Z206" s="575"/>
      <c r="AA206" s="575"/>
      <c r="AB206" s="575"/>
      <c r="AC206" s="575"/>
      <c r="AD206" s="575"/>
    </row>
    <row r="207" spans="1:30" ht="35.25" customHeight="1" thickTop="1" thickBot="1">
      <c r="A207" s="563">
        <v>16.899999999999999</v>
      </c>
      <c r="B207" s="564"/>
      <c r="C207" s="564"/>
      <c r="D207" s="564"/>
      <c r="E207" s="564"/>
      <c r="F207" s="577" t="s">
        <v>1326</v>
      </c>
      <c r="G207" s="605">
        <v>0</v>
      </c>
      <c r="H207" s="605">
        <v>0</v>
      </c>
      <c r="I207" s="567" t="str">
        <f t="shared" si="24"/>
        <v>No hay Programación</v>
      </c>
      <c r="J207" s="568" t="str">
        <f t="shared" si="25"/>
        <v>De acuerdo con lo programado</v>
      </c>
      <c r="K207" s="578"/>
      <c r="L207" s="604">
        <v>0</v>
      </c>
      <c r="M207" s="604">
        <v>1</v>
      </c>
      <c r="N207" s="567" t="str">
        <f t="shared" ref="N207:N270" si="31">IF(M207="","No hay ejecución",IF(AND(L207=0),"No hay Programación", M207/L207))</f>
        <v>No hay Programación</v>
      </c>
      <c r="O207" s="568" t="str">
        <f t="shared" si="26"/>
        <v>De acuerdo con lo programado</v>
      </c>
      <c r="P207" s="575"/>
      <c r="Q207" s="643">
        <v>1</v>
      </c>
      <c r="R207" s="643">
        <v>2</v>
      </c>
      <c r="S207" s="567">
        <f t="shared" si="27"/>
        <v>2</v>
      </c>
      <c r="T207" s="568" t="str">
        <f t="shared" si="28"/>
        <v>De acuerdo con lo programado</v>
      </c>
      <c r="U207" s="575"/>
      <c r="V207" s="575">
        <f>'[2]PIF AIDOQ'!V207+'[2]PIF PB'!V207+[2]David!V207+'[2]José Luis'!V207+[2]Leo!V207+[2]Ricardo!V207+'[2]Luis A'!V207+[2]DR!V207</f>
        <v>0</v>
      </c>
      <c r="W207" s="575">
        <f>'[2]PIF AIDOQ'!W207+'[2]PIF PB'!W207+[2]David!W207+'[2]José Luis'!W207+[2]Leo!W207+[2]Ricardo!W207+'[2]Luis A'!W207+[2]DR!W207</f>
        <v>0</v>
      </c>
      <c r="X207" s="567" t="str">
        <f t="shared" si="29"/>
        <v>No hay Programación</v>
      </c>
      <c r="Y207" s="568" t="str">
        <f t="shared" si="30"/>
        <v>De acuerdo con lo programado</v>
      </c>
      <c r="Z207" s="575"/>
      <c r="AA207" s="575"/>
      <c r="AB207" s="575"/>
      <c r="AC207" s="575"/>
      <c r="AD207" s="575"/>
    </row>
    <row r="208" spans="1:30" ht="35.25" customHeight="1" thickTop="1" thickBot="1">
      <c r="A208" s="563">
        <v>16.899999999999999</v>
      </c>
      <c r="B208" s="564"/>
      <c r="C208" s="564"/>
      <c r="D208" s="564"/>
      <c r="E208" s="564"/>
      <c r="F208" s="577" t="s">
        <v>1326</v>
      </c>
      <c r="G208" s="605">
        <v>0</v>
      </c>
      <c r="H208" s="605">
        <v>0</v>
      </c>
      <c r="I208" s="567" t="str">
        <f t="shared" si="24"/>
        <v>No hay Programación</v>
      </c>
      <c r="J208" s="568" t="str">
        <f t="shared" si="25"/>
        <v>De acuerdo con lo programado</v>
      </c>
      <c r="K208" s="578"/>
      <c r="L208" s="604">
        <v>0</v>
      </c>
      <c r="M208" s="604">
        <v>1</v>
      </c>
      <c r="N208" s="567" t="str">
        <f t="shared" si="31"/>
        <v>No hay Programación</v>
      </c>
      <c r="O208" s="568" t="str">
        <f t="shared" si="26"/>
        <v>De acuerdo con lo programado</v>
      </c>
      <c r="P208" s="575"/>
      <c r="Q208" s="643">
        <v>0</v>
      </c>
      <c r="R208" s="643">
        <v>1</v>
      </c>
      <c r="S208" s="567" t="str">
        <f t="shared" si="27"/>
        <v>No hay Programación</v>
      </c>
      <c r="T208" s="568" t="str">
        <f t="shared" si="28"/>
        <v>De acuerdo con lo programado</v>
      </c>
      <c r="U208" s="575"/>
      <c r="V208" s="575">
        <f>'[2]PIF AIDOQ'!V208+'[2]PIF PB'!V208+[2]David!V208+'[2]José Luis'!V208+[2]Leo!V208+[2]Ricardo!V208+'[2]Luis A'!V208+[2]DR!V208</f>
        <v>0</v>
      </c>
      <c r="W208" s="575">
        <f>'[2]PIF AIDOQ'!W208+'[2]PIF PB'!W208+[2]David!W208+'[2]José Luis'!W208+[2]Leo!W208+[2]Ricardo!W208+'[2]Luis A'!W208+[2]DR!W208</f>
        <v>0</v>
      </c>
      <c r="X208" s="567" t="str">
        <f t="shared" si="29"/>
        <v>No hay Programación</v>
      </c>
      <c r="Y208" s="568" t="str">
        <f t="shared" si="30"/>
        <v>De acuerdo con lo programado</v>
      </c>
      <c r="Z208" s="575"/>
      <c r="AA208" s="575"/>
      <c r="AB208" s="575"/>
      <c r="AC208" s="575"/>
      <c r="AD208" s="575"/>
    </row>
    <row r="209" spans="1:30" ht="35.25" customHeight="1" thickTop="1" thickBot="1">
      <c r="A209" s="563">
        <v>16.899999999999999</v>
      </c>
      <c r="B209" s="564"/>
      <c r="C209" s="564"/>
      <c r="D209" s="564"/>
      <c r="E209" s="564"/>
      <c r="F209" s="577" t="s">
        <v>1326</v>
      </c>
      <c r="G209" s="605">
        <v>0</v>
      </c>
      <c r="H209" s="605">
        <v>0</v>
      </c>
      <c r="I209" s="567" t="str">
        <f t="shared" si="24"/>
        <v>No hay Programación</v>
      </c>
      <c r="J209" s="568" t="str">
        <f t="shared" si="25"/>
        <v>De acuerdo con lo programado</v>
      </c>
      <c r="K209" s="578"/>
      <c r="L209" s="604">
        <v>0</v>
      </c>
      <c r="M209" s="604">
        <v>0</v>
      </c>
      <c r="N209" s="567" t="str">
        <f t="shared" si="31"/>
        <v>No hay Programación</v>
      </c>
      <c r="O209" s="568" t="str">
        <f t="shared" si="26"/>
        <v>De acuerdo con lo programado</v>
      </c>
      <c r="P209" s="575"/>
      <c r="Q209" s="643">
        <v>0</v>
      </c>
      <c r="R209" s="643">
        <v>0</v>
      </c>
      <c r="S209" s="567" t="str">
        <f t="shared" si="27"/>
        <v>No hay Programación</v>
      </c>
      <c r="T209" s="568" t="str">
        <f t="shared" si="28"/>
        <v>De acuerdo con lo programado</v>
      </c>
      <c r="U209" s="575"/>
      <c r="V209" s="575">
        <f>'[2]PIF AIDOQ'!V209+'[2]PIF PB'!V209+[2]David!V209+'[2]José Luis'!V209+[2]Leo!V209+[2]Ricardo!V209+'[2]Luis A'!V209+[2]DR!V209</f>
        <v>0</v>
      </c>
      <c r="W209" s="575">
        <f>'[2]PIF AIDOQ'!W209+'[2]PIF PB'!W209+[2]David!W209+'[2]José Luis'!W209+[2]Leo!W209+[2]Ricardo!W209+'[2]Luis A'!W209+[2]DR!W209</f>
        <v>0</v>
      </c>
      <c r="X209" s="567" t="str">
        <f t="shared" si="29"/>
        <v>No hay Programación</v>
      </c>
      <c r="Y209" s="568" t="str">
        <f t="shared" si="30"/>
        <v>De acuerdo con lo programado</v>
      </c>
      <c r="Z209" s="575"/>
      <c r="AA209" s="575"/>
      <c r="AB209" s="575"/>
      <c r="AC209" s="575"/>
      <c r="AD209" s="575"/>
    </row>
    <row r="210" spans="1:30" ht="35.25" customHeight="1" thickTop="1" thickBot="1">
      <c r="A210" s="593">
        <v>16.100000000000001</v>
      </c>
      <c r="B210" s="564"/>
      <c r="C210" s="564"/>
      <c r="D210" s="564"/>
      <c r="E210" s="564"/>
      <c r="F210" s="577" t="s">
        <v>1327</v>
      </c>
      <c r="G210" s="605">
        <v>12</v>
      </c>
      <c r="H210" s="605">
        <v>13</v>
      </c>
      <c r="I210" s="567">
        <f t="shared" si="24"/>
        <v>1.0833333333333333</v>
      </c>
      <c r="J210" s="568" t="str">
        <f t="shared" si="25"/>
        <v>De acuerdo con lo programado</v>
      </c>
      <c r="K210" s="578"/>
      <c r="L210" s="604">
        <v>15</v>
      </c>
      <c r="M210" s="604">
        <v>9</v>
      </c>
      <c r="N210" s="567">
        <f t="shared" si="31"/>
        <v>0.6</v>
      </c>
      <c r="O210" s="568" t="str">
        <f t="shared" si="26"/>
        <v>Atraso Leve</v>
      </c>
      <c r="P210" s="575"/>
      <c r="Q210" s="643">
        <v>10</v>
      </c>
      <c r="R210" s="643">
        <v>9</v>
      </c>
      <c r="S210" s="567">
        <f t="shared" si="27"/>
        <v>0.9</v>
      </c>
      <c r="T210" s="568" t="str">
        <f t="shared" si="28"/>
        <v>De acuerdo con lo programado</v>
      </c>
      <c r="U210" s="575"/>
      <c r="V210" s="575">
        <f>'[2]PIF AIDOQ'!V210+'[2]PIF PB'!V210+[2]David!V210+'[2]José Luis'!V210+[2]Leo!V210+[2]Ricardo!V210+'[2]Luis A'!V210+[2]DR!V210</f>
        <v>6</v>
      </c>
      <c r="W210" s="575">
        <f>'[2]PIF AIDOQ'!W210+'[2]PIF PB'!W210+[2]David!W210+'[2]José Luis'!W210+[2]Leo!W210+[2]Ricardo!W210+'[2]Luis A'!W210+[2]DR!W210</f>
        <v>12</v>
      </c>
      <c r="X210" s="567">
        <f t="shared" si="29"/>
        <v>2</v>
      </c>
      <c r="Y210" s="568" t="str">
        <f t="shared" si="30"/>
        <v>De acuerdo con lo programado</v>
      </c>
      <c r="Z210" s="575"/>
      <c r="AA210" s="575"/>
      <c r="AB210" s="575"/>
      <c r="AC210" s="575"/>
      <c r="AD210" s="575"/>
    </row>
    <row r="211" spans="1:30" ht="35.25" customHeight="1" thickTop="1" thickBot="1">
      <c r="A211" s="593">
        <v>16.100000000000001</v>
      </c>
      <c r="B211" s="564"/>
      <c r="C211" s="564"/>
      <c r="D211" s="564"/>
      <c r="E211" s="564"/>
      <c r="F211" s="577" t="s">
        <v>1327</v>
      </c>
      <c r="G211" s="605">
        <v>0</v>
      </c>
      <c r="H211" s="605">
        <v>0</v>
      </c>
      <c r="I211" s="567" t="str">
        <f t="shared" si="24"/>
        <v>No hay Programación</v>
      </c>
      <c r="J211" s="568" t="str">
        <f t="shared" si="25"/>
        <v>De acuerdo con lo programado</v>
      </c>
      <c r="K211" s="578"/>
      <c r="L211" s="604">
        <v>1</v>
      </c>
      <c r="M211" s="604">
        <v>2</v>
      </c>
      <c r="N211" s="567">
        <f t="shared" si="31"/>
        <v>2</v>
      </c>
      <c r="O211" s="568" t="str">
        <f t="shared" si="26"/>
        <v>De acuerdo con lo programado</v>
      </c>
      <c r="P211" s="575"/>
      <c r="Q211" s="643">
        <v>2</v>
      </c>
      <c r="R211" s="643">
        <v>3</v>
      </c>
      <c r="S211" s="567">
        <f t="shared" si="27"/>
        <v>1.5</v>
      </c>
      <c r="T211" s="568" t="str">
        <f t="shared" si="28"/>
        <v>De acuerdo con lo programado</v>
      </c>
      <c r="U211" s="575"/>
      <c r="V211" s="575">
        <f>'[2]PIF AIDOQ'!V211+'[2]PIF PB'!V211+[2]David!V211+'[2]José Luis'!V211+[2]Leo!V211+[2]Ricardo!V211+'[2]Luis A'!V211+[2]DR!V211</f>
        <v>0</v>
      </c>
      <c r="W211" s="575">
        <f>'[2]PIF AIDOQ'!W211+'[2]PIF PB'!W211+[2]David!W211+'[2]José Luis'!W211+[2]Leo!W211+[2]Ricardo!W211+'[2]Luis A'!W211+[2]DR!W211</f>
        <v>0</v>
      </c>
      <c r="X211" s="567" t="str">
        <f t="shared" si="29"/>
        <v>No hay Programación</v>
      </c>
      <c r="Y211" s="568" t="str">
        <f t="shared" si="30"/>
        <v>De acuerdo con lo programado</v>
      </c>
      <c r="Z211" s="575"/>
      <c r="AA211" s="575"/>
      <c r="AB211" s="575"/>
      <c r="AC211" s="575"/>
      <c r="AD211" s="575"/>
    </row>
    <row r="212" spans="1:30" ht="35.25" customHeight="1" thickTop="1" thickBot="1">
      <c r="A212" s="593">
        <v>16.100000000000001</v>
      </c>
      <c r="B212" s="564"/>
      <c r="C212" s="564"/>
      <c r="D212" s="564"/>
      <c r="E212" s="564"/>
      <c r="F212" s="577" t="s">
        <v>1327</v>
      </c>
      <c r="G212" s="605">
        <v>0</v>
      </c>
      <c r="H212" s="605">
        <v>0</v>
      </c>
      <c r="I212" s="567" t="str">
        <f t="shared" si="24"/>
        <v>No hay Programación</v>
      </c>
      <c r="J212" s="568" t="str">
        <f t="shared" si="25"/>
        <v>De acuerdo con lo programado</v>
      </c>
      <c r="K212" s="578"/>
      <c r="L212" s="604">
        <v>1</v>
      </c>
      <c r="M212" s="604">
        <v>2</v>
      </c>
      <c r="N212" s="567">
        <f t="shared" si="31"/>
        <v>2</v>
      </c>
      <c r="O212" s="568" t="str">
        <f t="shared" si="26"/>
        <v>De acuerdo con lo programado</v>
      </c>
      <c r="P212" s="575"/>
      <c r="Q212" s="643">
        <v>1</v>
      </c>
      <c r="R212" s="643">
        <v>2</v>
      </c>
      <c r="S212" s="567">
        <f t="shared" si="27"/>
        <v>2</v>
      </c>
      <c r="T212" s="568" t="str">
        <f t="shared" si="28"/>
        <v>De acuerdo con lo programado</v>
      </c>
      <c r="U212" s="575"/>
      <c r="V212" s="575">
        <f>'[2]PIF AIDOQ'!V212+'[2]PIF PB'!V212+[2]David!V212+'[2]José Luis'!V212+[2]Leo!V212+[2]Ricardo!V212+'[2]Luis A'!V212+[2]DR!V212</f>
        <v>0</v>
      </c>
      <c r="W212" s="575">
        <f>'[2]PIF AIDOQ'!W212+'[2]PIF PB'!W212+[2]David!W212+'[2]José Luis'!W212+[2]Leo!W212+[2]Ricardo!W212+'[2]Luis A'!W212+[2]DR!W212</f>
        <v>0</v>
      </c>
      <c r="X212" s="567" t="str">
        <f t="shared" si="29"/>
        <v>No hay Programación</v>
      </c>
      <c r="Y212" s="568" t="str">
        <f t="shared" si="30"/>
        <v>De acuerdo con lo programado</v>
      </c>
      <c r="Z212" s="575"/>
      <c r="AA212" s="575"/>
      <c r="AB212" s="575"/>
      <c r="AC212" s="575"/>
      <c r="AD212" s="575"/>
    </row>
    <row r="213" spans="1:30" ht="35.25" customHeight="1" thickTop="1" thickBot="1">
      <c r="A213" s="593">
        <v>16.100000000000001</v>
      </c>
      <c r="B213" s="564"/>
      <c r="C213" s="564"/>
      <c r="D213" s="564"/>
      <c r="E213" s="564"/>
      <c r="F213" s="577" t="s">
        <v>1327</v>
      </c>
      <c r="G213" s="605">
        <v>0</v>
      </c>
      <c r="H213" s="605">
        <v>0</v>
      </c>
      <c r="I213" s="567" t="str">
        <f t="shared" si="24"/>
        <v>No hay Programación</v>
      </c>
      <c r="J213" s="568" t="str">
        <f t="shared" si="25"/>
        <v>De acuerdo con lo programado</v>
      </c>
      <c r="K213" s="578"/>
      <c r="L213" s="604">
        <v>1</v>
      </c>
      <c r="M213" s="604">
        <v>2</v>
      </c>
      <c r="N213" s="567">
        <f t="shared" si="31"/>
        <v>2</v>
      </c>
      <c r="O213" s="568" t="str">
        <f t="shared" si="26"/>
        <v>De acuerdo con lo programado</v>
      </c>
      <c r="P213" s="575"/>
      <c r="Q213" s="643">
        <v>0</v>
      </c>
      <c r="R213" s="643">
        <v>1</v>
      </c>
      <c r="S213" s="567" t="str">
        <f t="shared" si="27"/>
        <v>No hay Programación</v>
      </c>
      <c r="T213" s="568" t="str">
        <f t="shared" si="28"/>
        <v>De acuerdo con lo programado</v>
      </c>
      <c r="U213" s="575"/>
      <c r="V213" s="575">
        <f>'[2]PIF AIDOQ'!V213+'[2]PIF PB'!V213+[2]David!V213+'[2]José Luis'!V213+[2]Leo!V213+[2]Ricardo!V213+'[2]Luis A'!V213+[2]DR!V213</f>
        <v>0</v>
      </c>
      <c r="W213" s="575">
        <f>'[2]PIF AIDOQ'!W213+'[2]PIF PB'!W213+[2]David!W213+'[2]José Luis'!W213+[2]Leo!W213+[2]Ricardo!W213+'[2]Luis A'!W213+[2]DR!W213</f>
        <v>0</v>
      </c>
      <c r="X213" s="567" t="str">
        <f t="shared" si="29"/>
        <v>No hay Programación</v>
      </c>
      <c r="Y213" s="568" t="str">
        <f t="shared" si="30"/>
        <v>De acuerdo con lo programado</v>
      </c>
      <c r="Z213" s="575"/>
      <c r="AA213" s="575"/>
      <c r="AB213" s="575"/>
      <c r="AC213" s="575"/>
      <c r="AD213" s="575"/>
    </row>
    <row r="214" spans="1:30" ht="35.25" customHeight="1" thickTop="1" thickBot="1">
      <c r="A214" s="593">
        <v>16.100000000000001</v>
      </c>
      <c r="B214" s="564"/>
      <c r="C214" s="564"/>
      <c r="D214" s="564"/>
      <c r="E214" s="564"/>
      <c r="F214" s="577" t="s">
        <v>1327</v>
      </c>
      <c r="G214" s="605">
        <v>0</v>
      </c>
      <c r="H214" s="605">
        <v>0</v>
      </c>
      <c r="I214" s="567" t="str">
        <f t="shared" si="24"/>
        <v>No hay Programación</v>
      </c>
      <c r="J214" s="568" t="str">
        <f t="shared" si="25"/>
        <v>De acuerdo con lo programado</v>
      </c>
      <c r="K214" s="578"/>
      <c r="L214" s="604">
        <v>1</v>
      </c>
      <c r="M214" s="604">
        <v>2</v>
      </c>
      <c r="N214" s="567">
        <f t="shared" si="31"/>
        <v>2</v>
      </c>
      <c r="O214" s="568" t="str">
        <f t="shared" si="26"/>
        <v>De acuerdo con lo programado</v>
      </c>
      <c r="P214" s="575"/>
      <c r="Q214" s="643">
        <v>0</v>
      </c>
      <c r="R214" s="643">
        <v>0</v>
      </c>
      <c r="S214" s="567" t="str">
        <f t="shared" si="27"/>
        <v>No hay Programación</v>
      </c>
      <c r="T214" s="568" t="str">
        <f t="shared" si="28"/>
        <v>De acuerdo con lo programado</v>
      </c>
      <c r="U214" s="575"/>
      <c r="V214" s="575">
        <f>'[2]PIF AIDOQ'!V214+'[2]PIF PB'!V214+[2]David!V214+'[2]José Luis'!V214+[2]Leo!V214+[2]Ricardo!V214+'[2]Luis A'!V214+[2]DR!V214</f>
        <v>0</v>
      </c>
      <c r="W214" s="575">
        <f>'[2]PIF AIDOQ'!W214+'[2]PIF PB'!W214+[2]David!W214+'[2]José Luis'!W214+[2]Leo!W214+[2]Ricardo!W214+'[2]Luis A'!W214+[2]DR!W214</f>
        <v>0</v>
      </c>
      <c r="X214" s="567" t="str">
        <f t="shared" si="29"/>
        <v>No hay Programación</v>
      </c>
      <c r="Y214" s="568" t="str">
        <f t="shared" si="30"/>
        <v>De acuerdo con lo programado</v>
      </c>
      <c r="Z214" s="575"/>
      <c r="AA214" s="575"/>
      <c r="AB214" s="575"/>
      <c r="AC214" s="575"/>
      <c r="AD214" s="575"/>
    </row>
    <row r="215" spans="1:30" ht="35.25" customHeight="1" thickTop="1" thickBot="1">
      <c r="A215" s="593">
        <v>16.100000000000001</v>
      </c>
      <c r="B215" s="564"/>
      <c r="C215" s="564"/>
      <c r="D215" s="564"/>
      <c r="E215" s="564"/>
      <c r="F215" s="577" t="s">
        <v>1327</v>
      </c>
      <c r="G215" s="605">
        <v>0</v>
      </c>
      <c r="H215" s="605">
        <v>0</v>
      </c>
      <c r="I215" s="567" t="str">
        <f t="shared" si="24"/>
        <v>No hay Programación</v>
      </c>
      <c r="J215" s="568" t="str">
        <f t="shared" si="25"/>
        <v>De acuerdo con lo programado</v>
      </c>
      <c r="K215" s="578"/>
      <c r="L215" s="604">
        <v>1</v>
      </c>
      <c r="M215" s="604">
        <v>2</v>
      </c>
      <c r="N215" s="567">
        <f t="shared" si="31"/>
        <v>2</v>
      </c>
      <c r="O215" s="568" t="str">
        <f t="shared" si="26"/>
        <v>De acuerdo con lo programado</v>
      </c>
      <c r="P215" s="575"/>
      <c r="Q215" s="643">
        <v>0</v>
      </c>
      <c r="R215" s="643">
        <v>0</v>
      </c>
      <c r="S215" s="567" t="str">
        <f t="shared" si="27"/>
        <v>No hay Programación</v>
      </c>
      <c r="T215" s="568" t="str">
        <f t="shared" si="28"/>
        <v>De acuerdo con lo programado</v>
      </c>
      <c r="U215" s="575"/>
      <c r="V215" s="575">
        <f>'[2]PIF AIDOQ'!V215+'[2]PIF PB'!V215+[2]David!V215+'[2]José Luis'!V215+[2]Leo!V215+[2]Ricardo!V215+'[2]Luis A'!V215+[2]DR!V215</f>
        <v>0</v>
      </c>
      <c r="W215" s="575">
        <f>'[2]PIF AIDOQ'!W215+'[2]PIF PB'!W215+[2]David!W215+'[2]José Luis'!W215+[2]Leo!W215+[2]Ricardo!W215+'[2]Luis A'!W215+[2]DR!W215</f>
        <v>0</v>
      </c>
      <c r="X215" s="567" t="str">
        <f t="shared" si="29"/>
        <v>No hay Programación</v>
      </c>
      <c r="Y215" s="568" t="str">
        <f t="shared" si="30"/>
        <v>De acuerdo con lo programado</v>
      </c>
      <c r="Z215" s="575"/>
      <c r="AA215" s="575"/>
      <c r="AB215" s="575"/>
      <c r="AC215" s="575"/>
      <c r="AD215" s="575"/>
    </row>
    <row r="216" spans="1:30" ht="35.25" customHeight="1" thickTop="1" thickBot="1">
      <c r="A216" s="593">
        <v>16.100000000000001</v>
      </c>
      <c r="B216" s="564"/>
      <c r="C216" s="564"/>
      <c r="D216" s="564"/>
      <c r="E216" s="564"/>
      <c r="F216" s="577" t="s">
        <v>1327</v>
      </c>
      <c r="G216" s="605">
        <v>0</v>
      </c>
      <c r="H216" s="605">
        <v>0</v>
      </c>
      <c r="I216" s="567" t="str">
        <f t="shared" si="24"/>
        <v>No hay Programación</v>
      </c>
      <c r="J216" s="568" t="str">
        <f t="shared" si="25"/>
        <v>De acuerdo con lo programado</v>
      </c>
      <c r="K216" s="578"/>
      <c r="L216" s="604">
        <v>1</v>
      </c>
      <c r="M216" s="604">
        <v>1</v>
      </c>
      <c r="N216" s="567">
        <f t="shared" si="31"/>
        <v>1</v>
      </c>
      <c r="O216" s="568" t="str">
        <f t="shared" si="26"/>
        <v>De acuerdo con lo programado</v>
      </c>
      <c r="P216" s="575"/>
      <c r="Q216" s="643">
        <v>0</v>
      </c>
      <c r="R216" s="643">
        <v>0</v>
      </c>
      <c r="S216" s="567" t="str">
        <f t="shared" si="27"/>
        <v>No hay Programación</v>
      </c>
      <c r="T216" s="568" t="str">
        <f t="shared" si="28"/>
        <v>De acuerdo con lo programado</v>
      </c>
      <c r="U216" s="575"/>
      <c r="V216" s="575">
        <f>'[2]PIF AIDOQ'!V216+'[2]PIF PB'!V216+[2]David!V216+'[2]José Luis'!V216+[2]Leo!V216+[2]Ricardo!V216+'[2]Luis A'!V216+[2]DR!V216</f>
        <v>0</v>
      </c>
      <c r="W216" s="575">
        <f>'[2]PIF AIDOQ'!W216+'[2]PIF PB'!W216+[2]David!W216+'[2]José Luis'!W216+[2]Leo!W216+[2]Ricardo!W216+'[2]Luis A'!W216+[2]DR!W216</f>
        <v>0</v>
      </c>
      <c r="X216" s="567" t="str">
        <f t="shared" si="29"/>
        <v>No hay Programación</v>
      </c>
      <c r="Y216" s="568" t="str">
        <f t="shared" si="30"/>
        <v>De acuerdo con lo programado</v>
      </c>
      <c r="Z216" s="575"/>
      <c r="AA216" s="575"/>
      <c r="AB216" s="575"/>
      <c r="AC216" s="575"/>
      <c r="AD216" s="575"/>
    </row>
    <row r="217" spans="1:30" ht="35.25" customHeight="1" thickTop="1" thickBot="1">
      <c r="A217" s="593">
        <v>16.100000000000001</v>
      </c>
      <c r="B217" s="564"/>
      <c r="C217" s="564"/>
      <c r="D217" s="564"/>
      <c r="E217" s="564"/>
      <c r="F217" s="577" t="s">
        <v>1327</v>
      </c>
      <c r="G217" s="605">
        <v>0</v>
      </c>
      <c r="H217" s="605">
        <v>0</v>
      </c>
      <c r="I217" s="567" t="str">
        <f t="shared" si="24"/>
        <v>No hay Programación</v>
      </c>
      <c r="J217" s="568" t="str">
        <f t="shared" si="25"/>
        <v>De acuerdo con lo programado</v>
      </c>
      <c r="K217" s="578"/>
      <c r="L217" s="604">
        <v>1</v>
      </c>
      <c r="M217" s="604">
        <v>1</v>
      </c>
      <c r="N217" s="567">
        <f t="shared" si="31"/>
        <v>1</v>
      </c>
      <c r="O217" s="568" t="str">
        <f t="shared" si="26"/>
        <v>De acuerdo con lo programado</v>
      </c>
      <c r="P217" s="575"/>
      <c r="Q217" s="643">
        <v>0</v>
      </c>
      <c r="R217" s="643">
        <v>0</v>
      </c>
      <c r="S217" s="567" t="str">
        <f t="shared" si="27"/>
        <v>No hay Programación</v>
      </c>
      <c r="T217" s="568" t="str">
        <f t="shared" si="28"/>
        <v>De acuerdo con lo programado</v>
      </c>
      <c r="U217" s="575"/>
      <c r="V217" s="575">
        <f>'[2]PIF AIDOQ'!V217+'[2]PIF PB'!V217+[2]David!V217+'[2]José Luis'!V217+[2]Leo!V217+[2]Ricardo!V217+'[2]Luis A'!V217+[2]DR!V217</f>
        <v>0</v>
      </c>
      <c r="W217" s="575">
        <f>'[2]PIF AIDOQ'!W217+'[2]PIF PB'!W217+[2]David!W217+'[2]José Luis'!W217+[2]Leo!W217+[2]Ricardo!W217+'[2]Luis A'!W217+[2]DR!W217</f>
        <v>0</v>
      </c>
      <c r="X217" s="567" t="str">
        <f t="shared" si="29"/>
        <v>No hay Programación</v>
      </c>
      <c r="Y217" s="568" t="str">
        <f t="shared" si="30"/>
        <v>De acuerdo con lo programado</v>
      </c>
      <c r="Z217" s="575"/>
      <c r="AA217" s="575"/>
      <c r="AB217" s="575"/>
      <c r="AC217" s="575"/>
      <c r="AD217" s="575"/>
    </row>
    <row r="218" spans="1:30" ht="35.25" customHeight="1" thickTop="1" thickBot="1">
      <c r="A218" s="563">
        <v>16.11</v>
      </c>
      <c r="B218" s="564"/>
      <c r="C218" s="564"/>
      <c r="D218" s="564"/>
      <c r="E218" s="564"/>
      <c r="F218" s="577" t="s">
        <v>1328</v>
      </c>
      <c r="G218" s="605">
        <v>12</v>
      </c>
      <c r="H218" s="605">
        <v>23</v>
      </c>
      <c r="I218" s="567">
        <f t="shared" si="24"/>
        <v>1.9166666666666667</v>
      </c>
      <c r="J218" s="568" t="str">
        <f t="shared" si="25"/>
        <v>De acuerdo con lo programado</v>
      </c>
      <c r="K218" s="578"/>
      <c r="L218" s="604">
        <v>16</v>
      </c>
      <c r="M218" s="604">
        <v>17</v>
      </c>
      <c r="N218" s="567">
        <f t="shared" si="31"/>
        <v>1.0625</v>
      </c>
      <c r="O218" s="568" t="str">
        <f t="shared" si="26"/>
        <v>De acuerdo con lo programado</v>
      </c>
      <c r="P218" s="575"/>
      <c r="Q218" s="643">
        <v>14</v>
      </c>
      <c r="R218" s="643">
        <v>15</v>
      </c>
      <c r="S218" s="567">
        <f t="shared" si="27"/>
        <v>1.0714285714285714</v>
      </c>
      <c r="T218" s="568" t="str">
        <f t="shared" si="28"/>
        <v>De acuerdo con lo programado</v>
      </c>
      <c r="U218" s="575"/>
      <c r="V218" s="575">
        <f>'[2]PIF AIDOQ'!V218+'[2]PIF PB'!V218+[2]David!V218+'[2]José Luis'!V218+[2]Leo!V218+[2]Ricardo!V218+'[2]Luis A'!V218+[2]DR!V218</f>
        <v>6</v>
      </c>
      <c r="W218" s="575">
        <f>'[2]PIF AIDOQ'!W218+'[2]PIF PB'!W218+[2]David!W218+'[2]José Luis'!W218+[2]Leo!W218+[2]Ricardo!W218+'[2]Luis A'!W218+[2]DR!W218</f>
        <v>14</v>
      </c>
      <c r="X218" s="567">
        <f t="shared" si="29"/>
        <v>2.3333333333333335</v>
      </c>
      <c r="Y218" s="568" t="str">
        <f t="shared" si="30"/>
        <v>De acuerdo con lo programado</v>
      </c>
      <c r="Z218" s="575"/>
      <c r="AA218" s="575"/>
      <c r="AB218" s="575"/>
      <c r="AC218" s="575"/>
      <c r="AD218" s="575"/>
    </row>
    <row r="219" spans="1:30" ht="35.25" customHeight="1" thickTop="1" thickBot="1">
      <c r="A219" s="563">
        <v>16.11</v>
      </c>
      <c r="B219" s="564"/>
      <c r="C219" s="564"/>
      <c r="D219" s="564"/>
      <c r="E219" s="564"/>
      <c r="F219" s="577" t="s">
        <v>1328</v>
      </c>
      <c r="G219" s="605">
        <v>0</v>
      </c>
      <c r="H219" s="605">
        <v>0</v>
      </c>
      <c r="I219" s="567" t="str">
        <f t="shared" si="24"/>
        <v>No hay Programación</v>
      </c>
      <c r="J219" s="568" t="str">
        <f t="shared" si="25"/>
        <v>De acuerdo con lo programado</v>
      </c>
      <c r="K219" s="578"/>
      <c r="L219" s="604">
        <v>1</v>
      </c>
      <c r="M219" s="604">
        <v>2</v>
      </c>
      <c r="N219" s="567">
        <f t="shared" si="31"/>
        <v>2</v>
      </c>
      <c r="O219" s="568" t="str">
        <f t="shared" si="26"/>
        <v>De acuerdo con lo programado</v>
      </c>
      <c r="P219" s="575"/>
      <c r="Q219" s="643">
        <v>1</v>
      </c>
      <c r="R219" s="643">
        <v>2</v>
      </c>
      <c r="S219" s="567">
        <f t="shared" si="27"/>
        <v>2</v>
      </c>
      <c r="T219" s="568" t="str">
        <f t="shared" si="28"/>
        <v>De acuerdo con lo programado</v>
      </c>
      <c r="U219" s="575"/>
      <c r="V219" s="575">
        <f>'[2]PIF AIDOQ'!V219+'[2]PIF PB'!V219+[2]David!V219+'[2]José Luis'!V219+[2]Leo!V219+[2]Ricardo!V219+'[2]Luis A'!V219+[2]DR!V219</f>
        <v>0</v>
      </c>
      <c r="W219" s="575">
        <f>'[2]PIF AIDOQ'!W219+'[2]PIF PB'!W219+[2]David!W219+'[2]José Luis'!W219+[2]Leo!W219+[2]Ricardo!W219+'[2]Luis A'!W219+[2]DR!W219</f>
        <v>0</v>
      </c>
      <c r="X219" s="567" t="str">
        <f t="shared" si="29"/>
        <v>No hay Programación</v>
      </c>
      <c r="Y219" s="568" t="str">
        <f t="shared" si="30"/>
        <v>De acuerdo con lo programado</v>
      </c>
      <c r="Z219" s="575"/>
      <c r="AA219" s="575"/>
      <c r="AB219" s="575"/>
      <c r="AC219" s="575"/>
      <c r="AD219" s="575"/>
    </row>
    <row r="220" spans="1:30" ht="35.25" customHeight="1" thickTop="1" thickBot="1">
      <c r="A220" s="563">
        <v>16.11</v>
      </c>
      <c r="B220" s="564"/>
      <c r="C220" s="564"/>
      <c r="D220" s="564"/>
      <c r="E220" s="564"/>
      <c r="F220" s="577" t="s">
        <v>1328</v>
      </c>
      <c r="G220" s="605">
        <v>0</v>
      </c>
      <c r="H220" s="605">
        <v>0</v>
      </c>
      <c r="I220" s="567" t="str">
        <f t="shared" si="24"/>
        <v>No hay Programación</v>
      </c>
      <c r="J220" s="568" t="str">
        <f t="shared" si="25"/>
        <v>De acuerdo con lo programado</v>
      </c>
      <c r="K220" s="578"/>
      <c r="L220" s="604">
        <v>1</v>
      </c>
      <c r="M220" s="604">
        <v>2</v>
      </c>
      <c r="N220" s="567">
        <f t="shared" si="31"/>
        <v>2</v>
      </c>
      <c r="O220" s="568" t="str">
        <f t="shared" si="26"/>
        <v>De acuerdo con lo programado</v>
      </c>
      <c r="P220" s="575"/>
      <c r="Q220" s="643">
        <v>1</v>
      </c>
      <c r="R220" s="643">
        <v>2</v>
      </c>
      <c r="S220" s="567">
        <f t="shared" si="27"/>
        <v>2</v>
      </c>
      <c r="T220" s="568" t="str">
        <f t="shared" si="28"/>
        <v>De acuerdo con lo programado</v>
      </c>
      <c r="U220" s="575"/>
      <c r="V220" s="575">
        <f>'[2]PIF AIDOQ'!V220+'[2]PIF PB'!V220+[2]David!V220+'[2]José Luis'!V220+[2]Leo!V220+[2]Ricardo!V220+'[2]Luis A'!V220+[2]DR!V220</f>
        <v>0</v>
      </c>
      <c r="W220" s="575">
        <f>'[2]PIF AIDOQ'!W220+'[2]PIF PB'!W220+[2]David!W220+'[2]José Luis'!W220+[2]Leo!W220+[2]Ricardo!W220+'[2]Luis A'!W220+[2]DR!W220</f>
        <v>0</v>
      </c>
      <c r="X220" s="567" t="str">
        <f t="shared" si="29"/>
        <v>No hay Programación</v>
      </c>
      <c r="Y220" s="568" t="str">
        <f t="shared" si="30"/>
        <v>De acuerdo con lo programado</v>
      </c>
      <c r="Z220" s="575"/>
      <c r="AA220" s="575"/>
      <c r="AB220" s="575"/>
      <c r="AC220" s="575"/>
      <c r="AD220" s="575"/>
    </row>
    <row r="221" spans="1:30" ht="35.25" customHeight="1" thickTop="1" thickBot="1">
      <c r="A221" s="563">
        <v>16.11</v>
      </c>
      <c r="B221" s="564"/>
      <c r="C221" s="564"/>
      <c r="D221" s="564"/>
      <c r="E221" s="564"/>
      <c r="F221" s="577" t="s">
        <v>1328</v>
      </c>
      <c r="G221" s="605">
        <v>0</v>
      </c>
      <c r="H221" s="605">
        <v>0</v>
      </c>
      <c r="I221" s="567" t="str">
        <f t="shared" si="24"/>
        <v>No hay Programación</v>
      </c>
      <c r="J221" s="568" t="str">
        <f t="shared" si="25"/>
        <v>De acuerdo con lo programado</v>
      </c>
      <c r="K221" s="578"/>
      <c r="L221" s="604">
        <v>1</v>
      </c>
      <c r="M221" s="604">
        <v>2</v>
      </c>
      <c r="N221" s="567">
        <f t="shared" si="31"/>
        <v>2</v>
      </c>
      <c r="O221" s="568" t="str">
        <f t="shared" si="26"/>
        <v>De acuerdo con lo programado</v>
      </c>
      <c r="P221" s="575"/>
      <c r="Q221" s="643">
        <v>1</v>
      </c>
      <c r="R221" s="643">
        <v>1</v>
      </c>
      <c r="S221" s="567">
        <f t="shared" si="27"/>
        <v>1</v>
      </c>
      <c r="T221" s="568" t="str">
        <f t="shared" si="28"/>
        <v>De acuerdo con lo programado</v>
      </c>
      <c r="U221" s="575"/>
      <c r="V221" s="575">
        <f>'[2]PIF AIDOQ'!V221+'[2]PIF PB'!V221+[2]David!V221+'[2]José Luis'!V221+[2]Leo!V221+[2]Ricardo!V221+'[2]Luis A'!V221+[2]DR!V221</f>
        <v>0</v>
      </c>
      <c r="W221" s="575">
        <f>'[2]PIF AIDOQ'!W221+'[2]PIF PB'!W221+[2]David!W221+'[2]José Luis'!W221+[2]Leo!W221+[2]Ricardo!W221+'[2]Luis A'!W221+[2]DR!W221</f>
        <v>0</v>
      </c>
      <c r="X221" s="567" t="str">
        <f t="shared" si="29"/>
        <v>No hay Programación</v>
      </c>
      <c r="Y221" s="568" t="str">
        <f t="shared" si="30"/>
        <v>De acuerdo con lo programado</v>
      </c>
      <c r="Z221" s="575"/>
      <c r="AA221" s="575"/>
      <c r="AB221" s="575"/>
      <c r="AC221" s="575"/>
      <c r="AD221" s="575"/>
    </row>
    <row r="222" spans="1:30" ht="35.25" customHeight="1" thickTop="1" thickBot="1">
      <c r="A222" s="563">
        <v>16.11</v>
      </c>
      <c r="B222" s="564"/>
      <c r="C222" s="564"/>
      <c r="D222" s="564"/>
      <c r="E222" s="564"/>
      <c r="F222" s="577" t="s">
        <v>1328</v>
      </c>
      <c r="G222" s="605">
        <v>0</v>
      </c>
      <c r="H222" s="605">
        <v>0</v>
      </c>
      <c r="I222" s="567" t="str">
        <f t="shared" si="24"/>
        <v>No hay Programación</v>
      </c>
      <c r="J222" s="568" t="str">
        <f t="shared" si="25"/>
        <v>De acuerdo con lo programado</v>
      </c>
      <c r="K222" s="578"/>
      <c r="L222" s="604">
        <v>1</v>
      </c>
      <c r="M222" s="604">
        <v>2</v>
      </c>
      <c r="N222" s="567">
        <f t="shared" si="31"/>
        <v>2</v>
      </c>
      <c r="O222" s="568" t="str">
        <f t="shared" si="26"/>
        <v>De acuerdo con lo programado</v>
      </c>
      <c r="P222" s="575"/>
      <c r="Q222" s="643">
        <v>1</v>
      </c>
      <c r="R222" s="643">
        <v>1</v>
      </c>
      <c r="S222" s="567">
        <f t="shared" si="27"/>
        <v>1</v>
      </c>
      <c r="T222" s="568" t="str">
        <f t="shared" si="28"/>
        <v>De acuerdo con lo programado</v>
      </c>
      <c r="U222" s="575"/>
      <c r="V222" s="575">
        <f>'[2]PIF AIDOQ'!V222+'[2]PIF PB'!V222+[2]David!V222+'[2]José Luis'!V222+[2]Leo!V222+[2]Ricardo!V222+'[2]Luis A'!V222+[2]DR!V222</f>
        <v>0</v>
      </c>
      <c r="W222" s="575">
        <f>'[2]PIF AIDOQ'!W222+'[2]PIF PB'!W222+[2]David!W222+'[2]José Luis'!W222+[2]Leo!W222+[2]Ricardo!W222+'[2]Luis A'!W222+[2]DR!W222</f>
        <v>0</v>
      </c>
      <c r="X222" s="567" t="str">
        <f t="shared" si="29"/>
        <v>No hay Programación</v>
      </c>
      <c r="Y222" s="568" t="str">
        <f t="shared" si="30"/>
        <v>De acuerdo con lo programado</v>
      </c>
      <c r="Z222" s="575"/>
      <c r="AA222" s="575"/>
      <c r="AB222" s="575"/>
      <c r="AC222" s="575"/>
      <c r="AD222" s="575"/>
    </row>
    <row r="223" spans="1:30" ht="35.25" customHeight="1" thickTop="1" thickBot="1">
      <c r="A223" s="563">
        <v>16.11</v>
      </c>
      <c r="B223" s="564"/>
      <c r="C223" s="564"/>
      <c r="D223" s="564"/>
      <c r="E223" s="564"/>
      <c r="F223" s="577" t="s">
        <v>1328</v>
      </c>
      <c r="G223" s="605">
        <v>0</v>
      </c>
      <c r="H223" s="605">
        <v>0</v>
      </c>
      <c r="I223" s="567" t="str">
        <f t="shared" si="24"/>
        <v>No hay Programación</v>
      </c>
      <c r="J223" s="568" t="str">
        <f t="shared" si="25"/>
        <v>De acuerdo con lo programado</v>
      </c>
      <c r="K223" s="578"/>
      <c r="L223" s="604">
        <v>1</v>
      </c>
      <c r="M223" s="604">
        <v>2</v>
      </c>
      <c r="N223" s="567">
        <f t="shared" si="31"/>
        <v>2</v>
      </c>
      <c r="O223" s="568" t="str">
        <f t="shared" si="26"/>
        <v>De acuerdo con lo programado</v>
      </c>
      <c r="P223" s="575"/>
      <c r="Q223" s="643">
        <v>1</v>
      </c>
      <c r="R223" s="643">
        <v>1</v>
      </c>
      <c r="S223" s="567">
        <f t="shared" si="27"/>
        <v>1</v>
      </c>
      <c r="T223" s="568" t="str">
        <f t="shared" si="28"/>
        <v>De acuerdo con lo programado</v>
      </c>
      <c r="U223" s="575"/>
      <c r="V223" s="575">
        <f>'[2]PIF AIDOQ'!V223+'[2]PIF PB'!V223+[2]David!V223+'[2]José Luis'!V223+[2]Leo!V223+[2]Ricardo!V223+'[2]Luis A'!V223+[2]DR!V223</f>
        <v>0</v>
      </c>
      <c r="W223" s="575">
        <f>'[2]PIF AIDOQ'!W223+'[2]PIF PB'!W223+[2]David!W223+'[2]José Luis'!W223+[2]Leo!W223+[2]Ricardo!W223+'[2]Luis A'!W223+[2]DR!W223</f>
        <v>0</v>
      </c>
      <c r="X223" s="567" t="str">
        <f t="shared" si="29"/>
        <v>No hay Programación</v>
      </c>
      <c r="Y223" s="568" t="str">
        <f t="shared" si="30"/>
        <v>De acuerdo con lo programado</v>
      </c>
      <c r="Z223" s="575"/>
      <c r="AA223" s="575"/>
      <c r="AB223" s="575"/>
      <c r="AC223" s="575"/>
      <c r="AD223" s="575"/>
    </row>
    <row r="224" spans="1:30" ht="35.25" customHeight="1" thickTop="1" thickBot="1">
      <c r="A224" s="563">
        <v>16.11</v>
      </c>
      <c r="B224" s="564"/>
      <c r="C224" s="564"/>
      <c r="D224" s="564"/>
      <c r="E224" s="564"/>
      <c r="F224" s="577" t="s">
        <v>1328</v>
      </c>
      <c r="G224" s="605">
        <v>0</v>
      </c>
      <c r="H224" s="605">
        <v>0</v>
      </c>
      <c r="I224" s="567" t="str">
        <f t="shared" si="24"/>
        <v>No hay Programación</v>
      </c>
      <c r="J224" s="568" t="str">
        <f t="shared" si="25"/>
        <v>De acuerdo con lo programado</v>
      </c>
      <c r="K224" s="578"/>
      <c r="L224" s="604">
        <v>1</v>
      </c>
      <c r="M224" s="604">
        <v>2</v>
      </c>
      <c r="N224" s="567">
        <f t="shared" si="31"/>
        <v>2</v>
      </c>
      <c r="O224" s="568" t="str">
        <f t="shared" si="26"/>
        <v>De acuerdo con lo programado</v>
      </c>
      <c r="P224" s="575"/>
      <c r="Q224" s="643">
        <v>0</v>
      </c>
      <c r="R224" s="643">
        <v>0</v>
      </c>
      <c r="S224" s="567" t="str">
        <f t="shared" si="27"/>
        <v>No hay Programación</v>
      </c>
      <c r="T224" s="568" t="str">
        <f t="shared" si="28"/>
        <v>De acuerdo con lo programado</v>
      </c>
      <c r="U224" s="575"/>
      <c r="V224" s="575">
        <f>'[2]PIF AIDOQ'!V224+'[2]PIF PB'!V224+[2]David!V224+'[2]José Luis'!V224+[2]Leo!V224+[2]Ricardo!V224+'[2]Luis A'!V224+[2]DR!V224</f>
        <v>0</v>
      </c>
      <c r="W224" s="575">
        <f>'[2]PIF AIDOQ'!W224+'[2]PIF PB'!W224+[2]David!W224+'[2]José Luis'!W224+[2]Leo!W224+[2]Ricardo!W224+'[2]Luis A'!W224+[2]DR!W224</f>
        <v>0</v>
      </c>
      <c r="X224" s="567" t="str">
        <f t="shared" si="29"/>
        <v>No hay Programación</v>
      </c>
      <c r="Y224" s="568" t="str">
        <f t="shared" si="30"/>
        <v>De acuerdo con lo programado</v>
      </c>
      <c r="Z224" s="575"/>
      <c r="AA224" s="575"/>
      <c r="AB224" s="575"/>
      <c r="AC224" s="575"/>
      <c r="AD224" s="575"/>
    </row>
    <row r="225" spans="1:30" ht="35.25" customHeight="1" thickTop="1" thickBot="1">
      <c r="A225" s="563">
        <v>16.11</v>
      </c>
      <c r="B225" s="564"/>
      <c r="C225" s="564"/>
      <c r="D225" s="564"/>
      <c r="E225" s="564"/>
      <c r="F225" s="577" t="s">
        <v>1328</v>
      </c>
      <c r="G225" s="605">
        <v>0</v>
      </c>
      <c r="H225" s="605">
        <v>0</v>
      </c>
      <c r="I225" s="567" t="str">
        <f t="shared" si="24"/>
        <v>No hay Programación</v>
      </c>
      <c r="J225" s="568" t="str">
        <f t="shared" si="25"/>
        <v>De acuerdo con lo programado</v>
      </c>
      <c r="K225" s="578"/>
      <c r="L225" s="604">
        <v>1</v>
      </c>
      <c r="M225" s="604">
        <v>2</v>
      </c>
      <c r="N225" s="567">
        <f t="shared" si="31"/>
        <v>2</v>
      </c>
      <c r="O225" s="568" t="str">
        <f t="shared" si="26"/>
        <v>De acuerdo con lo programado</v>
      </c>
      <c r="P225" s="575"/>
      <c r="Q225" s="643">
        <v>0</v>
      </c>
      <c r="R225" s="643">
        <v>0</v>
      </c>
      <c r="S225" s="567" t="str">
        <f t="shared" si="27"/>
        <v>No hay Programación</v>
      </c>
      <c r="T225" s="568" t="str">
        <f t="shared" si="28"/>
        <v>De acuerdo con lo programado</v>
      </c>
      <c r="U225" s="575"/>
      <c r="V225" s="575">
        <f>'[2]PIF AIDOQ'!V225+'[2]PIF PB'!V225+[2]David!V225+'[2]José Luis'!V225+[2]Leo!V225+[2]Ricardo!V225+'[2]Luis A'!V225+[2]DR!V225</f>
        <v>0</v>
      </c>
      <c r="W225" s="575">
        <f>'[2]PIF AIDOQ'!W225+'[2]PIF PB'!W225+[2]David!W225+'[2]José Luis'!W225+[2]Leo!W225+[2]Ricardo!W225+'[2]Luis A'!W225+[2]DR!W225</f>
        <v>0</v>
      </c>
      <c r="X225" s="567" t="str">
        <f t="shared" si="29"/>
        <v>No hay Programación</v>
      </c>
      <c r="Y225" s="568" t="str">
        <f t="shared" si="30"/>
        <v>De acuerdo con lo programado</v>
      </c>
      <c r="Z225" s="575"/>
      <c r="AA225" s="575"/>
      <c r="AB225" s="575"/>
      <c r="AC225" s="575"/>
      <c r="AD225" s="575"/>
    </row>
    <row r="226" spans="1:30" ht="35.25" customHeight="1" thickTop="1" thickBot="1">
      <c r="A226" s="563">
        <v>16.11</v>
      </c>
      <c r="B226" s="564"/>
      <c r="C226" s="564"/>
      <c r="D226" s="564"/>
      <c r="E226" s="564"/>
      <c r="F226" s="577" t="s">
        <v>1328</v>
      </c>
      <c r="G226" s="605">
        <v>0</v>
      </c>
      <c r="H226" s="605">
        <v>0</v>
      </c>
      <c r="I226" s="567" t="str">
        <f t="shared" si="24"/>
        <v>No hay Programación</v>
      </c>
      <c r="J226" s="568" t="str">
        <f t="shared" si="25"/>
        <v>De acuerdo con lo programado</v>
      </c>
      <c r="K226" s="578"/>
      <c r="L226" s="604">
        <v>1</v>
      </c>
      <c r="M226" s="604">
        <v>2</v>
      </c>
      <c r="N226" s="567">
        <f t="shared" si="31"/>
        <v>2</v>
      </c>
      <c r="O226" s="568" t="str">
        <f t="shared" si="26"/>
        <v>De acuerdo con lo programado</v>
      </c>
      <c r="P226" s="575"/>
      <c r="Q226" s="643">
        <v>0</v>
      </c>
      <c r="R226" s="643">
        <v>0</v>
      </c>
      <c r="S226" s="567" t="str">
        <f t="shared" si="27"/>
        <v>No hay Programación</v>
      </c>
      <c r="T226" s="568" t="str">
        <f t="shared" si="28"/>
        <v>De acuerdo con lo programado</v>
      </c>
      <c r="U226" s="575"/>
      <c r="V226" s="575">
        <f>'[2]PIF AIDOQ'!V226+'[2]PIF PB'!V226+[2]David!V226+'[2]José Luis'!V226+[2]Leo!V226+[2]Ricardo!V226+'[2]Luis A'!V226+[2]DR!V226</f>
        <v>0</v>
      </c>
      <c r="W226" s="575">
        <f>'[2]PIF AIDOQ'!W226+'[2]PIF PB'!W226+[2]David!W226+'[2]José Luis'!W226+[2]Leo!W226+[2]Ricardo!W226+'[2]Luis A'!W226+[2]DR!W226</f>
        <v>0</v>
      </c>
      <c r="X226" s="567" t="str">
        <f t="shared" si="29"/>
        <v>No hay Programación</v>
      </c>
      <c r="Y226" s="568" t="str">
        <f t="shared" si="30"/>
        <v>De acuerdo con lo programado</v>
      </c>
      <c r="Z226" s="575"/>
      <c r="AA226" s="575"/>
      <c r="AB226" s="575"/>
      <c r="AC226" s="575"/>
      <c r="AD226" s="575"/>
    </row>
    <row r="227" spans="1:30" ht="35.25" customHeight="1" thickTop="1" thickBot="1">
      <c r="A227" s="563">
        <v>16.11</v>
      </c>
      <c r="B227" s="564"/>
      <c r="C227" s="564"/>
      <c r="D227" s="564"/>
      <c r="E227" s="564"/>
      <c r="F227" s="577" t="s">
        <v>1328</v>
      </c>
      <c r="G227" s="605">
        <v>0</v>
      </c>
      <c r="H227" s="605">
        <v>0</v>
      </c>
      <c r="I227" s="567" t="str">
        <f t="shared" si="24"/>
        <v>No hay Programación</v>
      </c>
      <c r="J227" s="568" t="str">
        <f t="shared" si="25"/>
        <v>De acuerdo con lo programado</v>
      </c>
      <c r="K227" s="578"/>
      <c r="L227" s="604">
        <v>1</v>
      </c>
      <c r="M227" s="604">
        <v>2</v>
      </c>
      <c r="N227" s="567">
        <f t="shared" si="31"/>
        <v>2</v>
      </c>
      <c r="O227" s="568" t="str">
        <f t="shared" si="26"/>
        <v>De acuerdo con lo programado</v>
      </c>
      <c r="P227" s="575"/>
      <c r="Q227" s="643">
        <v>0</v>
      </c>
      <c r="R227" s="643">
        <v>0</v>
      </c>
      <c r="S227" s="567" t="str">
        <f t="shared" si="27"/>
        <v>No hay Programación</v>
      </c>
      <c r="T227" s="568" t="str">
        <f t="shared" si="28"/>
        <v>De acuerdo con lo programado</v>
      </c>
      <c r="U227" s="575"/>
      <c r="V227" s="575">
        <f>'[2]PIF AIDOQ'!V227+'[2]PIF PB'!V227+[2]David!V227+'[2]José Luis'!V227+[2]Leo!V227+[2]Ricardo!V227+'[2]Luis A'!V227+[2]DR!V227</f>
        <v>0</v>
      </c>
      <c r="W227" s="575">
        <f>'[2]PIF AIDOQ'!W227+'[2]PIF PB'!W227+[2]David!W227+'[2]José Luis'!W227+[2]Leo!W227+[2]Ricardo!W227+'[2]Luis A'!W227+[2]DR!W227</f>
        <v>0</v>
      </c>
      <c r="X227" s="567" t="str">
        <f t="shared" si="29"/>
        <v>No hay Programación</v>
      </c>
      <c r="Y227" s="568" t="str">
        <f t="shared" si="30"/>
        <v>De acuerdo con lo programado</v>
      </c>
      <c r="Z227" s="575"/>
      <c r="AA227" s="575"/>
      <c r="AB227" s="575"/>
      <c r="AC227" s="575"/>
      <c r="AD227" s="575"/>
    </row>
    <row r="228" spans="1:30" ht="35.25" customHeight="1" thickTop="1" thickBot="1">
      <c r="A228" s="563">
        <v>16.11</v>
      </c>
      <c r="B228" s="564"/>
      <c r="C228" s="564"/>
      <c r="D228" s="564"/>
      <c r="E228" s="564"/>
      <c r="F228" s="577" t="s">
        <v>1328</v>
      </c>
      <c r="G228" s="605">
        <v>0</v>
      </c>
      <c r="H228" s="605">
        <v>0</v>
      </c>
      <c r="I228" s="567" t="str">
        <f t="shared" si="24"/>
        <v>No hay Programación</v>
      </c>
      <c r="J228" s="568" t="str">
        <f t="shared" si="25"/>
        <v>De acuerdo con lo programado</v>
      </c>
      <c r="K228" s="578"/>
      <c r="L228" s="604">
        <v>1</v>
      </c>
      <c r="M228" s="604">
        <v>2</v>
      </c>
      <c r="N228" s="567">
        <f t="shared" si="31"/>
        <v>2</v>
      </c>
      <c r="O228" s="568" t="str">
        <f t="shared" si="26"/>
        <v>De acuerdo con lo programado</v>
      </c>
      <c r="P228" s="575"/>
      <c r="Q228" s="643">
        <v>0</v>
      </c>
      <c r="R228" s="643">
        <v>0</v>
      </c>
      <c r="S228" s="567" t="str">
        <f t="shared" si="27"/>
        <v>No hay Programación</v>
      </c>
      <c r="T228" s="568" t="str">
        <f t="shared" si="28"/>
        <v>De acuerdo con lo programado</v>
      </c>
      <c r="U228" s="575"/>
      <c r="V228" s="575">
        <f>'[2]PIF AIDOQ'!V228+'[2]PIF PB'!V228+[2]David!V228+'[2]José Luis'!V228+[2]Leo!V228+[2]Ricardo!V228+'[2]Luis A'!V228+[2]DR!V228</f>
        <v>0</v>
      </c>
      <c r="W228" s="575">
        <f>'[2]PIF AIDOQ'!W228+'[2]PIF PB'!W228+[2]David!W228+'[2]José Luis'!W228+[2]Leo!W228+[2]Ricardo!W228+'[2]Luis A'!W228+[2]DR!W228</f>
        <v>0</v>
      </c>
      <c r="X228" s="567" t="str">
        <f t="shared" si="29"/>
        <v>No hay Programación</v>
      </c>
      <c r="Y228" s="568" t="str">
        <f t="shared" si="30"/>
        <v>De acuerdo con lo programado</v>
      </c>
      <c r="Z228" s="575"/>
      <c r="AA228" s="575"/>
      <c r="AB228" s="575"/>
      <c r="AC228" s="575"/>
      <c r="AD228" s="575"/>
    </row>
    <row r="229" spans="1:30" ht="35.25" customHeight="1" thickTop="1" thickBot="1">
      <c r="A229" s="563">
        <v>16.12</v>
      </c>
      <c r="B229" s="564"/>
      <c r="C229" s="564"/>
      <c r="D229" s="564"/>
      <c r="E229" s="564"/>
      <c r="F229" s="587" t="s">
        <v>1329</v>
      </c>
      <c r="G229" s="605">
        <v>2</v>
      </c>
      <c r="H229" s="605">
        <v>3</v>
      </c>
      <c r="I229" s="567">
        <f t="shared" si="24"/>
        <v>1.5</v>
      </c>
      <c r="J229" s="568" t="str">
        <f t="shared" si="25"/>
        <v>De acuerdo con lo programado</v>
      </c>
      <c r="K229" s="588"/>
      <c r="L229" s="604">
        <v>4</v>
      </c>
      <c r="M229" s="604">
        <v>3</v>
      </c>
      <c r="N229" s="567">
        <f t="shared" si="31"/>
        <v>0.75</v>
      </c>
      <c r="O229" s="568" t="str">
        <f t="shared" si="26"/>
        <v>Atraso Leve</v>
      </c>
      <c r="P229" s="575"/>
      <c r="Q229" s="643">
        <v>4</v>
      </c>
      <c r="R229" s="643">
        <v>4</v>
      </c>
      <c r="S229" s="567">
        <f t="shared" si="27"/>
        <v>1</v>
      </c>
      <c r="T229" s="568" t="str">
        <f t="shared" si="28"/>
        <v>De acuerdo con lo programado</v>
      </c>
      <c r="U229" s="575"/>
      <c r="V229" s="575">
        <f>'[2]PIF AIDOQ'!V229+'[2]PIF PB'!V229+[2]David!V229+'[2]José Luis'!V229+[2]Leo!V229+[2]Ricardo!V229+'[2]Luis A'!V229+[2]DR!V229</f>
        <v>4</v>
      </c>
      <c r="W229" s="575">
        <f>'[2]PIF AIDOQ'!W229+'[2]PIF PB'!W229+[2]David!W229+'[2]José Luis'!W229+[2]Leo!W229+[2]Ricardo!W229+'[2]Luis A'!W229+[2]DR!W229</f>
        <v>8</v>
      </c>
      <c r="X229" s="567">
        <f t="shared" si="29"/>
        <v>2</v>
      </c>
      <c r="Y229" s="568" t="str">
        <f t="shared" si="30"/>
        <v>De acuerdo con lo programado</v>
      </c>
      <c r="Z229" s="575"/>
      <c r="AA229" s="575"/>
      <c r="AB229" s="575"/>
      <c r="AC229" s="575"/>
      <c r="AD229" s="575"/>
    </row>
    <row r="230" spans="1:30" ht="35.25" customHeight="1" thickTop="1" thickBot="1">
      <c r="A230" s="563">
        <v>16.12</v>
      </c>
      <c r="B230" s="564"/>
      <c r="C230" s="564"/>
      <c r="D230" s="564"/>
      <c r="E230" s="564"/>
      <c r="F230" s="587" t="s">
        <v>1329</v>
      </c>
      <c r="G230" s="605">
        <v>0</v>
      </c>
      <c r="H230" s="605">
        <v>0</v>
      </c>
      <c r="I230" s="567" t="str">
        <f t="shared" si="24"/>
        <v>No hay Programación</v>
      </c>
      <c r="J230" s="568" t="str">
        <f t="shared" si="25"/>
        <v>De acuerdo con lo programado</v>
      </c>
      <c r="K230" s="588"/>
      <c r="L230" s="604">
        <v>0</v>
      </c>
      <c r="M230" s="604">
        <v>1</v>
      </c>
      <c r="N230" s="567" t="str">
        <f t="shared" si="31"/>
        <v>No hay Programación</v>
      </c>
      <c r="O230" s="568" t="str">
        <f t="shared" si="26"/>
        <v>De acuerdo con lo programado</v>
      </c>
      <c r="P230" s="575"/>
      <c r="Q230" s="643">
        <v>0</v>
      </c>
      <c r="R230" s="643">
        <v>1</v>
      </c>
      <c r="S230" s="567" t="str">
        <f t="shared" si="27"/>
        <v>No hay Programación</v>
      </c>
      <c r="T230" s="568" t="str">
        <f t="shared" si="28"/>
        <v>De acuerdo con lo programado</v>
      </c>
      <c r="U230" s="575"/>
      <c r="V230" s="575">
        <f>'[2]PIF AIDOQ'!V230+'[2]PIF PB'!V230+[2]David!V230+'[2]José Luis'!V230+[2]Leo!V230+[2]Ricardo!V230+'[2]Luis A'!V230+[2]DR!V230</f>
        <v>0</v>
      </c>
      <c r="W230" s="575">
        <f>'[2]PIF AIDOQ'!W230+'[2]PIF PB'!W230+[2]David!W230+'[2]José Luis'!W230+[2]Leo!W230+[2]Ricardo!W230+'[2]Luis A'!W230+[2]DR!W230</f>
        <v>0</v>
      </c>
      <c r="X230" s="567" t="str">
        <f t="shared" si="29"/>
        <v>No hay Programación</v>
      </c>
      <c r="Y230" s="568" t="str">
        <f t="shared" si="30"/>
        <v>De acuerdo con lo programado</v>
      </c>
      <c r="Z230" s="575"/>
      <c r="AA230" s="575"/>
      <c r="AB230" s="575"/>
      <c r="AC230" s="575"/>
      <c r="AD230" s="575"/>
    </row>
    <row r="231" spans="1:30" ht="35.25" customHeight="1" thickTop="1" thickBot="1">
      <c r="A231" s="563">
        <v>16.12</v>
      </c>
      <c r="B231" s="564"/>
      <c r="C231" s="564"/>
      <c r="D231" s="564"/>
      <c r="E231" s="564"/>
      <c r="F231" s="587" t="s">
        <v>1329</v>
      </c>
      <c r="G231" s="605">
        <v>0</v>
      </c>
      <c r="H231" s="605">
        <v>0</v>
      </c>
      <c r="I231" s="567" t="str">
        <f t="shared" si="24"/>
        <v>No hay Programación</v>
      </c>
      <c r="J231" s="568" t="str">
        <f t="shared" si="25"/>
        <v>De acuerdo con lo programado</v>
      </c>
      <c r="K231" s="588"/>
      <c r="L231" s="604">
        <v>0</v>
      </c>
      <c r="M231" s="604">
        <v>1</v>
      </c>
      <c r="N231" s="567" t="str">
        <f t="shared" si="31"/>
        <v>No hay Programación</v>
      </c>
      <c r="O231" s="568" t="str">
        <f t="shared" si="26"/>
        <v>De acuerdo con lo programado</v>
      </c>
      <c r="P231" s="575"/>
      <c r="Q231" s="643">
        <v>0</v>
      </c>
      <c r="R231" s="643">
        <v>1</v>
      </c>
      <c r="S231" s="567" t="str">
        <f t="shared" si="27"/>
        <v>No hay Programación</v>
      </c>
      <c r="T231" s="568" t="str">
        <f t="shared" si="28"/>
        <v>De acuerdo con lo programado</v>
      </c>
      <c r="U231" s="575"/>
      <c r="V231" s="575">
        <f>'[2]PIF AIDOQ'!V231+'[2]PIF PB'!V231+[2]David!V231+'[2]José Luis'!V231+[2]Leo!V231+[2]Ricardo!V231+'[2]Luis A'!V231+[2]DR!V231</f>
        <v>0</v>
      </c>
      <c r="W231" s="575">
        <f>'[2]PIF AIDOQ'!W231+'[2]PIF PB'!W231+[2]David!W231+'[2]José Luis'!W231+[2]Leo!W231+[2]Ricardo!W231+'[2]Luis A'!W231+[2]DR!W231</f>
        <v>0</v>
      </c>
      <c r="X231" s="567" t="str">
        <f t="shared" si="29"/>
        <v>No hay Programación</v>
      </c>
      <c r="Y231" s="568" t="str">
        <f t="shared" si="30"/>
        <v>De acuerdo con lo programado</v>
      </c>
      <c r="Z231" s="575"/>
      <c r="AA231" s="575"/>
      <c r="AB231" s="575"/>
      <c r="AC231" s="575"/>
      <c r="AD231" s="575"/>
    </row>
    <row r="232" spans="1:30" ht="35.25" customHeight="1" thickTop="1" thickBot="1">
      <c r="A232" s="563">
        <v>16.13</v>
      </c>
      <c r="B232" s="564"/>
      <c r="C232" s="564"/>
      <c r="D232" s="564"/>
      <c r="E232" s="564"/>
      <c r="F232" s="577" t="s">
        <v>1330</v>
      </c>
      <c r="G232" s="605">
        <v>3</v>
      </c>
      <c r="H232" s="605">
        <v>13</v>
      </c>
      <c r="I232" s="567">
        <f t="shared" si="24"/>
        <v>4.333333333333333</v>
      </c>
      <c r="J232" s="568" t="str">
        <f t="shared" si="25"/>
        <v>De acuerdo con lo programado</v>
      </c>
      <c r="K232" s="578"/>
      <c r="L232" s="604">
        <v>2</v>
      </c>
      <c r="M232" s="604">
        <v>3</v>
      </c>
      <c r="N232" s="567">
        <f t="shared" si="31"/>
        <v>1.5</v>
      </c>
      <c r="O232" s="568" t="str">
        <f t="shared" si="26"/>
        <v>De acuerdo con lo programado</v>
      </c>
      <c r="P232" s="575"/>
      <c r="Q232" s="643">
        <v>51</v>
      </c>
      <c r="R232" s="643">
        <v>51</v>
      </c>
      <c r="S232" s="567">
        <f t="shared" si="27"/>
        <v>1</v>
      </c>
      <c r="T232" s="568" t="str">
        <f t="shared" si="28"/>
        <v>De acuerdo con lo programado</v>
      </c>
      <c r="U232" s="575"/>
      <c r="V232" s="575">
        <f>'[2]PIF AIDOQ'!V232+'[2]PIF PB'!V232+[2]David!V232+'[2]José Luis'!V232+[2]Leo!V232+[2]Ricardo!V232+'[2]Luis A'!V232+[2]DR!V232</f>
        <v>12</v>
      </c>
      <c r="W232" s="575">
        <f>'[2]PIF AIDOQ'!W232+'[2]PIF PB'!W232+[2]David!W232+'[2]José Luis'!W232+[2]Leo!W232+[2]Ricardo!W232+'[2]Luis A'!W232+[2]DR!W232</f>
        <v>12</v>
      </c>
      <c r="X232" s="567">
        <f t="shared" si="29"/>
        <v>1</v>
      </c>
      <c r="Y232" s="568" t="str">
        <f t="shared" si="30"/>
        <v>De acuerdo con lo programado</v>
      </c>
      <c r="Z232" s="575"/>
      <c r="AA232" s="575"/>
      <c r="AB232" s="575"/>
      <c r="AC232" s="575"/>
      <c r="AD232" s="575"/>
    </row>
    <row r="233" spans="1:30" ht="35.25" customHeight="1" thickTop="1" thickBot="1">
      <c r="A233" s="563">
        <v>16.14</v>
      </c>
      <c r="B233" s="564"/>
      <c r="C233" s="564"/>
      <c r="D233" s="564"/>
      <c r="E233" s="564"/>
      <c r="F233" s="577" t="s">
        <v>1331</v>
      </c>
      <c r="G233" s="605">
        <v>1</v>
      </c>
      <c r="H233" s="605">
        <v>12</v>
      </c>
      <c r="I233" s="567">
        <f t="shared" si="24"/>
        <v>12</v>
      </c>
      <c r="J233" s="568" t="str">
        <f t="shared" si="25"/>
        <v>De acuerdo con lo programado</v>
      </c>
      <c r="K233" s="578"/>
      <c r="L233" s="604">
        <v>8</v>
      </c>
      <c r="M233" s="604">
        <v>9</v>
      </c>
      <c r="N233" s="567">
        <f t="shared" si="31"/>
        <v>1.125</v>
      </c>
      <c r="O233" s="568" t="str">
        <f t="shared" si="26"/>
        <v>De acuerdo con lo programado</v>
      </c>
      <c r="P233" s="575"/>
      <c r="Q233" s="643">
        <v>0</v>
      </c>
      <c r="R233" s="643">
        <v>1</v>
      </c>
      <c r="S233" s="567" t="str">
        <f t="shared" si="27"/>
        <v>No hay Programación</v>
      </c>
      <c r="T233" s="568" t="str">
        <f t="shared" si="28"/>
        <v>De acuerdo con lo programado</v>
      </c>
      <c r="U233" s="575"/>
      <c r="V233" s="575">
        <f>'[2]PIF AIDOQ'!V233+'[2]PIF PB'!V233+[2]David!V233+'[2]José Luis'!V233+[2]Leo!V233+[2]Ricardo!V233+'[2]Luis A'!V233+[2]DR!V233</f>
        <v>6</v>
      </c>
      <c r="W233" s="575">
        <f>'[2]PIF AIDOQ'!W233+'[2]PIF PB'!W233+[2]David!W233+'[2]José Luis'!W233+[2]Leo!W233+[2]Ricardo!W233+'[2]Luis A'!W233+[2]DR!W233</f>
        <v>14</v>
      </c>
      <c r="X233" s="567">
        <f t="shared" si="29"/>
        <v>2.3333333333333335</v>
      </c>
      <c r="Y233" s="568" t="str">
        <f t="shared" si="30"/>
        <v>De acuerdo con lo programado</v>
      </c>
      <c r="Z233" s="575"/>
      <c r="AA233" s="575"/>
      <c r="AB233" s="575"/>
      <c r="AC233" s="575"/>
      <c r="AD233" s="575"/>
    </row>
    <row r="234" spans="1:30" ht="35.25" customHeight="1" thickTop="1" thickBot="1">
      <c r="A234" s="563">
        <v>16.14</v>
      </c>
      <c r="B234" s="564"/>
      <c r="C234" s="564"/>
      <c r="D234" s="564"/>
      <c r="E234" s="564"/>
      <c r="F234" s="577" t="s">
        <v>1331</v>
      </c>
      <c r="G234" s="605">
        <v>0</v>
      </c>
      <c r="H234" s="605">
        <v>0</v>
      </c>
      <c r="I234" s="567" t="str">
        <f t="shared" si="24"/>
        <v>No hay Programación</v>
      </c>
      <c r="J234" s="568" t="str">
        <f t="shared" si="25"/>
        <v>De acuerdo con lo programado</v>
      </c>
      <c r="K234" s="578"/>
      <c r="L234" s="604">
        <v>0</v>
      </c>
      <c r="M234" s="604">
        <v>1</v>
      </c>
      <c r="N234" s="567" t="str">
        <f t="shared" si="31"/>
        <v>No hay Programación</v>
      </c>
      <c r="O234" s="568" t="str">
        <f t="shared" si="26"/>
        <v>De acuerdo con lo programado</v>
      </c>
      <c r="P234" s="575"/>
      <c r="Q234" s="643">
        <v>0</v>
      </c>
      <c r="R234" s="643">
        <v>1</v>
      </c>
      <c r="S234" s="567" t="str">
        <f t="shared" si="27"/>
        <v>No hay Programación</v>
      </c>
      <c r="T234" s="568" t="str">
        <f t="shared" si="28"/>
        <v>De acuerdo con lo programado</v>
      </c>
      <c r="U234" s="575"/>
      <c r="V234" s="575">
        <f>'[2]PIF AIDOQ'!V234+'[2]PIF PB'!V234+[2]David!V234+'[2]José Luis'!V234+[2]Leo!V234+[2]Ricardo!V234+'[2]Luis A'!V234+[2]DR!V234</f>
        <v>0</v>
      </c>
      <c r="W234" s="575">
        <f>'[2]PIF AIDOQ'!W234+'[2]PIF PB'!W234+[2]David!W234+'[2]José Luis'!W234+[2]Leo!W234+[2]Ricardo!W234+'[2]Luis A'!W234+[2]DR!W234</f>
        <v>0</v>
      </c>
      <c r="X234" s="567" t="str">
        <f t="shared" si="29"/>
        <v>No hay Programación</v>
      </c>
      <c r="Y234" s="568" t="str">
        <f t="shared" si="30"/>
        <v>De acuerdo con lo programado</v>
      </c>
      <c r="Z234" s="575"/>
      <c r="AA234" s="575"/>
      <c r="AB234" s="575"/>
      <c r="AC234" s="575"/>
      <c r="AD234" s="575"/>
    </row>
    <row r="235" spans="1:30" ht="35.25" customHeight="1" thickTop="1" thickBot="1">
      <c r="A235" s="563">
        <v>16.14</v>
      </c>
      <c r="B235" s="564"/>
      <c r="C235" s="564"/>
      <c r="D235" s="564"/>
      <c r="E235" s="564"/>
      <c r="F235" s="577" t="s">
        <v>1331</v>
      </c>
      <c r="G235" s="605">
        <v>0</v>
      </c>
      <c r="H235" s="605">
        <v>0</v>
      </c>
      <c r="I235" s="567" t="str">
        <f t="shared" si="24"/>
        <v>No hay Programación</v>
      </c>
      <c r="J235" s="568" t="str">
        <f t="shared" si="25"/>
        <v>De acuerdo con lo programado</v>
      </c>
      <c r="K235" s="578"/>
      <c r="L235" s="604">
        <v>0</v>
      </c>
      <c r="M235" s="604">
        <v>0</v>
      </c>
      <c r="N235" s="567" t="str">
        <f t="shared" si="31"/>
        <v>No hay Programación</v>
      </c>
      <c r="O235" s="568" t="str">
        <f t="shared" si="26"/>
        <v>De acuerdo con lo programado</v>
      </c>
      <c r="P235" s="575"/>
      <c r="Q235" s="643">
        <v>0</v>
      </c>
      <c r="R235" s="643">
        <v>1</v>
      </c>
      <c r="S235" s="567" t="str">
        <f t="shared" si="27"/>
        <v>No hay Programación</v>
      </c>
      <c r="T235" s="568" t="str">
        <f t="shared" si="28"/>
        <v>De acuerdo con lo programado</v>
      </c>
      <c r="U235" s="575"/>
      <c r="V235" s="575">
        <f>'[2]PIF AIDOQ'!V235+'[2]PIF PB'!V235+[2]David!V235+'[2]José Luis'!V235+[2]Leo!V235+[2]Ricardo!V235+'[2]Luis A'!V235+[2]DR!V235</f>
        <v>0</v>
      </c>
      <c r="W235" s="575">
        <f>'[2]PIF AIDOQ'!W235+'[2]PIF PB'!W235+[2]David!W235+'[2]José Luis'!W235+[2]Leo!W235+[2]Ricardo!W235+'[2]Luis A'!W235+[2]DR!W235</f>
        <v>0</v>
      </c>
      <c r="X235" s="567" t="str">
        <f t="shared" si="29"/>
        <v>No hay Programación</v>
      </c>
      <c r="Y235" s="568" t="str">
        <f t="shared" si="30"/>
        <v>De acuerdo con lo programado</v>
      </c>
      <c r="Z235" s="575"/>
      <c r="AA235" s="575"/>
      <c r="AB235" s="575"/>
      <c r="AC235" s="575"/>
      <c r="AD235" s="575"/>
    </row>
    <row r="236" spans="1:30" ht="35.25" customHeight="1" thickTop="1" thickBot="1">
      <c r="A236" s="563">
        <v>16.149999999999999</v>
      </c>
      <c r="B236" s="564"/>
      <c r="C236" s="564"/>
      <c r="D236" s="564"/>
      <c r="E236" s="564"/>
      <c r="F236" s="577" t="s">
        <v>1332</v>
      </c>
      <c r="G236" s="605">
        <v>0</v>
      </c>
      <c r="H236" s="605">
        <v>0</v>
      </c>
      <c r="I236" s="567" t="str">
        <f t="shared" si="24"/>
        <v>No hay Programación</v>
      </c>
      <c r="J236" s="568" t="str">
        <f t="shared" si="25"/>
        <v>De acuerdo con lo programado</v>
      </c>
      <c r="K236" s="578"/>
      <c r="L236" s="604">
        <v>0</v>
      </c>
      <c r="M236" s="604">
        <v>1</v>
      </c>
      <c r="N236" s="567" t="str">
        <f t="shared" si="31"/>
        <v>No hay Programación</v>
      </c>
      <c r="O236" s="568" t="str">
        <f t="shared" si="26"/>
        <v>De acuerdo con lo programado</v>
      </c>
      <c r="P236" s="575"/>
      <c r="Q236" s="643">
        <v>1</v>
      </c>
      <c r="R236" s="643">
        <v>2</v>
      </c>
      <c r="S236" s="567">
        <f t="shared" si="27"/>
        <v>2</v>
      </c>
      <c r="T236" s="568" t="str">
        <f t="shared" si="28"/>
        <v>De acuerdo con lo programado</v>
      </c>
      <c r="U236" s="575"/>
      <c r="V236" s="575">
        <f>'[2]PIF AIDOQ'!V236+'[2]PIF PB'!V236+[2]David!V236+'[2]José Luis'!V236+[2]Leo!V236+[2]Ricardo!V236+'[2]Luis A'!V236+[2]DR!V236</f>
        <v>2</v>
      </c>
      <c r="W236" s="575">
        <f>'[2]PIF AIDOQ'!W236+'[2]PIF PB'!W236+[2]David!W236+'[2]José Luis'!W236+[2]Leo!W236+[2]Ricardo!W236+'[2]Luis A'!W236+[2]DR!W236</f>
        <v>4</v>
      </c>
      <c r="X236" s="567">
        <f t="shared" si="29"/>
        <v>2</v>
      </c>
      <c r="Y236" s="568" t="str">
        <f t="shared" si="30"/>
        <v>De acuerdo con lo programado</v>
      </c>
      <c r="Z236" s="575"/>
      <c r="AA236" s="575"/>
      <c r="AB236" s="575"/>
      <c r="AC236" s="575"/>
      <c r="AD236" s="575"/>
    </row>
    <row r="237" spans="1:30" ht="35.25" customHeight="1" thickTop="1" thickBot="1">
      <c r="A237" s="563">
        <v>16.149999999999999</v>
      </c>
      <c r="B237" s="564"/>
      <c r="C237" s="564"/>
      <c r="D237" s="564"/>
      <c r="E237" s="564"/>
      <c r="F237" s="577" t="s">
        <v>1332</v>
      </c>
      <c r="G237" s="605">
        <v>0</v>
      </c>
      <c r="H237" s="605">
        <v>0</v>
      </c>
      <c r="I237" s="567" t="str">
        <f t="shared" si="24"/>
        <v>No hay Programación</v>
      </c>
      <c r="J237" s="568" t="str">
        <f t="shared" si="25"/>
        <v>De acuerdo con lo programado</v>
      </c>
      <c r="K237" s="578"/>
      <c r="L237" s="604">
        <v>0</v>
      </c>
      <c r="M237" s="604">
        <v>1</v>
      </c>
      <c r="N237" s="567" t="str">
        <f t="shared" si="31"/>
        <v>No hay Programación</v>
      </c>
      <c r="O237" s="568" t="str">
        <f t="shared" si="26"/>
        <v>De acuerdo con lo programado</v>
      </c>
      <c r="P237" s="575"/>
      <c r="Q237" s="643">
        <v>0</v>
      </c>
      <c r="R237" s="643">
        <v>0</v>
      </c>
      <c r="S237" s="567" t="str">
        <f t="shared" si="27"/>
        <v>No hay Programación</v>
      </c>
      <c r="T237" s="568" t="str">
        <f t="shared" si="28"/>
        <v>De acuerdo con lo programado</v>
      </c>
      <c r="U237" s="575"/>
      <c r="V237" s="575">
        <f>'[2]PIF AIDOQ'!V237+'[2]PIF PB'!V237+[2]David!V237+'[2]José Luis'!V237+[2]Leo!V237+[2]Ricardo!V237+'[2]Luis A'!V237+[2]DR!V237</f>
        <v>0</v>
      </c>
      <c r="W237" s="575">
        <f>'[2]PIF AIDOQ'!W237+'[2]PIF PB'!W237+[2]David!W237+'[2]José Luis'!W237+[2]Leo!W237+[2]Ricardo!W237+'[2]Luis A'!W237+[2]DR!W237</f>
        <v>0</v>
      </c>
      <c r="X237" s="567" t="str">
        <f t="shared" si="29"/>
        <v>No hay Programación</v>
      </c>
      <c r="Y237" s="568" t="str">
        <f t="shared" si="30"/>
        <v>De acuerdo con lo programado</v>
      </c>
      <c r="Z237" s="575"/>
      <c r="AA237" s="575"/>
      <c r="AB237" s="575"/>
      <c r="AC237" s="575"/>
      <c r="AD237" s="575"/>
    </row>
    <row r="238" spans="1:30" ht="35.25" customHeight="1" thickTop="1" thickBot="1">
      <c r="A238" s="563">
        <v>16.16</v>
      </c>
      <c r="B238" s="564"/>
      <c r="C238" s="564"/>
      <c r="D238" s="564"/>
      <c r="E238" s="564"/>
      <c r="F238" s="577" t="s">
        <v>1333</v>
      </c>
      <c r="G238" s="605">
        <v>0</v>
      </c>
      <c r="H238" s="605">
        <v>0</v>
      </c>
      <c r="I238" s="567" t="str">
        <f t="shared" si="24"/>
        <v>No hay Programación</v>
      </c>
      <c r="J238" s="568" t="str">
        <f t="shared" si="25"/>
        <v>De acuerdo con lo programado</v>
      </c>
      <c r="K238" s="578"/>
      <c r="L238" s="604">
        <v>4</v>
      </c>
      <c r="M238" s="604">
        <v>5</v>
      </c>
      <c r="N238" s="567">
        <f t="shared" si="31"/>
        <v>1.25</v>
      </c>
      <c r="O238" s="568" t="str">
        <f t="shared" si="26"/>
        <v>De acuerdo con lo programado</v>
      </c>
      <c r="P238" s="575"/>
      <c r="Q238" s="643">
        <v>4</v>
      </c>
      <c r="R238" s="643">
        <v>4</v>
      </c>
      <c r="S238" s="567">
        <f t="shared" si="27"/>
        <v>1</v>
      </c>
      <c r="T238" s="568" t="str">
        <f t="shared" si="28"/>
        <v>De acuerdo con lo programado</v>
      </c>
      <c r="U238" s="575"/>
      <c r="V238" s="575">
        <f>'[2]PIF AIDOQ'!V238+'[2]PIF PB'!V238+[2]David!V238+'[2]José Luis'!V238+[2]Leo!V238+[2]Ricardo!V238+'[2]Luis A'!V238+[2]DR!V238</f>
        <v>8</v>
      </c>
      <c r="W238" s="575">
        <f>'[2]PIF AIDOQ'!W238+'[2]PIF PB'!W238+[2]David!W238+'[2]José Luis'!W238+[2]Leo!W238+[2]Ricardo!W238+'[2]Luis A'!W238+[2]DR!W238</f>
        <v>8</v>
      </c>
      <c r="X238" s="567">
        <f t="shared" si="29"/>
        <v>1</v>
      </c>
      <c r="Y238" s="568" t="str">
        <f t="shared" si="30"/>
        <v>De acuerdo con lo programado</v>
      </c>
      <c r="Z238" s="575"/>
      <c r="AA238" s="575"/>
      <c r="AB238" s="575"/>
      <c r="AC238" s="575"/>
      <c r="AD238" s="575"/>
    </row>
    <row r="239" spans="1:30" ht="35.25" customHeight="1" thickTop="1" thickBot="1">
      <c r="A239" s="563">
        <v>16.170000000000002</v>
      </c>
      <c r="B239" s="564"/>
      <c r="C239" s="564"/>
      <c r="D239" s="564"/>
      <c r="E239" s="564"/>
      <c r="F239" s="577" t="s">
        <v>1334</v>
      </c>
      <c r="G239" s="605">
        <v>0</v>
      </c>
      <c r="H239" s="605">
        <v>0</v>
      </c>
      <c r="I239" s="567" t="str">
        <f t="shared" si="24"/>
        <v>No hay Programación</v>
      </c>
      <c r="J239" s="568" t="str">
        <f t="shared" si="25"/>
        <v>De acuerdo con lo programado</v>
      </c>
      <c r="K239" s="578"/>
      <c r="L239" s="604">
        <v>67</v>
      </c>
      <c r="M239" s="604">
        <v>68</v>
      </c>
      <c r="N239" s="567">
        <f t="shared" si="31"/>
        <v>1.0149253731343284</v>
      </c>
      <c r="O239" s="568" t="str">
        <f t="shared" si="26"/>
        <v>De acuerdo con lo programado</v>
      </c>
      <c r="P239" s="575"/>
      <c r="Q239" s="643">
        <v>20</v>
      </c>
      <c r="R239" s="643">
        <v>21</v>
      </c>
      <c r="S239" s="567">
        <f t="shared" si="27"/>
        <v>1.05</v>
      </c>
      <c r="T239" s="568" t="str">
        <f t="shared" si="28"/>
        <v>De acuerdo con lo programado</v>
      </c>
      <c r="U239" s="575"/>
      <c r="V239" s="575">
        <f>'[2]PIF AIDOQ'!V239+'[2]PIF PB'!V239+[2]David!V239+'[2]José Luis'!V239+[2]Leo!V239+[2]Ricardo!V239+'[2]Luis A'!V239+[2]DR!V239</f>
        <v>39</v>
      </c>
      <c r="W239" s="575">
        <f>'[2]PIF AIDOQ'!W239+'[2]PIF PB'!W239+[2]David!W239+'[2]José Luis'!W239+[2]Leo!W239+[2]Ricardo!W239+'[2]Luis A'!W239+[2]DR!W239</f>
        <v>64</v>
      </c>
      <c r="X239" s="567">
        <f t="shared" si="29"/>
        <v>1.641025641025641</v>
      </c>
      <c r="Y239" s="568" t="str">
        <f t="shared" si="30"/>
        <v>De acuerdo con lo programado</v>
      </c>
      <c r="Z239" s="575"/>
      <c r="AA239" s="575"/>
      <c r="AB239" s="575"/>
      <c r="AC239" s="575"/>
      <c r="AD239" s="575"/>
    </row>
    <row r="240" spans="1:30" ht="35.25" customHeight="1" thickTop="1" thickBot="1">
      <c r="A240" s="563">
        <v>16.170000000000002</v>
      </c>
      <c r="B240" s="564"/>
      <c r="C240" s="564"/>
      <c r="D240" s="564"/>
      <c r="E240" s="564"/>
      <c r="F240" s="577" t="s">
        <v>1334</v>
      </c>
      <c r="G240" s="605">
        <v>0</v>
      </c>
      <c r="H240" s="605">
        <v>0</v>
      </c>
      <c r="I240" s="567" t="str">
        <f t="shared" si="24"/>
        <v>No hay Programación</v>
      </c>
      <c r="J240" s="568" t="str">
        <f t="shared" si="25"/>
        <v>De acuerdo con lo programado</v>
      </c>
      <c r="K240" s="578"/>
      <c r="L240" s="604">
        <v>6</v>
      </c>
      <c r="M240" s="604">
        <v>7</v>
      </c>
      <c r="N240" s="567">
        <f t="shared" si="31"/>
        <v>1.1666666666666667</v>
      </c>
      <c r="O240" s="568" t="str">
        <f t="shared" si="26"/>
        <v>De acuerdo con lo programado</v>
      </c>
      <c r="P240" s="575"/>
      <c r="Q240" s="643">
        <v>11</v>
      </c>
      <c r="R240" s="643">
        <v>12</v>
      </c>
      <c r="S240" s="567">
        <f t="shared" si="27"/>
        <v>1.0909090909090908</v>
      </c>
      <c r="T240" s="568" t="str">
        <f t="shared" si="28"/>
        <v>De acuerdo con lo programado</v>
      </c>
      <c r="U240" s="575"/>
      <c r="V240" s="575">
        <f>'[2]PIF AIDOQ'!V240+'[2]PIF PB'!V240+[2]David!V240+'[2]José Luis'!V240+[2]Leo!V240+[2]Ricardo!V240+'[2]Luis A'!V240+[2]DR!V240</f>
        <v>0</v>
      </c>
      <c r="W240" s="575">
        <f>'[2]PIF AIDOQ'!W240+'[2]PIF PB'!W240+[2]David!W240+'[2]José Luis'!W240+[2]Leo!W240+[2]Ricardo!W240+'[2]Luis A'!W240+[2]DR!W240</f>
        <v>0</v>
      </c>
      <c r="X240" s="567" t="str">
        <f t="shared" si="29"/>
        <v>No hay Programación</v>
      </c>
      <c r="Y240" s="568" t="str">
        <f t="shared" si="30"/>
        <v>De acuerdo con lo programado</v>
      </c>
      <c r="Z240" s="575"/>
      <c r="AA240" s="575"/>
      <c r="AB240" s="575"/>
      <c r="AC240" s="575"/>
      <c r="AD240" s="575"/>
    </row>
    <row r="241" spans="1:30" ht="35.25" customHeight="1" thickTop="1" thickBot="1">
      <c r="A241" s="563">
        <v>16.170000000000002</v>
      </c>
      <c r="B241" s="564"/>
      <c r="C241" s="564"/>
      <c r="D241" s="564"/>
      <c r="E241" s="564"/>
      <c r="F241" s="577" t="s">
        <v>1334</v>
      </c>
      <c r="G241" s="605">
        <v>0</v>
      </c>
      <c r="H241" s="605">
        <v>0</v>
      </c>
      <c r="I241" s="567" t="str">
        <f t="shared" si="24"/>
        <v>No hay Programación</v>
      </c>
      <c r="J241" s="568" t="str">
        <f t="shared" si="25"/>
        <v>De acuerdo con lo programado</v>
      </c>
      <c r="K241" s="578"/>
      <c r="L241" s="604">
        <v>1</v>
      </c>
      <c r="M241" s="604">
        <v>2</v>
      </c>
      <c r="N241" s="567">
        <f t="shared" si="31"/>
        <v>2</v>
      </c>
      <c r="O241" s="568" t="str">
        <f t="shared" si="26"/>
        <v>De acuerdo con lo programado</v>
      </c>
      <c r="P241" s="575"/>
      <c r="Q241" s="643">
        <v>9</v>
      </c>
      <c r="R241" s="643">
        <v>10</v>
      </c>
      <c r="S241" s="567">
        <f t="shared" si="27"/>
        <v>1.1111111111111112</v>
      </c>
      <c r="T241" s="568" t="str">
        <f t="shared" si="28"/>
        <v>De acuerdo con lo programado</v>
      </c>
      <c r="U241" s="575"/>
      <c r="V241" s="575">
        <f>'[2]PIF AIDOQ'!V241+'[2]PIF PB'!V241+[2]David!V241+'[2]José Luis'!V241+[2]Leo!V241+[2]Ricardo!V241+'[2]Luis A'!V241+[2]DR!V241</f>
        <v>0</v>
      </c>
      <c r="W241" s="575">
        <f>'[2]PIF AIDOQ'!W241+'[2]PIF PB'!W241+[2]David!W241+'[2]José Luis'!W241+[2]Leo!W241+[2]Ricardo!W241+'[2]Luis A'!W241+[2]DR!W241</f>
        <v>0</v>
      </c>
      <c r="X241" s="567" t="str">
        <f t="shared" si="29"/>
        <v>No hay Programación</v>
      </c>
      <c r="Y241" s="568" t="str">
        <f t="shared" si="30"/>
        <v>De acuerdo con lo programado</v>
      </c>
      <c r="Z241" s="575"/>
      <c r="AA241" s="575"/>
      <c r="AB241" s="575"/>
      <c r="AC241" s="575"/>
      <c r="AD241" s="575"/>
    </row>
    <row r="242" spans="1:30" ht="35.25" customHeight="1" thickTop="1" thickBot="1">
      <c r="A242" s="563">
        <v>16.170000000000002</v>
      </c>
      <c r="B242" s="564"/>
      <c r="C242" s="564"/>
      <c r="D242" s="564"/>
      <c r="E242" s="564"/>
      <c r="F242" s="577" t="s">
        <v>1334</v>
      </c>
      <c r="G242" s="605">
        <v>0</v>
      </c>
      <c r="H242" s="605">
        <v>0</v>
      </c>
      <c r="I242" s="567" t="str">
        <f t="shared" si="24"/>
        <v>No hay Programación</v>
      </c>
      <c r="J242" s="568" t="str">
        <f t="shared" si="25"/>
        <v>De acuerdo con lo programado</v>
      </c>
      <c r="K242" s="578"/>
      <c r="L242" s="604">
        <v>1</v>
      </c>
      <c r="M242" s="604">
        <v>2</v>
      </c>
      <c r="N242" s="567">
        <f t="shared" si="31"/>
        <v>2</v>
      </c>
      <c r="O242" s="568" t="str">
        <f t="shared" si="26"/>
        <v>De acuerdo con lo programado</v>
      </c>
      <c r="P242" s="575"/>
      <c r="Q242" s="643">
        <v>13</v>
      </c>
      <c r="R242" s="643">
        <v>14</v>
      </c>
      <c r="S242" s="567">
        <f t="shared" si="27"/>
        <v>1.0769230769230769</v>
      </c>
      <c r="T242" s="568" t="str">
        <f t="shared" si="28"/>
        <v>De acuerdo con lo programado</v>
      </c>
      <c r="U242" s="575"/>
      <c r="V242" s="575">
        <f>'[2]PIF AIDOQ'!V242+'[2]PIF PB'!V242+[2]David!V242+'[2]José Luis'!V242+[2]Leo!V242+[2]Ricardo!V242+'[2]Luis A'!V242+[2]DR!V242</f>
        <v>0</v>
      </c>
      <c r="W242" s="575">
        <f>'[2]PIF AIDOQ'!W242+'[2]PIF PB'!W242+[2]David!W242+'[2]José Luis'!W242+[2]Leo!W242+[2]Ricardo!W242+'[2]Luis A'!W242+[2]DR!W242</f>
        <v>0</v>
      </c>
      <c r="X242" s="567" t="str">
        <f t="shared" si="29"/>
        <v>No hay Programación</v>
      </c>
      <c r="Y242" s="568" t="str">
        <f t="shared" si="30"/>
        <v>De acuerdo con lo programado</v>
      </c>
      <c r="Z242" s="575"/>
      <c r="AA242" s="575"/>
      <c r="AB242" s="575"/>
      <c r="AC242" s="575"/>
      <c r="AD242" s="575"/>
    </row>
    <row r="243" spans="1:30" ht="35.25" customHeight="1" thickTop="1" thickBot="1">
      <c r="A243" s="563">
        <v>16.170000000000002</v>
      </c>
      <c r="B243" s="564"/>
      <c r="C243" s="564"/>
      <c r="D243" s="564"/>
      <c r="E243" s="564"/>
      <c r="F243" s="577" t="s">
        <v>1334</v>
      </c>
      <c r="G243" s="605">
        <v>0</v>
      </c>
      <c r="H243" s="605">
        <v>0</v>
      </c>
      <c r="I243" s="567" t="str">
        <f t="shared" si="24"/>
        <v>No hay Programación</v>
      </c>
      <c r="J243" s="568" t="str">
        <f t="shared" si="25"/>
        <v>De acuerdo con lo programado</v>
      </c>
      <c r="K243" s="578"/>
      <c r="L243" s="604">
        <v>1</v>
      </c>
      <c r="M243" s="604">
        <v>2</v>
      </c>
      <c r="N243" s="567">
        <f t="shared" si="31"/>
        <v>2</v>
      </c>
      <c r="O243" s="568" t="str">
        <f t="shared" si="26"/>
        <v>De acuerdo con lo programado</v>
      </c>
      <c r="P243" s="575"/>
      <c r="Q243" s="643">
        <v>2</v>
      </c>
      <c r="R243" s="643">
        <v>3</v>
      </c>
      <c r="S243" s="567">
        <f t="shared" si="27"/>
        <v>1.5</v>
      </c>
      <c r="T243" s="568" t="str">
        <f t="shared" si="28"/>
        <v>De acuerdo con lo programado</v>
      </c>
      <c r="U243" s="575"/>
      <c r="V243" s="575">
        <f>'[2]PIF AIDOQ'!V243+'[2]PIF PB'!V243+[2]David!V243+'[2]José Luis'!V243+[2]Leo!V243+[2]Ricardo!V243+'[2]Luis A'!V243+[2]DR!V243</f>
        <v>0</v>
      </c>
      <c r="W243" s="575">
        <f>'[2]PIF AIDOQ'!W243+'[2]PIF PB'!W243+[2]David!W243+'[2]José Luis'!W243+[2]Leo!W243+[2]Ricardo!W243+'[2]Luis A'!W243+[2]DR!W243</f>
        <v>0</v>
      </c>
      <c r="X243" s="567" t="str">
        <f t="shared" si="29"/>
        <v>No hay Programación</v>
      </c>
      <c r="Y243" s="568" t="str">
        <f t="shared" si="30"/>
        <v>De acuerdo con lo programado</v>
      </c>
      <c r="Z243" s="575"/>
      <c r="AA243" s="575"/>
      <c r="AB243" s="575"/>
      <c r="AC243" s="575"/>
      <c r="AD243" s="575"/>
    </row>
    <row r="244" spans="1:30" ht="35.25" customHeight="1" thickTop="1" thickBot="1">
      <c r="A244" s="563">
        <v>16.170000000000002</v>
      </c>
      <c r="B244" s="564"/>
      <c r="C244" s="564"/>
      <c r="D244" s="564"/>
      <c r="E244" s="564"/>
      <c r="F244" s="577" t="s">
        <v>1334</v>
      </c>
      <c r="G244" s="605">
        <v>0</v>
      </c>
      <c r="H244" s="605">
        <v>0</v>
      </c>
      <c r="I244" s="567" t="str">
        <f t="shared" si="24"/>
        <v>No hay Programación</v>
      </c>
      <c r="J244" s="568" t="str">
        <f t="shared" si="25"/>
        <v>De acuerdo con lo programado</v>
      </c>
      <c r="K244" s="578"/>
      <c r="L244" s="604">
        <v>1</v>
      </c>
      <c r="M244" s="604">
        <v>2</v>
      </c>
      <c r="N244" s="567">
        <f t="shared" si="31"/>
        <v>2</v>
      </c>
      <c r="O244" s="568" t="str">
        <f t="shared" si="26"/>
        <v>De acuerdo con lo programado</v>
      </c>
      <c r="P244" s="575"/>
      <c r="Q244" s="643">
        <v>1</v>
      </c>
      <c r="R244" s="643">
        <v>2</v>
      </c>
      <c r="S244" s="567">
        <f t="shared" si="27"/>
        <v>2</v>
      </c>
      <c r="T244" s="568" t="str">
        <f t="shared" si="28"/>
        <v>De acuerdo con lo programado</v>
      </c>
      <c r="U244" s="575"/>
      <c r="V244" s="575">
        <f>'[2]PIF AIDOQ'!V244+'[2]PIF PB'!V244+[2]David!V244+'[2]José Luis'!V244+[2]Leo!V244+[2]Ricardo!V244+'[2]Luis A'!V244+[2]DR!V244</f>
        <v>0</v>
      </c>
      <c r="W244" s="575">
        <f>'[2]PIF AIDOQ'!W244+'[2]PIF PB'!W244+[2]David!W244+'[2]José Luis'!W244+[2]Leo!W244+[2]Ricardo!W244+'[2]Luis A'!W244+[2]DR!W244</f>
        <v>0</v>
      </c>
      <c r="X244" s="567" t="str">
        <f t="shared" si="29"/>
        <v>No hay Programación</v>
      </c>
      <c r="Y244" s="568" t="str">
        <f t="shared" si="30"/>
        <v>De acuerdo con lo programado</v>
      </c>
      <c r="Z244" s="575"/>
      <c r="AA244" s="575"/>
      <c r="AB244" s="575"/>
      <c r="AC244" s="575"/>
      <c r="AD244" s="575"/>
    </row>
    <row r="245" spans="1:30" ht="35.25" customHeight="1" thickTop="1" thickBot="1">
      <c r="A245" s="563">
        <v>16.18</v>
      </c>
      <c r="B245" s="564"/>
      <c r="C245" s="564"/>
      <c r="D245" s="564"/>
      <c r="E245" s="564"/>
      <c r="F245" s="577" t="s">
        <v>1335</v>
      </c>
      <c r="G245" s="605">
        <v>0</v>
      </c>
      <c r="H245" s="605">
        <v>0</v>
      </c>
      <c r="I245" s="567" t="str">
        <f t="shared" si="24"/>
        <v>No hay Programación</v>
      </c>
      <c r="J245" s="568" t="str">
        <f t="shared" si="25"/>
        <v>De acuerdo con lo programado</v>
      </c>
      <c r="K245" s="578"/>
      <c r="L245" s="604">
        <v>3</v>
      </c>
      <c r="M245" s="604">
        <v>1</v>
      </c>
      <c r="N245" s="567">
        <f t="shared" si="31"/>
        <v>0.33333333333333331</v>
      </c>
      <c r="O245" s="568" t="str">
        <f t="shared" si="26"/>
        <v>En riesgo cumplimiento</v>
      </c>
      <c r="P245" s="575"/>
      <c r="Q245" s="643">
        <v>2</v>
      </c>
      <c r="R245" s="643">
        <v>2</v>
      </c>
      <c r="S245" s="567">
        <f t="shared" si="27"/>
        <v>1</v>
      </c>
      <c r="T245" s="568" t="str">
        <f t="shared" si="28"/>
        <v>De acuerdo con lo programado</v>
      </c>
      <c r="U245" s="575"/>
      <c r="V245" s="575">
        <f>'[2]PIF AIDOQ'!V245+'[2]PIF PB'!V245+[2]David!V245+'[2]José Luis'!V245+[2]Leo!V245+[2]Ricardo!V245+'[2]Luis A'!V245+[2]DR!V245</f>
        <v>4</v>
      </c>
      <c r="W245" s="575">
        <f>'[2]PIF AIDOQ'!W245+'[2]PIF PB'!W245+[2]David!W245+'[2]José Luis'!W245+[2]Leo!W245+[2]Ricardo!W245+'[2]Luis A'!W245+[2]DR!W245</f>
        <v>4</v>
      </c>
      <c r="X245" s="567">
        <f t="shared" si="29"/>
        <v>1</v>
      </c>
      <c r="Y245" s="568" t="str">
        <f t="shared" si="30"/>
        <v>De acuerdo con lo programado</v>
      </c>
      <c r="Z245" s="575"/>
      <c r="AA245" s="575"/>
      <c r="AB245" s="575"/>
      <c r="AC245" s="575"/>
      <c r="AD245" s="575"/>
    </row>
    <row r="246" spans="1:30" ht="35.25" customHeight="1" thickTop="1" thickBot="1">
      <c r="A246" s="563">
        <v>16.18</v>
      </c>
      <c r="B246" s="564"/>
      <c r="C246" s="564"/>
      <c r="D246" s="564"/>
      <c r="E246" s="564"/>
      <c r="F246" s="577" t="s">
        <v>1335</v>
      </c>
      <c r="G246" s="605">
        <v>0</v>
      </c>
      <c r="H246" s="605">
        <v>0</v>
      </c>
      <c r="I246" s="567" t="str">
        <f t="shared" si="24"/>
        <v>No hay Programación</v>
      </c>
      <c r="J246" s="568" t="str">
        <f t="shared" si="25"/>
        <v>De acuerdo con lo programado</v>
      </c>
      <c r="K246" s="578"/>
      <c r="L246" s="604">
        <v>0</v>
      </c>
      <c r="M246" s="604">
        <v>0</v>
      </c>
      <c r="N246" s="567" t="str">
        <f t="shared" si="31"/>
        <v>No hay Programación</v>
      </c>
      <c r="O246" s="568" t="str">
        <f t="shared" si="26"/>
        <v>De acuerdo con lo programado</v>
      </c>
      <c r="P246" s="575"/>
      <c r="Q246" s="643">
        <v>0</v>
      </c>
      <c r="R246" s="643">
        <v>0</v>
      </c>
      <c r="S246" s="567" t="str">
        <f t="shared" si="27"/>
        <v>No hay Programación</v>
      </c>
      <c r="T246" s="568" t="str">
        <f t="shared" si="28"/>
        <v>De acuerdo con lo programado</v>
      </c>
      <c r="U246" s="575"/>
      <c r="V246" s="575">
        <f>'[2]PIF AIDOQ'!V246+'[2]PIF PB'!V246+[2]David!V246+'[2]José Luis'!V246+[2]Leo!V246+[2]Ricardo!V246+'[2]Luis A'!V246+[2]DR!V246</f>
        <v>0</v>
      </c>
      <c r="W246" s="575">
        <f>'[2]PIF AIDOQ'!W246+'[2]PIF PB'!W246+[2]David!W246+'[2]José Luis'!W246+[2]Leo!W246+[2]Ricardo!W246+'[2]Luis A'!W246+[2]DR!W246</f>
        <v>0</v>
      </c>
      <c r="X246" s="567" t="str">
        <f t="shared" si="29"/>
        <v>No hay Programación</v>
      </c>
      <c r="Y246" s="568" t="str">
        <f t="shared" si="30"/>
        <v>De acuerdo con lo programado</v>
      </c>
      <c r="Z246" s="575"/>
      <c r="AA246" s="575"/>
      <c r="AB246" s="575"/>
      <c r="AC246" s="575"/>
      <c r="AD246" s="575"/>
    </row>
    <row r="247" spans="1:30" ht="35.25" customHeight="1" thickTop="1" thickBot="1">
      <c r="A247" s="563">
        <v>16.18</v>
      </c>
      <c r="B247" s="564"/>
      <c r="C247" s="564"/>
      <c r="D247" s="564"/>
      <c r="E247" s="564"/>
      <c r="F247" s="577" t="s">
        <v>1335</v>
      </c>
      <c r="G247" s="605">
        <v>0</v>
      </c>
      <c r="H247" s="605">
        <v>0</v>
      </c>
      <c r="I247" s="567" t="str">
        <f t="shared" si="24"/>
        <v>No hay Programación</v>
      </c>
      <c r="J247" s="568" t="str">
        <f t="shared" si="25"/>
        <v>De acuerdo con lo programado</v>
      </c>
      <c r="K247" s="578"/>
      <c r="L247" s="604">
        <v>0</v>
      </c>
      <c r="M247" s="604">
        <v>0</v>
      </c>
      <c r="N247" s="567" t="str">
        <f t="shared" si="31"/>
        <v>No hay Programación</v>
      </c>
      <c r="O247" s="568" t="str">
        <f t="shared" si="26"/>
        <v>De acuerdo con lo programado</v>
      </c>
      <c r="P247" s="575"/>
      <c r="Q247" s="643">
        <v>0</v>
      </c>
      <c r="R247" s="643">
        <v>0</v>
      </c>
      <c r="S247" s="567" t="str">
        <f t="shared" si="27"/>
        <v>No hay Programación</v>
      </c>
      <c r="T247" s="568" t="str">
        <f t="shared" si="28"/>
        <v>De acuerdo con lo programado</v>
      </c>
      <c r="U247" s="575"/>
      <c r="V247" s="575">
        <f>'[2]PIF AIDOQ'!V247+'[2]PIF PB'!V247+[2]David!V247+'[2]José Luis'!V247+[2]Leo!V247+[2]Ricardo!V247+'[2]Luis A'!V247+[2]DR!V247</f>
        <v>0</v>
      </c>
      <c r="W247" s="575">
        <f>'[2]PIF AIDOQ'!W247+'[2]PIF PB'!W247+[2]David!W247+'[2]José Luis'!W247+[2]Leo!W247+[2]Ricardo!W247+'[2]Luis A'!W247+[2]DR!W247</f>
        <v>0</v>
      </c>
      <c r="X247" s="567" t="str">
        <f t="shared" si="29"/>
        <v>No hay Programación</v>
      </c>
      <c r="Y247" s="568" t="str">
        <f t="shared" si="30"/>
        <v>De acuerdo con lo programado</v>
      </c>
      <c r="Z247" s="575"/>
      <c r="AA247" s="575"/>
      <c r="AB247" s="575"/>
      <c r="AC247" s="575"/>
      <c r="AD247" s="575"/>
    </row>
    <row r="248" spans="1:30" ht="35.25" customHeight="1" thickTop="1" thickBot="1">
      <c r="A248" s="563">
        <v>16.190000000000001</v>
      </c>
      <c r="B248" s="564"/>
      <c r="C248" s="564"/>
      <c r="D248" s="564"/>
      <c r="E248" s="564"/>
      <c r="F248" s="577" t="s">
        <v>1336</v>
      </c>
      <c r="G248" s="605">
        <v>0</v>
      </c>
      <c r="H248" s="605">
        <v>0</v>
      </c>
      <c r="I248" s="567" t="str">
        <f t="shared" si="24"/>
        <v>No hay Programación</v>
      </c>
      <c r="J248" s="568" t="str">
        <f t="shared" si="25"/>
        <v>De acuerdo con lo programado</v>
      </c>
      <c r="K248" s="578"/>
      <c r="L248" s="604">
        <v>4</v>
      </c>
      <c r="M248" s="604">
        <v>4</v>
      </c>
      <c r="N248" s="567">
        <f t="shared" si="31"/>
        <v>1</v>
      </c>
      <c r="O248" s="568" t="str">
        <f t="shared" si="26"/>
        <v>De acuerdo con lo programado</v>
      </c>
      <c r="P248" s="575"/>
      <c r="Q248" s="643">
        <v>2</v>
      </c>
      <c r="R248" s="643">
        <v>2</v>
      </c>
      <c r="S248" s="567">
        <f t="shared" si="27"/>
        <v>1</v>
      </c>
      <c r="T248" s="568" t="str">
        <f t="shared" si="28"/>
        <v>De acuerdo con lo programado</v>
      </c>
      <c r="U248" s="575"/>
      <c r="V248" s="575">
        <f>'[2]PIF AIDOQ'!V248+'[2]PIF PB'!V248+[2]David!V248+'[2]José Luis'!V248+[2]Leo!V248+[2]Ricardo!V248+'[2]Luis A'!V248+[2]DR!V248</f>
        <v>0</v>
      </c>
      <c r="W248" s="575">
        <f>'[2]PIF AIDOQ'!W248+'[2]PIF PB'!W248+[2]David!W248+'[2]José Luis'!W248+[2]Leo!W248+[2]Ricardo!W248+'[2]Luis A'!W248+[2]DR!W248</f>
        <v>4</v>
      </c>
      <c r="X248" s="567" t="str">
        <f t="shared" si="29"/>
        <v>No hay Programación</v>
      </c>
      <c r="Y248" s="568" t="str">
        <f t="shared" si="30"/>
        <v>De acuerdo con lo programado</v>
      </c>
      <c r="Z248" s="575"/>
      <c r="AA248" s="575"/>
      <c r="AB248" s="575"/>
      <c r="AC248" s="575"/>
      <c r="AD248" s="575"/>
    </row>
    <row r="249" spans="1:30" ht="35.25" customHeight="1" thickTop="1" thickBot="1">
      <c r="A249" s="563">
        <v>16.190000000000001</v>
      </c>
      <c r="B249" s="564"/>
      <c r="C249" s="564"/>
      <c r="D249" s="564"/>
      <c r="E249" s="564"/>
      <c r="F249" s="577" t="s">
        <v>1336</v>
      </c>
      <c r="G249" s="605">
        <v>0</v>
      </c>
      <c r="H249" s="605">
        <v>0</v>
      </c>
      <c r="I249" s="567" t="str">
        <f t="shared" si="24"/>
        <v>No hay Programación</v>
      </c>
      <c r="J249" s="568" t="str">
        <f t="shared" si="25"/>
        <v>De acuerdo con lo programado</v>
      </c>
      <c r="K249" s="578"/>
      <c r="L249" s="604">
        <v>0</v>
      </c>
      <c r="M249" s="604">
        <v>0</v>
      </c>
      <c r="N249" s="567" t="str">
        <f t="shared" si="31"/>
        <v>No hay Programación</v>
      </c>
      <c r="O249" s="568" t="str">
        <f t="shared" si="26"/>
        <v>De acuerdo con lo programado</v>
      </c>
      <c r="P249" s="575"/>
      <c r="Q249" s="643">
        <v>1</v>
      </c>
      <c r="R249" s="643">
        <v>1</v>
      </c>
      <c r="S249" s="567">
        <f t="shared" si="27"/>
        <v>1</v>
      </c>
      <c r="T249" s="568" t="str">
        <f t="shared" si="28"/>
        <v>De acuerdo con lo programado</v>
      </c>
      <c r="U249" s="575"/>
      <c r="V249" s="575">
        <f>'[2]PIF AIDOQ'!V249+'[2]PIF PB'!V249+[2]David!V249+'[2]José Luis'!V249+[2]Leo!V249+[2]Ricardo!V249+'[2]Luis A'!V249+[2]DR!V249</f>
        <v>0</v>
      </c>
      <c r="W249" s="575">
        <f>'[2]PIF AIDOQ'!W249+'[2]PIF PB'!W249+[2]David!W249+'[2]José Luis'!W249+[2]Leo!W249+[2]Ricardo!W249+'[2]Luis A'!W249+[2]DR!W249</f>
        <v>0</v>
      </c>
      <c r="X249" s="567" t="str">
        <f t="shared" si="29"/>
        <v>No hay Programación</v>
      </c>
      <c r="Y249" s="568" t="str">
        <f t="shared" si="30"/>
        <v>De acuerdo con lo programado</v>
      </c>
      <c r="Z249" s="575"/>
      <c r="AA249" s="575"/>
      <c r="AB249" s="575"/>
      <c r="AC249" s="575"/>
      <c r="AD249" s="575"/>
    </row>
    <row r="250" spans="1:30" ht="35.25" customHeight="1" thickTop="1" thickBot="1">
      <c r="A250" s="563">
        <v>16.190000000000001</v>
      </c>
      <c r="B250" s="564"/>
      <c r="C250" s="564"/>
      <c r="D250" s="564"/>
      <c r="E250" s="564"/>
      <c r="F250" s="577" t="s">
        <v>1336</v>
      </c>
      <c r="G250" s="605">
        <v>0</v>
      </c>
      <c r="H250" s="605">
        <v>0</v>
      </c>
      <c r="I250" s="567" t="str">
        <f t="shared" si="24"/>
        <v>No hay Programación</v>
      </c>
      <c r="J250" s="568" t="str">
        <f t="shared" si="25"/>
        <v>De acuerdo con lo programado</v>
      </c>
      <c r="K250" s="578"/>
      <c r="L250" s="604">
        <v>0</v>
      </c>
      <c r="M250" s="604">
        <v>0</v>
      </c>
      <c r="N250" s="567" t="str">
        <f t="shared" si="31"/>
        <v>No hay Programación</v>
      </c>
      <c r="O250" s="568" t="str">
        <f t="shared" si="26"/>
        <v>De acuerdo con lo programado</v>
      </c>
      <c r="P250" s="575"/>
      <c r="Q250" s="643">
        <v>1</v>
      </c>
      <c r="R250" s="643">
        <v>1</v>
      </c>
      <c r="S250" s="567">
        <f t="shared" si="27"/>
        <v>1</v>
      </c>
      <c r="T250" s="568" t="str">
        <f t="shared" si="28"/>
        <v>De acuerdo con lo programado</v>
      </c>
      <c r="U250" s="575"/>
      <c r="V250" s="575">
        <f>'[2]PIF AIDOQ'!V250+'[2]PIF PB'!V250+[2]David!V250+'[2]José Luis'!V250+[2]Leo!V250+[2]Ricardo!V250+'[2]Luis A'!V250+[2]DR!V250</f>
        <v>0</v>
      </c>
      <c r="W250" s="575">
        <f>'[2]PIF AIDOQ'!W250+'[2]PIF PB'!W250+[2]David!W250+'[2]José Luis'!W250+[2]Leo!W250+[2]Ricardo!W250+'[2]Luis A'!W250+[2]DR!W250</f>
        <v>0</v>
      </c>
      <c r="X250" s="567" t="str">
        <f t="shared" si="29"/>
        <v>No hay Programación</v>
      </c>
      <c r="Y250" s="568" t="str">
        <f t="shared" si="30"/>
        <v>De acuerdo con lo programado</v>
      </c>
      <c r="Z250" s="575"/>
      <c r="AA250" s="575"/>
      <c r="AB250" s="575"/>
      <c r="AC250" s="575"/>
      <c r="AD250" s="575"/>
    </row>
    <row r="251" spans="1:30" ht="35.25" customHeight="1" thickTop="1" thickBot="1">
      <c r="A251" s="593">
        <v>16.2</v>
      </c>
      <c r="B251" s="564"/>
      <c r="C251" s="564"/>
      <c r="D251" s="564"/>
      <c r="E251" s="564"/>
      <c r="F251" s="577" t="s">
        <v>1337</v>
      </c>
      <c r="G251" s="605">
        <v>0</v>
      </c>
      <c r="H251" s="605">
        <v>0</v>
      </c>
      <c r="I251" s="567" t="str">
        <f t="shared" si="24"/>
        <v>No hay Programación</v>
      </c>
      <c r="J251" s="568" t="str">
        <f t="shared" si="25"/>
        <v>De acuerdo con lo programado</v>
      </c>
      <c r="K251" s="578"/>
      <c r="L251" s="604">
        <v>0</v>
      </c>
      <c r="M251" s="604">
        <v>0</v>
      </c>
      <c r="N251" s="567" t="str">
        <f t="shared" si="31"/>
        <v>No hay Programación</v>
      </c>
      <c r="O251" s="568" t="str">
        <f t="shared" si="26"/>
        <v>De acuerdo con lo programado</v>
      </c>
      <c r="P251" s="575"/>
      <c r="Q251" s="643">
        <v>0</v>
      </c>
      <c r="R251" s="643">
        <v>0</v>
      </c>
      <c r="S251" s="567" t="str">
        <f t="shared" si="27"/>
        <v>No hay Programación</v>
      </c>
      <c r="T251" s="568" t="str">
        <f t="shared" si="28"/>
        <v>De acuerdo con lo programado</v>
      </c>
      <c r="U251" s="575"/>
      <c r="V251" s="575">
        <f>'[2]PIF AIDOQ'!V251+'[2]PIF PB'!V251+[2]David!V251+'[2]José Luis'!V251+[2]Leo!V251+[2]Ricardo!V251+'[2]Luis A'!V251+[2]DR!V251</f>
        <v>0</v>
      </c>
      <c r="W251" s="575">
        <f>'[2]PIF AIDOQ'!W251+'[2]PIF PB'!W251+[2]David!W251+'[2]José Luis'!W251+[2]Leo!W251+[2]Ricardo!W251+'[2]Luis A'!W251+[2]DR!W251</f>
        <v>0</v>
      </c>
      <c r="X251" s="567" t="str">
        <f t="shared" si="29"/>
        <v>No hay Programación</v>
      </c>
      <c r="Y251" s="568" t="str">
        <f t="shared" si="30"/>
        <v>De acuerdo con lo programado</v>
      </c>
      <c r="Z251" s="575"/>
      <c r="AA251" s="575"/>
      <c r="AB251" s="575"/>
      <c r="AC251" s="575"/>
      <c r="AD251" s="575"/>
    </row>
    <row r="252" spans="1:30" ht="35.25" customHeight="1" thickTop="1" thickBot="1">
      <c r="A252" s="593">
        <v>16.2</v>
      </c>
      <c r="B252" s="564"/>
      <c r="C252" s="564"/>
      <c r="D252" s="564"/>
      <c r="E252" s="564"/>
      <c r="F252" s="577" t="s">
        <v>1337</v>
      </c>
      <c r="G252" s="605">
        <v>0</v>
      </c>
      <c r="H252" s="605">
        <v>0</v>
      </c>
      <c r="I252" s="567" t="str">
        <f t="shared" si="24"/>
        <v>No hay Programación</v>
      </c>
      <c r="J252" s="568" t="str">
        <f t="shared" si="25"/>
        <v>De acuerdo con lo programado</v>
      </c>
      <c r="K252" s="578"/>
      <c r="L252" s="604">
        <v>0</v>
      </c>
      <c r="M252" s="604">
        <v>0</v>
      </c>
      <c r="N252" s="567" t="str">
        <f t="shared" si="31"/>
        <v>No hay Programación</v>
      </c>
      <c r="O252" s="568" t="str">
        <f t="shared" si="26"/>
        <v>De acuerdo con lo programado</v>
      </c>
      <c r="P252" s="575"/>
      <c r="Q252" s="643">
        <v>0</v>
      </c>
      <c r="R252" s="643">
        <v>0</v>
      </c>
      <c r="S252" s="567" t="str">
        <f t="shared" si="27"/>
        <v>No hay Programación</v>
      </c>
      <c r="T252" s="568" t="str">
        <f t="shared" si="28"/>
        <v>De acuerdo con lo programado</v>
      </c>
      <c r="U252" s="575"/>
      <c r="V252" s="575">
        <f>'[2]PIF AIDOQ'!V252+'[2]PIF PB'!V252+[2]David!V252+'[2]José Luis'!V252+[2]Leo!V252+[2]Ricardo!V252+'[2]Luis A'!V252+[2]DR!V252</f>
        <v>0</v>
      </c>
      <c r="W252" s="575">
        <f>'[2]PIF AIDOQ'!W252+'[2]PIF PB'!W252+[2]David!W252+'[2]José Luis'!W252+[2]Leo!W252+[2]Ricardo!W252+'[2]Luis A'!W252+[2]DR!W252</f>
        <v>0</v>
      </c>
      <c r="X252" s="567" t="str">
        <f t="shared" si="29"/>
        <v>No hay Programación</v>
      </c>
      <c r="Y252" s="568" t="str">
        <f t="shared" si="30"/>
        <v>De acuerdo con lo programado</v>
      </c>
      <c r="Z252" s="575"/>
      <c r="AA252" s="575"/>
      <c r="AB252" s="575"/>
      <c r="AC252" s="575"/>
      <c r="AD252" s="575"/>
    </row>
    <row r="253" spans="1:30" ht="35.25" customHeight="1" thickTop="1" thickBot="1">
      <c r="A253" s="563">
        <v>16.21</v>
      </c>
      <c r="B253" s="564"/>
      <c r="C253" s="564"/>
      <c r="D253" s="564"/>
      <c r="E253" s="564"/>
      <c r="F253" s="577" t="s">
        <v>1338</v>
      </c>
      <c r="G253" s="605">
        <v>0</v>
      </c>
      <c r="H253" s="605">
        <v>0</v>
      </c>
      <c r="I253" s="567" t="str">
        <f t="shared" si="24"/>
        <v>No hay Programación</v>
      </c>
      <c r="J253" s="568" t="str">
        <f t="shared" si="25"/>
        <v>De acuerdo con lo programado</v>
      </c>
      <c r="K253" s="578"/>
      <c r="L253" s="604">
        <v>15</v>
      </c>
      <c r="M253" s="604">
        <v>16</v>
      </c>
      <c r="N253" s="567">
        <f t="shared" si="31"/>
        <v>1.0666666666666667</v>
      </c>
      <c r="O253" s="568" t="str">
        <f t="shared" si="26"/>
        <v>De acuerdo con lo programado</v>
      </c>
      <c r="P253" s="575"/>
      <c r="Q253" s="643">
        <v>8</v>
      </c>
      <c r="R253" s="643">
        <v>9</v>
      </c>
      <c r="S253" s="567">
        <f t="shared" si="27"/>
        <v>1.125</v>
      </c>
      <c r="T253" s="568" t="str">
        <f t="shared" si="28"/>
        <v>De acuerdo con lo programado</v>
      </c>
      <c r="U253" s="575"/>
      <c r="V253" s="575">
        <f>'[2]PIF AIDOQ'!V253+'[2]PIF PB'!V253+[2]David!V253+'[2]José Luis'!V253+[2]Leo!V253+[2]Ricardo!V253+'[2]Luis A'!V253+[2]DR!V253</f>
        <v>7</v>
      </c>
      <c r="W253" s="575">
        <f>'[2]PIF AIDOQ'!W253+'[2]PIF PB'!W253+[2]David!W253+'[2]José Luis'!W253+[2]Leo!W253+[2]Ricardo!W253+'[2]Luis A'!W253+[2]DR!W253</f>
        <v>11</v>
      </c>
      <c r="X253" s="567">
        <f t="shared" si="29"/>
        <v>1.5714285714285714</v>
      </c>
      <c r="Y253" s="568" t="str">
        <f t="shared" si="30"/>
        <v>De acuerdo con lo programado</v>
      </c>
      <c r="Z253" s="575"/>
      <c r="AA253" s="575"/>
      <c r="AB253" s="575"/>
      <c r="AC253" s="575"/>
      <c r="AD253" s="575"/>
    </row>
    <row r="254" spans="1:30" ht="35.25" customHeight="1" thickTop="1" thickBot="1">
      <c r="A254" s="563">
        <v>16.21</v>
      </c>
      <c r="B254" s="564"/>
      <c r="C254" s="564"/>
      <c r="D254" s="564"/>
      <c r="E254" s="564"/>
      <c r="F254" s="577" t="s">
        <v>1338</v>
      </c>
      <c r="G254" s="605">
        <v>0</v>
      </c>
      <c r="H254" s="605">
        <v>0</v>
      </c>
      <c r="I254" s="567" t="str">
        <f t="shared" si="24"/>
        <v>No hay Programación</v>
      </c>
      <c r="J254" s="568" t="str">
        <f t="shared" si="25"/>
        <v>De acuerdo con lo programado</v>
      </c>
      <c r="K254" s="578"/>
      <c r="L254" s="604">
        <v>0</v>
      </c>
      <c r="M254" s="604">
        <v>1</v>
      </c>
      <c r="N254" s="567" t="str">
        <f t="shared" si="31"/>
        <v>No hay Programación</v>
      </c>
      <c r="O254" s="568" t="str">
        <f t="shared" si="26"/>
        <v>De acuerdo con lo programado</v>
      </c>
      <c r="P254" s="575"/>
      <c r="Q254" s="643">
        <v>0</v>
      </c>
      <c r="R254" s="643">
        <v>1</v>
      </c>
      <c r="S254" s="567" t="str">
        <f t="shared" si="27"/>
        <v>No hay Programación</v>
      </c>
      <c r="T254" s="568" t="str">
        <f t="shared" si="28"/>
        <v>De acuerdo con lo programado</v>
      </c>
      <c r="U254" s="575"/>
      <c r="V254" s="575">
        <f>'[2]PIF AIDOQ'!V254+'[2]PIF PB'!V254+[2]David!V254+'[2]José Luis'!V254+[2]Leo!V254+[2]Ricardo!V254+'[2]Luis A'!V254+[2]DR!V254</f>
        <v>0</v>
      </c>
      <c r="W254" s="575">
        <f>'[2]PIF AIDOQ'!W254+'[2]PIF PB'!W254+[2]David!W254+'[2]José Luis'!W254+[2]Leo!W254+[2]Ricardo!W254+'[2]Luis A'!W254+[2]DR!W254</f>
        <v>0</v>
      </c>
      <c r="X254" s="567" t="str">
        <f t="shared" si="29"/>
        <v>No hay Programación</v>
      </c>
      <c r="Y254" s="568" t="str">
        <f t="shared" si="30"/>
        <v>De acuerdo con lo programado</v>
      </c>
      <c r="Z254" s="575"/>
      <c r="AA254" s="575"/>
      <c r="AB254" s="575"/>
      <c r="AC254" s="575"/>
      <c r="AD254" s="575"/>
    </row>
    <row r="255" spans="1:30" ht="35.25" customHeight="1" thickTop="1" thickBot="1">
      <c r="A255" s="563">
        <v>16.22</v>
      </c>
      <c r="B255" s="564"/>
      <c r="C255" s="564"/>
      <c r="D255" s="564"/>
      <c r="E255" s="564"/>
      <c r="F255" s="577" t="s">
        <v>1339</v>
      </c>
      <c r="G255" s="605">
        <v>0</v>
      </c>
      <c r="H255" s="605">
        <v>0</v>
      </c>
      <c r="I255" s="567" t="str">
        <f t="shared" si="24"/>
        <v>No hay Programación</v>
      </c>
      <c r="J255" s="568" t="str">
        <f t="shared" si="25"/>
        <v>De acuerdo con lo programado</v>
      </c>
      <c r="K255" s="578"/>
      <c r="L255" s="604">
        <v>0</v>
      </c>
      <c r="M255" s="604">
        <v>1</v>
      </c>
      <c r="N255" s="567" t="str">
        <f t="shared" si="31"/>
        <v>No hay Programación</v>
      </c>
      <c r="O255" s="568" t="str">
        <f t="shared" si="26"/>
        <v>De acuerdo con lo programado</v>
      </c>
      <c r="P255" s="575"/>
      <c r="Q255" s="643">
        <v>4</v>
      </c>
      <c r="R255" s="643">
        <v>4</v>
      </c>
      <c r="S255" s="567">
        <f t="shared" si="27"/>
        <v>1</v>
      </c>
      <c r="T255" s="568" t="str">
        <f t="shared" si="28"/>
        <v>De acuerdo con lo programado</v>
      </c>
      <c r="U255" s="575"/>
      <c r="V255" s="575">
        <f>'[2]PIF AIDOQ'!V255+'[2]PIF PB'!V255+[2]David!V255+'[2]José Luis'!V255+[2]Leo!V255+[2]Ricardo!V255+'[2]Luis A'!V255+[2]DR!V255</f>
        <v>2</v>
      </c>
      <c r="W255" s="575">
        <f>'[2]PIF AIDOQ'!W255+'[2]PIF PB'!W255+[2]David!W255+'[2]José Luis'!W255+[2]Leo!W255+[2]Ricardo!W255+'[2]Luis A'!W255+[2]DR!W255</f>
        <v>2</v>
      </c>
      <c r="X255" s="567">
        <f t="shared" si="29"/>
        <v>1</v>
      </c>
      <c r="Y255" s="568" t="str">
        <f t="shared" si="30"/>
        <v>De acuerdo con lo programado</v>
      </c>
      <c r="Z255" s="575"/>
      <c r="AA255" s="575"/>
      <c r="AB255" s="575"/>
      <c r="AC255" s="575"/>
      <c r="AD255" s="575"/>
    </row>
    <row r="256" spans="1:30" ht="35.25" customHeight="1" thickTop="1" thickBot="1">
      <c r="A256" s="563">
        <v>16.22</v>
      </c>
      <c r="B256" s="564"/>
      <c r="C256" s="564"/>
      <c r="D256" s="564"/>
      <c r="E256" s="564"/>
      <c r="F256" s="577" t="s">
        <v>1339</v>
      </c>
      <c r="G256" s="605">
        <v>0</v>
      </c>
      <c r="H256" s="605">
        <v>0</v>
      </c>
      <c r="I256" s="567" t="str">
        <f t="shared" si="24"/>
        <v>No hay Programación</v>
      </c>
      <c r="J256" s="568" t="str">
        <f t="shared" si="25"/>
        <v>De acuerdo con lo programado</v>
      </c>
      <c r="K256" s="578"/>
      <c r="L256" s="604">
        <v>0</v>
      </c>
      <c r="M256" s="604">
        <v>1</v>
      </c>
      <c r="N256" s="567" t="str">
        <f t="shared" si="31"/>
        <v>No hay Programación</v>
      </c>
      <c r="O256" s="568" t="str">
        <f t="shared" si="26"/>
        <v>De acuerdo con lo programado</v>
      </c>
      <c r="P256" s="575"/>
      <c r="Q256" s="643">
        <v>2</v>
      </c>
      <c r="R256" s="643">
        <v>2</v>
      </c>
      <c r="S256" s="567">
        <f t="shared" si="27"/>
        <v>1</v>
      </c>
      <c r="T256" s="568" t="str">
        <f t="shared" si="28"/>
        <v>De acuerdo con lo programado</v>
      </c>
      <c r="U256" s="575"/>
      <c r="V256" s="575">
        <f>'[2]PIF AIDOQ'!V256+'[2]PIF PB'!V256+[2]David!V256+'[2]José Luis'!V256+[2]Leo!V256+[2]Ricardo!V256+'[2]Luis A'!V256+[2]DR!V256</f>
        <v>0</v>
      </c>
      <c r="W256" s="575">
        <f>'[2]PIF AIDOQ'!W256+'[2]PIF PB'!W256+[2]David!W256+'[2]José Luis'!W256+[2]Leo!W256+[2]Ricardo!W256+'[2]Luis A'!W256+[2]DR!W256</f>
        <v>0</v>
      </c>
      <c r="X256" s="567" t="str">
        <f t="shared" si="29"/>
        <v>No hay Programación</v>
      </c>
      <c r="Y256" s="568" t="str">
        <f t="shared" si="30"/>
        <v>De acuerdo con lo programado</v>
      </c>
      <c r="Z256" s="575"/>
      <c r="AA256" s="575"/>
      <c r="AB256" s="575"/>
      <c r="AC256" s="575"/>
      <c r="AD256" s="575"/>
    </row>
    <row r="257" spans="1:30" ht="35.25" customHeight="1" thickTop="1" thickBot="1">
      <c r="A257" s="563">
        <v>16.22</v>
      </c>
      <c r="B257" s="564"/>
      <c r="C257" s="564"/>
      <c r="D257" s="564"/>
      <c r="E257" s="564"/>
      <c r="F257" s="577" t="s">
        <v>1339</v>
      </c>
      <c r="G257" s="605">
        <v>0</v>
      </c>
      <c r="H257" s="605">
        <v>0</v>
      </c>
      <c r="I257" s="567" t="str">
        <f t="shared" si="24"/>
        <v>No hay Programación</v>
      </c>
      <c r="J257" s="568" t="str">
        <f t="shared" si="25"/>
        <v>De acuerdo con lo programado</v>
      </c>
      <c r="K257" s="578"/>
      <c r="L257" s="604">
        <v>0</v>
      </c>
      <c r="M257" s="604">
        <v>1</v>
      </c>
      <c r="N257" s="567" t="str">
        <f t="shared" si="31"/>
        <v>No hay Programación</v>
      </c>
      <c r="O257" s="568" t="str">
        <f t="shared" si="26"/>
        <v>De acuerdo con lo programado</v>
      </c>
      <c r="P257" s="575"/>
      <c r="Q257" s="643">
        <v>1</v>
      </c>
      <c r="R257" s="643">
        <v>1</v>
      </c>
      <c r="S257" s="567">
        <f t="shared" si="27"/>
        <v>1</v>
      </c>
      <c r="T257" s="568" t="str">
        <f t="shared" si="28"/>
        <v>De acuerdo con lo programado</v>
      </c>
      <c r="U257" s="575"/>
      <c r="V257" s="575">
        <f>'[2]PIF AIDOQ'!V257+'[2]PIF PB'!V257+[2]David!V257+'[2]José Luis'!V257+[2]Leo!V257+[2]Ricardo!V257+'[2]Luis A'!V257+[2]DR!V257</f>
        <v>0</v>
      </c>
      <c r="W257" s="575">
        <f>'[2]PIF AIDOQ'!W257+'[2]PIF PB'!W257+[2]David!W257+'[2]José Luis'!W257+[2]Leo!W257+[2]Ricardo!W257+'[2]Luis A'!W257+[2]DR!W257</f>
        <v>0</v>
      </c>
      <c r="X257" s="567" t="str">
        <f t="shared" si="29"/>
        <v>No hay Programación</v>
      </c>
      <c r="Y257" s="568" t="str">
        <f t="shared" si="30"/>
        <v>De acuerdo con lo programado</v>
      </c>
      <c r="Z257" s="575"/>
      <c r="AA257" s="575"/>
      <c r="AB257" s="575"/>
      <c r="AC257" s="575"/>
      <c r="AD257" s="575"/>
    </row>
    <row r="258" spans="1:30" ht="35.25" customHeight="1" thickTop="1" thickBot="1">
      <c r="A258" s="563">
        <v>16.22</v>
      </c>
      <c r="B258" s="564"/>
      <c r="C258" s="564"/>
      <c r="D258" s="564"/>
      <c r="E258" s="564"/>
      <c r="F258" s="577" t="s">
        <v>1339</v>
      </c>
      <c r="G258" s="605">
        <v>0</v>
      </c>
      <c r="H258" s="605">
        <v>0</v>
      </c>
      <c r="I258" s="567" t="str">
        <f t="shared" si="24"/>
        <v>No hay Programación</v>
      </c>
      <c r="J258" s="568" t="str">
        <f t="shared" si="25"/>
        <v>De acuerdo con lo programado</v>
      </c>
      <c r="K258" s="578"/>
      <c r="L258" s="604">
        <v>0</v>
      </c>
      <c r="M258" s="604">
        <v>1</v>
      </c>
      <c r="N258" s="567" t="str">
        <f t="shared" si="31"/>
        <v>No hay Programación</v>
      </c>
      <c r="O258" s="568" t="str">
        <f t="shared" si="26"/>
        <v>De acuerdo con lo programado</v>
      </c>
      <c r="P258" s="575"/>
      <c r="Q258" s="643">
        <v>0</v>
      </c>
      <c r="R258" s="643">
        <v>0</v>
      </c>
      <c r="S258" s="567" t="str">
        <f t="shared" si="27"/>
        <v>No hay Programación</v>
      </c>
      <c r="T258" s="568" t="str">
        <f t="shared" si="28"/>
        <v>De acuerdo con lo programado</v>
      </c>
      <c r="U258" s="575"/>
      <c r="V258" s="575">
        <f>'[2]PIF AIDOQ'!V258+'[2]PIF PB'!V258+[2]David!V258+'[2]José Luis'!V258+[2]Leo!V258+[2]Ricardo!V258+'[2]Luis A'!V258+[2]DR!V258</f>
        <v>0</v>
      </c>
      <c r="W258" s="575">
        <f>'[2]PIF AIDOQ'!W258+'[2]PIF PB'!W258+[2]David!W258+'[2]José Luis'!W258+[2]Leo!W258+[2]Ricardo!W258+'[2]Luis A'!W258+[2]DR!W258</f>
        <v>0</v>
      </c>
      <c r="X258" s="567" t="str">
        <f t="shared" si="29"/>
        <v>No hay Programación</v>
      </c>
      <c r="Y258" s="568" t="str">
        <f t="shared" si="30"/>
        <v>De acuerdo con lo programado</v>
      </c>
      <c r="Z258" s="575"/>
      <c r="AA258" s="575"/>
      <c r="AB258" s="575"/>
      <c r="AC258" s="575"/>
      <c r="AD258" s="575"/>
    </row>
    <row r="259" spans="1:30" ht="35.25" customHeight="1" thickTop="1" thickBot="1">
      <c r="A259" s="563">
        <v>16.23</v>
      </c>
      <c r="B259" s="564"/>
      <c r="C259" s="564"/>
      <c r="D259" s="564"/>
      <c r="E259" s="564"/>
      <c r="F259" s="577" t="s">
        <v>1340</v>
      </c>
      <c r="G259" s="605">
        <v>0</v>
      </c>
      <c r="H259" s="605">
        <v>0</v>
      </c>
      <c r="I259" s="567" t="str">
        <f t="shared" si="24"/>
        <v>No hay Programación</v>
      </c>
      <c r="J259" s="568" t="str">
        <f t="shared" si="25"/>
        <v>De acuerdo con lo programado</v>
      </c>
      <c r="K259" s="578"/>
      <c r="L259" s="604">
        <v>3</v>
      </c>
      <c r="M259" s="604">
        <v>4</v>
      </c>
      <c r="N259" s="567">
        <f t="shared" si="31"/>
        <v>1.3333333333333333</v>
      </c>
      <c r="O259" s="568" t="str">
        <f t="shared" si="26"/>
        <v>De acuerdo con lo programado</v>
      </c>
      <c r="P259" s="575"/>
      <c r="Q259" s="643">
        <v>1</v>
      </c>
      <c r="R259" s="643">
        <v>1</v>
      </c>
      <c r="S259" s="567">
        <f t="shared" si="27"/>
        <v>1</v>
      </c>
      <c r="T259" s="568" t="str">
        <f t="shared" si="28"/>
        <v>De acuerdo con lo programado</v>
      </c>
      <c r="U259" s="575"/>
      <c r="V259" s="575">
        <f>'[2]PIF AIDOQ'!V259+'[2]PIF PB'!V259+[2]David!V259+'[2]José Luis'!V259+[2]Leo!V259+[2]Ricardo!V259+'[2]Luis A'!V259+[2]DR!V259</f>
        <v>0</v>
      </c>
      <c r="W259" s="575">
        <f>'[2]PIF AIDOQ'!W259+'[2]PIF PB'!W259+[2]David!W259+'[2]José Luis'!W259+[2]Leo!W259+[2]Ricardo!W259+'[2]Luis A'!W259+[2]DR!W259</f>
        <v>0</v>
      </c>
      <c r="X259" s="567" t="str">
        <f t="shared" si="29"/>
        <v>No hay Programación</v>
      </c>
      <c r="Y259" s="568" t="str">
        <f t="shared" si="30"/>
        <v>De acuerdo con lo programado</v>
      </c>
      <c r="Z259" s="575"/>
      <c r="AA259" s="575"/>
      <c r="AB259" s="575"/>
      <c r="AC259" s="575"/>
      <c r="AD259" s="575"/>
    </row>
    <row r="260" spans="1:30" ht="35.25" customHeight="1" thickTop="1" thickBot="1">
      <c r="A260" s="563">
        <v>16.23</v>
      </c>
      <c r="B260" s="564"/>
      <c r="C260" s="564"/>
      <c r="D260" s="564"/>
      <c r="E260" s="564"/>
      <c r="F260" s="577" t="s">
        <v>1340</v>
      </c>
      <c r="G260" s="605">
        <v>0</v>
      </c>
      <c r="H260" s="605">
        <v>0</v>
      </c>
      <c r="I260" s="567" t="str">
        <f t="shared" si="24"/>
        <v>No hay Programación</v>
      </c>
      <c r="J260" s="568" t="str">
        <f t="shared" si="25"/>
        <v>De acuerdo con lo programado</v>
      </c>
      <c r="K260" s="578"/>
      <c r="L260" s="604">
        <v>1</v>
      </c>
      <c r="M260" s="604">
        <v>2</v>
      </c>
      <c r="N260" s="567">
        <f t="shared" si="31"/>
        <v>2</v>
      </c>
      <c r="O260" s="568" t="str">
        <f t="shared" si="26"/>
        <v>De acuerdo con lo programado</v>
      </c>
      <c r="P260" s="575"/>
      <c r="Q260" s="643">
        <v>1</v>
      </c>
      <c r="R260" s="643">
        <v>1</v>
      </c>
      <c r="S260" s="567">
        <f t="shared" si="27"/>
        <v>1</v>
      </c>
      <c r="T260" s="568" t="str">
        <f t="shared" si="28"/>
        <v>De acuerdo con lo programado</v>
      </c>
      <c r="U260" s="575"/>
      <c r="V260" s="575">
        <f>'[2]PIF AIDOQ'!V260+'[2]PIF PB'!V260+[2]David!V260+'[2]José Luis'!V260+[2]Leo!V260+[2]Ricardo!V260+'[2]Luis A'!V260+[2]DR!V260</f>
        <v>0</v>
      </c>
      <c r="W260" s="575">
        <f>'[2]PIF AIDOQ'!W260+'[2]PIF PB'!W260+[2]David!W260+'[2]José Luis'!W260+[2]Leo!W260+[2]Ricardo!W260+'[2]Luis A'!W260+[2]DR!W260</f>
        <v>0</v>
      </c>
      <c r="X260" s="567" t="str">
        <f t="shared" si="29"/>
        <v>No hay Programación</v>
      </c>
      <c r="Y260" s="568" t="str">
        <f t="shared" si="30"/>
        <v>De acuerdo con lo programado</v>
      </c>
      <c r="Z260" s="575"/>
      <c r="AA260" s="575"/>
      <c r="AB260" s="575"/>
      <c r="AC260" s="575"/>
      <c r="AD260" s="575"/>
    </row>
    <row r="261" spans="1:30" ht="35.25" customHeight="1" thickTop="1" thickBot="1">
      <c r="A261" s="563">
        <v>16.23</v>
      </c>
      <c r="B261" s="564"/>
      <c r="C261" s="564"/>
      <c r="D261" s="564"/>
      <c r="E261" s="564"/>
      <c r="F261" s="577" t="s">
        <v>1340</v>
      </c>
      <c r="G261" s="605">
        <v>0</v>
      </c>
      <c r="H261" s="605">
        <v>0</v>
      </c>
      <c r="I261" s="567" t="str">
        <f t="shared" si="24"/>
        <v>No hay Programación</v>
      </c>
      <c r="J261" s="568" t="str">
        <f t="shared" si="25"/>
        <v>De acuerdo con lo programado</v>
      </c>
      <c r="K261" s="578"/>
      <c r="L261" s="604">
        <v>1</v>
      </c>
      <c r="M261" s="604">
        <v>2</v>
      </c>
      <c r="N261" s="567">
        <f t="shared" si="31"/>
        <v>2</v>
      </c>
      <c r="O261" s="568" t="str">
        <f t="shared" si="26"/>
        <v>De acuerdo con lo programado</v>
      </c>
      <c r="P261" s="575"/>
      <c r="Q261" s="643">
        <v>1</v>
      </c>
      <c r="R261" s="643">
        <v>1</v>
      </c>
      <c r="S261" s="567">
        <f t="shared" si="27"/>
        <v>1</v>
      </c>
      <c r="T261" s="568" t="str">
        <f t="shared" si="28"/>
        <v>De acuerdo con lo programado</v>
      </c>
      <c r="U261" s="575"/>
      <c r="V261" s="575">
        <f>'[2]PIF AIDOQ'!V261+'[2]PIF PB'!V261+[2]David!V261+'[2]José Luis'!V261+[2]Leo!V261+[2]Ricardo!V261+'[2]Luis A'!V261+[2]DR!V261</f>
        <v>0</v>
      </c>
      <c r="W261" s="575">
        <f>'[2]PIF AIDOQ'!W261+'[2]PIF PB'!W261+[2]David!W261+'[2]José Luis'!W261+[2]Leo!W261+[2]Ricardo!W261+'[2]Luis A'!W261+[2]DR!W261</f>
        <v>0</v>
      </c>
      <c r="X261" s="567" t="str">
        <f t="shared" si="29"/>
        <v>No hay Programación</v>
      </c>
      <c r="Y261" s="568" t="str">
        <f t="shared" si="30"/>
        <v>De acuerdo con lo programado</v>
      </c>
      <c r="Z261" s="575"/>
      <c r="AA261" s="575"/>
      <c r="AB261" s="575"/>
      <c r="AC261" s="575"/>
      <c r="AD261" s="575"/>
    </row>
    <row r="262" spans="1:30" ht="35.25" customHeight="1" thickTop="1" thickBot="1">
      <c r="A262" s="563">
        <v>16.239999999999998</v>
      </c>
      <c r="B262" s="564"/>
      <c r="C262" s="564"/>
      <c r="D262" s="564"/>
      <c r="E262" s="564"/>
      <c r="F262" s="577" t="s">
        <v>1341</v>
      </c>
      <c r="G262" s="605">
        <v>12</v>
      </c>
      <c r="H262" s="605">
        <v>16</v>
      </c>
      <c r="I262" s="567">
        <f t="shared" si="24"/>
        <v>1.3333333333333333</v>
      </c>
      <c r="J262" s="568" t="str">
        <f t="shared" si="25"/>
        <v>De acuerdo con lo programado</v>
      </c>
      <c r="K262" s="578"/>
      <c r="L262" s="604">
        <v>16</v>
      </c>
      <c r="M262" s="604">
        <v>11</v>
      </c>
      <c r="N262" s="567">
        <f t="shared" si="31"/>
        <v>0.6875</v>
      </c>
      <c r="O262" s="568" t="str">
        <f t="shared" si="26"/>
        <v>Atraso Leve</v>
      </c>
      <c r="P262" s="575"/>
      <c r="Q262" s="643">
        <v>11</v>
      </c>
      <c r="R262" s="643">
        <v>11</v>
      </c>
      <c r="S262" s="567">
        <f t="shared" si="27"/>
        <v>1</v>
      </c>
      <c r="T262" s="568" t="str">
        <f t="shared" si="28"/>
        <v>De acuerdo con lo programado</v>
      </c>
      <c r="U262" s="575"/>
      <c r="V262" s="575">
        <f>'[2]PIF AIDOQ'!V262+'[2]PIF PB'!V262+[2]David!V262+'[2]José Luis'!V262+[2]Leo!V262+[2]Ricardo!V262+'[2]Luis A'!V262+[2]DR!V262</f>
        <v>6</v>
      </c>
      <c r="W262" s="575">
        <f>'[2]PIF AIDOQ'!W262+'[2]PIF PB'!W262+[2]David!W262+'[2]José Luis'!W262+[2]Leo!W262+[2]Ricardo!W262+'[2]Luis A'!W262+[2]DR!W262</f>
        <v>10</v>
      </c>
      <c r="X262" s="567">
        <f t="shared" si="29"/>
        <v>1.6666666666666667</v>
      </c>
      <c r="Y262" s="568" t="str">
        <f t="shared" si="30"/>
        <v>De acuerdo con lo programado</v>
      </c>
      <c r="Z262" s="575"/>
      <c r="AA262" s="575"/>
      <c r="AB262" s="575"/>
      <c r="AC262" s="575"/>
      <c r="AD262" s="575"/>
    </row>
    <row r="263" spans="1:30" ht="35.25" customHeight="1" thickTop="1" thickBot="1">
      <c r="A263" s="563">
        <v>16.239999999999998</v>
      </c>
      <c r="B263" s="564"/>
      <c r="C263" s="564"/>
      <c r="D263" s="564"/>
      <c r="E263" s="564"/>
      <c r="F263" s="577" t="s">
        <v>1341</v>
      </c>
      <c r="G263" s="605">
        <v>0</v>
      </c>
      <c r="H263" s="605">
        <v>0</v>
      </c>
      <c r="I263" s="567" t="str">
        <f t="shared" si="24"/>
        <v>No hay Programación</v>
      </c>
      <c r="J263" s="568" t="str">
        <f t="shared" si="25"/>
        <v>De acuerdo con lo programado</v>
      </c>
      <c r="K263" s="578"/>
      <c r="L263" s="604">
        <v>14</v>
      </c>
      <c r="M263" s="604">
        <v>15</v>
      </c>
      <c r="N263" s="567">
        <f t="shared" si="31"/>
        <v>1.0714285714285714</v>
      </c>
      <c r="O263" s="568" t="str">
        <f t="shared" si="26"/>
        <v>De acuerdo con lo programado</v>
      </c>
      <c r="P263" s="575"/>
      <c r="Q263" s="643">
        <v>3</v>
      </c>
      <c r="R263" s="643">
        <v>4</v>
      </c>
      <c r="S263" s="567">
        <f t="shared" si="27"/>
        <v>1.3333333333333333</v>
      </c>
      <c r="T263" s="568" t="str">
        <f t="shared" si="28"/>
        <v>De acuerdo con lo programado</v>
      </c>
      <c r="U263" s="575"/>
      <c r="V263" s="575">
        <f>'[2]PIF AIDOQ'!V263+'[2]PIF PB'!V263+[2]David!V263+'[2]José Luis'!V263+[2]Leo!V263+[2]Ricardo!V263+'[2]Luis A'!V263+[2]DR!V263</f>
        <v>1</v>
      </c>
      <c r="W263" s="575">
        <f>'[2]PIF AIDOQ'!W263+'[2]PIF PB'!W263+[2]David!W263+'[2]José Luis'!W263+[2]Leo!W263+[2]Ricardo!W263+'[2]Luis A'!W263+[2]DR!W263</f>
        <v>1</v>
      </c>
      <c r="X263" s="567">
        <f t="shared" si="29"/>
        <v>1</v>
      </c>
      <c r="Y263" s="568" t="str">
        <f t="shared" si="30"/>
        <v>De acuerdo con lo programado</v>
      </c>
      <c r="Z263" s="575"/>
      <c r="AA263" s="575"/>
      <c r="AB263" s="575"/>
      <c r="AC263" s="575"/>
      <c r="AD263" s="575"/>
    </row>
    <row r="264" spans="1:30" ht="35.25" customHeight="1" thickTop="1" thickBot="1">
      <c r="A264" s="563">
        <v>16.239999999999998</v>
      </c>
      <c r="B264" s="564"/>
      <c r="C264" s="564"/>
      <c r="D264" s="564"/>
      <c r="E264" s="564"/>
      <c r="F264" s="577" t="s">
        <v>1341</v>
      </c>
      <c r="G264" s="605">
        <v>0</v>
      </c>
      <c r="H264" s="605">
        <v>0</v>
      </c>
      <c r="I264" s="567" t="str">
        <f t="shared" si="24"/>
        <v>No hay Programación</v>
      </c>
      <c r="J264" s="568" t="str">
        <f t="shared" si="25"/>
        <v>De acuerdo con lo programado</v>
      </c>
      <c r="K264" s="578"/>
      <c r="L264" s="604">
        <v>1</v>
      </c>
      <c r="M264" s="604">
        <v>2</v>
      </c>
      <c r="N264" s="567">
        <f t="shared" si="31"/>
        <v>2</v>
      </c>
      <c r="O264" s="568" t="str">
        <f t="shared" si="26"/>
        <v>De acuerdo con lo programado</v>
      </c>
      <c r="P264" s="575"/>
      <c r="Q264" s="643">
        <v>3</v>
      </c>
      <c r="R264" s="643">
        <v>4</v>
      </c>
      <c r="S264" s="567">
        <f t="shared" si="27"/>
        <v>1.3333333333333333</v>
      </c>
      <c r="T264" s="568" t="str">
        <f t="shared" si="28"/>
        <v>De acuerdo con lo programado</v>
      </c>
      <c r="U264" s="575"/>
      <c r="V264" s="575">
        <f>'[2]PIF AIDOQ'!V264+'[2]PIF PB'!V264+[2]David!V264+'[2]José Luis'!V264+[2]Leo!V264+[2]Ricardo!V264+'[2]Luis A'!V264+[2]DR!V264</f>
        <v>0</v>
      </c>
      <c r="W264" s="575">
        <f>'[2]PIF AIDOQ'!W264+'[2]PIF PB'!W264+[2]David!W264+'[2]José Luis'!W264+[2]Leo!W264+[2]Ricardo!W264+'[2]Luis A'!W264+[2]DR!W264</f>
        <v>0</v>
      </c>
      <c r="X264" s="567" t="str">
        <f t="shared" si="29"/>
        <v>No hay Programación</v>
      </c>
      <c r="Y264" s="568" t="str">
        <f t="shared" si="30"/>
        <v>De acuerdo con lo programado</v>
      </c>
      <c r="Z264" s="575"/>
      <c r="AA264" s="575"/>
      <c r="AB264" s="575"/>
      <c r="AC264" s="575"/>
      <c r="AD264" s="575"/>
    </row>
    <row r="265" spans="1:30" ht="35.25" customHeight="1" thickTop="1" thickBot="1">
      <c r="A265" s="563">
        <v>16.239999999999998</v>
      </c>
      <c r="B265" s="564"/>
      <c r="C265" s="564"/>
      <c r="D265" s="564"/>
      <c r="E265" s="564"/>
      <c r="F265" s="577" t="s">
        <v>1341</v>
      </c>
      <c r="G265" s="605">
        <v>0</v>
      </c>
      <c r="H265" s="605">
        <v>0</v>
      </c>
      <c r="I265" s="567" t="str">
        <f t="shared" si="24"/>
        <v>No hay Programación</v>
      </c>
      <c r="J265" s="568" t="str">
        <f t="shared" si="25"/>
        <v>De acuerdo con lo programado</v>
      </c>
      <c r="K265" s="578"/>
      <c r="L265" s="604">
        <v>1</v>
      </c>
      <c r="M265" s="604">
        <v>2</v>
      </c>
      <c r="N265" s="567">
        <f t="shared" si="31"/>
        <v>2</v>
      </c>
      <c r="O265" s="568" t="str">
        <f t="shared" si="26"/>
        <v>De acuerdo con lo programado</v>
      </c>
      <c r="P265" s="575"/>
      <c r="Q265" s="643">
        <v>1</v>
      </c>
      <c r="R265" s="643">
        <v>2</v>
      </c>
      <c r="S265" s="567">
        <f t="shared" si="27"/>
        <v>2</v>
      </c>
      <c r="T265" s="568" t="str">
        <f t="shared" si="28"/>
        <v>De acuerdo con lo programado</v>
      </c>
      <c r="U265" s="575"/>
      <c r="V265" s="575">
        <f>'[2]PIF AIDOQ'!V265+'[2]PIF PB'!V265+[2]David!V265+'[2]José Luis'!V265+[2]Leo!V265+[2]Ricardo!V265+'[2]Luis A'!V265+[2]DR!V265</f>
        <v>0</v>
      </c>
      <c r="W265" s="575">
        <f>'[2]PIF AIDOQ'!W265+'[2]PIF PB'!W265+[2]David!W265+'[2]José Luis'!W265+[2]Leo!W265+[2]Ricardo!W265+'[2]Luis A'!W265+[2]DR!W265</f>
        <v>0</v>
      </c>
      <c r="X265" s="567" t="str">
        <f t="shared" si="29"/>
        <v>No hay Programación</v>
      </c>
      <c r="Y265" s="568" t="str">
        <f t="shared" si="30"/>
        <v>De acuerdo con lo programado</v>
      </c>
      <c r="Z265" s="575"/>
      <c r="AA265" s="575"/>
      <c r="AB265" s="575"/>
      <c r="AC265" s="575"/>
      <c r="AD265" s="575"/>
    </row>
    <row r="266" spans="1:30" ht="35.25" customHeight="1" thickTop="1" thickBot="1">
      <c r="A266" s="563">
        <v>16.239999999999998</v>
      </c>
      <c r="B266" s="564"/>
      <c r="C266" s="564"/>
      <c r="D266" s="564"/>
      <c r="E266" s="564"/>
      <c r="F266" s="577" t="s">
        <v>1341</v>
      </c>
      <c r="G266" s="605">
        <v>0</v>
      </c>
      <c r="H266" s="605">
        <v>0</v>
      </c>
      <c r="I266" s="567" t="str">
        <f t="shared" si="24"/>
        <v>No hay Programación</v>
      </c>
      <c r="J266" s="568" t="str">
        <f t="shared" si="25"/>
        <v>De acuerdo con lo programado</v>
      </c>
      <c r="K266" s="578"/>
      <c r="L266" s="604">
        <v>3</v>
      </c>
      <c r="M266" s="604">
        <v>4</v>
      </c>
      <c r="N266" s="567">
        <f t="shared" si="31"/>
        <v>1.3333333333333333</v>
      </c>
      <c r="O266" s="568" t="str">
        <f t="shared" si="26"/>
        <v>De acuerdo con lo programado</v>
      </c>
      <c r="P266" s="575"/>
      <c r="Q266" s="643">
        <v>0</v>
      </c>
      <c r="R266" s="643">
        <v>1</v>
      </c>
      <c r="S266" s="567" t="str">
        <f t="shared" si="27"/>
        <v>No hay Programación</v>
      </c>
      <c r="T266" s="568" t="str">
        <f t="shared" si="28"/>
        <v>De acuerdo con lo programado</v>
      </c>
      <c r="U266" s="575"/>
      <c r="V266" s="575">
        <f>'[2]PIF AIDOQ'!V266+'[2]PIF PB'!V266+[2]David!V266+'[2]José Luis'!V266+[2]Leo!V266+[2]Ricardo!V266+'[2]Luis A'!V266+[2]DR!V266</f>
        <v>0</v>
      </c>
      <c r="W266" s="575">
        <f>'[2]PIF AIDOQ'!W266+'[2]PIF PB'!W266+[2]David!W266+'[2]José Luis'!W266+[2]Leo!W266+[2]Ricardo!W266+'[2]Luis A'!W266+[2]DR!W266</f>
        <v>0</v>
      </c>
      <c r="X266" s="567" t="str">
        <f t="shared" si="29"/>
        <v>No hay Programación</v>
      </c>
      <c r="Y266" s="568" t="str">
        <f t="shared" si="30"/>
        <v>De acuerdo con lo programado</v>
      </c>
      <c r="Z266" s="575"/>
      <c r="AA266" s="575"/>
      <c r="AB266" s="575"/>
      <c r="AC266" s="575"/>
      <c r="AD266" s="575"/>
    </row>
    <row r="267" spans="1:30" ht="35.25" customHeight="1" thickTop="1" thickBot="1">
      <c r="A267" s="563">
        <v>16.239999999999998</v>
      </c>
      <c r="B267" s="564"/>
      <c r="C267" s="564"/>
      <c r="D267" s="564"/>
      <c r="E267" s="564"/>
      <c r="F267" s="577" t="s">
        <v>1341</v>
      </c>
      <c r="G267" s="605">
        <v>0</v>
      </c>
      <c r="H267" s="605">
        <v>0</v>
      </c>
      <c r="I267" s="567" t="str">
        <f t="shared" si="24"/>
        <v>No hay Programación</v>
      </c>
      <c r="J267" s="568" t="str">
        <f t="shared" si="25"/>
        <v>De acuerdo con lo programado</v>
      </c>
      <c r="K267" s="578"/>
      <c r="L267" s="604">
        <v>1</v>
      </c>
      <c r="M267" s="604">
        <v>2</v>
      </c>
      <c r="N267" s="567">
        <f t="shared" si="31"/>
        <v>2</v>
      </c>
      <c r="O267" s="568" t="str">
        <f t="shared" si="26"/>
        <v>De acuerdo con lo programado</v>
      </c>
      <c r="P267" s="575"/>
      <c r="Q267" s="643">
        <v>0</v>
      </c>
      <c r="R267" s="643">
        <v>1</v>
      </c>
      <c r="S267" s="567" t="str">
        <f t="shared" si="27"/>
        <v>No hay Programación</v>
      </c>
      <c r="T267" s="568" t="str">
        <f t="shared" si="28"/>
        <v>De acuerdo con lo programado</v>
      </c>
      <c r="U267" s="575"/>
      <c r="V267" s="575">
        <f>'[2]PIF AIDOQ'!V267+'[2]PIF PB'!V267+[2]David!V267+'[2]José Luis'!V267+[2]Leo!V267+[2]Ricardo!V267+'[2]Luis A'!V267+[2]DR!V267</f>
        <v>0</v>
      </c>
      <c r="W267" s="575">
        <f>'[2]PIF AIDOQ'!W267+'[2]PIF PB'!W267+[2]David!W267+'[2]José Luis'!W267+[2]Leo!W267+[2]Ricardo!W267+'[2]Luis A'!W267+[2]DR!W267</f>
        <v>0</v>
      </c>
      <c r="X267" s="567" t="str">
        <f t="shared" si="29"/>
        <v>No hay Programación</v>
      </c>
      <c r="Y267" s="568" t="str">
        <f t="shared" si="30"/>
        <v>De acuerdo con lo programado</v>
      </c>
      <c r="Z267" s="575"/>
      <c r="AA267" s="575"/>
      <c r="AB267" s="575"/>
      <c r="AC267" s="575"/>
      <c r="AD267" s="575"/>
    </row>
    <row r="268" spans="1:30" ht="35.25" customHeight="1" thickTop="1" thickBot="1">
      <c r="A268" s="563">
        <v>16.25</v>
      </c>
      <c r="B268" s="564"/>
      <c r="C268" s="564"/>
      <c r="D268" s="564"/>
      <c r="E268" s="564"/>
      <c r="F268" s="577" t="s">
        <v>1342</v>
      </c>
      <c r="G268" s="605">
        <v>10</v>
      </c>
      <c r="H268" s="605">
        <v>12</v>
      </c>
      <c r="I268" s="567">
        <f t="shared" si="24"/>
        <v>1.2</v>
      </c>
      <c r="J268" s="568" t="str">
        <f t="shared" si="25"/>
        <v>De acuerdo con lo programado</v>
      </c>
      <c r="K268" s="578"/>
      <c r="L268" s="604">
        <v>13</v>
      </c>
      <c r="M268" s="604">
        <v>8</v>
      </c>
      <c r="N268" s="567">
        <f t="shared" si="31"/>
        <v>0.61538461538461542</v>
      </c>
      <c r="O268" s="568" t="str">
        <f t="shared" si="26"/>
        <v>Atraso Leve</v>
      </c>
      <c r="P268" s="575"/>
      <c r="Q268" s="643">
        <v>4</v>
      </c>
      <c r="R268" s="643">
        <v>5</v>
      </c>
      <c r="S268" s="567">
        <f t="shared" si="27"/>
        <v>1.25</v>
      </c>
      <c r="T268" s="568" t="str">
        <f t="shared" si="28"/>
        <v>De acuerdo con lo programado</v>
      </c>
      <c r="U268" s="575"/>
      <c r="V268" s="575">
        <f>'[2]PIF AIDOQ'!V268+'[2]PIF PB'!V268+[2]David!V268+'[2]José Luis'!V268+[2]Leo!V268+[2]Ricardo!V268+'[2]Luis A'!V268+[2]DR!V268</f>
        <v>4</v>
      </c>
      <c r="W268" s="575">
        <f>'[2]PIF AIDOQ'!W268+'[2]PIF PB'!W268+[2]David!W268+'[2]José Luis'!W268+[2]Leo!W268+[2]Ricardo!W268+'[2]Luis A'!W268+[2]DR!W268</f>
        <v>8</v>
      </c>
      <c r="X268" s="567">
        <f t="shared" si="29"/>
        <v>2</v>
      </c>
      <c r="Y268" s="568" t="str">
        <f t="shared" si="30"/>
        <v>De acuerdo con lo programado</v>
      </c>
      <c r="Z268" s="575"/>
      <c r="AA268" s="575"/>
      <c r="AB268" s="575"/>
      <c r="AC268" s="575"/>
      <c r="AD268" s="575"/>
    </row>
    <row r="269" spans="1:30" ht="35.25" customHeight="1" thickTop="1" thickBot="1">
      <c r="A269" s="563">
        <v>16.25</v>
      </c>
      <c r="B269" s="564"/>
      <c r="C269" s="564"/>
      <c r="D269" s="564"/>
      <c r="E269" s="564"/>
      <c r="F269" s="577" t="s">
        <v>1342</v>
      </c>
      <c r="G269" s="605">
        <v>0</v>
      </c>
      <c r="H269" s="605">
        <v>0</v>
      </c>
      <c r="I269" s="567" t="str">
        <f t="shared" si="24"/>
        <v>No hay Programación</v>
      </c>
      <c r="J269" s="568" t="str">
        <f t="shared" si="25"/>
        <v>De acuerdo con lo programado</v>
      </c>
      <c r="K269" s="578"/>
      <c r="L269" s="604">
        <v>1</v>
      </c>
      <c r="M269" s="604">
        <v>2</v>
      </c>
      <c r="N269" s="567">
        <f t="shared" si="31"/>
        <v>2</v>
      </c>
      <c r="O269" s="568" t="str">
        <f t="shared" si="26"/>
        <v>De acuerdo con lo programado</v>
      </c>
      <c r="P269" s="575"/>
      <c r="Q269" s="643">
        <v>0</v>
      </c>
      <c r="R269" s="643">
        <v>1</v>
      </c>
      <c r="S269" s="567" t="str">
        <f t="shared" si="27"/>
        <v>No hay Programación</v>
      </c>
      <c r="T269" s="568" t="str">
        <f t="shared" si="28"/>
        <v>De acuerdo con lo programado</v>
      </c>
      <c r="U269" s="575"/>
      <c r="V269" s="575">
        <f>'[2]PIF AIDOQ'!V269+'[2]PIF PB'!V269+[2]David!V269+'[2]José Luis'!V269+[2]Leo!V269+[2]Ricardo!V269+'[2]Luis A'!V269+[2]DR!V269</f>
        <v>0</v>
      </c>
      <c r="W269" s="575">
        <f>'[2]PIF AIDOQ'!W269+'[2]PIF PB'!W269+[2]David!W269+'[2]José Luis'!W269+[2]Leo!W269+[2]Ricardo!W269+'[2]Luis A'!W269+[2]DR!W269</f>
        <v>0</v>
      </c>
      <c r="X269" s="567" t="str">
        <f t="shared" si="29"/>
        <v>No hay Programación</v>
      </c>
      <c r="Y269" s="568" t="str">
        <f t="shared" si="30"/>
        <v>De acuerdo con lo programado</v>
      </c>
      <c r="Z269" s="575"/>
      <c r="AA269" s="575"/>
      <c r="AB269" s="575"/>
      <c r="AC269" s="575"/>
      <c r="AD269" s="575"/>
    </row>
    <row r="270" spans="1:30" ht="35.25" customHeight="1" thickTop="1" thickBot="1">
      <c r="A270" s="563">
        <v>16.25</v>
      </c>
      <c r="B270" s="564"/>
      <c r="C270" s="564"/>
      <c r="D270" s="564"/>
      <c r="E270" s="564"/>
      <c r="F270" s="577" t="s">
        <v>1342</v>
      </c>
      <c r="G270" s="605">
        <v>0</v>
      </c>
      <c r="H270" s="605">
        <v>0</v>
      </c>
      <c r="I270" s="567" t="str">
        <f t="shared" ref="I270:I333" si="32">IF(H270="","No hay ejecución",IF(AND(G270=0),"No hay Programación", H270/G270))</f>
        <v>No hay Programación</v>
      </c>
      <c r="J270" s="568" t="str">
        <f t="shared" ref="J270:J333" si="33">IF(I270="No hay ejecución","NA",IF(I270&gt;=90%,"De acuerdo con lo programado",IF(I270&gt;=51%,"Atraso Leve",IF(I270&lt;=50%,"En riesgo cumplimiento"))))</f>
        <v>De acuerdo con lo programado</v>
      </c>
      <c r="K270" s="578"/>
      <c r="L270" s="604">
        <v>1</v>
      </c>
      <c r="M270" s="604">
        <v>2</v>
      </c>
      <c r="N270" s="567">
        <f t="shared" si="31"/>
        <v>2</v>
      </c>
      <c r="O270" s="568" t="str">
        <f t="shared" ref="O270:O333" si="34">IF(N270="No hay ejecución","NA",IF(N270&gt;=90%,"De acuerdo con lo programado",IF(N270&gt;=51%,"Atraso Leve",IF(N270&lt;=50%,"En riesgo cumplimiento"))))</f>
        <v>De acuerdo con lo programado</v>
      </c>
      <c r="P270" s="575"/>
      <c r="Q270" s="643">
        <v>0</v>
      </c>
      <c r="R270" s="643">
        <v>1</v>
      </c>
      <c r="S270" s="567" t="str">
        <f t="shared" ref="S270:S333" si="35">IF(R270="","No hay ejecución",IF(AND(Q270=0),"No hay Programación", R270/Q270))</f>
        <v>No hay Programación</v>
      </c>
      <c r="T270" s="568" t="str">
        <f t="shared" ref="T270:T333" si="36">IF(S270="No hay ejecución","NA",IF(S270&gt;=90%,"De acuerdo con lo programado",IF(S270&gt;=51%,"Atraso Leve",IF(S270&lt;=50%,"En riesgo cumplimiento"))))</f>
        <v>De acuerdo con lo programado</v>
      </c>
      <c r="U270" s="575"/>
      <c r="V270" s="575">
        <f>'[2]PIF AIDOQ'!V270+'[2]PIF PB'!V270+[2]David!V270+'[2]José Luis'!V270+[2]Leo!V270+[2]Ricardo!V270+'[2]Luis A'!V270+[2]DR!V270</f>
        <v>0</v>
      </c>
      <c r="W270" s="575">
        <f>'[2]PIF AIDOQ'!W270+'[2]PIF PB'!W270+[2]David!W270+'[2]José Luis'!W270+[2]Leo!W270+[2]Ricardo!W270+'[2]Luis A'!W270+[2]DR!W270</f>
        <v>0</v>
      </c>
      <c r="X270" s="567" t="str">
        <f t="shared" ref="X270:X333" si="37">IF(W270="","No hay ejecución",IF(AND(V270=0),"No hay Programación", W270/V270))</f>
        <v>No hay Programación</v>
      </c>
      <c r="Y270" s="568" t="str">
        <f t="shared" ref="Y270:Y333" si="38">IF(X270="No hay ejecución","NA",IF(X270&gt;=90%,"De acuerdo con lo programado",IF(X270&gt;=51%,"Atraso Leve",IF(X270&lt;=50%,"En riesgo cumplimiento"))))</f>
        <v>De acuerdo con lo programado</v>
      </c>
      <c r="Z270" s="575"/>
      <c r="AA270" s="575"/>
      <c r="AB270" s="575"/>
      <c r="AC270" s="575"/>
      <c r="AD270" s="575"/>
    </row>
    <row r="271" spans="1:30" ht="35.25" customHeight="1" thickTop="1" thickBot="1">
      <c r="A271" s="563">
        <v>16.25</v>
      </c>
      <c r="B271" s="564"/>
      <c r="C271" s="564"/>
      <c r="D271" s="564"/>
      <c r="E271" s="564"/>
      <c r="F271" s="577" t="s">
        <v>1342</v>
      </c>
      <c r="G271" s="605">
        <v>0</v>
      </c>
      <c r="H271" s="605">
        <v>0</v>
      </c>
      <c r="I271" s="567" t="str">
        <f t="shared" si="32"/>
        <v>No hay Programación</v>
      </c>
      <c r="J271" s="568" t="str">
        <f t="shared" si="33"/>
        <v>De acuerdo con lo programado</v>
      </c>
      <c r="K271" s="578"/>
      <c r="L271" s="604">
        <v>1</v>
      </c>
      <c r="M271" s="604">
        <v>2</v>
      </c>
      <c r="N271" s="567">
        <f t="shared" ref="N271:N334" si="39">IF(M271="","No hay ejecución",IF(AND(L271=0),"No hay Programación", M271/L271))</f>
        <v>2</v>
      </c>
      <c r="O271" s="568" t="str">
        <f t="shared" si="34"/>
        <v>De acuerdo con lo programado</v>
      </c>
      <c r="P271" s="575"/>
      <c r="Q271" s="643">
        <v>0</v>
      </c>
      <c r="R271" s="643">
        <v>1</v>
      </c>
      <c r="S271" s="567" t="str">
        <f t="shared" si="35"/>
        <v>No hay Programación</v>
      </c>
      <c r="T271" s="568" t="str">
        <f t="shared" si="36"/>
        <v>De acuerdo con lo programado</v>
      </c>
      <c r="U271" s="575"/>
      <c r="V271" s="575">
        <f>'[2]PIF AIDOQ'!V271+'[2]PIF PB'!V271+[2]David!V271+'[2]José Luis'!V271+[2]Leo!V271+[2]Ricardo!V271+'[2]Luis A'!V271+[2]DR!V271</f>
        <v>0</v>
      </c>
      <c r="W271" s="575">
        <f>'[2]PIF AIDOQ'!W271+'[2]PIF PB'!W271+[2]David!W271+'[2]José Luis'!W271+[2]Leo!W271+[2]Ricardo!W271+'[2]Luis A'!W271+[2]DR!W271</f>
        <v>0</v>
      </c>
      <c r="X271" s="567" t="str">
        <f t="shared" si="37"/>
        <v>No hay Programación</v>
      </c>
      <c r="Y271" s="568" t="str">
        <f t="shared" si="38"/>
        <v>De acuerdo con lo programado</v>
      </c>
      <c r="Z271" s="575"/>
      <c r="AA271" s="575"/>
      <c r="AB271" s="575"/>
      <c r="AC271" s="575"/>
      <c r="AD271" s="575"/>
    </row>
    <row r="272" spans="1:30" ht="35.25" customHeight="1" thickTop="1" thickBot="1">
      <c r="A272" s="563">
        <v>16.25</v>
      </c>
      <c r="B272" s="564"/>
      <c r="C272" s="564"/>
      <c r="D272" s="564"/>
      <c r="E272" s="564"/>
      <c r="F272" s="577" t="s">
        <v>1342</v>
      </c>
      <c r="G272" s="605">
        <v>0</v>
      </c>
      <c r="H272" s="605">
        <v>0</v>
      </c>
      <c r="I272" s="567" t="str">
        <f t="shared" si="32"/>
        <v>No hay Programación</v>
      </c>
      <c r="J272" s="568" t="str">
        <f t="shared" si="33"/>
        <v>De acuerdo con lo programado</v>
      </c>
      <c r="K272" s="578"/>
      <c r="L272" s="604">
        <v>0</v>
      </c>
      <c r="M272" s="604">
        <v>1</v>
      </c>
      <c r="N272" s="567" t="str">
        <f t="shared" si="39"/>
        <v>No hay Programación</v>
      </c>
      <c r="O272" s="568" t="str">
        <f t="shared" si="34"/>
        <v>De acuerdo con lo programado</v>
      </c>
      <c r="P272" s="575"/>
      <c r="Q272" s="643">
        <v>0</v>
      </c>
      <c r="R272" s="643">
        <v>1</v>
      </c>
      <c r="S272" s="567" t="str">
        <f t="shared" si="35"/>
        <v>No hay Programación</v>
      </c>
      <c r="T272" s="568" t="str">
        <f t="shared" si="36"/>
        <v>De acuerdo con lo programado</v>
      </c>
      <c r="U272" s="575"/>
      <c r="V272" s="575">
        <f>'[2]PIF AIDOQ'!V272+'[2]PIF PB'!V272+[2]David!V272+'[2]José Luis'!V272+[2]Leo!V272+[2]Ricardo!V272+'[2]Luis A'!V272+[2]DR!V272</f>
        <v>0</v>
      </c>
      <c r="W272" s="575">
        <f>'[2]PIF AIDOQ'!W272+'[2]PIF PB'!W272+[2]David!W272+'[2]José Luis'!W272+[2]Leo!W272+[2]Ricardo!W272+'[2]Luis A'!W272+[2]DR!W272</f>
        <v>0</v>
      </c>
      <c r="X272" s="567" t="str">
        <f t="shared" si="37"/>
        <v>No hay Programación</v>
      </c>
      <c r="Y272" s="568" t="str">
        <f t="shared" si="38"/>
        <v>De acuerdo con lo programado</v>
      </c>
      <c r="Z272" s="575"/>
      <c r="AA272" s="575"/>
      <c r="AB272" s="575"/>
      <c r="AC272" s="575"/>
      <c r="AD272" s="575"/>
    </row>
    <row r="273" spans="1:30" ht="35.25" customHeight="1" thickTop="1" thickBot="1">
      <c r="A273" s="563">
        <v>16.25</v>
      </c>
      <c r="B273" s="564"/>
      <c r="C273" s="564"/>
      <c r="D273" s="564"/>
      <c r="E273" s="564"/>
      <c r="F273" s="577" t="s">
        <v>1342</v>
      </c>
      <c r="G273" s="605">
        <v>0</v>
      </c>
      <c r="H273" s="605">
        <v>0</v>
      </c>
      <c r="I273" s="567" t="str">
        <f t="shared" si="32"/>
        <v>No hay Programación</v>
      </c>
      <c r="J273" s="568" t="str">
        <f t="shared" si="33"/>
        <v>De acuerdo con lo programado</v>
      </c>
      <c r="K273" s="578"/>
      <c r="L273" s="604">
        <v>0</v>
      </c>
      <c r="M273" s="604">
        <v>1</v>
      </c>
      <c r="N273" s="567" t="str">
        <f t="shared" si="39"/>
        <v>No hay Programación</v>
      </c>
      <c r="O273" s="568" t="str">
        <f t="shared" si="34"/>
        <v>De acuerdo con lo programado</v>
      </c>
      <c r="P273" s="575"/>
      <c r="Q273" s="643">
        <v>0</v>
      </c>
      <c r="R273" s="643">
        <v>0</v>
      </c>
      <c r="S273" s="567" t="str">
        <f t="shared" si="35"/>
        <v>No hay Programación</v>
      </c>
      <c r="T273" s="568" t="str">
        <f t="shared" si="36"/>
        <v>De acuerdo con lo programado</v>
      </c>
      <c r="U273" s="575"/>
      <c r="V273" s="575">
        <f>'[2]PIF AIDOQ'!V273+'[2]PIF PB'!V273+[2]David!V273+'[2]José Luis'!V273+[2]Leo!V273+[2]Ricardo!V273+'[2]Luis A'!V273+[2]DR!V273</f>
        <v>0</v>
      </c>
      <c r="W273" s="575">
        <f>'[2]PIF AIDOQ'!W273+'[2]PIF PB'!W273+[2]David!W273+'[2]José Luis'!W273+[2]Leo!W273+[2]Ricardo!W273+'[2]Luis A'!W273+[2]DR!W273</f>
        <v>0</v>
      </c>
      <c r="X273" s="567" t="str">
        <f t="shared" si="37"/>
        <v>No hay Programación</v>
      </c>
      <c r="Y273" s="568" t="str">
        <f t="shared" si="38"/>
        <v>De acuerdo con lo programado</v>
      </c>
      <c r="Z273" s="575"/>
      <c r="AA273" s="575"/>
      <c r="AB273" s="575"/>
      <c r="AC273" s="575"/>
      <c r="AD273" s="575"/>
    </row>
    <row r="274" spans="1:30" ht="35.25" customHeight="1" thickTop="1" thickBot="1">
      <c r="A274" s="563">
        <v>16.260000000000002</v>
      </c>
      <c r="B274" s="564"/>
      <c r="C274" s="564"/>
      <c r="D274" s="564"/>
      <c r="E274" s="564"/>
      <c r="F274" s="577" t="s">
        <v>1343</v>
      </c>
      <c r="G274" s="605">
        <v>2</v>
      </c>
      <c r="H274" s="605">
        <v>4</v>
      </c>
      <c r="I274" s="567">
        <f t="shared" si="32"/>
        <v>2</v>
      </c>
      <c r="J274" s="568" t="str">
        <f t="shared" si="33"/>
        <v>De acuerdo con lo programado</v>
      </c>
      <c r="K274" s="578"/>
      <c r="L274" s="604">
        <v>9</v>
      </c>
      <c r="M274" s="604">
        <v>7</v>
      </c>
      <c r="N274" s="567">
        <f t="shared" si="39"/>
        <v>0.77777777777777779</v>
      </c>
      <c r="O274" s="568" t="str">
        <f t="shared" si="34"/>
        <v>Atraso Leve</v>
      </c>
      <c r="P274" s="575"/>
      <c r="Q274" s="643">
        <v>7</v>
      </c>
      <c r="R274" s="643">
        <v>6</v>
      </c>
      <c r="S274" s="567">
        <f t="shared" si="35"/>
        <v>0.8571428571428571</v>
      </c>
      <c r="T274" s="568" t="str">
        <f t="shared" si="36"/>
        <v>Atraso Leve</v>
      </c>
      <c r="U274" s="575"/>
      <c r="V274" s="575">
        <f>'[2]PIF AIDOQ'!V274+'[2]PIF PB'!V274+[2]David!V274+'[2]José Luis'!V274+[2]Leo!V274+[2]Ricardo!V274+'[2]Luis A'!V274+[2]DR!V274</f>
        <v>1</v>
      </c>
      <c r="W274" s="575">
        <f>'[2]PIF AIDOQ'!W274+'[2]PIF PB'!W274+[2]David!W274+'[2]José Luis'!W274+[2]Leo!W274+[2]Ricardo!W274+'[2]Luis A'!W274+[2]DR!W274</f>
        <v>3</v>
      </c>
      <c r="X274" s="567">
        <f t="shared" si="37"/>
        <v>3</v>
      </c>
      <c r="Y274" s="568" t="str">
        <f t="shared" si="38"/>
        <v>De acuerdo con lo programado</v>
      </c>
      <c r="Z274" s="575"/>
      <c r="AA274" s="575"/>
      <c r="AB274" s="575"/>
      <c r="AC274" s="575"/>
      <c r="AD274" s="575"/>
    </row>
    <row r="275" spans="1:30" ht="35.25" customHeight="1" thickTop="1" thickBot="1">
      <c r="A275" s="563">
        <v>16.260000000000002</v>
      </c>
      <c r="B275" s="564"/>
      <c r="C275" s="564"/>
      <c r="D275" s="564"/>
      <c r="E275" s="564"/>
      <c r="F275" s="577" t="s">
        <v>1343</v>
      </c>
      <c r="G275" s="605">
        <v>0</v>
      </c>
      <c r="H275" s="605">
        <v>0</v>
      </c>
      <c r="I275" s="567" t="str">
        <f t="shared" si="32"/>
        <v>No hay Programación</v>
      </c>
      <c r="J275" s="568" t="str">
        <f t="shared" si="33"/>
        <v>De acuerdo con lo programado</v>
      </c>
      <c r="K275" s="578"/>
      <c r="L275" s="604">
        <v>1</v>
      </c>
      <c r="M275" s="604">
        <v>2</v>
      </c>
      <c r="N275" s="567">
        <f t="shared" si="39"/>
        <v>2</v>
      </c>
      <c r="O275" s="568" t="str">
        <f t="shared" si="34"/>
        <v>De acuerdo con lo programado</v>
      </c>
      <c r="P275" s="575"/>
      <c r="Q275" s="643">
        <v>0</v>
      </c>
      <c r="R275" s="643">
        <v>1</v>
      </c>
      <c r="S275" s="567" t="str">
        <f t="shared" si="35"/>
        <v>No hay Programación</v>
      </c>
      <c r="T275" s="568" t="str">
        <f t="shared" si="36"/>
        <v>De acuerdo con lo programado</v>
      </c>
      <c r="U275" s="575"/>
      <c r="V275" s="575">
        <f>'[2]PIF AIDOQ'!V275+'[2]PIF PB'!V275+[2]David!V275+'[2]José Luis'!V275+[2]Leo!V275+[2]Ricardo!V275+'[2]Luis A'!V275+[2]DR!V275</f>
        <v>0</v>
      </c>
      <c r="W275" s="575">
        <f>'[2]PIF AIDOQ'!W275+'[2]PIF PB'!W275+[2]David!W275+'[2]José Luis'!W275+[2]Leo!W275+[2]Ricardo!W275+'[2]Luis A'!W275+[2]DR!W275</f>
        <v>0</v>
      </c>
      <c r="X275" s="567" t="str">
        <f t="shared" si="37"/>
        <v>No hay Programación</v>
      </c>
      <c r="Y275" s="568" t="str">
        <f t="shared" si="38"/>
        <v>De acuerdo con lo programado</v>
      </c>
      <c r="Z275" s="575"/>
      <c r="AA275" s="575"/>
      <c r="AB275" s="575"/>
      <c r="AC275" s="575"/>
      <c r="AD275" s="575"/>
    </row>
    <row r="276" spans="1:30" ht="35.25" customHeight="1" thickTop="1" thickBot="1">
      <c r="A276" s="563">
        <v>16.260000000000002</v>
      </c>
      <c r="B276" s="564"/>
      <c r="C276" s="564"/>
      <c r="D276" s="564"/>
      <c r="E276" s="564"/>
      <c r="F276" s="577" t="s">
        <v>1343</v>
      </c>
      <c r="G276" s="605">
        <v>0</v>
      </c>
      <c r="H276" s="605">
        <v>0</v>
      </c>
      <c r="I276" s="567" t="str">
        <f t="shared" si="32"/>
        <v>No hay Programación</v>
      </c>
      <c r="J276" s="568" t="str">
        <f t="shared" si="33"/>
        <v>De acuerdo con lo programado</v>
      </c>
      <c r="K276" s="578"/>
      <c r="L276" s="604">
        <v>1</v>
      </c>
      <c r="M276" s="604">
        <v>1</v>
      </c>
      <c r="N276" s="567">
        <f t="shared" si="39"/>
        <v>1</v>
      </c>
      <c r="O276" s="568" t="str">
        <f t="shared" si="34"/>
        <v>De acuerdo con lo programado</v>
      </c>
      <c r="P276" s="575"/>
      <c r="Q276" s="643">
        <v>0</v>
      </c>
      <c r="R276" s="643">
        <v>1</v>
      </c>
      <c r="S276" s="567" t="str">
        <f t="shared" si="35"/>
        <v>No hay Programación</v>
      </c>
      <c r="T276" s="568" t="str">
        <f t="shared" si="36"/>
        <v>De acuerdo con lo programado</v>
      </c>
      <c r="U276" s="575"/>
      <c r="V276" s="575">
        <f>'[2]PIF AIDOQ'!V276+'[2]PIF PB'!V276+[2]David!V276+'[2]José Luis'!V276+[2]Leo!V276+[2]Ricardo!V276+'[2]Luis A'!V276+[2]DR!V276</f>
        <v>0</v>
      </c>
      <c r="W276" s="575">
        <f>'[2]PIF AIDOQ'!W276+'[2]PIF PB'!W276+[2]David!W276+'[2]José Luis'!W276+[2]Leo!W276+[2]Ricardo!W276+'[2]Luis A'!W276+[2]DR!W276</f>
        <v>0</v>
      </c>
      <c r="X276" s="567" t="str">
        <f t="shared" si="37"/>
        <v>No hay Programación</v>
      </c>
      <c r="Y276" s="568" t="str">
        <f t="shared" si="38"/>
        <v>De acuerdo con lo programado</v>
      </c>
      <c r="Z276" s="575"/>
      <c r="AA276" s="575"/>
      <c r="AB276" s="575"/>
      <c r="AC276" s="575"/>
      <c r="AD276" s="575"/>
    </row>
    <row r="277" spans="1:30" ht="35.25" customHeight="1" thickTop="1" thickBot="1">
      <c r="A277" s="563">
        <v>16.260000000000002</v>
      </c>
      <c r="B277" s="564"/>
      <c r="C277" s="564"/>
      <c r="D277" s="564"/>
      <c r="E277" s="564"/>
      <c r="F277" s="577" t="s">
        <v>1343</v>
      </c>
      <c r="G277" s="605">
        <v>0</v>
      </c>
      <c r="H277" s="605">
        <v>0</v>
      </c>
      <c r="I277" s="567" t="str">
        <f t="shared" si="32"/>
        <v>No hay Programación</v>
      </c>
      <c r="J277" s="568" t="str">
        <f t="shared" si="33"/>
        <v>De acuerdo con lo programado</v>
      </c>
      <c r="K277" s="578"/>
      <c r="L277" s="604">
        <v>1</v>
      </c>
      <c r="M277" s="604">
        <v>1</v>
      </c>
      <c r="N277" s="567">
        <f t="shared" si="39"/>
        <v>1</v>
      </c>
      <c r="O277" s="568" t="str">
        <f t="shared" si="34"/>
        <v>De acuerdo con lo programado</v>
      </c>
      <c r="P277" s="575"/>
      <c r="Q277" s="643">
        <v>0</v>
      </c>
      <c r="R277" s="643">
        <v>1</v>
      </c>
      <c r="S277" s="567" t="str">
        <f t="shared" si="35"/>
        <v>No hay Programación</v>
      </c>
      <c r="T277" s="568" t="str">
        <f t="shared" si="36"/>
        <v>De acuerdo con lo programado</v>
      </c>
      <c r="U277" s="575"/>
      <c r="V277" s="575">
        <f>'[2]PIF AIDOQ'!V277+'[2]PIF PB'!V277+[2]David!V277+'[2]José Luis'!V277+[2]Leo!V277+[2]Ricardo!V277+'[2]Luis A'!V277+[2]DR!V277</f>
        <v>0</v>
      </c>
      <c r="W277" s="575">
        <f>'[2]PIF AIDOQ'!W277+'[2]PIF PB'!W277+[2]David!W277+'[2]José Luis'!W277+[2]Leo!W277+[2]Ricardo!W277+'[2]Luis A'!W277+[2]DR!W277</f>
        <v>0</v>
      </c>
      <c r="X277" s="567" t="str">
        <f t="shared" si="37"/>
        <v>No hay Programación</v>
      </c>
      <c r="Y277" s="568" t="str">
        <f t="shared" si="38"/>
        <v>De acuerdo con lo programado</v>
      </c>
      <c r="Z277" s="575"/>
      <c r="AA277" s="575"/>
      <c r="AB277" s="575"/>
      <c r="AC277" s="575"/>
      <c r="AD277" s="575"/>
    </row>
    <row r="278" spans="1:30" ht="35.25" customHeight="1" thickTop="1" thickBot="1">
      <c r="A278" s="563">
        <v>16.260000000000002</v>
      </c>
      <c r="B278" s="564"/>
      <c r="C278" s="564"/>
      <c r="D278" s="564"/>
      <c r="E278" s="564"/>
      <c r="F278" s="577" t="s">
        <v>1343</v>
      </c>
      <c r="G278" s="605">
        <v>0</v>
      </c>
      <c r="H278" s="605">
        <v>0</v>
      </c>
      <c r="I278" s="567" t="str">
        <f t="shared" si="32"/>
        <v>No hay Programación</v>
      </c>
      <c r="J278" s="568" t="str">
        <f t="shared" si="33"/>
        <v>De acuerdo con lo programado</v>
      </c>
      <c r="K278" s="578"/>
      <c r="L278" s="604">
        <v>1</v>
      </c>
      <c r="M278" s="604">
        <v>1</v>
      </c>
      <c r="N278" s="567">
        <f t="shared" si="39"/>
        <v>1</v>
      </c>
      <c r="O278" s="568" t="str">
        <f t="shared" si="34"/>
        <v>De acuerdo con lo programado</v>
      </c>
      <c r="P278" s="575"/>
      <c r="Q278" s="643">
        <v>0</v>
      </c>
      <c r="R278" s="643">
        <v>1</v>
      </c>
      <c r="S278" s="567" t="str">
        <f t="shared" si="35"/>
        <v>No hay Programación</v>
      </c>
      <c r="T278" s="568" t="str">
        <f t="shared" si="36"/>
        <v>De acuerdo con lo programado</v>
      </c>
      <c r="U278" s="575"/>
      <c r="V278" s="575">
        <f>'[2]PIF AIDOQ'!V278+'[2]PIF PB'!V278+[2]David!V278+'[2]José Luis'!V278+[2]Leo!V278+[2]Ricardo!V278+'[2]Luis A'!V278+[2]DR!V278</f>
        <v>0</v>
      </c>
      <c r="W278" s="575">
        <f>'[2]PIF AIDOQ'!W278+'[2]PIF PB'!W278+[2]David!W278+'[2]José Luis'!W278+[2]Leo!W278+[2]Ricardo!W278+'[2]Luis A'!W278+[2]DR!W278</f>
        <v>0</v>
      </c>
      <c r="X278" s="567" t="str">
        <f t="shared" si="37"/>
        <v>No hay Programación</v>
      </c>
      <c r="Y278" s="568" t="str">
        <f t="shared" si="38"/>
        <v>De acuerdo con lo programado</v>
      </c>
      <c r="Z278" s="575"/>
      <c r="AA278" s="575"/>
      <c r="AB278" s="575"/>
      <c r="AC278" s="575"/>
      <c r="AD278" s="575"/>
    </row>
    <row r="279" spans="1:30" ht="35.25" customHeight="1" thickTop="1" thickBot="1">
      <c r="A279" s="563">
        <v>16.260000000000002</v>
      </c>
      <c r="B279" s="564"/>
      <c r="C279" s="564"/>
      <c r="D279" s="564"/>
      <c r="E279" s="564"/>
      <c r="F279" s="577" t="s">
        <v>1343</v>
      </c>
      <c r="G279" s="605">
        <v>0</v>
      </c>
      <c r="H279" s="605">
        <v>0</v>
      </c>
      <c r="I279" s="567" t="str">
        <f t="shared" si="32"/>
        <v>No hay Programación</v>
      </c>
      <c r="J279" s="568" t="str">
        <f t="shared" si="33"/>
        <v>De acuerdo con lo programado</v>
      </c>
      <c r="K279" s="578"/>
      <c r="L279" s="604">
        <v>1</v>
      </c>
      <c r="M279" s="604">
        <v>1</v>
      </c>
      <c r="N279" s="567">
        <f t="shared" si="39"/>
        <v>1</v>
      </c>
      <c r="O279" s="568" t="str">
        <f t="shared" si="34"/>
        <v>De acuerdo con lo programado</v>
      </c>
      <c r="P279" s="575"/>
      <c r="Q279" s="643">
        <v>0</v>
      </c>
      <c r="R279" s="643">
        <v>1</v>
      </c>
      <c r="S279" s="567" t="str">
        <f t="shared" si="35"/>
        <v>No hay Programación</v>
      </c>
      <c r="T279" s="568" t="str">
        <f t="shared" si="36"/>
        <v>De acuerdo con lo programado</v>
      </c>
      <c r="U279" s="575"/>
      <c r="V279" s="575">
        <f>'[2]PIF AIDOQ'!V279+'[2]PIF PB'!V279+[2]David!V279+'[2]José Luis'!V279+[2]Leo!V279+[2]Ricardo!V279+'[2]Luis A'!V279+[2]DR!V279</f>
        <v>0</v>
      </c>
      <c r="W279" s="575">
        <f>'[2]PIF AIDOQ'!W279+'[2]PIF PB'!W279+[2]David!W279+'[2]José Luis'!W279+[2]Leo!W279+[2]Ricardo!W279+'[2]Luis A'!W279+[2]DR!W279</f>
        <v>0</v>
      </c>
      <c r="X279" s="567" t="str">
        <f t="shared" si="37"/>
        <v>No hay Programación</v>
      </c>
      <c r="Y279" s="568" t="str">
        <f t="shared" si="38"/>
        <v>De acuerdo con lo programado</v>
      </c>
      <c r="Z279" s="575"/>
      <c r="AA279" s="575"/>
      <c r="AB279" s="575"/>
      <c r="AC279" s="575"/>
      <c r="AD279" s="575"/>
    </row>
    <row r="280" spans="1:30" ht="35.25" customHeight="1" thickTop="1" thickBot="1">
      <c r="A280" s="563">
        <v>16.260000000000002</v>
      </c>
      <c r="B280" s="564"/>
      <c r="C280" s="564"/>
      <c r="D280" s="564"/>
      <c r="E280" s="564"/>
      <c r="F280" s="577" t="s">
        <v>1343</v>
      </c>
      <c r="G280" s="605">
        <v>0</v>
      </c>
      <c r="H280" s="605">
        <v>0</v>
      </c>
      <c r="I280" s="567" t="str">
        <f t="shared" si="32"/>
        <v>No hay Programación</v>
      </c>
      <c r="J280" s="568" t="str">
        <f t="shared" si="33"/>
        <v>De acuerdo con lo programado</v>
      </c>
      <c r="K280" s="578"/>
      <c r="L280" s="604">
        <v>0</v>
      </c>
      <c r="M280" s="604">
        <v>0</v>
      </c>
      <c r="N280" s="567" t="str">
        <f t="shared" si="39"/>
        <v>No hay Programación</v>
      </c>
      <c r="O280" s="568" t="str">
        <f t="shared" si="34"/>
        <v>De acuerdo con lo programado</v>
      </c>
      <c r="P280" s="575"/>
      <c r="Q280" s="643">
        <v>0</v>
      </c>
      <c r="R280" s="643">
        <v>0</v>
      </c>
      <c r="S280" s="567" t="str">
        <f t="shared" si="35"/>
        <v>No hay Programación</v>
      </c>
      <c r="T280" s="568" t="str">
        <f t="shared" si="36"/>
        <v>De acuerdo con lo programado</v>
      </c>
      <c r="U280" s="575"/>
      <c r="V280" s="575">
        <f>'[2]PIF AIDOQ'!V280+'[2]PIF PB'!V280+[2]David!V280+'[2]José Luis'!V280+[2]Leo!V280+[2]Ricardo!V280+'[2]Luis A'!V280+[2]DR!V280</f>
        <v>0</v>
      </c>
      <c r="W280" s="575">
        <f>'[2]PIF AIDOQ'!W280+'[2]PIF PB'!W280+[2]David!W280+'[2]José Luis'!W280+[2]Leo!W280+[2]Ricardo!W280+'[2]Luis A'!W280+[2]DR!W280</f>
        <v>0</v>
      </c>
      <c r="X280" s="567" t="str">
        <f t="shared" si="37"/>
        <v>No hay Programación</v>
      </c>
      <c r="Y280" s="568" t="str">
        <f t="shared" si="38"/>
        <v>De acuerdo con lo programado</v>
      </c>
      <c r="Z280" s="575"/>
      <c r="AA280" s="575"/>
      <c r="AB280" s="575"/>
      <c r="AC280" s="575"/>
      <c r="AD280" s="575"/>
    </row>
    <row r="281" spans="1:30" ht="35.25" customHeight="1" thickTop="1" thickBot="1">
      <c r="A281" s="563">
        <v>16.27</v>
      </c>
      <c r="B281" s="564"/>
      <c r="C281" s="564"/>
      <c r="D281" s="564"/>
      <c r="E281" s="564"/>
      <c r="F281" s="577" t="s">
        <v>1344</v>
      </c>
      <c r="G281" s="605">
        <v>0</v>
      </c>
      <c r="H281" s="605">
        <v>0</v>
      </c>
      <c r="I281" s="567" t="str">
        <f t="shared" si="32"/>
        <v>No hay Programación</v>
      </c>
      <c r="J281" s="568" t="str">
        <f t="shared" si="33"/>
        <v>De acuerdo con lo programado</v>
      </c>
      <c r="K281" s="578"/>
      <c r="L281" s="604">
        <v>0</v>
      </c>
      <c r="M281" s="604">
        <v>0</v>
      </c>
      <c r="N281" s="567" t="str">
        <f t="shared" si="39"/>
        <v>No hay Programación</v>
      </c>
      <c r="O281" s="568" t="str">
        <f t="shared" si="34"/>
        <v>De acuerdo con lo programado</v>
      </c>
      <c r="P281" s="575"/>
      <c r="Q281" s="643">
        <v>0</v>
      </c>
      <c r="R281" s="643">
        <v>0</v>
      </c>
      <c r="S281" s="567" t="str">
        <f t="shared" si="35"/>
        <v>No hay Programación</v>
      </c>
      <c r="T281" s="568" t="str">
        <f t="shared" si="36"/>
        <v>De acuerdo con lo programado</v>
      </c>
      <c r="U281" s="575"/>
      <c r="V281" s="575">
        <f>'[2]PIF AIDOQ'!V281+'[2]PIF PB'!V281+[2]David!V281+'[2]José Luis'!V281+[2]Leo!V281+[2]Ricardo!V281+'[2]Luis A'!V281+[2]DR!V281</f>
        <v>0</v>
      </c>
      <c r="W281" s="575">
        <f>'[2]PIF AIDOQ'!W281+'[2]PIF PB'!W281+[2]David!W281+'[2]José Luis'!W281+[2]Leo!W281+[2]Ricardo!W281+'[2]Luis A'!W281+[2]DR!W281</f>
        <v>0</v>
      </c>
      <c r="X281" s="567" t="str">
        <f t="shared" si="37"/>
        <v>No hay Programación</v>
      </c>
      <c r="Y281" s="568" t="str">
        <f t="shared" si="38"/>
        <v>De acuerdo con lo programado</v>
      </c>
      <c r="Z281" s="575"/>
      <c r="AA281" s="575"/>
      <c r="AB281" s="575"/>
      <c r="AC281" s="575"/>
      <c r="AD281" s="575"/>
    </row>
    <row r="282" spans="1:30" ht="35.25" customHeight="1" thickTop="1" thickBot="1">
      <c r="A282" s="563">
        <v>16.27</v>
      </c>
      <c r="B282" s="564"/>
      <c r="C282" s="564"/>
      <c r="D282" s="564"/>
      <c r="E282" s="564"/>
      <c r="F282" s="577" t="s">
        <v>1344</v>
      </c>
      <c r="G282" s="605">
        <v>0</v>
      </c>
      <c r="H282" s="605">
        <v>0</v>
      </c>
      <c r="I282" s="567" t="str">
        <f t="shared" si="32"/>
        <v>No hay Programación</v>
      </c>
      <c r="J282" s="568" t="str">
        <f t="shared" si="33"/>
        <v>De acuerdo con lo programado</v>
      </c>
      <c r="K282" s="578"/>
      <c r="L282" s="604">
        <v>0</v>
      </c>
      <c r="M282" s="604">
        <v>0</v>
      </c>
      <c r="N282" s="567" t="str">
        <f t="shared" si="39"/>
        <v>No hay Programación</v>
      </c>
      <c r="O282" s="568" t="str">
        <f t="shared" si="34"/>
        <v>De acuerdo con lo programado</v>
      </c>
      <c r="P282" s="575"/>
      <c r="Q282" s="643">
        <v>0</v>
      </c>
      <c r="R282" s="643">
        <v>0</v>
      </c>
      <c r="S282" s="567" t="str">
        <f t="shared" si="35"/>
        <v>No hay Programación</v>
      </c>
      <c r="T282" s="568" t="str">
        <f t="shared" si="36"/>
        <v>De acuerdo con lo programado</v>
      </c>
      <c r="U282" s="575"/>
      <c r="V282" s="575">
        <f>'[2]PIF AIDOQ'!V282+'[2]PIF PB'!V282+[2]David!V282+'[2]José Luis'!V282+[2]Leo!V282+[2]Ricardo!V282+'[2]Luis A'!V282+[2]DR!V282</f>
        <v>0</v>
      </c>
      <c r="W282" s="575">
        <f>'[2]PIF AIDOQ'!W282+'[2]PIF PB'!W282+[2]David!W282+'[2]José Luis'!W282+[2]Leo!W282+[2]Ricardo!W282+'[2]Luis A'!W282+[2]DR!W282</f>
        <v>0</v>
      </c>
      <c r="X282" s="567" t="str">
        <f t="shared" si="37"/>
        <v>No hay Programación</v>
      </c>
      <c r="Y282" s="568" t="str">
        <f t="shared" si="38"/>
        <v>De acuerdo con lo programado</v>
      </c>
      <c r="Z282" s="575"/>
      <c r="AA282" s="575"/>
      <c r="AB282" s="575"/>
      <c r="AC282" s="575"/>
      <c r="AD282" s="575"/>
    </row>
    <row r="283" spans="1:30" ht="35.25" customHeight="1" thickTop="1" thickBot="1">
      <c r="A283" s="563">
        <v>16.28</v>
      </c>
      <c r="B283" s="564"/>
      <c r="C283" s="564"/>
      <c r="D283" s="564"/>
      <c r="E283" s="564"/>
      <c r="F283" s="577" t="s">
        <v>1345</v>
      </c>
      <c r="G283" s="605">
        <v>0</v>
      </c>
      <c r="H283" s="605">
        <v>0</v>
      </c>
      <c r="I283" s="567" t="str">
        <f t="shared" si="32"/>
        <v>No hay Programación</v>
      </c>
      <c r="J283" s="568" t="str">
        <f t="shared" si="33"/>
        <v>De acuerdo con lo programado</v>
      </c>
      <c r="K283" s="578"/>
      <c r="L283" s="604">
        <v>1</v>
      </c>
      <c r="M283" s="604">
        <v>1</v>
      </c>
      <c r="N283" s="567">
        <f t="shared" si="39"/>
        <v>1</v>
      </c>
      <c r="O283" s="568" t="str">
        <f t="shared" si="34"/>
        <v>De acuerdo con lo programado</v>
      </c>
      <c r="P283" s="575"/>
      <c r="Q283" s="643">
        <v>6</v>
      </c>
      <c r="R283" s="643">
        <v>4</v>
      </c>
      <c r="S283" s="567">
        <f t="shared" si="35"/>
        <v>0.66666666666666663</v>
      </c>
      <c r="T283" s="568" t="str">
        <f t="shared" si="36"/>
        <v>Atraso Leve</v>
      </c>
      <c r="U283" s="575"/>
      <c r="V283" s="575">
        <f>'[2]PIF AIDOQ'!V283+'[2]PIF PB'!V283+[2]David!V283+'[2]José Luis'!V283+[2]Leo!V283+[2]Ricardo!V283+'[2]Luis A'!V283+[2]DR!V283</f>
        <v>2</v>
      </c>
      <c r="W283" s="575">
        <f>'[2]PIF AIDOQ'!W283+'[2]PIF PB'!W283+[2]David!W283+'[2]José Luis'!W283+[2]Leo!W283+[2]Ricardo!W283+'[2]Luis A'!W283+[2]DR!W283</f>
        <v>2</v>
      </c>
      <c r="X283" s="567">
        <f t="shared" si="37"/>
        <v>1</v>
      </c>
      <c r="Y283" s="568" t="str">
        <f t="shared" si="38"/>
        <v>De acuerdo con lo programado</v>
      </c>
      <c r="Z283" s="575"/>
      <c r="AA283" s="575"/>
      <c r="AB283" s="575"/>
      <c r="AC283" s="575"/>
      <c r="AD283" s="575"/>
    </row>
    <row r="284" spans="1:30" ht="35.25" customHeight="1" thickTop="1" thickBot="1">
      <c r="A284" s="563">
        <v>17</v>
      </c>
      <c r="B284" s="564"/>
      <c r="C284" s="564"/>
      <c r="D284" s="564"/>
      <c r="E284" s="564"/>
      <c r="F284" s="565" t="s">
        <v>1346</v>
      </c>
      <c r="G284" s="605">
        <v>0</v>
      </c>
      <c r="H284" s="605">
        <v>0</v>
      </c>
      <c r="I284" s="567" t="str">
        <f t="shared" si="32"/>
        <v>No hay Programación</v>
      </c>
      <c r="J284" s="568" t="str">
        <f t="shared" si="33"/>
        <v>De acuerdo con lo programado</v>
      </c>
      <c r="K284" s="569"/>
      <c r="L284" s="604">
        <v>0</v>
      </c>
      <c r="M284" s="604">
        <v>0</v>
      </c>
      <c r="N284" s="567" t="str">
        <f t="shared" si="39"/>
        <v>No hay Programación</v>
      </c>
      <c r="O284" s="568" t="str">
        <f t="shared" si="34"/>
        <v>De acuerdo con lo programado</v>
      </c>
      <c r="P284" s="575"/>
      <c r="Q284" s="643">
        <v>0</v>
      </c>
      <c r="R284" s="643">
        <v>0</v>
      </c>
      <c r="S284" s="567" t="str">
        <f t="shared" si="35"/>
        <v>No hay Programación</v>
      </c>
      <c r="T284" s="568" t="str">
        <f t="shared" si="36"/>
        <v>De acuerdo con lo programado</v>
      </c>
      <c r="U284" s="575"/>
      <c r="V284" s="575">
        <f>'[2]PIF AIDOQ'!V284+'[2]PIF PB'!V284+[2]David!V284+'[2]José Luis'!V284+[2]Leo!V284+[2]Ricardo!V284+'[2]Luis A'!V284+[2]DR!V284</f>
        <v>0</v>
      </c>
      <c r="W284" s="575">
        <f>'[2]PIF AIDOQ'!W284+'[2]PIF PB'!W284+[2]David!W284+'[2]José Luis'!W284+[2]Leo!W284+[2]Ricardo!W284+'[2]Luis A'!W284+[2]DR!W284</f>
        <v>0</v>
      </c>
      <c r="X284" s="567" t="str">
        <f t="shared" si="37"/>
        <v>No hay Programación</v>
      </c>
      <c r="Y284" s="568" t="str">
        <f t="shared" si="38"/>
        <v>De acuerdo con lo programado</v>
      </c>
      <c r="Z284" s="575"/>
      <c r="AA284" s="575"/>
      <c r="AB284" s="575"/>
      <c r="AC284" s="575"/>
      <c r="AD284" s="575"/>
    </row>
    <row r="285" spans="1:30" ht="35.25" customHeight="1" thickTop="1" thickBot="1">
      <c r="A285" s="563">
        <v>17.100000000000001</v>
      </c>
      <c r="B285" s="564"/>
      <c r="C285" s="564"/>
      <c r="D285" s="564"/>
      <c r="E285" s="564"/>
      <c r="F285" s="587" t="s">
        <v>1347</v>
      </c>
      <c r="G285" s="605">
        <v>1</v>
      </c>
      <c r="H285" s="605">
        <v>3</v>
      </c>
      <c r="I285" s="567">
        <f t="shared" si="32"/>
        <v>3</v>
      </c>
      <c r="J285" s="568" t="str">
        <f t="shared" si="33"/>
        <v>De acuerdo con lo programado</v>
      </c>
      <c r="K285" s="588"/>
      <c r="L285" s="604">
        <v>5</v>
      </c>
      <c r="M285" s="604">
        <v>5</v>
      </c>
      <c r="N285" s="567">
        <f t="shared" si="39"/>
        <v>1</v>
      </c>
      <c r="O285" s="568" t="str">
        <f t="shared" si="34"/>
        <v>De acuerdo con lo programado</v>
      </c>
      <c r="P285" s="575"/>
      <c r="Q285" s="643">
        <v>13</v>
      </c>
      <c r="R285" s="643">
        <v>13</v>
      </c>
      <c r="S285" s="567">
        <f t="shared" si="35"/>
        <v>1</v>
      </c>
      <c r="T285" s="568" t="str">
        <f t="shared" si="36"/>
        <v>De acuerdo con lo programado</v>
      </c>
      <c r="U285" s="575"/>
      <c r="V285" s="575">
        <f>'[2]PIF AIDOQ'!V285+'[2]PIF PB'!V285+[2]David!V285+'[2]José Luis'!V285+[2]Leo!V285+[2]Ricardo!V285+'[2]Luis A'!V285+[2]DR!V285</f>
        <v>40</v>
      </c>
      <c r="W285" s="575">
        <f>'[2]PIF AIDOQ'!W285+'[2]PIF PB'!W285+[2]David!W285+'[2]José Luis'!W285+[2]Leo!W285+[2]Ricardo!W285+'[2]Luis A'!W285+[2]DR!W285</f>
        <v>48</v>
      </c>
      <c r="X285" s="567">
        <f t="shared" si="37"/>
        <v>1.2</v>
      </c>
      <c r="Y285" s="568" t="str">
        <f t="shared" si="38"/>
        <v>De acuerdo con lo programado</v>
      </c>
      <c r="Z285" s="575"/>
      <c r="AA285" s="575"/>
      <c r="AB285" s="575"/>
      <c r="AC285" s="575"/>
      <c r="AD285" s="575"/>
    </row>
    <row r="286" spans="1:30" ht="35.25" customHeight="1" thickTop="1" thickBot="1">
      <c r="A286" s="563">
        <v>17.2</v>
      </c>
      <c r="B286" s="564"/>
      <c r="C286" s="564"/>
      <c r="D286" s="564"/>
      <c r="E286" s="564"/>
      <c r="F286" s="577" t="s">
        <v>1348</v>
      </c>
      <c r="G286" s="605">
        <v>30</v>
      </c>
      <c r="H286" s="605">
        <v>30</v>
      </c>
      <c r="I286" s="567">
        <f t="shared" si="32"/>
        <v>1</v>
      </c>
      <c r="J286" s="568" t="str">
        <f t="shared" si="33"/>
        <v>De acuerdo con lo programado</v>
      </c>
      <c r="K286" s="578"/>
      <c r="L286" s="604">
        <v>0</v>
      </c>
      <c r="M286" s="604">
        <v>1</v>
      </c>
      <c r="N286" s="567" t="str">
        <f t="shared" si="39"/>
        <v>No hay Programación</v>
      </c>
      <c r="O286" s="568" t="str">
        <f t="shared" si="34"/>
        <v>De acuerdo con lo programado</v>
      </c>
      <c r="P286" s="575"/>
      <c r="Q286" s="643">
        <v>0</v>
      </c>
      <c r="R286" s="643">
        <v>0</v>
      </c>
      <c r="S286" s="567" t="str">
        <f t="shared" si="35"/>
        <v>No hay Programación</v>
      </c>
      <c r="T286" s="568" t="str">
        <f t="shared" si="36"/>
        <v>De acuerdo con lo programado</v>
      </c>
      <c r="U286" s="575"/>
      <c r="V286" s="575">
        <f>'[2]PIF AIDOQ'!V286+'[2]PIF PB'!V286+[2]David!V286+'[2]José Luis'!V286+[2]Leo!V286+[2]Ricardo!V286+'[2]Luis A'!V286+[2]DR!V286</f>
        <v>0</v>
      </c>
      <c r="W286" s="575">
        <f>'[2]PIF AIDOQ'!W286+'[2]PIF PB'!W286+[2]David!W286+'[2]José Luis'!W286+[2]Leo!W286+[2]Ricardo!W286+'[2]Luis A'!W286+[2]DR!W286</f>
        <v>0</v>
      </c>
      <c r="X286" s="567" t="str">
        <f t="shared" si="37"/>
        <v>No hay Programación</v>
      </c>
      <c r="Y286" s="568" t="str">
        <f t="shared" si="38"/>
        <v>De acuerdo con lo programado</v>
      </c>
      <c r="Z286" s="575"/>
      <c r="AA286" s="575"/>
      <c r="AB286" s="575"/>
      <c r="AC286" s="575"/>
      <c r="AD286" s="575"/>
    </row>
    <row r="287" spans="1:30" ht="35.25" customHeight="1" thickTop="1" thickBot="1">
      <c r="A287" s="563">
        <v>17.3</v>
      </c>
      <c r="B287" s="564"/>
      <c r="C287" s="564"/>
      <c r="D287" s="564"/>
      <c r="E287" s="564"/>
      <c r="F287" s="577" t="s">
        <v>1349</v>
      </c>
      <c r="G287" s="605">
        <v>450</v>
      </c>
      <c r="H287" s="605">
        <v>450</v>
      </c>
      <c r="I287" s="567">
        <f t="shared" si="32"/>
        <v>1</v>
      </c>
      <c r="J287" s="568" t="str">
        <f t="shared" si="33"/>
        <v>De acuerdo con lo programado</v>
      </c>
      <c r="K287" s="578"/>
      <c r="L287" s="604">
        <v>306</v>
      </c>
      <c r="M287" s="604">
        <v>307</v>
      </c>
      <c r="N287" s="567">
        <f t="shared" si="39"/>
        <v>1.0032679738562091</v>
      </c>
      <c r="O287" s="568" t="str">
        <f t="shared" si="34"/>
        <v>De acuerdo con lo programado</v>
      </c>
      <c r="P287" s="575"/>
      <c r="Q287" s="643">
        <v>292</v>
      </c>
      <c r="R287" s="643">
        <v>487</v>
      </c>
      <c r="S287" s="567">
        <f t="shared" si="35"/>
        <v>1.6678082191780821</v>
      </c>
      <c r="T287" s="568" t="str">
        <f t="shared" si="36"/>
        <v>De acuerdo con lo programado</v>
      </c>
      <c r="U287" s="575"/>
      <c r="V287" s="575">
        <f>'[2]PIF AIDOQ'!V287+'[2]PIF PB'!V287+[2]David!V287+'[2]José Luis'!V287+[2]Leo!V287+[2]Ricardo!V287+'[2]Luis A'!V287+[2]DR!V287</f>
        <v>935</v>
      </c>
      <c r="W287" s="575">
        <f>'[2]PIF AIDOQ'!W287+'[2]PIF PB'!W287+[2]David!W287+'[2]José Luis'!W287+[2]Leo!W287+[2]Ricardo!W287+'[2]Luis A'!W287+[2]DR!W287</f>
        <v>1117</v>
      </c>
      <c r="X287" s="567">
        <f t="shared" si="37"/>
        <v>1.1946524064171122</v>
      </c>
      <c r="Y287" s="568" t="str">
        <f t="shared" si="38"/>
        <v>De acuerdo con lo programado</v>
      </c>
      <c r="Z287" s="575"/>
      <c r="AA287" s="575"/>
      <c r="AB287" s="575"/>
      <c r="AC287" s="575"/>
      <c r="AD287" s="575"/>
    </row>
    <row r="288" spans="1:30" ht="35.25" customHeight="1" thickTop="1" thickBot="1">
      <c r="A288" s="563">
        <v>17.399999999999999</v>
      </c>
      <c r="B288" s="564"/>
      <c r="C288" s="564"/>
      <c r="D288" s="564"/>
      <c r="E288" s="564"/>
      <c r="F288" s="577" t="s">
        <v>1350</v>
      </c>
      <c r="G288" s="605">
        <v>0</v>
      </c>
      <c r="H288" s="605">
        <v>0</v>
      </c>
      <c r="I288" s="567" t="str">
        <f t="shared" si="32"/>
        <v>No hay Programación</v>
      </c>
      <c r="J288" s="568" t="str">
        <f t="shared" si="33"/>
        <v>De acuerdo con lo programado</v>
      </c>
      <c r="K288" s="578"/>
      <c r="L288" s="604">
        <v>0</v>
      </c>
      <c r="M288" s="604">
        <v>1</v>
      </c>
      <c r="N288" s="567" t="str">
        <f t="shared" si="39"/>
        <v>No hay Programación</v>
      </c>
      <c r="O288" s="568" t="str">
        <f t="shared" si="34"/>
        <v>De acuerdo con lo programado</v>
      </c>
      <c r="P288" s="575"/>
      <c r="Q288" s="643">
        <v>0</v>
      </c>
      <c r="R288" s="643">
        <v>0</v>
      </c>
      <c r="S288" s="567" t="str">
        <f t="shared" si="35"/>
        <v>No hay Programación</v>
      </c>
      <c r="T288" s="568" t="str">
        <f t="shared" si="36"/>
        <v>De acuerdo con lo programado</v>
      </c>
      <c r="U288" s="575"/>
      <c r="V288" s="575">
        <f>'[2]PIF AIDOQ'!V288+'[2]PIF PB'!V288+[2]David!V288+'[2]José Luis'!V288+[2]Leo!V288+[2]Ricardo!V288+'[2]Luis A'!V288+[2]DR!V288</f>
        <v>0</v>
      </c>
      <c r="W288" s="575">
        <f>'[2]PIF AIDOQ'!W288+'[2]PIF PB'!W288+[2]David!W288+'[2]José Luis'!W288+[2]Leo!W288+[2]Ricardo!W288+'[2]Luis A'!W288+[2]DR!W288</f>
        <v>0</v>
      </c>
      <c r="X288" s="567" t="str">
        <f t="shared" si="37"/>
        <v>No hay Programación</v>
      </c>
      <c r="Y288" s="568" t="str">
        <f t="shared" si="38"/>
        <v>De acuerdo con lo programado</v>
      </c>
      <c r="Z288" s="575"/>
      <c r="AA288" s="575"/>
      <c r="AB288" s="575"/>
      <c r="AC288" s="575"/>
      <c r="AD288" s="575"/>
    </row>
    <row r="289" spans="1:30" ht="35.25" customHeight="1" thickTop="1" thickBot="1">
      <c r="A289" s="563">
        <v>17.5</v>
      </c>
      <c r="B289" s="564"/>
      <c r="C289" s="564"/>
      <c r="D289" s="564"/>
      <c r="E289" s="564"/>
      <c r="F289" s="577" t="s">
        <v>1351</v>
      </c>
      <c r="G289" s="605">
        <v>0</v>
      </c>
      <c r="H289" s="605">
        <v>0</v>
      </c>
      <c r="I289" s="567" t="str">
        <f t="shared" si="32"/>
        <v>No hay Programación</v>
      </c>
      <c r="J289" s="568" t="str">
        <f t="shared" si="33"/>
        <v>De acuerdo con lo programado</v>
      </c>
      <c r="K289" s="578"/>
      <c r="L289" s="604">
        <v>1</v>
      </c>
      <c r="M289" s="604">
        <v>2</v>
      </c>
      <c r="N289" s="567">
        <f t="shared" si="39"/>
        <v>2</v>
      </c>
      <c r="O289" s="568" t="str">
        <f t="shared" si="34"/>
        <v>De acuerdo con lo programado</v>
      </c>
      <c r="P289" s="575"/>
      <c r="Q289" s="643">
        <v>0</v>
      </c>
      <c r="R289" s="643">
        <v>20</v>
      </c>
      <c r="S289" s="567" t="str">
        <f t="shared" si="35"/>
        <v>No hay Programación</v>
      </c>
      <c r="T289" s="568" t="str">
        <f t="shared" si="36"/>
        <v>De acuerdo con lo programado</v>
      </c>
      <c r="U289" s="575"/>
      <c r="V289" s="575">
        <f>'[2]PIF AIDOQ'!V289+'[2]PIF PB'!V289+[2]David!V289+'[2]José Luis'!V289+[2]Leo!V289+[2]Ricardo!V289+'[2]Luis A'!V289+[2]DR!V289</f>
        <v>20</v>
      </c>
      <c r="W289" s="575">
        <f>'[2]PIF AIDOQ'!W289+'[2]PIF PB'!W289+[2]David!W289+'[2]José Luis'!W289+[2]Leo!W289+[2]Ricardo!W289+'[2]Luis A'!W289+[2]DR!W289</f>
        <v>20</v>
      </c>
      <c r="X289" s="567">
        <f t="shared" si="37"/>
        <v>1</v>
      </c>
      <c r="Y289" s="568" t="str">
        <f t="shared" si="38"/>
        <v>De acuerdo con lo programado</v>
      </c>
      <c r="Z289" s="575"/>
      <c r="AA289" s="575"/>
      <c r="AB289" s="575"/>
      <c r="AC289" s="575"/>
      <c r="AD289" s="575"/>
    </row>
    <row r="290" spans="1:30" ht="35.25" customHeight="1" thickTop="1" thickBot="1">
      <c r="A290" s="563">
        <v>17.600000000000001</v>
      </c>
      <c r="B290" s="564"/>
      <c r="C290" s="564"/>
      <c r="D290" s="564"/>
      <c r="E290" s="564"/>
      <c r="F290" s="577" t="s">
        <v>1352</v>
      </c>
      <c r="G290" s="605">
        <v>0</v>
      </c>
      <c r="H290" s="605">
        <v>0</v>
      </c>
      <c r="I290" s="567" t="str">
        <f t="shared" si="32"/>
        <v>No hay Programación</v>
      </c>
      <c r="J290" s="568" t="str">
        <f t="shared" si="33"/>
        <v>De acuerdo con lo programado</v>
      </c>
      <c r="K290" s="578"/>
      <c r="L290" s="604">
        <v>2</v>
      </c>
      <c r="M290" s="604">
        <v>3</v>
      </c>
      <c r="N290" s="567">
        <f t="shared" si="39"/>
        <v>1.5</v>
      </c>
      <c r="O290" s="568" t="str">
        <f t="shared" si="34"/>
        <v>De acuerdo con lo programado</v>
      </c>
      <c r="P290" s="575"/>
      <c r="Q290" s="643">
        <v>0</v>
      </c>
      <c r="R290" s="643">
        <v>0</v>
      </c>
      <c r="S290" s="567" t="str">
        <f t="shared" si="35"/>
        <v>No hay Programación</v>
      </c>
      <c r="T290" s="568" t="str">
        <f t="shared" si="36"/>
        <v>De acuerdo con lo programado</v>
      </c>
      <c r="U290" s="575"/>
      <c r="V290" s="575">
        <f>'[2]PIF AIDOQ'!V290+'[2]PIF PB'!V290+[2]David!V290+'[2]José Luis'!V290+[2]Leo!V290+[2]Ricardo!V290+'[2]Luis A'!V290+[2]DR!V290</f>
        <v>0</v>
      </c>
      <c r="W290" s="575">
        <f>'[2]PIF AIDOQ'!W290+'[2]PIF PB'!W290+[2]David!W290+'[2]José Luis'!W290+[2]Leo!W290+[2]Ricardo!W290+'[2]Luis A'!W290+[2]DR!W290</f>
        <v>0</v>
      </c>
      <c r="X290" s="567" t="str">
        <f t="shared" si="37"/>
        <v>No hay Programación</v>
      </c>
      <c r="Y290" s="568" t="str">
        <f t="shared" si="38"/>
        <v>De acuerdo con lo programado</v>
      </c>
      <c r="Z290" s="575"/>
      <c r="AA290" s="575"/>
      <c r="AB290" s="575"/>
      <c r="AC290" s="575"/>
      <c r="AD290" s="575"/>
    </row>
    <row r="291" spans="1:30" ht="35.25" customHeight="1" thickTop="1" thickBot="1">
      <c r="A291" s="563">
        <v>18</v>
      </c>
      <c r="B291" s="564"/>
      <c r="C291" s="564"/>
      <c r="D291" s="564"/>
      <c r="E291" s="564"/>
      <c r="F291" s="565" t="s">
        <v>1353</v>
      </c>
      <c r="G291" s="605">
        <v>0</v>
      </c>
      <c r="H291" s="605">
        <v>0</v>
      </c>
      <c r="I291" s="567" t="str">
        <f t="shared" si="32"/>
        <v>No hay Programación</v>
      </c>
      <c r="J291" s="568" t="str">
        <f t="shared" si="33"/>
        <v>De acuerdo con lo programado</v>
      </c>
      <c r="K291" s="569"/>
      <c r="L291" s="604">
        <v>0</v>
      </c>
      <c r="M291" s="604">
        <v>0</v>
      </c>
      <c r="N291" s="567" t="str">
        <f t="shared" si="39"/>
        <v>No hay Programación</v>
      </c>
      <c r="O291" s="568" t="str">
        <f t="shared" si="34"/>
        <v>De acuerdo con lo programado</v>
      </c>
      <c r="P291" s="575"/>
      <c r="Q291" s="643">
        <v>0</v>
      </c>
      <c r="R291" s="643">
        <v>0</v>
      </c>
      <c r="S291" s="567" t="str">
        <f t="shared" si="35"/>
        <v>No hay Programación</v>
      </c>
      <c r="T291" s="568" t="str">
        <f t="shared" si="36"/>
        <v>De acuerdo con lo programado</v>
      </c>
      <c r="U291" s="575"/>
      <c r="V291" s="575">
        <f>'[2]PIF AIDOQ'!V291+'[2]PIF PB'!V291+[2]David!V291+'[2]José Luis'!V291+[2]Leo!V291+[2]Ricardo!V291+'[2]Luis A'!V291+[2]DR!V291</f>
        <v>0</v>
      </c>
      <c r="W291" s="575">
        <f>'[2]PIF AIDOQ'!W291+'[2]PIF PB'!W291+[2]David!W291+'[2]José Luis'!W291+[2]Leo!W291+[2]Ricardo!W291+'[2]Luis A'!W291+[2]DR!W291</f>
        <v>0</v>
      </c>
      <c r="X291" s="567" t="str">
        <f t="shared" si="37"/>
        <v>No hay Programación</v>
      </c>
      <c r="Y291" s="568" t="str">
        <f t="shared" si="38"/>
        <v>De acuerdo con lo programado</v>
      </c>
      <c r="Z291" s="575"/>
      <c r="AA291" s="575"/>
      <c r="AB291" s="575"/>
      <c r="AC291" s="575"/>
      <c r="AD291" s="575"/>
    </row>
    <row r="292" spans="1:30" ht="35.25" customHeight="1" thickTop="1" thickBot="1">
      <c r="A292" s="563">
        <v>18.100000000000001</v>
      </c>
      <c r="B292" s="564"/>
      <c r="C292" s="564"/>
      <c r="D292" s="564"/>
      <c r="E292" s="564"/>
      <c r="F292" s="587" t="s">
        <v>1354</v>
      </c>
      <c r="G292" s="605">
        <v>0</v>
      </c>
      <c r="H292" s="605">
        <v>0</v>
      </c>
      <c r="I292" s="567" t="str">
        <f t="shared" si="32"/>
        <v>No hay Programación</v>
      </c>
      <c r="J292" s="568" t="str">
        <f t="shared" si="33"/>
        <v>De acuerdo con lo programado</v>
      </c>
      <c r="K292" s="588"/>
      <c r="L292" s="604">
        <v>12</v>
      </c>
      <c r="M292" s="604">
        <v>13</v>
      </c>
      <c r="N292" s="567">
        <f t="shared" si="39"/>
        <v>1.0833333333333333</v>
      </c>
      <c r="O292" s="568" t="str">
        <f t="shared" si="34"/>
        <v>De acuerdo con lo programado</v>
      </c>
      <c r="P292" s="575"/>
      <c r="Q292" s="643">
        <v>7</v>
      </c>
      <c r="R292" s="643">
        <v>17</v>
      </c>
      <c r="S292" s="567">
        <f t="shared" si="35"/>
        <v>2.4285714285714284</v>
      </c>
      <c r="T292" s="568" t="str">
        <f t="shared" si="36"/>
        <v>De acuerdo con lo programado</v>
      </c>
      <c r="U292" s="575"/>
      <c r="V292" s="575">
        <f>'[2]PIF AIDOQ'!V292+'[2]PIF PB'!V292+[2]David!V292+'[2]José Luis'!V292+[2]Leo!V292+[2]Ricardo!V292+'[2]Luis A'!V292+[2]DR!V292</f>
        <v>4</v>
      </c>
      <c r="W292" s="575">
        <f>'[2]PIF AIDOQ'!W292+'[2]PIF PB'!W292+[2]David!W292+'[2]José Luis'!W292+[2]Leo!W292+[2]Ricardo!W292+'[2]Luis A'!W292+[2]DR!W292</f>
        <v>14</v>
      </c>
      <c r="X292" s="567">
        <f t="shared" si="37"/>
        <v>3.5</v>
      </c>
      <c r="Y292" s="568" t="str">
        <f t="shared" si="38"/>
        <v>De acuerdo con lo programado</v>
      </c>
      <c r="Z292" s="575"/>
      <c r="AA292" s="575"/>
      <c r="AB292" s="575"/>
      <c r="AC292" s="575"/>
      <c r="AD292" s="575"/>
    </row>
    <row r="293" spans="1:30" ht="35.25" customHeight="1" thickTop="1" thickBot="1">
      <c r="A293" s="563">
        <v>18.2</v>
      </c>
      <c r="B293" s="564"/>
      <c r="C293" s="564"/>
      <c r="D293" s="564"/>
      <c r="E293" s="564"/>
      <c r="F293" s="587" t="s">
        <v>1355</v>
      </c>
      <c r="G293" s="605">
        <v>0</v>
      </c>
      <c r="H293" s="605">
        <v>0</v>
      </c>
      <c r="I293" s="567" t="str">
        <f t="shared" si="32"/>
        <v>No hay Programación</v>
      </c>
      <c r="J293" s="568" t="str">
        <f t="shared" si="33"/>
        <v>De acuerdo con lo programado</v>
      </c>
      <c r="K293" s="588"/>
      <c r="L293" s="604">
        <v>0</v>
      </c>
      <c r="M293" s="604">
        <v>1</v>
      </c>
      <c r="N293" s="567" t="str">
        <f t="shared" si="39"/>
        <v>No hay Programación</v>
      </c>
      <c r="O293" s="568" t="str">
        <f t="shared" si="34"/>
        <v>De acuerdo con lo programado</v>
      </c>
      <c r="P293" s="575"/>
      <c r="Q293" s="643">
        <v>0</v>
      </c>
      <c r="R293" s="643">
        <v>0</v>
      </c>
      <c r="S293" s="567" t="str">
        <f t="shared" si="35"/>
        <v>No hay Programación</v>
      </c>
      <c r="T293" s="568" t="str">
        <f t="shared" si="36"/>
        <v>De acuerdo con lo programado</v>
      </c>
      <c r="U293" s="575"/>
      <c r="V293" s="575">
        <f>'[2]PIF AIDOQ'!V293+'[2]PIF PB'!V293+[2]David!V293+'[2]José Luis'!V293+[2]Leo!V293+[2]Ricardo!V293+'[2]Luis A'!V293+[2]DR!V293</f>
        <v>0</v>
      </c>
      <c r="W293" s="575">
        <f>'[2]PIF AIDOQ'!W293+'[2]PIF PB'!W293+[2]David!W293+'[2]José Luis'!W293+[2]Leo!W293+[2]Ricardo!W293+'[2]Luis A'!W293+[2]DR!W293</f>
        <v>0</v>
      </c>
      <c r="X293" s="567" t="str">
        <f t="shared" si="37"/>
        <v>No hay Programación</v>
      </c>
      <c r="Y293" s="568" t="str">
        <f t="shared" si="38"/>
        <v>De acuerdo con lo programado</v>
      </c>
      <c r="Z293" s="575"/>
      <c r="AA293" s="575"/>
      <c r="AB293" s="575"/>
      <c r="AC293" s="575"/>
      <c r="AD293" s="575"/>
    </row>
    <row r="294" spans="1:30" ht="35.25" customHeight="1" thickTop="1" thickBot="1">
      <c r="A294" s="563">
        <v>18.3</v>
      </c>
      <c r="B294" s="564"/>
      <c r="C294" s="564"/>
      <c r="D294" s="564"/>
      <c r="E294" s="564"/>
      <c r="F294" s="587" t="s">
        <v>1356</v>
      </c>
      <c r="G294" s="605">
        <v>0</v>
      </c>
      <c r="H294" s="605">
        <v>0</v>
      </c>
      <c r="I294" s="567" t="str">
        <f t="shared" si="32"/>
        <v>No hay Programación</v>
      </c>
      <c r="J294" s="568" t="str">
        <f t="shared" si="33"/>
        <v>De acuerdo con lo programado</v>
      </c>
      <c r="K294" s="588"/>
      <c r="L294" s="604">
        <v>0</v>
      </c>
      <c r="M294" s="604">
        <v>1</v>
      </c>
      <c r="N294" s="567" t="str">
        <f t="shared" si="39"/>
        <v>No hay Programación</v>
      </c>
      <c r="O294" s="568" t="str">
        <f t="shared" si="34"/>
        <v>De acuerdo con lo programado</v>
      </c>
      <c r="P294" s="575"/>
      <c r="Q294" s="643">
        <v>0</v>
      </c>
      <c r="R294" s="643">
        <v>0</v>
      </c>
      <c r="S294" s="567" t="str">
        <f t="shared" si="35"/>
        <v>No hay Programación</v>
      </c>
      <c r="T294" s="568" t="str">
        <f t="shared" si="36"/>
        <v>De acuerdo con lo programado</v>
      </c>
      <c r="U294" s="575"/>
      <c r="V294" s="575">
        <f>'[2]PIF AIDOQ'!V294+'[2]PIF PB'!V294+[2]David!V294+'[2]José Luis'!V294+[2]Leo!V294+[2]Ricardo!V294+'[2]Luis A'!V294+[2]DR!V294</f>
        <v>2</v>
      </c>
      <c r="W294" s="575">
        <f>'[2]PIF AIDOQ'!W294+'[2]PIF PB'!W294+[2]David!W294+'[2]José Luis'!W294+[2]Leo!W294+[2]Ricardo!W294+'[2]Luis A'!W294+[2]DR!W294</f>
        <v>2</v>
      </c>
      <c r="X294" s="567">
        <f t="shared" si="37"/>
        <v>1</v>
      </c>
      <c r="Y294" s="568" t="str">
        <f t="shared" si="38"/>
        <v>De acuerdo con lo programado</v>
      </c>
      <c r="Z294" s="575"/>
      <c r="AA294" s="575"/>
      <c r="AB294" s="575"/>
      <c r="AC294" s="575"/>
      <c r="AD294" s="575"/>
    </row>
    <row r="295" spans="1:30" ht="35.25" customHeight="1" thickTop="1" thickBot="1">
      <c r="A295" s="563">
        <v>19</v>
      </c>
      <c r="B295" s="564"/>
      <c r="C295" s="564"/>
      <c r="D295" s="564"/>
      <c r="E295" s="564"/>
      <c r="F295" s="584" t="s">
        <v>1357</v>
      </c>
      <c r="G295" s="605">
        <v>0</v>
      </c>
      <c r="H295" s="605">
        <v>0</v>
      </c>
      <c r="I295" s="567" t="str">
        <f t="shared" si="32"/>
        <v>No hay Programación</v>
      </c>
      <c r="J295" s="568" t="str">
        <f t="shared" si="33"/>
        <v>De acuerdo con lo programado</v>
      </c>
      <c r="K295" s="586"/>
      <c r="L295" s="604">
        <v>0</v>
      </c>
      <c r="M295" s="604">
        <v>0</v>
      </c>
      <c r="N295" s="567" t="str">
        <f t="shared" si="39"/>
        <v>No hay Programación</v>
      </c>
      <c r="O295" s="568" t="str">
        <f t="shared" si="34"/>
        <v>De acuerdo con lo programado</v>
      </c>
      <c r="P295" s="575"/>
      <c r="Q295" s="643">
        <v>0</v>
      </c>
      <c r="R295" s="643">
        <v>0</v>
      </c>
      <c r="S295" s="567" t="str">
        <f t="shared" si="35"/>
        <v>No hay Programación</v>
      </c>
      <c r="T295" s="568" t="str">
        <f t="shared" si="36"/>
        <v>De acuerdo con lo programado</v>
      </c>
      <c r="U295" s="575"/>
      <c r="V295" s="575">
        <f>'[2]PIF AIDOQ'!V295+'[2]PIF PB'!V295+[2]David!V295+'[2]José Luis'!V295+[2]Leo!V295+[2]Ricardo!V295+'[2]Luis A'!V295+[2]DR!V295</f>
        <v>0</v>
      </c>
      <c r="W295" s="575">
        <f>'[2]PIF AIDOQ'!W295+'[2]PIF PB'!W295+[2]David!W295+'[2]José Luis'!W295+[2]Leo!W295+[2]Ricardo!W295+'[2]Luis A'!W295+[2]DR!W295</f>
        <v>0</v>
      </c>
      <c r="X295" s="567" t="str">
        <f t="shared" si="37"/>
        <v>No hay Programación</v>
      </c>
      <c r="Y295" s="568" t="str">
        <f t="shared" si="38"/>
        <v>De acuerdo con lo programado</v>
      </c>
      <c r="Z295" s="575"/>
      <c r="AA295" s="575"/>
      <c r="AB295" s="575"/>
      <c r="AC295" s="575"/>
      <c r="AD295" s="575"/>
    </row>
    <row r="296" spans="1:30" ht="35.25" customHeight="1" thickTop="1" thickBot="1">
      <c r="A296" s="563">
        <v>19.100000000000001</v>
      </c>
      <c r="B296" s="564"/>
      <c r="C296" s="564"/>
      <c r="D296" s="564"/>
      <c r="E296" s="564"/>
      <c r="F296" s="587" t="s">
        <v>1358</v>
      </c>
      <c r="G296" s="605">
        <v>0</v>
      </c>
      <c r="H296" s="605">
        <v>0</v>
      </c>
      <c r="I296" s="567" t="str">
        <f t="shared" si="32"/>
        <v>No hay Programación</v>
      </c>
      <c r="J296" s="568" t="str">
        <f t="shared" si="33"/>
        <v>De acuerdo con lo programado</v>
      </c>
      <c r="K296" s="588"/>
      <c r="L296" s="604">
        <v>0</v>
      </c>
      <c r="M296" s="604">
        <v>0</v>
      </c>
      <c r="N296" s="567" t="str">
        <f t="shared" si="39"/>
        <v>No hay Programación</v>
      </c>
      <c r="O296" s="568" t="str">
        <f t="shared" si="34"/>
        <v>De acuerdo con lo programado</v>
      </c>
      <c r="P296" s="575"/>
      <c r="Q296" s="643">
        <v>2</v>
      </c>
      <c r="R296" s="643">
        <v>2</v>
      </c>
      <c r="S296" s="567">
        <f t="shared" si="35"/>
        <v>1</v>
      </c>
      <c r="T296" s="568" t="str">
        <f t="shared" si="36"/>
        <v>De acuerdo con lo programado</v>
      </c>
      <c r="U296" s="575"/>
      <c r="V296" s="575">
        <f>'[2]PIF AIDOQ'!V296+'[2]PIF PB'!V296+[2]David!V296+'[2]José Luis'!V296+[2]Leo!V296+[2]Ricardo!V296+'[2]Luis A'!V296+[2]DR!V296</f>
        <v>0</v>
      </c>
      <c r="W296" s="575">
        <f>'[2]PIF AIDOQ'!W296+'[2]PIF PB'!W296+[2]David!W296+'[2]José Luis'!W296+[2]Leo!W296+[2]Ricardo!W296+'[2]Luis A'!W296+[2]DR!W296</f>
        <v>0</v>
      </c>
      <c r="X296" s="567" t="str">
        <f t="shared" si="37"/>
        <v>No hay Programación</v>
      </c>
      <c r="Y296" s="568" t="str">
        <f t="shared" si="38"/>
        <v>De acuerdo con lo programado</v>
      </c>
      <c r="Z296" s="575"/>
      <c r="AA296" s="575"/>
      <c r="AB296" s="575"/>
      <c r="AC296" s="575"/>
      <c r="AD296" s="575"/>
    </row>
    <row r="297" spans="1:30" ht="35.25" customHeight="1" thickTop="1" thickBot="1">
      <c r="A297" s="563">
        <v>19.2</v>
      </c>
      <c r="B297" s="564"/>
      <c r="C297" s="564"/>
      <c r="D297" s="564"/>
      <c r="E297" s="564"/>
      <c r="F297" s="587" t="s">
        <v>1359</v>
      </c>
      <c r="G297" s="605">
        <v>0</v>
      </c>
      <c r="H297" s="605">
        <v>0</v>
      </c>
      <c r="I297" s="567" t="str">
        <f t="shared" si="32"/>
        <v>No hay Programación</v>
      </c>
      <c r="J297" s="568" t="str">
        <f t="shared" si="33"/>
        <v>De acuerdo con lo programado</v>
      </c>
      <c r="K297" s="588"/>
      <c r="L297" s="604">
        <v>0</v>
      </c>
      <c r="M297" s="604">
        <v>0</v>
      </c>
      <c r="N297" s="567" t="str">
        <f t="shared" si="39"/>
        <v>No hay Programación</v>
      </c>
      <c r="O297" s="568" t="str">
        <f t="shared" si="34"/>
        <v>De acuerdo con lo programado</v>
      </c>
      <c r="P297" s="575"/>
      <c r="Q297" s="643">
        <v>0</v>
      </c>
      <c r="R297" s="643">
        <v>0</v>
      </c>
      <c r="S297" s="567" t="str">
        <f t="shared" si="35"/>
        <v>No hay Programación</v>
      </c>
      <c r="T297" s="568" t="str">
        <f t="shared" si="36"/>
        <v>De acuerdo con lo programado</v>
      </c>
      <c r="U297" s="575"/>
      <c r="V297" s="575">
        <f>'[2]PIF AIDOQ'!V297+'[2]PIF PB'!V297+[2]David!V297+'[2]José Luis'!V297+[2]Leo!V297+[2]Ricardo!V297+'[2]Luis A'!V297+[2]DR!V297</f>
        <v>0</v>
      </c>
      <c r="W297" s="575">
        <f>'[2]PIF AIDOQ'!W297+'[2]PIF PB'!W297+[2]David!W297+'[2]José Luis'!W297+[2]Leo!W297+[2]Ricardo!W297+'[2]Luis A'!W297+[2]DR!W297</f>
        <v>0</v>
      </c>
      <c r="X297" s="567" t="str">
        <f t="shared" si="37"/>
        <v>No hay Programación</v>
      </c>
      <c r="Y297" s="568" t="str">
        <f t="shared" si="38"/>
        <v>De acuerdo con lo programado</v>
      </c>
      <c r="Z297" s="575"/>
      <c r="AA297" s="575"/>
      <c r="AB297" s="575"/>
      <c r="AC297" s="575"/>
      <c r="AD297" s="575"/>
    </row>
    <row r="298" spans="1:30" ht="35.25" customHeight="1" thickTop="1" thickBot="1">
      <c r="A298" s="563">
        <v>19.2</v>
      </c>
      <c r="B298" s="564"/>
      <c r="C298" s="564"/>
      <c r="D298" s="564"/>
      <c r="E298" s="564"/>
      <c r="F298" s="587" t="s">
        <v>1359</v>
      </c>
      <c r="G298" s="605">
        <v>0</v>
      </c>
      <c r="H298" s="605">
        <v>0</v>
      </c>
      <c r="I298" s="567" t="str">
        <f t="shared" si="32"/>
        <v>No hay Programación</v>
      </c>
      <c r="J298" s="568" t="str">
        <f t="shared" si="33"/>
        <v>De acuerdo con lo programado</v>
      </c>
      <c r="K298" s="588"/>
      <c r="L298" s="604">
        <v>0</v>
      </c>
      <c r="M298" s="604">
        <v>0</v>
      </c>
      <c r="N298" s="567" t="str">
        <f t="shared" si="39"/>
        <v>No hay Programación</v>
      </c>
      <c r="O298" s="568" t="str">
        <f t="shared" si="34"/>
        <v>De acuerdo con lo programado</v>
      </c>
      <c r="P298" s="575"/>
      <c r="Q298" s="643">
        <v>0</v>
      </c>
      <c r="R298" s="643">
        <v>0</v>
      </c>
      <c r="S298" s="567" t="str">
        <f t="shared" si="35"/>
        <v>No hay Programación</v>
      </c>
      <c r="T298" s="568" t="str">
        <f t="shared" si="36"/>
        <v>De acuerdo con lo programado</v>
      </c>
      <c r="U298" s="575"/>
      <c r="V298" s="575">
        <f>'[2]PIF AIDOQ'!V298+'[2]PIF PB'!V298+[2]David!V298+'[2]José Luis'!V298+[2]Leo!V298+[2]Ricardo!V298+'[2]Luis A'!V298+[2]DR!V298</f>
        <v>0</v>
      </c>
      <c r="W298" s="575">
        <f>'[2]PIF AIDOQ'!W298+'[2]PIF PB'!W298+[2]David!W298+'[2]José Luis'!W298+[2]Leo!W298+[2]Ricardo!W298+'[2]Luis A'!W298+[2]DR!W298</f>
        <v>0</v>
      </c>
      <c r="X298" s="567" t="str">
        <f t="shared" si="37"/>
        <v>No hay Programación</v>
      </c>
      <c r="Y298" s="568" t="str">
        <f t="shared" si="38"/>
        <v>De acuerdo con lo programado</v>
      </c>
      <c r="Z298" s="575"/>
      <c r="AA298" s="575"/>
      <c r="AB298" s="575"/>
      <c r="AC298" s="575"/>
      <c r="AD298" s="575"/>
    </row>
    <row r="299" spans="1:30" ht="35.25" customHeight="1" thickTop="1" thickBot="1">
      <c r="A299" s="563">
        <v>19.2</v>
      </c>
      <c r="B299" s="564"/>
      <c r="C299" s="564"/>
      <c r="D299" s="564"/>
      <c r="E299" s="564"/>
      <c r="F299" s="587" t="s">
        <v>1359</v>
      </c>
      <c r="G299" s="605">
        <v>0</v>
      </c>
      <c r="H299" s="605">
        <v>0</v>
      </c>
      <c r="I299" s="567" t="str">
        <f t="shared" si="32"/>
        <v>No hay Programación</v>
      </c>
      <c r="J299" s="568" t="str">
        <f t="shared" si="33"/>
        <v>De acuerdo con lo programado</v>
      </c>
      <c r="K299" s="588"/>
      <c r="L299" s="604">
        <v>0</v>
      </c>
      <c r="M299" s="604">
        <v>0</v>
      </c>
      <c r="N299" s="567" t="str">
        <f t="shared" si="39"/>
        <v>No hay Programación</v>
      </c>
      <c r="O299" s="568" t="str">
        <f t="shared" si="34"/>
        <v>De acuerdo con lo programado</v>
      </c>
      <c r="P299" s="575"/>
      <c r="Q299" s="643">
        <v>0</v>
      </c>
      <c r="R299" s="643">
        <v>0</v>
      </c>
      <c r="S299" s="567" t="str">
        <f t="shared" si="35"/>
        <v>No hay Programación</v>
      </c>
      <c r="T299" s="568" t="str">
        <f t="shared" si="36"/>
        <v>De acuerdo con lo programado</v>
      </c>
      <c r="U299" s="575"/>
      <c r="V299" s="575">
        <f>'[2]PIF AIDOQ'!V299+'[2]PIF PB'!V299+[2]David!V299+'[2]José Luis'!V299+[2]Leo!V299+[2]Ricardo!V299+'[2]Luis A'!V299+[2]DR!V299</f>
        <v>0</v>
      </c>
      <c r="W299" s="575">
        <f>'[2]PIF AIDOQ'!W299+'[2]PIF PB'!W299+[2]David!W299+'[2]José Luis'!W299+[2]Leo!W299+[2]Ricardo!W299+'[2]Luis A'!W299+[2]DR!W299</f>
        <v>0</v>
      </c>
      <c r="X299" s="567" t="str">
        <f t="shared" si="37"/>
        <v>No hay Programación</v>
      </c>
      <c r="Y299" s="568" t="str">
        <f t="shared" si="38"/>
        <v>De acuerdo con lo programado</v>
      </c>
      <c r="Z299" s="575"/>
      <c r="AA299" s="575"/>
      <c r="AB299" s="575"/>
      <c r="AC299" s="575"/>
      <c r="AD299" s="575"/>
    </row>
    <row r="300" spans="1:30" ht="35.25" customHeight="1" thickTop="1" thickBot="1">
      <c r="A300" s="563">
        <v>19.3</v>
      </c>
      <c r="B300" s="564"/>
      <c r="C300" s="564"/>
      <c r="D300" s="564"/>
      <c r="E300" s="564"/>
      <c r="F300" s="587" t="s">
        <v>1360</v>
      </c>
      <c r="G300" s="605">
        <v>0</v>
      </c>
      <c r="H300" s="605">
        <v>0</v>
      </c>
      <c r="I300" s="567" t="str">
        <f t="shared" si="32"/>
        <v>No hay Programación</v>
      </c>
      <c r="J300" s="568" t="str">
        <f t="shared" si="33"/>
        <v>De acuerdo con lo programado</v>
      </c>
      <c r="K300" s="588"/>
      <c r="L300" s="604">
        <v>1</v>
      </c>
      <c r="M300" s="604">
        <v>1</v>
      </c>
      <c r="N300" s="567">
        <f t="shared" si="39"/>
        <v>1</v>
      </c>
      <c r="O300" s="568" t="str">
        <f t="shared" si="34"/>
        <v>De acuerdo con lo programado</v>
      </c>
      <c r="P300" s="575"/>
      <c r="Q300" s="643">
        <v>1</v>
      </c>
      <c r="R300" s="643">
        <v>1</v>
      </c>
      <c r="S300" s="567">
        <f t="shared" si="35"/>
        <v>1</v>
      </c>
      <c r="T300" s="568" t="str">
        <f t="shared" si="36"/>
        <v>De acuerdo con lo programado</v>
      </c>
      <c r="U300" s="575"/>
      <c r="V300" s="575">
        <f>'[2]PIF AIDOQ'!V300+'[2]PIF PB'!V300+[2]David!V300+'[2]José Luis'!V300+[2]Leo!V300+[2]Ricardo!V300+'[2]Luis A'!V300+[2]DR!V300</f>
        <v>2</v>
      </c>
      <c r="W300" s="575">
        <f>'[2]PIF AIDOQ'!W300+'[2]PIF PB'!W300+[2]David!W300+'[2]José Luis'!W300+[2]Leo!W300+[2]Ricardo!W300+'[2]Luis A'!W300+[2]DR!W300</f>
        <v>2</v>
      </c>
      <c r="X300" s="567">
        <f t="shared" si="37"/>
        <v>1</v>
      </c>
      <c r="Y300" s="568" t="str">
        <f t="shared" si="38"/>
        <v>De acuerdo con lo programado</v>
      </c>
      <c r="Z300" s="575"/>
      <c r="AA300" s="575"/>
      <c r="AB300" s="575"/>
      <c r="AC300" s="575"/>
      <c r="AD300" s="575"/>
    </row>
    <row r="301" spans="1:30" ht="35.25" customHeight="1" thickTop="1" thickBot="1">
      <c r="A301" s="563">
        <v>19.3</v>
      </c>
      <c r="B301" s="564"/>
      <c r="C301" s="564"/>
      <c r="D301" s="564"/>
      <c r="E301" s="564"/>
      <c r="F301" s="587" t="s">
        <v>1360</v>
      </c>
      <c r="G301" s="605">
        <v>0</v>
      </c>
      <c r="H301" s="605">
        <v>0</v>
      </c>
      <c r="I301" s="567" t="str">
        <f t="shared" si="32"/>
        <v>No hay Programación</v>
      </c>
      <c r="J301" s="568" t="str">
        <f t="shared" si="33"/>
        <v>De acuerdo con lo programado</v>
      </c>
      <c r="K301" s="588"/>
      <c r="L301" s="604">
        <v>0</v>
      </c>
      <c r="M301" s="604">
        <v>0</v>
      </c>
      <c r="N301" s="567" t="str">
        <f t="shared" si="39"/>
        <v>No hay Programación</v>
      </c>
      <c r="O301" s="568" t="str">
        <f t="shared" si="34"/>
        <v>De acuerdo con lo programado</v>
      </c>
      <c r="P301" s="575"/>
      <c r="Q301" s="643">
        <v>0</v>
      </c>
      <c r="R301" s="643">
        <v>0</v>
      </c>
      <c r="S301" s="567" t="str">
        <f t="shared" si="35"/>
        <v>No hay Programación</v>
      </c>
      <c r="T301" s="568" t="str">
        <f t="shared" si="36"/>
        <v>De acuerdo con lo programado</v>
      </c>
      <c r="U301" s="575"/>
      <c r="V301" s="575">
        <f>'[2]PIF AIDOQ'!V301+'[2]PIF PB'!V301+[2]David!V301+'[2]José Luis'!V301+[2]Leo!V301+[2]Ricardo!V301+'[2]Luis A'!V301+[2]DR!V301</f>
        <v>0</v>
      </c>
      <c r="W301" s="575">
        <f>'[2]PIF AIDOQ'!W301+'[2]PIF PB'!W301+[2]David!W301+'[2]José Luis'!W301+[2]Leo!W301+[2]Ricardo!W301+'[2]Luis A'!W301+[2]DR!W301</f>
        <v>0</v>
      </c>
      <c r="X301" s="567" t="str">
        <f t="shared" si="37"/>
        <v>No hay Programación</v>
      </c>
      <c r="Y301" s="568" t="str">
        <f t="shared" si="38"/>
        <v>De acuerdo con lo programado</v>
      </c>
      <c r="Z301" s="575"/>
      <c r="AA301" s="575"/>
      <c r="AB301" s="575"/>
      <c r="AC301" s="575"/>
      <c r="AD301" s="575"/>
    </row>
    <row r="302" spans="1:30" ht="35.25" customHeight="1" thickTop="1" thickBot="1">
      <c r="A302" s="563">
        <v>19.3</v>
      </c>
      <c r="B302" s="564"/>
      <c r="C302" s="564"/>
      <c r="D302" s="564"/>
      <c r="E302" s="564"/>
      <c r="F302" s="587" t="s">
        <v>1360</v>
      </c>
      <c r="G302" s="605">
        <v>0</v>
      </c>
      <c r="H302" s="605">
        <v>0</v>
      </c>
      <c r="I302" s="567" t="str">
        <f t="shared" si="32"/>
        <v>No hay Programación</v>
      </c>
      <c r="J302" s="568" t="str">
        <f t="shared" si="33"/>
        <v>De acuerdo con lo programado</v>
      </c>
      <c r="K302" s="588"/>
      <c r="L302" s="604">
        <v>0</v>
      </c>
      <c r="M302" s="604">
        <v>0</v>
      </c>
      <c r="N302" s="567" t="str">
        <f t="shared" si="39"/>
        <v>No hay Programación</v>
      </c>
      <c r="O302" s="568" t="str">
        <f t="shared" si="34"/>
        <v>De acuerdo con lo programado</v>
      </c>
      <c r="P302" s="575"/>
      <c r="Q302" s="643">
        <v>0</v>
      </c>
      <c r="R302" s="643">
        <v>0</v>
      </c>
      <c r="S302" s="567" t="str">
        <f t="shared" si="35"/>
        <v>No hay Programación</v>
      </c>
      <c r="T302" s="568" t="str">
        <f t="shared" si="36"/>
        <v>De acuerdo con lo programado</v>
      </c>
      <c r="U302" s="575"/>
      <c r="V302" s="575">
        <f>'[2]PIF AIDOQ'!V302+'[2]PIF PB'!V302+[2]David!V302+'[2]José Luis'!V302+[2]Leo!V302+[2]Ricardo!V302+'[2]Luis A'!V302+[2]DR!V302</f>
        <v>0</v>
      </c>
      <c r="W302" s="575">
        <f>'[2]PIF AIDOQ'!W302+'[2]PIF PB'!W302+[2]David!W302+'[2]José Luis'!W302+[2]Leo!W302+[2]Ricardo!W302+'[2]Luis A'!W302+[2]DR!W302</f>
        <v>0</v>
      </c>
      <c r="X302" s="567" t="str">
        <f t="shared" si="37"/>
        <v>No hay Programación</v>
      </c>
      <c r="Y302" s="568" t="str">
        <f t="shared" si="38"/>
        <v>De acuerdo con lo programado</v>
      </c>
      <c r="Z302" s="575"/>
      <c r="AA302" s="575"/>
      <c r="AB302" s="575"/>
      <c r="AC302" s="575"/>
      <c r="AD302" s="575"/>
    </row>
    <row r="303" spans="1:30" ht="35.25" customHeight="1" thickTop="1" thickBot="1">
      <c r="A303" s="563">
        <v>20</v>
      </c>
      <c r="B303" s="564"/>
      <c r="C303" s="564"/>
      <c r="D303" s="564"/>
      <c r="E303" s="564"/>
      <c r="F303" s="584" t="s">
        <v>1361</v>
      </c>
      <c r="G303" s="605">
        <v>0</v>
      </c>
      <c r="H303" s="605">
        <v>0</v>
      </c>
      <c r="I303" s="567" t="str">
        <f t="shared" si="32"/>
        <v>No hay Programación</v>
      </c>
      <c r="J303" s="568" t="str">
        <f t="shared" si="33"/>
        <v>De acuerdo con lo programado</v>
      </c>
      <c r="K303" s="586"/>
      <c r="L303" s="604">
        <v>0</v>
      </c>
      <c r="M303" s="604">
        <v>0</v>
      </c>
      <c r="N303" s="567" t="str">
        <f t="shared" si="39"/>
        <v>No hay Programación</v>
      </c>
      <c r="O303" s="568" t="str">
        <f t="shared" si="34"/>
        <v>De acuerdo con lo programado</v>
      </c>
      <c r="P303" s="575"/>
      <c r="Q303" s="643">
        <v>0</v>
      </c>
      <c r="R303" s="643">
        <v>0</v>
      </c>
      <c r="S303" s="567" t="str">
        <f t="shared" si="35"/>
        <v>No hay Programación</v>
      </c>
      <c r="T303" s="568" t="str">
        <f t="shared" si="36"/>
        <v>De acuerdo con lo programado</v>
      </c>
      <c r="U303" s="575"/>
      <c r="V303" s="575">
        <f>'[2]PIF AIDOQ'!V303+'[2]PIF PB'!V303+[2]David!V303+'[2]José Luis'!V303+[2]Leo!V303+[2]Ricardo!V303+'[2]Luis A'!V303+[2]DR!V303</f>
        <v>0</v>
      </c>
      <c r="W303" s="575">
        <f>'[2]PIF AIDOQ'!W303+'[2]PIF PB'!W303+[2]David!W303+'[2]José Luis'!W303+[2]Leo!W303+[2]Ricardo!W303+'[2]Luis A'!W303+[2]DR!W303</f>
        <v>0</v>
      </c>
      <c r="X303" s="567" t="str">
        <f t="shared" si="37"/>
        <v>No hay Programación</v>
      </c>
      <c r="Y303" s="568" t="str">
        <f t="shared" si="38"/>
        <v>De acuerdo con lo programado</v>
      </c>
      <c r="Z303" s="575"/>
      <c r="AA303" s="575"/>
      <c r="AB303" s="575"/>
      <c r="AC303" s="575"/>
      <c r="AD303" s="575"/>
    </row>
    <row r="304" spans="1:30" ht="35.25" customHeight="1" thickTop="1" thickBot="1">
      <c r="A304" s="563">
        <v>20.100000000000001</v>
      </c>
      <c r="B304" s="564"/>
      <c r="C304" s="564"/>
      <c r="D304" s="564"/>
      <c r="E304" s="564"/>
      <c r="F304" s="577" t="s">
        <v>1362</v>
      </c>
      <c r="G304" s="605">
        <v>12</v>
      </c>
      <c r="H304" s="605">
        <v>12</v>
      </c>
      <c r="I304" s="567">
        <f t="shared" si="32"/>
        <v>1</v>
      </c>
      <c r="J304" s="568" t="str">
        <f t="shared" si="33"/>
        <v>De acuerdo con lo programado</v>
      </c>
      <c r="K304" s="578"/>
      <c r="L304" s="604">
        <v>3</v>
      </c>
      <c r="M304" s="604">
        <v>4</v>
      </c>
      <c r="N304" s="567">
        <f t="shared" si="39"/>
        <v>1.3333333333333333</v>
      </c>
      <c r="O304" s="568" t="str">
        <f t="shared" si="34"/>
        <v>De acuerdo con lo programado</v>
      </c>
      <c r="P304" s="575"/>
      <c r="Q304" s="643">
        <v>0</v>
      </c>
      <c r="R304" s="643">
        <v>5</v>
      </c>
      <c r="S304" s="567" t="str">
        <f t="shared" si="35"/>
        <v>No hay Programación</v>
      </c>
      <c r="T304" s="568" t="str">
        <f t="shared" si="36"/>
        <v>De acuerdo con lo programado</v>
      </c>
      <c r="U304" s="575"/>
      <c r="V304" s="575">
        <f>'[2]PIF AIDOQ'!V304+'[2]PIF PB'!V304+[2]David!V304+'[2]José Luis'!V304+[2]Leo!V304+[2]Ricardo!V304+'[2]Luis A'!V304+[2]DR!V304</f>
        <v>12</v>
      </c>
      <c r="W304" s="575">
        <f>'[2]PIF AIDOQ'!W304+'[2]PIF PB'!W304+[2]David!W304+'[2]José Luis'!W304+[2]Leo!W304+[2]Ricardo!W304+'[2]Luis A'!W304+[2]DR!W304</f>
        <v>12</v>
      </c>
      <c r="X304" s="567">
        <f t="shared" si="37"/>
        <v>1</v>
      </c>
      <c r="Y304" s="568" t="str">
        <f t="shared" si="38"/>
        <v>De acuerdo con lo programado</v>
      </c>
      <c r="Z304" s="575"/>
      <c r="AA304" s="575"/>
      <c r="AB304" s="575"/>
      <c r="AC304" s="575"/>
      <c r="AD304" s="575"/>
    </row>
    <row r="305" spans="1:30" ht="35.25" customHeight="1" thickTop="1" thickBot="1">
      <c r="A305" s="563">
        <v>20.100000000000001</v>
      </c>
      <c r="B305" s="564"/>
      <c r="C305" s="564"/>
      <c r="D305" s="564"/>
      <c r="E305" s="564"/>
      <c r="F305" s="577" t="s">
        <v>1362</v>
      </c>
      <c r="G305" s="605">
        <v>0</v>
      </c>
      <c r="H305" s="605">
        <v>0</v>
      </c>
      <c r="I305" s="567" t="str">
        <f t="shared" si="32"/>
        <v>No hay Programación</v>
      </c>
      <c r="J305" s="568" t="str">
        <f t="shared" si="33"/>
        <v>De acuerdo con lo programado</v>
      </c>
      <c r="K305" s="578"/>
      <c r="L305" s="604">
        <v>0</v>
      </c>
      <c r="M305" s="604">
        <v>1</v>
      </c>
      <c r="N305" s="567" t="str">
        <f t="shared" si="39"/>
        <v>No hay Programación</v>
      </c>
      <c r="O305" s="568" t="str">
        <f t="shared" si="34"/>
        <v>De acuerdo con lo programado</v>
      </c>
      <c r="P305" s="575"/>
      <c r="Q305" s="643">
        <v>0</v>
      </c>
      <c r="R305" s="643">
        <v>0</v>
      </c>
      <c r="S305" s="567" t="str">
        <f t="shared" si="35"/>
        <v>No hay Programación</v>
      </c>
      <c r="T305" s="568" t="str">
        <f t="shared" si="36"/>
        <v>De acuerdo con lo programado</v>
      </c>
      <c r="U305" s="575"/>
      <c r="V305" s="575">
        <f>'[2]PIF AIDOQ'!V305+'[2]PIF PB'!V305+[2]David!V305+'[2]José Luis'!V305+[2]Leo!V305+[2]Ricardo!V305+'[2]Luis A'!V305+[2]DR!V305</f>
        <v>0</v>
      </c>
      <c r="W305" s="575">
        <f>'[2]PIF AIDOQ'!W305+'[2]PIF PB'!W305+[2]David!W305+'[2]José Luis'!W305+[2]Leo!W305+[2]Ricardo!W305+'[2]Luis A'!W305+[2]DR!W305</f>
        <v>0</v>
      </c>
      <c r="X305" s="567" t="str">
        <f t="shared" si="37"/>
        <v>No hay Programación</v>
      </c>
      <c r="Y305" s="568" t="str">
        <f t="shared" si="38"/>
        <v>De acuerdo con lo programado</v>
      </c>
      <c r="Z305" s="575"/>
      <c r="AA305" s="575"/>
      <c r="AB305" s="575"/>
      <c r="AC305" s="575"/>
      <c r="AD305" s="575"/>
    </row>
    <row r="306" spans="1:30" ht="35.25" customHeight="1" thickTop="1" thickBot="1">
      <c r="A306" s="563">
        <v>20.100000000000001</v>
      </c>
      <c r="B306" s="564"/>
      <c r="C306" s="564"/>
      <c r="D306" s="564"/>
      <c r="E306" s="564"/>
      <c r="F306" s="577" t="s">
        <v>1362</v>
      </c>
      <c r="G306" s="605">
        <v>0</v>
      </c>
      <c r="H306" s="605">
        <v>0</v>
      </c>
      <c r="I306" s="567" t="str">
        <f t="shared" si="32"/>
        <v>No hay Programación</v>
      </c>
      <c r="J306" s="568" t="str">
        <f t="shared" si="33"/>
        <v>De acuerdo con lo programado</v>
      </c>
      <c r="K306" s="578"/>
      <c r="L306" s="604">
        <v>0</v>
      </c>
      <c r="M306" s="604">
        <v>1</v>
      </c>
      <c r="N306" s="567" t="str">
        <f t="shared" si="39"/>
        <v>No hay Programación</v>
      </c>
      <c r="O306" s="568" t="str">
        <f t="shared" si="34"/>
        <v>De acuerdo con lo programado</v>
      </c>
      <c r="P306" s="575"/>
      <c r="Q306" s="643">
        <v>0</v>
      </c>
      <c r="R306" s="643">
        <v>0</v>
      </c>
      <c r="S306" s="567" t="str">
        <f t="shared" si="35"/>
        <v>No hay Programación</v>
      </c>
      <c r="T306" s="568" t="str">
        <f t="shared" si="36"/>
        <v>De acuerdo con lo programado</v>
      </c>
      <c r="U306" s="575"/>
      <c r="V306" s="575">
        <f>'[2]PIF AIDOQ'!V306+'[2]PIF PB'!V306+[2]David!V306+'[2]José Luis'!V306+[2]Leo!V306+[2]Ricardo!V306+'[2]Luis A'!V306+[2]DR!V306</f>
        <v>0</v>
      </c>
      <c r="W306" s="575">
        <f>'[2]PIF AIDOQ'!W306+'[2]PIF PB'!W306+[2]David!W306+'[2]José Luis'!W306+[2]Leo!W306+[2]Ricardo!W306+'[2]Luis A'!W306+[2]DR!W306</f>
        <v>0</v>
      </c>
      <c r="X306" s="567" t="str">
        <f t="shared" si="37"/>
        <v>No hay Programación</v>
      </c>
      <c r="Y306" s="568" t="str">
        <f t="shared" si="38"/>
        <v>De acuerdo con lo programado</v>
      </c>
      <c r="Z306" s="575"/>
      <c r="AA306" s="575"/>
      <c r="AB306" s="575"/>
      <c r="AC306" s="575"/>
      <c r="AD306" s="575"/>
    </row>
    <row r="307" spans="1:30" ht="35.25" customHeight="1" thickTop="1" thickBot="1">
      <c r="A307" s="563">
        <v>20.2</v>
      </c>
      <c r="B307" s="564"/>
      <c r="C307" s="564"/>
      <c r="D307" s="564"/>
      <c r="E307" s="564"/>
      <c r="F307" s="577" t="s">
        <v>1363</v>
      </c>
      <c r="G307" s="605">
        <v>1</v>
      </c>
      <c r="H307" s="605">
        <v>1</v>
      </c>
      <c r="I307" s="567">
        <f t="shared" si="32"/>
        <v>1</v>
      </c>
      <c r="J307" s="568" t="str">
        <f t="shared" si="33"/>
        <v>De acuerdo con lo programado</v>
      </c>
      <c r="K307" s="578"/>
      <c r="L307" s="604">
        <v>0</v>
      </c>
      <c r="M307" s="604">
        <v>0</v>
      </c>
      <c r="N307" s="567" t="str">
        <f t="shared" si="39"/>
        <v>No hay Programación</v>
      </c>
      <c r="O307" s="568" t="str">
        <f t="shared" si="34"/>
        <v>De acuerdo con lo programado</v>
      </c>
      <c r="P307" s="575"/>
      <c r="Q307" s="643">
        <v>0</v>
      </c>
      <c r="R307" s="643">
        <v>0</v>
      </c>
      <c r="S307" s="567" t="str">
        <f t="shared" si="35"/>
        <v>No hay Programación</v>
      </c>
      <c r="T307" s="568" t="str">
        <f t="shared" si="36"/>
        <v>De acuerdo con lo programado</v>
      </c>
      <c r="U307" s="575"/>
      <c r="V307" s="575">
        <f>'[2]PIF AIDOQ'!V307+'[2]PIF PB'!V307+[2]David!V307+'[2]José Luis'!V307+[2]Leo!V307+[2]Ricardo!V307+'[2]Luis A'!V307+[2]DR!V307</f>
        <v>0</v>
      </c>
      <c r="W307" s="575">
        <f>'[2]PIF AIDOQ'!W307+'[2]PIF PB'!W307+[2]David!W307+'[2]José Luis'!W307+[2]Leo!W307+[2]Ricardo!W307+'[2]Luis A'!W307+[2]DR!W307</f>
        <v>0</v>
      </c>
      <c r="X307" s="567" t="str">
        <f t="shared" si="37"/>
        <v>No hay Programación</v>
      </c>
      <c r="Y307" s="568" t="str">
        <f t="shared" si="38"/>
        <v>De acuerdo con lo programado</v>
      </c>
      <c r="Z307" s="575"/>
      <c r="AA307" s="575"/>
      <c r="AB307" s="575"/>
      <c r="AC307" s="575"/>
      <c r="AD307" s="575"/>
    </row>
    <row r="308" spans="1:30" ht="35.25" customHeight="1" thickTop="1" thickBot="1">
      <c r="A308" s="563">
        <v>20.3</v>
      </c>
      <c r="B308" s="564"/>
      <c r="C308" s="564"/>
      <c r="D308" s="564"/>
      <c r="E308" s="564"/>
      <c r="F308" s="577" t="s">
        <v>1364</v>
      </c>
      <c r="G308" s="605">
        <v>3</v>
      </c>
      <c r="H308" s="605">
        <v>3</v>
      </c>
      <c r="I308" s="567">
        <f t="shared" si="32"/>
        <v>1</v>
      </c>
      <c r="J308" s="568" t="str">
        <f t="shared" si="33"/>
        <v>De acuerdo con lo programado</v>
      </c>
      <c r="K308" s="578"/>
      <c r="L308" s="604">
        <v>5</v>
      </c>
      <c r="M308" s="604">
        <v>6</v>
      </c>
      <c r="N308" s="567">
        <f t="shared" si="39"/>
        <v>1.2</v>
      </c>
      <c r="O308" s="568" t="str">
        <f t="shared" si="34"/>
        <v>De acuerdo con lo programado</v>
      </c>
      <c r="P308" s="575"/>
      <c r="Q308" s="643">
        <v>4</v>
      </c>
      <c r="R308" s="643">
        <v>5</v>
      </c>
      <c r="S308" s="567">
        <f t="shared" si="35"/>
        <v>1.25</v>
      </c>
      <c r="T308" s="568" t="str">
        <f t="shared" si="36"/>
        <v>De acuerdo con lo programado</v>
      </c>
      <c r="U308" s="575"/>
      <c r="V308" s="575">
        <f>'[2]PIF AIDOQ'!V308+'[2]PIF PB'!V308+[2]David!V308+'[2]José Luis'!V308+[2]Leo!V308+[2]Ricardo!V308+'[2]Luis A'!V308+[2]DR!V308</f>
        <v>36</v>
      </c>
      <c r="W308" s="575">
        <f>'[2]PIF AIDOQ'!W308+'[2]PIF PB'!W308+[2]David!W308+'[2]José Luis'!W308+[2]Leo!W308+[2]Ricardo!W308+'[2]Luis A'!W308+[2]DR!W308</f>
        <v>44</v>
      </c>
      <c r="X308" s="567">
        <f t="shared" si="37"/>
        <v>1.2222222222222223</v>
      </c>
      <c r="Y308" s="568" t="str">
        <f t="shared" si="38"/>
        <v>De acuerdo con lo programado</v>
      </c>
      <c r="Z308" s="575"/>
      <c r="AA308" s="575"/>
      <c r="AB308" s="575"/>
      <c r="AC308" s="575"/>
      <c r="AD308" s="575"/>
    </row>
    <row r="309" spans="1:30" ht="35.25" customHeight="1" thickTop="1" thickBot="1">
      <c r="A309" s="563">
        <v>20.3</v>
      </c>
      <c r="B309" s="564"/>
      <c r="C309" s="564"/>
      <c r="D309" s="564"/>
      <c r="E309" s="564"/>
      <c r="F309" s="577" t="s">
        <v>1364</v>
      </c>
      <c r="G309" s="605">
        <v>0</v>
      </c>
      <c r="H309" s="605">
        <v>0</v>
      </c>
      <c r="I309" s="567" t="str">
        <f t="shared" si="32"/>
        <v>No hay Programación</v>
      </c>
      <c r="J309" s="568" t="str">
        <f t="shared" si="33"/>
        <v>De acuerdo con lo programado</v>
      </c>
      <c r="K309" s="578"/>
      <c r="L309" s="604">
        <v>0</v>
      </c>
      <c r="M309" s="604">
        <v>1</v>
      </c>
      <c r="N309" s="567" t="str">
        <f t="shared" si="39"/>
        <v>No hay Programación</v>
      </c>
      <c r="O309" s="568" t="str">
        <f t="shared" si="34"/>
        <v>De acuerdo con lo programado</v>
      </c>
      <c r="P309" s="575"/>
      <c r="Q309" s="643">
        <v>1</v>
      </c>
      <c r="R309" s="643">
        <v>1</v>
      </c>
      <c r="S309" s="567">
        <f t="shared" si="35"/>
        <v>1</v>
      </c>
      <c r="T309" s="568" t="str">
        <f t="shared" si="36"/>
        <v>De acuerdo con lo programado</v>
      </c>
      <c r="U309" s="575"/>
      <c r="V309" s="575">
        <f>'[2]PIF AIDOQ'!V309+'[2]PIF PB'!V309+[2]David!V309+'[2]José Luis'!V309+[2]Leo!V309+[2]Ricardo!V309+'[2]Luis A'!V309+[2]DR!V309</f>
        <v>0</v>
      </c>
      <c r="W309" s="575">
        <f>'[2]PIF AIDOQ'!W309+'[2]PIF PB'!W309+[2]David!W309+'[2]José Luis'!W309+[2]Leo!W309+[2]Ricardo!W309+'[2]Luis A'!W309+[2]DR!W309</f>
        <v>0</v>
      </c>
      <c r="X309" s="567" t="str">
        <f t="shared" si="37"/>
        <v>No hay Programación</v>
      </c>
      <c r="Y309" s="568" t="str">
        <f t="shared" si="38"/>
        <v>De acuerdo con lo programado</v>
      </c>
      <c r="Z309" s="575"/>
      <c r="AA309" s="575"/>
      <c r="AB309" s="575"/>
      <c r="AC309" s="575"/>
      <c r="AD309" s="575"/>
    </row>
    <row r="310" spans="1:30" ht="35.25" customHeight="1" thickTop="1" thickBot="1">
      <c r="A310" s="563">
        <v>20.3</v>
      </c>
      <c r="B310" s="564"/>
      <c r="C310" s="564"/>
      <c r="D310" s="564"/>
      <c r="E310" s="564"/>
      <c r="F310" s="577" t="s">
        <v>1364</v>
      </c>
      <c r="G310" s="605">
        <v>0</v>
      </c>
      <c r="H310" s="605">
        <v>0</v>
      </c>
      <c r="I310" s="567" t="str">
        <f t="shared" si="32"/>
        <v>No hay Programación</v>
      </c>
      <c r="J310" s="568" t="str">
        <f t="shared" si="33"/>
        <v>De acuerdo con lo programado</v>
      </c>
      <c r="K310" s="578"/>
      <c r="L310" s="604">
        <v>0</v>
      </c>
      <c r="M310" s="604">
        <v>1</v>
      </c>
      <c r="N310" s="567" t="str">
        <f t="shared" si="39"/>
        <v>No hay Programación</v>
      </c>
      <c r="O310" s="568" t="str">
        <f t="shared" si="34"/>
        <v>De acuerdo con lo programado</v>
      </c>
      <c r="P310" s="575"/>
      <c r="Q310" s="643">
        <v>0</v>
      </c>
      <c r="R310" s="643">
        <v>0</v>
      </c>
      <c r="S310" s="567" t="str">
        <f t="shared" si="35"/>
        <v>No hay Programación</v>
      </c>
      <c r="T310" s="568" t="str">
        <f t="shared" si="36"/>
        <v>De acuerdo con lo programado</v>
      </c>
      <c r="U310" s="575"/>
      <c r="V310" s="575">
        <f>'[2]PIF AIDOQ'!V310+'[2]PIF PB'!V310+[2]David!V310+'[2]José Luis'!V310+[2]Leo!V310+[2]Ricardo!V310+'[2]Luis A'!V310+[2]DR!V310</f>
        <v>0</v>
      </c>
      <c r="W310" s="575">
        <f>'[2]PIF AIDOQ'!W310+'[2]PIF PB'!W310+[2]David!W310+'[2]José Luis'!W310+[2]Leo!W310+[2]Ricardo!W310+'[2]Luis A'!W310+[2]DR!W310</f>
        <v>0</v>
      </c>
      <c r="X310" s="567" t="str">
        <f t="shared" si="37"/>
        <v>No hay Programación</v>
      </c>
      <c r="Y310" s="568" t="str">
        <f t="shared" si="38"/>
        <v>De acuerdo con lo programado</v>
      </c>
      <c r="Z310" s="575"/>
      <c r="AA310" s="575"/>
      <c r="AB310" s="575"/>
      <c r="AC310" s="575"/>
      <c r="AD310" s="575"/>
    </row>
    <row r="311" spans="1:30" ht="35.25" customHeight="1" thickTop="1" thickBot="1">
      <c r="A311" s="563">
        <v>20.3</v>
      </c>
      <c r="B311" s="564"/>
      <c r="C311" s="564"/>
      <c r="D311" s="564"/>
      <c r="E311" s="564"/>
      <c r="F311" s="577" t="s">
        <v>1364</v>
      </c>
      <c r="G311" s="605">
        <v>0</v>
      </c>
      <c r="H311" s="605">
        <v>0</v>
      </c>
      <c r="I311" s="567" t="str">
        <f t="shared" si="32"/>
        <v>No hay Programación</v>
      </c>
      <c r="J311" s="568" t="str">
        <f t="shared" si="33"/>
        <v>De acuerdo con lo programado</v>
      </c>
      <c r="K311" s="578"/>
      <c r="L311" s="604">
        <v>0</v>
      </c>
      <c r="M311" s="604">
        <v>1</v>
      </c>
      <c r="N311" s="567" t="str">
        <f t="shared" si="39"/>
        <v>No hay Programación</v>
      </c>
      <c r="O311" s="568" t="str">
        <f t="shared" si="34"/>
        <v>De acuerdo con lo programado</v>
      </c>
      <c r="P311" s="575"/>
      <c r="Q311" s="643">
        <v>0</v>
      </c>
      <c r="R311" s="643">
        <v>0</v>
      </c>
      <c r="S311" s="567" t="str">
        <f t="shared" si="35"/>
        <v>No hay Programación</v>
      </c>
      <c r="T311" s="568" t="str">
        <f t="shared" si="36"/>
        <v>De acuerdo con lo programado</v>
      </c>
      <c r="U311" s="575"/>
      <c r="V311" s="575">
        <f>'[2]PIF AIDOQ'!V311+'[2]PIF PB'!V311+[2]David!V311+'[2]José Luis'!V311+[2]Leo!V311+[2]Ricardo!V311+'[2]Luis A'!V311+[2]DR!V311</f>
        <v>0</v>
      </c>
      <c r="W311" s="575">
        <f>'[2]PIF AIDOQ'!W311+'[2]PIF PB'!W311+[2]David!W311+'[2]José Luis'!W311+[2]Leo!W311+[2]Ricardo!W311+'[2]Luis A'!W311+[2]DR!W311</f>
        <v>0</v>
      </c>
      <c r="X311" s="567" t="str">
        <f t="shared" si="37"/>
        <v>No hay Programación</v>
      </c>
      <c r="Y311" s="568" t="str">
        <f t="shared" si="38"/>
        <v>De acuerdo con lo programado</v>
      </c>
      <c r="Z311" s="575"/>
      <c r="AA311" s="575"/>
      <c r="AB311" s="575"/>
      <c r="AC311" s="575"/>
      <c r="AD311" s="575"/>
    </row>
    <row r="312" spans="1:30" ht="35.25" customHeight="1" thickTop="1" thickBot="1">
      <c r="A312" s="563">
        <v>20.3</v>
      </c>
      <c r="B312" s="564"/>
      <c r="C312" s="564"/>
      <c r="D312" s="564"/>
      <c r="E312" s="564"/>
      <c r="F312" s="577" t="s">
        <v>1364</v>
      </c>
      <c r="G312" s="605">
        <v>0</v>
      </c>
      <c r="H312" s="605">
        <v>0</v>
      </c>
      <c r="I312" s="567" t="str">
        <f t="shared" si="32"/>
        <v>No hay Programación</v>
      </c>
      <c r="J312" s="568" t="str">
        <f t="shared" si="33"/>
        <v>De acuerdo con lo programado</v>
      </c>
      <c r="K312" s="578"/>
      <c r="L312" s="604">
        <v>0</v>
      </c>
      <c r="M312" s="604">
        <v>1</v>
      </c>
      <c r="N312" s="567" t="str">
        <f t="shared" si="39"/>
        <v>No hay Programación</v>
      </c>
      <c r="O312" s="568" t="str">
        <f t="shared" si="34"/>
        <v>De acuerdo con lo programado</v>
      </c>
      <c r="P312" s="575"/>
      <c r="Q312" s="643">
        <v>0</v>
      </c>
      <c r="R312" s="643">
        <v>0</v>
      </c>
      <c r="S312" s="567" t="str">
        <f t="shared" si="35"/>
        <v>No hay Programación</v>
      </c>
      <c r="T312" s="568" t="str">
        <f t="shared" si="36"/>
        <v>De acuerdo con lo programado</v>
      </c>
      <c r="U312" s="575"/>
      <c r="V312" s="575">
        <f>'[2]PIF AIDOQ'!V312+'[2]PIF PB'!V312+[2]David!V312+'[2]José Luis'!V312+[2]Leo!V312+[2]Ricardo!V312+'[2]Luis A'!V312+[2]DR!V312</f>
        <v>0</v>
      </c>
      <c r="W312" s="575">
        <f>'[2]PIF AIDOQ'!W312+'[2]PIF PB'!W312+[2]David!W312+'[2]José Luis'!W312+[2]Leo!W312+[2]Ricardo!W312+'[2]Luis A'!W312+[2]DR!W312</f>
        <v>0</v>
      </c>
      <c r="X312" s="567" t="str">
        <f t="shared" si="37"/>
        <v>No hay Programación</v>
      </c>
      <c r="Y312" s="568" t="str">
        <f t="shared" si="38"/>
        <v>De acuerdo con lo programado</v>
      </c>
      <c r="Z312" s="575"/>
      <c r="AA312" s="575"/>
      <c r="AB312" s="575"/>
      <c r="AC312" s="575"/>
      <c r="AD312" s="575"/>
    </row>
    <row r="313" spans="1:30" ht="35.25" customHeight="1" thickTop="1" thickBot="1">
      <c r="A313" s="563">
        <v>20.3</v>
      </c>
      <c r="B313" s="564"/>
      <c r="C313" s="564"/>
      <c r="D313" s="564"/>
      <c r="E313" s="564"/>
      <c r="F313" s="577" t="s">
        <v>1364</v>
      </c>
      <c r="G313" s="605">
        <v>0</v>
      </c>
      <c r="H313" s="605">
        <v>0</v>
      </c>
      <c r="I313" s="567" t="str">
        <f t="shared" si="32"/>
        <v>No hay Programación</v>
      </c>
      <c r="J313" s="568" t="str">
        <f t="shared" si="33"/>
        <v>De acuerdo con lo programado</v>
      </c>
      <c r="K313" s="578"/>
      <c r="L313" s="604">
        <v>0</v>
      </c>
      <c r="M313" s="604">
        <v>1</v>
      </c>
      <c r="N313" s="567" t="str">
        <f t="shared" si="39"/>
        <v>No hay Programación</v>
      </c>
      <c r="O313" s="568" t="str">
        <f t="shared" si="34"/>
        <v>De acuerdo con lo programado</v>
      </c>
      <c r="P313" s="575"/>
      <c r="Q313" s="643">
        <v>0</v>
      </c>
      <c r="R313" s="643">
        <v>0</v>
      </c>
      <c r="S313" s="567" t="str">
        <f t="shared" si="35"/>
        <v>No hay Programación</v>
      </c>
      <c r="T313" s="568" t="str">
        <f t="shared" si="36"/>
        <v>De acuerdo con lo programado</v>
      </c>
      <c r="U313" s="575"/>
      <c r="V313" s="575">
        <f>'[2]PIF AIDOQ'!V313+'[2]PIF PB'!V313+[2]David!V313+'[2]José Luis'!V313+[2]Leo!V313+[2]Ricardo!V313+'[2]Luis A'!V313+[2]DR!V313</f>
        <v>0</v>
      </c>
      <c r="W313" s="575">
        <f>'[2]PIF AIDOQ'!W313+'[2]PIF PB'!W313+[2]David!W313+'[2]José Luis'!W313+[2]Leo!W313+[2]Ricardo!W313+'[2]Luis A'!W313+[2]DR!W313</f>
        <v>0</v>
      </c>
      <c r="X313" s="567" t="str">
        <f t="shared" si="37"/>
        <v>No hay Programación</v>
      </c>
      <c r="Y313" s="568" t="str">
        <f t="shared" si="38"/>
        <v>De acuerdo con lo programado</v>
      </c>
      <c r="Z313" s="575"/>
      <c r="AA313" s="575"/>
      <c r="AB313" s="575"/>
      <c r="AC313" s="575"/>
      <c r="AD313" s="575"/>
    </row>
    <row r="314" spans="1:30" ht="35.25" customHeight="1" thickTop="1" thickBot="1">
      <c r="A314" s="563">
        <v>20.399999999999999</v>
      </c>
      <c r="B314" s="564"/>
      <c r="C314" s="564"/>
      <c r="D314" s="564"/>
      <c r="E314" s="564"/>
      <c r="F314" s="577" t="s">
        <v>1365</v>
      </c>
      <c r="G314" s="605">
        <v>3</v>
      </c>
      <c r="H314" s="605">
        <v>3</v>
      </c>
      <c r="I314" s="567">
        <f t="shared" si="32"/>
        <v>1</v>
      </c>
      <c r="J314" s="568" t="str">
        <f t="shared" si="33"/>
        <v>De acuerdo con lo programado</v>
      </c>
      <c r="K314" s="578"/>
      <c r="L314" s="604">
        <v>4</v>
      </c>
      <c r="M314" s="604">
        <v>5</v>
      </c>
      <c r="N314" s="567">
        <f t="shared" si="39"/>
        <v>1.25</v>
      </c>
      <c r="O314" s="568" t="str">
        <f t="shared" si="34"/>
        <v>De acuerdo con lo programado</v>
      </c>
      <c r="P314" s="575"/>
      <c r="Q314" s="643">
        <v>2</v>
      </c>
      <c r="R314" s="643">
        <v>3</v>
      </c>
      <c r="S314" s="567">
        <f t="shared" si="35"/>
        <v>1.5</v>
      </c>
      <c r="T314" s="568" t="str">
        <f t="shared" si="36"/>
        <v>De acuerdo con lo programado</v>
      </c>
      <c r="U314" s="575"/>
      <c r="V314" s="575">
        <f>'[2]PIF AIDOQ'!V314+'[2]PIF PB'!V314+[2]David!V314+'[2]José Luis'!V314+[2]Leo!V314+[2]Ricardo!V314+'[2]Luis A'!V314+[2]DR!V314</f>
        <v>4</v>
      </c>
      <c r="W314" s="575">
        <f>'[2]PIF AIDOQ'!W314+'[2]PIF PB'!W314+[2]David!W314+'[2]José Luis'!W314+[2]Leo!W314+[2]Ricardo!W314+'[2]Luis A'!W314+[2]DR!W314</f>
        <v>4</v>
      </c>
      <c r="X314" s="567">
        <f t="shared" si="37"/>
        <v>1</v>
      </c>
      <c r="Y314" s="568" t="str">
        <f t="shared" si="38"/>
        <v>De acuerdo con lo programado</v>
      </c>
      <c r="Z314" s="575"/>
      <c r="AA314" s="575"/>
      <c r="AB314" s="575"/>
      <c r="AC314" s="575"/>
      <c r="AD314" s="575"/>
    </row>
    <row r="315" spans="1:30" ht="35.25" customHeight="1" thickTop="1" thickBot="1">
      <c r="A315" s="563">
        <v>20.399999999999999</v>
      </c>
      <c r="B315" s="564"/>
      <c r="C315" s="564"/>
      <c r="D315" s="564"/>
      <c r="E315" s="564"/>
      <c r="F315" s="577" t="s">
        <v>1365</v>
      </c>
      <c r="G315" s="605">
        <v>0</v>
      </c>
      <c r="H315" s="605">
        <v>0</v>
      </c>
      <c r="I315" s="567" t="str">
        <f t="shared" si="32"/>
        <v>No hay Programación</v>
      </c>
      <c r="J315" s="568" t="str">
        <f t="shared" si="33"/>
        <v>De acuerdo con lo programado</v>
      </c>
      <c r="K315" s="578"/>
      <c r="L315" s="604">
        <v>0</v>
      </c>
      <c r="M315" s="604">
        <v>1</v>
      </c>
      <c r="N315" s="567" t="str">
        <f t="shared" si="39"/>
        <v>No hay Programación</v>
      </c>
      <c r="O315" s="568" t="str">
        <f t="shared" si="34"/>
        <v>De acuerdo con lo programado</v>
      </c>
      <c r="P315" s="575"/>
      <c r="Q315" s="643">
        <v>0</v>
      </c>
      <c r="R315" s="643">
        <v>0</v>
      </c>
      <c r="S315" s="567" t="str">
        <f t="shared" si="35"/>
        <v>No hay Programación</v>
      </c>
      <c r="T315" s="568" t="str">
        <f t="shared" si="36"/>
        <v>De acuerdo con lo programado</v>
      </c>
      <c r="U315" s="575"/>
      <c r="V315" s="575">
        <f>'[2]PIF AIDOQ'!V315+'[2]PIF PB'!V315+[2]David!V315+'[2]José Luis'!V315+[2]Leo!V315+[2]Ricardo!V315+'[2]Luis A'!V315+[2]DR!V315</f>
        <v>0</v>
      </c>
      <c r="W315" s="575">
        <f>'[2]PIF AIDOQ'!W315+'[2]PIF PB'!W315+[2]David!W315+'[2]José Luis'!W315+[2]Leo!W315+[2]Ricardo!W315+'[2]Luis A'!W315+[2]DR!W315</f>
        <v>0</v>
      </c>
      <c r="X315" s="567" t="str">
        <f t="shared" si="37"/>
        <v>No hay Programación</v>
      </c>
      <c r="Y315" s="568" t="str">
        <f t="shared" si="38"/>
        <v>De acuerdo con lo programado</v>
      </c>
      <c r="Z315" s="575"/>
      <c r="AA315" s="575"/>
      <c r="AB315" s="575"/>
      <c r="AC315" s="575"/>
      <c r="AD315" s="575"/>
    </row>
    <row r="316" spans="1:30" ht="35.25" customHeight="1" thickTop="1" thickBot="1">
      <c r="A316" s="563">
        <v>20.5</v>
      </c>
      <c r="B316" s="564"/>
      <c r="C316" s="564"/>
      <c r="D316" s="564"/>
      <c r="E316" s="564"/>
      <c r="F316" s="577" t="s">
        <v>1366</v>
      </c>
      <c r="G316" s="605">
        <v>3</v>
      </c>
      <c r="H316" s="605">
        <v>3</v>
      </c>
      <c r="I316" s="567">
        <f t="shared" si="32"/>
        <v>1</v>
      </c>
      <c r="J316" s="568" t="str">
        <f t="shared" si="33"/>
        <v>De acuerdo con lo programado</v>
      </c>
      <c r="K316" s="578"/>
      <c r="L316" s="604">
        <v>4</v>
      </c>
      <c r="M316" s="604">
        <v>5</v>
      </c>
      <c r="N316" s="567">
        <f t="shared" si="39"/>
        <v>1.25</v>
      </c>
      <c r="O316" s="568" t="str">
        <f t="shared" si="34"/>
        <v>De acuerdo con lo programado</v>
      </c>
      <c r="P316" s="575"/>
      <c r="Q316" s="643">
        <v>4</v>
      </c>
      <c r="R316" s="643">
        <v>5</v>
      </c>
      <c r="S316" s="567">
        <f t="shared" si="35"/>
        <v>1.25</v>
      </c>
      <c r="T316" s="568" t="str">
        <f t="shared" si="36"/>
        <v>De acuerdo con lo programado</v>
      </c>
      <c r="U316" s="575"/>
      <c r="V316" s="575">
        <f>'[2]PIF AIDOQ'!V316+'[2]PIF PB'!V316+[2]David!V316+'[2]José Luis'!V316+[2]Leo!V316+[2]Ricardo!V316+'[2]Luis A'!V316+[2]DR!V316</f>
        <v>4</v>
      </c>
      <c r="W316" s="575">
        <f>'[2]PIF AIDOQ'!W316+'[2]PIF PB'!W316+[2]David!W316+'[2]José Luis'!W316+[2]Leo!W316+[2]Ricardo!W316+'[2]Luis A'!W316+[2]DR!W316</f>
        <v>7</v>
      </c>
      <c r="X316" s="567">
        <f t="shared" si="37"/>
        <v>1.75</v>
      </c>
      <c r="Y316" s="568" t="str">
        <f t="shared" si="38"/>
        <v>De acuerdo con lo programado</v>
      </c>
      <c r="Z316" s="575"/>
      <c r="AA316" s="575"/>
      <c r="AB316" s="575"/>
      <c r="AC316" s="575"/>
      <c r="AD316" s="575"/>
    </row>
    <row r="317" spans="1:30" ht="35.25" customHeight="1" thickTop="1" thickBot="1">
      <c r="A317" s="563">
        <v>20.6</v>
      </c>
      <c r="B317" s="564"/>
      <c r="C317" s="564"/>
      <c r="D317" s="564"/>
      <c r="E317" s="564"/>
      <c r="F317" s="577" t="s">
        <v>1367</v>
      </c>
      <c r="G317" s="605">
        <v>0</v>
      </c>
      <c r="H317" s="605">
        <v>0</v>
      </c>
      <c r="I317" s="567" t="str">
        <f t="shared" si="32"/>
        <v>No hay Programación</v>
      </c>
      <c r="J317" s="568" t="str">
        <f t="shared" si="33"/>
        <v>De acuerdo con lo programado</v>
      </c>
      <c r="K317" s="578"/>
      <c r="L317" s="604">
        <v>0</v>
      </c>
      <c r="M317" s="604">
        <v>0</v>
      </c>
      <c r="N317" s="567" t="str">
        <f t="shared" si="39"/>
        <v>No hay Programación</v>
      </c>
      <c r="O317" s="568" t="str">
        <f t="shared" si="34"/>
        <v>De acuerdo con lo programado</v>
      </c>
      <c r="P317" s="575"/>
      <c r="Q317" s="643">
        <v>0</v>
      </c>
      <c r="R317" s="643">
        <v>0</v>
      </c>
      <c r="S317" s="567" t="str">
        <f t="shared" si="35"/>
        <v>No hay Programación</v>
      </c>
      <c r="T317" s="568" t="str">
        <f t="shared" si="36"/>
        <v>De acuerdo con lo programado</v>
      </c>
      <c r="U317" s="575"/>
      <c r="V317" s="575">
        <f>'[2]PIF AIDOQ'!V317+'[2]PIF PB'!V317+[2]David!V317+'[2]José Luis'!V317+[2]Leo!V317+[2]Ricardo!V317+'[2]Luis A'!V317+[2]DR!V317</f>
        <v>0</v>
      </c>
      <c r="W317" s="575">
        <f>'[2]PIF AIDOQ'!W317+'[2]PIF PB'!W317+[2]David!W317+'[2]José Luis'!W317+[2]Leo!W317+[2]Ricardo!W317+'[2]Luis A'!W317+[2]DR!W317</f>
        <v>0</v>
      </c>
      <c r="X317" s="567" t="str">
        <f t="shared" si="37"/>
        <v>No hay Programación</v>
      </c>
      <c r="Y317" s="568" t="str">
        <f t="shared" si="38"/>
        <v>De acuerdo con lo programado</v>
      </c>
      <c r="Z317" s="575"/>
      <c r="AA317" s="575"/>
      <c r="AB317" s="575"/>
      <c r="AC317" s="575"/>
      <c r="AD317" s="575"/>
    </row>
    <row r="318" spans="1:30" ht="35.25" customHeight="1" thickTop="1" thickBot="1">
      <c r="A318" s="563">
        <v>20.6</v>
      </c>
      <c r="B318" s="564"/>
      <c r="C318" s="564"/>
      <c r="D318" s="564"/>
      <c r="E318" s="564"/>
      <c r="F318" s="577" t="s">
        <v>1367</v>
      </c>
      <c r="G318" s="605">
        <v>0</v>
      </c>
      <c r="H318" s="605">
        <v>0</v>
      </c>
      <c r="I318" s="567" t="str">
        <f t="shared" si="32"/>
        <v>No hay Programación</v>
      </c>
      <c r="J318" s="568" t="str">
        <f t="shared" si="33"/>
        <v>De acuerdo con lo programado</v>
      </c>
      <c r="K318" s="578"/>
      <c r="L318" s="604">
        <v>0</v>
      </c>
      <c r="M318" s="604">
        <v>0</v>
      </c>
      <c r="N318" s="567" t="str">
        <f t="shared" si="39"/>
        <v>No hay Programación</v>
      </c>
      <c r="O318" s="568" t="str">
        <f t="shared" si="34"/>
        <v>De acuerdo con lo programado</v>
      </c>
      <c r="P318" s="575"/>
      <c r="Q318" s="643">
        <v>0</v>
      </c>
      <c r="R318" s="643">
        <v>0</v>
      </c>
      <c r="S318" s="567" t="str">
        <f t="shared" si="35"/>
        <v>No hay Programación</v>
      </c>
      <c r="T318" s="568" t="str">
        <f t="shared" si="36"/>
        <v>De acuerdo con lo programado</v>
      </c>
      <c r="U318" s="575"/>
      <c r="V318" s="575">
        <f>'[2]PIF AIDOQ'!V318+'[2]PIF PB'!V318+[2]David!V318+'[2]José Luis'!V318+[2]Leo!V318+[2]Ricardo!V318+'[2]Luis A'!V318+[2]DR!V318</f>
        <v>0</v>
      </c>
      <c r="W318" s="575">
        <f>'[2]PIF AIDOQ'!W318+'[2]PIF PB'!W318+[2]David!W318+'[2]José Luis'!W318+[2]Leo!W318+[2]Ricardo!W318+'[2]Luis A'!W318+[2]DR!W318</f>
        <v>0</v>
      </c>
      <c r="X318" s="567" t="str">
        <f t="shared" si="37"/>
        <v>No hay Programación</v>
      </c>
      <c r="Y318" s="568" t="str">
        <f t="shared" si="38"/>
        <v>De acuerdo con lo programado</v>
      </c>
      <c r="Z318" s="575"/>
      <c r="AA318" s="575"/>
      <c r="AB318" s="575"/>
      <c r="AC318" s="575"/>
      <c r="AD318" s="575"/>
    </row>
    <row r="319" spans="1:30" ht="35.25" customHeight="1" thickTop="1" thickBot="1">
      <c r="A319" s="563">
        <v>20.7</v>
      </c>
      <c r="B319" s="564"/>
      <c r="C319" s="564"/>
      <c r="D319" s="564"/>
      <c r="E319" s="564"/>
      <c r="F319" s="577" t="s">
        <v>1368</v>
      </c>
      <c r="G319" s="605">
        <v>3</v>
      </c>
      <c r="H319" s="605">
        <v>3</v>
      </c>
      <c r="I319" s="567">
        <f t="shared" si="32"/>
        <v>1</v>
      </c>
      <c r="J319" s="568" t="str">
        <f t="shared" si="33"/>
        <v>De acuerdo con lo programado</v>
      </c>
      <c r="K319" s="578"/>
      <c r="L319" s="604">
        <v>5</v>
      </c>
      <c r="M319" s="604">
        <v>6</v>
      </c>
      <c r="N319" s="567">
        <f t="shared" si="39"/>
        <v>1.2</v>
      </c>
      <c r="O319" s="568" t="str">
        <f t="shared" si="34"/>
        <v>De acuerdo con lo programado</v>
      </c>
      <c r="P319" s="575"/>
      <c r="Q319" s="643">
        <v>13</v>
      </c>
      <c r="R319" s="643">
        <v>13</v>
      </c>
      <c r="S319" s="567">
        <f t="shared" si="35"/>
        <v>1</v>
      </c>
      <c r="T319" s="568" t="str">
        <f t="shared" si="36"/>
        <v>De acuerdo con lo programado</v>
      </c>
      <c r="U319" s="575"/>
      <c r="V319" s="575">
        <f>'[2]PIF AIDOQ'!V319+'[2]PIF PB'!V319+[2]David!V319+'[2]José Luis'!V319+[2]Leo!V319+[2]Ricardo!V319+'[2]Luis A'!V319+[2]DR!V319</f>
        <v>16</v>
      </c>
      <c r="W319" s="575">
        <f>'[2]PIF AIDOQ'!W319+'[2]PIF PB'!W319+[2]David!W319+'[2]José Luis'!W319+[2]Leo!W319+[2]Ricardo!W319+'[2]Luis A'!W319+[2]DR!W319</f>
        <v>18</v>
      </c>
      <c r="X319" s="567">
        <f t="shared" si="37"/>
        <v>1.125</v>
      </c>
      <c r="Y319" s="568" t="str">
        <f t="shared" si="38"/>
        <v>De acuerdo con lo programado</v>
      </c>
      <c r="Z319" s="575"/>
      <c r="AA319" s="575"/>
      <c r="AB319" s="575"/>
      <c r="AC319" s="575"/>
      <c r="AD319" s="575"/>
    </row>
    <row r="320" spans="1:30" ht="35.25" customHeight="1" thickTop="1" thickBot="1">
      <c r="A320" s="563">
        <v>20.7</v>
      </c>
      <c r="B320" s="564"/>
      <c r="C320" s="564"/>
      <c r="D320" s="564"/>
      <c r="E320" s="564"/>
      <c r="F320" s="577" t="s">
        <v>1368</v>
      </c>
      <c r="G320" s="605">
        <v>0</v>
      </c>
      <c r="H320" s="605">
        <v>0</v>
      </c>
      <c r="I320" s="567" t="str">
        <f t="shared" si="32"/>
        <v>No hay Programación</v>
      </c>
      <c r="J320" s="568" t="str">
        <f t="shared" si="33"/>
        <v>De acuerdo con lo programado</v>
      </c>
      <c r="K320" s="578"/>
      <c r="L320" s="604">
        <v>9</v>
      </c>
      <c r="M320" s="604">
        <v>10</v>
      </c>
      <c r="N320" s="567">
        <f t="shared" si="39"/>
        <v>1.1111111111111112</v>
      </c>
      <c r="O320" s="568" t="str">
        <f t="shared" si="34"/>
        <v>De acuerdo con lo programado</v>
      </c>
      <c r="P320" s="575"/>
      <c r="Q320" s="643">
        <v>3</v>
      </c>
      <c r="R320" s="643">
        <v>3</v>
      </c>
      <c r="S320" s="567">
        <f t="shared" si="35"/>
        <v>1</v>
      </c>
      <c r="T320" s="568" t="str">
        <f t="shared" si="36"/>
        <v>De acuerdo con lo programado</v>
      </c>
      <c r="U320" s="575"/>
      <c r="V320" s="575">
        <f>'[2]PIF AIDOQ'!V320+'[2]PIF PB'!V320+[2]David!V320+'[2]José Luis'!V320+[2]Leo!V320+[2]Ricardo!V320+'[2]Luis A'!V320+[2]DR!V320</f>
        <v>0</v>
      </c>
      <c r="W320" s="575">
        <f>'[2]PIF AIDOQ'!W320+'[2]PIF PB'!W320+[2]David!W320+'[2]José Luis'!W320+[2]Leo!W320+[2]Ricardo!W320+'[2]Luis A'!W320+[2]DR!W320</f>
        <v>0</v>
      </c>
      <c r="X320" s="567" t="str">
        <f t="shared" si="37"/>
        <v>No hay Programación</v>
      </c>
      <c r="Y320" s="568" t="str">
        <f t="shared" si="38"/>
        <v>De acuerdo con lo programado</v>
      </c>
      <c r="Z320" s="575"/>
      <c r="AA320" s="575"/>
      <c r="AB320" s="575"/>
      <c r="AC320" s="575"/>
      <c r="AD320" s="575"/>
    </row>
    <row r="321" spans="1:30" ht="35.25" customHeight="1" thickTop="1" thickBot="1">
      <c r="A321" s="563">
        <v>20.7</v>
      </c>
      <c r="B321" s="564"/>
      <c r="C321" s="564"/>
      <c r="D321" s="564"/>
      <c r="E321" s="564"/>
      <c r="F321" s="577" t="s">
        <v>1368</v>
      </c>
      <c r="G321" s="605">
        <v>0</v>
      </c>
      <c r="H321" s="605">
        <v>0</v>
      </c>
      <c r="I321" s="567" t="str">
        <f t="shared" si="32"/>
        <v>No hay Programación</v>
      </c>
      <c r="J321" s="568" t="str">
        <f t="shared" si="33"/>
        <v>De acuerdo con lo programado</v>
      </c>
      <c r="K321" s="578"/>
      <c r="L321" s="604">
        <v>1</v>
      </c>
      <c r="M321" s="604">
        <v>2</v>
      </c>
      <c r="N321" s="567">
        <f t="shared" si="39"/>
        <v>2</v>
      </c>
      <c r="O321" s="568" t="str">
        <f t="shared" si="34"/>
        <v>De acuerdo con lo programado</v>
      </c>
      <c r="P321" s="575"/>
      <c r="Q321" s="643">
        <v>2</v>
      </c>
      <c r="R321" s="643">
        <v>2</v>
      </c>
      <c r="S321" s="567">
        <f t="shared" si="35"/>
        <v>1</v>
      </c>
      <c r="T321" s="568" t="str">
        <f t="shared" si="36"/>
        <v>De acuerdo con lo programado</v>
      </c>
      <c r="U321" s="575"/>
      <c r="V321" s="575">
        <f>'[2]PIF AIDOQ'!V321+'[2]PIF PB'!V321+[2]David!V321+'[2]José Luis'!V321+[2]Leo!V321+[2]Ricardo!V321+'[2]Luis A'!V321+[2]DR!V321</f>
        <v>0</v>
      </c>
      <c r="W321" s="575">
        <f>'[2]PIF AIDOQ'!W321+'[2]PIF PB'!W321+[2]David!W321+'[2]José Luis'!W321+[2]Leo!W321+[2]Ricardo!W321+'[2]Luis A'!W321+[2]DR!W321</f>
        <v>0</v>
      </c>
      <c r="X321" s="567" t="str">
        <f t="shared" si="37"/>
        <v>No hay Programación</v>
      </c>
      <c r="Y321" s="568" t="str">
        <f t="shared" si="38"/>
        <v>De acuerdo con lo programado</v>
      </c>
      <c r="Z321" s="575"/>
      <c r="AA321" s="575"/>
      <c r="AB321" s="575"/>
      <c r="AC321" s="575"/>
      <c r="AD321" s="575"/>
    </row>
    <row r="322" spans="1:30" ht="35.25" customHeight="1" thickTop="1" thickBot="1">
      <c r="A322" s="563">
        <v>21.7</v>
      </c>
      <c r="B322" s="564"/>
      <c r="C322" s="564"/>
      <c r="D322" s="564"/>
      <c r="E322" s="564"/>
      <c r="F322" s="577" t="s">
        <v>1368</v>
      </c>
      <c r="G322" s="605">
        <v>0</v>
      </c>
      <c r="H322" s="605">
        <v>0</v>
      </c>
      <c r="I322" s="567" t="str">
        <f t="shared" si="32"/>
        <v>No hay Programación</v>
      </c>
      <c r="J322" s="568" t="str">
        <f t="shared" si="33"/>
        <v>De acuerdo con lo programado</v>
      </c>
      <c r="K322" s="578"/>
      <c r="L322" s="604">
        <v>1</v>
      </c>
      <c r="M322" s="604">
        <v>1</v>
      </c>
      <c r="N322" s="567">
        <f t="shared" si="39"/>
        <v>1</v>
      </c>
      <c r="O322" s="568" t="str">
        <f t="shared" si="34"/>
        <v>De acuerdo con lo programado</v>
      </c>
      <c r="P322" s="575"/>
      <c r="Q322" s="643">
        <v>0</v>
      </c>
      <c r="R322" s="643">
        <v>0</v>
      </c>
      <c r="S322" s="567" t="str">
        <f t="shared" si="35"/>
        <v>No hay Programación</v>
      </c>
      <c r="T322" s="568" t="str">
        <f t="shared" si="36"/>
        <v>De acuerdo con lo programado</v>
      </c>
      <c r="U322" s="575"/>
      <c r="V322" s="575">
        <f>'[2]PIF AIDOQ'!V322+'[2]PIF PB'!V322+[2]David!V322+'[2]José Luis'!V322+[2]Leo!V322+[2]Ricardo!V322+'[2]Luis A'!V322+[2]DR!V322</f>
        <v>0</v>
      </c>
      <c r="W322" s="575">
        <f>'[2]PIF AIDOQ'!W322+'[2]PIF PB'!W322+[2]David!W322+'[2]José Luis'!W322+[2]Leo!W322+[2]Ricardo!W322+'[2]Luis A'!W322+[2]DR!W322</f>
        <v>0</v>
      </c>
      <c r="X322" s="567" t="str">
        <f t="shared" si="37"/>
        <v>No hay Programación</v>
      </c>
      <c r="Y322" s="568" t="str">
        <f t="shared" si="38"/>
        <v>De acuerdo con lo programado</v>
      </c>
      <c r="Z322" s="575"/>
      <c r="AA322" s="575"/>
      <c r="AB322" s="575"/>
      <c r="AC322" s="575"/>
      <c r="AD322" s="575"/>
    </row>
    <row r="323" spans="1:30" ht="35.25" customHeight="1" thickTop="1" thickBot="1">
      <c r="A323" s="563">
        <v>20.8</v>
      </c>
      <c r="B323" s="564"/>
      <c r="C323" s="564"/>
      <c r="D323" s="564"/>
      <c r="E323" s="564"/>
      <c r="F323" s="577" t="s">
        <v>1369</v>
      </c>
      <c r="G323" s="605">
        <v>1</v>
      </c>
      <c r="H323" s="605">
        <v>1</v>
      </c>
      <c r="I323" s="567">
        <f t="shared" si="32"/>
        <v>1</v>
      </c>
      <c r="J323" s="568" t="str">
        <f t="shared" si="33"/>
        <v>De acuerdo con lo programado</v>
      </c>
      <c r="K323" s="578"/>
      <c r="L323" s="604">
        <v>2</v>
      </c>
      <c r="M323" s="604">
        <v>3</v>
      </c>
      <c r="N323" s="567">
        <f t="shared" si="39"/>
        <v>1.5</v>
      </c>
      <c r="O323" s="568" t="str">
        <f t="shared" si="34"/>
        <v>De acuerdo con lo programado</v>
      </c>
      <c r="P323" s="575"/>
      <c r="Q323" s="643">
        <v>4</v>
      </c>
      <c r="R323" s="643">
        <v>5</v>
      </c>
      <c r="S323" s="567">
        <f t="shared" si="35"/>
        <v>1.25</v>
      </c>
      <c r="T323" s="568" t="str">
        <f t="shared" si="36"/>
        <v>De acuerdo con lo programado</v>
      </c>
      <c r="U323" s="575"/>
      <c r="V323" s="575">
        <f>'[2]PIF AIDOQ'!V323+'[2]PIF PB'!V323+[2]David!V323+'[2]José Luis'!V323+[2]Leo!V323+[2]Ricardo!V323+'[2]Luis A'!V323+[2]DR!V323</f>
        <v>12</v>
      </c>
      <c r="W323" s="575">
        <f>'[2]PIF AIDOQ'!W323+'[2]PIF PB'!W323+[2]David!W323+'[2]José Luis'!W323+[2]Leo!W323+[2]Ricardo!W323+'[2]Luis A'!W323+[2]DR!W323</f>
        <v>12</v>
      </c>
      <c r="X323" s="567">
        <f t="shared" si="37"/>
        <v>1</v>
      </c>
      <c r="Y323" s="568" t="str">
        <f t="shared" si="38"/>
        <v>De acuerdo con lo programado</v>
      </c>
      <c r="Z323" s="575"/>
      <c r="AA323" s="575"/>
      <c r="AB323" s="575"/>
      <c r="AC323" s="575"/>
      <c r="AD323" s="575"/>
    </row>
    <row r="324" spans="1:30" ht="35.25" customHeight="1" thickTop="1" thickBot="1">
      <c r="A324" s="563">
        <v>20.8</v>
      </c>
      <c r="B324" s="564"/>
      <c r="C324" s="564"/>
      <c r="D324" s="564"/>
      <c r="E324" s="564"/>
      <c r="F324" s="577" t="s">
        <v>1369</v>
      </c>
      <c r="G324" s="605">
        <v>0</v>
      </c>
      <c r="H324" s="605">
        <v>0</v>
      </c>
      <c r="I324" s="567" t="str">
        <f t="shared" si="32"/>
        <v>No hay Programación</v>
      </c>
      <c r="J324" s="568" t="str">
        <f t="shared" si="33"/>
        <v>De acuerdo con lo programado</v>
      </c>
      <c r="K324" s="578"/>
      <c r="L324" s="604">
        <v>3</v>
      </c>
      <c r="M324" s="604">
        <v>4</v>
      </c>
      <c r="N324" s="567">
        <f t="shared" si="39"/>
        <v>1.3333333333333333</v>
      </c>
      <c r="O324" s="568" t="str">
        <f t="shared" si="34"/>
        <v>De acuerdo con lo programado</v>
      </c>
      <c r="P324" s="575"/>
      <c r="Q324" s="643">
        <v>0</v>
      </c>
      <c r="R324" s="643">
        <v>0</v>
      </c>
      <c r="S324" s="567" t="str">
        <f t="shared" si="35"/>
        <v>No hay Programación</v>
      </c>
      <c r="T324" s="568" t="str">
        <f t="shared" si="36"/>
        <v>De acuerdo con lo programado</v>
      </c>
      <c r="U324" s="575"/>
      <c r="V324" s="575">
        <f>'[2]PIF AIDOQ'!V324+'[2]PIF PB'!V324+[2]David!V324+'[2]José Luis'!V324+[2]Leo!V324+[2]Ricardo!V324+'[2]Luis A'!V324+[2]DR!V324</f>
        <v>0</v>
      </c>
      <c r="W324" s="575">
        <f>'[2]PIF AIDOQ'!W324+'[2]PIF PB'!W324+[2]David!W324+'[2]José Luis'!W324+[2]Leo!W324+[2]Ricardo!W324+'[2]Luis A'!W324+[2]DR!W324</f>
        <v>0</v>
      </c>
      <c r="X324" s="567" t="str">
        <f t="shared" si="37"/>
        <v>No hay Programación</v>
      </c>
      <c r="Y324" s="568" t="str">
        <f t="shared" si="38"/>
        <v>De acuerdo con lo programado</v>
      </c>
      <c r="Z324" s="575"/>
      <c r="AA324" s="575"/>
      <c r="AB324" s="575"/>
      <c r="AC324" s="575"/>
      <c r="AD324" s="575"/>
    </row>
    <row r="325" spans="1:30" ht="35.25" customHeight="1" thickTop="1" thickBot="1">
      <c r="A325" s="563">
        <v>20.8</v>
      </c>
      <c r="B325" s="564"/>
      <c r="C325" s="564"/>
      <c r="D325" s="564"/>
      <c r="E325" s="564"/>
      <c r="F325" s="577" t="s">
        <v>1369</v>
      </c>
      <c r="G325" s="605">
        <v>0</v>
      </c>
      <c r="H325" s="605">
        <v>0</v>
      </c>
      <c r="I325" s="567" t="str">
        <f t="shared" si="32"/>
        <v>No hay Programación</v>
      </c>
      <c r="J325" s="568" t="str">
        <f t="shared" si="33"/>
        <v>De acuerdo con lo programado</v>
      </c>
      <c r="K325" s="578"/>
      <c r="L325" s="604">
        <v>1</v>
      </c>
      <c r="M325" s="604">
        <v>1</v>
      </c>
      <c r="N325" s="567">
        <f t="shared" si="39"/>
        <v>1</v>
      </c>
      <c r="O325" s="568" t="str">
        <f t="shared" si="34"/>
        <v>De acuerdo con lo programado</v>
      </c>
      <c r="P325" s="575"/>
      <c r="Q325" s="643">
        <v>0</v>
      </c>
      <c r="R325" s="643">
        <v>0</v>
      </c>
      <c r="S325" s="567" t="str">
        <f t="shared" si="35"/>
        <v>No hay Programación</v>
      </c>
      <c r="T325" s="568" t="str">
        <f t="shared" si="36"/>
        <v>De acuerdo con lo programado</v>
      </c>
      <c r="U325" s="575"/>
      <c r="V325" s="575">
        <f>'[2]PIF AIDOQ'!V325+'[2]PIF PB'!V325+[2]David!V325+'[2]José Luis'!V325+[2]Leo!V325+[2]Ricardo!V325+'[2]Luis A'!V325+[2]DR!V325</f>
        <v>0</v>
      </c>
      <c r="W325" s="575">
        <f>'[2]PIF AIDOQ'!W325+'[2]PIF PB'!W325+[2]David!W325+'[2]José Luis'!W325+[2]Leo!W325+[2]Ricardo!W325+'[2]Luis A'!W325+[2]DR!W325</f>
        <v>0</v>
      </c>
      <c r="X325" s="567" t="str">
        <f t="shared" si="37"/>
        <v>No hay Programación</v>
      </c>
      <c r="Y325" s="568" t="str">
        <f t="shared" si="38"/>
        <v>De acuerdo con lo programado</v>
      </c>
      <c r="Z325" s="575"/>
      <c r="AA325" s="575"/>
      <c r="AB325" s="575"/>
      <c r="AC325" s="575"/>
      <c r="AD325" s="575"/>
    </row>
    <row r="326" spans="1:30" ht="35.25" customHeight="1" thickTop="1" thickBot="1">
      <c r="A326" s="563">
        <v>20.9</v>
      </c>
      <c r="B326" s="564"/>
      <c r="C326" s="564"/>
      <c r="D326" s="564"/>
      <c r="E326" s="564"/>
      <c r="F326" s="577" t="s">
        <v>1370</v>
      </c>
      <c r="G326" s="605">
        <v>0</v>
      </c>
      <c r="H326" s="605">
        <v>0</v>
      </c>
      <c r="I326" s="567" t="str">
        <f t="shared" si="32"/>
        <v>No hay Programación</v>
      </c>
      <c r="J326" s="568" t="str">
        <f t="shared" si="33"/>
        <v>De acuerdo con lo programado</v>
      </c>
      <c r="K326" s="578"/>
      <c r="L326" s="604">
        <v>0</v>
      </c>
      <c r="M326" s="604">
        <v>0</v>
      </c>
      <c r="N326" s="567" t="str">
        <f t="shared" si="39"/>
        <v>No hay Programación</v>
      </c>
      <c r="O326" s="568" t="str">
        <f t="shared" si="34"/>
        <v>De acuerdo con lo programado</v>
      </c>
      <c r="P326" s="575"/>
      <c r="Q326" s="643">
        <v>0</v>
      </c>
      <c r="R326" s="643">
        <v>0</v>
      </c>
      <c r="S326" s="567" t="str">
        <f t="shared" si="35"/>
        <v>No hay Programación</v>
      </c>
      <c r="T326" s="568" t="str">
        <f t="shared" si="36"/>
        <v>De acuerdo con lo programado</v>
      </c>
      <c r="U326" s="575"/>
      <c r="V326" s="575">
        <f>'[2]PIF AIDOQ'!V326+'[2]PIF PB'!V326+[2]David!V326+'[2]José Luis'!V326+[2]Leo!V326+[2]Ricardo!V326+'[2]Luis A'!V326+[2]DR!V326</f>
        <v>0</v>
      </c>
      <c r="W326" s="575">
        <f>'[2]PIF AIDOQ'!W326+'[2]PIF PB'!W326+[2]David!W326+'[2]José Luis'!W326+[2]Leo!W326+[2]Ricardo!W326+'[2]Luis A'!W326+[2]DR!W326</f>
        <v>0</v>
      </c>
      <c r="X326" s="567" t="str">
        <f t="shared" si="37"/>
        <v>No hay Programación</v>
      </c>
      <c r="Y326" s="568" t="str">
        <f t="shared" si="38"/>
        <v>De acuerdo con lo programado</v>
      </c>
      <c r="Z326" s="575"/>
      <c r="AA326" s="575"/>
      <c r="AB326" s="575"/>
      <c r="AC326" s="575"/>
      <c r="AD326" s="575"/>
    </row>
    <row r="327" spans="1:30" ht="35.25" customHeight="1" thickTop="1" thickBot="1">
      <c r="A327" s="593">
        <v>20.100000000000001</v>
      </c>
      <c r="B327" s="564"/>
      <c r="C327" s="564"/>
      <c r="D327" s="564"/>
      <c r="E327" s="564"/>
      <c r="F327" s="577" t="s">
        <v>1371</v>
      </c>
      <c r="G327" s="605">
        <v>3</v>
      </c>
      <c r="H327" s="605">
        <v>3</v>
      </c>
      <c r="I327" s="567">
        <f t="shared" si="32"/>
        <v>1</v>
      </c>
      <c r="J327" s="568" t="str">
        <f t="shared" si="33"/>
        <v>De acuerdo con lo programado</v>
      </c>
      <c r="K327" s="578"/>
      <c r="L327" s="604">
        <v>2</v>
      </c>
      <c r="M327" s="604">
        <v>2</v>
      </c>
      <c r="N327" s="567">
        <f t="shared" si="39"/>
        <v>1</v>
      </c>
      <c r="O327" s="568" t="str">
        <f t="shared" si="34"/>
        <v>De acuerdo con lo programado</v>
      </c>
      <c r="P327" s="575"/>
      <c r="Q327" s="643">
        <v>6</v>
      </c>
      <c r="R327" s="643">
        <v>7</v>
      </c>
      <c r="S327" s="567">
        <f t="shared" si="35"/>
        <v>1.1666666666666667</v>
      </c>
      <c r="T327" s="568" t="str">
        <f t="shared" si="36"/>
        <v>De acuerdo con lo programado</v>
      </c>
      <c r="U327" s="575"/>
      <c r="V327" s="575">
        <f>'[2]PIF AIDOQ'!V327+'[2]PIF PB'!V327+[2]David!V327+'[2]José Luis'!V327+[2]Leo!V327+[2]Ricardo!V327+'[2]Luis A'!V327+[2]DR!V327</f>
        <v>4</v>
      </c>
      <c r="W327" s="575">
        <f>'[2]PIF AIDOQ'!W327+'[2]PIF PB'!W327+[2]David!W327+'[2]José Luis'!W327+[2]Leo!W327+[2]Ricardo!W327+'[2]Luis A'!W327+[2]DR!W327</f>
        <v>4</v>
      </c>
      <c r="X327" s="567">
        <f t="shared" si="37"/>
        <v>1</v>
      </c>
      <c r="Y327" s="568" t="str">
        <f t="shared" si="38"/>
        <v>De acuerdo con lo programado</v>
      </c>
      <c r="Z327" s="575"/>
      <c r="AA327" s="575"/>
      <c r="AB327" s="575"/>
      <c r="AC327" s="575"/>
      <c r="AD327" s="575"/>
    </row>
    <row r="328" spans="1:30" ht="35.25" customHeight="1" thickTop="1" thickBot="1">
      <c r="A328" s="593">
        <v>20.100000000000001</v>
      </c>
      <c r="B328" s="564"/>
      <c r="C328" s="564"/>
      <c r="D328" s="564"/>
      <c r="E328" s="564"/>
      <c r="F328" s="577" t="s">
        <v>1371</v>
      </c>
      <c r="G328" s="605">
        <v>0</v>
      </c>
      <c r="H328" s="605">
        <v>0</v>
      </c>
      <c r="I328" s="567" t="str">
        <f t="shared" si="32"/>
        <v>No hay Programación</v>
      </c>
      <c r="J328" s="568" t="str">
        <f t="shared" si="33"/>
        <v>De acuerdo con lo programado</v>
      </c>
      <c r="K328" s="578"/>
      <c r="L328" s="604">
        <v>5</v>
      </c>
      <c r="M328" s="604">
        <v>6</v>
      </c>
      <c r="N328" s="567">
        <f t="shared" si="39"/>
        <v>1.2</v>
      </c>
      <c r="O328" s="568" t="str">
        <f t="shared" si="34"/>
        <v>De acuerdo con lo programado</v>
      </c>
      <c r="P328" s="575"/>
      <c r="Q328" s="643">
        <v>2</v>
      </c>
      <c r="R328" s="643">
        <v>3</v>
      </c>
      <c r="S328" s="567">
        <f t="shared" si="35"/>
        <v>1.5</v>
      </c>
      <c r="T328" s="568" t="str">
        <f t="shared" si="36"/>
        <v>De acuerdo con lo programado</v>
      </c>
      <c r="U328" s="575"/>
      <c r="V328" s="575">
        <f>'[2]PIF AIDOQ'!V328+'[2]PIF PB'!V328+[2]David!V328+'[2]José Luis'!V328+[2]Leo!V328+[2]Ricardo!V328+'[2]Luis A'!V328+[2]DR!V328</f>
        <v>0</v>
      </c>
      <c r="W328" s="575">
        <f>'[2]PIF AIDOQ'!W328+'[2]PIF PB'!W328+[2]David!W328+'[2]José Luis'!W328+[2]Leo!W328+[2]Ricardo!W328+'[2]Luis A'!W328+[2]DR!W328</f>
        <v>0</v>
      </c>
      <c r="X328" s="567" t="str">
        <f t="shared" si="37"/>
        <v>No hay Programación</v>
      </c>
      <c r="Y328" s="568" t="str">
        <f t="shared" si="38"/>
        <v>De acuerdo con lo programado</v>
      </c>
      <c r="Z328" s="575"/>
      <c r="AA328" s="575"/>
      <c r="AB328" s="575"/>
      <c r="AC328" s="575"/>
      <c r="AD328" s="575"/>
    </row>
    <row r="329" spans="1:30" ht="35.25" customHeight="1" thickTop="1" thickBot="1">
      <c r="A329" s="593">
        <v>20.100000000000001</v>
      </c>
      <c r="B329" s="564"/>
      <c r="C329" s="564"/>
      <c r="D329" s="564"/>
      <c r="E329" s="564"/>
      <c r="F329" s="577" t="s">
        <v>1371</v>
      </c>
      <c r="G329" s="605">
        <v>0</v>
      </c>
      <c r="H329" s="605">
        <v>0</v>
      </c>
      <c r="I329" s="567" t="str">
        <f t="shared" si="32"/>
        <v>No hay Programación</v>
      </c>
      <c r="J329" s="568" t="str">
        <f t="shared" si="33"/>
        <v>De acuerdo con lo programado</v>
      </c>
      <c r="K329" s="578"/>
      <c r="L329" s="604">
        <v>0</v>
      </c>
      <c r="M329" s="604">
        <v>1</v>
      </c>
      <c r="N329" s="567" t="str">
        <f t="shared" si="39"/>
        <v>No hay Programación</v>
      </c>
      <c r="O329" s="568" t="str">
        <f t="shared" si="34"/>
        <v>De acuerdo con lo programado</v>
      </c>
      <c r="P329" s="575"/>
      <c r="Q329" s="643">
        <v>1</v>
      </c>
      <c r="R329" s="643">
        <v>1</v>
      </c>
      <c r="S329" s="567">
        <f t="shared" si="35"/>
        <v>1</v>
      </c>
      <c r="T329" s="568" t="str">
        <f t="shared" si="36"/>
        <v>De acuerdo con lo programado</v>
      </c>
      <c r="U329" s="575"/>
      <c r="V329" s="575">
        <f>'[2]PIF AIDOQ'!V329+'[2]PIF PB'!V329+[2]David!V329+'[2]José Luis'!V329+[2]Leo!V329+[2]Ricardo!V329+'[2]Luis A'!V329+[2]DR!V329</f>
        <v>0</v>
      </c>
      <c r="W329" s="575">
        <f>'[2]PIF AIDOQ'!W329+'[2]PIF PB'!W329+[2]David!W329+'[2]José Luis'!W329+[2]Leo!W329+[2]Ricardo!W329+'[2]Luis A'!W329+[2]DR!W329</f>
        <v>0</v>
      </c>
      <c r="X329" s="567" t="str">
        <f t="shared" si="37"/>
        <v>No hay Programación</v>
      </c>
      <c r="Y329" s="568" t="str">
        <f t="shared" si="38"/>
        <v>De acuerdo con lo programado</v>
      </c>
      <c r="Z329" s="575"/>
      <c r="AA329" s="575"/>
      <c r="AB329" s="575"/>
      <c r="AC329" s="575"/>
      <c r="AD329" s="575"/>
    </row>
    <row r="330" spans="1:30" ht="35.25" customHeight="1" thickTop="1" thickBot="1">
      <c r="A330" s="593">
        <v>20.100000000000001</v>
      </c>
      <c r="B330" s="564"/>
      <c r="C330" s="564"/>
      <c r="D330" s="564"/>
      <c r="E330" s="564"/>
      <c r="F330" s="577" t="s">
        <v>1371</v>
      </c>
      <c r="G330" s="605">
        <v>0</v>
      </c>
      <c r="H330" s="605">
        <v>0</v>
      </c>
      <c r="I330" s="567" t="str">
        <f t="shared" si="32"/>
        <v>No hay Programación</v>
      </c>
      <c r="J330" s="568" t="str">
        <f t="shared" si="33"/>
        <v>De acuerdo con lo programado</v>
      </c>
      <c r="K330" s="578"/>
      <c r="L330" s="604">
        <v>0</v>
      </c>
      <c r="M330" s="604">
        <v>1</v>
      </c>
      <c r="N330" s="567" t="str">
        <f t="shared" si="39"/>
        <v>No hay Programación</v>
      </c>
      <c r="O330" s="568" t="str">
        <f t="shared" si="34"/>
        <v>De acuerdo con lo programado</v>
      </c>
      <c r="P330" s="575"/>
      <c r="Q330" s="643">
        <v>0</v>
      </c>
      <c r="R330" s="643">
        <v>0</v>
      </c>
      <c r="S330" s="567" t="str">
        <f t="shared" si="35"/>
        <v>No hay Programación</v>
      </c>
      <c r="T330" s="568" t="str">
        <f t="shared" si="36"/>
        <v>De acuerdo con lo programado</v>
      </c>
      <c r="U330" s="575"/>
      <c r="V330" s="575">
        <f>'[2]PIF AIDOQ'!V330+'[2]PIF PB'!V330+[2]David!V330+'[2]José Luis'!V330+[2]Leo!V330+[2]Ricardo!V330+'[2]Luis A'!V330+[2]DR!V330</f>
        <v>0</v>
      </c>
      <c r="W330" s="575">
        <f>'[2]PIF AIDOQ'!W330+'[2]PIF PB'!W330+[2]David!W330+'[2]José Luis'!W330+[2]Leo!W330+[2]Ricardo!W330+'[2]Luis A'!W330+[2]DR!W330</f>
        <v>0</v>
      </c>
      <c r="X330" s="567" t="str">
        <f t="shared" si="37"/>
        <v>No hay Programación</v>
      </c>
      <c r="Y330" s="568" t="str">
        <f t="shared" si="38"/>
        <v>De acuerdo con lo programado</v>
      </c>
      <c r="Z330" s="575"/>
      <c r="AA330" s="575"/>
      <c r="AB330" s="575"/>
      <c r="AC330" s="575"/>
      <c r="AD330" s="575"/>
    </row>
    <row r="331" spans="1:30" ht="35.25" customHeight="1" thickTop="1" thickBot="1">
      <c r="A331" s="593">
        <v>20.100000000000001</v>
      </c>
      <c r="B331" s="564"/>
      <c r="C331" s="564"/>
      <c r="D331" s="564"/>
      <c r="E331" s="564"/>
      <c r="F331" s="577" t="s">
        <v>1371</v>
      </c>
      <c r="G331" s="605">
        <v>0</v>
      </c>
      <c r="H331" s="605">
        <v>0</v>
      </c>
      <c r="I331" s="567" t="str">
        <f t="shared" si="32"/>
        <v>No hay Programación</v>
      </c>
      <c r="J331" s="568" t="str">
        <f t="shared" si="33"/>
        <v>De acuerdo con lo programado</v>
      </c>
      <c r="K331" s="578"/>
      <c r="L331" s="604">
        <v>0</v>
      </c>
      <c r="M331" s="604">
        <v>1</v>
      </c>
      <c r="N331" s="567" t="str">
        <f t="shared" si="39"/>
        <v>No hay Programación</v>
      </c>
      <c r="O331" s="568" t="str">
        <f t="shared" si="34"/>
        <v>De acuerdo con lo programado</v>
      </c>
      <c r="P331" s="575"/>
      <c r="Q331" s="643">
        <v>0</v>
      </c>
      <c r="R331" s="643">
        <v>0</v>
      </c>
      <c r="S331" s="567" t="str">
        <f t="shared" si="35"/>
        <v>No hay Programación</v>
      </c>
      <c r="T331" s="568" t="str">
        <f t="shared" si="36"/>
        <v>De acuerdo con lo programado</v>
      </c>
      <c r="U331" s="575"/>
      <c r="V331" s="575">
        <f>'[2]PIF AIDOQ'!V331+'[2]PIF PB'!V331+[2]David!V331+'[2]José Luis'!V331+[2]Leo!V331+[2]Ricardo!V331+'[2]Luis A'!V331+[2]DR!V331</f>
        <v>0</v>
      </c>
      <c r="W331" s="575">
        <f>'[2]PIF AIDOQ'!W331+'[2]PIF PB'!W331+[2]David!W331+'[2]José Luis'!W331+[2]Leo!W331+[2]Ricardo!W331+'[2]Luis A'!W331+[2]DR!W331</f>
        <v>0</v>
      </c>
      <c r="X331" s="567" t="str">
        <f t="shared" si="37"/>
        <v>No hay Programación</v>
      </c>
      <c r="Y331" s="568" t="str">
        <f t="shared" si="38"/>
        <v>De acuerdo con lo programado</v>
      </c>
      <c r="Z331" s="575"/>
      <c r="AA331" s="575"/>
      <c r="AB331" s="575"/>
      <c r="AC331" s="575"/>
      <c r="AD331" s="575"/>
    </row>
    <row r="332" spans="1:30" ht="35.25" customHeight="1" thickTop="1" thickBot="1">
      <c r="A332" s="593">
        <v>20.100000000000001</v>
      </c>
      <c r="B332" s="564"/>
      <c r="C332" s="564"/>
      <c r="D332" s="564"/>
      <c r="E332" s="564"/>
      <c r="F332" s="577" t="s">
        <v>1371</v>
      </c>
      <c r="G332" s="605">
        <v>0</v>
      </c>
      <c r="H332" s="605">
        <v>0</v>
      </c>
      <c r="I332" s="567" t="str">
        <f t="shared" si="32"/>
        <v>No hay Programación</v>
      </c>
      <c r="J332" s="568" t="str">
        <f t="shared" si="33"/>
        <v>De acuerdo con lo programado</v>
      </c>
      <c r="K332" s="578"/>
      <c r="L332" s="604">
        <v>0</v>
      </c>
      <c r="M332" s="604">
        <v>1</v>
      </c>
      <c r="N332" s="567" t="str">
        <f t="shared" si="39"/>
        <v>No hay Programación</v>
      </c>
      <c r="O332" s="568" t="str">
        <f t="shared" si="34"/>
        <v>De acuerdo con lo programado</v>
      </c>
      <c r="P332" s="575"/>
      <c r="Q332" s="643">
        <v>0</v>
      </c>
      <c r="R332" s="643">
        <v>0</v>
      </c>
      <c r="S332" s="567" t="str">
        <f t="shared" si="35"/>
        <v>No hay Programación</v>
      </c>
      <c r="T332" s="568" t="str">
        <f t="shared" si="36"/>
        <v>De acuerdo con lo programado</v>
      </c>
      <c r="U332" s="575"/>
      <c r="V332" s="575">
        <f>'[2]PIF AIDOQ'!V332+'[2]PIF PB'!V332+[2]David!V332+'[2]José Luis'!V332+[2]Leo!V332+[2]Ricardo!V332+'[2]Luis A'!V332+[2]DR!V332</f>
        <v>0</v>
      </c>
      <c r="W332" s="575">
        <f>'[2]PIF AIDOQ'!W332+'[2]PIF PB'!W332+[2]David!W332+'[2]José Luis'!W332+[2]Leo!W332+[2]Ricardo!W332+'[2]Luis A'!W332+[2]DR!W332</f>
        <v>0</v>
      </c>
      <c r="X332" s="567" t="str">
        <f t="shared" si="37"/>
        <v>No hay Programación</v>
      </c>
      <c r="Y332" s="568" t="str">
        <f t="shared" si="38"/>
        <v>De acuerdo con lo programado</v>
      </c>
      <c r="Z332" s="575"/>
      <c r="AA332" s="575"/>
      <c r="AB332" s="575"/>
      <c r="AC332" s="575"/>
      <c r="AD332" s="575"/>
    </row>
    <row r="333" spans="1:30" ht="35.25" customHeight="1" thickTop="1" thickBot="1">
      <c r="A333" s="563">
        <v>20.11</v>
      </c>
      <c r="B333" s="564"/>
      <c r="C333" s="564"/>
      <c r="D333" s="564"/>
      <c r="E333" s="564"/>
      <c r="F333" s="577" t="s">
        <v>1372</v>
      </c>
      <c r="G333" s="605">
        <v>0</v>
      </c>
      <c r="H333" s="605">
        <v>0</v>
      </c>
      <c r="I333" s="567" t="str">
        <f t="shared" si="32"/>
        <v>No hay Programación</v>
      </c>
      <c r="J333" s="568" t="str">
        <f t="shared" si="33"/>
        <v>De acuerdo con lo programado</v>
      </c>
      <c r="K333" s="578"/>
      <c r="L333" s="604">
        <v>0</v>
      </c>
      <c r="M333" s="604">
        <v>0</v>
      </c>
      <c r="N333" s="567" t="str">
        <f t="shared" si="39"/>
        <v>No hay Programación</v>
      </c>
      <c r="O333" s="568" t="str">
        <f t="shared" si="34"/>
        <v>De acuerdo con lo programado</v>
      </c>
      <c r="P333" s="575"/>
      <c r="Q333" s="643">
        <v>0</v>
      </c>
      <c r="R333" s="643">
        <v>0</v>
      </c>
      <c r="S333" s="567" t="str">
        <f t="shared" si="35"/>
        <v>No hay Programación</v>
      </c>
      <c r="T333" s="568" t="str">
        <f t="shared" si="36"/>
        <v>De acuerdo con lo programado</v>
      </c>
      <c r="U333" s="575"/>
      <c r="V333" s="575">
        <f>'[2]PIF AIDOQ'!V333+'[2]PIF PB'!V333+[2]David!V333+'[2]José Luis'!V333+[2]Leo!V333+[2]Ricardo!V333+'[2]Luis A'!V333+[2]DR!V333</f>
        <v>0</v>
      </c>
      <c r="W333" s="575">
        <f>'[2]PIF AIDOQ'!W333+'[2]PIF PB'!W333+[2]David!W333+'[2]José Luis'!W333+[2]Leo!W333+[2]Ricardo!W333+'[2]Luis A'!W333+[2]DR!W333</f>
        <v>3</v>
      </c>
      <c r="X333" s="567" t="str">
        <f t="shared" si="37"/>
        <v>No hay Programación</v>
      </c>
      <c r="Y333" s="568" t="str">
        <f t="shared" si="38"/>
        <v>De acuerdo con lo programado</v>
      </c>
      <c r="Z333" s="575"/>
      <c r="AA333" s="575"/>
      <c r="AB333" s="575"/>
      <c r="AC333" s="575"/>
      <c r="AD333" s="575"/>
    </row>
    <row r="334" spans="1:30" ht="35.25" customHeight="1" thickTop="1" thickBot="1">
      <c r="A334" s="563">
        <v>20.11</v>
      </c>
      <c r="B334" s="564"/>
      <c r="C334" s="564"/>
      <c r="D334" s="564"/>
      <c r="E334" s="564"/>
      <c r="F334" s="577" t="s">
        <v>1372</v>
      </c>
      <c r="G334" s="605">
        <v>0</v>
      </c>
      <c r="H334" s="605">
        <v>0</v>
      </c>
      <c r="I334" s="567" t="str">
        <f t="shared" ref="I334:I397" si="40">IF(H334="","No hay ejecución",IF(AND(G334=0),"No hay Programación", H334/G334))</f>
        <v>No hay Programación</v>
      </c>
      <c r="J334" s="568" t="str">
        <f t="shared" ref="J334:J397" si="41">IF(I334="No hay ejecución","NA",IF(I334&gt;=90%,"De acuerdo con lo programado",IF(I334&gt;=51%,"Atraso Leve",IF(I334&lt;=50%,"En riesgo cumplimiento"))))</f>
        <v>De acuerdo con lo programado</v>
      </c>
      <c r="K334" s="578"/>
      <c r="L334" s="604">
        <v>0</v>
      </c>
      <c r="M334" s="604">
        <v>0</v>
      </c>
      <c r="N334" s="567" t="str">
        <f t="shared" si="39"/>
        <v>No hay Programación</v>
      </c>
      <c r="O334" s="568" t="str">
        <f t="shared" ref="O334:O397" si="42">IF(N334="No hay ejecución","NA",IF(N334&gt;=90%,"De acuerdo con lo programado",IF(N334&gt;=51%,"Atraso Leve",IF(N334&lt;=50%,"En riesgo cumplimiento"))))</f>
        <v>De acuerdo con lo programado</v>
      </c>
      <c r="P334" s="575"/>
      <c r="Q334" s="643">
        <v>0</v>
      </c>
      <c r="R334" s="643">
        <v>0</v>
      </c>
      <c r="S334" s="567" t="str">
        <f t="shared" ref="S334:S397" si="43">IF(R334="","No hay ejecución",IF(AND(Q334=0),"No hay Programación", R334/Q334))</f>
        <v>No hay Programación</v>
      </c>
      <c r="T334" s="568" t="str">
        <f t="shared" ref="T334:T397" si="44">IF(S334="No hay ejecución","NA",IF(S334&gt;=90%,"De acuerdo con lo programado",IF(S334&gt;=51%,"Atraso Leve",IF(S334&lt;=50%,"En riesgo cumplimiento"))))</f>
        <v>De acuerdo con lo programado</v>
      </c>
      <c r="U334" s="575"/>
      <c r="V334" s="575">
        <f>'[2]PIF AIDOQ'!V334+'[2]PIF PB'!V334+[2]David!V334+'[2]José Luis'!V334+[2]Leo!V334+[2]Ricardo!V334+'[2]Luis A'!V334+[2]DR!V334</f>
        <v>0</v>
      </c>
      <c r="W334" s="575">
        <f>'[2]PIF AIDOQ'!W334+'[2]PIF PB'!W334+[2]David!W334+'[2]José Luis'!W334+[2]Leo!W334+[2]Ricardo!W334+'[2]Luis A'!W334+[2]DR!W334</f>
        <v>0</v>
      </c>
      <c r="X334" s="567" t="str">
        <f t="shared" ref="X334:X397" si="45">IF(W334="","No hay ejecución",IF(AND(V334=0),"No hay Programación", W334/V334))</f>
        <v>No hay Programación</v>
      </c>
      <c r="Y334" s="568" t="str">
        <f t="shared" ref="Y334:Y397" si="46">IF(X334="No hay ejecución","NA",IF(X334&gt;=90%,"De acuerdo con lo programado",IF(X334&gt;=51%,"Atraso Leve",IF(X334&lt;=50%,"En riesgo cumplimiento"))))</f>
        <v>De acuerdo con lo programado</v>
      </c>
      <c r="Z334" s="575"/>
      <c r="AA334" s="575"/>
      <c r="AB334" s="575"/>
      <c r="AC334" s="575"/>
      <c r="AD334" s="575"/>
    </row>
    <row r="335" spans="1:30" ht="35.25" customHeight="1" thickTop="1" thickBot="1">
      <c r="A335" s="563">
        <v>20.11</v>
      </c>
      <c r="B335" s="564"/>
      <c r="C335" s="564"/>
      <c r="D335" s="564"/>
      <c r="E335" s="564"/>
      <c r="F335" s="577" t="s">
        <v>1372</v>
      </c>
      <c r="G335" s="605">
        <v>0</v>
      </c>
      <c r="H335" s="605">
        <v>0</v>
      </c>
      <c r="I335" s="567" t="str">
        <f t="shared" si="40"/>
        <v>No hay Programación</v>
      </c>
      <c r="J335" s="568" t="str">
        <f t="shared" si="41"/>
        <v>De acuerdo con lo programado</v>
      </c>
      <c r="K335" s="578"/>
      <c r="L335" s="604">
        <v>0</v>
      </c>
      <c r="M335" s="604">
        <v>0</v>
      </c>
      <c r="N335" s="567" t="str">
        <f t="shared" ref="N335:N398" si="47">IF(M335="","No hay ejecución",IF(AND(L335=0),"No hay Programación", M335/L335))</f>
        <v>No hay Programación</v>
      </c>
      <c r="O335" s="568" t="str">
        <f t="shared" si="42"/>
        <v>De acuerdo con lo programado</v>
      </c>
      <c r="P335" s="575"/>
      <c r="Q335" s="643">
        <v>0</v>
      </c>
      <c r="R335" s="643">
        <v>0</v>
      </c>
      <c r="S335" s="567" t="str">
        <f t="shared" si="43"/>
        <v>No hay Programación</v>
      </c>
      <c r="T335" s="568" t="str">
        <f t="shared" si="44"/>
        <v>De acuerdo con lo programado</v>
      </c>
      <c r="U335" s="575"/>
      <c r="V335" s="575">
        <f>'[2]PIF AIDOQ'!V335+'[2]PIF PB'!V335+[2]David!V335+'[2]José Luis'!V335+[2]Leo!V335+[2]Ricardo!V335+'[2]Luis A'!V335+[2]DR!V335</f>
        <v>0</v>
      </c>
      <c r="W335" s="575">
        <f>'[2]PIF AIDOQ'!W335+'[2]PIF PB'!W335+[2]David!W335+'[2]José Luis'!W335+[2]Leo!W335+[2]Ricardo!W335+'[2]Luis A'!W335+[2]DR!W335</f>
        <v>0</v>
      </c>
      <c r="X335" s="567" t="str">
        <f t="shared" si="45"/>
        <v>No hay Programación</v>
      </c>
      <c r="Y335" s="568" t="str">
        <f t="shared" si="46"/>
        <v>De acuerdo con lo programado</v>
      </c>
      <c r="Z335" s="575"/>
      <c r="AA335" s="575"/>
      <c r="AB335" s="575"/>
      <c r="AC335" s="575"/>
      <c r="AD335" s="575"/>
    </row>
    <row r="336" spans="1:30" ht="35.25" customHeight="1" thickTop="1" thickBot="1">
      <c r="A336" s="563">
        <v>20.11</v>
      </c>
      <c r="B336" s="564"/>
      <c r="C336" s="564"/>
      <c r="D336" s="564"/>
      <c r="E336" s="564"/>
      <c r="F336" s="577" t="s">
        <v>1372</v>
      </c>
      <c r="G336" s="605">
        <v>0</v>
      </c>
      <c r="H336" s="605">
        <v>0</v>
      </c>
      <c r="I336" s="567" t="str">
        <f t="shared" si="40"/>
        <v>No hay Programación</v>
      </c>
      <c r="J336" s="568" t="str">
        <f t="shared" si="41"/>
        <v>De acuerdo con lo programado</v>
      </c>
      <c r="K336" s="578"/>
      <c r="L336" s="604">
        <v>0</v>
      </c>
      <c r="M336" s="604">
        <v>0</v>
      </c>
      <c r="N336" s="567" t="str">
        <f t="shared" si="47"/>
        <v>No hay Programación</v>
      </c>
      <c r="O336" s="568" t="str">
        <f t="shared" si="42"/>
        <v>De acuerdo con lo programado</v>
      </c>
      <c r="P336" s="575"/>
      <c r="Q336" s="643">
        <v>0</v>
      </c>
      <c r="R336" s="643">
        <v>0</v>
      </c>
      <c r="S336" s="567" t="str">
        <f t="shared" si="43"/>
        <v>No hay Programación</v>
      </c>
      <c r="T336" s="568" t="str">
        <f t="shared" si="44"/>
        <v>De acuerdo con lo programado</v>
      </c>
      <c r="U336" s="575"/>
      <c r="V336" s="575">
        <f>'[2]PIF AIDOQ'!V336+'[2]PIF PB'!V336+[2]David!V336+'[2]José Luis'!V336+[2]Leo!V336+[2]Ricardo!V336+'[2]Luis A'!V336+[2]DR!V336</f>
        <v>0</v>
      </c>
      <c r="W336" s="575">
        <f>'[2]PIF AIDOQ'!W336+'[2]PIF PB'!W336+[2]David!W336+'[2]José Luis'!W336+[2]Leo!W336+[2]Ricardo!W336+'[2]Luis A'!W336+[2]DR!W336</f>
        <v>0</v>
      </c>
      <c r="X336" s="567" t="str">
        <f t="shared" si="45"/>
        <v>No hay Programación</v>
      </c>
      <c r="Y336" s="568" t="str">
        <f t="shared" si="46"/>
        <v>De acuerdo con lo programado</v>
      </c>
      <c r="Z336" s="575"/>
      <c r="AA336" s="575"/>
      <c r="AB336" s="575"/>
      <c r="AC336" s="575"/>
      <c r="AD336" s="575"/>
    </row>
    <row r="337" spans="1:30" ht="36" thickTop="1" thickBot="1">
      <c r="A337" s="563">
        <v>20.11</v>
      </c>
      <c r="B337" s="564"/>
      <c r="C337" s="564"/>
      <c r="D337" s="564"/>
      <c r="E337" s="564"/>
      <c r="F337" s="577" t="s">
        <v>1372</v>
      </c>
      <c r="G337" s="605">
        <v>0</v>
      </c>
      <c r="H337" s="605">
        <v>0</v>
      </c>
      <c r="I337" s="567" t="str">
        <f t="shared" si="40"/>
        <v>No hay Programación</v>
      </c>
      <c r="J337" s="568" t="str">
        <f t="shared" si="41"/>
        <v>De acuerdo con lo programado</v>
      </c>
      <c r="K337" s="578"/>
      <c r="L337" s="604">
        <v>0</v>
      </c>
      <c r="M337" s="604">
        <v>0</v>
      </c>
      <c r="N337" s="567" t="str">
        <f t="shared" si="47"/>
        <v>No hay Programación</v>
      </c>
      <c r="O337" s="568" t="str">
        <f t="shared" si="42"/>
        <v>De acuerdo con lo programado</v>
      </c>
      <c r="P337" s="575"/>
      <c r="Q337" s="643">
        <v>0</v>
      </c>
      <c r="R337" s="643">
        <v>0</v>
      </c>
      <c r="S337" s="567" t="str">
        <f t="shared" si="43"/>
        <v>No hay Programación</v>
      </c>
      <c r="T337" s="568" t="str">
        <f t="shared" si="44"/>
        <v>De acuerdo con lo programado</v>
      </c>
      <c r="U337" s="575"/>
      <c r="V337" s="575">
        <f>'[2]PIF AIDOQ'!V337+'[2]PIF PB'!V337+[2]David!V337+'[2]José Luis'!V337+[2]Leo!V337+[2]Ricardo!V337+'[2]Luis A'!V337+[2]DR!V337</f>
        <v>0</v>
      </c>
      <c r="W337" s="575">
        <f>'[2]PIF AIDOQ'!W337+'[2]PIF PB'!W337+[2]David!W337+'[2]José Luis'!W337+[2]Leo!W337+[2]Ricardo!W337+'[2]Luis A'!W337+[2]DR!W337</f>
        <v>0</v>
      </c>
      <c r="X337" s="567" t="str">
        <f t="shared" si="45"/>
        <v>No hay Programación</v>
      </c>
      <c r="Y337" s="568" t="str">
        <f t="shared" si="46"/>
        <v>De acuerdo con lo programado</v>
      </c>
      <c r="Z337" s="575"/>
      <c r="AA337" s="575"/>
      <c r="AB337" s="575"/>
      <c r="AC337" s="575"/>
      <c r="AD337" s="575"/>
    </row>
    <row r="338" spans="1:30" ht="36" thickTop="1" thickBot="1">
      <c r="A338" s="563">
        <v>20.11</v>
      </c>
      <c r="B338" s="564"/>
      <c r="C338" s="564"/>
      <c r="D338" s="564"/>
      <c r="E338" s="564"/>
      <c r="F338" s="577" t="s">
        <v>1372</v>
      </c>
      <c r="G338" s="605">
        <v>0</v>
      </c>
      <c r="H338" s="605">
        <v>0</v>
      </c>
      <c r="I338" s="567" t="str">
        <f t="shared" si="40"/>
        <v>No hay Programación</v>
      </c>
      <c r="J338" s="568" t="str">
        <f t="shared" si="41"/>
        <v>De acuerdo con lo programado</v>
      </c>
      <c r="K338" s="578"/>
      <c r="L338" s="604">
        <v>0</v>
      </c>
      <c r="M338" s="604">
        <v>0</v>
      </c>
      <c r="N338" s="567" t="str">
        <f t="shared" si="47"/>
        <v>No hay Programación</v>
      </c>
      <c r="O338" s="568" t="str">
        <f t="shared" si="42"/>
        <v>De acuerdo con lo programado</v>
      </c>
      <c r="P338" s="575"/>
      <c r="Q338" s="643">
        <v>0</v>
      </c>
      <c r="R338" s="643">
        <v>0</v>
      </c>
      <c r="S338" s="567" t="str">
        <f t="shared" si="43"/>
        <v>No hay Programación</v>
      </c>
      <c r="T338" s="568" t="str">
        <f t="shared" si="44"/>
        <v>De acuerdo con lo programado</v>
      </c>
      <c r="U338" s="575"/>
      <c r="V338" s="575">
        <f>'[2]PIF AIDOQ'!V338+'[2]PIF PB'!V338+[2]David!V338+'[2]José Luis'!V338+[2]Leo!V338+[2]Ricardo!V338+'[2]Luis A'!V338+[2]DR!V338</f>
        <v>0</v>
      </c>
      <c r="W338" s="575">
        <f>'[2]PIF AIDOQ'!W338+'[2]PIF PB'!W338+[2]David!W338+'[2]José Luis'!W338+[2]Leo!W338+[2]Ricardo!W338+'[2]Luis A'!W338+[2]DR!W338</f>
        <v>0</v>
      </c>
      <c r="X338" s="567" t="str">
        <f t="shared" si="45"/>
        <v>No hay Programación</v>
      </c>
      <c r="Y338" s="568" t="str">
        <f t="shared" si="46"/>
        <v>De acuerdo con lo programado</v>
      </c>
      <c r="Z338" s="575"/>
      <c r="AA338" s="575"/>
      <c r="AB338" s="575"/>
      <c r="AC338" s="575"/>
      <c r="AD338" s="575"/>
    </row>
    <row r="339" spans="1:30" ht="36" thickTop="1" thickBot="1">
      <c r="A339" s="563">
        <v>20.11</v>
      </c>
      <c r="B339" s="564"/>
      <c r="C339" s="564"/>
      <c r="D339" s="564"/>
      <c r="E339" s="564"/>
      <c r="F339" s="577" t="s">
        <v>1372</v>
      </c>
      <c r="G339" s="605">
        <v>0</v>
      </c>
      <c r="H339" s="605">
        <v>0</v>
      </c>
      <c r="I339" s="567" t="str">
        <f t="shared" si="40"/>
        <v>No hay Programación</v>
      </c>
      <c r="J339" s="568" t="str">
        <f t="shared" si="41"/>
        <v>De acuerdo con lo programado</v>
      </c>
      <c r="K339" s="578"/>
      <c r="L339" s="604">
        <v>0</v>
      </c>
      <c r="M339" s="604">
        <v>0</v>
      </c>
      <c r="N339" s="567" t="str">
        <f t="shared" si="47"/>
        <v>No hay Programación</v>
      </c>
      <c r="O339" s="568" t="str">
        <f t="shared" si="42"/>
        <v>De acuerdo con lo programado</v>
      </c>
      <c r="P339" s="575"/>
      <c r="Q339" s="643">
        <v>0</v>
      </c>
      <c r="R339" s="643">
        <v>0</v>
      </c>
      <c r="S339" s="567" t="str">
        <f t="shared" si="43"/>
        <v>No hay Programación</v>
      </c>
      <c r="T339" s="568" t="str">
        <f t="shared" si="44"/>
        <v>De acuerdo con lo programado</v>
      </c>
      <c r="U339" s="575"/>
      <c r="V339" s="575">
        <f>'[2]PIF AIDOQ'!V339+'[2]PIF PB'!V339+[2]David!V339+'[2]José Luis'!V339+[2]Leo!V339+[2]Ricardo!V339+'[2]Luis A'!V339+[2]DR!V339</f>
        <v>0</v>
      </c>
      <c r="W339" s="575">
        <f>'[2]PIF AIDOQ'!W339+'[2]PIF PB'!W339+[2]David!W339+'[2]José Luis'!W339+[2]Leo!W339+[2]Ricardo!W339+'[2]Luis A'!W339+[2]DR!W339</f>
        <v>0</v>
      </c>
      <c r="X339" s="567" t="str">
        <f t="shared" si="45"/>
        <v>No hay Programación</v>
      </c>
      <c r="Y339" s="568" t="str">
        <f t="shared" si="46"/>
        <v>De acuerdo con lo programado</v>
      </c>
      <c r="Z339" s="575"/>
      <c r="AA339" s="575"/>
      <c r="AB339" s="575"/>
      <c r="AC339" s="575"/>
      <c r="AD339" s="575"/>
    </row>
    <row r="340" spans="1:30" ht="36" thickTop="1" thickBot="1">
      <c r="A340" s="563">
        <v>20.11</v>
      </c>
      <c r="B340" s="564"/>
      <c r="C340" s="564"/>
      <c r="D340" s="564"/>
      <c r="E340" s="564"/>
      <c r="F340" s="577" t="s">
        <v>1372</v>
      </c>
      <c r="G340" s="605">
        <v>0</v>
      </c>
      <c r="H340" s="605">
        <v>0</v>
      </c>
      <c r="I340" s="567" t="str">
        <f t="shared" si="40"/>
        <v>No hay Programación</v>
      </c>
      <c r="J340" s="568" t="str">
        <f t="shared" si="41"/>
        <v>De acuerdo con lo programado</v>
      </c>
      <c r="K340" s="578"/>
      <c r="L340" s="604">
        <v>0</v>
      </c>
      <c r="M340" s="604">
        <v>0</v>
      </c>
      <c r="N340" s="567" t="str">
        <f t="shared" si="47"/>
        <v>No hay Programación</v>
      </c>
      <c r="O340" s="568" t="str">
        <f t="shared" si="42"/>
        <v>De acuerdo con lo programado</v>
      </c>
      <c r="P340" s="575"/>
      <c r="Q340" s="643">
        <v>0</v>
      </c>
      <c r="R340" s="643">
        <v>0</v>
      </c>
      <c r="S340" s="567" t="str">
        <f t="shared" si="43"/>
        <v>No hay Programación</v>
      </c>
      <c r="T340" s="568" t="str">
        <f t="shared" si="44"/>
        <v>De acuerdo con lo programado</v>
      </c>
      <c r="U340" s="575"/>
      <c r="V340" s="575">
        <f>'[2]PIF AIDOQ'!V340+'[2]PIF PB'!V340+[2]David!V340+'[2]José Luis'!V340+[2]Leo!V340+[2]Ricardo!V340+'[2]Luis A'!V340+[2]DR!V340</f>
        <v>0</v>
      </c>
      <c r="W340" s="575">
        <f>'[2]PIF AIDOQ'!W340+'[2]PIF PB'!W340+[2]David!W340+'[2]José Luis'!W340+[2]Leo!W340+[2]Ricardo!W340+'[2]Luis A'!W340+[2]DR!W340</f>
        <v>0</v>
      </c>
      <c r="X340" s="567" t="str">
        <f t="shared" si="45"/>
        <v>No hay Programación</v>
      </c>
      <c r="Y340" s="568" t="str">
        <f t="shared" si="46"/>
        <v>De acuerdo con lo programado</v>
      </c>
      <c r="Z340" s="575"/>
      <c r="AA340" s="575"/>
      <c r="AB340" s="575"/>
      <c r="AC340" s="575"/>
      <c r="AD340" s="575"/>
    </row>
    <row r="341" spans="1:30" ht="36" thickTop="1" thickBot="1">
      <c r="A341" s="563">
        <v>20.11</v>
      </c>
      <c r="B341" s="564"/>
      <c r="C341" s="564"/>
      <c r="D341" s="564"/>
      <c r="E341" s="564"/>
      <c r="F341" s="577" t="s">
        <v>1372</v>
      </c>
      <c r="G341" s="605">
        <v>0</v>
      </c>
      <c r="H341" s="605">
        <v>0</v>
      </c>
      <c r="I341" s="567" t="str">
        <f t="shared" si="40"/>
        <v>No hay Programación</v>
      </c>
      <c r="J341" s="568" t="str">
        <f t="shared" si="41"/>
        <v>De acuerdo con lo programado</v>
      </c>
      <c r="K341" s="578"/>
      <c r="L341" s="604">
        <v>0</v>
      </c>
      <c r="M341" s="604">
        <v>0</v>
      </c>
      <c r="N341" s="567" t="str">
        <f t="shared" si="47"/>
        <v>No hay Programación</v>
      </c>
      <c r="O341" s="568" t="str">
        <f t="shared" si="42"/>
        <v>De acuerdo con lo programado</v>
      </c>
      <c r="P341" s="575"/>
      <c r="Q341" s="643">
        <v>0</v>
      </c>
      <c r="R341" s="643">
        <v>0</v>
      </c>
      <c r="S341" s="567" t="str">
        <f t="shared" si="43"/>
        <v>No hay Programación</v>
      </c>
      <c r="T341" s="568" t="str">
        <f t="shared" si="44"/>
        <v>De acuerdo con lo programado</v>
      </c>
      <c r="U341" s="575"/>
      <c r="V341" s="575">
        <f>'[2]PIF AIDOQ'!V341+'[2]PIF PB'!V341+[2]David!V341+'[2]José Luis'!V341+[2]Leo!V341+[2]Ricardo!V341+'[2]Luis A'!V341+[2]DR!V341</f>
        <v>0</v>
      </c>
      <c r="W341" s="575">
        <f>'[2]PIF AIDOQ'!W341+'[2]PIF PB'!W341+[2]David!W341+'[2]José Luis'!W341+[2]Leo!W341+[2]Ricardo!W341+'[2]Luis A'!W341+[2]DR!W341</f>
        <v>0</v>
      </c>
      <c r="X341" s="567" t="str">
        <f t="shared" si="45"/>
        <v>No hay Programación</v>
      </c>
      <c r="Y341" s="568" t="str">
        <f t="shared" si="46"/>
        <v>De acuerdo con lo programado</v>
      </c>
      <c r="Z341" s="575"/>
      <c r="AA341" s="575"/>
      <c r="AB341" s="575"/>
      <c r="AC341" s="575"/>
      <c r="AD341" s="575"/>
    </row>
    <row r="342" spans="1:30" ht="36" thickTop="1" thickBot="1">
      <c r="A342" s="563">
        <v>20.11</v>
      </c>
      <c r="B342" s="564"/>
      <c r="C342" s="564"/>
      <c r="D342" s="564"/>
      <c r="E342" s="564"/>
      <c r="F342" s="577" t="s">
        <v>1372</v>
      </c>
      <c r="G342" s="605">
        <v>0</v>
      </c>
      <c r="H342" s="605">
        <v>0</v>
      </c>
      <c r="I342" s="567" t="str">
        <f t="shared" si="40"/>
        <v>No hay Programación</v>
      </c>
      <c r="J342" s="568" t="str">
        <f t="shared" si="41"/>
        <v>De acuerdo con lo programado</v>
      </c>
      <c r="K342" s="578"/>
      <c r="L342" s="604">
        <v>0</v>
      </c>
      <c r="M342" s="604">
        <v>0</v>
      </c>
      <c r="N342" s="567" t="str">
        <f t="shared" si="47"/>
        <v>No hay Programación</v>
      </c>
      <c r="O342" s="568" t="str">
        <f t="shared" si="42"/>
        <v>De acuerdo con lo programado</v>
      </c>
      <c r="P342" s="575"/>
      <c r="Q342" s="643">
        <v>0</v>
      </c>
      <c r="R342" s="643">
        <v>0</v>
      </c>
      <c r="S342" s="567" t="str">
        <f t="shared" si="43"/>
        <v>No hay Programación</v>
      </c>
      <c r="T342" s="568" t="str">
        <f t="shared" si="44"/>
        <v>De acuerdo con lo programado</v>
      </c>
      <c r="U342" s="575"/>
      <c r="V342" s="575">
        <f>'[2]PIF AIDOQ'!V342+'[2]PIF PB'!V342+[2]David!V342+'[2]José Luis'!V342+[2]Leo!V342+[2]Ricardo!V342+'[2]Luis A'!V342+[2]DR!V342</f>
        <v>0</v>
      </c>
      <c r="W342" s="575">
        <f>'[2]PIF AIDOQ'!W342+'[2]PIF PB'!W342+[2]David!W342+'[2]José Luis'!W342+[2]Leo!W342+[2]Ricardo!W342+'[2]Luis A'!W342+[2]DR!W342</f>
        <v>0</v>
      </c>
      <c r="X342" s="567" t="str">
        <f t="shared" si="45"/>
        <v>No hay Programación</v>
      </c>
      <c r="Y342" s="568" t="str">
        <f t="shared" si="46"/>
        <v>De acuerdo con lo programado</v>
      </c>
      <c r="Z342" s="575"/>
      <c r="AA342" s="575"/>
      <c r="AB342" s="575"/>
      <c r="AC342" s="575"/>
      <c r="AD342" s="575"/>
    </row>
    <row r="343" spans="1:30" ht="36" thickTop="1" thickBot="1">
      <c r="A343" s="563">
        <v>20.11</v>
      </c>
      <c r="B343" s="564"/>
      <c r="C343" s="564"/>
      <c r="D343" s="564"/>
      <c r="E343" s="564"/>
      <c r="F343" s="577" t="s">
        <v>1372</v>
      </c>
      <c r="G343" s="605">
        <v>0</v>
      </c>
      <c r="H343" s="605">
        <v>0</v>
      </c>
      <c r="I343" s="567" t="str">
        <f t="shared" si="40"/>
        <v>No hay Programación</v>
      </c>
      <c r="J343" s="568" t="str">
        <f t="shared" si="41"/>
        <v>De acuerdo con lo programado</v>
      </c>
      <c r="K343" s="578"/>
      <c r="L343" s="604">
        <v>0</v>
      </c>
      <c r="M343" s="604">
        <v>0</v>
      </c>
      <c r="N343" s="567" t="str">
        <f t="shared" si="47"/>
        <v>No hay Programación</v>
      </c>
      <c r="O343" s="568" t="str">
        <f t="shared" si="42"/>
        <v>De acuerdo con lo programado</v>
      </c>
      <c r="P343" s="575"/>
      <c r="Q343" s="643">
        <v>0</v>
      </c>
      <c r="R343" s="643">
        <v>0</v>
      </c>
      <c r="S343" s="567" t="str">
        <f t="shared" si="43"/>
        <v>No hay Programación</v>
      </c>
      <c r="T343" s="568" t="str">
        <f t="shared" si="44"/>
        <v>De acuerdo con lo programado</v>
      </c>
      <c r="U343" s="575"/>
      <c r="V343" s="575">
        <f>'[2]PIF AIDOQ'!V343+'[2]PIF PB'!V343+[2]David!V343+'[2]José Luis'!V343+[2]Leo!V343+[2]Ricardo!V343+'[2]Luis A'!V343+[2]DR!V343</f>
        <v>0</v>
      </c>
      <c r="W343" s="575">
        <f>'[2]PIF AIDOQ'!W343+'[2]PIF PB'!W343+[2]David!W343+'[2]José Luis'!W343+[2]Leo!W343+[2]Ricardo!W343+'[2]Luis A'!W343+[2]DR!W343</f>
        <v>0</v>
      </c>
      <c r="X343" s="567" t="str">
        <f t="shared" si="45"/>
        <v>No hay Programación</v>
      </c>
      <c r="Y343" s="568" t="str">
        <f t="shared" si="46"/>
        <v>De acuerdo con lo programado</v>
      </c>
      <c r="Z343" s="575"/>
      <c r="AA343" s="575"/>
      <c r="AB343" s="575"/>
      <c r="AC343" s="575"/>
      <c r="AD343" s="575"/>
    </row>
    <row r="344" spans="1:30" ht="36" thickTop="1" thickBot="1">
      <c r="A344" s="563">
        <v>20.12</v>
      </c>
      <c r="B344" s="564"/>
      <c r="C344" s="564"/>
      <c r="D344" s="564"/>
      <c r="E344" s="564"/>
      <c r="F344" s="577" t="s">
        <v>1373</v>
      </c>
      <c r="G344" s="605">
        <v>0</v>
      </c>
      <c r="H344" s="605">
        <v>0</v>
      </c>
      <c r="I344" s="567" t="str">
        <f t="shared" si="40"/>
        <v>No hay Programación</v>
      </c>
      <c r="J344" s="568" t="str">
        <f t="shared" si="41"/>
        <v>De acuerdo con lo programado</v>
      </c>
      <c r="K344" s="578"/>
      <c r="L344" s="604">
        <v>0</v>
      </c>
      <c r="M344" s="604">
        <v>0</v>
      </c>
      <c r="N344" s="567" t="str">
        <f t="shared" si="47"/>
        <v>No hay Programación</v>
      </c>
      <c r="O344" s="568" t="str">
        <f t="shared" si="42"/>
        <v>De acuerdo con lo programado</v>
      </c>
      <c r="P344" s="575"/>
      <c r="Q344" s="643">
        <v>0</v>
      </c>
      <c r="R344" s="643">
        <v>0</v>
      </c>
      <c r="S344" s="567" t="str">
        <f t="shared" si="43"/>
        <v>No hay Programación</v>
      </c>
      <c r="T344" s="568" t="str">
        <f t="shared" si="44"/>
        <v>De acuerdo con lo programado</v>
      </c>
      <c r="U344" s="575"/>
      <c r="V344" s="575">
        <f>'[2]PIF AIDOQ'!V344+'[2]PIF PB'!V344+[2]David!V344+'[2]José Luis'!V344+[2]Leo!V344+[2]Ricardo!V344+'[2]Luis A'!V344+[2]DR!V344</f>
        <v>0</v>
      </c>
      <c r="W344" s="575">
        <f>'[2]PIF AIDOQ'!W344+'[2]PIF PB'!W344+[2]David!W344+'[2]José Luis'!W344+[2]Leo!W344+[2]Ricardo!W344+'[2]Luis A'!W344+[2]DR!W344</f>
        <v>0</v>
      </c>
      <c r="X344" s="567" t="str">
        <f t="shared" si="45"/>
        <v>No hay Programación</v>
      </c>
      <c r="Y344" s="568" t="str">
        <f t="shared" si="46"/>
        <v>De acuerdo con lo programado</v>
      </c>
      <c r="Z344" s="575"/>
      <c r="AA344" s="575"/>
      <c r="AB344" s="575"/>
      <c r="AC344" s="575"/>
      <c r="AD344" s="575"/>
    </row>
    <row r="345" spans="1:30" ht="35.25" customHeight="1" thickTop="1" thickBot="1">
      <c r="A345" s="563">
        <v>20.13</v>
      </c>
      <c r="B345" s="564"/>
      <c r="C345" s="564"/>
      <c r="D345" s="564"/>
      <c r="E345" s="564"/>
      <c r="F345" s="587" t="s">
        <v>1374</v>
      </c>
      <c r="G345" s="605">
        <v>0</v>
      </c>
      <c r="H345" s="605">
        <v>0</v>
      </c>
      <c r="I345" s="567" t="str">
        <f t="shared" si="40"/>
        <v>No hay Programación</v>
      </c>
      <c r="J345" s="568" t="str">
        <f t="shared" si="41"/>
        <v>De acuerdo con lo programado</v>
      </c>
      <c r="K345" s="588"/>
      <c r="L345" s="604">
        <v>1</v>
      </c>
      <c r="M345" s="604">
        <v>1</v>
      </c>
      <c r="N345" s="567">
        <f t="shared" si="47"/>
        <v>1</v>
      </c>
      <c r="O345" s="568" t="str">
        <f t="shared" si="42"/>
        <v>De acuerdo con lo programado</v>
      </c>
      <c r="P345" s="575"/>
      <c r="Q345" s="643">
        <v>0</v>
      </c>
      <c r="R345" s="643">
        <v>0</v>
      </c>
      <c r="S345" s="567" t="str">
        <f t="shared" si="43"/>
        <v>No hay Programación</v>
      </c>
      <c r="T345" s="568" t="str">
        <f t="shared" si="44"/>
        <v>De acuerdo con lo programado</v>
      </c>
      <c r="U345" s="575"/>
      <c r="V345" s="575">
        <f>'[2]PIF AIDOQ'!V345+'[2]PIF PB'!V345+[2]David!V345+'[2]José Luis'!V345+[2]Leo!V345+[2]Ricardo!V345+'[2]Luis A'!V345+[2]DR!V345</f>
        <v>0</v>
      </c>
      <c r="W345" s="575">
        <f>'[2]PIF AIDOQ'!W345+'[2]PIF PB'!W345+[2]David!W345+'[2]José Luis'!W345+[2]Leo!W345+[2]Ricardo!W345+'[2]Luis A'!W345+[2]DR!W345</f>
        <v>4</v>
      </c>
      <c r="X345" s="567" t="str">
        <f t="shared" si="45"/>
        <v>No hay Programación</v>
      </c>
      <c r="Y345" s="568" t="str">
        <f t="shared" si="46"/>
        <v>De acuerdo con lo programado</v>
      </c>
      <c r="Z345" s="575"/>
      <c r="AA345" s="575"/>
      <c r="AB345" s="575"/>
      <c r="AC345" s="575"/>
      <c r="AD345" s="575"/>
    </row>
    <row r="346" spans="1:30" ht="35.25" customHeight="1" thickTop="1" thickBot="1">
      <c r="A346" s="563">
        <v>20.13</v>
      </c>
      <c r="B346" s="564"/>
      <c r="C346" s="564"/>
      <c r="D346" s="564"/>
      <c r="E346" s="564"/>
      <c r="F346" s="587" t="s">
        <v>1374</v>
      </c>
      <c r="G346" s="605">
        <v>0</v>
      </c>
      <c r="H346" s="605">
        <v>0</v>
      </c>
      <c r="I346" s="567" t="str">
        <f t="shared" si="40"/>
        <v>No hay Programación</v>
      </c>
      <c r="J346" s="568" t="str">
        <f t="shared" si="41"/>
        <v>De acuerdo con lo programado</v>
      </c>
      <c r="K346" s="588"/>
      <c r="L346" s="604">
        <v>0</v>
      </c>
      <c r="M346" s="604">
        <v>0</v>
      </c>
      <c r="N346" s="567" t="str">
        <f t="shared" si="47"/>
        <v>No hay Programación</v>
      </c>
      <c r="O346" s="568" t="str">
        <f t="shared" si="42"/>
        <v>De acuerdo con lo programado</v>
      </c>
      <c r="P346" s="575"/>
      <c r="Q346" s="643">
        <v>0</v>
      </c>
      <c r="R346" s="643">
        <v>0</v>
      </c>
      <c r="S346" s="567" t="str">
        <f t="shared" si="43"/>
        <v>No hay Programación</v>
      </c>
      <c r="T346" s="568" t="str">
        <f t="shared" si="44"/>
        <v>De acuerdo con lo programado</v>
      </c>
      <c r="U346" s="575"/>
      <c r="V346" s="575">
        <f>'[2]PIF AIDOQ'!V346+'[2]PIF PB'!V346+[2]David!V346+'[2]José Luis'!V346+[2]Leo!V346+[2]Ricardo!V346+'[2]Luis A'!V346+[2]DR!V346</f>
        <v>0</v>
      </c>
      <c r="W346" s="575">
        <f>'[2]PIF AIDOQ'!W346+'[2]PIF PB'!W346+[2]David!W346+'[2]José Luis'!W346+[2]Leo!W346+[2]Ricardo!W346+'[2]Luis A'!W346+[2]DR!W346</f>
        <v>0</v>
      </c>
      <c r="X346" s="567" t="str">
        <f t="shared" si="45"/>
        <v>No hay Programación</v>
      </c>
      <c r="Y346" s="568" t="str">
        <f t="shared" si="46"/>
        <v>De acuerdo con lo programado</v>
      </c>
      <c r="Z346" s="575"/>
      <c r="AA346" s="575"/>
      <c r="AB346" s="575"/>
      <c r="AC346" s="575"/>
      <c r="AD346" s="575"/>
    </row>
    <row r="347" spans="1:30" ht="35.25" customHeight="1" thickTop="1" thickBot="1">
      <c r="A347" s="563">
        <v>20.13</v>
      </c>
      <c r="B347" s="564"/>
      <c r="C347" s="564"/>
      <c r="D347" s="564"/>
      <c r="E347" s="564"/>
      <c r="F347" s="587" t="s">
        <v>1374</v>
      </c>
      <c r="G347" s="605">
        <v>0</v>
      </c>
      <c r="H347" s="605">
        <v>0</v>
      </c>
      <c r="I347" s="567" t="str">
        <f t="shared" si="40"/>
        <v>No hay Programación</v>
      </c>
      <c r="J347" s="568" t="str">
        <f t="shared" si="41"/>
        <v>De acuerdo con lo programado</v>
      </c>
      <c r="K347" s="588"/>
      <c r="L347" s="604">
        <v>0</v>
      </c>
      <c r="M347" s="604">
        <v>0</v>
      </c>
      <c r="N347" s="567" t="str">
        <f t="shared" si="47"/>
        <v>No hay Programación</v>
      </c>
      <c r="O347" s="568" t="str">
        <f t="shared" si="42"/>
        <v>De acuerdo con lo programado</v>
      </c>
      <c r="P347" s="575"/>
      <c r="Q347" s="643">
        <v>0</v>
      </c>
      <c r="R347" s="643">
        <v>0</v>
      </c>
      <c r="S347" s="567" t="str">
        <f t="shared" si="43"/>
        <v>No hay Programación</v>
      </c>
      <c r="T347" s="568" t="str">
        <f t="shared" si="44"/>
        <v>De acuerdo con lo programado</v>
      </c>
      <c r="U347" s="575"/>
      <c r="V347" s="575">
        <f>'[2]PIF AIDOQ'!V347+'[2]PIF PB'!V347+[2]David!V347+'[2]José Luis'!V347+[2]Leo!V347+[2]Ricardo!V347+'[2]Luis A'!V347+[2]DR!V347</f>
        <v>0</v>
      </c>
      <c r="W347" s="575">
        <f>'[2]PIF AIDOQ'!W347+'[2]PIF PB'!W347+[2]David!W347+'[2]José Luis'!W347+[2]Leo!W347+[2]Ricardo!W347+'[2]Luis A'!W347+[2]DR!W347</f>
        <v>0</v>
      </c>
      <c r="X347" s="567" t="str">
        <f t="shared" si="45"/>
        <v>No hay Programación</v>
      </c>
      <c r="Y347" s="568" t="str">
        <f t="shared" si="46"/>
        <v>De acuerdo con lo programado</v>
      </c>
      <c r="Z347" s="575"/>
      <c r="AA347" s="575"/>
      <c r="AB347" s="575"/>
      <c r="AC347" s="575"/>
      <c r="AD347" s="575"/>
    </row>
    <row r="348" spans="1:30" ht="35.25" customHeight="1" thickTop="1" thickBot="1">
      <c r="A348" s="563">
        <v>20.13</v>
      </c>
      <c r="B348" s="564"/>
      <c r="C348" s="564"/>
      <c r="D348" s="564"/>
      <c r="E348" s="564"/>
      <c r="F348" s="587" t="s">
        <v>1374</v>
      </c>
      <c r="G348" s="605">
        <v>0</v>
      </c>
      <c r="H348" s="605">
        <v>0</v>
      </c>
      <c r="I348" s="567" t="str">
        <f t="shared" si="40"/>
        <v>No hay Programación</v>
      </c>
      <c r="J348" s="568" t="str">
        <f t="shared" si="41"/>
        <v>De acuerdo con lo programado</v>
      </c>
      <c r="K348" s="588"/>
      <c r="L348" s="604">
        <v>0</v>
      </c>
      <c r="M348" s="604">
        <v>0</v>
      </c>
      <c r="N348" s="567" t="str">
        <f t="shared" si="47"/>
        <v>No hay Programación</v>
      </c>
      <c r="O348" s="568" t="str">
        <f t="shared" si="42"/>
        <v>De acuerdo con lo programado</v>
      </c>
      <c r="P348" s="575"/>
      <c r="Q348" s="643">
        <v>0</v>
      </c>
      <c r="R348" s="643">
        <v>0</v>
      </c>
      <c r="S348" s="567" t="str">
        <f t="shared" si="43"/>
        <v>No hay Programación</v>
      </c>
      <c r="T348" s="568" t="str">
        <f t="shared" si="44"/>
        <v>De acuerdo con lo programado</v>
      </c>
      <c r="U348" s="575"/>
      <c r="V348" s="575">
        <f>'[2]PIF AIDOQ'!V348+'[2]PIF PB'!V348+[2]David!V348+'[2]José Luis'!V348+[2]Leo!V348+[2]Ricardo!V348+'[2]Luis A'!V348+[2]DR!V348</f>
        <v>0</v>
      </c>
      <c r="W348" s="575">
        <f>'[2]PIF AIDOQ'!W348+'[2]PIF PB'!W348+[2]David!W348+'[2]José Luis'!W348+[2]Leo!W348+[2]Ricardo!W348+'[2]Luis A'!W348+[2]DR!W348</f>
        <v>0</v>
      </c>
      <c r="X348" s="567" t="str">
        <f t="shared" si="45"/>
        <v>No hay Programación</v>
      </c>
      <c r="Y348" s="568" t="str">
        <f t="shared" si="46"/>
        <v>De acuerdo con lo programado</v>
      </c>
      <c r="Z348" s="575"/>
      <c r="AA348" s="575"/>
      <c r="AB348" s="575"/>
      <c r="AC348" s="575"/>
      <c r="AD348" s="575"/>
    </row>
    <row r="349" spans="1:30" ht="35.25" customHeight="1" thickTop="1" thickBot="1">
      <c r="A349" s="563">
        <v>20.13</v>
      </c>
      <c r="B349" s="564"/>
      <c r="C349" s="564"/>
      <c r="D349" s="564"/>
      <c r="E349" s="564"/>
      <c r="F349" s="587" t="s">
        <v>1374</v>
      </c>
      <c r="G349" s="605">
        <v>0</v>
      </c>
      <c r="H349" s="605">
        <v>0</v>
      </c>
      <c r="I349" s="567" t="str">
        <f t="shared" si="40"/>
        <v>No hay Programación</v>
      </c>
      <c r="J349" s="568" t="str">
        <f t="shared" si="41"/>
        <v>De acuerdo con lo programado</v>
      </c>
      <c r="K349" s="588"/>
      <c r="L349" s="604">
        <v>0</v>
      </c>
      <c r="M349" s="604">
        <v>0</v>
      </c>
      <c r="N349" s="567" t="str">
        <f t="shared" si="47"/>
        <v>No hay Programación</v>
      </c>
      <c r="O349" s="568" t="str">
        <f t="shared" si="42"/>
        <v>De acuerdo con lo programado</v>
      </c>
      <c r="P349" s="575"/>
      <c r="Q349" s="643">
        <v>0</v>
      </c>
      <c r="R349" s="643">
        <v>0</v>
      </c>
      <c r="S349" s="567" t="str">
        <f t="shared" si="43"/>
        <v>No hay Programación</v>
      </c>
      <c r="T349" s="568" t="str">
        <f t="shared" si="44"/>
        <v>De acuerdo con lo programado</v>
      </c>
      <c r="U349" s="575"/>
      <c r="V349" s="575">
        <f>'[2]PIF AIDOQ'!V349+'[2]PIF PB'!V349+[2]David!V349+'[2]José Luis'!V349+[2]Leo!V349+[2]Ricardo!V349+'[2]Luis A'!V349+[2]DR!V349</f>
        <v>0</v>
      </c>
      <c r="W349" s="575">
        <f>'[2]PIF AIDOQ'!W349+'[2]PIF PB'!W349+[2]David!W349+'[2]José Luis'!W349+[2]Leo!W349+[2]Ricardo!W349+'[2]Luis A'!W349+[2]DR!W349</f>
        <v>0</v>
      </c>
      <c r="X349" s="567" t="str">
        <f t="shared" si="45"/>
        <v>No hay Programación</v>
      </c>
      <c r="Y349" s="568" t="str">
        <f t="shared" si="46"/>
        <v>De acuerdo con lo programado</v>
      </c>
      <c r="Z349" s="575"/>
      <c r="AA349" s="575"/>
      <c r="AB349" s="575"/>
      <c r="AC349" s="575"/>
      <c r="AD349" s="575"/>
    </row>
    <row r="350" spans="1:30" ht="35.25" customHeight="1" thickTop="1" thickBot="1">
      <c r="A350" s="563">
        <v>20.13</v>
      </c>
      <c r="B350" s="564"/>
      <c r="C350" s="564"/>
      <c r="D350" s="564"/>
      <c r="E350" s="564"/>
      <c r="F350" s="587" t="s">
        <v>1374</v>
      </c>
      <c r="G350" s="605">
        <v>0</v>
      </c>
      <c r="H350" s="605">
        <v>0</v>
      </c>
      <c r="I350" s="567" t="str">
        <f t="shared" si="40"/>
        <v>No hay Programación</v>
      </c>
      <c r="J350" s="568" t="str">
        <f t="shared" si="41"/>
        <v>De acuerdo con lo programado</v>
      </c>
      <c r="K350" s="588"/>
      <c r="L350" s="604">
        <v>0</v>
      </c>
      <c r="M350" s="604">
        <v>0</v>
      </c>
      <c r="N350" s="567" t="str">
        <f t="shared" si="47"/>
        <v>No hay Programación</v>
      </c>
      <c r="O350" s="568" t="str">
        <f t="shared" si="42"/>
        <v>De acuerdo con lo programado</v>
      </c>
      <c r="P350" s="575"/>
      <c r="Q350" s="643">
        <v>0</v>
      </c>
      <c r="R350" s="643">
        <v>0</v>
      </c>
      <c r="S350" s="567" t="str">
        <f t="shared" si="43"/>
        <v>No hay Programación</v>
      </c>
      <c r="T350" s="568" t="str">
        <f t="shared" si="44"/>
        <v>De acuerdo con lo programado</v>
      </c>
      <c r="U350" s="575"/>
      <c r="V350" s="575">
        <f>'[2]PIF AIDOQ'!V350+'[2]PIF PB'!V350+[2]David!V350+'[2]José Luis'!V350+[2]Leo!V350+[2]Ricardo!V350+'[2]Luis A'!V350+[2]DR!V350</f>
        <v>0</v>
      </c>
      <c r="W350" s="575">
        <f>'[2]PIF AIDOQ'!W350+'[2]PIF PB'!W350+[2]David!W350+'[2]José Luis'!W350+[2]Leo!W350+[2]Ricardo!W350+'[2]Luis A'!W350+[2]DR!W350</f>
        <v>0</v>
      </c>
      <c r="X350" s="567" t="str">
        <f t="shared" si="45"/>
        <v>No hay Programación</v>
      </c>
      <c r="Y350" s="568" t="str">
        <f t="shared" si="46"/>
        <v>De acuerdo con lo programado</v>
      </c>
      <c r="Z350" s="575"/>
      <c r="AA350" s="575"/>
      <c r="AB350" s="575"/>
      <c r="AC350" s="575"/>
      <c r="AD350" s="575"/>
    </row>
    <row r="351" spans="1:30" ht="35.25" customHeight="1" thickTop="1" thickBot="1">
      <c r="A351" s="563">
        <v>20.13</v>
      </c>
      <c r="B351" s="564"/>
      <c r="C351" s="564"/>
      <c r="D351" s="564"/>
      <c r="E351" s="564"/>
      <c r="F351" s="587" t="s">
        <v>1374</v>
      </c>
      <c r="G351" s="605">
        <v>0</v>
      </c>
      <c r="H351" s="605">
        <v>0</v>
      </c>
      <c r="I351" s="567" t="str">
        <f t="shared" si="40"/>
        <v>No hay Programación</v>
      </c>
      <c r="J351" s="568" t="str">
        <f t="shared" si="41"/>
        <v>De acuerdo con lo programado</v>
      </c>
      <c r="K351" s="588"/>
      <c r="L351" s="604">
        <v>0</v>
      </c>
      <c r="M351" s="604">
        <v>0</v>
      </c>
      <c r="N351" s="567" t="str">
        <f t="shared" si="47"/>
        <v>No hay Programación</v>
      </c>
      <c r="O351" s="568" t="str">
        <f t="shared" si="42"/>
        <v>De acuerdo con lo programado</v>
      </c>
      <c r="P351" s="575"/>
      <c r="Q351" s="643">
        <v>0</v>
      </c>
      <c r="R351" s="643">
        <v>0</v>
      </c>
      <c r="S351" s="567" t="str">
        <f t="shared" si="43"/>
        <v>No hay Programación</v>
      </c>
      <c r="T351" s="568" t="str">
        <f t="shared" si="44"/>
        <v>De acuerdo con lo programado</v>
      </c>
      <c r="U351" s="575"/>
      <c r="V351" s="575">
        <f>'[2]PIF AIDOQ'!V351+'[2]PIF PB'!V351+[2]David!V351+'[2]José Luis'!V351+[2]Leo!V351+[2]Ricardo!V351+'[2]Luis A'!V351+[2]DR!V351</f>
        <v>0</v>
      </c>
      <c r="W351" s="575">
        <f>'[2]PIF AIDOQ'!W351+'[2]PIF PB'!W351+[2]David!W351+'[2]José Luis'!W351+[2]Leo!W351+[2]Ricardo!W351+'[2]Luis A'!W351+[2]DR!W351</f>
        <v>0</v>
      </c>
      <c r="X351" s="567" t="str">
        <f t="shared" si="45"/>
        <v>No hay Programación</v>
      </c>
      <c r="Y351" s="568" t="str">
        <f t="shared" si="46"/>
        <v>De acuerdo con lo programado</v>
      </c>
      <c r="Z351" s="575"/>
      <c r="AA351" s="575"/>
      <c r="AB351" s="575"/>
      <c r="AC351" s="575"/>
      <c r="AD351" s="575"/>
    </row>
    <row r="352" spans="1:30" ht="35.25" customHeight="1" thickTop="1" thickBot="1">
      <c r="A352" s="563">
        <v>20.13</v>
      </c>
      <c r="B352" s="564"/>
      <c r="C352" s="564"/>
      <c r="D352" s="564"/>
      <c r="E352" s="564"/>
      <c r="F352" s="587" t="s">
        <v>1374</v>
      </c>
      <c r="G352" s="605">
        <v>0</v>
      </c>
      <c r="H352" s="605">
        <v>0</v>
      </c>
      <c r="I352" s="567" t="str">
        <f t="shared" si="40"/>
        <v>No hay Programación</v>
      </c>
      <c r="J352" s="568" t="str">
        <f t="shared" si="41"/>
        <v>De acuerdo con lo programado</v>
      </c>
      <c r="K352" s="588"/>
      <c r="L352" s="604">
        <v>0</v>
      </c>
      <c r="M352" s="604">
        <v>0</v>
      </c>
      <c r="N352" s="567" t="str">
        <f t="shared" si="47"/>
        <v>No hay Programación</v>
      </c>
      <c r="O352" s="568" t="str">
        <f t="shared" si="42"/>
        <v>De acuerdo con lo programado</v>
      </c>
      <c r="P352" s="575"/>
      <c r="Q352" s="643">
        <v>0</v>
      </c>
      <c r="R352" s="643">
        <v>0</v>
      </c>
      <c r="S352" s="567" t="str">
        <f t="shared" si="43"/>
        <v>No hay Programación</v>
      </c>
      <c r="T352" s="568" t="str">
        <f t="shared" si="44"/>
        <v>De acuerdo con lo programado</v>
      </c>
      <c r="U352" s="575"/>
      <c r="V352" s="575">
        <f>'[2]PIF AIDOQ'!V352+'[2]PIF PB'!V352+[2]David!V352+'[2]José Luis'!V352+[2]Leo!V352+[2]Ricardo!V352+'[2]Luis A'!V352+[2]DR!V352</f>
        <v>0</v>
      </c>
      <c r="W352" s="575">
        <f>'[2]PIF AIDOQ'!W352+'[2]PIF PB'!W352+[2]David!W352+'[2]José Luis'!W352+[2]Leo!W352+[2]Ricardo!W352+'[2]Luis A'!W352+[2]DR!W352</f>
        <v>0</v>
      </c>
      <c r="X352" s="567" t="str">
        <f t="shared" si="45"/>
        <v>No hay Programación</v>
      </c>
      <c r="Y352" s="568" t="str">
        <f t="shared" si="46"/>
        <v>De acuerdo con lo programado</v>
      </c>
      <c r="Z352" s="575"/>
      <c r="AA352" s="575"/>
      <c r="AB352" s="575"/>
      <c r="AC352" s="575"/>
      <c r="AD352" s="575"/>
    </row>
    <row r="353" spans="1:30" ht="35.25" customHeight="1" thickTop="1" thickBot="1">
      <c r="A353" s="563">
        <v>20.13</v>
      </c>
      <c r="B353" s="564"/>
      <c r="C353" s="564"/>
      <c r="D353" s="564"/>
      <c r="E353" s="564"/>
      <c r="F353" s="587" t="s">
        <v>1374</v>
      </c>
      <c r="G353" s="605">
        <v>0</v>
      </c>
      <c r="H353" s="605">
        <v>0</v>
      </c>
      <c r="I353" s="567" t="str">
        <f t="shared" si="40"/>
        <v>No hay Programación</v>
      </c>
      <c r="J353" s="568" t="str">
        <f t="shared" si="41"/>
        <v>De acuerdo con lo programado</v>
      </c>
      <c r="K353" s="588"/>
      <c r="L353" s="604">
        <v>0</v>
      </c>
      <c r="M353" s="604">
        <v>0</v>
      </c>
      <c r="N353" s="567" t="str">
        <f t="shared" si="47"/>
        <v>No hay Programación</v>
      </c>
      <c r="O353" s="568" t="str">
        <f t="shared" si="42"/>
        <v>De acuerdo con lo programado</v>
      </c>
      <c r="P353" s="575"/>
      <c r="Q353" s="643">
        <v>0</v>
      </c>
      <c r="R353" s="643">
        <v>0</v>
      </c>
      <c r="S353" s="567" t="str">
        <f t="shared" si="43"/>
        <v>No hay Programación</v>
      </c>
      <c r="T353" s="568" t="str">
        <f t="shared" si="44"/>
        <v>De acuerdo con lo programado</v>
      </c>
      <c r="U353" s="575"/>
      <c r="V353" s="575">
        <f>'[2]PIF AIDOQ'!V353+'[2]PIF PB'!V353+[2]David!V353+'[2]José Luis'!V353+[2]Leo!V353+[2]Ricardo!V353+'[2]Luis A'!V353+[2]DR!V353</f>
        <v>0</v>
      </c>
      <c r="W353" s="575">
        <f>'[2]PIF AIDOQ'!W353+'[2]PIF PB'!W353+[2]David!W353+'[2]José Luis'!W353+[2]Leo!W353+[2]Ricardo!W353+'[2]Luis A'!W353+[2]DR!W353</f>
        <v>0</v>
      </c>
      <c r="X353" s="567" t="str">
        <f t="shared" si="45"/>
        <v>No hay Programación</v>
      </c>
      <c r="Y353" s="568" t="str">
        <f t="shared" si="46"/>
        <v>De acuerdo con lo programado</v>
      </c>
      <c r="Z353" s="575"/>
      <c r="AA353" s="575"/>
      <c r="AB353" s="575"/>
      <c r="AC353" s="575"/>
      <c r="AD353" s="575"/>
    </row>
    <row r="354" spans="1:30" ht="35.25" customHeight="1" thickTop="1" thickBot="1">
      <c r="A354" s="563">
        <v>20.13</v>
      </c>
      <c r="B354" s="564"/>
      <c r="C354" s="564"/>
      <c r="D354" s="564"/>
      <c r="E354" s="564"/>
      <c r="F354" s="587" t="s">
        <v>1374</v>
      </c>
      <c r="G354" s="605">
        <v>0</v>
      </c>
      <c r="H354" s="605">
        <v>0</v>
      </c>
      <c r="I354" s="567" t="str">
        <f t="shared" si="40"/>
        <v>No hay Programación</v>
      </c>
      <c r="J354" s="568" t="str">
        <f t="shared" si="41"/>
        <v>De acuerdo con lo programado</v>
      </c>
      <c r="K354" s="588"/>
      <c r="L354" s="604">
        <v>0</v>
      </c>
      <c r="M354" s="604">
        <v>0</v>
      </c>
      <c r="N354" s="567" t="str">
        <f t="shared" si="47"/>
        <v>No hay Programación</v>
      </c>
      <c r="O354" s="568" t="str">
        <f t="shared" si="42"/>
        <v>De acuerdo con lo programado</v>
      </c>
      <c r="P354" s="575"/>
      <c r="Q354" s="643">
        <v>0</v>
      </c>
      <c r="R354" s="643">
        <v>0</v>
      </c>
      <c r="S354" s="567" t="str">
        <f t="shared" si="43"/>
        <v>No hay Programación</v>
      </c>
      <c r="T354" s="568" t="str">
        <f t="shared" si="44"/>
        <v>De acuerdo con lo programado</v>
      </c>
      <c r="U354" s="575"/>
      <c r="V354" s="575">
        <f>'[2]PIF AIDOQ'!V354+'[2]PIF PB'!V354+[2]David!V354+'[2]José Luis'!V354+[2]Leo!V354+[2]Ricardo!V354+'[2]Luis A'!V354+[2]DR!V354</f>
        <v>0</v>
      </c>
      <c r="W354" s="575">
        <f>'[2]PIF AIDOQ'!W354+'[2]PIF PB'!W354+[2]David!W354+'[2]José Luis'!W354+[2]Leo!W354+[2]Ricardo!W354+'[2]Luis A'!W354+[2]DR!W354</f>
        <v>0</v>
      </c>
      <c r="X354" s="567" t="str">
        <f t="shared" si="45"/>
        <v>No hay Programación</v>
      </c>
      <c r="Y354" s="568" t="str">
        <f t="shared" si="46"/>
        <v>De acuerdo con lo programado</v>
      </c>
      <c r="Z354" s="575"/>
      <c r="AA354" s="575"/>
      <c r="AB354" s="575"/>
      <c r="AC354" s="575"/>
      <c r="AD354" s="575"/>
    </row>
    <row r="355" spans="1:30" ht="35.25" customHeight="1" thickTop="1" thickBot="1">
      <c r="A355" s="563">
        <v>20.13</v>
      </c>
      <c r="B355" s="564"/>
      <c r="C355" s="564"/>
      <c r="D355" s="564"/>
      <c r="E355" s="564"/>
      <c r="F355" s="587" t="s">
        <v>1374</v>
      </c>
      <c r="G355" s="605">
        <v>0</v>
      </c>
      <c r="H355" s="605">
        <v>0</v>
      </c>
      <c r="I355" s="567" t="str">
        <f t="shared" si="40"/>
        <v>No hay Programación</v>
      </c>
      <c r="J355" s="568" t="str">
        <f t="shared" si="41"/>
        <v>De acuerdo con lo programado</v>
      </c>
      <c r="K355" s="588"/>
      <c r="L355" s="604">
        <v>0</v>
      </c>
      <c r="M355" s="604">
        <v>0</v>
      </c>
      <c r="N355" s="567" t="str">
        <f t="shared" si="47"/>
        <v>No hay Programación</v>
      </c>
      <c r="O355" s="568" t="str">
        <f t="shared" si="42"/>
        <v>De acuerdo con lo programado</v>
      </c>
      <c r="P355" s="575"/>
      <c r="Q355" s="643">
        <v>0</v>
      </c>
      <c r="R355" s="643">
        <v>0</v>
      </c>
      <c r="S355" s="567" t="str">
        <f t="shared" si="43"/>
        <v>No hay Programación</v>
      </c>
      <c r="T355" s="568" t="str">
        <f t="shared" si="44"/>
        <v>De acuerdo con lo programado</v>
      </c>
      <c r="U355" s="575"/>
      <c r="V355" s="575">
        <f>'[2]PIF AIDOQ'!V355+'[2]PIF PB'!V355+[2]David!V355+'[2]José Luis'!V355+[2]Leo!V355+[2]Ricardo!V355+'[2]Luis A'!V355+[2]DR!V355</f>
        <v>0</v>
      </c>
      <c r="W355" s="575">
        <f>'[2]PIF AIDOQ'!W355+'[2]PIF PB'!W355+[2]David!W355+'[2]José Luis'!W355+[2]Leo!W355+[2]Ricardo!W355+'[2]Luis A'!W355+[2]DR!W355</f>
        <v>0</v>
      </c>
      <c r="X355" s="567" t="str">
        <f t="shared" si="45"/>
        <v>No hay Programación</v>
      </c>
      <c r="Y355" s="568" t="str">
        <f t="shared" si="46"/>
        <v>De acuerdo con lo programado</v>
      </c>
      <c r="Z355" s="575"/>
      <c r="AA355" s="575"/>
      <c r="AB355" s="575"/>
      <c r="AC355" s="575"/>
      <c r="AD355" s="575"/>
    </row>
    <row r="356" spans="1:30" ht="35.25" customHeight="1" thickTop="1" thickBot="1">
      <c r="A356" s="563">
        <v>20.13</v>
      </c>
      <c r="B356" s="564"/>
      <c r="C356" s="564"/>
      <c r="D356" s="564"/>
      <c r="E356" s="564"/>
      <c r="F356" s="587" t="s">
        <v>1374</v>
      </c>
      <c r="G356" s="605">
        <v>0</v>
      </c>
      <c r="H356" s="605">
        <v>0</v>
      </c>
      <c r="I356" s="567" t="str">
        <f t="shared" si="40"/>
        <v>No hay Programación</v>
      </c>
      <c r="J356" s="568" t="str">
        <f t="shared" si="41"/>
        <v>De acuerdo con lo programado</v>
      </c>
      <c r="K356" s="588"/>
      <c r="L356" s="604">
        <v>0</v>
      </c>
      <c r="M356" s="604">
        <v>0</v>
      </c>
      <c r="N356" s="567" t="str">
        <f t="shared" si="47"/>
        <v>No hay Programación</v>
      </c>
      <c r="O356" s="568" t="str">
        <f t="shared" si="42"/>
        <v>De acuerdo con lo programado</v>
      </c>
      <c r="P356" s="575"/>
      <c r="Q356" s="643">
        <v>0</v>
      </c>
      <c r="R356" s="643">
        <v>0</v>
      </c>
      <c r="S356" s="567" t="str">
        <f t="shared" si="43"/>
        <v>No hay Programación</v>
      </c>
      <c r="T356" s="568" t="str">
        <f t="shared" si="44"/>
        <v>De acuerdo con lo programado</v>
      </c>
      <c r="U356" s="575"/>
      <c r="V356" s="575">
        <f>'[2]PIF AIDOQ'!V356+'[2]PIF PB'!V356+[2]David!V356+'[2]José Luis'!V356+[2]Leo!V356+[2]Ricardo!V356+'[2]Luis A'!V356+[2]DR!V356</f>
        <v>0</v>
      </c>
      <c r="W356" s="575">
        <f>'[2]PIF AIDOQ'!W356+'[2]PIF PB'!W356+[2]David!W356+'[2]José Luis'!W356+[2]Leo!W356+[2]Ricardo!W356+'[2]Luis A'!W356+[2]DR!W356</f>
        <v>0</v>
      </c>
      <c r="X356" s="567" t="str">
        <f t="shared" si="45"/>
        <v>No hay Programación</v>
      </c>
      <c r="Y356" s="568" t="str">
        <f t="shared" si="46"/>
        <v>De acuerdo con lo programado</v>
      </c>
      <c r="Z356" s="575"/>
      <c r="AA356" s="575"/>
      <c r="AB356" s="575"/>
      <c r="AC356" s="575"/>
      <c r="AD356" s="575"/>
    </row>
    <row r="357" spans="1:30" ht="35.25" customHeight="1" thickTop="1" thickBot="1">
      <c r="A357" s="563">
        <v>20.14</v>
      </c>
      <c r="B357" s="564"/>
      <c r="C357" s="564"/>
      <c r="D357" s="564"/>
      <c r="E357" s="564"/>
      <c r="F357" s="587" t="s">
        <v>1375</v>
      </c>
      <c r="G357" s="605">
        <v>3</v>
      </c>
      <c r="H357" s="605">
        <v>3</v>
      </c>
      <c r="I357" s="567">
        <f t="shared" si="40"/>
        <v>1</v>
      </c>
      <c r="J357" s="568" t="str">
        <f t="shared" si="41"/>
        <v>De acuerdo con lo programado</v>
      </c>
      <c r="K357" s="588"/>
      <c r="L357" s="604">
        <v>6</v>
      </c>
      <c r="M357" s="604">
        <v>6</v>
      </c>
      <c r="N357" s="567">
        <f t="shared" si="47"/>
        <v>1</v>
      </c>
      <c r="O357" s="568" t="str">
        <f t="shared" si="42"/>
        <v>De acuerdo con lo programado</v>
      </c>
      <c r="P357" s="575"/>
      <c r="Q357" s="643">
        <v>9</v>
      </c>
      <c r="R357" s="643">
        <v>9</v>
      </c>
      <c r="S357" s="567">
        <f t="shared" si="43"/>
        <v>1</v>
      </c>
      <c r="T357" s="568" t="str">
        <f t="shared" si="44"/>
        <v>De acuerdo con lo programado</v>
      </c>
      <c r="U357" s="575"/>
      <c r="V357" s="575">
        <f>'[2]PIF AIDOQ'!V357+'[2]PIF PB'!V357+[2]David!V357+'[2]José Luis'!V357+[2]Leo!V357+[2]Ricardo!V357+'[2]Luis A'!V357+[2]DR!V357</f>
        <v>6</v>
      </c>
      <c r="W357" s="575">
        <f>'[2]PIF AIDOQ'!W357+'[2]PIF PB'!W357+[2]David!W357+'[2]José Luis'!W357+[2]Leo!W357+[2]Ricardo!W357+'[2]Luis A'!W357+[2]DR!W357</f>
        <v>14</v>
      </c>
      <c r="X357" s="567">
        <f t="shared" si="45"/>
        <v>2.3333333333333335</v>
      </c>
      <c r="Y357" s="568" t="str">
        <f t="shared" si="46"/>
        <v>De acuerdo con lo programado</v>
      </c>
      <c r="Z357" s="575"/>
      <c r="AA357" s="575"/>
      <c r="AB357" s="575"/>
      <c r="AC357" s="575"/>
      <c r="AD357" s="575"/>
    </row>
    <row r="358" spans="1:30" ht="35.25" customHeight="1" thickTop="1" thickBot="1">
      <c r="A358" s="563">
        <v>20.14</v>
      </c>
      <c r="B358" s="564"/>
      <c r="C358" s="564"/>
      <c r="D358" s="564"/>
      <c r="E358" s="564"/>
      <c r="F358" s="587" t="s">
        <v>1375</v>
      </c>
      <c r="G358" s="605">
        <v>0</v>
      </c>
      <c r="H358" s="605">
        <v>0</v>
      </c>
      <c r="I358" s="567" t="str">
        <f t="shared" si="40"/>
        <v>No hay Programación</v>
      </c>
      <c r="J358" s="568" t="str">
        <f t="shared" si="41"/>
        <v>De acuerdo con lo programado</v>
      </c>
      <c r="K358" s="588"/>
      <c r="L358" s="604">
        <v>0</v>
      </c>
      <c r="M358" s="604">
        <v>0</v>
      </c>
      <c r="N358" s="567" t="str">
        <f t="shared" si="47"/>
        <v>No hay Programación</v>
      </c>
      <c r="O358" s="568" t="str">
        <f t="shared" si="42"/>
        <v>De acuerdo con lo programado</v>
      </c>
      <c r="P358" s="575"/>
      <c r="Q358" s="643">
        <v>0</v>
      </c>
      <c r="R358" s="643">
        <v>0</v>
      </c>
      <c r="S358" s="567" t="str">
        <f t="shared" si="43"/>
        <v>No hay Programación</v>
      </c>
      <c r="T358" s="568" t="str">
        <f t="shared" si="44"/>
        <v>De acuerdo con lo programado</v>
      </c>
      <c r="U358" s="575"/>
      <c r="V358" s="575">
        <f>'[2]PIF AIDOQ'!V358+'[2]PIF PB'!V358+[2]David!V358+'[2]José Luis'!V358+[2]Leo!V358+[2]Ricardo!V358+'[2]Luis A'!V358+[2]DR!V358</f>
        <v>0</v>
      </c>
      <c r="W358" s="575">
        <f>'[2]PIF AIDOQ'!W358+'[2]PIF PB'!W358+[2]David!W358+'[2]José Luis'!W358+[2]Leo!W358+[2]Ricardo!W358+'[2]Luis A'!W358+[2]DR!W358</f>
        <v>0</v>
      </c>
      <c r="X358" s="567" t="str">
        <f t="shared" si="45"/>
        <v>No hay Programación</v>
      </c>
      <c r="Y358" s="568" t="str">
        <f t="shared" si="46"/>
        <v>De acuerdo con lo programado</v>
      </c>
      <c r="Z358" s="575"/>
      <c r="AA358" s="575"/>
      <c r="AB358" s="575"/>
      <c r="AC358" s="575"/>
      <c r="AD358" s="575"/>
    </row>
    <row r="359" spans="1:30" ht="35.25" customHeight="1" thickTop="1" thickBot="1">
      <c r="A359" s="563">
        <v>20.14</v>
      </c>
      <c r="B359" s="564"/>
      <c r="C359" s="564"/>
      <c r="D359" s="564"/>
      <c r="E359" s="564"/>
      <c r="F359" s="587" t="s">
        <v>1375</v>
      </c>
      <c r="G359" s="605">
        <v>0</v>
      </c>
      <c r="H359" s="605">
        <v>0</v>
      </c>
      <c r="I359" s="567" t="str">
        <f t="shared" si="40"/>
        <v>No hay Programación</v>
      </c>
      <c r="J359" s="568" t="str">
        <f t="shared" si="41"/>
        <v>De acuerdo con lo programado</v>
      </c>
      <c r="K359" s="588"/>
      <c r="L359" s="604">
        <v>0</v>
      </c>
      <c r="M359" s="604">
        <v>0</v>
      </c>
      <c r="N359" s="567" t="str">
        <f t="shared" si="47"/>
        <v>No hay Programación</v>
      </c>
      <c r="O359" s="568" t="str">
        <f t="shared" si="42"/>
        <v>De acuerdo con lo programado</v>
      </c>
      <c r="P359" s="575"/>
      <c r="Q359" s="643">
        <v>0</v>
      </c>
      <c r="R359" s="643">
        <v>0</v>
      </c>
      <c r="S359" s="567" t="str">
        <f t="shared" si="43"/>
        <v>No hay Programación</v>
      </c>
      <c r="T359" s="568" t="str">
        <f t="shared" si="44"/>
        <v>De acuerdo con lo programado</v>
      </c>
      <c r="U359" s="575"/>
      <c r="V359" s="575">
        <f>'[2]PIF AIDOQ'!V359+'[2]PIF PB'!V359+[2]David!V359+'[2]José Luis'!V359+[2]Leo!V359+[2]Ricardo!V359+'[2]Luis A'!V359+[2]DR!V359</f>
        <v>0</v>
      </c>
      <c r="W359" s="575">
        <f>'[2]PIF AIDOQ'!W359+'[2]PIF PB'!W359+[2]David!W359+'[2]José Luis'!W359+[2]Leo!W359+[2]Ricardo!W359+'[2]Luis A'!W359+[2]DR!W359</f>
        <v>0</v>
      </c>
      <c r="X359" s="567" t="str">
        <f t="shared" si="45"/>
        <v>No hay Programación</v>
      </c>
      <c r="Y359" s="568" t="str">
        <f t="shared" si="46"/>
        <v>De acuerdo con lo programado</v>
      </c>
      <c r="Z359" s="575"/>
      <c r="AA359" s="575"/>
      <c r="AB359" s="575"/>
      <c r="AC359" s="575"/>
      <c r="AD359" s="575"/>
    </row>
    <row r="360" spans="1:30" ht="35.25" customHeight="1" thickTop="1" thickBot="1">
      <c r="A360" s="563">
        <v>20.14</v>
      </c>
      <c r="B360" s="564"/>
      <c r="C360" s="564"/>
      <c r="D360" s="564"/>
      <c r="E360" s="564"/>
      <c r="F360" s="587" t="s">
        <v>1375</v>
      </c>
      <c r="G360" s="605">
        <v>0</v>
      </c>
      <c r="H360" s="605">
        <v>0</v>
      </c>
      <c r="I360" s="567" t="str">
        <f t="shared" si="40"/>
        <v>No hay Programación</v>
      </c>
      <c r="J360" s="568" t="str">
        <f t="shared" si="41"/>
        <v>De acuerdo con lo programado</v>
      </c>
      <c r="K360" s="588"/>
      <c r="L360" s="604">
        <v>0</v>
      </c>
      <c r="M360" s="604">
        <v>0</v>
      </c>
      <c r="N360" s="567" t="str">
        <f t="shared" si="47"/>
        <v>No hay Programación</v>
      </c>
      <c r="O360" s="568" t="str">
        <f t="shared" si="42"/>
        <v>De acuerdo con lo programado</v>
      </c>
      <c r="P360" s="575"/>
      <c r="Q360" s="643">
        <v>0</v>
      </c>
      <c r="R360" s="643">
        <v>0</v>
      </c>
      <c r="S360" s="567" t="str">
        <f t="shared" si="43"/>
        <v>No hay Programación</v>
      </c>
      <c r="T360" s="568" t="str">
        <f t="shared" si="44"/>
        <v>De acuerdo con lo programado</v>
      </c>
      <c r="U360" s="575"/>
      <c r="V360" s="575">
        <f>'[2]PIF AIDOQ'!V360+'[2]PIF PB'!V360+[2]David!V360+'[2]José Luis'!V360+[2]Leo!V360+[2]Ricardo!V360+'[2]Luis A'!V360+[2]DR!V360</f>
        <v>0</v>
      </c>
      <c r="W360" s="575">
        <f>'[2]PIF AIDOQ'!W360+'[2]PIF PB'!W360+[2]David!W360+'[2]José Luis'!W360+[2]Leo!W360+[2]Ricardo!W360+'[2]Luis A'!W360+[2]DR!W360</f>
        <v>0</v>
      </c>
      <c r="X360" s="567" t="str">
        <f t="shared" si="45"/>
        <v>No hay Programación</v>
      </c>
      <c r="Y360" s="568" t="str">
        <f t="shared" si="46"/>
        <v>De acuerdo con lo programado</v>
      </c>
      <c r="Z360" s="575"/>
      <c r="AA360" s="575"/>
      <c r="AB360" s="575"/>
      <c r="AC360" s="575"/>
      <c r="AD360" s="575"/>
    </row>
    <row r="361" spans="1:30" ht="35.25" customHeight="1" thickTop="1" thickBot="1">
      <c r="A361" s="563">
        <v>20.14</v>
      </c>
      <c r="B361" s="564"/>
      <c r="C361" s="564"/>
      <c r="D361" s="564"/>
      <c r="E361" s="564"/>
      <c r="F361" s="587" t="s">
        <v>1375</v>
      </c>
      <c r="G361" s="605">
        <v>0</v>
      </c>
      <c r="H361" s="605">
        <v>0</v>
      </c>
      <c r="I361" s="567" t="str">
        <f t="shared" si="40"/>
        <v>No hay Programación</v>
      </c>
      <c r="J361" s="568" t="str">
        <f t="shared" si="41"/>
        <v>De acuerdo con lo programado</v>
      </c>
      <c r="K361" s="588"/>
      <c r="L361" s="604">
        <v>0</v>
      </c>
      <c r="M361" s="604">
        <v>0</v>
      </c>
      <c r="N361" s="567" t="str">
        <f t="shared" si="47"/>
        <v>No hay Programación</v>
      </c>
      <c r="O361" s="568" t="str">
        <f t="shared" si="42"/>
        <v>De acuerdo con lo programado</v>
      </c>
      <c r="P361" s="575"/>
      <c r="Q361" s="643">
        <v>0</v>
      </c>
      <c r="R361" s="643">
        <v>0</v>
      </c>
      <c r="S361" s="567" t="str">
        <f t="shared" si="43"/>
        <v>No hay Programación</v>
      </c>
      <c r="T361" s="568" t="str">
        <f t="shared" si="44"/>
        <v>De acuerdo con lo programado</v>
      </c>
      <c r="U361" s="575"/>
      <c r="V361" s="575">
        <f>'[2]PIF AIDOQ'!V361+'[2]PIF PB'!V361+[2]David!V361+'[2]José Luis'!V361+[2]Leo!V361+[2]Ricardo!V361+'[2]Luis A'!V361+[2]DR!V361</f>
        <v>0</v>
      </c>
      <c r="W361" s="575">
        <f>'[2]PIF AIDOQ'!W361+'[2]PIF PB'!W361+[2]David!W361+'[2]José Luis'!W361+[2]Leo!W361+[2]Ricardo!W361+'[2]Luis A'!W361+[2]DR!W361</f>
        <v>0</v>
      </c>
      <c r="X361" s="567" t="str">
        <f t="shared" si="45"/>
        <v>No hay Programación</v>
      </c>
      <c r="Y361" s="568" t="str">
        <f t="shared" si="46"/>
        <v>De acuerdo con lo programado</v>
      </c>
      <c r="Z361" s="575"/>
      <c r="AA361" s="575"/>
      <c r="AB361" s="575"/>
      <c r="AC361" s="575"/>
      <c r="AD361" s="575"/>
    </row>
    <row r="362" spans="1:30" ht="35.25" customHeight="1" thickTop="1" thickBot="1">
      <c r="A362" s="563">
        <v>20.14</v>
      </c>
      <c r="B362" s="564"/>
      <c r="C362" s="564"/>
      <c r="D362" s="564"/>
      <c r="E362" s="564"/>
      <c r="F362" s="587" t="s">
        <v>1375</v>
      </c>
      <c r="G362" s="605">
        <v>0</v>
      </c>
      <c r="H362" s="605">
        <v>0</v>
      </c>
      <c r="I362" s="567" t="str">
        <f t="shared" si="40"/>
        <v>No hay Programación</v>
      </c>
      <c r="J362" s="568" t="str">
        <f t="shared" si="41"/>
        <v>De acuerdo con lo programado</v>
      </c>
      <c r="K362" s="588"/>
      <c r="L362" s="604">
        <v>0</v>
      </c>
      <c r="M362" s="604">
        <v>0</v>
      </c>
      <c r="N362" s="567" t="str">
        <f t="shared" si="47"/>
        <v>No hay Programación</v>
      </c>
      <c r="O362" s="568" t="str">
        <f t="shared" si="42"/>
        <v>De acuerdo con lo programado</v>
      </c>
      <c r="P362" s="575"/>
      <c r="Q362" s="643">
        <v>0</v>
      </c>
      <c r="R362" s="643">
        <v>0</v>
      </c>
      <c r="S362" s="567" t="str">
        <f t="shared" si="43"/>
        <v>No hay Programación</v>
      </c>
      <c r="T362" s="568" t="str">
        <f t="shared" si="44"/>
        <v>De acuerdo con lo programado</v>
      </c>
      <c r="U362" s="575"/>
      <c r="V362" s="575">
        <f>'[2]PIF AIDOQ'!V362+'[2]PIF PB'!V362+[2]David!V362+'[2]José Luis'!V362+[2]Leo!V362+[2]Ricardo!V362+'[2]Luis A'!V362+[2]DR!V362</f>
        <v>0</v>
      </c>
      <c r="W362" s="575">
        <f>'[2]PIF AIDOQ'!W362+'[2]PIF PB'!W362+[2]David!W362+'[2]José Luis'!W362+[2]Leo!W362+[2]Ricardo!W362+'[2]Luis A'!W362+[2]DR!W362</f>
        <v>0</v>
      </c>
      <c r="X362" s="567" t="str">
        <f t="shared" si="45"/>
        <v>No hay Programación</v>
      </c>
      <c r="Y362" s="568" t="str">
        <f t="shared" si="46"/>
        <v>De acuerdo con lo programado</v>
      </c>
      <c r="Z362" s="575"/>
      <c r="AA362" s="575"/>
      <c r="AB362" s="575"/>
      <c r="AC362" s="575"/>
      <c r="AD362" s="575"/>
    </row>
    <row r="363" spans="1:30" ht="35.25" customHeight="1" thickTop="1" thickBot="1">
      <c r="A363" s="563">
        <v>20.14</v>
      </c>
      <c r="B363" s="564"/>
      <c r="C363" s="564"/>
      <c r="D363" s="564"/>
      <c r="E363" s="564"/>
      <c r="F363" s="587" t="s">
        <v>1375</v>
      </c>
      <c r="G363" s="605">
        <v>0</v>
      </c>
      <c r="H363" s="605">
        <v>0</v>
      </c>
      <c r="I363" s="567" t="str">
        <f t="shared" si="40"/>
        <v>No hay Programación</v>
      </c>
      <c r="J363" s="568" t="str">
        <f t="shared" si="41"/>
        <v>De acuerdo con lo programado</v>
      </c>
      <c r="K363" s="588"/>
      <c r="L363" s="604">
        <v>0</v>
      </c>
      <c r="M363" s="604">
        <v>0</v>
      </c>
      <c r="N363" s="567" t="str">
        <f t="shared" si="47"/>
        <v>No hay Programación</v>
      </c>
      <c r="O363" s="568" t="str">
        <f t="shared" si="42"/>
        <v>De acuerdo con lo programado</v>
      </c>
      <c r="P363" s="575"/>
      <c r="Q363" s="643">
        <v>0</v>
      </c>
      <c r="R363" s="643">
        <v>0</v>
      </c>
      <c r="S363" s="567" t="str">
        <f t="shared" si="43"/>
        <v>No hay Programación</v>
      </c>
      <c r="T363" s="568" t="str">
        <f t="shared" si="44"/>
        <v>De acuerdo con lo programado</v>
      </c>
      <c r="U363" s="575"/>
      <c r="V363" s="575">
        <f>'[2]PIF AIDOQ'!V363+'[2]PIF PB'!V363+[2]David!V363+'[2]José Luis'!V363+[2]Leo!V363+[2]Ricardo!V363+'[2]Luis A'!V363+[2]DR!V363</f>
        <v>0</v>
      </c>
      <c r="W363" s="575">
        <f>'[2]PIF AIDOQ'!W363+'[2]PIF PB'!W363+[2]David!W363+'[2]José Luis'!W363+[2]Leo!W363+[2]Ricardo!W363+'[2]Luis A'!W363+[2]DR!W363</f>
        <v>0</v>
      </c>
      <c r="X363" s="567" t="str">
        <f t="shared" si="45"/>
        <v>No hay Programación</v>
      </c>
      <c r="Y363" s="568" t="str">
        <f t="shared" si="46"/>
        <v>De acuerdo con lo programado</v>
      </c>
      <c r="Z363" s="575"/>
      <c r="AA363" s="575"/>
      <c r="AB363" s="575"/>
      <c r="AC363" s="575"/>
      <c r="AD363" s="575"/>
    </row>
    <row r="364" spans="1:30" ht="35.25" customHeight="1" thickTop="1" thickBot="1">
      <c r="A364" s="563">
        <v>20.149999999999999</v>
      </c>
      <c r="B364" s="564"/>
      <c r="C364" s="564"/>
      <c r="D364" s="564"/>
      <c r="E364" s="564"/>
      <c r="F364" s="587" t="s">
        <v>1376</v>
      </c>
      <c r="G364" s="605">
        <v>0</v>
      </c>
      <c r="H364" s="605">
        <v>0</v>
      </c>
      <c r="I364" s="567" t="str">
        <f t="shared" si="40"/>
        <v>No hay Programación</v>
      </c>
      <c r="J364" s="568" t="str">
        <f t="shared" si="41"/>
        <v>De acuerdo con lo programado</v>
      </c>
      <c r="K364" s="588"/>
      <c r="L364" s="604">
        <v>0</v>
      </c>
      <c r="M364" s="604">
        <v>0</v>
      </c>
      <c r="N364" s="567" t="str">
        <f t="shared" si="47"/>
        <v>No hay Programación</v>
      </c>
      <c r="O364" s="568" t="str">
        <f t="shared" si="42"/>
        <v>De acuerdo con lo programado</v>
      </c>
      <c r="P364" s="575"/>
      <c r="Q364" s="643">
        <v>1</v>
      </c>
      <c r="R364" s="643">
        <v>6</v>
      </c>
      <c r="S364" s="567">
        <f t="shared" si="43"/>
        <v>6</v>
      </c>
      <c r="T364" s="568" t="str">
        <f t="shared" si="44"/>
        <v>De acuerdo con lo programado</v>
      </c>
      <c r="U364" s="575"/>
      <c r="V364" s="575">
        <f>'[2]PIF AIDOQ'!V364+'[2]PIF PB'!V364+[2]David!V364+'[2]José Luis'!V364+[2]Leo!V364+[2]Ricardo!V364+'[2]Luis A'!V364+[2]DR!V364</f>
        <v>0</v>
      </c>
      <c r="W364" s="575">
        <f>'[2]PIF AIDOQ'!W364+'[2]PIF PB'!W364+[2]David!W364+'[2]José Luis'!W364+[2]Leo!W364+[2]Ricardo!W364+'[2]Luis A'!W364+[2]DR!W364</f>
        <v>0</v>
      </c>
      <c r="X364" s="567" t="str">
        <f t="shared" si="45"/>
        <v>No hay Programación</v>
      </c>
      <c r="Y364" s="568" t="str">
        <f t="shared" si="46"/>
        <v>De acuerdo con lo programado</v>
      </c>
      <c r="Z364" s="575"/>
      <c r="AA364" s="575"/>
      <c r="AB364" s="575"/>
      <c r="AC364" s="575"/>
      <c r="AD364" s="575"/>
    </row>
    <row r="365" spans="1:30" ht="35.25" customHeight="1" thickTop="1" thickBot="1">
      <c r="A365" s="563">
        <v>20.149999999999999</v>
      </c>
      <c r="B365" s="564"/>
      <c r="C365" s="564"/>
      <c r="D365" s="564"/>
      <c r="E365" s="564"/>
      <c r="F365" s="587" t="s">
        <v>1376</v>
      </c>
      <c r="G365" s="605">
        <v>0</v>
      </c>
      <c r="H365" s="605">
        <v>0</v>
      </c>
      <c r="I365" s="567" t="str">
        <f t="shared" si="40"/>
        <v>No hay Programación</v>
      </c>
      <c r="J365" s="568" t="str">
        <f t="shared" si="41"/>
        <v>De acuerdo con lo programado</v>
      </c>
      <c r="K365" s="588"/>
      <c r="L365" s="604">
        <v>2</v>
      </c>
      <c r="M365" s="604">
        <v>2</v>
      </c>
      <c r="N365" s="567">
        <f t="shared" si="47"/>
        <v>1</v>
      </c>
      <c r="O365" s="568" t="str">
        <f t="shared" si="42"/>
        <v>De acuerdo con lo programado</v>
      </c>
      <c r="P365" s="575"/>
      <c r="Q365" s="643">
        <v>0</v>
      </c>
      <c r="R365" s="643">
        <v>0</v>
      </c>
      <c r="S365" s="567" t="str">
        <f t="shared" si="43"/>
        <v>No hay Programación</v>
      </c>
      <c r="T365" s="568" t="str">
        <f t="shared" si="44"/>
        <v>De acuerdo con lo programado</v>
      </c>
      <c r="U365" s="575"/>
      <c r="V365" s="575">
        <f>'[2]PIF AIDOQ'!V365+'[2]PIF PB'!V365+[2]David!V365+'[2]José Luis'!V365+[2]Leo!V365+[2]Ricardo!V365+'[2]Luis A'!V365+[2]DR!V365</f>
        <v>0</v>
      </c>
      <c r="W365" s="575">
        <f>'[2]PIF AIDOQ'!W365+'[2]PIF PB'!W365+[2]David!W365+'[2]José Luis'!W365+[2]Leo!W365+[2]Ricardo!W365+'[2]Luis A'!W365+[2]DR!W365</f>
        <v>0</v>
      </c>
      <c r="X365" s="567" t="str">
        <f t="shared" si="45"/>
        <v>No hay Programación</v>
      </c>
      <c r="Y365" s="568" t="str">
        <f t="shared" si="46"/>
        <v>De acuerdo con lo programado</v>
      </c>
      <c r="Z365" s="575"/>
      <c r="AA365" s="575"/>
      <c r="AB365" s="575"/>
      <c r="AC365" s="575"/>
      <c r="AD365" s="575"/>
    </row>
    <row r="366" spans="1:30" ht="35.25" customHeight="1" thickTop="1" thickBot="1">
      <c r="A366" s="563">
        <v>20.149999999999999</v>
      </c>
      <c r="B366" s="564"/>
      <c r="C366" s="564"/>
      <c r="D366" s="564"/>
      <c r="E366" s="564"/>
      <c r="F366" s="587" t="s">
        <v>1376</v>
      </c>
      <c r="G366" s="605">
        <v>0</v>
      </c>
      <c r="H366" s="605">
        <v>0</v>
      </c>
      <c r="I366" s="567" t="str">
        <f t="shared" si="40"/>
        <v>No hay Programación</v>
      </c>
      <c r="J366" s="568" t="str">
        <f t="shared" si="41"/>
        <v>De acuerdo con lo programado</v>
      </c>
      <c r="K366" s="588"/>
      <c r="L366" s="604">
        <v>0</v>
      </c>
      <c r="M366" s="604">
        <v>0</v>
      </c>
      <c r="N366" s="567" t="str">
        <f t="shared" si="47"/>
        <v>No hay Programación</v>
      </c>
      <c r="O366" s="568" t="str">
        <f t="shared" si="42"/>
        <v>De acuerdo con lo programado</v>
      </c>
      <c r="P366" s="575"/>
      <c r="Q366" s="643">
        <v>0</v>
      </c>
      <c r="R366" s="643">
        <v>0</v>
      </c>
      <c r="S366" s="567" t="str">
        <f t="shared" si="43"/>
        <v>No hay Programación</v>
      </c>
      <c r="T366" s="568" t="str">
        <f t="shared" si="44"/>
        <v>De acuerdo con lo programado</v>
      </c>
      <c r="U366" s="575"/>
      <c r="V366" s="575">
        <f>'[2]PIF AIDOQ'!V366+'[2]PIF PB'!V366+[2]David!V366+'[2]José Luis'!V366+[2]Leo!V366+[2]Ricardo!V366+'[2]Luis A'!V366+[2]DR!V366</f>
        <v>0</v>
      </c>
      <c r="W366" s="575">
        <f>'[2]PIF AIDOQ'!W366+'[2]PIF PB'!W366+[2]David!W366+'[2]José Luis'!W366+[2]Leo!W366+[2]Ricardo!W366+'[2]Luis A'!W366+[2]DR!W366</f>
        <v>0</v>
      </c>
      <c r="X366" s="567" t="str">
        <f t="shared" si="45"/>
        <v>No hay Programación</v>
      </c>
      <c r="Y366" s="568" t="str">
        <f t="shared" si="46"/>
        <v>De acuerdo con lo programado</v>
      </c>
      <c r="Z366" s="575"/>
      <c r="AA366" s="575"/>
      <c r="AB366" s="575"/>
      <c r="AC366" s="575"/>
      <c r="AD366" s="575"/>
    </row>
    <row r="367" spans="1:30" ht="35.25" customHeight="1" thickTop="1" thickBot="1">
      <c r="A367" s="563">
        <v>20.149999999999999</v>
      </c>
      <c r="B367" s="564"/>
      <c r="C367" s="564"/>
      <c r="D367" s="564"/>
      <c r="E367" s="564"/>
      <c r="F367" s="587" t="s">
        <v>1376</v>
      </c>
      <c r="G367" s="605">
        <v>0</v>
      </c>
      <c r="H367" s="605">
        <v>0</v>
      </c>
      <c r="I367" s="567" t="str">
        <f t="shared" si="40"/>
        <v>No hay Programación</v>
      </c>
      <c r="J367" s="568" t="str">
        <f t="shared" si="41"/>
        <v>De acuerdo con lo programado</v>
      </c>
      <c r="K367" s="588"/>
      <c r="L367" s="604">
        <v>0</v>
      </c>
      <c r="M367" s="604">
        <v>0</v>
      </c>
      <c r="N367" s="567" t="str">
        <f t="shared" si="47"/>
        <v>No hay Programación</v>
      </c>
      <c r="O367" s="568" t="str">
        <f t="shared" si="42"/>
        <v>De acuerdo con lo programado</v>
      </c>
      <c r="P367" s="575"/>
      <c r="Q367" s="643">
        <v>0</v>
      </c>
      <c r="R367" s="643">
        <v>0</v>
      </c>
      <c r="S367" s="567" t="str">
        <f t="shared" si="43"/>
        <v>No hay Programación</v>
      </c>
      <c r="T367" s="568" t="str">
        <f t="shared" si="44"/>
        <v>De acuerdo con lo programado</v>
      </c>
      <c r="U367" s="575"/>
      <c r="V367" s="575">
        <f>'[2]PIF AIDOQ'!V367+'[2]PIF PB'!V367+[2]David!V367+'[2]José Luis'!V367+[2]Leo!V367+[2]Ricardo!V367+'[2]Luis A'!V367+[2]DR!V367</f>
        <v>0</v>
      </c>
      <c r="W367" s="575">
        <f>'[2]PIF AIDOQ'!W367+'[2]PIF PB'!W367+[2]David!W367+'[2]José Luis'!W367+[2]Leo!W367+[2]Ricardo!W367+'[2]Luis A'!W367+[2]DR!W367</f>
        <v>0</v>
      </c>
      <c r="X367" s="567" t="str">
        <f t="shared" si="45"/>
        <v>No hay Programación</v>
      </c>
      <c r="Y367" s="568" t="str">
        <f t="shared" si="46"/>
        <v>De acuerdo con lo programado</v>
      </c>
      <c r="Z367" s="575"/>
      <c r="AA367" s="575"/>
      <c r="AB367" s="575"/>
      <c r="AC367" s="575"/>
      <c r="AD367" s="575"/>
    </row>
    <row r="368" spans="1:30" ht="35.25" customHeight="1" thickTop="1" thickBot="1">
      <c r="A368" s="563">
        <v>20.149999999999999</v>
      </c>
      <c r="B368" s="564"/>
      <c r="C368" s="564"/>
      <c r="D368" s="564"/>
      <c r="E368" s="564"/>
      <c r="F368" s="587" t="s">
        <v>1376</v>
      </c>
      <c r="G368" s="605">
        <v>0</v>
      </c>
      <c r="H368" s="605">
        <v>0</v>
      </c>
      <c r="I368" s="567" t="str">
        <f t="shared" si="40"/>
        <v>No hay Programación</v>
      </c>
      <c r="J368" s="568" t="str">
        <f t="shared" si="41"/>
        <v>De acuerdo con lo programado</v>
      </c>
      <c r="K368" s="588"/>
      <c r="L368" s="604">
        <v>0</v>
      </c>
      <c r="M368" s="604">
        <v>0</v>
      </c>
      <c r="N368" s="567" t="str">
        <f t="shared" si="47"/>
        <v>No hay Programación</v>
      </c>
      <c r="O368" s="568" t="str">
        <f t="shared" si="42"/>
        <v>De acuerdo con lo programado</v>
      </c>
      <c r="P368" s="575"/>
      <c r="Q368" s="643">
        <v>0</v>
      </c>
      <c r="R368" s="643">
        <v>0</v>
      </c>
      <c r="S368" s="567" t="str">
        <f t="shared" si="43"/>
        <v>No hay Programación</v>
      </c>
      <c r="T368" s="568" t="str">
        <f t="shared" si="44"/>
        <v>De acuerdo con lo programado</v>
      </c>
      <c r="U368" s="575"/>
      <c r="V368" s="575">
        <f>'[2]PIF AIDOQ'!V368+'[2]PIF PB'!V368+[2]David!V368+'[2]José Luis'!V368+[2]Leo!V368+[2]Ricardo!V368+'[2]Luis A'!V368+[2]DR!V368</f>
        <v>0</v>
      </c>
      <c r="W368" s="575">
        <f>'[2]PIF AIDOQ'!W368+'[2]PIF PB'!W368+[2]David!W368+'[2]José Luis'!W368+[2]Leo!W368+[2]Ricardo!W368+'[2]Luis A'!W368+[2]DR!W368</f>
        <v>0</v>
      </c>
      <c r="X368" s="567" t="str">
        <f t="shared" si="45"/>
        <v>No hay Programación</v>
      </c>
      <c r="Y368" s="568" t="str">
        <f t="shared" si="46"/>
        <v>De acuerdo con lo programado</v>
      </c>
      <c r="Z368" s="575"/>
      <c r="AA368" s="575"/>
      <c r="AB368" s="575"/>
      <c r="AC368" s="575"/>
      <c r="AD368" s="575"/>
    </row>
    <row r="369" spans="1:30" ht="35.25" customHeight="1" thickTop="1" thickBot="1">
      <c r="A369" s="563">
        <v>20.149999999999999</v>
      </c>
      <c r="B369" s="564"/>
      <c r="C369" s="564"/>
      <c r="D369" s="564"/>
      <c r="E369" s="564"/>
      <c r="F369" s="587" t="s">
        <v>1376</v>
      </c>
      <c r="G369" s="605">
        <v>0</v>
      </c>
      <c r="H369" s="605">
        <v>0</v>
      </c>
      <c r="I369" s="567" t="str">
        <f t="shared" si="40"/>
        <v>No hay Programación</v>
      </c>
      <c r="J369" s="568" t="str">
        <f t="shared" si="41"/>
        <v>De acuerdo con lo programado</v>
      </c>
      <c r="K369" s="588"/>
      <c r="L369" s="604">
        <v>0</v>
      </c>
      <c r="M369" s="604">
        <v>0</v>
      </c>
      <c r="N369" s="567" t="str">
        <f t="shared" si="47"/>
        <v>No hay Programación</v>
      </c>
      <c r="O369" s="568" t="str">
        <f t="shared" si="42"/>
        <v>De acuerdo con lo programado</v>
      </c>
      <c r="P369" s="575"/>
      <c r="Q369" s="643">
        <v>0</v>
      </c>
      <c r="R369" s="643">
        <v>0</v>
      </c>
      <c r="S369" s="567" t="str">
        <f t="shared" si="43"/>
        <v>No hay Programación</v>
      </c>
      <c r="T369" s="568" t="str">
        <f t="shared" si="44"/>
        <v>De acuerdo con lo programado</v>
      </c>
      <c r="U369" s="575"/>
      <c r="V369" s="575">
        <f>'[2]PIF AIDOQ'!V369+'[2]PIF PB'!V369+[2]David!V369+'[2]José Luis'!V369+[2]Leo!V369+[2]Ricardo!V369+'[2]Luis A'!V369+[2]DR!V369</f>
        <v>0</v>
      </c>
      <c r="W369" s="575">
        <f>'[2]PIF AIDOQ'!W369+'[2]PIF PB'!W369+[2]David!W369+'[2]José Luis'!W369+[2]Leo!W369+[2]Ricardo!W369+'[2]Luis A'!W369+[2]DR!W369</f>
        <v>0</v>
      </c>
      <c r="X369" s="567" t="str">
        <f t="shared" si="45"/>
        <v>No hay Programación</v>
      </c>
      <c r="Y369" s="568" t="str">
        <f t="shared" si="46"/>
        <v>De acuerdo con lo programado</v>
      </c>
      <c r="Z369" s="575"/>
      <c r="AA369" s="575"/>
      <c r="AB369" s="575"/>
      <c r="AC369" s="575"/>
      <c r="AD369" s="575"/>
    </row>
    <row r="370" spans="1:30" ht="35.25" customHeight="1" thickTop="1" thickBot="1">
      <c r="A370" s="563">
        <v>20.149999999999999</v>
      </c>
      <c r="B370" s="564"/>
      <c r="C370" s="564"/>
      <c r="D370" s="564"/>
      <c r="E370" s="564"/>
      <c r="F370" s="587" t="s">
        <v>1376</v>
      </c>
      <c r="G370" s="605">
        <v>0</v>
      </c>
      <c r="H370" s="605">
        <v>0</v>
      </c>
      <c r="I370" s="567" t="str">
        <f t="shared" si="40"/>
        <v>No hay Programación</v>
      </c>
      <c r="J370" s="568" t="str">
        <f t="shared" si="41"/>
        <v>De acuerdo con lo programado</v>
      </c>
      <c r="K370" s="588"/>
      <c r="L370" s="604">
        <v>0</v>
      </c>
      <c r="M370" s="604">
        <v>0</v>
      </c>
      <c r="N370" s="567" t="str">
        <f t="shared" si="47"/>
        <v>No hay Programación</v>
      </c>
      <c r="O370" s="568" t="str">
        <f t="shared" si="42"/>
        <v>De acuerdo con lo programado</v>
      </c>
      <c r="P370" s="575"/>
      <c r="Q370" s="643">
        <v>0</v>
      </c>
      <c r="R370" s="643">
        <v>0</v>
      </c>
      <c r="S370" s="567" t="str">
        <f t="shared" si="43"/>
        <v>No hay Programación</v>
      </c>
      <c r="T370" s="568" t="str">
        <f t="shared" si="44"/>
        <v>De acuerdo con lo programado</v>
      </c>
      <c r="U370" s="575"/>
      <c r="V370" s="575">
        <f>'[2]PIF AIDOQ'!V370+'[2]PIF PB'!V370+[2]David!V370+'[2]José Luis'!V370+[2]Leo!V370+[2]Ricardo!V370+'[2]Luis A'!V370+[2]DR!V370</f>
        <v>0</v>
      </c>
      <c r="W370" s="575">
        <f>'[2]PIF AIDOQ'!W370+'[2]PIF PB'!W370+[2]David!W370+'[2]José Luis'!W370+[2]Leo!W370+[2]Ricardo!W370+'[2]Luis A'!W370+[2]DR!W370</f>
        <v>0</v>
      </c>
      <c r="X370" s="567" t="str">
        <f t="shared" si="45"/>
        <v>No hay Programación</v>
      </c>
      <c r="Y370" s="568" t="str">
        <f t="shared" si="46"/>
        <v>De acuerdo con lo programado</v>
      </c>
      <c r="Z370" s="575"/>
      <c r="AA370" s="575"/>
      <c r="AB370" s="575"/>
      <c r="AC370" s="575"/>
      <c r="AD370" s="575"/>
    </row>
    <row r="371" spans="1:30" ht="35.25" customHeight="1" thickTop="1" thickBot="1">
      <c r="A371" s="563">
        <v>20.149999999999999</v>
      </c>
      <c r="B371" s="564"/>
      <c r="C371" s="564"/>
      <c r="D371" s="564"/>
      <c r="E371" s="564"/>
      <c r="F371" s="587" t="s">
        <v>1376</v>
      </c>
      <c r="G371" s="605">
        <v>0</v>
      </c>
      <c r="H371" s="605">
        <v>0</v>
      </c>
      <c r="I371" s="567" t="str">
        <f t="shared" si="40"/>
        <v>No hay Programación</v>
      </c>
      <c r="J371" s="568" t="str">
        <f t="shared" si="41"/>
        <v>De acuerdo con lo programado</v>
      </c>
      <c r="K371" s="588"/>
      <c r="L371" s="604">
        <v>0</v>
      </c>
      <c r="M371" s="604">
        <v>0</v>
      </c>
      <c r="N371" s="567" t="str">
        <f t="shared" si="47"/>
        <v>No hay Programación</v>
      </c>
      <c r="O371" s="568" t="str">
        <f t="shared" si="42"/>
        <v>De acuerdo con lo programado</v>
      </c>
      <c r="P371" s="575"/>
      <c r="Q371" s="643">
        <v>0</v>
      </c>
      <c r="R371" s="643">
        <v>0</v>
      </c>
      <c r="S371" s="567" t="str">
        <f t="shared" si="43"/>
        <v>No hay Programación</v>
      </c>
      <c r="T371" s="568" t="str">
        <f t="shared" si="44"/>
        <v>De acuerdo con lo programado</v>
      </c>
      <c r="U371" s="575"/>
      <c r="V371" s="575">
        <f>'[2]PIF AIDOQ'!V371+'[2]PIF PB'!V371+[2]David!V371+'[2]José Luis'!V371+[2]Leo!V371+[2]Ricardo!V371+'[2]Luis A'!V371+[2]DR!V371</f>
        <v>0</v>
      </c>
      <c r="W371" s="575">
        <f>'[2]PIF AIDOQ'!W371+'[2]PIF PB'!W371+[2]David!W371+'[2]José Luis'!W371+[2]Leo!W371+[2]Ricardo!W371+'[2]Luis A'!W371+[2]DR!W371</f>
        <v>0</v>
      </c>
      <c r="X371" s="567" t="str">
        <f t="shared" si="45"/>
        <v>No hay Programación</v>
      </c>
      <c r="Y371" s="568" t="str">
        <f t="shared" si="46"/>
        <v>De acuerdo con lo programado</v>
      </c>
      <c r="Z371" s="575"/>
      <c r="AA371" s="575"/>
      <c r="AB371" s="575"/>
      <c r="AC371" s="575"/>
      <c r="AD371" s="575"/>
    </row>
    <row r="372" spans="1:30" ht="35.25" customHeight="1" thickTop="1" thickBot="1">
      <c r="A372" s="563">
        <v>20.149999999999999</v>
      </c>
      <c r="B372" s="564"/>
      <c r="C372" s="564"/>
      <c r="D372" s="564"/>
      <c r="E372" s="564"/>
      <c r="F372" s="587" t="s">
        <v>1376</v>
      </c>
      <c r="G372" s="605">
        <v>0</v>
      </c>
      <c r="H372" s="605">
        <v>0</v>
      </c>
      <c r="I372" s="567" t="str">
        <f t="shared" si="40"/>
        <v>No hay Programación</v>
      </c>
      <c r="J372" s="568" t="str">
        <f t="shared" si="41"/>
        <v>De acuerdo con lo programado</v>
      </c>
      <c r="K372" s="588"/>
      <c r="L372" s="604">
        <v>0</v>
      </c>
      <c r="M372" s="604">
        <v>0</v>
      </c>
      <c r="N372" s="567" t="str">
        <f t="shared" si="47"/>
        <v>No hay Programación</v>
      </c>
      <c r="O372" s="568" t="str">
        <f t="shared" si="42"/>
        <v>De acuerdo con lo programado</v>
      </c>
      <c r="P372" s="575"/>
      <c r="Q372" s="643">
        <v>0</v>
      </c>
      <c r="R372" s="643">
        <v>0</v>
      </c>
      <c r="S372" s="567" t="str">
        <f t="shared" si="43"/>
        <v>No hay Programación</v>
      </c>
      <c r="T372" s="568" t="str">
        <f t="shared" si="44"/>
        <v>De acuerdo con lo programado</v>
      </c>
      <c r="U372" s="575"/>
      <c r="V372" s="575">
        <f>'[2]PIF AIDOQ'!V372+'[2]PIF PB'!V372+[2]David!V372+'[2]José Luis'!V372+[2]Leo!V372+[2]Ricardo!V372+'[2]Luis A'!V372+[2]DR!V372</f>
        <v>0</v>
      </c>
      <c r="W372" s="575">
        <f>'[2]PIF AIDOQ'!W372+'[2]PIF PB'!W372+[2]David!W372+'[2]José Luis'!W372+[2]Leo!W372+[2]Ricardo!W372+'[2]Luis A'!W372+[2]DR!W372</f>
        <v>0</v>
      </c>
      <c r="X372" s="567" t="str">
        <f t="shared" si="45"/>
        <v>No hay Programación</v>
      </c>
      <c r="Y372" s="568" t="str">
        <f t="shared" si="46"/>
        <v>De acuerdo con lo programado</v>
      </c>
      <c r="Z372" s="575"/>
      <c r="AA372" s="575"/>
      <c r="AB372" s="575"/>
      <c r="AC372" s="575"/>
      <c r="AD372" s="575"/>
    </row>
    <row r="373" spans="1:30" ht="35.25" customHeight="1" thickTop="1" thickBot="1">
      <c r="A373" s="563">
        <v>20.149999999999999</v>
      </c>
      <c r="B373" s="564"/>
      <c r="C373" s="564"/>
      <c r="D373" s="564"/>
      <c r="E373" s="564"/>
      <c r="F373" s="587" t="s">
        <v>1376</v>
      </c>
      <c r="G373" s="605">
        <v>0</v>
      </c>
      <c r="H373" s="605">
        <v>0</v>
      </c>
      <c r="I373" s="567" t="str">
        <f t="shared" si="40"/>
        <v>No hay Programación</v>
      </c>
      <c r="J373" s="568" t="str">
        <f t="shared" si="41"/>
        <v>De acuerdo con lo programado</v>
      </c>
      <c r="K373" s="588"/>
      <c r="L373" s="604">
        <v>0</v>
      </c>
      <c r="M373" s="604">
        <v>0</v>
      </c>
      <c r="N373" s="567" t="str">
        <f t="shared" si="47"/>
        <v>No hay Programación</v>
      </c>
      <c r="O373" s="568" t="str">
        <f t="shared" si="42"/>
        <v>De acuerdo con lo programado</v>
      </c>
      <c r="P373" s="575"/>
      <c r="Q373" s="643">
        <v>0</v>
      </c>
      <c r="R373" s="643">
        <v>0</v>
      </c>
      <c r="S373" s="567" t="str">
        <f t="shared" si="43"/>
        <v>No hay Programación</v>
      </c>
      <c r="T373" s="568" t="str">
        <f t="shared" si="44"/>
        <v>De acuerdo con lo programado</v>
      </c>
      <c r="U373" s="575"/>
      <c r="V373" s="575">
        <f>'[2]PIF AIDOQ'!V373+'[2]PIF PB'!V373+[2]David!V373+'[2]José Luis'!V373+[2]Leo!V373+[2]Ricardo!V373+'[2]Luis A'!V373+[2]DR!V373</f>
        <v>0</v>
      </c>
      <c r="W373" s="575">
        <f>'[2]PIF AIDOQ'!W373+'[2]PIF PB'!W373+[2]David!W373+'[2]José Luis'!W373+[2]Leo!W373+[2]Ricardo!W373+'[2]Luis A'!W373+[2]DR!W373</f>
        <v>0</v>
      </c>
      <c r="X373" s="567" t="str">
        <f t="shared" si="45"/>
        <v>No hay Programación</v>
      </c>
      <c r="Y373" s="568" t="str">
        <f t="shared" si="46"/>
        <v>De acuerdo con lo programado</v>
      </c>
      <c r="Z373" s="575"/>
      <c r="AA373" s="575"/>
      <c r="AB373" s="575"/>
      <c r="AC373" s="575"/>
      <c r="AD373" s="575"/>
    </row>
    <row r="374" spans="1:30" ht="35.25" customHeight="1" thickTop="1" thickBot="1">
      <c r="A374" s="563">
        <v>20.149999999999999</v>
      </c>
      <c r="B374" s="564"/>
      <c r="C374" s="564"/>
      <c r="D374" s="564"/>
      <c r="E374" s="564"/>
      <c r="F374" s="587" t="s">
        <v>1376</v>
      </c>
      <c r="G374" s="605">
        <v>0</v>
      </c>
      <c r="H374" s="605">
        <v>0</v>
      </c>
      <c r="I374" s="567" t="str">
        <f t="shared" si="40"/>
        <v>No hay Programación</v>
      </c>
      <c r="J374" s="568" t="str">
        <f t="shared" si="41"/>
        <v>De acuerdo con lo programado</v>
      </c>
      <c r="K374" s="588"/>
      <c r="L374" s="604">
        <v>0</v>
      </c>
      <c r="M374" s="604">
        <v>0</v>
      </c>
      <c r="N374" s="567" t="str">
        <f t="shared" si="47"/>
        <v>No hay Programación</v>
      </c>
      <c r="O374" s="568" t="str">
        <f t="shared" si="42"/>
        <v>De acuerdo con lo programado</v>
      </c>
      <c r="P374" s="575"/>
      <c r="Q374" s="643">
        <v>0</v>
      </c>
      <c r="R374" s="643">
        <v>0</v>
      </c>
      <c r="S374" s="567" t="str">
        <f t="shared" si="43"/>
        <v>No hay Programación</v>
      </c>
      <c r="T374" s="568" t="str">
        <f t="shared" si="44"/>
        <v>De acuerdo con lo programado</v>
      </c>
      <c r="U374" s="575"/>
      <c r="V374" s="575">
        <f>'[2]PIF AIDOQ'!V374+'[2]PIF PB'!V374+[2]David!V374+'[2]José Luis'!V374+[2]Leo!V374+[2]Ricardo!V374+'[2]Luis A'!V374+[2]DR!V374</f>
        <v>0</v>
      </c>
      <c r="W374" s="575">
        <f>'[2]PIF AIDOQ'!W374+'[2]PIF PB'!W374+[2]David!W374+'[2]José Luis'!W374+[2]Leo!W374+[2]Ricardo!W374+'[2]Luis A'!W374+[2]DR!W374</f>
        <v>0</v>
      </c>
      <c r="X374" s="567" t="str">
        <f t="shared" si="45"/>
        <v>No hay Programación</v>
      </c>
      <c r="Y374" s="568" t="str">
        <f t="shared" si="46"/>
        <v>De acuerdo con lo programado</v>
      </c>
      <c r="Z374" s="575"/>
      <c r="AA374" s="575"/>
      <c r="AB374" s="575"/>
      <c r="AC374" s="575"/>
      <c r="AD374" s="575"/>
    </row>
    <row r="375" spans="1:30" ht="35.25" customHeight="1" thickTop="1" thickBot="1">
      <c r="A375" s="563">
        <v>20.149999999999999</v>
      </c>
      <c r="B375" s="564"/>
      <c r="C375" s="564"/>
      <c r="D375" s="564"/>
      <c r="E375" s="564"/>
      <c r="F375" s="587" t="s">
        <v>1376</v>
      </c>
      <c r="G375" s="605">
        <v>0</v>
      </c>
      <c r="H375" s="605">
        <v>0</v>
      </c>
      <c r="I375" s="567" t="str">
        <f t="shared" si="40"/>
        <v>No hay Programación</v>
      </c>
      <c r="J375" s="568" t="str">
        <f t="shared" si="41"/>
        <v>De acuerdo con lo programado</v>
      </c>
      <c r="K375" s="588"/>
      <c r="L375" s="604">
        <v>0</v>
      </c>
      <c r="M375" s="604">
        <v>0</v>
      </c>
      <c r="N375" s="567" t="str">
        <f t="shared" si="47"/>
        <v>No hay Programación</v>
      </c>
      <c r="O375" s="568" t="str">
        <f t="shared" si="42"/>
        <v>De acuerdo con lo programado</v>
      </c>
      <c r="P375" s="575"/>
      <c r="Q375" s="643">
        <v>0</v>
      </c>
      <c r="R375" s="643">
        <v>0</v>
      </c>
      <c r="S375" s="567" t="str">
        <f t="shared" si="43"/>
        <v>No hay Programación</v>
      </c>
      <c r="T375" s="568" t="str">
        <f t="shared" si="44"/>
        <v>De acuerdo con lo programado</v>
      </c>
      <c r="U375" s="575"/>
      <c r="V375" s="575">
        <f>'[2]PIF AIDOQ'!V375+'[2]PIF PB'!V375+[2]David!V375+'[2]José Luis'!V375+[2]Leo!V375+[2]Ricardo!V375+'[2]Luis A'!V375+[2]DR!V375</f>
        <v>0</v>
      </c>
      <c r="W375" s="575">
        <f>'[2]PIF AIDOQ'!W375+'[2]PIF PB'!W375+[2]David!W375+'[2]José Luis'!W375+[2]Leo!W375+[2]Ricardo!W375+'[2]Luis A'!W375+[2]DR!W375</f>
        <v>0</v>
      </c>
      <c r="X375" s="567" t="str">
        <f t="shared" si="45"/>
        <v>No hay Programación</v>
      </c>
      <c r="Y375" s="568" t="str">
        <f t="shared" si="46"/>
        <v>De acuerdo con lo programado</v>
      </c>
      <c r="Z375" s="575"/>
      <c r="AA375" s="575"/>
      <c r="AB375" s="575"/>
      <c r="AC375" s="575"/>
      <c r="AD375" s="575"/>
    </row>
    <row r="376" spans="1:30" ht="35.25" customHeight="1" thickTop="1" thickBot="1">
      <c r="A376" s="563">
        <v>20.149999999999999</v>
      </c>
      <c r="B376" s="564"/>
      <c r="C376" s="564"/>
      <c r="D376" s="564"/>
      <c r="E376" s="564"/>
      <c r="F376" s="587" t="s">
        <v>1376</v>
      </c>
      <c r="G376" s="605">
        <v>0</v>
      </c>
      <c r="H376" s="605">
        <v>0</v>
      </c>
      <c r="I376" s="567" t="str">
        <f t="shared" si="40"/>
        <v>No hay Programación</v>
      </c>
      <c r="J376" s="568" t="str">
        <f t="shared" si="41"/>
        <v>De acuerdo con lo programado</v>
      </c>
      <c r="K376" s="588"/>
      <c r="L376" s="604">
        <v>0</v>
      </c>
      <c r="M376" s="604">
        <v>0</v>
      </c>
      <c r="N376" s="567" t="str">
        <f t="shared" si="47"/>
        <v>No hay Programación</v>
      </c>
      <c r="O376" s="568" t="str">
        <f t="shared" si="42"/>
        <v>De acuerdo con lo programado</v>
      </c>
      <c r="P376" s="575"/>
      <c r="Q376" s="643">
        <v>0</v>
      </c>
      <c r="R376" s="643">
        <v>0</v>
      </c>
      <c r="S376" s="567" t="str">
        <f t="shared" si="43"/>
        <v>No hay Programación</v>
      </c>
      <c r="T376" s="568" t="str">
        <f t="shared" si="44"/>
        <v>De acuerdo con lo programado</v>
      </c>
      <c r="U376" s="575"/>
      <c r="V376" s="575">
        <f>'[2]PIF AIDOQ'!V376+'[2]PIF PB'!V376+[2]David!V376+'[2]José Luis'!V376+[2]Leo!V376+[2]Ricardo!V376+'[2]Luis A'!V376+[2]DR!V376</f>
        <v>0</v>
      </c>
      <c r="W376" s="575">
        <f>'[2]PIF AIDOQ'!W376+'[2]PIF PB'!W376+[2]David!W376+'[2]José Luis'!W376+[2]Leo!W376+[2]Ricardo!W376+'[2]Luis A'!W376+[2]DR!W376</f>
        <v>0</v>
      </c>
      <c r="X376" s="567" t="str">
        <f t="shared" si="45"/>
        <v>No hay Programación</v>
      </c>
      <c r="Y376" s="568" t="str">
        <f t="shared" si="46"/>
        <v>De acuerdo con lo programado</v>
      </c>
      <c r="Z376" s="575"/>
      <c r="AA376" s="575"/>
      <c r="AB376" s="575"/>
      <c r="AC376" s="575"/>
      <c r="AD376" s="575"/>
    </row>
    <row r="377" spans="1:30" ht="35.25" customHeight="1" thickTop="1" thickBot="1">
      <c r="A377" s="563">
        <v>21</v>
      </c>
      <c r="B377" s="564"/>
      <c r="C377" s="564"/>
      <c r="D377" s="564"/>
      <c r="E377" s="564"/>
      <c r="F377" s="584" t="s">
        <v>1377</v>
      </c>
      <c r="G377" s="605">
        <v>0</v>
      </c>
      <c r="H377" s="605">
        <v>0</v>
      </c>
      <c r="I377" s="567" t="str">
        <f t="shared" si="40"/>
        <v>No hay Programación</v>
      </c>
      <c r="J377" s="568" t="str">
        <f t="shared" si="41"/>
        <v>De acuerdo con lo programado</v>
      </c>
      <c r="K377" s="586"/>
      <c r="L377" s="604">
        <v>0</v>
      </c>
      <c r="M377" s="604">
        <v>0</v>
      </c>
      <c r="N377" s="567" t="str">
        <f t="shared" si="47"/>
        <v>No hay Programación</v>
      </c>
      <c r="O377" s="568" t="str">
        <f t="shared" si="42"/>
        <v>De acuerdo con lo programado</v>
      </c>
      <c r="P377" s="575"/>
      <c r="Q377" s="643">
        <v>0</v>
      </c>
      <c r="R377" s="643">
        <v>0</v>
      </c>
      <c r="S377" s="567" t="str">
        <f t="shared" si="43"/>
        <v>No hay Programación</v>
      </c>
      <c r="T377" s="568" t="str">
        <f t="shared" si="44"/>
        <v>De acuerdo con lo programado</v>
      </c>
      <c r="U377" s="575"/>
      <c r="V377" s="575">
        <f>'[2]PIF AIDOQ'!V377+'[2]PIF PB'!V377+[2]David!V377+'[2]José Luis'!V377+[2]Leo!V377+[2]Ricardo!V377+'[2]Luis A'!V377+[2]DR!V377</f>
        <v>0</v>
      </c>
      <c r="W377" s="575">
        <f>'[2]PIF AIDOQ'!W377+'[2]PIF PB'!W377+[2]David!W377+'[2]José Luis'!W377+[2]Leo!W377+[2]Ricardo!W377+'[2]Luis A'!W377+[2]DR!W377</f>
        <v>0</v>
      </c>
      <c r="X377" s="567" t="str">
        <f t="shared" si="45"/>
        <v>No hay Programación</v>
      </c>
      <c r="Y377" s="568" t="str">
        <f t="shared" si="46"/>
        <v>De acuerdo con lo programado</v>
      </c>
      <c r="Z377" s="575"/>
      <c r="AA377" s="575"/>
      <c r="AB377" s="575"/>
      <c r="AC377" s="575"/>
      <c r="AD377" s="575"/>
    </row>
    <row r="378" spans="1:30" ht="35.25" customHeight="1" thickTop="1" thickBot="1">
      <c r="A378" s="563">
        <v>21.1</v>
      </c>
      <c r="B378" s="564"/>
      <c r="C378" s="564"/>
      <c r="D378" s="564"/>
      <c r="E378" s="564"/>
      <c r="F378" s="577" t="s">
        <v>1378</v>
      </c>
      <c r="G378" s="605">
        <v>0</v>
      </c>
      <c r="H378" s="605">
        <v>0</v>
      </c>
      <c r="I378" s="567" t="str">
        <f t="shared" si="40"/>
        <v>No hay Programación</v>
      </c>
      <c r="J378" s="568" t="str">
        <f t="shared" si="41"/>
        <v>De acuerdo con lo programado</v>
      </c>
      <c r="K378" s="578"/>
      <c r="L378" s="604">
        <v>15</v>
      </c>
      <c r="M378" s="604">
        <v>16</v>
      </c>
      <c r="N378" s="567">
        <f t="shared" si="47"/>
        <v>1.0666666666666667</v>
      </c>
      <c r="O378" s="568" t="str">
        <f t="shared" si="42"/>
        <v>De acuerdo con lo programado</v>
      </c>
      <c r="P378" s="575"/>
      <c r="Q378" s="643">
        <v>18</v>
      </c>
      <c r="R378" s="643">
        <v>18</v>
      </c>
      <c r="S378" s="567">
        <f t="shared" si="43"/>
        <v>1</v>
      </c>
      <c r="T378" s="568" t="str">
        <f t="shared" si="44"/>
        <v>De acuerdo con lo programado</v>
      </c>
      <c r="U378" s="575"/>
      <c r="V378" s="575">
        <f>'[2]PIF AIDOQ'!V378+'[2]PIF PB'!V378+[2]David!V378+'[2]José Luis'!V378+[2]Leo!V378+[2]Ricardo!V378+'[2]Luis A'!V378+[2]DR!V378</f>
        <v>12</v>
      </c>
      <c r="W378" s="575">
        <f>'[2]PIF AIDOQ'!W378+'[2]PIF PB'!W378+[2]David!W378+'[2]José Luis'!W378+[2]Leo!W378+[2]Ricardo!W378+'[2]Luis A'!W378+[2]DR!W378</f>
        <v>12</v>
      </c>
      <c r="X378" s="567">
        <f t="shared" si="45"/>
        <v>1</v>
      </c>
      <c r="Y378" s="568" t="str">
        <f t="shared" si="46"/>
        <v>De acuerdo con lo programado</v>
      </c>
      <c r="Z378" s="575"/>
      <c r="AA378" s="575"/>
      <c r="AB378" s="575"/>
      <c r="AC378" s="575"/>
      <c r="AD378" s="575"/>
    </row>
    <row r="379" spans="1:30" ht="35.25" customHeight="1" thickTop="1" thickBot="1">
      <c r="A379" s="563">
        <v>21.1</v>
      </c>
      <c r="B379" s="564"/>
      <c r="C379" s="564"/>
      <c r="D379" s="564"/>
      <c r="E379" s="564"/>
      <c r="F379" s="577" t="s">
        <v>1378</v>
      </c>
      <c r="G379" s="605">
        <v>0</v>
      </c>
      <c r="H379" s="605">
        <v>0</v>
      </c>
      <c r="I379" s="567" t="str">
        <f t="shared" si="40"/>
        <v>No hay Programación</v>
      </c>
      <c r="J379" s="568" t="str">
        <f t="shared" si="41"/>
        <v>De acuerdo con lo programado</v>
      </c>
      <c r="K379" s="578"/>
      <c r="L379" s="604">
        <v>1</v>
      </c>
      <c r="M379" s="604">
        <v>2</v>
      </c>
      <c r="N379" s="567">
        <f t="shared" si="47"/>
        <v>2</v>
      </c>
      <c r="O379" s="568" t="str">
        <f t="shared" si="42"/>
        <v>De acuerdo con lo programado</v>
      </c>
      <c r="P379" s="575"/>
      <c r="Q379" s="643">
        <v>1</v>
      </c>
      <c r="R379" s="643">
        <v>1</v>
      </c>
      <c r="S379" s="567">
        <f t="shared" si="43"/>
        <v>1</v>
      </c>
      <c r="T379" s="568" t="str">
        <f t="shared" si="44"/>
        <v>De acuerdo con lo programado</v>
      </c>
      <c r="U379" s="575"/>
      <c r="V379" s="575">
        <f>'[2]PIF AIDOQ'!V379+'[2]PIF PB'!V379+[2]David!V379+'[2]José Luis'!V379+[2]Leo!V379+[2]Ricardo!V379+'[2]Luis A'!V379+[2]DR!V379</f>
        <v>0</v>
      </c>
      <c r="W379" s="575">
        <f>'[2]PIF AIDOQ'!W379+'[2]PIF PB'!W379+[2]David!W379+'[2]José Luis'!W379+[2]Leo!W379+[2]Ricardo!W379+'[2]Luis A'!W379+[2]DR!W379</f>
        <v>0</v>
      </c>
      <c r="X379" s="567" t="str">
        <f t="shared" si="45"/>
        <v>No hay Programación</v>
      </c>
      <c r="Y379" s="568" t="str">
        <f t="shared" si="46"/>
        <v>De acuerdo con lo programado</v>
      </c>
      <c r="Z379" s="575"/>
      <c r="AA379" s="575"/>
      <c r="AB379" s="575"/>
      <c r="AC379" s="575"/>
      <c r="AD379" s="575"/>
    </row>
    <row r="380" spans="1:30" ht="35.25" customHeight="1" thickTop="1" thickBot="1">
      <c r="A380" s="563">
        <v>21.1</v>
      </c>
      <c r="B380" s="564"/>
      <c r="C380" s="564"/>
      <c r="D380" s="564"/>
      <c r="E380" s="564"/>
      <c r="F380" s="577" t="s">
        <v>1378</v>
      </c>
      <c r="G380" s="605">
        <v>0</v>
      </c>
      <c r="H380" s="605">
        <v>0</v>
      </c>
      <c r="I380" s="567" t="str">
        <f t="shared" si="40"/>
        <v>No hay Programación</v>
      </c>
      <c r="J380" s="568" t="str">
        <f t="shared" si="41"/>
        <v>De acuerdo con lo programado</v>
      </c>
      <c r="K380" s="578"/>
      <c r="L380" s="604">
        <v>0</v>
      </c>
      <c r="M380" s="604">
        <v>1</v>
      </c>
      <c r="N380" s="567" t="str">
        <f t="shared" si="47"/>
        <v>No hay Programación</v>
      </c>
      <c r="O380" s="568" t="str">
        <f t="shared" si="42"/>
        <v>De acuerdo con lo programado</v>
      </c>
      <c r="P380" s="575"/>
      <c r="Q380" s="643">
        <v>0</v>
      </c>
      <c r="R380" s="643">
        <v>0</v>
      </c>
      <c r="S380" s="567" t="str">
        <f t="shared" si="43"/>
        <v>No hay Programación</v>
      </c>
      <c r="T380" s="568" t="str">
        <f t="shared" si="44"/>
        <v>De acuerdo con lo programado</v>
      </c>
      <c r="U380" s="575"/>
      <c r="V380" s="575">
        <f>'[2]PIF AIDOQ'!V380+'[2]PIF PB'!V380+[2]David!V380+'[2]José Luis'!V380+[2]Leo!V380+[2]Ricardo!V380+'[2]Luis A'!V380+[2]DR!V380</f>
        <v>0</v>
      </c>
      <c r="W380" s="575">
        <f>'[2]PIF AIDOQ'!W380+'[2]PIF PB'!W380+[2]David!W380+'[2]José Luis'!W380+[2]Leo!W380+[2]Ricardo!W380+'[2]Luis A'!W380+[2]DR!W380</f>
        <v>0</v>
      </c>
      <c r="X380" s="567" t="str">
        <f t="shared" si="45"/>
        <v>No hay Programación</v>
      </c>
      <c r="Y380" s="568" t="str">
        <f t="shared" si="46"/>
        <v>De acuerdo con lo programado</v>
      </c>
      <c r="Z380" s="575"/>
      <c r="AA380" s="575"/>
      <c r="AB380" s="575"/>
      <c r="AC380" s="575"/>
      <c r="AD380" s="575"/>
    </row>
    <row r="381" spans="1:30" ht="35.25" customHeight="1" thickTop="1" thickBot="1">
      <c r="A381" s="563">
        <v>21.1</v>
      </c>
      <c r="B381" s="564"/>
      <c r="C381" s="564"/>
      <c r="D381" s="564"/>
      <c r="E381" s="564"/>
      <c r="F381" s="577" t="s">
        <v>1378</v>
      </c>
      <c r="G381" s="605">
        <v>0</v>
      </c>
      <c r="H381" s="605">
        <v>0</v>
      </c>
      <c r="I381" s="567" t="str">
        <f t="shared" si="40"/>
        <v>No hay Programación</v>
      </c>
      <c r="J381" s="568" t="str">
        <f t="shared" si="41"/>
        <v>De acuerdo con lo programado</v>
      </c>
      <c r="K381" s="578"/>
      <c r="L381" s="604">
        <v>0</v>
      </c>
      <c r="M381" s="604">
        <v>1</v>
      </c>
      <c r="N381" s="567" t="str">
        <f t="shared" si="47"/>
        <v>No hay Programación</v>
      </c>
      <c r="O381" s="568" t="str">
        <f t="shared" si="42"/>
        <v>De acuerdo con lo programado</v>
      </c>
      <c r="P381" s="575"/>
      <c r="Q381" s="643">
        <v>0</v>
      </c>
      <c r="R381" s="643">
        <v>0</v>
      </c>
      <c r="S381" s="567" t="str">
        <f t="shared" si="43"/>
        <v>No hay Programación</v>
      </c>
      <c r="T381" s="568" t="str">
        <f t="shared" si="44"/>
        <v>De acuerdo con lo programado</v>
      </c>
      <c r="U381" s="575"/>
      <c r="V381" s="575">
        <f>'[2]PIF AIDOQ'!V381+'[2]PIF PB'!V381+[2]David!V381+'[2]José Luis'!V381+[2]Leo!V381+[2]Ricardo!V381+'[2]Luis A'!V381+[2]DR!V381</f>
        <v>0</v>
      </c>
      <c r="W381" s="575">
        <f>'[2]PIF AIDOQ'!W381+'[2]PIF PB'!W381+[2]David!W381+'[2]José Luis'!W381+[2]Leo!W381+[2]Ricardo!W381+'[2]Luis A'!W381+[2]DR!W381</f>
        <v>0</v>
      </c>
      <c r="X381" s="567" t="str">
        <f t="shared" si="45"/>
        <v>No hay Programación</v>
      </c>
      <c r="Y381" s="568" t="str">
        <f t="shared" si="46"/>
        <v>De acuerdo con lo programado</v>
      </c>
      <c r="Z381" s="575"/>
      <c r="AA381" s="575"/>
      <c r="AB381" s="575"/>
      <c r="AC381" s="575"/>
      <c r="AD381" s="575"/>
    </row>
    <row r="382" spans="1:30" ht="35.25" customHeight="1" thickTop="1" thickBot="1">
      <c r="A382" s="563">
        <v>21.1</v>
      </c>
      <c r="B382" s="564"/>
      <c r="C382" s="564"/>
      <c r="D382" s="564"/>
      <c r="E382" s="564"/>
      <c r="F382" s="577" t="s">
        <v>1378</v>
      </c>
      <c r="G382" s="605">
        <v>0</v>
      </c>
      <c r="H382" s="605">
        <v>0</v>
      </c>
      <c r="I382" s="567" t="str">
        <f t="shared" si="40"/>
        <v>No hay Programación</v>
      </c>
      <c r="J382" s="568" t="str">
        <f t="shared" si="41"/>
        <v>De acuerdo con lo programado</v>
      </c>
      <c r="K382" s="578"/>
      <c r="L382" s="604">
        <v>0</v>
      </c>
      <c r="M382" s="604">
        <v>1</v>
      </c>
      <c r="N382" s="567" t="str">
        <f t="shared" si="47"/>
        <v>No hay Programación</v>
      </c>
      <c r="O382" s="568" t="str">
        <f t="shared" si="42"/>
        <v>De acuerdo con lo programado</v>
      </c>
      <c r="P382" s="575"/>
      <c r="Q382" s="643">
        <v>0</v>
      </c>
      <c r="R382" s="643">
        <v>0</v>
      </c>
      <c r="S382" s="567" t="str">
        <f t="shared" si="43"/>
        <v>No hay Programación</v>
      </c>
      <c r="T382" s="568" t="str">
        <f t="shared" si="44"/>
        <v>De acuerdo con lo programado</v>
      </c>
      <c r="U382" s="575"/>
      <c r="V382" s="575">
        <f>'[2]PIF AIDOQ'!V382+'[2]PIF PB'!V382+[2]David!V382+'[2]José Luis'!V382+[2]Leo!V382+[2]Ricardo!V382+'[2]Luis A'!V382+[2]DR!V382</f>
        <v>0</v>
      </c>
      <c r="W382" s="575">
        <f>'[2]PIF AIDOQ'!W382+'[2]PIF PB'!W382+[2]David!W382+'[2]José Luis'!W382+[2]Leo!W382+[2]Ricardo!W382+'[2]Luis A'!W382+[2]DR!W382</f>
        <v>0</v>
      </c>
      <c r="X382" s="567" t="str">
        <f t="shared" si="45"/>
        <v>No hay Programación</v>
      </c>
      <c r="Y382" s="568" t="str">
        <f t="shared" si="46"/>
        <v>De acuerdo con lo programado</v>
      </c>
      <c r="Z382" s="575"/>
      <c r="AA382" s="575"/>
      <c r="AB382" s="575"/>
      <c r="AC382" s="575"/>
      <c r="AD382" s="575"/>
    </row>
    <row r="383" spans="1:30" ht="35.25" customHeight="1" thickTop="1" thickBot="1">
      <c r="A383" s="563">
        <v>21.1</v>
      </c>
      <c r="B383" s="564"/>
      <c r="C383" s="564"/>
      <c r="D383" s="564"/>
      <c r="E383" s="564"/>
      <c r="F383" s="577" t="s">
        <v>1378</v>
      </c>
      <c r="G383" s="605">
        <v>0</v>
      </c>
      <c r="H383" s="605">
        <v>0</v>
      </c>
      <c r="I383" s="567" t="str">
        <f t="shared" si="40"/>
        <v>No hay Programación</v>
      </c>
      <c r="J383" s="568" t="str">
        <f t="shared" si="41"/>
        <v>De acuerdo con lo programado</v>
      </c>
      <c r="K383" s="578"/>
      <c r="L383" s="604">
        <v>0</v>
      </c>
      <c r="M383" s="604">
        <v>1</v>
      </c>
      <c r="N383" s="567" t="str">
        <f t="shared" si="47"/>
        <v>No hay Programación</v>
      </c>
      <c r="O383" s="568" t="str">
        <f t="shared" si="42"/>
        <v>De acuerdo con lo programado</v>
      </c>
      <c r="P383" s="575"/>
      <c r="Q383" s="643">
        <v>0</v>
      </c>
      <c r="R383" s="643">
        <v>0</v>
      </c>
      <c r="S383" s="567" t="str">
        <f t="shared" si="43"/>
        <v>No hay Programación</v>
      </c>
      <c r="T383" s="568" t="str">
        <f t="shared" si="44"/>
        <v>De acuerdo con lo programado</v>
      </c>
      <c r="U383" s="575"/>
      <c r="V383" s="575">
        <f>'[2]PIF AIDOQ'!V383+'[2]PIF PB'!V383+[2]David!V383+'[2]José Luis'!V383+[2]Leo!V383+[2]Ricardo!V383+'[2]Luis A'!V383+[2]DR!V383</f>
        <v>0</v>
      </c>
      <c r="W383" s="575">
        <f>'[2]PIF AIDOQ'!W383+'[2]PIF PB'!W383+[2]David!W383+'[2]José Luis'!W383+[2]Leo!W383+[2]Ricardo!W383+'[2]Luis A'!W383+[2]DR!W383</f>
        <v>15</v>
      </c>
      <c r="X383" s="567" t="str">
        <f t="shared" si="45"/>
        <v>No hay Programación</v>
      </c>
      <c r="Y383" s="568" t="str">
        <f t="shared" si="46"/>
        <v>De acuerdo con lo programado</v>
      </c>
      <c r="Z383" s="575"/>
      <c r="AA383" s="575"/>
      <c r="AB383" s="575"/>
      <c r="AC383" s="575"/>
      <c r="AD383" s="575"/>
    </row>
    <row r="384" spans="1:30" ht="35.25" customHeight="1" thickTop="1" thickBot="1">
      <c r="A384" s="563">
        <v>21.2</v>
      </c>
      <c r="B384" s="564"/>
      <c r="C384" s="564"/>
      <c r="D384" s="564"/>
      <c r="E384" s="564"/>
      <c r="F384" s="577" t="s">
        <v>1379</v>
      </c>
      <c r="G384" s="605">
        <v>0</v>
      </c>
      <c r="H384" s="605">
        <v>0</v>
      </c>
      <c r="I384" s="567" t="str">
        <f t="shared" si="40"/>
        <v>No hay Programación</v>
      </c>
      <c r="J384" s="568" t="str">
        <f t="shared" si="41"/>
        <v>De acuerdo con lo programado</v>
      </c>
      <c r="K384" s="578"/>
      <c r="L384" s="604">
        <v>0</v>
      </c>
      <c r="M384" s="604">
        <v>1</v>
      </c>
      <c r="N384" s="567" t="str">
        <f t="shared" si="47"/>
        <v>No hay Programación</v>
      </c>
      <c r="O384" s="568" t="str">
        <f t="shared" si="42"/>
        <v>De acuerdo con lo programado</v>
      </c>
      <c r="P384" s="575"/>
      <c r="Q384" s="643">
        <v>0</v>
      </c>
      <c r="R384" s="643">
        <v>0</v>
      </c>
      <c r="S384" s="567" t="str">
        <f t="shared" si="43"/>
        <v>No hay Programación</v>
      </c>
      <c r="T384" s="568" t="str">
        <f t="shared" si="44"/>
        <v>De acuerdo con lo programado</v>
      </c>
      <c r="U384" s="575"/>
      <c r="V384" s="575">
        <f>'[2]PIF AIDOQ'!V384+'[2]PIF PB'!V384+[2]David!V384+'[2]José Luis'!V384+[2]Leo!V384+[2]Ricardo!V384+'[2]Luis A'!V384+[2]DR!V384</f>
        <v>0</v>
      </c>
      <c r="W384" s="575">
        <f>'[2]PIF AIDOQ'!W384+'[2]PIF PB'!W384+[2]David!W384+'[2]José Luis'!W384+[2]Leo!W384+[2]Ricardo!W384+'[2]Luis A'!W384+[2]DR!W384</f>
        <v>0</v>
      </c>
      <c r="X384" s="567" t="str">
        <f t="shared" si="45"/>
        <v>No hay Programación</v>
      </c>
      <c r="Y384" s="568" t="str">
        <f t="shared" si="46"/>
        <v>De acuerdo con lo programado</v>
      </c>
      <c r="Z384" s="575"/>
      <c r="AA384" s="575"/>
      <c r="AB384" s="575"/>
      <c r="AC384" s="575"/>
      <c r="AD384" s="575"/>
    </row>
    <row r="385" spans="1:30" ht="35.25" customHeight="1" thickTop="1" thickBot="1">
      <c r="A385" s="563">
        <v>22</v>
      </c>
      <c r="B385" s="564"/>
      <c r="C385" s="564"/>
      <c r="D385" s="564"/>
      <c r="E385" s="564"/>
      <c r="F385" s="565" t="s">
        <v>1380</v>
      </c>
      <c r="G385" s="605">
        <v>0</v>
      </c>
      <c r="H385" s="605">
        <v>0</v>
      </c>
      <c r="I385" s="567" t="str">
        <f t="shared" si="40"/>
        <v>No hay Programación</v>
      </c>
      <c r="J385" s="568" t="str">
        <f t="shared" si="41"/>
        <v>De acuerdo con lo programado</v>
      </c>
      <c r="K385" s="569"/>
      <c r="L385" s="604">
        <v>0</v>
      </c>
      <c r="M385" s="604">
        <v>0</v>
      </c>
      <c r="N385" s="567" t="str">
        <f t="shared" si="47"/>
        <v>No hay Programación</v>
      </c>
      <c r="O385" s="568" t="str">
        <f t="shared" si="42"/>
        <v>De acuerdo con lo programado</v>
      </c>
      <c r="P385" s="575"/>
      <c r="Q385" s="643">
        <v>0</v>
      </c>
      <c r="R385" s="643">
        <v>0</v>
      </c>
      <c r="S385" s="567" t="str">
        <f t="shared" si="43"/>
        <v>No hay Programación</v>
      </c>
      <c r="T385" s="568" t="str">
        <f t="shared" si="44"/>
        <v>De acuerdo con lo programado</v>
      </c>
      <c r="U385" s="575"/>
      <c r="V385" s="575">
        <f>'[2]PIF AIDOQ'!V385+'[2]PIF PB'!V385+[2]David!V385+'[2]José Luis'!V385+[2]Leo!V385+[2]Ricardo!V385+'[2]Luis A'!V385+[2]DR!V385</f>
        <v>0</v>
      </c>
      <c r="W385" s="575">
        <f>'[2]PIF AIDOQ'!W385+'[2]PIF PB'!W385+[2]David!W385+'[2]José Luis'!W385+[2]Leo!W385+[2]Ricardo!W385+'[2]Luis A'!W385+[2]DR!W385</f>
        <v>0</v>
      </c>
      <c r="X385" s="567" t="str">
        <f t="shared" si="45"/>
        <v>No hay Programación</v>
      </c>
      <c r="Y385" s="568" t="str">
        <f t="shared" si="46"/>
        <v>De acuerdo con lo programado</v>
      </c>
      <c r="Z385" s="575"/>
      <c r="AA385" s="575"/>
      <c r="AB385" s="575"/>
      <c r="AC385" s="575"/>
      <c r="AD385" s="575"/>
    </row>
    <row r="386" spans="1:30" ht="35.25" customHeight="1" thickTop="1" thickBot="1">
      <c r="A386" s="563">
        <v>22.1</v>
      </c>
      <c r="B386" s="564"/>
      <c r="C386" s="564"/>
      <c r="D386" s="564"/>
      <c r="E386" s="564"/>
      <c r="F386" s="577" t="s">
        <v>1381</v>
      </c>
      <c r="G386" s="605">
        <v>0</v>
      </c>
      <c r="H386" s="605">
        <v>0</v>
      </c>
      <c r="I386" s="567" t="str">
        <f t="shared" si="40"/>
        <v>No hay Programación</v>
      </c>
      <c r="J386" s="568" t="str">
        <f t="shared" si="41"/>
        <v>De acuerdo con lo programado</v>
      </c>
      <c r="K386" s="578"/>
      <c r="L386" s="604">
        <v>3</v>
      </c>
      <c r="M386" s="604">
        <v>3</v>
      </c>
      <c r="N386" s="567">
        <f t="shared" si="47"/>
        <v>1</v>
      </c>
      <c r="O386" s="568" t="str">
        <f t="shared" si="42"/>
        <v>De acuerdo con lo programado</v>
      </c>
      <c r="P386" s="575"/>
      <c r="Q386" s="643">
        <v>0</v>
      </c>
      <c r="R386" s="643">
        <v>0</v>
      </c>
      <c r="S386" s="567" t="str">
        <f t="shared" si="43"/>
        <v>No hay Programación</v>
      </c>
      <c r="T386" s="568" t="str">
        <f t="shared" si="44"/>
        <v>De acuerdo con lo programado</v>
      </c>
      <c r="U386" s="575"/>
      <c r="V386" s="575">
        <f>'[2]PIF AIDOQ'!V386+'[2]PIF PB'!V386+[2]David!V386+'[2]José Luis'!V386+[2]Leo!V386+[2]Ricardo!V386+'[2]Luis A'!V386+[2]DR!V386</f>
        <v>0</v>
      </c>
      <c r="W386" s="575">
        <f>'[2]PIF AIDOQ'!W386+'[2]PIF PB'!W386+[2]David!W386+'[2]José Luis'!W386+[2]Leo!W386+[2]Ricardo!W386+'[2]Luis A'!W386+[2]DR!W386</f>
        <v>0</v>
      </c>
      <c r="X386" s="567" t="str">
        <f t="shared" si="45"/>
        <v>No hay Programación</v>
      </c>
      <c r="Y386" s="568" t="str">
        <f t="shared" si="46"/>
        <v>De acuerdo con lo programado</v>
      </c>
      <c r="Z386" s="575"/>
      <c r="AA386" s="575"/>
      <c r="AB386" s="575"/>
      <c r="AC386" s="575"/>
      <c r="AD386" s="575"/>
    </row>
    <row r="387" spans="1:30" ht="35.25" customHeight="1" thickTop="1" thickBot="1">
      <c r="A387" s="563">
        <v>22.1</v>
      </c>
      <c r="B387" s="564"/>
      <c r="C387" s="564"/>
      <c r="D387" s="564"/>
      <c r="E387" s="564"/>
      <c r="F387" s="577" t="s">
        <v>1381</v>
      </c>
      <c r="G387" s="605">
        <v>0</v>
      </c>
      <c r="H387" s="605">
        <v>0</v>
      </c>
      <c r="I387" s="567" t="str">
        <f t="shared" si="40"/>
        <v>No hay Programación</v>
      </c>
      <c r="J387" s="568" t="str">
        <f t="shared" si="41"/>
        <v>De acuerdo con lo programado</v>
      </c>
      <c r="K387" s="578"/>
      <c r="L387" s="604">
        <v>1</v>
      </c>
      <c r="M387" s="604">
        <v>1</v>
      </c>
      <c r="N387" s="567">
        <f t="shared" si="47"/>
        <v>1</v>
      </c>
      <c r="O387" s="568" t="str">
        <f t="shared" si="42"/>
        <v>De acuerdo con lo programado</v>
      </c>
      <c r="P387" s="575"/>
      <c r="Q387" s="643">
        <v>0</v>
      </c>
      <c r="R387" s="643">
        <v>0</v>
      </c>
      <c r="S387" s="567" t="str">
        <f t="shared" si="43"/>
        <v>No hay Programación</v>
      </c>
      <c r="T387" s="568" t="str">
        <f t="shared" si="44"/>
        <v>De acuerdo con lo programado</v>
      </c>
      <c r="U387" s="575"/>
      <c r="V387" s="575">
        <f>'[2]PIF AIDOQ'!V387+'[2]PIF PB'!V387+[2]David!V387+'[2]José Luis'!V387+[2]Leo!V387+[2]Ricardo!V387+'[2]Luis A'!V387+[2]DR!V387</f>
        <v>0</v>
      </c>
      <c r="W387" s="575">
        <f>'[2]PIF AIDOQ'!W387+'[2]PIF PB'!W387+[2]David!W387+'[2]José Luis'!W387+[2]Leo!W387+[2]Ricardo!W387+'[2]Luis A'!W387+[2]DR!W387</f>
        <v>0</v>
      </c>
      <c r="X387" s="567" t="str">
        <f t="shared" si="45"/>
        <v>No hay Programación</v>
      </c>
      <c r="Y387" s="568" t="str">
        <f t="shared" si="46"/>
        <v>De acuerdo con lo programado</v>
      </c>
      <c r="Z387" s="575"/>
      <c r="AA387" s="575"/>
      <c r="AB387" s="575"/>
      <c r="AC387" s="575"/>
      <c r="AD387" s="575"/>
    </row>
    <row r="388" spans="1:30" ht="35.25" customHeight="1" thickTop="1" thickBot="1">
      <c r="A388" s="563">
        <v>23</v>
      </c>
      <c r="B388" s="564"/>
      <c r="C388" s="564"/>
      <c r="D388" s="564"/>
      <c r="E388" s="564"/>
      <c r="F388" s="565" t="s">
        <v>1382</v>
      </c>
      <c r="G388" s="605">
        <v>0</v>
      </c>
      <c r="H388" s="605">
        <v>0</v>
      </c>
      <c r="I388" s="567" t="str">
        <f t="shared" si="40"/>
        <v>No hay Programación</v>
      </c>
      <c r="J388" s="568" t="str">
        <f t="shared" si="41"/>
        <v>De acuerdo con lo programado</v>
      </c>
      <c r="K388" s="569"/>
      <c r="L388" s="604">
        <v>1</v>
      </c>
      <c r="M388" s="604">
        <v>1</v>
      </c>
      <c r="N388" s="567">
        <f t="shared" si="47"/>
        <v>1</v>
      </c>
      <c r="O388" s="568" t="str">
        <f t="shared" si="42"/>
        <v>De acuerdo con lo programado</v>
      </c>
      <c r="P388" s="575"/>
      <c r="Q388" s="643">
        <v>0</v>
      </c>
      <c r="R388" s="643">
        <v>0</v>
      </c>
      <c r="S388" s="567" t="str">
        <f t="shared" si="43"/>
        <v>No hay Programación</v>
      </c>
      <c r="T388" s="568" t="str">
        <f t="shared" si="44"/>
        <v>De acuerdo con lo programado</v>
      </c>
      <c r="U388" s="575"/>
      <c r="V388" s="575">
        <f>'[2]PIF AIDOQ'!V388+'[2]PIF PB'!V388+[2]David!V388+'[2]José Luis'!V388+[2]Leo!V388+[2]Ricardo!V388+'[2]Luis A'!V388+[2]DR!V388</f>
        <v>0</v>
      </c>
      <c r="W388" s="575">
        <f>'[2]PIF AIDOQ'!W388+'[2]PIF PB'!W388+[2]David!W388+'[2]José Luis'!W388+[2]Leo!W388+[2]Ricardo!W388+'[2]Luis A'!W388+[2]DR!W388</f>
        <v>0</v>
      </c>
      <c r="X388" s="567" t="str">
        <f t="shared" si="45"/>
        <v>No hay Programación</v>
      </c>
      <c r="Y388" s="568" t="str">
        <f t="shared" si="46"/>
        <v>De acuerdo con lo programado</v>
      </c>
      <c r="Z388" s="575"/>
      <c r="AA388" s="575"/>
      <c r="AB388" s="575"/>
      <c r="AC388" s="575"/>
      <c r="AD388" s="575"/>
    </row>
    <row r="389" spans="1:30" ht="35.25" customHeight="1" thickTop="1" thickBot="1">
      <c r="A389" s="563">
        <v>23.1</v>
      </c>
      <c r="B389" s="564"/>
      <c r="C389" s="564"/>
      <c r="D389" s="564"/>
      <c r="E389" s="564"/>
      <c r="F389" s="577" t="s">
        <v>1383</v>
      </c>
      <c r="G389" s="605">
        <v>0</v>
      </c>
      <c r="H389" s="605">
        <v>0</v>
      </c>
      <c r="I389" s="567" t="str">
        <f t="shared" si="40"/>
        <v>No hay Programación</v>
      </c>
      <c r="J389" s="568" t="str">
        <f t="shared" si="41"/>
        <v>De acuerdo con lo programado</v>
      </c>
      <c r="K389" s="578"/>
      <c r="L389" s="604">
        <v>3</v>
      </c>
      <c r="M389" s="604">
        <v>3</v>
      </c>
      <c r="N389" s="567">
        <f t="shared" si="47"/>
        <v>1</v>
      </c>
      <c r="O389" s="568" t="str">
        <f t="shared" si="42"/>
        <v>De acuerdo con lo programado</v>
      </c>
      <c r="P389" s="575"/>
      <c r="Q389" s="643">
        <v>0</v>
      </c>
      <c r="R389" s="643">
        <v>0</v>
      </c>
      <c r="S389" s="567" t="str">
        <f t="shared" si="43"/>
        <v>No hay Programación</v>
      </c>
      <c r="T389" s="568" t="str">
        <f t="shared" si="44"/>
        <v>De acuerdo con lo programado</v>
      </c>
      <c r="U389" s="575"/>
      <c r="V389" s="575">
        <f>'[2]PIF AIDOQ'!V389+'[2]PIF PB'!V389+[2]David!V389+'[2]José Luis'!V389+[2]Leo!V389+[2]Ricardo!V389+'[2]Luis A'!V389+[2]DR!V389</f>
        <v>0</v>
      </c>
      <c r="W389" s="575">
        <f>'[2]PIF AIDOQ'!W389+'[2]PIF PB'!W389+[2]David!W389+'[2]José Luis'!W389+[2]Leo!W389+[2]Ricardo!W389+'[2]Luis A'!W389+[2]DR!W389</f>
        <v>0</v>
      </c>
      <c r="X389" s="567" t="str">
        <f t="shared" si="45"/>
        <v>No hay Programación</v>
      </c>
      <c r="Y389" s="568" t="str">
        <f t="shared" si="46"/>
        <v>De acuerdo con lo programado</v>
      </c>
      <c r="Z389" s="575"/>
      <c r="AA389" s="575"/>
      <c r="AB389" s="575"/>
      <c r="AC389" s="575"/>
      <c r="AD389" s="575"/>
    </row>
    <row r="390" spans="1:30" ht="35.25" customHeight="1" thickTop="1" thickBot="1">
      <c r="A390" s="563">
        <v>23.1</v>
      </c>
      <c r="B390" s="564"/>
      <c r="C390" s="564"/>
      <c r="D390" s="564"/>
      <c r="E390" s="564"/>
      <c r="F390" s="577" t="s">
        <v>1383</v>
      </c>
      <c r="G390" s="605">
        <v>0</v>
      </c>
      <c r="H390" s="605">
        <v>0</v>
      </c>
      <c r="I390" s="567" t="str">
        <f t="shared" si="40"/>
        <v>No hay Programación</v>
      </c>
      <c r="J390" s="568" t="str">
        <f t="shared" si="41"/>
        <v>De acuerdo con lo programado</v>
      </c>
      <c r="K390" s="578"/>
      <c r="L390" s="604">
        <v>1</v>
      </c>
      <c r="M390" s="604">
        <v>1</v>
      </c>
      <c r="N390" s="567">
        <f t="shared" si="47"/>
        <v>1</v>
      </c>
      <c r="O390" s="568" t="str">
        <f t="shared" si="42"/>
        <v>De acuerdo con lo programado</v>
      </c>
      <c r="P390" s="575"/>
      <c r="Q390" s="643">
        <v>0</v>
      </c>
      <c r="R390" s="643">
        <v>0</v>
      </c>
      <c r="S390" s="567" t="str">
        <f t="shared" si="43"/>
        <v>No hay Programación</v>
      </c>
      <c r="T390" s="568" t="str">
        <f t="shared" si="44"/>
        <v>De acuerdo con lo programado</v>
      </c>
      <c r="U390" s="575"/>
      <c r="V390" s="575">
        <f>'[2]PIF AIDOQ'!V390+'[2]PIF PB'!V390+[2]David!V390+'[2]José Luis'!V390+[2]Leo!V390+[2]Ricardo!V390+'[2]Luis A'!V390+[2]DR!V390</f>
        <v>0</v>
      </c>
      <c r="W390" s="575">
        <f>'[2]PIF AIDOQ'!W390+'[2]PIF PB'!W390+[2]David!W390+'[2]José Luis'!W390+[2]Leo!W390+[2]Ricardo!W390+'[2]Luis A'!W390+[2]DR!W390</f>
        <v>0</v>
      </c>
      <c r="X390" s="567" t="str">
        <f t="shared" si="45"/>
        <v>No hay Programación</v>
      </c>
      <c r="Y390" s="568" t="str">
        <f t="shared" si="46"/>
        <v>De acuerdo con lo programado</v>
      </c>
      <c r="Z390" s="575"/>
      <c r="AA390" s="575"/>
      <c r="AB390" s="575"/>
      <c r="AC390" s="575"/>
      <c r="AD390" s="575"/>
    </row>
    <row r="391" spans="1:30" ht="35.25" customHeight="1" thickTop="1" thickBot="1">
      <c r="A391" s="563">
        <v>24</v>
      </c>
      <c r="B391" s="564"/>
      <c r="C391" s="564"/>
      <c r="D391" s="564"/>
      <c r="E391" s="564"/>
      <c r="F391" s="565" t="s">
        <v>1384</v>
      </c>
      <c r="G391" s="605">
        <v>0</v>
      </c>
      <c r="H391" s="605">
        <v>0</v>
      </c>
      <c r="I391" s="567" t="str">
        <f t="shared" si="40"/>
        <v>No hay Programación</v>
      </c>
      <c r="J391" s="568" t="str">
        <f t="shared" si="41"/>
        <v>De acuerdo con lo programado</v>
      </c>
      <c r="K391" s="569"/>
      <c r="L391" s="604">
        <v>1</v>
      </c>
      <c r="M391" s="604">
        <v>1</v>
      </c>
      <c r="N391" s="567">
        <f t="shared" si="47"/>
        <v>1</v>
      </c>
      <c r="O391" s="568" t="str">
        <f t="shared" si="42"/>
        <v>De acuerdo con lo programado</v>
      </c>
      <c r="P391" s="575"/>
      <c r="Q391" s="643">
        <v>0</v>
      </c>
      <c r="R391" s="643">
        <v>0</v>
      </c>
      <c r="S391" s="567" t="str">
        <f t="shared" si="43"/>
        <v>No hay Programación</v>
      </c>
      <c r="T391" s="568" t="str">
        <f t="shared" si="44"/>
        <v>De acuerdo con lo programado</v>
      </c>
      <c r="U391" s="575"/>
      <c r="V391" s="575">
        <f>'[2]PIF AIDOQ'!V391+'[2]PIF PB'!V391+[2]David!V391+'[2]José Luis'!V391+[2]Leo!V391+[2]Ricardo!V391+'[2]Luis A'!V391+[2]DR!V391</f>
        <v>0</v>
      </c>
      <c r="W391" s="575">
        <f>'[2]PIF AIDOQ'!W391+'[2]PIF PB'!W391+[2]David!W391+'[2]José Luis'!W391+[2]Leo!W391+[2]Ricardo!W391+'[2]Luis A'!W391+[2]DR!W391</f>
        <v>0</v>
      </c>
      <c r="X391" s="567" t="str">
        <f t="shared" si="45"/>
        <v>No hay Programación</v>
      </c>
      <c r="Y391" s="568" t="str">
        <f t="shared" si="46"/>
        <v>De acuerdo con lo programado</v>
      </c>
      <c r="Z391" s="575"/>
      <c r="AA391" s="575"/>
      <c r="AB391" s="575"/>
      <c r="AC391" s="575"/>
      <c r="AD391" s="575"/>
    </row>
    <row r="392" spans="1:30" ht="35.25" customHeight="1" thickTop="1" thickBot="1">
      <c r="A392" s="563">
        <v>24.1</v>
      </c>
      <c r="B392" s="564"/>
      <c r="C392" s="564"/>
      <c r="D392" s="564"/>
      <c r="E392" s="564"/>
      <c r="F392" s="594" t="s">
        <v>1384</v>
      </c>
      <c r="G392" s="605">
        <v>0</v>
      </c>
      <c r="H392" s="605">
        <v>0</v>
      </c>
      <c r="I392" s="567" t="str">
        <f t="shared" si="40"/>
        <v>No hay Programación</v>
      </c>
      <c r="J392" s="568" t="str">
        <f t="shared" si="41"/>
        <v>De acuerdo con lo programado</v>
      </c>
      <c r="K392" s="662"/>
      <c r="L392" s="604">
        <v>84</v>
      </c>
      <c r="M392" s="604">
        <v>85</v>
      </c>
      <c r="N392" s="567">
        <f t="shared" si="47"/>
        <v>1.0119047619047619</v>
      </c>
      <c r="O392" s="568" t="str">
        <f t="shared" si="42"/>
        <v>De acuerdo con lo programado</v>
      </c>
      <c r="P392" s="575"/>
      <c r="Q392" s="643">
        <v>48</v>
      </c>
      <c r="R392" s="643">
        <v>49</v>
      </c>
      <c r="S392" s="567">
        <f t="shared" si="43"/>
        <v>1.0208333333333333</v>
      </c>
      <c r="T392" s="568" t="str">
        <f t="shared" si="44"/>
        <v>De acuerdo con lo programado</v>
      </c>
      <c r="U392" s="575"/>
      <c r="V392" s="575">
        <f>'[2]PIF AIDOQ'!V392+'[2]PIF PB'!V392+[2]David!V392+'[2]José Luis'!V392+[2]Leo!V392+[2]Ricardo!V392+'[2]Luis A'!V392+[2]DR!V392</f>
        <v>78</v>
      </c>
      <c r="W392" s="575">
        <f>'[2]PIF AIDOQ'!W392+'[2]PIF PB'!W392+[2]David!W392+'[2]José Luis'!W392+[2]Leo!W392+[2]Ricardo!W392+'[2]Luis A'!W392+[2]DR!W392</f>
        <v>93</v>
      </c>
      <c r="X392" s="567">
        <f t="shared" si="45"/>
        <v>1.1923076923076923</v>
      </c>
      <c r="Y392" s="568" t="str">
        <f t="shared" si="46"/>
        <v>De acuerdo con lo programado</v>
      </c>
      <c r="Z392" s="575"/>
      <c r="AA392" s="575"/>
      <c r="AB392" s="575"/>
      <c r="AC392" s="575"/>
      <c r="AD392" s="575"/>
    </row>
    <row r="393" spans="1:30" ht="35.25" customHeight="1" thickTop="1" thickBot="1">
      <c r="A393" s="563">
        <v>24.1</v>
      </c>
      <c r="B393" s="564"/>
      <c r="C393" s="564"/>
      <c r="D393" s="564"/>
      <c r="E393" s="564"/>
      <c r="F393" s="594" t="s">
        <v>1384</v>
      </c>
      <c r="G393" s="605">
        <v>0</v>
      </c>
      <c r="H393" s="605">
        <v>0</v>
      </c>
      <c r="I393" s="567" t="str">
        <f t="shared" si="40"/>
        <v>No hay Programación</v>
      </c>
      <c r="J393" s="568" t="str">
        <f t="shared" si="41"/>
        <v>De acuerdo con lo programado</v>
      </c>
      <c r="K393" s="662"/>
      <c r="L393" s="604">
        <v>0</v>
      </c>
      <c r="M393" s="604">
        <v>1</v>
      </c>
      <c r="N393" s="567" t="str">
        <f t="shared" si="47"/>
        <v>No hay Programación</v>
      </c>
      <c r="O393" s="568" t="str">
        <f t="shared" si="42"/>
        <v>De acuerdo con lo programado</v>
      </c>
      <c r="P393" s="575"/>
      <c r="Q393" s="643">
        <v>17</v>
      </c>
      <c r="R393" s="643">
        <v>18</v>
      </c>
      <c r="S393" s="567">
        <f t="shared" si="43"/>
        <v>1.0588235294117647</v>
      </c>
      <c r="T393" s="568" t="str">
        <f t="shared" si="44"/>
        <v>De acuerdo con lo programado</v>
      </c>
      <c r="U393" s="575"/>
      <c r="V393" s="575">
        <f>'[2]PIF AIDOQ'!V393+'[2]PIF PB'!V393+[2]David!V393+'[2]José Luis'!V393+[2]Leo!V393+[2]Ricardo!V393+'[2]Luis A'!V393+[2]DR!V393</f>
        <v>0</v>
      </c>
      <c r="W393" s="575">
        <f>'[2]PIF AIDOQ'!W393+'[2]PIF PB'!W393+[2]David!W393+'[2]José Luis'!W393+[2]Leo!W393+[2]Ricardo!W393+'[2]Luis A'!W393+[2]DR!W393</f>
        <v>0</v>
      </c>
      <c r="X393" s="567" t="str">
        <f t="shared" si="45"/>
        <v>No hay Programación</v>
      </c>
      <c r="Y393" s="568" t="str">
        <f t="shared" si="46"/>
        <v>De acuerdo con lo programado</v>
      </c>
      <c r="Z393" s="575"/>
      <c r="AA393" s="575"/>
      <c r="AB393" s="575"/>
      <c r="AC393" s="575"/>
      <c r="AD393" s="575"/>
    </row>
    <row r="394" spans="1:30" ht="35.25" customHeight="1" thickTop="1" thickBot="1">
      <c r="A394" s="563">
        <v>24.1</v>
      </c>
      <c r="B394" s="564"/>
      <c r="C394" s="564"/>
      <c r="D394" s="564"/>
      <c r="E394" s="564"/>
      <c r="F394" s="594" t="s">
        <v>1384</v>
      </c>
      <c r="G394" s="605">
        <v>0</v>
      </c>
      <c r="H394" s="605">
        <v>0</v>
      </c>
      <c r="I394" s="567" t="str">
        <f t="shared" si="40"/>
        <v>No hay Programación</v>
      </c>
      <c r="J394" s="568" t="str">
        <f t="shared" si="41"/>
        <v>De acuerdo con lo programado</v>
      </c>
      <c r="K394" s="662"/>
      <c r="L394" s="604">
        <v>0</v>
      </c>
      <c r="M394" s="604">
        <v>1</v>
      </c>
      <c r="N394" s="567" t="str">
        <f t="shared" si="47"/>
        <v>No hay Programación</v>
      </c>
      <c r="O394" s="568" t="str">
        <f t="shared" si="42"/>
        <v>De acuerdo con lo programado</v>
      </c>
      <c r="P394" s="575"/>
      <c r="Q394" s="643">
        <v>7</v>
      </c>
      <c r="R394" s="643">
        <v>8</v>
      </c>
      <c r="S394" s="567">
        <f t="shared" si="43"/>
        <v>1.1428571428571428</v>
      </c>
      <c r="T394" s="568" t="str">
        <f t="shared" si="44"/>
        <v>De acuerdo con lo programado</v>
      </c>
      <c r="U394" s="575"/>
      <c r="V394" s="575">
        <f>'[2]PIF AIDOQ'!V394+'[2]PIF PB'!V394+[2]David!V394+'[2]José Luis'!V394+[2]Leo!V394+[2]Ricardo!V394+'[2]Luis A'!V394+[2]DR!V394</f>
        <v>0</v>
      </c>
      <c r="W394" s="575">
        <f>'[2]PIF AIDOQ'!W394+'[2]PIF PB'!W394+[2]David!W394+'[2]José Luis'!W394+[2]Leo!W394+[2]Ricardo!W394+'[2]Luis A'!W394+[2]DR!W394</f>
        <v>0</v>
      </c>
      <c r="X394" s="567" t="str">
        <f t="shared" si="45"/>
        <v>No hay Programación</v>
      </c>
      <c r="Y394" s="568" t="str">
        <f t="shared" si="46"/>
        <v>De acuerdo con lo programado</v>
      </c>
      <c r="Z394" s="575"/>
      <c r="AA394" s="575"/>
      <c r="AB394" s="575"/>
      <c r="AC394" s="575"/>
      <c r="AD394" s="575"/>
    </row>
    <row r="395" spans="1:30" ht="35.25" customHeight="1" thickTop="1" thickBot="1">
      <c r="A395" s="563">
        <v>24.1</v>
      </c>
      <c r="B395" s="564"/>
      <c r="C395" s="564"/>
      <c r="D395" s="564"/>
      <c r="E395" s="564"/>
      <c r="F395" s="594" t="s">
        <v>1384</v>
      </c>
      <c r="G395" s="605">
        <v>0</v>
      </c>
      <c r="H395" s="605">
        <v>0</v>
      </c>
      <c r="I395" s="567" t="str">
        <f t="shared" si="40"/>
        <v>No hay Programación</v>
      </c>
      <c r="J395" s="568" t="str">
        <f t="shared" si="41"/>
        <v>De acuerdo con lo programado</v>
      </c>
      <c r="K395" s="662"/>
      <c r="L395" s="604">
        <v>0</v>
      </c>
      <c r="M395" s="604">
        <v>1</v>
      </c>
      <c r="N395" s="567" t="str">
        <f t="shared" si="47"/>
        <v>No hay Programación</v>
      </c>
      <c r="O395" s="568" t="str">
        <f t="shared" si="42"/>
        <v>De acuerdo con lo programado</v>
      </c>
      <c r="P395" s="575"/>
      <c r="Q395" s="643">
        <v>7</v>
      </c>
      <c r="R395" s="643">
        <v>8</v>
      </c>
      <c r="S395" s="567">
        <f t="shared" si="43"/>
        <v>1.1428571428571428</v>
      </c>
      <c r="T395" s="568" t="str">
        <f t="shared" si="44"/>
        <v>De acuerdo con lo programado</v>
      </c>
      <c r="U395" s="575"/>
      <c r="V395" s="575">
        <f>'[2]PIF AIDOQ'!V395+'[2]PIF PB'!V395+[2]David!V395+'[2]José Luis'!V395+[2]Leo!V395+[2]Ricardo!V395+'[2]Luis A'!V395+[2]DR!V395</f>
        <v>0</v>
      </c>
      <c r="W395" s="575">
        <f>'[2]PIF AIDOQ'!W395+'[2]PIF PB'!W395+[2]David!W395+'[2]José Luis'!W395+[2]Leo!W395+[2]Ricardo!W395+'[2]Luis A'!W395+[2]DR!W395</f>
        <v>0</v>
      </c>
      <c r="X395" s="567" t="str">
        <f t="shared" si="45"/>
        <v>No hay Programación</v>
      </c>
      <c r="Y395" s="568" t="str">
        <f t="shared" si="46"/>
        <v>De acuerdo con lo programado</v>
      </c>
      <c r="Z395" s="575"/>
      <c r="AA395" s="575"/>
      <c r="AB395" s="575"/>
      <c r="AC395" s="575"/>
      <c r="AD395" s="575"/>
    </row>
    <row r="396" spans="1:30" ht="35.25" customHeight="1" thickTop="1" thickBot="1">
      <c r="A396" s="563">
        <v>24.1</v>
      </c>
      <c r="B396" s="564"/>
      <c r="C396" s="564"/>
      <c r="D396" s="564"/>
      <c r="E396" s="564"/>
      <c r="F396" s="594" t="s">
        <v>1384</v>
      </c>
      <c r="G396" s="605">
        <v>0</v>
      </c>
      <c r="H396" s="605">
        <v>0</v>
      </c>
      <c r="I396" s="567" t="str">
        <f t="shared" si="40"/>
        <v>No hay Programación</v>
      </c>
      <c r="J396" s="568" t="str">
        <f t="shared" si="41"/>
        <v>De acuerdo con lo programado</v>
      </c>
      <c r="K396" s="662"/>
      <c r="L396" s="604">
        <v>0</v>
      </c>
      <c r="M396" s="604">
        <v>1</v>
      </c>
      <c r="N396" s="567" t="str">
        <f t="shared" si="47"/>
        <v>No hay Programación</v>
      </c>
      <c r="O396" s="568" t="str">
        <f t="shared" si="42"/>
        <v>De acuerdo con lo programado</v>
      </c>
      <c r="P396" s="575"/>
      <c r="Q396" s="643">
        <v>2</v>
      </c>
      <c r="R396" s="643">
        <v>3</v>
      </c>
      <c r="S396" s="567">
        <f t="shared" si="43"/>
        <v>1.5</v>
      </c>
      <c r="T396" s="568" t="str">
        <f t="shared" si="44"/>
        <v>De acuerdo con lo programado</v>
      </c>
      <c r="U396" s="575"/>
      <c r="V396" s="575">
        <f>'[2]PIF AIDOQ'!V396+'[2]PIF PB'!V396+[2]David!V396+'[2]José Luis'!V396+[2]Leo!V396+[2]Ricardo!V396+'[2]Luis A'!V396+[2]DR!V396</f>
        <v>0</v>
      </c>
      <c r="W396" s="575">
        <f>'[2]PIF AIDOQ'!W396+'[2]PIF PB'!W396+[2]David!W396+'[2]José Luis'!W396+[2]Leo!W396+[2]Ricardo!W396+'[2]Luis A'!W396+[2]DR!W396</f>
        <v>0</v>
      </c>
      <c r="X396" s="567" t="str">
        <f t="shared" si="45"/>
        <v>No hay Programación</v>
      </c>
      <c r="Y396" s="568" t="str">
        <f t="shared" si="46"/>
        <v>De acuerdo con lo programado</v>
      </c>
      <c r="Z396" s="575"/>
      <c r="AA396" s="575"/>
      <c r="AB396" s="575"/>
      <c r="AC396" s="575"/>
      <c r="AD396" s="575"/>
    </row>
    <row r="397" spans="1:30" ht="35.25" customHeight="1" thickTop="1" thickBot="1">
      <c r="A397" s="563">
        <v>24.1</v>
      </c>
      <c r="B397" s="564"/>
      <c r="C397" s="564"/>
      <c r="D397" s="564"/>
      <c r="E397" s="564"/>
      <c r="F397" s="594" t="s">
        <v>1384</v>
      </c>
      <c r="G397" s="605">
        <v>0</v>
      </c>
      <c r="H397" s="605">
        <v>0</v>
      </c>
      <c r="I397" s="567" t="str">
        <f t="shared" si="40"/>
        <v>No hay Programación</v>
      </c>
      <c r="J397" s="568" t="str">
        <f t="shared" si="41"/>
        <v>De acuerdo con lo programado</v>
      </c>
      <c r="K397" s="662"/>
      <c r="L397" s="604">
        <v>0</v>
      </c>
      <c r="M397" s="604">
        <v>1</v>
      </c>
      <c r="N397" s="567" t="str">
        <f t="shared" si="47"/>
        <v>No hay Programación</v>
      </c>
      <c r="O397" s="568" t="str">
        <f t="shared" si="42"/>
        <v>De acuerdo con lo programado</v>
      </c>
      <c r="P397" s="575"/>
      <c r="Q397" s="643">
        <v>1</v>
      </c>
      <c r="R397" s="643">
        <v>2</v>
      </c>
      <c r="S397" s="567">
        <f t="shared" si="43"/>
        <v>2</v>
      </c>
      <c r="T397" s="568" t="str">
        <f t="shared" si="44"/>
        <v>De acuerdo con lo programado</v>
      </c>
      <c r="U397" s="575"/>
      <c r="V397" s="575">
        <f>'[2]PIF AIDOQ'!V397+'[2]PIF PB'!V397+[2]David!V397+'[2]José Luis'!V397+[2]Leo!V397+[2]Ricardo!V397+'[2]Luis A'!V397+[2]DR!V397</f>
        <v>0</v>
      </c>
      <c r="W397" s="575">
        <f>'[2]PIF AIDOQ'!W397+'[2]PIF PB'!W397+[2]David!W397+'[2]José Luis'!W397+[2]Leo!W397+[2]Ricardo!W397+'[2]Luis A'!W397+[2]DR!W397</f>
        <v>0</v>
      </c>
      <c r="X397" s="567" t="str">
        <f t="shared" si="45"/>
        <v>No hay Programación</v>
      </c>
      <c r="Y397" s="568" t="str">
        <f t="shared" si="46"/>
        <v>De acuerdo con lo programado</v>
      </c>
      <c r="Z397" s="575"/>
      <c r="AA397" s="575"/>
      <c r="AB397" s="575"/>
      <c r="AC397" s="575"/>
      <c r="AD397" s="575"/>
    </row>
    <row r="398" spans="1:30" ht="35.25" customHeight="1" thickTop="1" thickBot="1">
      <c r="A398" s="563">
        <v>25</v>
      </c>
      <c r="B398" s="564"/>
      <c r="C398" s="564"/>
      <c r="D398" s="564"/>
      <c r="E398" s="564"/>
      <c r="F398" s="565" t="s">
        <v>1385</v>
      </c>
      <c r="G398" s="605">
        <v>0</v>
      </c>
      <c r="H398" s="605">
        <v>0</v>
      </c>
      <c r="I398" s="567" t="str">
        <f t="shared" ref="I398:I429" si="48">IF(H398="","No hay ejecución",IF(AND(G398=0),"No hay Programación", H398/G398))</f>
        <v>No hay Programación</v>
      </c>
      <c r="J398" s="568" t="str">
        <f t="shared" ref="J398:J429" si="49">IF(I398="No hay ejecución","NA",IF(I398&gt;=90%,"De acuerdo con lo programado",IF(I398&gt;=51%,"Atraso Leve",IF(I398&lt;=50%,"En riesgo cumplimiento"))))</f>
        <v>De acuerdo con lo programado</v>
      </c>
      <c r="K398" s="569"/>
      <c r="L398" s="604">
        <v>0</v>
      </c>
      <c r="M398" s="604">
        <v>0</v>
      </c>
      <c r="N398" s="567" t="str">
        <f t="shared" si="47"/>
        <v>No hay Programación</v>
      </c>
      <c r="O398" s="568" t="str">
        <f t="shared" ref="O398:O429" si="50">IF(N398="No hay ejecución","NA",IF(N398&gt;=90%,"De acuerdo con lo programado",IF(N398&gt;=51%,"Atraso Leve",IF(N398&lt;=50%,"En riesgo cumplimiento"))))</f>
        <v>De acuerdo con lo programado</v>
      </c>
      <c r="P398" s="575"/>
      <c r="Q398" s="643">
        <v>0</v>
      </c>
      <c r="R398" s="643">
        <v>0</v>
      </c>
      <c r="S398" s="567" t="str">
        <f t="shared" ref="S398:S429" si="51">IF(R398="","No hay ejecución",IF(AND(Q398=0),"No hay Programación", R398/Q398))</f>
        <v>No hay Programación</v>
      </c>
      <c r="T398" s="568" t="str">
        <f t="shared" ref="T398:T429" si="52">IF(S398="No hay ejecución","NA",IF(S398&gt;=90%,"De acuerdo con lo programado",IF(S398&gt;=51%,"Atraso Leve",IF(S398&lt;=50%,"En riesgo cumplimiento"))))</f>
        <v>De acuerdo con lo programado</v>
      </c>
      <c r="U398" s="575"/>
      <c r="V398" s="575">
        <f>'[2]PIF AIDOQ'!V398+'[2]PIF PB'!V398+[2]David!V398+'[2]José Luis'!V398+[2]Leo!V398+[2]Ricardo!V398+'[2]Luis A'!V398+[2]DR!V398</f>
        <v>0</v>
      </c>
      <c r="W398" s="575">
        <f>'[2]PIF AIDOQ'!W398+'[2]PIF PB'!W398+[2]David!W398+'[2]José Luis'!W398+[2]Leo!W398+[2]Ricardo!W398+'[2]Luis A'!W398+[2]DR!W398</f>
        <v>0</v>
      </c>
      <c r="X398" s="567" t="str">
        <f t="shared" ref="X398:X429" si="53">IF(W398="","No hay ejecución",IF(AND(V398=0),"No hay Programación", W398/V398))</f>
        <v>No hay Programación</v>
      </c>
      <c r="Y398" s="568" t="str">
        <f t="shared" ref="Y398:Y429" si="54">IF(X398="No hay ejecución","NA",IF(X398&gt;=90%,"De acuerdo con lo programado",IF(X398&gt;=51%,"Atraso Leve",IF(X398&lt;=50%,"En riesgo cumplimiento"))))</f>
        <v>De acuerdo con lo programado</v>
      </c>
      <c r="Z398" s="575"/>
      <c r="AA398" s="575"/>
      <c r="AB398" s="575"/>
      <c r="AC398" s="575"/>
      <c r="AD398" s="575"/>
    </row>
    <row r="399" spans="1:30" ht="35.25" customHeight="1" thickTop="1" thickBot="1">
      <c r="A399" s="563">
        <v>25.1</v>
      </c>
      <c r="B399" s="564"/>
      <c r="C399" s="564"/>
      <c r="D399" s="564"/>
      <c r="E399" s="564"/>
      <c r="F399" s="594" t="s">
        <v>1385</v>
      </c>
      <c r="G399" s="605">
        <v>0</v>
      </c>
      <c r="H399" s="605">
        <v>0</v>
      </c>
      <c r="I399" s="567" t="str">
        <f t="shared" si="48"/>
        <v>No hay Programación</v>
      </c>
      <c r="J399" s="568" t="str">
        <f t="shared" si="49"/>
        <v>De acuerdo con lo programado</v>
      </c>
      <c r="K399" s="662"/>
      <c r="L399" s="604">
        <v>0</v>
      </c>
      <c r="M399" s="604">
        <v>1</v>
      </c>
      <c r="N399" s="567" t="str">
        <f t="shared" ref="N399:N429" si="55">IF(M399="","No hay ejecución",IF(AND(L399=0),"No hay Programación", M399/L399))</f>
        <v>No hay Programación</v>
      </c>
      <c r="O399" s="568" t="str">
        <f t="shared" si="50"/>
        <v>De acuerdo con lo programado</v>
      </c>
      <c r="P399" s="575"/>
      <c r="Q399" s="643">
        <v>0</v>
      </c>
      <c r="R399" s="643">
        <v>0</v>
      </c>
      <c r="S399" s="567" t="str">
        <f t="shared" si="51"/>
        <v>No hay Programación</v>
      </c>
      <c r="T399" s="568" t="str">
        <f t="shared" si="52"/>
        <v>De acuerdo con lo programado</v>
      </c>
      <c r="U399" s="575"/>
      <c r="V399" s="575">
        <f>'[2]PIF AIDOQ'!V399+'[2]PIF PB'!V399+[2]David!V399+'[2]José Luis'!V399+[2]Leo!V399+[2]Ricardo!V399+'[2]Luis A'!V399+[2]DR!V399</f>
        <v>0</v>
      </c>
      <c r="W399" s="575">
        <f>'[2]PIF AIDOQ'!W399+'[2]PIF PB'!W399+[2]David!W399+'[2]José Luis'!W399+[2]Leo!W399+[2]Ricardo!W399+'[2]Luis A'!W399+[2]DR!W399</f>
        <v>0</v>
      </c>
      <c r="X399" s="567" t="str">
        <f t="shared" si="53"/>
        <v>No hay Programación</v>
      </c>
      <c r="Y399" s="568" t="str">
        <f t="shared" si="54"/>
        <v>De acuerdo con lo programado</v>
      </c>
      <c r="Z399" s="575"/>
      <c r="AA399" s="575"/>
      <c r="AB399" s="575"/>
      <c r="AC399" s="575"/>
      <c r="AD399" s="575"/>
    </row>
    <row r="400" spans="1:30" ht="35.25" customHeight="1" thickTop="1" thickBot="1">
      <c r="A400" s="563">
        <v>25.1</v>
      </c>
      <c r="B400" s="564"/>
      <c r="C400" s="564"/>
      <c r="D400" s="564"/>
      <c r="E400" s="564"/>
      <c r="F400" s="594" t="s">
        <v>1385</v>
      </c>
      <c r="G400" s="605">
        <v>0</v>
      </c>
      <c r="H400" s="605">
        <v>0</v>
      </c>
      <c r="I400" s="567" t="str">
        <f t="shared" si="48"/>
        <v>No hay Programación</v>
      </c>
      <c r="J400" s="568" t="str">
        <f t="shared" si="49"/>
        <v>De acuerdo con lo programado</v>
      </c>
      <c r="K400" s="662"/>
      <c r="L400" s="604">
        <v>0</v>
      </c>
      <c r="M400" s="604">
        <v>0</v>
      </c>
      <c r="N400" s="567" t="str">
        <f t="shared" si="55"/>
        <v>No hay Programación</v>
      </c>
      <c r="O400" s="568" t="str">
        <f t="shared" si="50"/>
        <v>De acuerdo con lo programado</v>
      </c>
      <c r="P400" s="575"/>
      <c r="Q400" s="643">
        <v>0</v>
      </c>
      <c r="R400" s="643">
        <v>0</v>
      </c>
      <c r="S400" s="567" t="str">
        <f t="shared" si="51"/>
        <v>No hay Programación</v>
      </c>
      <c r="T400" s="568" t="str">
        <f t="shared" si="52"/>
        <v>De acuerdo con lo programado</v>
      </c>
      <c r="U400" s="575"/>
      <c r="V400" s="575">
        <f>'[2]PIF AIDOQ'!V400+'[2]PIF PB'!V400+[2]David!V400+'[2]José Luis'!V400+[2]Leo!V400+[2]Ricardo!V400+'[2]Luis A'!V400+[2]DR!V400</f>
        <v>0</v>
      </c>
      <c r="W400" s="575">
        <f>'[2]PIF AIDOQ'!W400+'[2]PIF PB'!W400+[2]David!W400+'[2]José Luis'!W400+[2]Leo!W400+[2]Ricardo!W400+'[2]Luis A'!W400+[2]DR!W400</f>
        <v>0</v>
      </c>
      <c r="X400" s="567" t="str">
        <f t="shared" si="53"/>
        <v>No hay Programación</v>
      </c>
      <c r="Y400" s="568" t="str">
        <f t="shared" si="54"/>
        <v>De acuerdo con lo programado</v>
      </c>
      <c r="Z400" s="575"/>
      <c r="AA400" s="575"/>
      <c r="AB400" s="575"/>
      <c r="AC400" s="575"/>
      <c r="AD400" s="575"/>
    </row>
    <row r="401" spans="1:30" ht="35.25" customHeight="1" thickTop="1" thickBot="1">
      <c r="A401" s="563">
        <v>25.1</v>
      </c>
      <c r="B401" s="564"/>
      <c r="C401" s="564"/>
      <c r="D401" s="564"/>
      <c r="E401" s="564"/>
      <c r="F401" s="594" t="s">
        <v>1385</v>
      </c>
      <c r="G401" s="605">
        <v>0</v>
      </c>
      <c r="H401" s="605">
        <v>0</v>
      </c>
      <c r="I401" s="567" t="str">
        <f t="shared" si="48"/>
        <v>No hay Programación</v>
      </c>
      <c r="J401" s="568" t="str">
        <f t="shared" si="49"/>
        <v>De acuerdo con lo programado</v>
      </c>
      <c r="K401" s="662"/>
      <c r="L401" s="604">
        <v>0</v>
      </c>
      <c r="M401" s="604">
        <v>0</v>
      </c>
      <c r="N401" s="567" t="str">
        <f t="shared" si="55"/>
        <v>No hay Programación</v>
      </c>
      <c r="O401" s="568" t="str">
        <f t="shared" si="50"/>
        <v>De acuerdo con lo programado</v>
      </c>
      <c r="P401" s="575"/>
      <c r="Q401" s="643">
        <v>0</v>
      </c>
      <c r="R401" s="643">
        <v>0</v>
      </c>
      <c r="S401" s="567" t="str">
        <f t="shared" si="51"/>
        <v>No hay Programación</v>
      </c>
      <c r="T401" s="568" t="str">
        <f t="shared" si="52"/>
        <v>De acuerdo con lo programado</v>
      </c>
      <c r="U401" s="575"/>
      <c r="V401" s="575">
        <f>'[2]PIF AIDOQ'!V401+'[2]PIF PB'!V401+[2]David!V401+'[2]José Luis'!V401+[2]Leo!V401+[2]Ricardo!V401+'[2]Luis A'!V401+[2]DR!V401</f>
        <v>0</v>
      </c>
      <c r="W401" s="575">
        <f>'[2]PIF AIDOQ'!W401+'[2]PIF PB'!W401+[2]David!W401+'[2]José Luis'!W401+[2]Leo!W401+[2]Ricardo!W401+'[2]Luis A'!W401+[2]DR!W401</f>
        <v>0</v>
      </c>
      <c r="X401" s="567" t="str">
        <f t="shared" si="53"/>
        <v>No hay Programación</v>
      </c>
      <c r="Y401" s="568" t="str">
        <f t="shared" si="54"/>
        <v>De acuerdo con lo programado</v>
      </c>
      <c r="Z401" s="575"/>
      <c r="AA401" s="575"/>
      <c r="AB401" s="575"/>
      <c r="AC401" s="575"/>
      <c r="AD401" s="575"/>
    </row>
    <row r="402" spans="1:30" ht="35.25" customHeight="1" thickTop="1" thickBot="1">
      <c r="A402" s="563">
        <v>25.1</v>
      </c>
      <c r="B402" s="564"/>
      <c r="C402" s="564"/>
      <c r="D402" s="564"/>
      <c r="E402" s="564"/>
      <c r="F402" s="594" t="s">
        <v>1385</v>
      </c>
      <c r="G402" s="605">
        <v>0</v>
      </c>
      <c r="H402" s="605">
        <v>0</v>
      </c>
      <c r="I402" s="567" t="str">
        <f t="shared" si="48"/>
        <v>No hay Programación</v>
      </c>
      <c r="J402" s="568" t="str">
        <f t="shared" si="49"/>
        <v>De acuerdo con lo programado</v>
      </c>
      <c r="K402" s="662"/>
      <c r="L402" s="604">
        <v>0</v>
      </c>
      <c r="M402" s="604">
        <v>0</v>
      </c>
      <c r="N402" s="567" t="str">
        <f t="shared" si="55"/>
        <v>No hay Programación</v>
      </c>
      <c r="O402" s="568" t="str">
        <f t="shared" si="50"/>
        <v>De acuerdo con lo programado</v>
      </c>
      <c r="P402" s="575"/>
      <c r="Q402" s="643">
        <v>0</v>
      </c>
      <c r="R402" s="643">
        <v>0</v>
      </c>
      <c r="S402" s="567" t="str">
        <f t="shared" si="51"/>
        <v>No hay Programación</v>
      </c>
      <c r="T402" s="568" t="str">
        <f t="shared" si="52"/>
        <v>De acuerdo con lo programado</v>
      </c>
      <c r="U402" s="575"/>
      <c r="V402" s="575">
        <f>'[2]PIF AIDOQ'!V402+'[2]PIF PB'!V402+[2]David!V402+'[2]José Luis'!V402+[2]Leo!V402+[2]Ricardo!V402+'[2]Luis A'!V402+[2]DR!V402</f>
        <v>0</v>
      </c>
      <c r="W402" s="575">
        <f>'[2]PIF AIDOQ'!W402+'[2]PIF PB'!W402+[2]David!W402+'[2]José Luis'!W402+[2]Leo!W402+[2]Ricardo!W402+'[2]Luis A'!W402+[2]DR!W402</f>
        <v>0</v>
      </c>
      <c r="X402" s="567" t="str">
        <f t="shared" si="53"/>
        <v>No hay Programación</v>
      </c>
      <c r="Y402" s="568" t="str">
        <f t="shared" si="54"/>
        <v>De acuerdo con lo programado</v>
      </c>
      <c r="Z402" s="575"/>
      <c r="AA402" s="575"/>
      <c r="AB402" s="575"/>
      <c r="AC402" s="575"/>
      <c r="AD402" s="575"/>
    </row>
    <row r="403" spans="1:30" ht="35.25" customHeight="1" thickTop="1" thickBot="1">
      <c r="A403" s="563">
        <v>25.1</v>
      </c>
      <c r="B403" s="564"/>
      <c r="C403" s="564"/>
      <c r="D403" s="564"/>
      <c r="E403" s="564"/>
      <c r="F403" s="594" t="s">
        <v>1385</v>
      </c>
      <c r="G403" s="605">
        <v>0</v>
      </c>
      <c r="H403" s="605">
        <v>0</v>
      </c>
      <c r="I403" s="567" t="str">
        <f t="shared" si="48"/>
        <v>No hay Programación</v>
      </c>
      <c r="J403" s="568" t="str">
        <f t="shared" si="49"/>
        <v>De acuerdo con lo programado</v>
      </c>
      <c r="K403" s="662"/>
      <c r="L403" s="604">
        <v>0</v>
      </c>
      <c r="M403" s="604">
        <v>0</v>
      </c>
      <c r="N403" s="567" t="str">
        <f t="shared" si="55"/>
        <v>No hay Programación</v>
      </c>
      <c r="O403" s="568" t="str">
        <f t="shared" si="50"/>
        <v>De acuerdo con lo programado</v>
      </c>
      <c r="P403" s="575"/>
      <c r="Q403" s="643">
        <v>0</v>
      </c>
      <c r="R403" s="643">
        <v>0</v>
      </c>
      <c r="S403" s="567" t="str">
        <f t="shared" si="51"/>
        <v>No hay Programación</v>
      </c>
      <c r="T403" s="568" t="str">
        <f t="shared" si="52"/>
        <v>De acuerdo con lo programado</v>
      </c>
      <c r="U403" s="575"/>
      <c r="V403" s="575">
        <f>'[2]PIF AIDOQ'!V403+'[2]PIF PB'!V403+[2]David!V403+'[2]José Luis'!V403+[2]Leo!V403+[2]Ricardo!V403+'[2]Luis A'!V403+[2]DR!V403</f>
        <v>0</v>
      </c>
      <c r="W403" s="575">
        <f>'[2]PIF AIDOQ'!W403+'[2]PIF PB'!W403+[2]David!W403+'[2]José Luis'!W403+[2]Leo!W403+[2]Ricardo!W403+'[2]Luis A'!W403+[2]DR!W403</f>
        <v>0</v>
      </c>
      <c r="X403" s="567" t="str">
        <f t="shared" si="53"/>
        <v>No hay Programación</v>
      </c>
      <c r="Y403" s="568" t="str">
        <f t="shared" si="54"/>
        <v>De acuerdo con lo programado</v>
      </c>
      <c r="Z403" s="575"/>
      <c r="AA403" s="575"/>
      <c r="AB403" s="575"/>
      <c r="AC403" s="575"/>
      <c r="AD403" s="575"/>
    </row>
    <row r="404" spans="1:30" ht="35.25" customHeight="1" thickTop="1" thickBot="1">
      <c r="A404" s="563">
        <v>25.2</v>
      </c>
      <c r="B404" s="564"/>
      <c r="C404" s="564"/>
      <c r="D404" s="564"/>
      <c r="E404" s="564"/>
      <c r="F404" s="594" t="s">
        <v>1386</v>
      </c>
      <c r="G404" s="605">
        <v>0</v>
      </c>
      <c r="H404" s="605">
        <v>0</v>
      </c>
      <c r="I404" s="567" t="str">
        <f t="shared" si="48"/>
        <v>No hay Programación</v>
      </c>
      <c r="J404" s="568" t="str">
        <f t="shared" si="49"/>
        <v>De acuerdo con lo programado</v>
      </c>
      <c r="K404" s="662"/>
      <c r="L404" s="604">
        <v>1</v>
      </c>
      <c r="M404" s="604">
        <v>1</v>
      </c>
      <c r="N404" s="567">
        <f t="shared" si="55"/>
        <v>1</v>
      </c>
      <c r="O404" s="568" t="str">
        <f t="shared" si="50"/>
        <v>De acuerdo con lo programado</v>
      </c>
      <c r="P404" s="575"/>
      <c r="Q404" s="643">
        <v>3</v>
      </c>
      <c r="R404" s="643">
        <v>3</v>
      </c>
      <c r="S404" s="567">
        <f t="shared" si="51"/>
        <v>1</v>
      </c>
      <c r="T404" s="568" t="str">
        <f t="shared" si="52"/>
        <v>De acuerdo con lo programado</v>
      </c>
      <c r="U404" s="575"/>
      <c r="V404" s="575">
        <f>'[2]PIF AIDOQ'!V404+'[2]PIF PB'!V404+[2]David!V404+'[2]José Luis'!V404+[2]Leo!V404+[2]Ricardo!V404+'[2]Luis A'!V404+[2]DR!V404</f>
        <v>1</v>
      </c>
      <c r="W404" s="575">
        <f>'[2]PIF AIDOQ'!W404+'[2]PIF PB'!W404+[2]David!W404+'[2]José Luis'!W404+[2]Leo!W404+[2]Ricardo!W404+'[2]Luis A'!W404+[2]DR!W404</f>
        <v>1</v>
      </c>
      <c r="X404" s="567">
        <f t="shared" si="53"/>
        <v>1</v>
      </c>
      <c r="Y404" s="568" t="str">
        <f t="shared" si="54"/>
        <v>De acuerdo con lo programado</v>
      </c>
      <c r="Z404" s="575"/>
      <c r="AA404" s="575"/>
      <c r="AB404" s="575"/>
      <c r="AC404" s="575"/>
      <c r="AD404" s="575"/>
    </row>
    <row r="405" spans="1:30" ht="35.25" customHeight="1" thickTop="1" thickBot="1">
      <c r="A405" s="563">
        <v>25.3</v>
      </c>
      <c r="B405" s="564"/>
      <c r="C405" s="564"/>
      <c r="D405" s="564"/>
      <c r="E405" s="564"/>
      <c r="F405" s="594" t="s">
        <v>1387</v>
      </c>
      <c r="G405" s="605">
        <v>0</v>
      </c>
      <c r="H405" s="605">
        <v>0</v>
      </c>
      <c r="I405" s="567" t="str">
        <f t="shared" si="48"/>
        <v>No hay Programación</v>
      </c>
      <c r="J405" s="568" t="str">
        <f t="shared" si="49"/>
        <v>De acuerdo con lo programado</v>
      </c>
      <c r="K405" s="662"/>
      <c r="L405" s="604">
        <v>3</v>
      </c>
      <c r="M405" s="604">
        <v>4</v>
      </c>
      <c r="N405" s="567">
        <f t="shared" si="55"/>
        <v>1.3333333333333333</v>
      </c>
      <c r="O405" s="568" t="str">
        <f t="shared" si="50"/>
        <v>De acuerdo con lo programado</v>
      </c>
      <c r="P405" s="575"/>
      <c r="Q405" s="643">
        <v>0</v>
      </c>
      <c r="R405" s="643">
        <v>1</v>
      </c>
      <c r="S405" s="567" t="str">
        <f t="shared" si="51"/>
        <v>No hay Programación</v>
      </c>
      <c r="T405" s="568" t="str">
        <f t="shared" si="52"/>
        <v>De acuerdo con lo programado</v>
      </c>
      <c r="U405" s="575"/>
      <c r="V405" s="575">
        <f>'[2]PIF AIDOQ'!V405+'[2]PIF PB'!V405+[2]David!V405+'[2]José Luis'!V405+[2]Leo!V405+[2]Ricardo!V405+'[2]Luis A'!V405+[2]DR!V405</f>
        <v>8</v>
      </c>
      <c r="W405" s="575">
        <f>'[2]PIF AIDOQ'!W405+'[2]PIF PB'!W405+[2]David!W405+'[2]José Luis'!W405+[2]Leo!W405+[2]Ricardo!W405+'[2]Luis A'!W405+[2]DR!W405</f>
        <v>18</v>
      </c>
      <c r="X405" s="567">
        <f t="shared" si="53"/>
        <v>2.25</v>
      </c>
      <c r="Y405" s="568" t="str">
        <f t="shared" si="54"/>
        <v>De acuerdo con lo programado</v>
      </c>
      <c r="Z405" s="575"/>
      <c r="AA405" s="575"/>
      <c r="AB405" s="575"/>
      <c r="AC405" s="575"/>
      <c r="AD405" s="575"/>
    </row>
    <row r="406" spans="1:30" ht="35.25" customHeight="1" thickTop="1" thickBot="1">
      <c r="A406" s="563">
        <v>25.3</v>
      </c>
      <c r="B406" s="564"/>
      <c r="C406" s="564"/>
      <c r="D406" s="564"/>
      <c r="E406" s="564"/>
      <c r="F406" s="594" t="s">
        <v>1387</v>
      </c>
      <c r="G406" s="605">
        <v>0</v>
      </c>
      <c r="H406" s="605">
        <v>0</v>
      </c>
      <c r="I406" s="567" t="str">
        <f t="shared" si="48"/>
        <v>No hay Programación</v>
      </c>
      <c r="J406" s="568" t="str">
        <f t="shared" si="49"/>
        <v>De acuerdo con lo programado</v>
      </c>
      <c r="K406" s="662"/>
      <c r="L406" s="604">
        <v>4</v>
      </c>
      <c r="M406" s="604">
        <v>3</v>
      </c>
      <c r="N406" s="567">
        <f t="shared" si="55"/>
        <v>0.75</v>
      </c>
      <c r="O406" s="568" t="str">
        <f t="shared" si="50"/>
        <v>Atraso Leve</v>
      </c>
      <c r="P406" s="575"/>
      <c r="Q406" s="643">
        <v>0</v>
      </c>
      <c r="R406" s="643">
        <v>1</v>
      </c>
      <c r="S406" s="567" t="str">
        <f t="shared" si="51"/>
        <v>No hay Programación</v>
      </c>
      <c r="T406" s="568" t="str">
        <f t="shared" si="52"/>
        <v>De acuerdo con lo programado</v>
      </c>
      <c r="U406" s="575"/>
      <c r="V406" s="575">
        <f>'[2]PIF AIDOQ'!V406+'[2]PIF PB'!V406+[2]David!V406+'[2]José Luis'!V406+[2]Leo!V406+[2]Ricardo!V406+'[2]Luis A'!V406+[2]DR!V406</f>
        <v>0</v>
      </c>
      <c r="W406" s="575">
        <f>'[2]PIF AIDOQ'!W406+'[2]PIF PB'!W406+[2]David!W406+'[2]José Luis'!W406+[2]Leo!W406+[2]Ricardo!W406+'[2]Luis A'!W406+[2]DR!W406</f>
        <v>0</v>
      </c>
      <c r="X406" s="567" t="str">
        <f t="shared" si="53"/>
        <v>No hay Programación</v>
      </c>
      <c r="Y406" s="568" t="str">
        <f t="shared" si="54"/>
        <v>De acuerdo con lo programado</v>
      </c>
      <c r="Z406" s="575"/>
      <c r="AA406" s="575"/>
      <c r="AB406" s="575"/>
      <c r="AC406" s="575"/>
      <c r="AD406" s="575"/>
    </row>
    <row r="407" spans="1:30" ht="35.25" customHeight="1" thickTop="1" thickBot="1">
      <c r="A407" s="563">
        <v>25.3</v>
      </c>
      <c r="B407" s="564"/>
      <c r="C407" s="564"/>
      <c r="D407" s="564"/>
      <c r="E407" s="564"/>
      <c r="F407" s="594" t="s">
        <v>1387</v>
      </c>
      <c r="G407" s="605">
        <v>0</v>
      </c>
      <c r="H407" s="605">
        <v>0</v>
      </c>
      <c r="I407" s="567" t="str">
        <f t="shared" si="48"/>
        <v>No hay Programación</v>
      </c>
      <c r="J407" s="568" t="str">
        <f t="shared" si="49"/>
        <v>De acuerdo con lo programado</v>
      </c>
      <c r="K407" s="662"/>
      <c r="L407" s="604">
        <v>0</v>
      </c>
      <c r="M407" s="604">
        <v>1</v>
      </c>
      <c r="N407" s="567" t="str">
        <f t="shared" si="55"/>
        <v>No hay Programación</v>
      </c>
      <c r="O407" s="568" t="str">
        <f t="shared" si="50"/>
        <v>De acuerdo con lo programado</v>
      </c>
      <c r="P407" s="575"/>
      <c r="Q407" s="643">
        <v>0</v>
      </c>
      <c r="R407" s="643">
        <v>1</v>
      </c>
      <c r="S407" s="567" t="str">
        <f t="shared" si="51"/>
        <v>No hay Programación</v>
      </c>
      <c r="T407" s="568" t="str">
        <f t="shared" si="52"/>
        <v>De acuerdo con lo programado</v>
      </c>
      <c r="U407" s="575"/>
      <c r="V407" s="575">
        <f>'[2]PIF AIDOQ'!V407+'[2]PIF PB'!V407+[2]David!V407+'[2]José Luis'!V407+[2]Leo!V407+[2]Ricardo!V407+'[2]Luis A'!V407+[2]DR!V407</f>
        <v>0</v>
      </c>
      <c r="W407" s="575">
        <f>'[2]PIF AIDOQ'!W407+'[2]PIF PB'!W407+[2]David!W407+'[2]José Luis'!W407+[2]Leo!W407+[2]Ricardo!W407+'[2]Luis A'!W407+[2]DR!W407</f>
        <v>0</v>
      </c>
      <c r="X407" s="567" t="str">
        <f t="shared" si="53"/>
        <v>No hay Programación</v>
      </c>
      <c r="Y407" s="568" t="str">
        <f t="shared" si="54"/>
        <v>De acuerdo con lo programado</v>
      </c>
      <c r="Z407" s="575"/>
      <c r="AA407" s="575"/>
      <c r="AB407" s="575"/>
      <c r="AC407" s="575"/>
      <c r="AD407" s="575"/>
    </row>
    <row r="408" spans="1:30" ht="35.25" customHeight="1" thickTop="1" thickBot="1">
      <c r="A408" s="563">
        <v>26</v>
      </c>
      <c r="B408" s="564"/>
      <c r="C408" s="564"/>
      <c r="D408" s="564"/>
      <c r="E408" s="564"/>
      <c r="F408" s="596" t="s">
        <v>1388</v>
      </c>
      <c r="G408" s="605">
        <v>0</v>
      </c>
      <c r="H408" s="605">
        <v>0</v>
      </c>
      <c r="I408" s="567" t="str">
        <f t="shared" si="48"/>
        <v>No hay Programación</v>
      </c>
      <c r="J408" s="568" t="str">
        <f t="shared" si="49"/>
        <v>De acuerdo con lo programado</v>
      </c>
      <c r="K408" s="663"/>
      <c r="L408" s="604">
        <v>0</v>
      </c>
      <c r="M408" s="604">
        <v>0</v>
      </c>
      <c r="N408" s="567" t="str">
        <f t="shared" si="55"/>
        <v>No hay Programación</v>
      </c>
      <c r="O408" s="568" t="str">
        <f t="shared" si="50"/>
        <v>De acuerdo con lo programado</v>
      </c>
      <c r="P408" s="575"/>
      <c r="Q408" s="643">
        <v>0</v>
      </c>
      <c r="R408" s="643">
        <v>0</v>
      </c>
      <c r="S408" s="567" t="str">
        <f t="shared" si="51"/>
        <v>No hay Programación</v>
      </c>
      <c r="T408" s="568" t="str">
        <f t="shared" si="52"/>
        <v>De acuerdo con lo programado</v>
      </c>
      <c r="U408" s="575"/>
      <c r="V408" s="575">
        <f>'[2]PIF AIDOQ'!V408+'[2]PIF PB'!V408+[2]David!V408+'[2]José Luis'!V408+[2]Leo!V408+[2]Ricardo!V408+'[2]Luis A'!V408+[2]DR!V408</f>
        <v>0</v>
      </c>
      <c r="W408" s="575">
        <f>'[2]PIF AIDOQ'!W408+'[2]PIF PB'!W408+[2]David!W408+'[2]José Luis'!W408+[2]Leo!W408+[2]Ricardo!W408+'[2]Luis A'!W408+[2]DR!W408</f>
        <v>0</v>
      </c>
      <c r="X408" s="567" t="str">
        <f t="shared" si="53"/>
        <v>No hay Programación</v>
      </c>
      <c r="Y408" s="568" t="str">
        <f t="shared" si="54"/>
        <v>De acuerdo con lo programado</v>
      </c>
      <c r="Z408" s="575"/>
      <c r="AA408" s="575"/>
      <c r="AB408" s="575"/>
      <c r="AC408" s="575"/>
      <c r="AD408" s="575"/>
    </row>
    <row r="409" spans="1:30" ht="35.25" customHeight="1" thickTop="1" thickBot="1">
      <c r="A409" s="563">
        <v>26.1</v>
      </c>
      <c r="B409" s="564"/>
      <c r="C409" s="564"/>
      <c r="D409" s="564"/>
      <c r="E409" s="564"/>
      <c r="F409" s="599" t="s">
        <v>1389</v>
      </c>
      <c r="G409" s="605">
        <v>0</v>
      </c>
      <c r="H409" s="605">
        <v>0</v>
      </c>
      <c r="I409" s="567" t="str">
        <f t="shared" si="48"/>
        <v>No hay Programación</v>
      </c>
      <c r="J409" s="568" t="str">
        <f t="shared" si="49"/>
        <v>De acuerdo con lo programado</v>
      </c>
      <c r="K409" s="664"/>
      <c r="L409" s="604">
        <v>0</v>
      </c>
      <c r="M409" s="604">
        <v>0</v>
      </c>
      <c r="N409" s="567" t="str">
        <f t="shared" si="55"/>
        <v>No hay Programación</v>
      </c>
      <c r="O409" s="568" t="str">
        <f t="shared" si="50"/>
        <v>De acuerdo con lo programado</v>
      </c>
      <c r="P409" s="575"/>
      <c r="Q409" s="643">
        <v>6</v>
      </c>
      <c r="R409" s="643">
        <v>6</v>
      </c>
      <c r="S409" s="567">
        <f t="shared" si="51"/>
        <v>1</v>
      </c>
      <c r="T409" s="568" t="str">
        <f t="shared" si="52"/>
        <v>De acuerdo con lo programado</v>
      </c>
      <c r="U409" s="575"/>
      <c r="V409" s="575">
        <f>'[2]PIF AIDOQ'!V409+'[2]PIF PB'!V409+[2]David!V409+'[2]José Luis'!V409+[2]Leo!V409+[2]Ricardo!V409+'[2]Luis A'!V409+[2]DR!V409</f>
        <v>10</v>
      </c>
      <c r="W409" s="575">
        <f>'[2]PIF AIDOQ'!W409+'[2]PIF PB'!W409+[2]David!W409+'[2]José Luis'!W409+[2]Leo!W409+[2]Ricardo!W409+'[2]Luis A'!W409+[2]DR!W409</f>
        <v>10</v>
      </c>
      <c r="X409" s="567">
        <f t="shared" si="53"/>
        <v>1</v>
      </c>
      <c r="Y409" s="568" t="str">
        <f t="shared" si="54"/>
        <v>De acuerdo con lo programado</v>
      </c>
      <c r="Z409" s="575"/>
      <c r="AA409" s="575"/>
      <c r="AB409" s="575"/>
      <c r="AC409" s="575"/>
      <c r="AD409" s="575"/>
    </row>
    <row r="410" spans="1:30" ht="35.25" customHeight="1" thickTop="1" thickBot="1">
      <c r="A410" s="563">
        <v>26.2</v>
      </c>
      <c r="B410" s="564"/>
      <c r="C410" s="564"/>
      <c r="D410" s="564"/>
      <c r="E410" s="564"/>
      <c r="F410" s="599" t="s">
        <v>1390</v>
      </c>
      <c r="G410" s="605">
        <v>0</v>
      </c>
      <c r="H410" s="605">
        <v>0</v>
      </c>
      <c r="I410" s="567" t="str">
        <f t="shared" si="48"/>
        <v>No hay Programación</v>
      </c>
      <c r="J410" s="568" t="str">
        <f t="shared" si="49"/>
        <v>De acuerdo con lo programado</v>
      </c>
      <c r="K410" s="664"/>
      <c r="L410" s="604">
        <v>0</v>
      </c>
      <c r="M410" s="604">
        <v>0</v>
      </c>
      <c r="N410" s="567" t="str">
        <f t="shared" si="55"/>
        <v>No hay Programación</v>
      </c>
      <c r="O410" s="568" t="str">
        <f t="shared" si="50"/>
        <v>De acuerdo con lo programado</v>
      </c>
      <c r="P410" s="575"/>
      <c r="Q410" s="643">
        <v>0</v>
      </c>
      <c r="R410" s="643">
        <v>0</v>
      </c>
      <c r="S410" s="567" t="str">
        <f t="shared" si="51"/>
        <v>No hay Programación</v>
      </c>
      <c r="T410" s="568" t="str">
        <f t="shared" si="52"/>
        <v>De acuerdo con lo programado</v>
      </c>
      <c r="U410" s="575"/>
      <c r="V410" s="575">
        <f>'[2]PIF AIDOQ'!V410+'[2]PIF PB'!V410+[2]David!V410+'[2]José Luis'!V410+[2]Leo!V410+[2]Ricardo!V410+'[2]Luis A'!V410+[2]DR!V410</f>
        <v>0</v>
      </c>
      <c r="W410" s="575">
        <f>'[2]PIF AIDOQ'!W410+'[2]PIF PB'!W410+[2]David!W410+'[2]José Luis'!W410+[2]Leo!W410+[2]Ricardo!W410+'[2]Luis A'!W410+[2]DR!W410</f>
        <v>0</v>
      </c>
      <c r="X410" s="567" t="str">
        <f t="shared" si="53"/>
        <v>No hay Programación</v>
      </c>
      <c r="Y410" s="568" t="str">
        <f t="shared" si="54"/>
        <v>De acuerdo con lo programado</v>
      </c>
      <c r="Z410" s="575"/>
      <c r="AA410" s="575"/>
      <c r="AB410" s="575"/>
      <c r="AC410" s="575"/>
      <c r="AD410" s="575"/>
    </row>
    <row r="411" spans="1:30" ht="35.25" customHeight="1" thickTop="1" thickBot="1">
      <c r="A411" s="563">
        <v>26.3</v>
      </c>
      <c r="B411" s="564"/>
      <c r="C411" s="564"/>
      <c r="D411" s="564"/>
      <c r="E411" s="564"/>
      <c r="F411" s="599" t="s">
        <v>1391</v>
      </c>
      <c r="G411" s="605">
        <v>0</v>
      </c>
      <c r="H411" s="605">
        <v>0</v>
      </c>
      <c r="I411" s="567" t="str">
        <f t="shared" si="48"/>
        <v>No hay Programación</v>
      </c>
      <c r="J411" s="568" t="str">
        <f t="shared" si="49"/>
        <v>De acuerdo con lo programado</v>
      </c>
      <c r="K411" s="664"/>
      <c r="L411" s="604">
        <v>0</v>
      </c>
      <c r="M411" s="604">
        <v>0</v>
      </c>
      <c r="N411" s="567" t="str">
        <f t="shared" si="55"/>
        <v>No hay Programación</v>
      </c>
      <c r="O411" s="568" t="str">
        <f t="shared" si="50"/>
        <v>De acuerdo con lo programado</v>
      </c>
      <c r="P411" s="575"/>
      <c r="Q411" s="643">
        <v>0</v>
      </c>
      <c r="R411" s="643">
        <v>0</v>
      </c>
      <c r="S411" s="567" t="str">
        <f t="shared" si="51"/>
        <v>No hay Programación</v>
      </c>
      <c r="T411" s="568" t="str">
        <f t="shared" si="52"/>
        <v>De acuerdo con lo programado</v>
      </c>
      <c r="U411" s="575"/>
      <c r="V411" s="575">
        <f>'[2]PIF AIDOQ'!V411+'[2]PIF PB'!V411+[2]David!V411+'[2]José Luis'!V411+[2]Leo!V411+[2]Ricardo!V411+'[2]Luis A'!V411+[2]DR!V411</f>
        <v>0</v>
      </c>
      <c r="W411" s="575">
        <f>'[2]PIF AIDOQ'!W411+'[2]PIF PB'!W411+[2]David!W411+'[2]José Luis'!W411+[2]Leo!W411+[2]Ricardo!W411+'[2]Luis A'!W411+[2]DR!W411</f>
        <v>0</v>
      </c>
      <c r="X411" s="567" t="str">
        <f t="shared" si="53"/>
        <v>No hay Programación</v>
      </c>
      <c r="Y411" s="568" t="str">
        <f t="shared" si="54"/>
        <v>De acuerdo con lo programado</v>
      </c>
      <c r="Z411" s="575"/>
      <c r="AA411" s="575"/>
      <c r="AB411" s="575"/>
      <c r="AC411" s="575"/>
      <c r="AD411" s="575"/>
    </row>
    <row r="412" spans="1:30" ht="35.25" customHeight="1" thickTop="1" thickBot="1">
      <c r="A412" s="563">
        <v>26.4</v>
      </c>
      <c r="B412" s="564"/>
      <c r="C412" s="564"/>
      <c r="D412" s="564"/>
      <c r="E412" s="564"/>
      <c r="F412" s="599" t="s">
        <v>1392</v>
      </c>
      <c r="G412" s="605">
        <v>0</v>
      </c>
      <c r="H412" s="605">
        <v>0</v>
      </c>
      <c r="I412" s="567" t="str">
        <f t="shared" si="48"/>
        <v>No hay Programación</v>
      </c>
      <c r="J412" s="568" t="str">
        <f t="shared" si="49"/>
        <v>De acuerdo con lo programado</v>
      </c>
      <c r="K412" s="664"/>
      <c r="L412" s="604">
        <v>1</v>
      </c>
      <c r="M412" s="604">
        <v>2</v>
      </c>
      <c r="N412" s="567">
        <f t="shared" si="55"/>
        <v>2</v>
      </c>
      <c r="O412" s="568" t="str">
        <f t="shared" si="50"/>
        <v>De acuerdo con lo programado</v>
      </c>
      <c r="P412" s="575"/>
      <c r="Q412" s="643">
        <v>0</v>
      </c>
      <c r="R412" s="643">
        <v>0</v>
      </c>
      <c r="S412" s="567" t="str">
        <f t="shared" si="51"/>
        <v>No hay Programación</v>
      </c>
      <c r="T412" s="568" t="str">
        <f t="shared" si="52"/>
        <v>De acuerdo con lo programado</v>
      </c>
      <c r="U412" s="575"/>
      <c r="V412" s="575">
        <f>'[2]PIF AIDOQ'!V412+'[2]PIF PB'!V412+[2]David!V412+'[2]José Luis'!V412+[2]Leo!V412+[2]Ricardo!V412+'[2]Luis A'!V412+[2]DR!V412</f>
        <v>0</v>
      </c>
      <c r="W412" s="575">
        <f>'[2]PIF AIDOQ'!W412+'[2]PIF PB'!W412+[2]David!W412+'[2]José Luis'!W412+[2]Leo!W412+[2]Ricardo!W412+'[2]Luis A'!W412+[2]DR!W412</f>
        <v>0</v>
      </c>
      <c r="X412" s="567" t="str">
        <f t="shared" si="53"/>
        <v>No hay Programación</v>
      </c>
      <c r="Y412" s="568" t="str">
        <f t="shared" si="54"/>
        <v>De acuerdo con lo programado</v>
      </c>
      <c r="Z412" s="575"/>
      <c r="AA412" s="575"/>
      <c r="AB412" s="575"/>
      <c r="AC412" s="575"/>
      <c r="AD412" s="575"/>
    </row>
    <row r="413" spans="1:30" ht="35.25" customHeight="1" thickTop="1" thickBot="1">
      <c r="A413" s="563">
        <v>26.5</v>
      </c>
      <c r="B413" s="564"/>
      <c r="C413" s="564"/>
      <c r="D413" s="564"/>
      <c r="E413" s="564"/>
      <c r="F413" s="599" t="s">
        <v>1393</v>
      </c>
      <c r="G413" s="605">
        <v>0</v>
      </c>
      <c r="H413" s="605">
        <v>0</v>
      </c>
      <c r="I413" s="567" t="str">
        <f t="shared" si="48"/>
        <v>No hay Programación</v>
      </c>
      <c r="J413" s="568" t="str">
        <f t="shared" si="49"/>
        <v>De acuerdo con lo programado</v>
      </c>
      <c r="K413" s="664"/>
      <c r="L413" s="604">
        <v>0</v>
      </c>
      <c r="M413" s="604">
        <v>0</v>
      </c>
      <c r="N413" s="567" t="str">
        <f t="shared" si="55"/>
        <v>No hay Programación</v>
      </c>
      <c r="O413" s="568" t="str">
        <f t="shared" si="50"/>
        <v>De acuerdo con lo programado</v>
      </c>
      <c r="P413" s="575"/>
      <c r="Q413" s="643">
        <v>0</v>
      </c>
      <c r="R413" s="643">
        <v>1</v>
      </c>
      <c r="S413" s="567" t="str">
        <f t="shared" si="51"/>
        <v>No hay Programación</v>
      </c>
      <c r="T413" s="568" t="str">
        <f t="shared" si="52"/>
        <v>De acuerdo con lo programado</v>
      </c>
      <c r="U413" s="575"/>
      <c r="V413" s="575">
        <f>'[2]PIF AIDOQ'!V413+'[2]PIF PB'!V413+[2]David!V413+'[2]José Luis'!V413+[2]Leo!V413+[2]Ricardo!V413+'[2]Luis A'!V413+[2]DR!V413</f>
        <v>0</v>
      </c>
      <c r="W413" s="575">
        <f>'[2]PIF AIDOQ'!W413+'[2]PIF PB'!W413+[2]David!W413+'[2]José Luis'!W413+[2]Leo!W413+[2]Ricardo!W413+'[2]Luis A'!W413+[2]DR!W413</f>
        <v>0</v>
      </c>
      <c r="X413" s="567" t="str">
        <f t="shared" si="53"/>
        <v>No hay Programación</v>
      </c>
      <c r="Y413" s="568" t="str">
        <f t="shared" si="54"/>
        <v>De acuerdo con lo programado</v>
      </c>
      <c r="Z413" s="575"/>
      <c r="AA413" s="575"/>
      <c r="AB413" s="575"/>
      <c r="AC413" s="575"/>
      <c r="AD413" s="575"/>
    </row>
    <row r="414" spans="1:30" ht="35.25" customHeight="1" thickTop="1" thickBot="1">
      <c r="A414" s="563">
        <v>26.6</v>
      </c>
      <c r="B414" s="564"/>
      <c r="C414" s="564"/>
      <c r="D414" s="564"/>
      <c r="E414" s="564"/>
      <c r="F414" s="599" t="s">
        <v>1394</v>
      </c>
      <c r="G414" s="605">
        <v>0</v>
      </c>
      <c r="H414" s="605">
        <v>0</v>
      </c>
      <c r="I414" s="567" t="str">
        <f t="shared" si="48"/>
        <v>No hay Programación</v>
      </c>
      <c r="J414" s="568" t="str">
        <f t="shared" si="49"/>
        <v>De acuerdo con lo programado</v>
      </c>
      <c r="K414" s="664"/>
      <c r="L414" s="604">
        <v>0</v>
      </c>
      <c r="M414" s="604">
        <v>0</v>
      </c>
      <c r="N414" s="567" t="str">
        <f t="shared" si="55"/>
        <v>No hay Programación</v>
      </c>
      <c r="O414" s="568" t="str">
        <f t="shared" si="50"/>
        <v>De acuerdo con lo programado</v>
      </c>
      <c r="P414" s="575"/>
      <c r="Q414" s="643">
        <v>2</v>
      </c>
      <c r="R414" s="643">
        <v>2</v>
      </c>
      <c r="S414" s="567">
        <f t="shared" si="51"/>
        <v>1</v>
      </c>
      <c r="T414" s="568" t="str">
        <f t="shared" si="52"/>
        <v>De acuerdo con lo programado</v>
      </c>
      <c r="U414" s="575"/>
      <c r="V414" s="575">
        <f>'[2]PIF AIDOQ'!V414+'[2]PIF PB'!V414+[2]David!V414+'[2]José Luis'!V414+[2]Leo!V414+[2]Ricardo!V414+'[2]Luis A'!V414+[2]DR!V414</f>
        <v>0</v>
      </c>
      <c r="W414" s="575">
        <f>'[2]PIF AIDOQ'!W414+'[2]PIF PB'!W414+[2]David!W414+'[2]José Luis'!W414+[2]Leo!W414+[2]Ricardo!W414+'[2]Luis A'!W414+[2]DR!W414</f>
        <v>0</v>
      </c>
      <c r="X414" s="567" t="str">
        <f t="shared" si="53"/>
        <v>No hay Programación</v>
      </c>
      <c r="Y414" s="568" t="str">
        <f t="shared" si="54"/>
        <v>De acuerdo con lo programado</v>
      </c>
      <c r="Z414" s="575"/>
      <c r="AA414" s="575"/>
      <c r="AB414" s="575"/>
      <c r="AC414" s="575"/>
      <c r="AD414" s="575"/>
    </row>
    <row r="415" spans="1:30" ht="35.25" customHeight="1" thickTop="1" thickBot="1">
      <c r="A415" s="563">
        <v>26.7</v>
      </c>
      <c r="B415" s="564"/>
      <c r="C415" s="564"/>
      <c r="D415" s="564"/>
      <c r="E415" s="564"/>
      <c r="F415" s="599" t="s">
        <v>1395</v>
      </c>
      <c r="G415" s="605">
        <v>0</v>
      </c>
      <c r="H415" s="605">
        <v>0</v>
      </c>
      <c r="I415" s="567" t="str">
        <f t="shared" si="48"/>
        <v>No hay Programación</v>
      </c>
      <c r="J415" s="568" t="str">
        <f t="shared" si="49"/>
        <v>De acuerdo con lo programado</v>
      </c>
      <c r="K415" s="664"/>
      <c r="L415" s="604">
        <v>0</v>
      </c>
      <c r="M415" s="604">
        <v>0</v>
      </c>
      <c r="N415" s="567" t="str">
        <f t="shared" si="55"/>
        <v>No hay Programación</v>
      </c>
      <c r="O415" s="568" t="str">
        <f t="shared" si="50"/>
        <v>De acuerdo con lo programado</v>
      </c>
      <c r="P415" s="575"/>
      <c r="Q415" s="643">
        <v>0</v>
      </c>
      <c r="R415" s="643">
        <v>0</v>
      </c>
      <c r="S415" s="567" t="str">
        <f t="shared" si="51"/>
        <v>No hay Programación</v>
      </c>
      <c r="T415" s="568" t="str">
        <f t="shared" si="52"/>
        <v>De acuerdo con lo programado</v>
      </c>
      <c r="U415" s="575"/>
      <c r="V415" s="575">
        <f>'[2]PIF AIDOQ'!V415+'[2]PIF PB'!V415+[2]David!V415+'[2]José Luis'!V415+[2]Leo!V415+[2]Ricardo!V415+'[2]Luis A'!V415+[2]DR!V415</f>
        <v>0</v>
      </c>
      <c r="W415" s="575">
        <f>'[2]PIF AIDOQ'!W415+'[2]PIF PB'!W415+[2]David!W415+'[2]José Luis'!W415+[2]Leo!W415+[2]Ricardo!W415+'[2]Luis A'!W415+[2]DR!W415</f>
        <v>0</v>
      </c>
      <c r="X415" s="567" t="str">
        <f t="shared" si="53"/>
        <v>No hay Programación</v>
      </c>
      <c r="Y415" s="568" t="str">
        <f t="shared" si="54"/>
        <v>De acuerdo con lo programado</v>
      </c>
      <c r="Z415" s="575"/>
      <c r="AA415" s="575"/>
      <c r="AB415" s="575"/>
      <c r="AC415" s="575"/>
      <c r="AD415" s="575"/>
    </row>
    <row r="416" spans="1:30" ht="35.25" customHeight="1" thickTop="1" thickBot="1">
      <c r="A416" s="563">
        <v>26.8</v>
      </c>
      <c r="B416" s="564"/>
      <c r="C416" s="564"/>
      <c r="D416" s="564"/>
      <c r="E416" s="564"/>
      <c r="F416" s="599" t="s">
        <v>1396</v>
      </c>
      <c r="G416" s="605">
        <v>0</v>
      </c>
      <c r="H416" s="605">
        <v>0</v>
      </c>
      <c r="I416" s="567" t="str">
        <f t="shared" si="48"/>
        <v>No hay Programación</v>
      </c>
      <c r="J416" s="568" t="str">
        <f t="shared" si="49"/>
        <v>De acuerdo con lo programado</v>
      </c>
      <c r="K416" s="664"/>
      <c r="L416" s="604">
        <v>0</v>
      </c>
      <c r="M416" s="604">
        <v>0</v>
      </c>
      <c r="N416" s="567" t="str">
        <f t="shared" si="55"/>
        <v>No hay Programación</v>
      </c>
      <c r="O416" s="568" t="str">
        <f t="shared" si="50"/>
        <v>De acuerdo con lo programado</v>
      </c>
      <c r="P416" s="575"/>
      <c r="Q416" s="643">
        <v>0</v>
      </c>
      <c r="R416" s="643">
        <v>0</v>
      </c>
      <c r="S416" s="567" t="str">
        <f t="shared" si="51"/>
        <v>No hay Programación</v>
      </c>
      <c r="T416" s="568" t="str">
        <f t="shared" si="52"/>
        <v>De acuerdo con lo programado</v>
      </c>
      <c r="U416" s="575"/>
      <c r="V416" s="575">
        <f>'[2]PIF AIDOQ'!V416+'[2]PIF PB'!V416+[2]David!V416+'[2]José Luis'!V416+[2]Leo!V416+[2]Ricardo!V416+'[2]Luis A'!V416+[2]DR!V416</f>
        <v>0</v>
      </c>
      <c r="W416" s="575">
        <f>'[2]PIF AIDOQ'!W416+'[2]PIF PB'!W416+[2]David!W416+'[2]José Luis'!W416+[2]Leo!W416+[2]Ricardo!W416+'[2]Luis A'!W416+[2]DR!W416</f>
        <v>0</v>
      </c>
      <c r="X416" s="567" t="str">
        <f t="shared" si="53"/>
        <v>No hay Programación</v>
      </c>
      <c r="Y416" s="568" t="str">
        <f t="shared" si="54"/>
        <v>De acuerdo con lo programado</v>
      </c>
      <c r="Z416" s="575"/>
      <c r="AA416" s="575"/>
      <c r="AB416" s="575"/>
      <c r="AC416" s="575"/>
      <c r="AD416" s="575"/>
    </row>
    <row r="417" spans="1:30" ht="35.25" customHeight="1" thickTop="1" thickBot="1">
      <c r="A417" s="563">
        <v>26.9</v>
      </c>
      <c r="B417" s="564"/>
      <c r="C417" s="564"/>
      <c r="D417" s="564"/>
      <c r="E417" s="564"/>
      <c r="F417" s="599" t="s">
        <v>1397</v>
      </c>
      <c r="G417" s="605">
        <v>0</v>
      </c>
      <c r="H417" s="605">
        <v>0</v>
      </c>
      <c r="I417" s="567" t="str">
        <f t="shared" si="48"/>
        <v>No hay Programación</v>
      </c>
      <c r="J417" s="568" t="str">
        <f t="shared" si="49"/>
        <v>De acuerdo con lo programado</v>
      </c>
      <c r="K417" s="664"/>
      <c r="L417" s="604">
        <v>0</v>
      </c>
      <c r="M417" s="604">
        <v>0</v>
      </c>
      <c r="N417" s="567" t="str">
        <f t="shared" si="55"/>
        <v>No hay Programación</v>
      </c>
      <c r="O417" s="568" t="str">
        <f t="shared" si="50"/>
        <v>De acuerdo con lo programado</v>
      </c>
      <c r="P417" s="575"/>
      <c r="Q417" s="643">
        <v>1</v>
      </c>
      <c r="R417" s="643">
        <v>1</v>
      </c>
      <c r="S417" s="567">
        <f t="shared" si="51"/>
        <v>1</v>
      </c>
      <c r="T417" s="568" t="str">
        <f t="shared" si="52"/>
        <v>De acuerdo con lo programado</v>
      </c>
      <c r="U417" s="575"/>
      <c r="V417" s="575">
        <f>'[2]PIF AIDOQ'!V417+'[2]PIF PB'!V417+[2]David!V417+'[2]José Luis'!V417+[2]Leo!V417+[2]Ricardo!V417+'[2]Luis A'!V417+[2]DR!V417</f>
        <v>0</v>
      </c>
      <c r="W417" s="575">
        <f>'[2]PIF AIDOQ'!W417+'[2]PIF PB'!W417+[2]David!W417+'[2]José Luis'!W417+[2]Leo!W417+[2]Ricardo!W417+'[2]Luis A'!W417+[2]DR!W417</f>
        <v>0</v>
      </c>
      <c r="X417" s="567" t="str">
        <f t="shared" si="53"/>
        <v>No hay Programación</v>
      </c>
      <c r="Y417" s="568" t="str">
        <f t="shared" si="54"/>
        <v>De acuerdo con lo programado</v>
      </c>
      <c r="Z417" s="575"/>
      <c r="AA417" s="575"/>
      <c r="AB417" s="575"/>
      <c r="AC417" s="575"/>
      <c r="AD417" s="575"/>
    </row>
    <row r="418" spans="1:30" ht="35.25" customHeight="1" thickTop="1" thickBot="1">
      <c r="A418" s="593">
        <v>26.1</v>
      </c>
      <c r="B418" s="564"/>
      <c r="C418" s="564"/>
      <c r="D418" s="564"/>
      <c r="E418" s="564"/>
      <c r="F418" s="599" t="s">
        <v>1398</v>
      </c>
      <c r="G418" s="605">
        <v>0</v>
      </c>
      <c r="H418" s="605">
        <v>0</v>
      </c>
      <c r="I418" s="567" t="str">
        <f t="shared" si="48"/>
        <v>No hay Programación</v>
      </c>
      <c r="J418" s="568" t="str">
        <f t="shared" si="49"/>
        <v>De acuerdo con lo programado</v>
      </c>
      <c r="K418" s="664"/>
      <c r="L418" s="604">
        <v>0</v>
      </c>
      <c r="M418" s="604">
        <v>0</v>
      </c>
      <c r="N418" s="567" t="str">
        <f t="shared" si="55"/>
        <v>No hay Programación</v>
      </c>
      <c r="O418" s="568" t="str">
        <f t="shared" si="50"/>
        <v>De acuerdo con lo programado</v>
      </c>
      <c r="P418" s="575"/>
      <c r="Q418" s="643">
        <v>0</v>
      </c>
      <c r="R418" s="643">
        <v>0</v>
      </c>
      <c r="S418" s="567" t="str">
        <f t="shared" si="51"/>
        <v>No hay Programación</v>
      </c>
      <c r="T418" s="568" t="str">
        <f t="shared" si="52"/>
        <v>De acuerdo con lo programado</v>
      </c>
      <c r="U418" s="575"/>
      <c r="V418" s="575">
        <f>'[2]PIF AIDOQ'!V418+'[2]PIF PB'!V418+[2]David!V418+'[2]José Luis'!V418+[2]Leo!V418+[2]Ricardo!V418+'[2]Luis A'!V418+[2]DR!V418</f>
        <v>0</v>
      </c>
      <c r="W418" s="575">
        <f>'[2]PIF AIDOQ'!W418+'[2]PIF PB'!W418+[2]David!W418+'[2]José Luis'!W418+[2]Leo!W418+[2]Ricardo!W418+'[2]Luis A'!W418+[2]DR!W418</f>
        <v>0</v>
      </c>
      <c r="X418" s="567" t="str">
        <f t="shared" si="53"/>
        <v>No hay Programación</v>
      </c>
      <c r="Y418" s="568" t="str">
        <f t="shared" si="54"/>
        <v>De acuerdo con lo programado</v>
      </c>
      <c r="Z418" s="575"/>
      <c r="AA418" s="575"/>
      <c r="AB418" s="575"/>
      <c r="AC418" s="575"/>
      <c r="AD418" s="575"/>
    </row>
    <row r="419" spans="1:30" ht="35.25" customHeight="1" thickTop="1" thickBot="1">
      <c r="A419" s="563">
        <v>26.11</v>
      </c>
      <c r="B419" s="564"/>
      <c r="C419" s="564"/>
      <c r="D419" s="564"/>
      <c r="E419" s="564"/>
      <c r="F419" s="599" t="s">
        <v>1399</v>
      </c>
      <c r="G419" s="605">
        <v>0</v>
      </c>
      <c r="H419" s="605">
        <v>0</v>
      </c>
      <c r="I419" s="567" t="str">
        <f t="shared" si="48"/>
        <v>No hay Programación</v>
      </c>
      <c r="J419" s="568" t="str">
        <f t="shared" si="49"/>
        <v>De acuerdo con lo programado</v>
      </c>
      <c r="K419" s="664"/>
      <c r="L419" s="604">
        <v>0</v>
      </c>
      <c r="M419" s="604">
        <v>0</v>
      </c>
      <c r="N419" s="567" t="str">
        <f t="shared" si="55"/>
        <v>No hay Programación</v>
      </c>
      <c r="O419" s="568" t="str">
        <f t="shared" si="50"/>
        <v>De acuerdo con lo programado</v>
      </c>
      <c r="P419" s="575"/>
      <c r="Q419" s="643">
        <v>0</v>
      </c>
      <c r="R419" s="643">
        <v>0</v>
      </c>
      <c r="S419" s="567" t="str">
        <f t="shared" si="51"/>
        <v>No hay Programación</v>
      </c>
      <c r="T419" s="568" t="str">
        <f t="shared" si="52"/>
        <v>De acuerdo con lo programado</v>
      </c>
      <c r="U419" s="575"/>
      <c r="V419" s="575">
        <f>'[2]PIF AIDOQ'!V419+'[2]PIF PB'!V419+[2]David!V419+'[2]José Luis'!V419+[2]Leo!V419+[2]Ricardo!V419+'[2]Luis A'!V419+[2]DR!V419</f>
        <v>0</v>
      </c>
      <c r="W419" s="575">
        <f>'[2]PIF AIDOQ'!W419+'[2]PIF PB'!W419+[2]David!W419+'[2]José Luis'!W419+[2]Leo!W419+[2]Ricardo!W419+'[2]Luis A'!W419+[2]DR!W419</f>
        <v>0</v>
      </c>
      <c r="X419" s="567" t="str">
        <f t="shared" si="53"/>
        <v>No hay Programación</v>
      </c>
      <c r="Y419" s="568" t="str">
        <f t="shared" si="54"/>
        <v>De acuerdo con lo programado</v>
      </c>
      <c r="Z419" s="575"/>
      <c r="AA419" s="575"/>
      <c r="AB419" s="575"/>
      <c r="AC419" s="575"/>
      <c r="AD419" s="575"/>
    </row>
    <row r="420" spans="1:30" ht="35.25" customHeight="1" thickTop="1" thickBot="1">
      <c r="A420" s="563">
        <v>26.12</v>
      </c>
      <c r="B420" s="564"/>
      <c r="C420" s="564"/>
      <c r="D420" s="564"/>
      <c r="E420" s="564"/>
      <c r="F420" s="599" t="s">
        <v>1400</v>
      </c>
      <c r="G420" s="605">
        <v>0</v>
      </c>
      <c r="H420" s="605">
        <v>0</v>
      </c>
      <c r="I420" s="567" t="str">
        <f t="shared" si="48"/>
        <v>No hay Programación</v>
      </c>
      <c r="J420" s="568" t="str">
        <f t="shared" si="49"/>
        <v>De acuerdo con lo programado</v>
      </c>
      <c r="K420" s="664"/>
      <c r="L420" s="604">
        <v>0</v>
      </c>
      <c r="M420" s="604">
        <v>0</v>
      </c>
      <c r="N420" s="567" t="str">
        <f t="shared" si="55"/>
        <v>No hay Programación</v>
      </c>
      <c r="O420" s="568" t="str">
        <f t="shared" si="50"/>
        <v>De acuerdo con lo programado</v>
      </c>
      <c r="P420" s="575"/>
      <c r="Q420" s="643">
        <v>0</v>
      </c>
      <c r="R420" s="643">
        <v>0</v>
      </c>
      <c r="S420" s="567" t="str">
        <f t="shared" si="51"/>
        <v>No hay Programación</v>
      </c>
      <c r="T420" s="568" t="str">
        <f t="shared" si="52"/>
        <v>De acuerdo con lo programado</v>
      </c>
      <c r="U420" s="575"/>
      <c r="V420" s="575">
        <f>'[2]PIF AIDOQ'!V420+'[2]PIF PB'!V420+[2]David!V420+'[2]José Luis'!V420+[2]Leo!V420+[2]Ricardo!V420+'[2]Luis A'!V420+[2]DR!V420</f>
        <v>0</v>
      </c>
      <c r="W420" s="575">
        <f>'[2]PIF AIDOQ'!W420+'[2]PIF PB'!W420+[2]David!W420+'[2]José Luis'!W420+[2]Leo!W420+[2]Ricardo!W420+'[2]Luis A'!W420+[2]DR!W420</f>
        <v>0</v>
      </c>
      <c r="X420" s="567" t="str">
        <f t="shared" si="53"/>
        <v>No hay Programación</v>
      </c>
      <c r="Y420" s="568" t="str">
        <f t="shared" si="54"/>
        <v>De acuerdo con lo programado</v>
      </c>
      <c r="Z420" s="575"/>
      <c r="AA420" s="575"/>
      <c r="AB420" s="575"/>
      <c r="AC420" s="575"/>
      <c r="AD420" s="575"/>
    </row>
    <row r="421" spans="1:30" ht="35.25" customHeight="1" thickTop="1" thickBot="1">
      <c r="A421" s="563">
        <v>26.13</v>
      </c>
      <c r="B421" s="564"/>
      <c r="C421" s="564"/>
      <c r="D421" s="564"/>
      <c r="E421" s="564"/>
      <c r="F421" s="599" t="s">
        <v>1401</v>
      </c>
      <c r="G421" s="605">
        <v>0</v>
      </c>
      <c r="H421" s="605">
        <v>0</v>
      </c>
      <c r="I421" s="567" t="str">
        <f t="shared" si="48"/>
        <v>No hay Programación</v>
      </c>
      <c r="J421" s="568" t="str">
        <f t="shared" si="49"/>
        <v>De acuerdo con lo programado</v>
      </c>
      <c r="K421" s="664"/>
      <c r="L421" s="604">
        <v>0</v>
      </c>
      <c r="M421" s="604">
        <v>0</v>
      </c>
      <c r="N421" s="567" t="str">
        <f t="shared" si="55"/>
        <v>No hay Programación</v>
      </c>
      <c r="O421" s="568" t="str">
        <f t="shared" si="50"/>
        <v>De acuerdo con lo programado</v>
      </c>
      <c r="P421" s="575"/>
      <c r="Q421" s="643">
        <v>0</v>
      </c>
      <c r="R421" s="643">
        <v>0</v>
      </c>
      <c r="S421" s="567" t="str">
        <f t="shared" si="51"/>
        <v>No hay Programación</v>
      </c>
      <c r="T421" s="568" t="str">
        <f t="shared" si="52"/>
        <v>De acuerdo con lo programado</v>
      </c>
      <c r="U421" s="575"/>
      <c r="V421" s="575">
        <f>'[2]PIF AIDOQ'!V421+'[2]PIF PB'!V421+[2]David!V421+'[2]José Luis'!V421+[2]Leo!V421+[2]Ricardo!V421+'[2]Luis A'!V421+[2]DR!V421</f>
        <v>0</v>
      </c>
      <c r="W421" s="575">
        <f>'[2]PIF AIDOQ'!W421+'[2]PIF PB'!W421+[2]David!W421+'[2]José Luis'!W421+[2]Leo!W421+[2]Ricardo!W421+'[2]Luis A'!W421+[2]DR!W421</f>
        <v>0</v>
      </c>
      <c r="X421" s="567" t="str">
        <f t="shared" si="53"/>
        <v>No hay Programación</v>
      </c>
      <c r="Y421" s="568" t="str">
        <f t="shared" si="54"/>
        <v>De acuerdo con lo programado</v>
      </c>
      <c r="Z421" s="575"/>
      <c r="AA421" s="575"/>
      <c r="AB421" s="575"/>
      <c r="AC421" s="575"/>
      <c r="AD421" s="575"/>
    </row>
    <row r="422" spans="1:30" ht="35.25" customHeight="1" thickTop="1" thickBot="1">
      <c r="A422" s="563">
        <v>26.14</v>
      </c>
      <c r="B422" s="564"/>
      <c r="C422" s="564"/>
      <c r="D422" s="564"/>
      <c r="E422" s="564"/>
      <c r="F422" s="599" t="s">
        <v>1402</v>
      </c>
      <c r="G422" s="605">
        <v>0</v>
      </c>
      <c r="H422" s="605">
        <v>0</v>
      </c>
      <c r="I422" s="567" t="str">
        <f t="shared" si="48"/>
        <v>No hay Programación</v>
      </c>
      <c r="J422" s="568" t="str">
        <f t="shared" si="49"/>
        <v>De acuerdo con lo programado</v>
      </c>
      <c r="K422" s="664"/>
      <c r="L422" s="604">
        <v>2</v>
      </c>
      <c r="M422" s="604">
        <v>2</v>
      </c>
      <c r="N422" s="567">
        <f t="shared" si="55"/>
        <v>1</v>
      </c>
      <c r="O422" s="568" t="str">
        <f t="shared" si="50"/>
        <v>De acuerdo con lo programado</v>
      </c>
      <c r="P422" s="575"/>
      <c r="Q422" s="643">
        <v>0</v>
      </c>
      <c r="R422" s="643">
        <v>0</v>
      </c>
      <c r="S422" s="567" t="str">
        <f t="shared" si="51"/>
        <v>No hay Programación</v>
      </c>
      <c r="T422" s="568" t="str">
        <f t="shared" si="52"/>
        <v>De acuerdo con lo programado</v>
      </c>
      <c r="U422" s="575"/>
      <c r="V422" s="575">
        <f>'[2]PIF AIDOQ'!V422+'[2]PIF PB'!V422+[2]David!V422+'[2]José Luis'!V422+[2]Leo!V422+[2]Ricardo!V422+'[2]Luis A'!V422+[2]DR!V422</f>
        <v>0</v>
      </c>
      <c r="W422" s="575">
        <f>'[2]PIF AIDOQ'!W422+'[2]PIF PB'!W422+[2]David!W422+'[2]José Luis'!W422+[2]Leo!W422+[2]Ricardo!W422+'[2]Luis A'!W422+[2]DR!W422</f>
        <v>0</v>
      </c>
      <c r="X422" s="567" t="str">
        <f t="shared" si="53"/>
        <v>No hay Programación</v>
      </c>
      <c r="Y422" s="568" t="str">
        <f t="shared" si="54"/>
        <v>De acuerdo con lo programado</v>
      </c>
      <c r="Z422" s="575"/>
      <c r="AA422" s="575"/>
      <c r="AB422" s="575"/>
      <c r="AC422" s="575"/>
      <c r="AD422" s="575"/>
    </row>
    <row r="423" spans="1:30" ht="35.25" customHeight="1" thickTop="1" thickBot="1">
      <c r="A423" s="563">
        <v>26.15</v>
      </c>
      <c r="B423" s="564"/>
      <c r="C423" s="564"/>
      <c r="D423" s="564"/>
      <c r="E423" s="564"/>
      <c r="F423" s="599" t="s">
        <v>1403</v>
      </c>
      <c r="G423" s="605">
        <v>0</v>
      </c>
      <c r="H423" s="605">
        <v>0</v>
      </c>
      <c r="I423" s="567" t="str">
        <f t="shared" si="48"/>
        <v>No hay Programación</v>
      </c>
      <c r="J423" s="568" t="str">
        <f t="shared" si="49"/>
        <v>De acuerdo con lo programado</v>
      </c>
      <c r="K423" s="664"/>
      <c r="L423" s="604">
        <v>0</v>
      </c>
      <c r="M423" s="604">
        <v>0</v>
      </c>
      <c r="N423" s="567" t="str">
        <f t="shared" si="55"/>
        <v>No hay Programación</v>
      </c>
      <c r="O423" s="568" t="str">
        <f t="shared" si="50"/>
        <v>De acuerdo con lo programado</v>
      </c>
      <c r="P423" s="575"/>
      <c r="Q423" s="643">
        <v>0</v>
      </c>
      <c r="R423" s="643">
        <v>0</v>
      </c>
      <c r="S423" s="567" t="str">
        <f t="shared" si="51"/>
        <v>No hay Programación</v>
      </c>
      <c r="T423" s="568" t="str">
        <f t="shared" si="52"/>
        <v>De acuerdo con lo programado</v>
      </c>
      <c r="U423" s="575"/>
      <c r="V423" s="575">
        <f>'[2]PIF AIDOQ'!V423+'[2]PIF PB'!V423+[2]David!V423+'[2]José Luis'!V423+[2]Leo!V423+[2]Ricardo!V423+'[2]Luis A'!V423+[2]DR!V423</f>
        <v>0</v>
      </c>
      <c r="W423" s="575">
        <f>'[2]PIF AIDOQ'!W423+'[2]PIF PB'!W423+[2]David!W423+'[2]José Luis'!W423+[2]Leo!W423+[2]Ricardo!W423+'[2]Luis A'!W423+[2]DR!W423</f>
        <v>0</v>
      </c>
      <c r="X423" s="567" t="str">
        <f t="shared" si="53"/>
        <v>No hay Programación</v>
      </c>
      <c r="Y423" s="568" t="str">
        <f t="shared" si="54"/>
        <v>De acuerdo con lo programado</v>
      </c>
      <c r="Z423" s="575"/>
      <c r="AA423" s="575"/>
      <c r="AB423" s="575"/>
      <c r="AC423" s="575"/>
      <c r="AD423" s="575"/>
    </row>
    <row r="424" spans="1:30" ht="35.25" customHeight="1" thickTop="1" thickBot="1">
      <c r="A424" s="563">
        <v>26.16</v>
      </c>
      <c r="B424" s="564"/>
      <c r="C424" s="564"/>
      <c r="D424" s="564"/>
      <c r="E424" s="564"/>
      <c r="F424" s="599" t="s">
        <v>1404</v>
      </c>
      <c r="G424" s="605">
        <v>0</v>
      </c>
      <c r="H424" s="605">
        <v>0</v>
      </c>
      <c r="I424" s="567" t="str">
        <f t="shared" si="48"/>
        <v>No hay Programación</v>
      </c>
      <c r="J424" s="568" t="str">
        <f t="shared" si="49"/>
        <v>De acuerdo con lo programado</v>
      </c>
      <c r="K424" s="664"/>
      <c r="L424" s="604">
        <v>0</v>
      </c>
      <c r="M424" s="604">
        <v>0</v>
      </c>
      <c r="N424" s="567" t="str">
        <f t="shared" si="55"/>
        <v>No hay Programación</v>
      </c>
      <c r="O424" s="568" t="str">
        <f t="shared" si="50"/>
        <v>De acuerdo con lo programado</v>
      </c>
      <c r="P424" s="575"/>
      <c r="Q424" s="643">
        <v>0</v>
      </c>
      <c r="R424" s="643">
        <v>0</v>
      </c>
      <c r="S424" s="567" t="str">
        <f t="shared" si="51"/>
        <v>No hay Programación</v>
      </c>
      <c r="T424" s="568" t="str">
        <f t="shared" si="52"/>
        <v>De acuerdo con lo programado</v>
      </c>
      <c r="U424" s="575"/>
      <c r="V424" s="575">
        <f>'[2]PIF AIDOQ'!V424+'[2]PIF PB'!V424+[2]David!V424+'[2]José Luis'!V424+[2]Leo!V424+[2]Ricardo!V424+'[2]Luis A'!V424+[2]DR!V424</f>
        <v>0</v>
      </c>
      <c r="W424" s="575">
        <f>'[2]PIF AIDOQ'!W424+'[2]PIF PB'!W424+[2]David!W424+'[2]José Luis'!W424+[2]Leo!W424+[2]Ricardo!W424+'[2]Luis A'!W424+[2]DR!W424</f>
        <v>0</v>
      </c>
      <c r="X424" s="567" t="str">
        <f t="shared" si="53"/>
        <v>No hay Programación</v>
      </c>
      <c r="Y424" s="568" t="str">
        <f t="shared" si="54"/>
        <v>De acuerdo con lo programado</v>
      </c>
      <c r="Z424" s="575"/>
      <c r="AA424" s="575"/>
      <c r="AB424" s="575"/>
      <c r="AC424" s="575"/>
      <c r="AD424" s="575"/>
    </row>
    <row r="425" spans="1:30" ht="35.25" customHeight="1" thickTop="1" thickBot="1">
      <c r="A425" s="563">
        <v>26.17</v>
      </c>
      <c r="B425" s="564"/>
      <c r="C425" s="564"/>
      <c r="D425" s="564"/>
      <c r="E425" s="564"/>
      <c r="F425" s="599" t="s">
        <v>1405</v>
      </c>
      <c r="G425" s="605">
        <v>0</v>
      </c>
      <c r="H425" s="605">
        <v>0</v>
      </c>
      <c r="I425" s="567" t="str">
        <f t="shared" si="48"/>
        <v>No hay Programación</v>
      </c>
      <c r="J425" s="568" t="str">
        <f t="shared" si="49"/>
        <v>De acuerdo con lo programado</v>
      </c>
      <c r="K425" s="664"/>
      <c r="L425" s="604">
        <v>0</v>
      </c>
      <c r="M425" s="604">
        <v>0</v>
      </c>
      <c r="N425" s="567" t="str">
        <f t="shared" si="55"/>
        <v>No hay Programación</v>
      </c>
      <c r="O425" s="568" t="str">
        <f t="shared" si="50"/>
        <v>De acuerdo con lo programado</v>
      </c>
      <c r="P425" s="575"/>
      <c r="Q425" s="643">
        <v>1</v>
      </c>
      <c r="R425" s="643">
        <v>4</v>
      </c>
      <c r="S425" s="567">
        <f t="shared" si="51"/>
        <v>4</v>
      </c>
      <c r="T425" s="568" t="str">
        <f t="shared" si="52"/>
        <v>De acuerdo con lo programado</v>
      </c>
      <c r="U425" s="575"/>
      <c r="V425" s="575">
        <f>'[2]PIF AIDOQ'!V425+'[2]PIF PB'!V425+[2]David!V425+'[2]José Luis'!V425+[2]Leo!V425+[2]Ricardo!V425+'[2]Luis A'!V425+[2]DR!V425</f>
        <v>38</v>
      </c>
      <c r="W425" s="575">
        <f>'[2]PIF AIDOQ'!W425+'[2]PIF PB'!W425+[2]David!W425+'[2]José Luis'!W425+[2]Leo!W425+[2]Ricardo!W425+'[2]Luis A'!W425+[2]DR!W425</f>
        <v>38</v>
      </c>
      <c r="X425" s="567">
        <f t="shared" si="53"/>
        <v>1</v>
      </c>
      <c r="Y425" s="568" t="str">
        <f t="shared" si="54"/>
        <v>De acuerdo con lo programado</v>
      </c>
      <c r="Z425" s="575"/>
      <c r="AA425" s="575"/>
      <c r="AB425" s="575"/>
      <c r="AC425" s="575"/>
      <c r="AD425" s="575"/>
    </row>
    <row r="426" spans="1:30" ht="35.25" customHeight="1" thickTop="1" thickBot="1">
      <c r="A426" s="563">
        <v>26.18</v>
      </c>
      <c r="B426" s="564"/>
      <c r="C426" s="564"/>
      <c r="D426" s="564"/>
      <c r="E426" s="564"/>
      <c r="F426" s="599" t="s">
        <v>1406</v>
      </c>
      <c r="G426" s="605">
        <v>0</v>
      </c>
      <c r="H426" s="605">
        <v>0</v>
      </c>
      <c r="I426" s="567" t="str">
        <f t="shared" si="48"/>
        <v>No hay Programación</v>
      </c>
      <c r="J426" s="568" t="str">
        <f t="shared" si="49"/>
        <v>De acuerdo con lo programado</v>
      </c>
      <c r="K426" s="664"/>
      <c r="L426" s="604">
        <v>0</v>
      </c>
      <c r="M426" s="604">
        <v>0</v>
      </c>
      <c r="N426" s="567" t="str">
        <f t="shared" si="55"/>
        <v>No hay Programación</v>
      </c>
      <c r="O426" s="568" t="str">
        <f t="shared" si="50"/>
        <v>De acuerdo con lo programado</v>
      </c>
      <c r="P426" s="575"/>
      <c r="Q426" s="643">
        <v>0</v>
      </c>
      <c r="R426" s="643">
        <v>0</v>
      </c>
      <c r="S426" s="567" t="str">
        <f t="shared" si="51"/>
        <v>No hay Programación</v>
      </c>
      <c r="T426" s="568" t="str">
        <f t="shared" si="52"/>
        <v>De acuerdo con lo programado</v>
      </c>
      <c r="U426" s="575"/>
      <c r="V426" s="575">
        <f>'[2]PIF AIDOQ'!V426+'[2]PIF PB'!V426+[2]David!V426+'[2]José Luis'!V426+[2]Leo!V426+[2]Ricardo!V426+'[2]Luis A'!V426+[2]DR!V426</f>
        <v>0</v>
      </c>
      <c r="W426" s="575">
        <f>'[2]PIF AIDOQ'!W426+'[2]PIF PB'!W426+[2]David!W426+'[2]José Luis'!W426+[2]Leo!W426+[2]Ricardo!W426+'[2]Luis A'!W426+[2]DR!W426</f>
        <v>0</v>
      </c>
      <c r="X426" s="567" t="str">
        <f t="shared" si="53"/>
        <v>No hay Programación</v>
      </c>
      <c r="Y426" s="568" t="str">
        <f t="shared" si="54"/>
        <v>De acuerdo con lo programado</v>
      </c>
      <c r="Z426" s="575"/>
      <c r="AA426" s="575"/>
      <c r="AB426" s="575"/>
      <c r="AC426" s="575"/>
      <c r="AD426" s="575"/>
    </row>
    <row r="427" spans="1:30" ht="35.25" customHeight="1" thickTop="1" thickBot="1">
      <c r="A427" s="563">
        <v>26.19</v>
      </c>
      <c r="B427" s="564"/>
      <c r="C427" s="564"/>
      <c r="D427" s="564"/>
      <c r="E427" s="564"/>
      <c r="F427" s="599" t="s">
        <v>1407</v>
      </c>
      <c r="G427" s="605">
        <v>0</v>
      </c>
      <c r="H427" s="605">
        <v>0</v>
      </c>
      <c r="I427" s="567" t="str">
        <f t="shared" si="48"/>
        <v>No hay Programación</v>
      </c>
      <c r="J427" s="568" t="str">
        <f t="shared" si="49"/>
        <v>De acuerdo con lo programado</v>
      </c>
      <c r="K427" s="664"/>
      <c r="L427" s="604">
        <v>0</v>
      </c>
      <c r="M427" s="604">
        <v>0</v>
      </c>
      <c r="N427" s="567" t="str">
        <f t="shared" si="55"/>
        <v>No hay Programación</v>
      </c>
      <c r="O427" s="568" t="str">
        <f t="shared" si="50"/>
        <v>De acuerdo con lo programado</v>
      </c>
      <c r="P427" s="575"/>
      <c r="Q427" s="643">
        <v>0</v>
      </c>
      <c r="R427" s="643">
        <v>0</v>
      </c>
      <c r="S427" s="567" t="str">
        <f t="shared" si="51"/>
        <v>No hay Programación</v>
      </c>
      <c r="T427" s="568" t="str">
        <f t="shared" si="52"/>
        <v>De acuerdo con lo programado</v>
      </c>
      <c r="U427" s="575"/>
      <c r="V427" s="575">
        <f>'[2]PIF AIDOQ'!V427+'[2]PIF PB'!V427+[2]David!V427+'[2]José Luis'!V427+[2]Leo!V427+[2]Ricardo!V427+'[2]Luis A'!V427+[2]DR!V427</f>
        <v>0</v>
      </c>
      <c r="W427" s="575">
        <f>'[2]PIF AIDOQ'!W427+'[2]PIF PB'!W427+[2]David!W427+'[2]José Luis'!W427+[2]Leo!W427+[2]Ricardo!W427+'[2]Luis A'!W427+[2]DR!W427</f>
        <v>0</v>
      </c>
      <c r="X427" s="567" t="str">
        <f t="shared" si="53"/>
        <v>No hay Programación</v>
      </c>
      <c r="Y427" s="568" t="str">
        <f t="shared" si="54"/>
        <v>De acuerdo con lo programado</v>
      </c>
      <c r="Z427" s="575"/>
      <c r="AA427" s="575"/>
      <c r="AB427" s="575"/>
      <c r="AC427" s="575"/>
      <c r="AD427" s="575"/>
    </row>
    <row r="428" spans="1:30" ht="35.25" customHeight="1" thickTop="1" thickBot="1">
      <c r="A428" s="593">
        <v>26.2</v>
      </c>
      <c r="B428" s="564"/>
      <c r="C428" s="564"/>
      <c r="D428" s="564"/>
      <c r="E428" s="564"/>
      <c r="F428" s="599" t="s">
        <v>1408</v>
      </c>
      <c r="G428" s="605">
        <v>0</v>
      </c>
      <c r="H428" s="605">
        <v>0</v>
      </c>
      <c r="I428" s="567" t="str">
        <f t="shared" si="48"/>
        <v>No hay Programación</v>
      </c>
      <c r="J428" s="568" t="str">
        <f t="shared" si="49"/>
        <v>De acuerdo con lo programado</v>
      </c>
      <c r="K428" s="664"/>
      <c r="L428" s="604">
        <v>0</v>
      </c>
      <c r="M428" s="604">
        <v>0</v>
      </c>
      <c r="N428" s="567" t="str">
        <f t="shared" si="55"/>
        <v>No hay Programación</v>
      </c>
      <c r="O428" s="568" t="str">
        <f t="shared" si="50"/>
        <v>De acuerdo con lo programado</v>
      </c>
      <c r="P428" s="575"/>
      <c r="Q428" s="643">
        <v>0</v>
      </c>
      <c r="R428" s="643">
        <v>0</v>
      </c>
      <c r="S428" s="567" t="str">
        <f t="shared" si="51"/>
        <v>No hay Programación</v>
      </c>
      <c r="T428" s="568" t="str">
        <f t="shared" si="52"/>
        <v>De acuerdo con lo programado</v>
      </c>
      <c r="U428" s="575"/>
      <c r="V428" s="575">
        <f>'[2]PIF AIDOQ'!V428+'[2]PIF PB'!V428+[2]David!V428+'[2]José Luis'!V428+[2]Leo!V428+[2]Ricardo!V428+'[2]Luis A'!V428+[2]DR!V428</f>
        <v>0</v>
      </c>
      <c r="W428" s="575">
        <f>'[2]PIF AIDOQ'!W428+'[2]PIF PB'!W428+[2]David!W428+'[2]José Luis'!W428+[2]Leo!W428+[2]Ricardo!W428+'[2]Luis A'!W428+[2]DR!W428</f>
        <v>0</v>
      </c>
      <c r="X428" s="567" t="str">
        <f t="shared" si="53"/>
        <v>No hay Programación</v>
      </c>
      <c r="Y428" s="568" t="str">
        <f t="shared" si="54"/>
        <v>De acuerdo con lo programado</v>
      </c>
      <c r="Z428" s="575"/>
      <c r="AA428" s="575"/>
      <c r="AB428" s="575"/>
      <c r="AC428" s="575"/>
      <c r="AD428" s="575"/>
    </row>
    <row r="429" spans="1:30" ht="35.25" customHeight="1" thickTop="1" thickBot="1">
      <c r="A429" s="563">
        <v>26.21</v>
      </c>
      <c r="B429" s="564"/>
      <c r="C429" s="564"/>
      <c r="D429" s="564"/>
      <c r="E429" s="564"/>
      <c r="F429" s="599" t="s">
        <v>1409</v>
      </c>
      <c r="G429" s="605">
        <v>0</v>
      </c>
      <c r="H429" s="605">
        <v>0</v>
      </c>
      <c r="I429" s="567" t="str">
        <f t="shared" si="48"/>
        <v>No hay Programación</v>
      </c>
      <c r="J429" s="568" t="str">
        <f t="shared" si="49"/>
        <v>De acuerdo con lo programado</v>
      </c>
      <c r="K429" s="664"/>
      <c r="L429" s="604">
        <v>0</v>
      </c>
      <c r="M429" s="604">
        <v>0</v>
      </c>
      <c r="N429" s="567" t="str">
        <f t="shared" si="55"/>
        <v>No hay Programación</v>
      </c>
      <c r="O429" s="568" t="str">
        <f t="shared" si="50"/>
        <v>De acuerdo con lo programado</v>
      </c>
      <c r="P429" s="575"/>
      <c r="Q429" s="643">
        <v>1</v>
      </c>
      <c r="R429" s="643">
        <v>1</v>
      </c>
      <c r="S429" s="567">
        <f t="shared" si="51"/>
        <v>1</v>
      </c>
      <c r="T429" s="568" t="str">
        <f t="shared" si="52"/>
        <v>De acuerdo con lo programado</v>
      </c>
      <c r="U429" s="575"/>
      <c r="V429" s="575">
        <f>'[2]PIF AIDOQ'!V429+'[2]PIF PB'!V429+[2]David!V429+'[2]José Luis'!V429+[2]Leo!V429+[2]Ricardo!V429+'[2]Luis A'!V429+[2]DR!V429</f>
        <v>1</v>
      </c>
      <c r="W429" s="575">
        <f>'[2]PIF AIDOQ'!W429+'[2]PIF PB'!W429+[2]David!W429+'[2]José Luis'!W429+[2]Leo!W429+[2]Ricardo!W429+'[2]Luis A'!W429+[2]DR!W429</f>
        <v>1</v>
      </c>
      <c r="X429" s="567">
        <f t="shared" si="53"/>
        <v>1</v>
      </c>
      <c r="Y429" s="568" t="str">
        <f t="shared" si="54"/>
        <v>De acuerdo con lo programado</v>
      </c>
      <c r="Z429" s="575"/>
      <c r="AA429" s="575"/>
      <c r="AB429" s="575"/>
      <c r="AC429" s="575"/>
      <c r="AD429" s="575"/>
    </row>
    <row r="430" spans="1:30" ht="35.25" customHeight="1" thickTop="1">
      <c r="F430" s="665"/>
      <c r="G430" s="665"/>
      <c r="H430" s="665"/>
      <c r="I430" s="665"/>
      <c r="J430" s="665"/>
      <c r="K430" s="665"/>
    </row>
    <row r="431" spans="1:30" ht="35.25" customHeight="1">
      <c r="F431" s="665"/>
      <c r="G431" s="665"/>
      <c r="H431" s="665"/>
      <c r="I431" s="665"/>
      <c r="J431" s="665"/>
      <c r="K431" s="665"/>
    </row>
    <row r="432" spans="1:30" ht="35.25" customHeight="1">
      <c r="F432" s="665"/>
      <c r="G432" s="665"/>
      <c r="H432" s="665"/>
      <c r="I432" s="665"/>
      <c r="J432" s="665"/>
      <c r="K432" s="665"/>
    </row>
    <row r="433" spans="6:11" ht="35.25" customHeight="1">
      <c r="F433" s="665"/>
      <c r="G433" s="665"/>
      <c r="H433" s="665"/>
      <c r="I433" s="665"/>
      <c r="J433" s="665"/>
      <c r="K433" s="665"/>
    </row>
    <row r="434" spans="6:11" ht="35.25" customHeight="1">
      <c r="F434" s="665"/>
      <c r="G434" s="665"/>
      <c r="H434" s="665"/>
      <c r="I434" s="665"/>
      <c r="J434" s="665"/>
      <c r="K434" s="665"/>
    </row>
    <row r="435" spans="6:11" ht="35.25" customHeight="1">
      <c r="F435" s="665"/>
      <c r="G435" s="665"/>
      <c r="H435" s="665"/>
      <c r="I435" s="665"/>
      <c r="J435" s="665"/>
      <c r="K435" s="665"/>
    </row>
    <row r="436" spans="6:11" ht="35.25" customHeight="1">
      <c r="F436" s="665"/>
      <c r="G436" s="665"/>
      <c r="H436" s="665"/>
      <c r="I436" s="665"/>
      <c r="J436" s="665"/>
      <c r="K436" s="665"/>
    </row>
    <row r="437" spans="6:11" ht="35.25" customHeight="1">
      <c r="F437" s="665"/>
      <c r="G437" s="665"/>
      <c r="H437" s="665"/>
      <c r="I437" s="665"/>
      <c r="J437" s="665"/>
      <c r="K437" s="665"/>
    </row>
    <row r="438" spans="6:11" ht="35.25" customHeight="1">
      <c r="F438" s="665"/>
      <c r="G438" s="665"/>
      <c r="H438" s="665"/>
      <c r="I438" s="665"/>
      <c r="J438" s="665"/>
      <c r="K438" s="665"/>
    </row>
    <row r="439" spans="6:11" ht="35.25" customHeight="1">
      <c r="F439" s="665"/>
      <c r="G439" s="665"/>
      <c r="H439" s="665"/>
      <c r="I439" s="665"/>
      <c r="J439" s="665"/>
      <c r="K439" s="665"/>
    </row>
    <row r="440" spans="6:11" ht="35.25" customHeight="1">
      <c r="F440" s="665"/>
      <c r="G440" s="665"/>
      <c r="H440" s="665"/>
      <c r="I440" s="665"/>
      <c r="J440" s="665"/>
      <c r="K440" s="665"/>
    </row>
    <row r="441" spans="6:11" ht="35.25" customHeight="1">
      <c r="F441" s="665"/>
      <c r="G441" s="665"/>
      <c r="H441" s="665"/>
      <c r="I441" s="665"/>
      <c r="J441" s="665"/>
      <c r="K441" s="665"/>
    </row>
  </sheetData>
  <autoFilter ref="V12:Y429" xr:uid="{AFF4C57F-74D0-4028-88AA-AA97041CFBAF}"/>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4C66E-B74B-486C-BA3E-095A074D939B}">
  <sheetPr filterMode="1">
    <tabColor theme="0"/>
  </sheetPr>
  <dimension ref="A1:AD441"/>
  <sheetViews>
    <sheetView topLeftCell="A393" zoomScale="90" zoomScaleNormal="90" workbookViewId="0">
      <selection activeCell="Y14" sqref="Y14:Y429"/>
    </sheetView>
  </sheetViews>
  <sheetFormatPr baseColWidth="10" defaultColWidth="11.21875" defaultRowHeight="35.25" customHeight="1"/>
  <cols>
    <col min="1" max="1" width="10.21875" style="524" customWidth="1"/>
    <col min="2" max="5" width="6.77734375" style="524" hidden="1" customWidth="1"/>
    <col min="6" max="6" width="53.77734375" style="603" customWidth="1"/>
    <col min="7" max="7" width="26.77734375" style="603" hidden="1" customWidth="1"/>
    <col min="8" max="8" width="19.77734375" style="603" hidden="1" customWidth="1"/>
    <col min="9" max="9" width="14.77734375" style="603" hidden="1" customWidth="1"/>
    <col min="10" max="10" width="23.77734375" style="603" hidden="1" customWidth="1"/>
    <col min="11" max="11" width="24.77734375" style="603" hidden="1" customWidth="1"/>
    <col min="12" max="12" width="17.21875" style="524" hidden="1" customWidth="1"/>
    <col min="13" max="13" width="18.77734375" style="524" hidden="1" customWidth="1"/>
    <col min="14" max="14" width="15.77734375" style="525" hidden="1" customWidth="1"/>
    <col min="15" max="15" width="17.21875" style="525" hidden="1" customWidth="1"/>
    <col min="16" max="16" width="29.21875" style="524" hidden="1" customWidth="1"/>
    <col min="17" max="17" width="16.21875" style="524" hidden="1" customWidth="1"/>
    <col min="18" max="18" width="15.77734375" style="524" hidden="1" customWidth="1"/>
    <col min="19" max="19" width="18.21875" style="525" hidden="1" customWidth="1"/>
    <col min="20" max="20" width="15.21875" style="525" hidden="1" customWidth="1"/>
    <col min="21" max="21" width="26.21875" style="524" hidden="1" customWidth="1"/>
    <col min="22" max="22" width="17.21875" style="524" customWidth="1"/>
    <col min="23" max="23" width="11.21875" style="524" customWidth="1"/>
    <col min="24" max="24" width="11.21875" style="525" customWidth="1"/>
    <col min="25" max="25" width="15.21875" style="525" customWidth="1"/>
    <col min="26" max="26" width="21.21875" style="524" customWidth="1"/>
    <col min="27" max="27" width="18.21875" style="524" hidden="1" customWidth="1"/>
    <col min="28" max="28" width="15.77734375" style="524" hidden="1" customWidth="1"/>
    <col min="29" max="29" width="14.77734375" style="524" hidden="1" customWidth="1"/>
    <col min="30" max="30" width="25.77734375" style="524" hidden="1" customWidth="1"/>
    <col min="31" max="16384" width="11.21875" style="524"/>
  </cols>
  <sheetData>
    <row r="1" spans="1:30" ht="35.25" customHeight="1">
      <c r="F1" s="524"/>
      <c r="G1" s="524"/>
      <c r="H1" s="524"/>
      <c r="I1" s="524"/>
      <c r="J1" s="524"/>
      <c r="K1" s="524"/>
    </row>
    <row r="2" spans="1:30" ht="35.25" customHeight="1">
      <c r="A2" s="526"/>
      <c r="B2" s="526"/>
      <c r="C2" s="526"/>
      <c r="D2" s="526"/>
      <c r="E2" s="526"/>
      <c r="F2" s="527"/>
      <c r="G2" s="527"/>
      <c r="H2" s="527"/>
      <c r="I2" s="527"/>
      <c r="J2" s="527"/>
      <c r="K2" s="527"/>
    </row>
    <row r="6" spans="1:30" ht="35.25" customHeight="1">
      <c r="A6" s="528" t="s">
        <v>40</v>
      </c>
      <c r="B6" s="528"/>
      <c r="C6" s="528"/>
      <c r="D6" s="528"/>
      <c r="E6" s="528"/>
      <c r="F6" s="529">
        <v>2024</v>
      </c>
      <c r="G6" s="530"/>
      <c r="H6" s="530"/>
      <c r="I6" s="530"/>
      <c r="J6" s="530"/>
      <c r="K6" s="530"/>
    </row>
    <row r="7" spans="1:30" ht="35.25" customHeight="1">
      <c r="A7" s="531" t="s">
        <v>41</v>
      </c>
      <c r="B7" s="531"/>
      <c r="C7" s="531"/>
      <c r="D7" s="531"/>
      <c r="E7" s="531"/>
      <c r="F7" s="532"/>
      <c r="G7" s="530"/>
      <c r="H7" s="530"/>
      <c r="I7" s="530"/>
      <c r="J7" s="530"/>
      <c r="K7" s="530"/>
    </row>
    <row r="8" spans="1:30" ht="35.25" customHeight="1">
      <c r="A8" s="528" t="s">
        <v>42</v>
      </c>
      <c r="B8" s="528"/>
      <c r="C8" s="528"/>
      <c r="D8" s="528"/>
      <c r="E8" s="528"/>
      <c r="F8" s="532" t="s">
        <v>1241</v>
      </c>
      <c r="G8" s="530"/>
      <c r="H8" s="530"/>
      <c r="I8" s="530"/>
      <c r="J8" s="530"/>
      <c r="K8" s="530"/>
    </row>
    <row r="9" spans="1:30" ht="35.25" customHeight="1">
      <c r="A9" s="531" t="s">
        <v>43</v>
      </c>
      <c r="B9" s="531"/>
      <c r="C9" s="531"/>
      <c r="D9" s="531"/>
      <c r="E9" s="531"/>
      <c r="F9" s="532" t="s">
        <v>1242</v>
      </c>
      <c r="G9" s="530"/>
      <c r="H9" s="530"/>
      <c r="I9" s="530"/>
      <c r="J9" s="530"/>
      <c r="K9" s="530"/>
    </row>
    <row r="10" spans="1:30" ht="35.25" customHeight="1">
      <c r="A10" s="533" t="s">
        <v>45</v>
      </c>
      <c r="B10" s="534" t="s">
        <v>1243</v>
      </c>
      <c r="C10" s="535"/>
      <c r="D10" s="535"/>
      <c r="E10" s="536"/>
      <c r="F10" s="537" t="s">
        <v>48</v>
      </c>
      <c r="G10" s="538"/>
      <c r="H10" s="538"/>
      <c r="I10" s="538"/>
      <c r="J10" s="538"/>
      <c r="K10" s="538"/>
      <c r="L10" s="538"/>
      <c r="M10" s="538"/>
      <c r="N10" s="539"/>
      <c r="O10" s="539"/>
      <c r="P10" s="538"/>
      <c r="Q10" s="538"/>
      <c r="R10" s="538"/>
      <c r="S10" s="539"/>
      <c r="T10" s="539"/>
      <c r="U10" s="538"/>
      <c r="V10" s="538"/>
      <c r="W10" s="538"/>
      <c r="X10" s="539"/>
      <c r="Y10" s="539"/>
      <c r="Z10" s="538"/>
      <c r="AA10" s="538"/>
      <c r="AB10" s="538"/>
      <c r="AC10" s="538"/>
      <c r="AD10" s="538"/>
    </row>
    <row r="11" spans="1:30" ht="35.25" customHeight="1">
      <c r="A11" s="540"/>
      <c r="B11" s="541" t="s">
        <v>1244</v>
      </c>
      <c r="C11" s="541" t="s">
        <v>1245</v>
      </c>
      <c r="D11" s="541" t="s">
        <v>1246</v>
      </c>
      <c r="E11" s="541" t="s">
        <v>1247</v>
      </c>
      <c r="F11" s="542"/>
      <c r="G11" s="543" t="s">
        <v>59</v>
      </c>
      <c r="H11" s="120"/>
      <c r="I11" s="120"/>
      <c r="J11" s="120"/>
      <c r="K11" s="120"/>
      <c r="L11" s="543" t="s">
        <v>60</v>
      </c>
      <c r="M11" s="120"/>
      <c r="N11" s="270"/>
      <c r="O11" s="270"/>
      <c r="P11" s="120"/>
      <c r="Q11" s="543" t="s">
        <v>61</v>
      </c>
      <c r="R11" s="120"/>
      <c r="S11" s="270"/>
      <c r="T11" s="270"/>
      <c r="U11" s="120"/>
      <c r="V11" s="543" t="s">
        <v>62</v>
      </c>
      <c r="W11" s="120"/>
      <c r="X11" s="270"/>
      <c r="Y11" s="270"/>
      <c r="Z11" s="120"/>
      <c r="AA11" s="543" t="s">
        <v>49</v>
      </c>
      <c r="AB11" s="120"/>
      <c r="AC11" s="120"/>
      <c r="AD11" s="120"/>
    </row>
    <row r="12" spans="1:30" ht="35.25" customHeight="1">
      <c r="A12" s="540"/>
      <c r="B12" s="541"/>
      <c r="C12" s="541"/>
      <c r="D12" s="541"/>
      <c r="E12" s="541"/>
      <c r="F12" s="552" t="s">
        <v>1250</v>
      </c>
      <c r="G12" s="553" t="s">
        <v>1251</v>
      </c>
      <c r="H12" s="554" t="s">
        <v>67</v>
      </c>
      <c r="I12" s="555" t="s">
        <v>68</v>
      </c>
      <c r="J12" s="555" t="s">
        <v>69</v>
      </c>
      <c r="K12" s="554" t="s">
        <v>70</v>
      </c>
      <c r="L12" s="560" t="s">
        <v>1251</v>
      </c>
      <c r="M12" s="561" t="s">
        <v>67</v>
      </c>
      <c r="N12" s="562" t="s">
        <v>68</v>
      </c>
      <c r="O12" s="562" t="s">
        <v>69</v>
      </c>
      <c r="P12" s="561" t="s">
        <v>70</v>
      </c>
      <c r="Q12" s="560" t="s">
        <v>1251</v>
      </c>
      <c r="R12" s="561" t="s">
        <v>67</v>
      </c>
      <c r="S12" s="562" t="s">
        <v>68</v>
      </c>
      <c r="T12" s="562" t="s">
        <v>69</v>
      </c>
      <c r="U12" s="561" t="s">
        <v>70</v>
      </c>
      <c r="V12" s="560" t="s">
        <v>1251</v>
      </c>
      <c r="W12" s="561" t="s">
        <v>67</v>
      </c>
      <c r="X12" s="562" t="s">
        <v>68</v>
      </c>
      <c r="Y12" s="562" t="s">
        <v>69</v>
      </c>
      <c r="Z12" s="561" t="s">
        <v>70</v>
      </c>
      <c r="AA12" s="553" t="s">
        <v>71</v>
      </c>
      <c r="AB12" s="561" t="s">
        <v>72</v>
      </c>
      <c r="AC12" s="561" t="s">
        <v>73</v>
      </c>
      <c r="AD12" s="561" t="s">
        <v>70</v>
      </c>
    </row>
    <row r="13" spans="1:30" ht="35.25" hidden="1" customHeight="1">
      <c r="A13" s="563">
        <v>1</v>
      </c>
      <c r="B13" s="564">
        <v>0</v>
      </c>
      <c r="C13" s="564">
        <v>0</v>
      </c>
      <c r="D13" s="564">
        <v>0</v>
      </c>
      <c r="E13" s="564">
        <v>0</v>
      </c>
      <c r="F13" s="565" t="s">
        <v>1252</v>
      </c>
      <c r="G13" s="566"/>
      <c r="H13" s="566"/>
      <c r="I13" s="567" t="str">
        <f>IF(H13="","No hay ejecución",IF(AND(G13=0),"No hay Programación", H13/G13))</f>
        <v>No hay ejecución</v>
      </c>
      <c r="J13" s="568" t="str">
        <f>IF(I13="No hay ejecución","NA",IF(I13&gt;=90%,"De acuerdo con lo programado",IF(I13&gt;=51%,"Atraso Leve",IF(I13&lt;=50%,"En riesgo cumplimiento"))))</f>
        <v>NA</v>
      </c>
      <c r="K13" s="569"/>
      <c r="L13" s="566"/>
      <c r="M13" s="566"/>
      <c r="N13" s="567" t="str">
        <f t="shared" ref="N13:N76" si="0">IF(M13="","No hay ejecución",IF(AND(L13=0),"No hay Programación", M13/L13))</f>
        <v>No hay ejecución</v>
      </c>
      <c r="O13" s="568" t="str">
        <f>IF(N13="No hay ejecución","NA",IF(N13&gt;=90%,"De acuerdo con lo programado",IF(N13&gt;=51%,"Atraso Leve",IF(N13&lt;=50%,"En riesgo cumplimiento"))))</f>
        <v>NA</v>
      </c>
      <c r="P13" s="569"/>
      <c r="Q13" s="575"/>
      <c r="R13" s="575"/>
      <c r="S13" s="576"/>
      <c r="T13" s="576"/>
      <c r="U13" s="575"/>
      <c r="V13" s="575"/>
      <c r="W13" s="575"/>
      <c r="X13" s="576"/>
      <c r="Y13" s="576"/>
      <c r="Z13" s="575"/>
      <c r="AA13" s="575"/>
      <c r="AB13" s="575"/>
      <c r="AC13" s="575"/>
      <c r="AD13" s="575"/>
    </row>
    <row r="14" spans="1:30" ht="35.25" customHeight="1" thickBot="1">
      <c r="A14" s="563">
        <v>1.1000000000000001</v>
      </c>
      <c r="B14" s="564"/>
      <c r="C14" s="564"/>
      <c r="D14" s="564"/>
      <c r="E14" s="564"/>
      <c r="F14" s="577" t="s">
        <v>1253</v>
      </c>
      <c r="G14" s="578">
        <v>1</v>
      </c>
      <c r="H14" s="578">
        <v>1</v>
      </c>
      <c r="I14" s="567">
        <f t="shared" ref="I14:I77" si="1">IF(H14="","No hay ejecución",IF(AND(G14=0),"No hay Programación", H14/G14))</f>
        <v>1</v>
      </c>
      <c r="J14" s="568" t="str">
        <f t="shared" ref="J14:J77" si="2">IF(I14="No hay ejecución","NA",IF(I14&gt;=90%,"De acuerdo con lo programado",IF(I14&gt;=51%,"Atraso Leve",IF(I14&lt;=50%,"En riesgo cumplimiento"))))</f>
        <v>De acuerdo con lo programado</v>
      </c>
      <c r="K14" s="578"/>
      <c r="L14" s="580">
        <v>1</v>
      </c>
      <c r="M14" s="580">
        <v>1</v>
      </c>
      <c r="N14" s="567">
        <f t="shared" si="0"/>
        <v>1</v>
      </c>
      <c r="O14" s="568" t="str">
        <f t="shared" ref="O14:O77" si="3">IF(N14="No hay ejecución","NA",IF(N14&gt;=90%,"De acuerdo con lo programado",IF(N14&gt;=51%,"Atraso Leve",IF(N14&lt;=50%,"En riesgo cumplimiento"))))</f>
        <v>De acuerdo con lo programado</v>
      </c>
      <c r="P14" s="575"/>
      <c r="Q14" s="578">
        <v>1</v>
      </c>
      <c r="R14" s="578">
        <v>1</v>
      </c>
      <c r="S14" s="567">
        <f t="shared" ref="S14:S27" si="4">IF(R14="","No hay ejecución",IF(AND(Q14=0),"No hay Programación", R14/Q14))</f>
        <v>1</v>
      </c>
      <c r="T14" s="568" t="str">
        <f t="shared" ref="T14:T27" si="5">IF(S14="No hay ejecución","NA",IF(S14&gt;=90%,"De acuerdo con lo programado",IF(S14&gt;=51%,"Atraso Leve",IF(S14&lt;=50%,"En riesgo cumplimiento"))))</f>
        <v>De acuerdo con lo programado</v>
      </c>
      <c r="U14" s="575"/>
      <c r="V14" s="575">
        <v>2</v>
      </c>
      <c r="W14" s="575">
        <v>2</v>
      </c>
      <c r="X14" s="576">
        <v>100</v>
      </c>
      <c r="Y14" s="576" t="str">
        <f>IF(X14="No hay ejecución","NA",IF(X14&gt;=90%,"De acuerdo con lo programado",IF(X14&gt;=51%,"Atraso Leve",IF(X14&lt;=50%,"En riesgo cumplimiento"))))</f>
        <v>De acuerdo con lo programado</v>
      </c>
      <c r="Z14" s="575"/>
      <c r="AA14" s="575"/>
      <c r="AB14" s="575"/>
      <c r="AC14" s="575"/>
      <c r="AD14" s="575"/>
    </row>
    <row r="15" spans="1:30" ht="35.25" customHeight="1" thickTop="1" thickBot="1">
      <c r="A15" s="563">
        <v>1.1000000000000001</v>
      </c>
      <c r="B15" s="564"/>
      <c r="C15" s="564"/>
      <c r="D15" s="564"/>
      <c r="E15" s="564"/>
      <c r="F15" s="577" t="s">
        <v>1253</v>
      </c>
      <c r="G15" s="578">
        <v>1</v>
      </c>
      <c r="H15" s="578">
        <v>1</v>
      </c>
      <c r="I15" s="567">
        <f t="shared" si="1"/>
        <v>1</v>
      </c>
      <c r="J15" s="568" t="str">
        <f t="shared" si="2"/>
        <v>De acuerdo con lo programado</v>
      </c>
      <c r="K15" s="578"/>
      <c r="L15" s="580">
        <v>2</v>
      </c>
      <c r="M15" s="580">
        <v>2</v>
      </c>
      <c r="N15" s="567">
        <f t="shared" si="0"/>
        <v>1</v>
      </c>
      <c r="O15" s="568" t="str">
        <f t="shared" si="3"/>
        <v>De acuerdo con lo programado</v>
      </c>
      <c r="P15" s="575"/>
      <c r="Q15" s="575">
        <v>1</v>
      </c>
      <c r="R15" s="575">
        <v>1</v>
      </c>
      <c r="S15" s="567">
        <f t="shared" si="4"/>
        <v>1</v>
      </c>
      <c r="T15" s="568" t="str">
        <f t="shared" si="5"/>
        <v>De acuerdo con lo programado</v>
      </c>
      <c r="U15" s="575"/>
      <c r="V15" s="575">
        <v>1</v>
      </c>
      <c r="W15" s="575">
        <v>1</v>
      </c>
      <c r="X15" s="576">
        <v>100</v>
      </c>
      <c r="Y15" s="576" t="str">
        <f t="shared" ref="Y15:Y27" si="6">IF(X15="No hay ejecución","NA",IF(X15&gt;=90%,"De acuerdo con lo programado",IF(X15&gt;=51%,"Atraso Leve",IF(X15&lt;=50%,"En riesgo cumplimiento"))))</f>
        <v>De acuerdo con lo programado</v>
      </c>
      <c r="Z15" s="575"/>
      <c r="AA15" s="575"/>
      <c r="AB15" s="575"/>
      <c r="AC15" s="575"/>
      <c r="AD15" s="575"/>
    </row>
    <row r="16" spans="1:30" ht="35.25" customHeight="1" thickTop="1" thickBot="1">
      <c r="A16" s="563">
        <v>1.1000000000000001</v>
      </c>
      <c r="B16" s="564"/>
      <c r="C16" s="564"/>
      <c r="D16" s="564"/>
      <c r="E16" s="564"/>
      <c r="F16" s="577" t="s">
        <v>1253</v>
      </c>
      <c r="G16" s="578">
        <v>1</v>
      </c>
      <c r="H16" s="578">
        <v>0</v>
      </c>
      <c r="I16" s="567">
        <f t="shared" si="1"/>
        <v>0</v>
      </c>
      <c r="J16" s="568" t="str">
        <f t="shared" si="2"/>
        <v>En riesgo cumplimiento</v>
      </c>
      <c r="K16" s="578"/>
      <c r="L16" s="580">
        <v>2</v>
      </c>
      <c r="M16" s="580">
        <v>1</v>
      </c>
      <c r="N16" s="567">
        <f t="shared" si="0"/>
        <v>0.5</v>
      </c>
      <c r="O16" s="568" t="str">
        <f t="shared" si="3"/>
        <v>En riesgo cumplimiento</v>
      </c>
      <c r="P16" s="575"/>
      <c r="Q16" s="575">
        <v>0</v>
      </c>
      <c r="R16" s="575">
        <v>0</v>
      </c>
      <c r="S16" s="567" t="str">
        <f t="shared" si="4"/>
        <v>No hay Programación</v>
      </c>
      <c r="T16" s="568" t="str">
        <f t="shared" si="5"/>
        <v>De acuerdo con lo programado</v>
      </c>
      <c r="U16" s="575"/>
      <c r="V16" s="575">
        <v>2</v>
      </c>
      <c r="W16" s="575">
        <v>2</v>
      </c>
      <c r="X16" s="576">
        <v>100</v>
      </c>
      <c r="Y16" s="576" t="str">
        <f t="shared" si="6"/>
        <v>De acuerdo con lo programado</v>
      </c>
      <c r="Z16" s="575"/>
      <c r="AA16" s="575"/>
      <c r="AB16" s="575"/>
      <c r="AC16" s="575"/>
      <c r="AD16" s="575"/>
    </row>
    <row r="17" spans="1:30" ht="35.25" customHeight="1" thickTop="1" thickBot="1">
      <c r="A17" s="563">
        <v>1.1000000000000001</v>
      </c>
      <c r="B17" s="564"/>
      <c r="C17" s="564"/>
      <c r="D17" s="564"/>
      <c r="E17" s="564"/>
      <c r="F17" s="577" t="s">
        <v>1253</v>
      </c>
      <c r="G17" s="578">
        <v>1</v>
      </c>
      <c r="H17" s="578">
        <v>0</v>
      </c>
      <c r="I17" s="567">
        <f t="shared" si="1"/>
        <v>0</v>
      </c>
      <c r="J17" s="568" t="str">
        <f t="shared" si="2"/>
        <v>En riesgo cumplimiento</v>
      </c>
      <c r="K17" s="578"/>
      <c r="L17" s="580">
        <v>1</v>
      </c>
      <c r="M17" s="580">
        <v>1</v>
      </c>
      <c r="N17" s="567">
        <f t="shared" si="0"/>
        <v>1</v>
      </c>
      <c r="O17" s="568" t="str">
        <f t="shared" si="3"/>
        <v>De acuerdo con lo programado</v>
      </c>
      <c r="P17" s="575"/>
      <c r="Q17" s="575">
        <v>0</v>
      </c>
      <c r="R17" s="575">
        <v>0</v>
      </c>
      <c r="S17" s="567" t="str">
        <f t="shared" si="4"/>
        <v>No hay Programación</v>
      </c>
      <c r="T17" s="568" t="str">
        <f t="shared" si="5"/>
        <v>De acuerdo con lo programado</v>
      </c>
      <c r="U17" s="575"/>
      <c r="V17" s="575">
        <v>1</v>
      </c>
      <c r="W17" s="575">
        <v>1</v>
      </c>
      <c r="X17" s="576">
        <v>100</v>
      </c>
      <c r="Y17" s="576" t="str">
        <f t="shared" si="6"/>
        <v>De acuerdo con lo programado</v>
      </c>
      <c r="Z17" s="575"/>
      <c r="AA17" s="575"/>
      <c r="AB17" s="575"/>
      <c r="AC17" s="575"/>
      <c r="AD17" s="575"/>
    </row>
    <row r="18" spans="1:30" ht="35.25" customHeight="1" thickTop="1" thickBot="1">
      <c r="A18" s="563">
        <v>1.1000000000000001</v>
      </c>
      <c r="B18" s="564"/>
      <c r="C18" s="564"/>
      <c r="D18" s="564"/>
      <c r="E18" s="564"/>
      <c r="F18" s="577" t="s">
        <v>1253</v>
      </c>
      <c r="G18" s="578">
        <v>1</v>
      </c>
      <c r="H18" s="578">
        <v>0</v>
      </c>
      <c r="I18" s="567">
        <f t="shared" si="1"/>
        <v>0</v>
      </c>
      <c r="J18" s="568" t="str">
        <f t="shared" si="2"/>
        <v>En riesgo cumplimiento</v>
      </c>
      <c r="K18" s="578"/>
      <c r="L18" s="580">
        <v>1</v>
      </c>
      <c r="M18" s="580">
        <v>1</v>
      </c>
      <c r="N18" s="567">
        <f t="shared" si="0"/>
        <v>1</v>
      </c>
      <c r="O18" s="568" t="str">
        <f t="shared" si="3"/>
        <v>De acuerdo con lo programado</v>
      </c>
      <c r="P18" s="575"/>
      <c r="Q18" s="575">
        <v>0</v>
      </c>
      <c r="R18" s="575">
        <v>0</v>
      </c>
      <c r="S18" s="567" t="str">
        <f t="shared" si="4"/>
        <v>No hay Programación</v>
      </c>
      <c r="T18" s="568" t="str">
        <f t="shared" si="5"/>
        <v>De acuerdo con lo programado</v>
      </c>
      <c r="U18" s="575"/>
      <c r="V18" s="575">
        <v>2</v>
      </c>
      <c r="W18" s="575">
        <v>2</v>
      </c>
      <c r="X18" s="576">
        <v>100</v>
      </c>
      <c r="Y18" s="576" t="str">
        <f t="shared" si="6"/>
        <v>De acuerdo con lo programado</v>
      </c>
      <c r="Z18" s="575"/>
      <c r="AA18" s="575"/>
      <c r="AB18" s="575"/>
      <c r="AC18" s="575"/>
      <c r="AD18" s="575"/>
    </row>
    <row r="19" spans="1:30" ht="35.25" customHeight="1" thickTop="1" thickBot="1">
      <c r="A19" s="563">
        <v>1.1000000000000001</v>
      </c>
      <c r="B19" s="564"/>
      <c r="C19" s="564"/>
      <c r="D19" s="564"/>
      <c r="E19" s="564"/>
      <c r="F19" s="577" t="s">
        <v>1253</v>
      </c>
      <c r="G19" s="578">
        <v>1</v>
      </c>
      <c r="H19" s="578">
        <v>0</v>
      </c>
      <c r="I19" s="567">
        <f t="shared" si="1"/>
        <v>0</v>
      </c>
      <c r="J19" s="568" t="str">
        <f t="shared" si="2"/>
        <v>En riesgo cumplimiento</v>
      </c>
      <c r="K19" s="578"/>
      <c r="L19" s="580">
        <v>1</v>
      </c>
      <c r="M19" s="580">
        <v>1</v>
      </c>
      <c r="N19" s="567">
        <f t="shared" si="0"/>
        <v>1</v>
      </c>
      <c r="O19" s="568" t="str">
        <f t="shared" si="3"/>
        <v>De acuerdo con lo programado</v>
      </c>
      <c r="P19" s="575"/>
      <c r="Q19" s="575">
        <v>0</v>
      </c>
      <c r="R19" s="575">
        <v>0</v>
      </c>
      <c r="S19" s="567" t="str">
        <f t="shared" si="4"/>
        <v>No hay Programación</v>
      </c>
      <c r="T19" s="568" t="str">
        <f t="shared" si="5"/>
        <v>De acuerdo con lo programado</v>
      </c>
      <c r="U19" s="575"/>
      <c r="V19" s="575">
        <v>1</v>
      </c>
      <c r="W19" s="575">
        <v>1</v>
      </c>
      <c r="X19" s="576">
        <v>100</v>
      </c>
      <c r="Y19" s="576" t="str">
        <f t="shared" si="6"/>
        <v>De acuerdo con lo programado</v>
      </c>
      <c r="Z19" s="575"/>
      <c r="AA19" s="575"/>
      <c r="AB19" s="575"/>
      <c r="AC19" s="575"/>
      <c r="AD19" s="575"/>
    </row>
    <row r="20" spans="1:30" ht="39" customHeight="1" thickTop="1" thickBot="1">
      <c r="A20" s="563">
        <v>1.1000000000000001</v>
      </c>
      <c r="B20" s="564"/>
      <c r="C20" s="564"/>
      <c r="D20" s="564"/>
      <c r="E20" s="564"/>
      <c r="F20" s="577" t="s">
        <v>1253</v>
      </c>
      <c r="G20" s="578">
        <v>1</v>
      </c>
      <c r="H20" s="578">
        <v>0</v>
      </c>
      <c r="I20" s="567">
        <f t="shared" si="1"/>
        <v>0</v>
      </c>
      <c r="J20" s="568" t="str">
        <f t="shared" si="2"/>
        <v>En riesgo cumplimiento</v>
      </c>
      <c r="K20" s="578"/>
      <c r="L20" s="580">
        <v>2</v>
      </c>
      <c r="M20" s="580">
        <v>2</v>
      </c>
      <c r="N20" s="567">
        <f t="shared" si="0"/>
        <v>1</v>
      </c>
      <c r="O20" s="568" t="str">
        <f t="shared" si="3"/>
        <v>De acuerdo con lo programado</v>
      </c>
      <c r="P20" s="575"/>
      <c r="Q20" s="575">
        <v>0</v>
      </c>
      <c r="R20" s="575">
        <v>0</v>
      </c>
      <c r="S20" s="567" t="str">
        <f t="shared" si="4"/>
        <v>No hay Programación</v>
      </c>
      <c r="T20" s="568" t="str">
        <f t="shared" si="5"/>
        <v>De acuerdo con lo programado</v>
      </c>
      <c r="U20" s="575"/>
      <c r="V20" s="575">
        <v>1</v>
      </c>
      <c r="W20" s="575">
        <v>1</v>
      </c>
      <c r="X20" s="576">
        <v>100</v>
      </c>
      <c r="Y20" s="576" t="str">
        <f t="shared" si="6"/>
        <v>De acuerdo con lo programado</v>
      </c>
      <c r="Z20" s="575"/>
      <c r="AA20" s="575"/>
      <c r="AB20" s="575"/>
      <c r="AC20" s="575"/>
      <c r="AD20" s="575"/>
    </row>
    <row r="21" spans="1:30" ht="35.25" customHeight="1" thickTop="1" thickBot="1">
      <c r="A21" s="563">
        <v>1.2</v>
      </c>
      <c r="B21" s="564"/>
      <c r="C21" s="564"/>
      <c r="D21" s="564"/>
      <c r="E21" s="564"/>
      <c r="F21" s="577" t="s">
        <v>1254</v>
      </c>
      <c r="G21" s="578">
        <v>1</v>
      </c>
      <c r="H21" s="578">
        <v>0</v>
      </c>
      <c r="I21" s="567">
        <f t="shared" si="1"/>
        <v>0</v>
      </c>
      <c r="J21" s="568" t="str">
        <f t="shared" si="2"/>
        <v>En riesgo cumplimiento</v>
      </c>
      <c r="K21" s="578"/>
      <c r="L21" s="580">
        <v>1</v>
      </c>
      <c r="M21" s="580">
        <v>0</v>
      </c>
      <c r="N21" s="567">
        <f t="shared" si="0"/>
        <v>0</v>
      </c>
      <c r="O21" s="568" t="str">
        <f t="shared" si="3"/>
        <v>En riesgo cumplimiento</v>
      </c>
      <c r="P21" s="575"/>
      <c r="Q21" s="575">
        <v>0</v>
      </c>
      <c r="R21" s="575">
        <v>0</v>
      </c>
      <c r="S21" s="567" t="str">
        <f t="shared" si="4"/>
        <v>No hay Programación</v>
      </c>
      <c r="T21" s="568" t="str">
        <f t="shared" si="5"/>
        <v>De acuerdo con lo programado</v>
      </c>
      <c r="U21" s="575"/>
      <c r="V21" s="575">
        <v>2</v>
      </c>
      <c r="W21" s="575">
        <v>2</v>
      </c>
      <c r="X21" s="576">
        <v>100</v>
      </c>
      <c r="Y21" s="576" t="str">
        <f t="shared" si="6"/>
        <v>De acuerdo con lo programado</v>
      </c>
      <c r="Z21" s="575"/>
      <c r="AA21" s="575"/>
      <c r="AB21" s="575"/>
      <c r="AC21" s="575"/>
      <c r="AD21" s="575"/>
    </row>
    <row r="22" spans="1:30" ht="40.5" customHeight="1" thickTop="1" thickBot="1">
      <c r="A22" s="563">
        <v>1.2</v>
      </c>
      <c r="B22" s="564"/>
      <c r="C22" s="564"/>
      <c r="D22" s="564"/>
      <c r="E22" s="564"/>
      <c r="F22" s="577" t="s">
        <v>1254</v>
      </c>
      <c r="G22" s="578">
        <v>1</v>
      </c>
      <c r="H22" s="578">
        <v>0</v>
      </c>
      <c r="I22" s="567">
        <f t="shared" si="1"/>
        <v>0</v>
      </c>
      <c r="J22" s="568" t="str">
        <f t="shared" si="2"/>
        <v>En riesgo cumplimiento</v>
      </c>
      <c r="K22" s="578"/>
      <c r="L22" s="580">
        <v>1</v>
      </c>
      <c r="M22" s="580">
        <v>0</v>
      </c>
      <c r="N22" s="567">
        <f t="shared" si="0"/>
        <v>0</v>
      </c>
      <c r="O22" s="568" t="str">
        <f t="shared" si="3"/>
        <v>En riesgo cumplimiento</v>
      </c>
      <c r="P22" s="575"/>
      <c r="Q22" s="575">
        <v>0</v>
      </c>
      <c r="R22" s="575">
        <v>0</v>
      </c>
      <c r="S22" s="567" t="str">
        <f t="shared" si="4"/>
        <v>No hay Programación</v>
      </c>
      <c r="T22" s="568" t="str">
        <f t="shared" si="5"/>
        <v>De acuerdo con lo programado</v>
      </c>
      <c r="U22" s="575"/>
      <c r="V22" s="575">
        <v>1</v>
      </c>
      <c r="W22" s="575">
        <v>1</v>
      </c>
      <c r="X22" s="576">
        <v>100</v>
      </c>
      <c r="Y22" s="576" t="str">
        <f t="shared" si="6"/>
        <v>De acuerdo con lo programado</v>
      </c>
      <c r="Z22" s="575"/>
      <c r="AA22" s="575"/>
      <c r="AB22" s="575"/>
      <c r="AC22" s="575"/>
      <c r="AD22" s="575"/>
    </row>
    <row r="23" spans="1:30" ht="35.25" customHeight="1" thickTop="1" thickBot="1">
      <c r="A23" s="563">
        <v>1.3</v>
      </c>
      <c r="B23" s="564"/>
      <c r="C23" s="564"/>
      <c r="D23" s="564"/>
      <c r="E23" s="564"/>
      <c r="F23" s="577" t="s">
        <v>1255</v>
      </c>
      <c r="G23" s="578">
        <v>2</v>
      </c>
      <c r="H23" s="578">
        <v>1</v>
      </c>
      <c r="I23" s="567">
        <f t="shared" si="1"/>
        <v>0.5</v>
      </c>
      <c r="J23" s="568" t="str">
        <f t="shared" si="2"/>
        <v>En riesgo cumplimiento</v>
      </c>
      <c r="K23" s="578"/>
      <c r="L23" s="580">
        <v>2</v>
      </c>
      <c r="M23" s="580">
        <v>2</v>
      </c>
      <c r="N23" s="567">
        <f t="shared" si="0"/>
        <v>1</v>
      </c>
      <c r="O23" s="568" t="str">
        <f t="shared" si="3"/>
        <v>De acuerdo con lo programado</v>
      </c>
      <c r="P23" s="575"/>
      <c r="Q23" s="575">
        <v>0</v>
      </c>
      <c r="R23" s="575">
        <v>0</v>
      </c>
      <c r="S23" s="567" t="str">
        <f t="shared" si="4"/>
        <v>No hay Programación</v>
      </c>
      <c r="T23" s="568" t="str">
        <f t="shared" si="5"/>
        <v>De acuerdo con lo programado</v>
      </c>
      <c r="U23" s="575"/>
      <c r="V23" s="575">
        <v>2</v>
      </c>
      <c r="W23" s="575">
        <v>2</v>
      </c>
      <c r="X23" s="576">
        <v>100</v>
      </c>
      <c r="Y23" s="576" t="str">
        <f t="shared" si="6"/>
        <v>De acuerdo con lo programado</v>
      </c>
      <c r="Z23" s="575"/>
      <c r="AA23" s="575"/>
      <c r="AB23" s="575"/>
      <c r="AC23" s="575"/>
      <c r="AD23" s="575"/>
    </row>
    <row r="24" spans="1:30" ht="35.25" customHeight="1" thickTop="1" thickBot="1">
      <c r="A24" s="563">
        <v>1.3</v>
      </c>
      <c r="B24" s="564"/>
      <c r="C24" s="564"/>
      <c r="D24" s="564"/>
      <c r="E24" s="564"/>
      <c r="F24" s="577" t="s">
        <v>1255</v>
      </c>
      <c r="G24" s="578">
        <v>1</v>
      </c>
      <c r="H24" s="578">
        <v>1</v>
      </c>
      <c r="I24" s="567">
        <f t="shared" si="1"/>
        <v>1</v>
      </c>
      <c r="J24" s="568" t="str">
        <f t="shared" si="2"/>
        <v>De acuerdo con lo programado</v>
      </c>
      <c r="K24" s="578"/>
      <c r="L24" s="580">
        <v>1</v>
      </c>
      <c r="M24" s="580">
        <v>1</v>
      </c>
      <c r="N24" s="567">
        <f t="shared" si="0"/>
        <v>1</v>
      </c>
      <c r="O24" s="568" t="str">
        <f t="shared" si="3"/>
        <v>De acuerdo con lo programado</v>
      </c>
      <c r="P24" s="575"/>
      <c r="Q24" s="575">
        <v>0</v>
      </c>
      <c r="R24" s="575">
        <v>0</v>
      </c>
      <c r="S24" s="567" t="str">
        <f t="shared" si="4"/>
        <v>No hay Programación</v>
      </c>
      <c r="T24" s="568" t="str">
        <f t="shared" si="5"/>
        <v>De acuerdo con lo programado</v>
      </c>
      <c r="U24" s="575"/>
      <c r="V24" s="575">
        <v>2</v>
      </c>
      <c r="W24" s="575">
        <v>2</v>
      </c>
      <c r="X24" s="576">
        <v>100</v>
      </c>
      <c r="Y24" s="576" t="str">
        <f t="shared" si="6"/>
        <v>De acuerdo con lo programado</v>
      </c>
      <c r="Z24" s="575"/>
      <c r="AA24" s="575"/>
      <c r="AB24" s="575"/>
      <c r="AC24" s="575"/>
      <c r="AD24" s="575"/>
    </row>
    <row r="25" spans="1:30" ht="35.25" customHeight="1" thickTop="1" thickBot="1">
      <c r="A25" s="563">
        <v>1.3</v>
      </c>
      <c r="B25" s="564"/>
      <c r="C25" s="564"/>
      <c r="D25" s="564"/>
      <c r="E25" s="564"/>
      <c r="F25" s="577" t="s">
        <v>1255</v>
      </c>
      <c r="G25" s="578">
        <v>1</v>
      </c>
      <c r="H25" s="578">
        <v>1</v>
      </c>
      <c r="I25" s="567">
        <f t="shared" si="1"/>
        <v>1</v>
      </c>
      <c r="J25" s="568" t="str">
        <f t="shared" si="2"/>
        <v>De acuerdo con lo programado</v>
      </c>
      <c r="K25" s="578"/>
      <c r="L25" s="580">
        <v>2</v>
      </c>
      <c r="M25" s="580">
        <v>2</v>
      </c>
      <c r="N25" s="567">
        <f t="shared" si="0"/>
        <v>1</v>
      </c>
      <c r="O25" s="568" t="str">
        <f t="shared" si="3"/>
        <v>De acuerdo con lo programado</v>
      </c>
      <c r="P25" s="575"/>
      <c r="Q25" s="575">
        <v>0</v>
      </c>
      <c r="R25" s="575">
        <v>0</v>
      </c>
      <c r="S25" s="567" t="str">
        <f t="shared" si="4"/>
        <v>No hay Programación</v>
      </c>
      <c r="T25" s="568" t="str">
        <f t="shared" si="5"/>
        <v>De acuerdo con lo programado</v>
      </c>
      <c r="U25" s="575"/>
      <c r="V25" s="575">
        <v>2</v>
      </c>
      <c r="W25" s="575">
        <v>2</v>
      </c>
      <c r="X25" s="576">
        <v>100</v>
      </c>
      <c r="Y25" s="576" t="str">
        <f t="shared" si="6"/>
        <v>De acuerdo con lo programado</v>
      </c>
      <c r="Z25" s="575"/>
      <c r="AA25" s="575"/>
      <c r="AB25" s="575"/>
      <c r="AC25" s="575"/>
      <c r="AD25" s="575"/>
    </row>
    <row r="26" spans="1:30" ht="35.25" customHeight="1" thickTop="1" thickBot="1">
      <c r="A26" s="563">
        <v>1.3</v>
      </c>
      <c r="B26" s="564"/>
      <c r="C26" s="564"/>
      <c r="D26" s="564"/>
      <c r="E26" s="564"/>
      <c r="F26" s="577" t="s">
        <v>1255</v>
      </c>
      <c r="G26" s="578">
        <v>1</v>
      </c>
      <c r="H26" s="578">
        <v>1</v>
      </c>
      <c r="I26" s="567">
        <f t="shared" si="1"/>
        <v>1</v>
      </c>
      <c r="J26" s="568" t="str">
        <f t="shared" si="2"/>
        <v>De acuerdo con lo programado</v>
      </c>
      <c r="K26" s="578"/>
      <c r="L26" s="580">
        <v>2</v>
      </c>
      <c r="M26" s="580">
        <v>2</v>
      </c>
      <c r="N26" s="567">
        <f t="shared" si="0"/>
        <v>1</v>
      </c>
      <c r="O26" s="568" t="str">
        <f t="shared" si="3"/>
        <v>De acuerdo con lo programado</v>
      </c>
      <c r="P26" s="575"/>
      <c r="Q26" s="575">
        <v>0</v>
      </c>
      <c r="R26" s="575">
        <v>0</v>
      </c>
      <c r="S26" s="567" t="str">
        <f t="shared" si="4"/>
        <v>No hay Programación</v>
      </c>
      <c r="T26" s="568" t="str">
        <f t="shared" si="5"/>
        <v>De acuerdo con lo programado</v>
      </c>
      <c r="U26" s="575"/>
      <c r="V26" s="575">
        <v>1</v>
      </c>
      <c r="W26" s="575">
        <v>1</v>
      </c>
      <c r="X26" s="576">
        <v>100</v>
      </c>
      <c r="Y26" s="576" t="str">
        <f t="shared" si="6"/>
        <v>De acuerdo con lo programado</v>
      </c>
      <c r="Z26" s="575"/>
      <c r="AA26" s="575"/>
      <c r="AB26" s="575"/>
      <c r="AC26" s="575"/>
      <c r="AD26" s="575"/>
    </row>
    <row r="27" spans="1:30" ht="35.25" customHeight="1" thickTop="1" thickBot="1">
      <c r="A27" s="563">
        <v>1.3</v>
      </c>
      <c r="B27" s="564"/>
      <c r="C27" s="564"/>
      <c r="D27" s="564"/>
      <c r="E27" s="564"/>
      <c r="F27" s="577" t="s">
        <v>1255</v>
      </c>
      <c r="G27" s="578">
        <v>1</v>
      </c>
      <c r="H27" s="578">
        <v>1</v>
      </c>
      <c r="I27" s="567">
        <f t="shared" si="1"/>
        <v>1</v>
      </c>
      <c r="J27" s="568" t="str">
        <f t="shared" si="2"/>
        <v>De acuerdo con lo programado</v>
      </c>
      <c r="K27" s="578"/>
      <c r="L27" s="580">
        <v>1</v>
      </c>
      <c r="M27" s="580">
        <v>1</v>
      </c>
      <c r="N27" s="567">
        <f t="shared" si="0"/>
        <v>1</v>
      </c>
      <c r="O27" s="568" t="str">
        <f t="shared" si="3"/>
        <v>De acuerdo con lo programado</v>
      </c>
      <c r="P27" s="575"/>
      <c r="Q27" s="575">
        <v>0</v>
      </c>
      <c r="R27" s="575">
        <v>0</v>
      </c>
      <c r="S27" s="567" t="str">
        <f t="shared" si="4"/>
        <v>No hay Programación</v>
      </c>
      <c r="T27" s="568" t="str">
        <f t="shared" si="5"/>
        <v>De acuerdo con lo programado</v>
      </c>
      <c r="U27" s="575"/>
      <c r="V27" s="575">
        <v>1</v>
      </c>
      <c r="W27" s="575">
        <v>1</v>
      </c>
      <c r="X27" s="576">
        <v>100</v>
      </c>
      <c r="Y27" s="576" t="str">
        <f t="shared" si="6"/>
        <v>De acuerdo con lo programado</v>
      </c>
      <c r="Z27" s="575"/>
      <c r="AA27" s="575"/>
      <c r="AB27" s="575"/>
      <c r="AC27" s="575"/>
      <c r="AD27" s="575"/>
    </row>
    <row r="28" spans="1:30" ht="16.5" hidden="1" customHeight="1" thickTop="1" thickBot="1">
      <c r="A28" s="563">
        <v>2</v>
      </c>
      <c r="B28" s="564">
        <v>0</v>
      </c>
      <c r="C28" s="564">
        <v>0</v>
      </c>
      <c r="D28" s="564">
        <v>0</v>
      </c>
      <c r="E28" s="564">
        <v>0</v>
      </c>
      <c r="F28" s="584" t="s">
        <v>1256</v>
      </c>
      <c r="G28" s="585"/>
      <c r="H28" s="585"/>
      <c r="I28" s="567" t="str">
        <f t="shared" si="1"/>
        <v>No hay ejecución</v>
      </c>
      <c r="J28" s="568" t="str">
        <f t="shared" si="2"/>
        <v>NA</v>
      </c>
      <c r="K28" s="586"/>
      <c r="L28" s="580"/>
      <c r="M28" s="580"/>
      <c r="N28" s="567" t="str">
        <f t="shared" si="0"/>
        <v>No hay ejecución</v>
      </c>
      <c r="O28" s="568" t="str">
        <f t="shared" si="3"/>
        <v>NA</v>
      </c>
      <c r="P28" s="575"/>
      <c r="Q28" s="575"/>
      <c r="R28" s="575"/>
      <c r="S28" s="576"/>
      <c r="T28" s="576"/>
      <c r="U28" s="575"/>
      <c r="V28" s="575"/>
      <c r="W28" s="575"/>
      <c r="X28" s="576"/>
      <c r="Y28" s="576"/>
      <c r="Z28" s="575"/>
      <c r="AA28" s="575"/>
      <c r="AB28" s="575"/>
      <c r="AC28" s="575"/>
      <c r="AD28" s="575"/>
    </row>
    <row r="29" spans="1:30" ht="35.25" customHeight="1" thickTop="1" thickBot="1">
      <c r="A29" s="563">
        <v>2.1</v>
      </c>
      <c r="B29" s="564"/>
      <c r="C29" s="564"/>
      <c r="D29" s="564"/>
      <c r="E29" s="564"/>
      <c r="F29" s="577" t="s">
        <v>1257</v>
      </c>
      <c r="G29" s="578">
        <v>1</v>
      </c>
      <c r="H29" s="578">
        <v>1</v>
      </c>
      <c r="I29" s="567">
        <f t="shared" si="1"/>
        <v>1</v>
      </c>
      <c r="J29" s="568" t="str">
        <f t="shared" si="2"/>
        <v>De acuerdo con lo programado</v>
      </c>
      <c r="K29" s="578"/>
      <c r="L29" s="580">
        <v>1</v>
      </c>
      <c r="M29" s="580">
        <v>1</v>
      </c>
      <c r="N29" s="567">
        <f t="shared" si="0"/>
        <v>1</v>
      </c>
      <c r="O29" s="568" t="str">
        <f t="shared" si="3"/>
        <v>De acuerdo con lo programado</v>
      </c>
      <c r="P29" s="575"/>
      <c r="Q29" s="575">
        <v>1</v>
      </c>
      <c r="R29" s="575">
        <v>1</v>
      </c>
      <c r="S29" s="567">
        <f t="shared" ref="S29:S31" si="7">IF(R29="","No hay ejecución",IF(AND(Q29=0),"No hay Programación", R29/Q29))</f>
        <v>1</v>
      </c>
      <c r="T29" s="568" t="str">
        <f t="shared" ref="T29:T31" si="8">IF(S29="No hay ejecución","NA",IF(S29&gt;=90%,"De acuerdo con lo programado",IF(S29&gt;=51%,"Atraso Leve",IF(S29&lt;=50%,"En riesgo cumplimiento"))))</f>
        <v>De acuerdo con lo programado</v>
      </c>
      <c r="U29" s="575"/>
      <c r="V29" s="575">
        <v>1</v>
      </c>
      <c r="W29" s="575">
        <v>1</v>
      </c>
      <c r="X29" s="576">
        <v>100</v>
      </c>
      <c r="Y29" s="576" t="str">
        <f t="shared" ref="Y29:Y31" si="9">IF(X29="No hay ejecución","NA",IF(X29&gt;=90%,"De acuerdo con lo programado",IF(X29&gt;=51%,"Atraso Leve",IF(X29&lt;=50%,"En riesgo cumplimiento"))))</f>
        <v>De acuerdo con lo programado</v>
      </c>
      <c r="Z29" s="575"/>
      <c r="AA29" s="575"/>
      <c r="AB29" s="575"/>
      <c r="AC29" s="575"/>
      <c r="AD29" s="575"/>
    </row>
    <row r="30" spans="1:30" ht="35.25" customHeight="1" thickTop="1" thickBot="1">
      <c r="A30" s="563">
        <v>2.1</v>
      </c>
      <c r="B30" s="564"/>
      <c r="C30" s="564"/>
      <c r="D30" s="564"/>
      <c r="E30" s="564"/>
      <c r="F30" s="577" t="s">
        <v>1257</v>
      </c>
      <c r="G30" s="578">
        <v>1</v>
      </c>
      <c r="H30" s="578">
        <v>1</v>
      </c>
      <c r="I30" s="567">
        <f t="shared" si="1"/>
        <v>1</v>
      </c>
      <c r="J30" s="568" t="str">
        <f t="shared" si="2"/>
        <v>De acuerdo con lo programado</v>
      </c>
      <c r="K30" s="578"/>
      <c r="L30" s="580">
        <v>1</v>
      </c>
      <c r="M30" s="580">
        <v>1</v>
      </c>
      <c r="N30" s="567">
        <f t="shared" si="0"/>
        <v>1</v>
      </c>
      <c r="O30" s="568" t="str">
        <f t="shared" si="3"/>
        <v>De acuerdo con lo programado</v>
      </c>
      <c r="P30" s="575"/>
      <c r="Q30" s="575">
        <v>1</v>
      </c>
      <c r="R30" s="575">
        <v>1</v>
      </c>
      <c r="S30" s="567">
        <f t="shared" si="7"/>
        <v>1</v>
      </c>
      <c r="T30" s="568" t="str">
        <f t="shared" si="8"/>
        <v>De acuerdo con lo programado</v>
      </c>
      <c r="U30" s="575"/>
      <c r="V30" s="575">
        <v>2</v>
      </c>
      <c r="W30" s="575">
        <v>2</v>
      </c>
      <c r="X30" s="576">
        <v>100</v>
      </c>
      <c r="Y30" s="576" t="str">
        <f t="shared" si="9"/>
        <v>De acuerdo con lo programado</v>
      </c>
      <c r="Z30" s="575"/>
      <c r="AA30" s="575"/>
      <c r="AB30" s="575"/>
      <c r="AC30" s="575"/>
      <c r="AD30" s="575"/>
    </row>
    <row r="31" spans="1:30" ht="35.25" customHeight="1" thickTop="1" thickBot="1">
      <c r="A31" s="563">
        <v>2.1</v>
      </c>
      <c r="B31" s="564"/>
      <c r="C31" s="564"/>
      <c r="D31" s="564"/>
      <c r="E31" s="564"/>
      <c r="F31" s="577" t="s">
        <v>1257</v>
      </c>
      <c r="G31" s="578">
        <v>1</v>
      </c>
      <c r="H31" s="578">
        <v>1</v>
      </c>
      <c r="I31" s="567">
        <f t="shared" si="1"/>
        <v>1</v>
      </c>
      <c r="J31" s="568" t="str">
        <f t="shared" si="2"/>
        <v>De acuerdo con lo programado</v>
      </c>
      <c r="K31" s="578"/>
      <c r="L31" s="580">
        <v>1</v>
      </c>
      <c r="M31" s="580">
        <v>1</v>
      </c>
      <c r="N31" s="567">
        <f t="shared" si="0"/>
        <v>1</v>
      </c>
      <c r="O31" s="568" t="str">
        <f t="shared" si="3"/>
        <v>De acuerdo con lo programado</v>
      </c>
      <c r="P31" s="575"/>
      <c r="Q31" s="575">
        <v>0</v>
      </c>
      <c r="R31" s="575">
        <v>0</v>
      </c>
      <c r="S31" s="567" t="str">
        <f t="shared" si="7"/>
        <v>No hay Programación</v>
      </c>
      <c r="T31" s="568" t="str">
        <f t="shared" si="8"/>
        <v>De acuerdo con lo programado</v>
      </c>
      <c r="U31" s="575"/>
      <c r="V31" s="575">
        <v>2</v>
      </c>
      <c r="W31" s="575">
        <v>2</v>
      </c>
      <c r="X31" s="576">
        <v>100</v>
      </c>
      <c r="Y31" s="576" t="str">
        <f t="shared" si="9"/>
        <v>De acuerdo con lo programado</v>
      </c>
      <c r="Z31" s="575"/>
      <c r="AA31" s="575"/>
      <c r="AB31" s="575"/>
      <c r="AC31" s="575"/>
      <c r="AD31" s="575"/>
    </row>
    <row r="32" spans="1:30" ht="35.25" hidden="1" customHeight="1" thickTop="1" thickBot="1">
      <c r="A32" s="563">
        <v>2.1</v>
      </c>
      <c r="B32" s="564"/>
      <c r="C32" s="564"/>
      <c r="D32" s="564"/>
      <c r="E32" s="564"/>
      <c r="F32" s="577" t="s">
        <v>1257</v>
      </c>
      <c r="G32" s="578">
        <v>1</v>
      </c>
      <c r="H32" s="578">
        <v>1</v>
      </c>
      <c r="I32" s="567">
        <f t="shared" si="1"/>
        <v>1</v>
      </c>
      <c r="J32" s="568" t="str">
        <f t="shared" si="2"/>
        <v>De acuerdo con lo programado</v>
      </c>
      <c r="K32" s="578"/>
      <c r="L32" s="580">
        <v>0</v>
      </c>
      <c r="M32" s="580">
        <v>0</v>
      </c>
      <c r="N32" s="567" t="str">
        <f t="shared" si="0"/>
        <v>No hay Programación</v>
      </c>
      <c r="O32" s="568" t="str">
        <f t="shared" si="3"/>
        <v>De acuerdo con lo programado</v>
      </c>
      <c r="P32" s="575"/>
      <c r="Q32" s="575"/>
      <c r="R32" s="575"/>
      <c r="S32" s="576"/>
      <c r="T32" s="576"/>
      <c r="U32" s="575"/>
      <c r="V32" s="575"/>
      <c r="W32" s="575"/>
      <c r="X32" s="576"/>
      <c r="Y32" s="576"/>
      <c r="Z32" s="575"/>
      <c r="AA32" s="575"/>
      <c r="AB32" s="575"/>
      <c r="AC32" s="575"/>
      <c r="AD32" s="575"/>
    </row>
    <row r="33" spans="1:30" ht="35.25" hidden="1" customHeight="1" thickTop="1" thickBot="1">
      <c r="A33" s="563">
        <v>2.1</v>
      </c>
      <c r="B33" s="564"/>
      <c r="C33" s="564"/>
      <c r="D33" s="564"/>
      <c r="E33" s="564"/>
      <c r="F33" s="577" t="s">
        <v>1257</v>
      </c>
      <c r="G33" s="578">
        <v>1</v>
      </c>
      <c r="H33" s="578">
        <v>1</v>
      </c>
      <c r="I33" s="567">
        <f t="shared" si="1"/>
        <v>1</v>
      </c>
      <c r="J33" s="568" t="str">
        <f t="shared" si="2"/>
        <v>De acuerdo con lo programado</v>
      </c>
      <c r="K33" s="578"/>
      <c r="L33" s="580">
        <v>0</v>
      </c>
      <c r="M33" s="580">
        <v>0</v>
      </c>
      <c r="N33" s="567" t="str">
        <f t="shared" si="0"/>
        <v>No hay Programación</v>
      </c>
      <c r="O33" s="568" t="str">
        <f t="shared" si="3"/>
        <v>De acuerdo con lo programado</v>
      </c>
      <c r="P33" s="575"/>
      <c r="Q33" s="575"/>
      <c r="R33" s="575"/>
      <c r="S33" s="576"/>
      <c r="T33" s="576"/>
      <c r="U33" s="575"/>
      <c r="V33" s="575"/>
      <c r="W33" s="575"/>
      <c r="X33" s="576"/>
      <c r="Y33" s="576"/>
      <c r="Z33" s="575"/>
      <c r="AA33" s="575"/>
      <c r="AB33" s="575"/>
      <c r="AC33" s="575"/>
      <c r="AD33" s="575"/>
    </row>
    <row r="34" spans="1:30" ht="35.25" hidden="1" customHeight="1" thickTop="1" thickBot="1">
      <c r="A34" s="563">
        <v>2.1</v>
      </c>
      <c r="B34" s="564"/>
      <c r="C34" s="564"/>
      <c r="D34" s="564"/>
      <c r="E34" s="564"/>
      <c r="F34" s="577" t="s">
        <v>1257</v>
      </c>
      <c r="G34" s="578">
        <v>0</v>
      </c>
      <c r="H34" s="578">
        <v>0</v>
      </c>
      <c r="I34" s="567" t="str">
        <f t="shared" si="1"/>
        <v>No hay Programación</v>
      </c>
      <c r="J34" s="568" t="str">
        <f t="shared" si="2"/>
        <v>De acuerdo con lo programado</v>
      </c>
      <c r="K34" s="578"/>
      <c r="L34" s="580">
        <v>0</v>
      </c>
      <c r="M34" s="580">
        <v>0</v>
      </c>
      <c r="N34" s="567" t="str">
        <f t="shared" si="0"/>
        <v>No hay Programación</v>
      </c>
      <c r="O34" s="568" t="str">
        <f t="shared" si="3"/>
        <v>De acuerdo con lo programado</v>
      </c>
      <c r="P34" s="575"/>
      <c r="Q34" s="575"/>
      <c r="R34" s="575"/>
      <c r="S34" s="576"/>
      <c r="T34" s="576"/>
      <c r="U34" s="575"/>
      <c r="V34" s="575"/>
      <c r="W34" s="575"/>
      <c r="X34" s="576"/>
      <c r="Y34" s="576"/>
      <c r="Z34" s="575"/>
      <c r="AA34" s="575"/>
      <c r="AB34" s="575"/>
      <c r="AC34" s="575"/>
      <c r="AD34" s="575"/>
    </row>
    <row r="35" spans="1:30" ht="35.25" hidden="1" customHeight="1" thickTop="1" thickBot="1">
      <c r="A35" s="563">
        <v>2.2000000000000002</v>
      </c>
      <c r="B35" s="564"/>
      <c r="C35" s="564"/>
      <c r="D35" s="564"/>
      <c r="E35" s="564"/>
      <c r="F35" s="577" t="s">
        <v>1258</v>
      </c>
      <c r="G35" s="578">
        <v>1</v>
      </c>
      <c r="H35" s="578">
        <v>1</v>
      </c>
      <c r="I35" s="567">
        <f t="shared" si="1"/>
        <v>1</v>
      </c>
      <c r="J35" s="568" t="str">
        <f t="shared" si="2"/>
        <v>De acuerdo con lo programado</v>
      </c>
      <c r="K35" s="578"/>
      <c r="L35" s="580">
        <v>0</v>
      </c>
      <c r="M35" s="580">
        <v>0</v>
      </c>
      <c r="N35" s="567" t="str">
        <f t="shared" si="0"/>
        <v>No hay Programación</v>
      </c>
      <c r="O35" s="568" t="str">
        <f t="shared" si="3"/>
        <v>De acuerdo con lo programado</v>
      </c>
      <c r="P35" s="575"/>
      <c r="Q35" s="575"/>
      <c r="R35" s="575"/>
      <c r="S35" s="576"/>
      <c r="T35" s="576"/>
      <c r="U35" s="575"/>
      <c r="V35" s="575"/>
      <c r="W35" s="575"/>
      <c r="X35" s="576"/>
      <c r="Y35" s="576"/>
      <c r="Z35" s="575"/>
      <c r="AA35" s="575"/>
      <c r="AB35" s="575"/>
      <c r="AC35" s="575"/>
      <c r="AD35" s="575"/>
    </row>
    <row r="36" spans="1:30" ht="35.25" hidden="1" customHeight="1" thickTop="1" thickBot="1">
      <c r="A36" s="563">
        <v>2.2000000000000002</v>
      </c>
      <c r="B36" s="564"/>
      <c r="C36" s="564"/>
      <c r="D36" s="564"/>
      <c r="E36" s="564"/>
      <c r="F36" s="577" t="s">
        <v>1258</v>
      </c>
      <c r="G36" s="578">
        <v>0</v>
      </c>
      <c r="H36" s="578">
        <v>0</v>
      </c>
      <c r="I36" s="567" t="str">
        <f t="shared" si="1"/>
        <v>No hay Programación</v>
      </c>
      <c r="J36" s="568" t="str">
        <f t="shared" si="2"/>
        <v>De acuerdo con lo programado</v>
      </c>
      <c r="K36" s="578"/>
      <c r="L36" s="580">
        <v>0</v>
      </c>
      <c r="M36" s="580">
        <v>0</v>
      </c>
      <c r="N36" s="567" t="str">
        <f t="shared" si="0"/>
        <v>No hay Programación</v>
      </c>
      <c r="O36" s="568" t="str">
        <f t="shared" si="3"/>
        <v>De acuerdo con lo programado</v>
      </c>
      <c r="P36" s="575"/>
      <c r="Q36" s="575"/>
      <c r="R36" s="575"/>
      <c r="S36" s="576"/>
      <c r="T36" s="576"/>
      <c r="U36" s="575"/>
      <c r="V36" s="575"/>
      <c r="W36" s="575"/>
      <c r="X36" s="576"/>
      <c r="Y36" s="576"/>
      <c r="Z36" s="575"/>
      <c r="AA36" s="575"/>
      <c r="AB36" s="575"/>
      <c r="AC36" s="575"/>
      <c r="AD36" s="575"/>
    </row>
    <row r="37" spans="1:30" ht="35.25" hidden="1" customHeight="1" thickTop="1" thickBot="1">
      <c r="A37" s="563">
        <v>2.2999999999999998</v>
      </c>
      <c r="B37" s="564"/>
      <c r="C37" s="564"/>
      <c r="D37" s="564"/>
      <c r="E37" s="564"/>
      <c r="F37" s="577" t="s">
        <v>1259</v>
      </c>
      <c r="G37" s="578">
        <v>0</v>
      </c>
      <c r="H37" s="578">
        <v>0</v>
      </c>
      <c r="I37" s="567" t="str">
        <f t="shared" si="1"/>
        <v>No hay Programación</v>
      </c>
      <c r="J37" s="568" t="str">
        <f t="shared" si="2"/>
        <v>De acuerdo con lo programado</v>
      </c>
      <c r="K37" s="578"/>
      <c r="L37" s="580">
        <v>0</v>
      </c>
      <c r="M37" s="580">
        <v>0</v>
      </c>
      <c r="N37" s="567" t="str">
        <f t="shared" si="0"/>
        <v>No hay Programación</v>
      </c>
      <c r="O37" s="568" t="str">
        <f t="shared" si="3"/>
        <v>De acuerdo con lo programado</v>
      </c>
      <c r="P37" s="575"/>
      <c r="Q37" s="575"/>
      <c r="R37" s="575"/>
      <c r="S37" s="576"/>
      <c r="T37" s="576"/>
      <c r="U37" s="575"/>
      <c r="V37" s="575"/>
      <c r="W37" s="575"/>
      <c r="X37" s="576"/>
      <c r="Y37" s="576"/>
      <c r="Z37" s="575"/>
      <c r="AA37" s="575"/>
      <c r="AB37" s="575"/>
      <c r="AC37" s="575"/>
      <c r="AD37" s="575"/>
    </row>
    <row r="38" spans="1:30" ht="35.25" customHeight="1" thickTop="1" thickBot="1">
      <c r="A38" s="563">
        <v>2.4</v>
      </c>
      <c r="B38" s="564"/>
      <c r="C38" s="564"/>
      <c r="D38" s="564"/>
      <c r="E38" s="564"/>
      <c r="F38" s="577" t="s">
        <v>1260</v>
      </c>
      <c r="G38" s="578">
        <v>1</v>
      </c>
      <c r="H38" s="578">
        <v>1</v>
      </c>
      <c r="I38" s="567">
        <f t="shared" si="1"/>
        <v>1</v>
      </c>
      <c r="J38" s="568" t="str">
        <f t="shared" si="2"/>
        <v>De acuerdo con lo programado</v>
      </c>
      <c r="K38" s="578"/>
      <c r="L38" s="580">
        <v>1</v>
      </c>
      <c r="M38" s="580">
        <v>1</v>
      </c>
      <c r="N38" s="567">
        <f t="shared" si="0"/>
        <v>1</v>
      </c>
      <c r="O38" s="568" t="str">
        <f t="shared" si="3"/>
        <v>De acuerdo con lo programado</v>
      </c>
      <c r="P38" s="575"/>
      <c r="Q38" s="575">
        <v>1</v>
      </c>
      <c r="R38" s="575">
        <v>1</v>
      </c>
      <c r="S38" s="567">
        <f t="shared" ref="S38:S40" si="10">IF(R38="","No hay ejecución",IF(AND(Q38=0),"No hay Programación", R38/Q38))</f>
        <v>1</v>
      </c>
      <c r="T38" s="568" t="str">
        <f t="shared" ref="T38:T40" si="11">IF(S38="No hay ejecución","NA",IF(S38&gt;=90%,"De acuerdo con lo programado",IF(S38&gt;=51%,"Atraso Leve",IF(S38&lt;=50%,"En riesgo cumplimiento"))))</f>
        <v>De acuerdo con lo programado</v>
      </c>
      <c r="U38" s="575"/>
      <c r="V38" s="575">
        <v>1</v>
      </c>
      <c r="W38" s="575">
        <v>1</v>
      </c>
      <c r="X38" s="576">
        <v>100</v>
      </c>
      <c r="Y38" s="576" t="str">
        <f t="shared" ref="Y38:Y40" si="12">IF(X38="No hay ejecución","NA",IF(X38&gt;=90%,"De acuerdo con lo programado",IF(X38&gt;=51%,"Atraso Leve",IF(X38&lt;=50%,"En riesgo cumplimiento"))))</f>
        <v>De acuerdo con lo programado</v>
      </c>
      <c r="Z38" s="575"/>
      <c r="AA38" s="575"/>
      <c r="AB38" s="575"/>
      <c r="AC38" s="575"/>
      <c r="AD38" s="575"/>
    </row>
    <row r="39" spans="1:30" ht="35.25" customHeight="1" thickTop="1" thickBot="1">
      <c r="A39" s="563">
        <v>2.4</v>
      </c>
      <c r="B39" s="564"/>
      <c r="C39" s="564"/>
      <c r="D39" s="564"/>
      <c r="E39" s="564"/>
      <c r="F39" s="577" t="s">
        <v>1260</v>
      </c>
      <c r="G39" s="578">
        <v>1</v>
      </c>
      <c r="H39" s="578">
        <v>1</v>
      </c>
      <c r="I39" s="567">
        <f t="shared" si="1"/>
        <v>1</v>
      </c>
      <c r="J39" s="568" t="str">
        <f t="shared" si="2"/>
        <v>De acuerdo con lo programado</v>
      </c>
      <c r="K39" s="578"/>
      <c r="L39" s="580">
        <v>1</v>
      </c>
      <c r="M39" s="580">
        <v>1</v>
      </c>
      <c r="N39" s="567">
        <f t="shared" si="0"/>
        <v>1</v>
      </c>
      <c r="O39" s="568" t="str">
        <f t="shared" si="3"/>
        <v>De acuerdo con lo programado</v>
      </c>
      <c r="P39" s="575"/>
      <c r="Q39" s="575">
        <v>1</v>
      </c>
      <c r="R39" s="575">
        <v>1</v>
      </c>
      <c r="S39" s="567">
        <f t="shared" si="10"/>
        <v>1</v>
      </c>
      <c r="T39" s="568" t="str">
        <f t="shared" si="11"/>
        <v>De acuerdo con lo programado</v>
      </c>
      <c r="U39" s="575"/>
      <c r="V39" s="575">
        <v>2</v>
      </c>
      <c r="W39" s="575">
        <v>2</v>
      </c>
      <c r="X39" s="576">
        <v>100</v>
      </c>
      <c r="Y39" s="576" t="str">
        <f t="shared" si="12"/>
        <v>De acuerdo con lo programado</v>
      </c>
      <c r="Z39" s="575"/>
      <c r="AA39" s="575"/>
      <c r="AB39" s="575"/>
      <c r="AC39" s="575"/>
      <c r="AD39" s="575"/>
    </row>
    <row r="40" spans="1:30" ht="35.25" customHeight="1" thickTop="1" thickBot="1">
      <c r="A40" s="563">
        <v>2.4</v>
      </c>
      <c r="B40" s="564"/>
      <c r="C40" s="564"/>
      <c r="D40" s="564"/>
      <c r="E40" s="564"/>
      <c r="F40" s="577" t="s">
        <v>1260</v>
      </c>
      <c r="G40" s="578">
        <v>1</v>
      </c>
      <c r="H40" s="578">
        <v>1</v>
      </c>
      <c r="I40" s="567">
        <f t="shared" si="1"/>
        <v>1</v>
      </c>
      <c r="J40" s="568" t="str">
        <f t="shared" si="2"/>
        <v>De acuerdo con lo programado</v>
      </c>
      <c r="K40" s="578"/>
      <c r="L40" s="580">
        <v>1</v>
      </c>
      <c r="M40" s="580">
        <v>1</v>
      </c>
      <c r="N40" s="567">
        <f t="shared" si="0"/>
        <v>1</v>
      </c>
      <c r="O40" s="568" t="str">
        <f t="shared" si="3"/>
        <v>De acuerdo con lo programado</v>
      </c>
      <c r="P40" s="575"/>
      <c r="Q40" s="575">
        <v>0</v>
      </c>
      <c r="R40" s="575">
        <v>0</v>
      </c>
      <c r="S40" s="567" t="str">
        <f t="shared" si="10"/>
        <v>No hay Programación</v>
      </c>
      <c r="T40" s="568" t="str">
        <f t="shared" si="11"/>
        <v>De acuerdo con lo programado</v>
      </c>
      <c r="U40" s="575"/>
      <c r="V40" s="575">
        <v>2</v>
      </c>
      <c r="W40" s="575">
        <v>2</v>
      </c>
      <c r="X40" s="576">
        <v>100</v>
      </c>
      <c r="Y40" s="576" t="str">
        <f t="shared" si="12"/>
        <v>De acuerdo con lo programado</v>
      </c>
      <c r="Z40" s="575"/>
      <c r="AA40" s="575"/>
      <c r="AB40" s="575"/>
      <c r="AC40" s="575"/>
      <c r="AD40" s="575"/>
    </row>
    <row r="41" spans="1:30" ht="35.25" hidden="1" customHeight="1" thickTop="1" thickBot="1">
      <c r="A41" s="563">
        <v>2.4</v>
      </c>
      <c r="B41" s="564"/>
      <c r="C41" s="564"/>
      <c r="D41" s="564"/>
      <c r="E41" s="564"/>
      <c r="F41" s="577" t="s">
        <v>1260</v>
      </c>
      <c r="G41" s="578">
        <v>1</v>
      </c>
      <c r="H41" s="578">
        <v>1</v>
      </c>
      <c r="I41" s="567">
        <f t="shared" si="1"/>
        <v>1</v>
      </c>
      <c r="J41" s="568" t="str">
        <f t="shared" si="2"/>
        <v>De acuerdo con lo programado</v>
      </c>
      <c r="K41" s="578"/>
      <c r="L41" s="580">
        <v>0</v>
      </c>
      <c r="M41" s="580">
        <v>0</v>
      </c>
      <c r="N41" s="567" t="str">
        <f t="shared" si="0"/>
        <v>No hay Programación</v>
      </c>
      <c r="O41" s="568" t="str">
        <f t="shared" si="3"/>
        <v>De acuerdo con lo programado</v>
      </c>
      <c r="P41" s="575"/>
      <c r="Q41" s="575"/>
      <c r="R41" s="575"/>
      <c r="S41" s="576"/>
      <c r="T41" s="576"/>
      <c r="U41" s="575"/>
      <c r="V41" s="575"/>
      <c r="W41" s="575"/>
      <c r="X41" s="576"/>
      <c r="Y41" s="576"/>
      <c r="Z41" s="575"/>
      <c r="AA41" s="575"/>
      <c r="AB41" s="575"/>
      <c r="AC41" s="575"/>
      <c r="AD41" s="575"/>
    </row>
    <row r="42" spans="1:30" ht="35.25" hidden="1" customHeight="1" thickTop="1" thickBot="1">
      <c r="A42" s="563">
        <v>2.4</v>
      </c>
      <c r="B42" s="564"/>
      <c r="C42" s="564"/>
      <c r="D42" s="564"/>
      <c r="E42" s="564"/>
      <c r="F42" s="577" t="s">
        <v>1260</v>
      </c>
      <c r="G42" s="578">
        <v>1</v>
      </c>
      <c r="H42" s="578">
        <v>1</v>
      </c>
      <c r="I42" s="567">
        <f t="shared" si="1"/>
        <v>1</v>
      </c>
      <c r="J42" s="568" t="str">
        <f t="shared" si="2"/>
        <v>De acuerdo con lo programado</v>
      </c>
      <c r="K42" s="578"/>
      <c r="L42" s="580">
        <v>0</v>
      </c>
      <c r="M42" s="580">
        <v>0</v>
      </c>
      <c r="N42" s="567" t="str">
        <f t="shared" si="0"/>
        <v>No hay Programación</v>
      </c>
      <c r="O42" s="568" t="str">
        <f t="shared" si="3"/>
        <v>De acuerdo con lo programado</v>
      </c>
      <c r="P42" s="575"/>
      <c r="Q42" s="575"/>
      <c r="R42" s="575"/>
      <c r="S42" s="576"/>
      <c r="T42" s="576"/>
      <c r="U42" s="575"/>
      <c r="V42" s="575"/>
      <c r="W42" s="575"/>
      <c r="X42" s="576"/>
      <c r="Y42" s="576"/>
      <c r="Z42" s="575"/>
      <c r="AA42" s="575"/>
      <c r="AB42" s="575"/>
      <c r="AC42" s="575"/>
      <c r="AD42" s="575"/>
    </row>
    <row r="43" spans="1:30" ht="35.25" hidden="1" customHeight="1" thickTop="1" thickBot="1">
      <c r="A43" s="563">
        <v>2.4</v>
      </c>
      <c r="B43" s="564"/>
      <c r="C43" s="564"/>
      <c r="D43" s="564"/>
      <c r="E43" s="564"/>
      <c r="F43" s="577" t="s">
        <v>1260</v>
      </c>
      <c r="G43" s="578">
        <v>0</v>
      </c>
      <c r="H43" s="578">
        <v>0</v>
      </c>
      <c r="I43" s="567" t="str">
        <f t="shared" si="1"/>
        <v>No hay Programación</v>
      </c>
      <c r="J43" s="568" t="str">
        <f t="shared" si="2"/>
        <v>De acuerdo con lo programado</v>
      </c>
      <c r="K43" s="578"/>
      <c r="L43" s="580">
        <v>0</v>
      </c>
      <c r="M43" s="580">
        <v>0</v>
      </c>
      <c r="N43" s="567" t="str">
        <f t="shared" si="0"/>
        <v>No hay Programación</v>
      </c>
      <c r="O43" s="568" t="str">
        <f t="shared" si="3"/>
        <v>De acuerdo con lo programado</v>
      </c>
      <c r="P43" s="575"/>
      <c r="Q43" s="575"/>
      <c r="R43" s="575"/>
      <c r="S43" s="576"/>
      <c r="T43" s="576"/>
      <c r="U43" s="575"/>
      <c r="V43" s="575"/>
      <c r="W43" s="575"/>
      <c r="X43" s="576"/>
      <c r="Y43" s="576"/>
      <c r="Z43" s="575"/>
      <c r="AA43" s="575"/>
      <c r="AB43" s="575"/>
      <c r="AC43" s="575"/>
      <c r="AD43" s="575"/>
    </row>
    <row r="44" spans="1:30" ht="28.2" hidden="1" customHeight="1" thickTop="1" thickBot="1">
      <c r="A44" s="563">
        <v>3</v>
      </c>
      <c r="B44" s="564">
        <v>0</v>
      </c>
      <c r="C44" s="564">
        <v>0</v>
      </c>
      <c r="D44" s="564">
        <v>0</v>
      </c>
      <c r="E44" s="564">
        <v>0</v>
      </c>
      <c r="F44" s="584" t="s">
        <v>1261</v>
      </c>
      <c r="G44" s="585"/>
      <c r="H44" s="585"/>
      <c r="I44" s="567" t="str">
        <f t="shared" si="1"/>
        <v>No hay ejecución</v>
      </c>
      <c r="J44" s="568" t="str">
        <f t="shared" si="2"/>
        <v>NA</v>
      </c>
      <c r="K44" s="586"/>
      <c r="L44" s="580"/>
      <c r="M44" s="580"/>
      <c r="N44" s="567" t="str">
        <f t="shared" si="0"/>
        <v>No hay ejecución</v>
      </c>
      <c r="O44" s="568" t="str">
        <f t="shared" si="3"/>
        <v>NA</v>
      </c>
      <c r="P44" s="575"/>
      <c r="Q44" s="575"/>
      <c r="R44" s="575"/>
      <c r="S44" s="576"/>
      <c r="T44" s="576"/>
      <c r="U44" s="575"/>
      <c r="V44" s="575"/>
      <c r="W44" s="575"/>
      <c r="X44" s="576"/>
      <c r="Y44" s="576"/>
      <c r="Z44" s="575"/>
      <c r="AA44" s="575"/>
      <c r="AB44" s="575"/>
      <c r="AC44" s="575"/>
      <c r="AD44" s="575"/>
    </row>
    <row r="45" spans="1:30" ht="35.25" customHeight="1" thickTop="1" thickBot="1">
      <c r="A45" s="563">
        <v>3.1</v>
      </c>
      <c r="B45" s="564"/>
      <c r="C45" s="564"/>
      <c r="D45" s="564"/>
      <c r="E45" s="564"/>
      <c r="F45" s="577" t="s">
        <v>1262</v>
      </c>
      <c r="G45" s="578">
        <v>3</v>
      </c>
      <c r="H45" s="578">
        <v>3</v>
      </c>
      <c r="I45" s="567">
        <f t="shared" si="1"/>
        <v>1</v>
      </c>
      <c r="J45" s="568" t="str">
        <f t="shared" si="2"/>
        <v>De acuerdo con lo programado</v>
      </c>
      <c r="K45" s="578"/>
      <c r="L45" s="580">
        <v>2</v>
      </c>
      <c r="M45" s="580">
        <v>2</v>
      </c>
      <c r="N45" s="567">
        <f t="shared" si="0"/>
        <v>1</v>
      </c>
      <c r="O45" s="568" t="str">
        <f t="shared" si="3"/>
        <v>De acuerdo con lo programado</v>
      </c>
      <c r="P45" s="575"/>
      <c r="Q45" s="575">
        <v>1</v>
      </c>
      <c r="R45" s="575">
        <v>1</v>
      </c>
      <c r="S45" s="567">
        <f t="shared" ref="S45:S47" si="13">IF(R45="","No hay ejecución",IF(AND(Q45=0),"No hay Programación", R45/Q45))</f>
        <v>1</v>
      </c>
      <c r="T45" s="568" t="str">
        <f t="shared" ref="T45:T47" si="14">IF(S45="No hay ejecución","NA",IF(S45&gt;=90%,"De acuerdo con lo programado",IF(S45&gt;=51%,"Atraso Leve",IF(S45&lt;=50%,"En riesgo cumplimiento"))))</f>
        <v>De acuerdo con lo programado</v>
      </c>
      <c r="U45" s="575"/>
      <c r="V45" s="575">
        <v>1</v>
      </c>
      <c r="W45" s="575">
        <v>1</v>
      </c>
      <c r="X45" s="576">
        <v>100</v>
      </c>
      <c r="Y45" s="576" t="str">
        <f t="shared" ref="Y45:Y46" si="15">IF(X45="No hay ejecución","NA",IF(X45&gt;=90%,"De acuerdo con lo programado",IF(X45&gt;=51%,"Atraso Leve",IF(X45&lt;=50%,"En riesgo cumplimiento"))))</f>
        <v>De acuerdo con lo programado</v>
      </c>
      <c r="Z45" s="575"/>
      <c r="AA45" s="575"/>
      <c r="AB45" s="575"/>
      <c r="AC45" s="575"/>
      <c r="AD45" s="575"/>
    </row>
    <row r="46" spans="1:30" ht="35.25" customHeight="1" thickTop="1" thickBot="1">
      <c r="A46" s="563">
        <v>3.1</v>
      </c>
      <c r="B46" s="564"/>
      <c r="C46" s="564"/>
      <c r="D46" s="564"/>
      <c r="E46" s="564"/>
      <c r="F46" s="577" t="s">
        <v>1262</v>
      </c>
      <c r="G46" s="578">
        <v>3</v>
      </c>
      <c r="H46" s="578">
        <v>3</v>
      </c>
      <c r="I46" s="567">
        <f t="shared" si="1"/>
        <v>1</v>
      </c>
      <c r="J46" s="568" t="str">
        <f t="shared" si="2"/>
        <v>De acuerdo con lo programado</v>
      </c>
      <c r="K46" s="578"/>
      <c r="L46" s="580">
        <v>1</v>
      </c>
      <c r="M46" s="580">
        <v>1</v>
      </c>
      <c r="N46" s="567">
        <f t="shared" si="0"/>
        <v>1</v>
      </c>
      <c r="O46" s="568" t="str">
        <f t="shared" si="3"/>
        <v>De acuerdo con lo programado</v>
      </c>
      <c r="P46" s="575"/>
      <c r="Q46" s="575">
        <v>0</v>
      </c>
      <c r="R46" s="575">
        <v>0</v>
      </c>
      <c r="S46" s="567" t="str">
        <f t="shared" si="13"/>
        <v>No hay Programación</v>
      </c>
      <c r="T46" s="568" t="str">
        <f t="shared" si="14"/>
        <v>De acuerdo con lo programado</v>
      </c>
      <c r="U46" s="575"/>
      <c r="V46" s="575">
        <v>1</v>
      </c>
      <c r="W46" s="575">
        <v>1</v>
      </c>
      <c r="X46" s="576">
        <v>100</v>
      </c>
      <c r="Y46" s="576" t="str">
        <f t="shared" si="15"/>
        <v>De acuerdo con lo programado</v>
      </c>
      <c r="Z46" s="575"/>
      <c r="AA46" s="575"/>
      <c r="AB46" s="575"/>
      <c r="AC46" s="575"/>
      <c r="AD46" s="575"/>
    </row>
    <row r="47" spans="1:30" ht="35.25" hidden="1" customHeight="1" thickTop="1" thickBot="1">
      <c r="A47" s="563">
        <v>3.1</v>
      </c>
      <c r="B47" s="564"/>
      <c r="C47" s="564"/>
      <c r="D47" s="564"/>
      <c r="E47" s="564"/>
      <c r="F47" s="577" t="s">
        <v>1262</v>
      </c>
      <c r="G47" s="578">
        <v>2</v>
      </c>
      <c r="H47" s="578">
        <v>2</v>
      </c>
      <c r="I47" s="567">
        <f t="shared" si="1"/>
        <v>1</v>
      </c>
      <c r="J47" s="568" t="str">
        <f t="shared" si="2"/>
        <v>De acuerdo con lo programado</v>
      </c>
      <c r="K47" s="578"/>
      <c r="L47" s="580">
        <v>1</v>
      </c>
      <c r="M47" s="580">
        <v>1</v>
      </c>
      <c r="N47" s="567">
        <f t="shared" si="0"/>
        <v>1</v>
      </c>
      <c r="O47" s="568" t="str">
        <f t="shared" si="3"/>
        <v>De acuerdo con lo programado</v>
      </c>
      <c r="P47" s="575"/>
      <c r="Q47" s="575">
        <v>0</v>
      </c>
      <c r="R47" s="575">
        <v>0</v>
      </c>
      <c r="S47" s="567" t="str">
        <f t="shared" si="13"/>
        <v>No hay Programación</v>
      </c>
      <c r="T47" s="568" t="str">
        <f t="shared" si="14"/>
        <v>De acuerdo con lo programado</v>
      </c>
      <c r="U47" s="575"/>
      <c r="V47" s="575">
        <v>0</v>
      </c>
      <c r="W47" s="575">
        <v>0</v>
      </c>
      <c r="X47" s="576">
        <v>0</v>
      </c>
      <c r="Y47" s="576"/>
      <c r="Z47" s="575"/>
      <c r="AA47" s="575"/>
      <c r="AB47" s="575"/>
      <c r="AC47" s="575"/>
      <c r="AD47" s="575"/>
    </row>
    <row r="48" spans="1:30" ht="35.25" hidden="1" customHeight="1" thickTop="1" thickBot="1">
      <c r="A48" s="563">
        <v>4</v>
      </c>
      <c r="B48" s="564"/>
      <c r="C48" s="564"/>
      <c r="D48" s="564"/>
      <c r="E48" s="564"/>
      <c r="F48" s="584" t="s">
        <v>1263</v>
      </c>
      <c r="G48" s="585"/>
      <c r="H48" s="585"/>
      <c r="I48" s="567" t="str">
        <f t="shared" si="1"/>
        <v>No hay ejecución</v>
      </c>
      <c r="J48" s="568" t="str">
        <f t="shared" si="2"/>
        <v>NA</v>
      </c>
      <c r="K48" s="586"/>
      <c r="L48" s="580"/>
      <c r="M48" s="580"/>
      <c r="N48" s="567" t="str">
        <f t="shared" si="0"/>
        <v>No hay ejecución</v>
      </c>
      <c r="O48" s="568" t="str">
        <f t="shared" si="3"/>
        <v>NA</v>
      </c>
      <c r="P48" s="575"/>
      <c r="Q48" s="575"/>
      <c r="R48" s="575"/>
      <c r="S48" s="576"/>
      <c r="T48" s="576"/>
      <c r="U48" s="575"/>
      <c r="V48" s="575"/>
      <c r="W48" s="575"/>
      <c r="X48" s="576"/>
      <c r="Y48" s="576"/>
      <c r="Z48" s="575"/>
      <c r="AA48" s="575"/>
      <c r="AB48" s="575"/>
      <c r="AC48" s="575"/>
      <c r="AD48" s="575"/>
    </row>
    <row r="49" spans="1:30" ht="35.25" hidden="1" customHeight="1" thickTop="1" thickBot="1">
      <c r="A49" s="563">
        <v>4.0999999999999996</v>
      </c>
      <c r="B49" s="564"/>
      <c r="C49" s="564"/>
      <c r="D49" s="564"/>
      <c r="E49" s="564"/>
      <c r="F49" s="577" t="s">
        <v>1264</v>
      </c>
      <c r="G49" s="578">
        <v>3</v>
      </c>
      <c r="H49" s="578">
        <v>3</v>
      </c>
      <c r="I49" s="567">
        <f t="shared" si="1"/>
        <v>1</v>
      </c>
      <c r="J49" s="568" t="str">
        <f t="shared" si="2"/>
        <v>De acuerdo con lo programado</v>
      </c>
      <c r="K49" s="578"/>
      <c r="L49" s="580">
        <v>0</v>
      </c>
      <c r="M49" s="580">
        <v>0</v>
      </c>
      <c r="N49" s="567" t="str">
        <f t="shared" si="0"/>
        <v>No hay Programación</v>
      </c>
      <c r="O49" s="568" t="str">
        <f t="shared" si="3"/>
        <v>De acuerdo con lo programado</v>
      </c>
      <c r="P49" s="575"/>
      <c r="Q49" s="575"/>
      <c r="R49" s="575"/>
      <c r="S49" s="576"/>
      <c r="T49" s="576"/>
      <c r="U49" s="575"/>
      <c r="V49" s="575"/>
      <c r="W49" s="575"/>
      <c r="X49" s="576"/>
      <c r="Y49" s="576"/>
      <c r="Z49" s="575"/>
      <c r="AA49" s="575"/>
      <c r="AB49" s="575"/>
      <c r="AC49" s="575"/>
      <c r="AD49" s="575"/>
    </row>
    <row r="50" spans="1:30" ht="35.25" hidden="1" customHeight="1" thickTop="1" thickBot="1">
      <c r="A50" s="563">
        <v>5</v>
      </c>
      <c r="B50" s="564">
        <v>0</v>
      </c>
      <c r="C50" s="564">
        <v>0</v>
      </c>
      <c r="D50" s="564">
        <v>0</v>
      </c>
      <c r="E50" s="564">
        <v>0</v>
      </c>
      <c r="F50" s="584" t="s">
        <v>1265</v>
      </c>
      <c r="G50" s="585"/>
      <c r="H50" s="585"/>
      <c r="I50" s="567" t="str">
        <f t="shared" si="1"/>
        <v>No hay ejecución</v>
      </c>
      <c r="J50" s="568" t="str">
        <f t="shared" si="2"/>
        <v>NA</v>
      </c>
      <c r="K50" s="586"/>
      <c r="L50" s="580">
        <v>1</v>
      </c>
      <c r="M50" s="580">
        <v>1</v>
      </c>
      <c r="N50" s="567">
        <f t="shared" si="0"/>
        <v>1</v>
      </c>
      <c r="O50" s="568" t="str">
        <f t="shared" si="3"/>
        <v>De acuerdo con lo programado</v>
      </c>
      <c r="P50" s="575"/>
      <c r="Q50" s="575"/>
      <c r="R50" s="575"/>
      <c r="S50" s="567" t="str">
        <f t="shared" ref="S50:S52" si="16">IF(R50="","No hay ejecución",IF(AND(Q50=0),"No hay Programación", R50/Q50))</f>
        <v>No hay ejecución</v>
      </c>
      <c r="T50" s="568" t="str">
        <f t="shared" ref="T50:T52" si="17">IF(S50="No hay ejecución","NA",IF(S50&gt;=90%,"De acuerdo con lo programado",IF(S50&gt;=51%,"Atraso Leve",IF(S50&lt;=50%,"En riesgo cumplimiento"))))</f>
        <v>NA</v>
      </c>
      <c r="U50" s="575"/>
      <c r="V50" s="575"/>
      <c r="W50" s="575"/>
      <c r="X50" s="576"/>
      <c r="Y50" s="576" t="str">
        <f t="shared" ref="Y50:Y52" si="18">IF(X50="No hay ejecución","NA",IF(X50&gt;=90%,"De acuerdo con lo programado",IF(X50&gt;=51%,"Atraso Leve",IF(X50&lt;=50%,"En riesgo cumplimiento"))))</f>
        <v>En riesgo cumplimiento</v>
      </c>
      <c r="Z50" s="575"/>
      <c r="AA50" s="575"/>
      <c r="AB50" s="575"/>
      <c r="AC50" s="575"/>
      <c r="AD50" s="575"/>
    </row>
    <row r="51" spans="1:30" ht="35.25" customHeight="1" thickTop="1" thickBot="1">
      <c r="A51" s="563">
        <v>5.0999999999999996</v>
      </c>
      <c r="B51" s="564"/>
      <c r="C51" s="564"/>
      <c r="D51" s="564"/>
      <c r="E51" s="564"/>
      <c r="F51" s="577" t="s">
        <v>1266</v>
      </c>
      <c r="G51" s="578">
        <v>1</v>
      </c>
      <c r="H51" s="578">
        <v>1</v>
      </c>
      <c r="I51" s="567">
        <f t="shared" si="1"/>
        <v>1</v>
      </c>
      <c r="J51" s="568" t="str">
        <f t="shared" si="2"/>
        <v>De acuerdo con lo programado</v>
      </c>
      <c r="K51" s="578"/>
      <c r="L51" s="580">
        <v>1</v>
      </c>
      <c r="M51" s="580">
        <v>1</v>
      </c>
      <c r="N51" s="567">
        <f t="shared" si="0"/>
        <v>1</v>
      </c>
      <c r="O51" s="568" t="str">
        <f t="shared" si="3"/>
        <v>De acuerdo con lo programado</v>
      </c>
      <c r="P51" s="575"/>
      <c r="Q51" s="575">
        <v>2</v>
      </c>
      <c r="R51" s="575">
        <v>2</v>
      </c>
      <c r="S51" s="567">
        <f t="shared" si="16"/>
        <v>1</v>
      </c>
      <c r="T51" s="568" t="str">
        <f t="shared" si="17"/>
        <v>De acuerdo con lo programado</v>
      </c>
      <c r="U51" s="575"/>
      <c r="V51" s="575">
        <v>8</v>
      </c>
      <c r="W51" s="575">
        <v>8</v>
      </c>
      <c r="X51" s="576">
        <v>100</v>
      </c>
      <c r="Y51" s="576" t="str">
        <f t="shared" si="18"/>
        <v>De acuerdo con lo programado</v>
      </c>
      <c r="Z51" s="575"/>
      <c r="AA51" s="575"/>
      <c r="AB51" s="575"/>
      <c r="AC51" s="575"/>
      <c r="AD51" s="575"/>
    </row>
    <row r="52" spans="1:30" ht="35.25" customHeight="1" thickTop="1" thickBot="1">
      <c r="A52" s="563">
        <v>5.0999999999999996</v>
      </c>
      <c r="B52" s="564"/>
      <c r="C52" s="564"/>
      <c r="D52" s="564"/>
      <c r="E52" s="564"/>
      <c r="F52" s="577" t="s">
        <v>1266</v>
      </c>
      <c r="G52" s="578">
        <v>1</v>
      </c>
      <c r="H52" s="578">
        <v>1</v>
      </c>
      <c r="I52" s="567">
        <f t="shared" si="1"/>
        <v>1</v>
      </c>
      <c r="J52" s="568" t="str">
        <f t="shared" si="2"/>
        <v>De acuerdo con lo programado</v>
      </c>
      <c r="K52" s="578"/>
      <c r="L52" s="580">
        <v>1</v>
      </c>
      <c r="M52" s="580">
        <v>1</v>
      </c>
      <c r="N52" s="567">
        <f t="shared" si="0"/>
        <v>1</v>
      </c>
      <c r="O52" s="568" t="str">
        <f t="shared" si="3"/>
        <v>De acuerdo con lo programado</v>
      </c>
      <c r="P52" s="575"/>
      <c r="Q52" s="575">
        <v>1</v>
      </c>
      <c r="R52" s="575">
        <v>1</v>
      </c>
      <c r="S52" s="567">
        <f t="shared" si="16"/>
        <v>1</v>
      </c>
      <c r="T52" s="568" t="str">
        <f t="shared" si="17"/>
        <v>De acuerdo con lo programado</v>
      </c>
      <c r="U52" s="575"/>
      <c r="V52" s="575">
        <v>7</v>
      </c>
      <c r="W52" s="575">
        <v>7</v>
      </c>
      <c r="X52" s="576">
        <v>100</v>
      </c>
      <c r="Y52" s="576" t="str">
        <f t="shared" si="18"/>
        <v>De acuerdo con lo programado</v>
      </c>
      <c r="Z52" s="575"/>
      <c r="AA52" s="575"/>
      <c r="AB52" s="575"/>
      <c r="AC52" s="575"/>
      <c r="AD52" s="575"/>
    </row>
    <row r="53" spans="1:30" ht="35.25" hidden="1" customHeight="1" thickTop="1" thickBot="1">
      <c r="A53" s="563">
        <v>5.0999999999999996</v>
      </c>
      <c r="B53" s="564"/>
      <c r="C53" s="564"/>
      <c r="D53" s="564"/>
      <c r="E53" s="564"/>
      <c r="F53" s="577" t="s">
        <v>1266</v>
      </c>
      <c r="G53" s="578">
        <v>1</v>
      </c>
      <c r="H53" s="578">
        <v>1</v>
      </c>
      <c r="I53" s="567">
        <f t="shared" si="1"/>
        <v>1</v>
      </c>
      <c r="J53" s="568" t="str">
        <f t="shared" si="2"/>
        <v>De acuerdo con lo programado</v>
      </c>
      <c r="K53" s="578"/>
      <c r="L53" s="580">
        <v>0</v>
      </c>
      <c r="M53" s="580">
        <v>0</v>
      </c>
      <c r="N53" s="567" t="str">
        <f t="shared" si="0"/>
        <v>No hay Programación</v>
      </c>
      <c r="O53" s="568" t="str">
        <f t="shared" si="3"/>
        <v>De acuerdo con lo programado</v>
      </c>
      <c r="P53" s="575"/>
      <c r="Q53" s="575"/>
      <c r="R53" s="575"/>
      <c r="S53" s="576"/>
      <c r="T53" s="576"/>
      <c r="U53" s="575"/>
      <c r="V53" s="575"/>
      <c r="W53" s="575"/>
      <c r="X53" s="576"/>
      <c r="Y53" s="576"/>
      <c r="Z53" s="575"/>
      <c r="AA53" s="575"/>
      <c r="AB53" s="575"/>
      <c r="AC53" s="575"/>
      <c r="AD53" s="575"/>
    </row>
    <row r="54" spans="1:30" ht="35.25" hidden="1" customHeight="1" thickTop="1" thickBot="1">
      <c r="A54" s="563">
        <v>5.0999999999999996</v>
      </c>
      <c r="B54" s="564"/>
      <c r="C54" s="564"/>
      <c r="D54" s="564"/>
      <c r="E54" s="564"/>
      <c r="F54" s="577" t="s">
        <v>1266</v>
      </c>
      <c r="G54" s="578">
        <v>1</v>
      </c>
      <c r="H54" s="578">
        <v>1</v>
      </c>
      <c r="I54" s="567">
        <f t="shared" si="1"/>
        <v>1</v>
      </c>
      <c r="J54" s="568" t="str">
        <f t="shared" si="2"/>
        <v>De acuerdo con lo programado</v>
      </c>
      <c r="K54" s="578"/>
      <c r="L54" s="580">
        <v>0</v>
      </c>
      <c r="M54" s="580">
        <v>0</v>
      </c>
      <c r="N54" s="567" t="str">
        <f t="shared" si="0"/>
        <v>No hay Programación</v>
      </c>
      <c r="O54" s="568" t="str">
        <f t="shared" si="3"/>
        <v>De acuerdo con lo programado</v>
      </c>
      <c r="P54" s="575"/>
      <c r="Q54" s="575"/>
      <c r="R54" s="575"/>
      <c r="S54" s="576"/>
      <c r="T54" s="576"/>
      <c r="U54" s="575"/>
      <c r="V54" s="575"/>
      <c r="W54" s="575"/>
      <c r="X54" s="576"/>
      <c r="Y54" s="576"/>
      <c r="Z54" s="575"/>
      <c r="AA54" s="575"/>
      <c r="AB54" s="575"/>
      <c r="AC54" s="575"/>
      <c r="AD54" s="575"/>
    </row>
    <row r="55" spans="1:30" ht="35.25" hidden="1" customHeight="1" thickTop="1" thickBot="1">
      <c r="A55" s="563">
        <v>5.0999999999999996</v>
      </c>
      <c r="B55" s="564"/>
      <c r="C55" s="564"/>
      <c r="D55" s="564"/>
      <c r="E55" s="564"/>
      <c r="F55" s="577" t="s">
        <v>1266</v>
      </c>
      <c r="G55" s="578">
        <v>0</v>
      </c>
      <c r="H55" s="578">
        <v>0</v>
      </c>
      <c r="I55" s="567" t="str">
        <f t="shared" si="1"/>
        <v>No hay Programación</v>
      </c>
      <c r="J55" s="568" t="str">
        <f t="shared" si="2"/>
        <v>De acuerdo con lo programado</v>
      </c>
      <c r="K55" s="578"/>
      <c r="L55" s="580">
        <v>0</v>
      </c>
      <c r="M55" s="580">
        <v>0</v>
      </c>
      <c r="N55" s="567" t="str">
        <f t="shared" si="0"/>
        <v>No hay Programación</v>
      </c>
      <c r="O55" s="568" t="str">
        <f t="shared" si="3"/>
        <v>De acuerdo con lo programado</v>
      </c>
      <c r="P55" s="575"/>
      <c r="Q55" s="575"/>
      <c r="R55" s="575"/>
      <c r="S55" s="576"/>
      <c r="T55" s="576"/>
      <c r="U55" s="575"/>
      <c r="V55" s="575"/>
      <c r="W55" s="575"/>
      <c r="X55" s="576"/>
      <c r="Y55" s="576"/>
      <c r="Z55" s="575"/>
      <c r="AA55" s="575"/>
      <c r="AB55" s="575"/>
      <c r="AC55" s="575"/>
      <c r="AD55" s="575"/>
    </row>
    <row r="56" spans="1:30" ht="35.25" hidden="1" customHeight="1" thickTop="1" thickBot="1">
      <c r="A56" s="563">
        <v>5.0999999999999996</v>
      </c>
      <c r="B56" s="564"/>
      <c r="C56" s="564"/>
      <c r="D56" s="564"/>
      <c r="E56" s="564"/>
      <c r="F56" s="577" t="s">
        <v>1266</v>
      </c>
      <c r="G56" s="578">
        <v>0</v>
      </c>
      <c r="H56" s="578">
        <v>0</v>
      </c>
      <c r="I56" s="567" t="str">
        <f t="shared" si="1"/>
        <v>No hay Programación</v>
      </c>
      <c r="J56" s="568" t="str">
        <f t="shared" si="2"/>
        <v>De acuerdo con lo programado</v>
      </c>
      <c r="K56" s="578"/>
      <c r="L56" s="580">
        <v>0</v>
      </c>
      <c r="M56" s="580">
        <v>0</v>
      </c>
      <c r="N56" s="567" t="str">
        <f t="shared" si="0"/>
        <v>No hay Programación</v>
      </c>
      <c r="O56" s="568" t="str">
        <f t="shared" si="3"/>
        <v>De acuerdo con lo programado</v>
      </c>
      <c r="P56" s="575"/>
      <c r="Q56" s="575"/>
      <c r="R56" s="575"/>
      <c r="S56" s="576"/>
      <c r="T56" s="576"/>
      <c r="U56" s="575"/>
      <c r="V56" s="575"/>
      <c r="W56" s="575"/>
      <c r="X56" s="576"/>
      <c r="Y56" s="576"/>
      <c r="Z56" s="575"/>
      <c r="AA56" s="575"/>
      <c r="AB56" s="575"/>
      <c r="AC56" s="575"/>
      <c r="AD56" s="575"/>
    </row>
    <row r="57" spans="1:30" ht="35.25" hidden="1" customHeight="1" thickTop="1" thickBot="1">
      <c r="A57" s="563">
        <v>5.0999999999999996</v>
      </c>
      <c r="B57" s="564"/>
      <c r="C57" s="564"/>
      <c r="D57" s="564"/>
      <c r="E57" s="564"/>
      <c r="F57" s="577" t="s">
        <v>1266</v>
      </c>
      <c r="G57" s="578">
        <v>0</v>
      </c>
      <c r="H57" s="578">
        <v>0</v>
      </c>
      <c r="I57" s="567" t="str">
        <f t="shared" si="1"/>
        <v>No hay Programación</v>
      </c>
      <c r="J57" s="568" t="str">
        <f t="shared" si="2"/>
        <v>De acuerdo con lo programado</v>
      </c>
      <c r="K57" s="578"/>
      <c r="L57" s="580">
        <v>0</v>
      </c>
      <c r="M57" s="580">
        <v>0</v>
      </c>
      <c r="N57" s="567" t="str">
        <f t="shared" si="0"/>
        <v>No hay Programación</v>
      </c>
      <c r="O57" s="568" t="str">
        <f t="shared" si="3"/>
        <v>De acuerdo con lo programado</v>
      </c>
      <c r="P57" s="575"/>
      <c r="Q57" s="575"/>
      <c r="R57" s="575"/>
      <c r="S57" s="576"/>
      <c r="T57" s="576"/>
      <c r="U57" s="575"/>
      <c r="V57" s="575"/>
      <c r="W57" s="575"/>
      <c r="X57" s="576"/>
      <c r="Y57" s="576"/>
      <c r="Z57" s="575"/>
      <c r="AA57" s="575"/>
      <c r="AB57" s="575"/>
      <c r="AC57" s="575"/>
      <c r="AD57" s="575"/>
    </row>
    <row r="58" spans="1:30" ht="35.25" hidden="1" customHeight="1" thickTop="1" thickBot="1">
      <c r="A58" s="563">
        <v>5.2</v>
      </c>
      <c r="B58" s="564"/>
      <c r="C58" s="564"/>
      <c r="D58" s="564"/>
      <c r="E58" s="564"/>
      <c r="F58" s="577" t="s">
        <v>1267</v>
      </c>
      <c r="G58" s="578">
        <v>1</v>
      </c>
      <c r="H58" s="578">
        <v>1</v>
      </c>
      <c r="I58" s="567">
        <f t="shared" si="1"/>
        <v>1</v>
      </c>
      <c r="J58" s="568" t="str">
        <f t="shared" si="2"/>
        <v>De acuerdo con lo programado</v>
      </c>
      <c r="K58" s="578"/>
      <c r="L58" s="580">
        <v>0</v>
      </c>
      <c r="M58" s="580">
        <v>0</v>
      </c>
      <c r="N58" s="567" t="str">
        <f t="shared" si="0"/>
        <v>No hay Programación</v>
      </c>
      <c r="O58" s="568" t="str">
        <f t="shared" si="3"/>
        <v>De acuerdo con lo programado</v>
      </c>
      <c r="P58" s="575"/>
      <c r="Q58" s="575"/>
      <c r="R58" s="575"/>
      <c r="S58" s="576"/>
      <c r="T58" s="576"/>
      <c r="U58" s="575"/>
      <c r="V58" s="575"/>
      <c r="W58" s="575"/>
      <c r="X58" s="576"/>
      <c r="Y58" s="576"/>
      <c r="Z58" s="575"/>
      <c r="AA58" s="575"/>
      <c r="AB58" s="575"/>
      <c r="AC58" s="575"/>
      <c r="AD58" s="575"/>
    </row>
    <row r="59" spans="1:30" ht="35.25" hidden="1" customHeight="1" thickTop="1" thickBot="1">
      <c r="A59" s="563">
        <v>5.2</v>
      </c>
      <c r="B59" s="564"/>
      <c r="C59" s="564"/>
      <c r="D59" s="564"/>
      <c r="E59" s="564"/>
      <c r="F59" s="577" t="s">
        <v>1267</v>
      </c>
      <c r="G59" s="578">
        <v>0</v>
      </c>
      <c r="H59" s="578">
        <v>0</v>
      </c>
      <c r="I59" s="567" t="str">
        <f t="shared" si="1"/>
        <v>No hay Programación</v>
      </c>
      <c r="J59" s="568" t="str">
        <f t="shared" si="2"/>
        <v>De acuerdo con lo programado</v>
      </c>
      <c r="K59" s="578"/>
      <c r="L59" s="580">
        <v>0</v>
      </c>
      <c r="M59" s="580">
        <v>0</v>
      </c>
      <c r="N59" s="567" t="str">
        <f t="shared" si="0"/>
        <v>No hay Programación</v>
      </c>
      <c r="O59" s="568" t="str">
        <f t="shared" si="3"/>
        <v>De acuerdo con lo programado</v>
      </c>
      <c r="P59" s="575"/>
      <c r="Q59" s="575"/>
      <c r="R59" s="575"/>
      <c r="S59" s="576"/>
      <c r="T59" s="576"/>
      <c r="U59" s="575"/>
      <c r="V59" s="575"/>
      <c r="W59" s="575"/>
      <c r="X59" s="576"/>
      <c r="Y59" s="576"/>
      <c r="Z59" s="575"/>
      <c r="AA59" s="575"/>
      <c r="AB59" s="575"/>
      <c r="AC59" s="575"/>
      <c r="AD59" s="575"/>
    </row>
    <row r="60" spans="1:30" ht="35.25" hidden="1" customHeight="1" thickTop="1" thickBot="1">
      <c r="A60" s="563">
        <v>5.2</v>
      </c>
      <c r="B60" s="564"/>
      <c r="C60" s="564"/>
      <c r="D60" s="564"/>
      <c r="E60" s="564"/>
      <c r="F60" s="577" t="s">
        <v>1267</v>
      </c>
      <c r="G60" s="578">
        <v>0</v>
      </c>
      <c r="H60" s="578">
        <v>0</v>
      </c>
      <c r="I60" s="567" t="str">
        <f t="shared" si="1"/>
        <v>No hay Programación</v>
      </c>
      <c r="J60" s="568" t="str">
        <f t="shared" si="2"/>
        <v>De acuerdo con lo programado</v>
      </c>
      <c r="K60" s="578"/>
      <c r="L60" s="580">
        <v>0</v>
      </c>
      <c r="M60" s="580">
        <v>0</v>
      </c>
      <c r="N60" s="567" t="str">
        <f t="shared" si="0"/>
        <v>No hay Programación</v>
      </c>
      <c r="O60" s="568" t="str">
        <f t="shared" si="3"/>
        <v>De acuerdo con lo programado</v>
      </c>
      <c r="P60" s="575"/>
      <c r="Q60" s="575"/>
      <c r="R60" s="575"/>
      <c r="S60" s="576"/>
      <c r="T60" s="576"/>
      <c r="U60" s="575"/>
      <c r="V60" s="575"/>
      <c r="W60" s="575"/>
      <c r="X60" s="576"/>
      <c r="Y60" s="576"/>
      <c r="Z60" s="575"/>
      <c r="AA60" s="575"/>
      <c r="AB60" s="575"/>
      <c r="AC60" s="575"/>
      <c r="AD60" s="575"/>
    </row>
    <row r="61" spans="1:30" ht="35.25" hidden="1" customHeight="1" thickTop="1" thickBot="1">
      <c r="A61" s="563">
        <v>5.3</v>
      </c>
      <c r="B61" s="564">
        <v>0</v>
      </c>
      <c r="C61" s="564">
        <v>0</v>
      </c>
      <c r="D61" s="564">
        <v>0</v>
      </c>
      <c r="E61" s="564">
        <v>0</v>
      </c>
      <c r="F61" s="577" t="s">
        <v>1268</v>
      </c>
      <c r="G61" s="578">
        <v>1</v>
      </c>
      <c r="H61" s="578">
        <v>1</v>
      </c>
      <c r="I61" s="567">
        <f t="shared" si="1"/>
        <v>1</v>
      </c>
      <c r="J61" s="568" t="str">
        <f t="shared" si="2"/>
        <v>De acuerdo con lo programado</v>
      </c>
      <c r="K61" s="578"/>
      <c r="L61" s="580">
        <v>0</v>
      </c>
      <c r="M61" s="580">
        <v>0</v>
      </c>
      <c r="N61" s="567" t="str">
        <f t="shared" si="0"/>
        <v>No hay Programación</v>
      </c>
      <c r="O61" s="568" t="str">
        <f t="shared" si="3"/>
        <v>De acuerdo con lo programado</v>
      </c>
      <c r="P61" s="575"/>
      <c r="Q61" s="575"/>
      <c r="R61" s="575"/>
      <c r="S61" s="576"/>
      <c r="T61" s="576"/>
      <c r="U61" s="575"/>
      <c r="V61" s="575"/>
      <c r="W61" s="575"/>
      <c r="X61" s="576"/>
      <c r="Y61" s="576"/>
      <c r="Z61" s="575"/>
      <c r="AA61" s="575"/>
      <c r="AB61" s="575"/>
      <c r="AC61" s="575"/>
      <c r="AD61" s="575"/>
    </row>
    <row r="62" spans="1:30" ht="35.25" hidden="1" customHeight="1" thickTop="1" thickBot="1">
      <c r="A62" s="563">
        <v>5.3</v>
      </c>
      <c r="B62" s="564"/>
      <c r="C62" s="564"/>
      <c r="D62" s="564"/>
      <c r="E62" s="564"/>
      <c r="F62" s="577" t="s">
        <v>1268</v>
      </c>
      <c r="G62" s="578">
        <v>0</v>
      </c>
      <c r="H62" s="578">
        <v>0</v>
      </c>
      <c r="I62" s="567" t="str">
        <f t="shared" si="1"/>
        <v>No hay Programación</v>
      </c>
      <c r="J62" s="568" t="str">
        <f t="shared" si="2"/>
        <v>De acuerdo con lo programado</v>
      </c>
      <c r="K62" s="578"/>
      <c r="L62" s="580">
        <v>0</v>
      </c>
      <c r="M62" s="580">
        <v>0</v>
      </c>
      <c r="N62" s="567" t="str">
        <f t="shared" si="0"/>
        <v>No hay Programación</v>
      </c>
      <c r="O62" s="568" t="str">
        <f t="shared" si="3"/>
        <v>De acuerdo con lo programado</v>
      </c>
      <c r="P62" s="575"/>
      <c r="Q62" s="575"/>
      <c r="R62" s="575"/>
      <c r="S62" s="576"/>
      <c r="T62" s="576"/>
      <c r="U62" s="575"/>
      <c r="V62" s="575"/>
      <c r="W62" s="575"/>
      <c r="X62" s="576"/>
      <c r="Y62" s="576"/>
      <c r="Z62" s="575"/>
      <c r="AA62" s="575"/>
      <c r="AB62" s="575"/>
      <c r="AC62" s="575"/>
      <c r="AD62" s="575"/>
    </row>
    <row r="63" spans="1:30" ht="35.25" hidden="1" customHeight="1" thickTop="1" thickBot="1">
      <c r="A63" s="563">
        <v>6</v>
      </c>
      <c r="B63" s="564">
        <v>0</v>
      </c>
      <c r="C63" s="564">
        <v>0</v>
      </c>
      <c r="D63" s="564">
        <v>0</v>
      </c>
      <c r="E63" s="564">
        <v>0</v>
      </c>
      <c r="F63" s="584" t="s">
        <v>1269</v>
      </c>
      <c r="G63" s="585"/>
      <c r="H63" s="585"/>
      <c r="I63" s="567" t="str">
        <f t="shared" si="1"/>
        <v>No hay ejecución</v>
      </c>
      <c r="J63" s="568" t="str">
        <f t="shared" si="2"/>
        <v>NA</v>
      </c>
      <c r="K63" s="586"/>
      <c r="L63" s="580"/>
      <c r="M63" s="580"/>
      <c r="N63" s="567" t="str">
        <f t="shared" si="0"/>
        <v>No hay ejecución</v>
      </c>
      <c r="O63" s="568" t="str">
        <f t="shared" si="3"/>
        <v>NA</v>
      </c>
      <c r="P63" s="575"/>
      <c r="Q63" s="575"/>
      <c r="R63" s="575"/>
      <c r="S63" s="576"/>
      <c r="T63" s="576"/>
      <c r="U63" s="575"/>
      <c r="V63" s="575"/>
      <c r="W63" s="575"/>
      <c r="X63" s="576"/>
      <c r="Y63" s="576"/>
      <c r="Z63" s="575"/>
      <c r="AA63" s="575"/>
      <c r="AB63" s="575"/>
      <c r="AC63" s="575"/>
      <c r="AD63" s="575"/>
    </row>
    <row r="64" spans="1:30" ht="35.25" hidden="1" customHeight="1" thickTop="1" thickBot="1">
      <c r="A64" s="563">
        <v>6.1</v>
      </c>
      <c r="B64" s="564"/>
      <c r="C64" s="564"/>
      <c r="D64" s="564"/>
      <c r="E64" s="564"/>
      <c r="F64" s="577" t="s">
        <v>1270</v>
      </c>
      <c r="G64" s="578">
        <v>1</v>
      </c>
      <c r="H64" s="578">
        <v>1</v>
      </c>
      <c r="I64" s="567">
        <f t="shared" si="1"/>
        <v>1</v>
      </c>
      <c r="J64" s="568" t="str">
        <f t="shared" si="2"/>
        <v>De acuerdo con lo programado</v>
      </c>
      <c r="K64" s="578"/>
      <c r="L64" s="580">
        <v>0</v>
      </c>
      <c r="M64" s="580">
        <v>0</v>
      </c>
      <c r="N64" s="567" t="str">
        <f t="shared" si="0"/>
        <v>No hay Programación</v>
      </c>
      <c r="O64" s="568" t="str">
        <f t="shared" si="3"/>
        <v>De acuerdo con lo programado</v>
      </c>
      <c r="P64" s="575"/>
      <c r="Q64" s="575"/>
      <c r="R64" s="575"/>
      <c r="S64" s="576"/>
      <c r="T64" s="576"/>
      <c r="U64" s="575"/>
      <c r="V64" s="575"/>
      <c r="W64" s="575"/>
      <c r="X64" s="576"/>
      <c r="Y64" s="576"/>
      <c r="Z64" s="575"/>
      <c r="AA64" s="575"/>
      <c r="AB64" s="575"/>
      <c r="AC64" s="575"/>
      <c r="AD64" s="575"/>
    </row>
    <row r="65" spans="1:30" ht="35.25" hidden="1" customHeight="1" thickTop="1" thickBot="1">
      <c r="A65" s="563">
        <v>6.1</v>
      </c>
      <c r="B65" s="564"/>
      <c r="C65" s="564"/>
      <c r="D65" s="564"/>
      <c r="E65" s="564"/>
      <c r="F65" s="577" t="s">
        <v>1270</v>
      </c>
      <c r="G65" s="578">
        <v>0</v>
      </c>
      <c r="H65" s="578">
        <v>0</v>
      </c>
      <c r="I65" s="567" t="str">
        <f t="shared" si="1"/>
        <v>No hay Programación</v>
      </c>
      <c r="J65" s="568" t="str">
        <f t="shared" si="2"/>
        <v>De acuerdo con lo programado</v>
      </c>
      <c r="K65" s="578"/>
      <c r="L65" s="580">
        <v>0</v>
      </c>
      <c r="M65" s="580">
        <v>0</v>
      </c>
      <c r="N65" s="567" t="str">
        <f t="shared" si="0"/>
        <v>No hay Programación</v>
      </c>
      <c r="O65" s="568" t="str">
        <f t="shared" si="3"/>
        <v>De acuerdo con lo programado</v>
      </c>
      <c r="P65" s="575"/>
      <c r="Q65" s="575"/>
      <c r="R65" s="575"/>
      <c r="S65" s="576"/>
      <c r="T65" s="576"/>
      <c r="U65" s="575"/>
      <c r="V65" s="575"/>
      <c r="W65" s="575"/>
      <c r="X65" s="576"/>
      <c r="Y65" s="576"/>
      <c r="Z65" s="575"/>
      <c r="AA65" s="575"/>
      <c r="AB65" s="575"/>
      <c r="AC65" s="575"/>
      <c r="AD65" s="575"/>
    </row>
    <row r="66" spans="1:30" ht="35.25" hidden="1" customHeight="1" thickTop="1" thickBot="1">
      <c r="A66" s="563">
        <v>6.2</v>
      </c>
      <c r="B66" s="564"/>
      <c r="C66" s="564"/>
      <c r="D66" s="564"/>
      <c r="E66" s="564"/>
      <c r="F66" s="587" t="s">
        <v>1271</v>
      </c>
      <c r="G66" s="588">
        <v>1</v>
      </c>
      <c r="H66" s="588">
        <v>1</v>
      </c>
      <c r="I66" s="567">
        <f t="shared" si="1"/>
        <v>1</v>
      </c>
      <c r="J66" s="568" t="str">
        <f t="shared" si="2"/>
        <v>De acuerdo con lo programado</v>
      </c>
      <c r="K66" s="588"/>
      <c r="L66" s="580">
        <v>0</v>
      </c>
      <c r="M66" s="580">
        <v>0</v>
      </c>
      <c r="N66" s="567" t="str">
        <f t="shared" si="0"/>
        <v>No hay Programación</v>
      </c>
      <c r="O66" s="568" t="str">
        <f t="shared" si="3"/>
        <v>De acuerdo con lo programado</v>
      </c>
      <c r="P66" s="575"/>
      <c r="Q66" s="575"/>
      <c r="R66" s="575"/>
      <c r="S66" s="576"/>
      <c r="T66" s="576"/>
      <c r="U66" s="575"/>
      <c r="V66" s="575"/>
      <c r="W66" s="575"/>
      <c r="X66" s="576"/>
      <c r="Y66" s="576"/>
      <c r="Z66" s="575"/>
      <c r="AA66" s="575"/>
      <c r="AB66" s="575"/>
      <c r="AC66" s="575"/>
      <c r="AD66" s="575"/>
    </row>
    <row r="67" spans="1:30" ht="35.25" hidden="1" customHeight="1" thickTop="1" thickBot="1">
      <c r="A67" s="563">
        <v>6.2</v>
      </c>
      <c r="B67" s="564"/>
      <c r="C67" s="564"/>
      <c r="D67" s="564"/>
      <c r="E67" s="564"/>
      <c r="F67" s="587" t="s">
        <v>1271</v>
      </c>
      <c r="G67" s="588">
        <v>0</v>
      </c>
      <c r="H67" s="588">
        <v>0</v>
      </c>
      <c r="I67" s="567" t="str">
        <f t="shared" si="1"/>
        <v>No hay Programación</v>
      </c>
      <c r="J67" s="568" t="str">
        <f t="shared" si="2"/>
        <v>De acuerdo con lo programado</v>
      </c>
      <c r="K67" s="588"/>
      <c r="L67" s="580">
        <v>0</v>
      </c>
      <c r="M67" s="580">
        <v>0</v>
      </c>
      <c r="N67" s="567" t="str">
        <f t="shared" si="0"/>
        <v>No hay Programación</v>
      </c>
      <c r="O67" s="568" t="str">
        <f t="shared" si="3"/>
        <v>De acuerdo con lo programado</v>
      </c>
      <c r="P67" s="575"/>
      <c r="Q67" s="575"/>
      <c r="R67" s="575"/>
      <c r="S67" s="576"/>
      <c r="T67" s="576"/>
      <c r="U67" s="575"/>
      <c r="V67" s="575"/>
      <c r="W67" s="575"/>
      <c r="X67" s="576"/>
      <c r="Y67" s="576"/>
      <c r="Z67" s="575"/>
      <c r="AA67" s="575"/>
      <c r="AB67" s="575"/>
      <c r="AC67" s="575"/>
      <c r="AD67" s="575"/>
    </row>
    <row r="68" spans="1:30" ht="35.25" hidden="1" customHeight="1" thickTop="1" thickBot="1">
      <c r="A68" s="563">
        <v>6.2</v>
      </c>
      <c r="B68" s="564"/>
      <c r="C68" s="564"/>
      <c r="D68" s="564"/>
      <c r="E68" s="564"/>
      <c r="F68" s="587" t="s">
        <v>1271</v>
      </c>
      <c r="G68" s="588">
        <v>0</v>
      </c>
      <c r="H68" s="588">
        <v>0</v>
      </c>
      <c r="I68" s="567" t="str">
        <f t="shared" si="1"/>
        <v>No hay Programación</v>
      </c>
      <c r="J68" s="568" t="str">
        <f t="shared" si="2"/>
        <v>De acuerdo con lo programado</v>
      </c>
      <c r="K68" s="588"/>
      <c r="L68" s="580">
        <v>0</v>
      </c>
      <c r="M68" s="580">
        <v>0</v>
      </c>
      <c r="N68" s="567" t="str">
        <f t="shared" si="0"/>
        <v>No hay Programación</v>
      </c>
      <c r="O68" s="568" t="str">
        <f t="shared" si="3"/>
        <v>De acuerdo con lo programado</v>
      </c>
      <c r="P68" s="575"/>
      <c r="Q68" s="575"/>
      <c r="R68" s="575"/>
      <c r="S68" s="576"/>
      <c r="T68" s="576"/>
      <c r="U68" s="575"/>
      <c r="V68" s="575"/>
      <c r="W68" s="575"/>
      <c r="X68" s="576"/>
      <c r="Y68" s="576"/>
      <c r="Z68" s="575"/>
      <c r="AA68" s="575"/>
      <c r="AB68" s="575"/>
      <c r="AC68" s="575"/>
      <c r="AD68" s="575"/>
    </row>
    <row r="69" spans="1:30" ht="35.25" hidden="1" customHeight="1" thickTop="1" thickBot="1">
      <c r="A69" s="563">
        <v>6.3</v>
      </c>
      <c r="B69" s="564"/>
      <c r="C69" s="564"/>
      <c r="D69" s="564"/>
      <c r="E69" s="564"/>
      <c r="F69" s="577" t="s">
        <v>1272</v>
      </c>
      <c r="G69" s="578">
        <v>5</v>
      </c>
      <c r="H69" s="578">
        <v>4</v>
      </c>
      <c r="I69" s="567">
        <f t="shared" si="1"/>
        <v>0.8</v>
      </c>
      <c r="J69" s="568" t="str">
        <f t="shared" si="2"/>
        <v>Atraso Leve</v>
      </c>
      <c r="K69" s="578"/>
      <c r="L69" s="580">
        <v>0</v>
      </c>
      <c r="M69" s="580">
        <v>0</v>
      </c>
      <c r="N69" s="567" t="str">
        <f t="shared" si="0"/>
        <v>No hay Programación</v>
      </c>
      <c r="O69" s="568" t="str">
        <f t="shared" si="3"/>
        <v>De acuerdo con lo programado</v>
      </c>
      <c r="P69" s="575"/>
      <c r="Q69" s="575"/>
      <c r="R69" s="575"/>
      <c r="S69" s="576"/>
      <c r="T69" s="576"/>
      <c r="U69" s="575"/>
      <c r="V69" s="575"/>
      <c r="W69" s="575"/>
      <c r="X69" s="576"/>
      <c r="Y69" s="576"/>
      <c r="Z69" s="575"/>
      <c r="AA69" s="575"/>
      <c r="AB69" s="575"/>
      <c r="AC69" s="575"/>
      <c r="AD69" s="575"/>
    </row>
    <row r="70" spans="1:30" ht="35.25" customHeight="1" thickTop="1" thickBot="1">
      <c r="A70" s="563">
        <v>6.4</v>
      </c>
      <c r="B70" s="564"/>
      <c r="C70" s="564"/>
      <c r="D70" s="564"/>
      <c r="E70" s="564"/>
      <c r="F70" s="587" t="s">
        <v>1273</v>
      </c>
      <c r="G70" s="588">
        <v>4</v>
      </c>
      <c r="H70" s="588">
        <v>4</v>
      </c>
      <c r="I70" s="567">
        <f t="shared" si="1"/>
        <v>1</v>
      </c>
      <c r="J70" s="568" t="str">
        <f t="shared" si="2"/>
        <v>De acuerdo con lo programado</v>
      </c>
      <c r="K70" s="588"/>
      <c r="L70" s="580">
        <v>2</v>
      </c>
      <c r="M70" s="580">
        <v>2</v>
      </c>
      <c r="N70" s="567">
        <f t="shared" si="0"/>
        <v>1</v>
      </c>
      <c r="O70" s="568" t="str">
        <f t="shared" si="3"/>
        <v>De acuerdo con lo programado</v>
      </c>
      <c r="P70" s="575"/>
      <c r="Q70" s="575">
        <v>5</v>
      </c>
      <c r="R70" s="575">
        <v>5</v>
      </c>
      <c r="S70" s="567">
        <f t="shared" ref="S70:S71" si="19">IF(R70="","No hay ejecución",IF(AND(Q70=0),"No hay Programación", R70/Q70))</f>
        <v>1</v>
      </c>
      <c r="T70" s="568" t="str">
        <f t="shared" ref="T70:T71" si="20">IF(S70="No hay ejecución","NA",IF(S70&gt;=90%,"De acuerdo con lo programado",IF(S70&gt;=51%,"Atraso Leve",IF(S70&lt;=50%,"En riesgo cumplimiento"))))</f>
        <v>De acuerdo con lo programado</v>
      </c>
      <c r="U70" s="575"/>
      <c r="V70" s="575">
        <v>5</v>
      </c>
      <c r="W70" s="575">
        <v>5</v>
      </c>
      <c r="X70" s="576">
        <v>100</v>
      </c>
      <c r="Y70" s="576" t="str">
        <f t="shared" ref="Y70:Y71" si="21">IF(X70="No hay ejecución","NA",IF(X70&gt;=90%,"De acuerdo con lo programado",IF(X70&gt;=51%,"Atraso Leve",IF(X70&lt;=50%,"En riesgo cumplimiento"))))</f>
        <v>De acuerdo con lo programado</v>
      </c>
      <c r="Z70" s="575"/>
      <c r="AA70" s="575"/>
      <c r="AB70" s="575"/>
      <c r="AC70" s="575"/>
      <c r="AD70" s="575"/>
    </row>
    <row r="71" spans="1:30" ht="35.25" customHeight="1" thickTop="1" thickBot="1">
      <c r="A71" s="563">
        <v>6.4</v>
      </c>
      <c r="B71" s="564"/>
      <c r="C71" s="564"/>
      <c r="D71" s="564"/>
      <c r="E71" s="564"/>
      <c r="F71" s="587" t="s">
        <v>1273</v>
      </c>
      <c r="G71" s="588">
        <v>2</v>
      </c>
      <c r="H71" s="588">
        <v>2</v>
      </c>
      <c r="I71" s="567">
        <f t="shared" si="1"/>
        <v>1</v>
      </c>
      <c r="J71" s="568" t="str">
        <f t="shared" si="2"/>
        <v>De acuerdo con lo programado</v>
      </c>
      <c r="K71" s="588"/>
      <c r="L71" s="580">
        <v>2</v>
      </c>
      <c r="M71" s="580">
        <v>2</v>
      </c>
      <c r="N71" s="567">
        <f t="shared" si="0"/>
        <v>1</v>
      </c>
      <c r="O71" s="568" t="str">
        <f t="shared" si="3"/>
        <v>De acuerdo con lo programado</v>
      </c>
      <c r="P71" s="575"/>
      <c r="Q71" s="575">
        <v>4</v>
      </c>
      <c r="R71" s="575">
        <v>4</v>
      </c>
      <c r="S71" s="567">
        <f t="shared" si="19"/>
        <v>1</v>
      </c>
      <c r="T71" s="568" t="str">
        <f t="shared" si="20"/>
        <v>De acuerdo con lo programado</v>
      </c>
      <c r="U71" s="575"/>
      <c r="V71" s="575">
        <v>2</v>
      </c>
      <c r="W71" s="575">
        <v>2</v>
      </c>
      <c r="X71" s="576">
        <v>100</v>
      </c>
      <c r="Y71" s="576" t="str">
        <f t="shared" si="21"/>
        <v>De acuerdo con lo programado</v>
      </c>
      <c r="Z71" s="575"/>
      <c r="AA71" s="575"/>
      <c r="AB71" s="575"/>
      <c r="AC71" s="575"/>
      <c r="AD71" s="575"/>
    </row>
    <row r="72" spans="1:30" ht="35.25" hidden="1" customHeight="1" thickTop="1" thickBot="1">
      <c r="A72" s="563">
        <v>7</v>
      </c>
      <c r="B72" s="564">
        <v>0</v>
      </c>
      <c r="C72" s="564">
        <v>0</v>
      </c>
      <c r="D72" s="564">
        <v>0</v>
      </c>
      <c r="E72" s="564">
        <v>0</v>
      </c>
      <c r="F72" s="584" t="s">
        <v>1274</v>
      </c>
      <c r="G72" s="585"/>
      <c r="H72" s="585"/>
      <c r="I72" s="567" t="str">
        <f t="shared" si="1"/>
        <v>No hay ejecución</v>
      </c>
      <c r="J72" s="568" t="str">
        <f t="shared" si="2"/>
        <v>NA</v>
      </c>
      <c r="K72" s="586"/>
      <c r="L72" s="580"/>
      <c r="M72" s="580"/>
      <c r="N72" s="567" t="str">
        <f t="shared" si="0"/>
        <v>No hay ejecución</v>
      </c>
      <c r="O72" s="568" t="str">
        <f t="shared" si="3"/>
        <v>NA</v>
      </c>
      <c r="P72" s="575"/>
      <c r="Q72" s="575"/>
      <c r="R72" s="575"/>
      <c r="S72" s="576"/>
      <c r="T72" s="576"/>
      <c r="U72" s="575"/>
      <c r="V72" s="575"/>
      <c r="W72" s="575"/>
      <c r="X72" s="576"/>
      <c r="Y72" s="576"/>
      <c r="Z72" s="575"/>
      <c r="AA72" s="575"/>
      <c r="AB72" s="575"/>
      <c r="AC72" s="575"/>
      <c r="AD72" s="575"/>
    </row>
    <row r="73" spans="1:30" ht="35.25" hidden="1" customHeight="1" thickTop="1" thickBot="1">
      <c r="A73" s="563">
        <v>7.1</v>
      </c>
      <c r="B73" s="564"/>
      <c r="C73" s="564"/>
      <c r="D73" s="564"/>
      <c r="E73" s="564"/>
      <c r="F73" s="587" t="s">
        <v>1275</v>
      </c>
      <c r="G73" s="578">
        <v>1</v>
      </c>
      <c r="H73" s="578">
        <v>1</v>
      </c>
      <c r="I73" s="567">
        <f t="shared" si="1"/>
        <v>1</v>
      </c>
      <c r="J73" s="568" t="str">
        <f t="shared" si="2"/>
        <v>De acuerdo con lo programado</v>
      </c>
      <c r="K73" s="588"/>
      <c r="L73" s="580">
        <v>0</v>
      </c>
      <c r="M73" s="580">
        <v>0</v>
      </c>
      <c r="N73" s="567" t="str">
        <f t="shared" si="0"/>
        <v>No hay Programación</v>
      </c>
      <c r="O73" s="568" t="str">
        <f t="shared" si="3"/>
        <v>De acuerdo con lo programado</v>
      </c>
      <c r="P73" s="575"/>
      <c r="Q73" s="575"/>
      <c r="R73" s="575"/>
      <c r="S73" s="576"/>
      <c r="T73" s="576"/>
      <c r="U73" s="575"/>
      <c r="V73" s="575"/>
      <c r="W73" s="575"/>
      <c r="X73" s="576"/>
      <c r="Y73" s="576"/>
      <c r="Z73" s="575"/>
      <c r="AA73" s="575"/>
      <c r="AB73" s="575"/>
      <c r="AC73" s="575"/>
      <c r="AD73" s="575"/>
    </row>
    <row r="74" spans="1:30" ht="35.25" hidden="1" customHeight="1" thickTop="1" thickBot="1">
      <c r="A74" s="563">
        <v>7.1</v>
      </c>
      <c r="B74" s="564"/>
      <c r="C74" s="564"/>
      <c r="D74" s="564"/>
      <c r="E74" s="564"/>
      <c r="F74" s="587" t="s">
        <v>1275</v>
      </c>
      <c r="G74" s="578">
        <v>0</v>
      </c>
      <c r="H74" s="578">
        <v>0</v>
      </c>
      <c r="I74" s="567" t="str">
        <f t="shared" si="1"/>
        <v>No hay Programación</v>
      </c>
      <c r="J74" s="568" t="str">
        <f t="shared" si="2"/>
        <v>De acuerdo con lo programado</v>
      </c>
      <c r="K74" s="588"/>
      <c r="L74" s="580">
        <v>0</v>
      </c>
      <c r="M74" s="580">
        <v>0</v>
      </c>
      <c r="N74" s="567" t="str">
        <f t="shared" si="0"/>
        <v>No hay Programación</v>
      </c>
      <c r="O74" s="568" t="str">
        <f t="shared" si="3"/>
        <v>De acuerdo con lo programado</v>
      </c>
      <c r="P74" s="575"/>
      <c r="Q74" s="575"/>
      <c r="R74" s="575"/>
      <c r="S74" s="576"/>
      <c r="T74" s="576"/>
      <c r="U74" s="575"/>
      <c r="V74" s="575"/>
      <c r="W74" s="575"/>
      <c r="X74" s="576"/>
      <c r="Y74" s="576"/>
      <c r="Z74" s="575"/>
      <c r="AA74" s="575"/>
      <c r="AB74" s="575"/>
      <c r="AC74" s="575"/>
      <c r="AD74" s="575"/>
    </row>
    <row r="75" spans="1:30" ht="35.25" customHeight="1" thickTop="1" thickBot="1">
      <c r="A75" s="563">
        <v>7.2</v>
      </c>
      <c r="B75" s="564"/>
      <c r="C75" s="564"/>
      <c r="D75" s="564"/>
      <c r="E75" s="564"/>
      <c r="F75" s="577" t="s">
        <v>1276</v>
      </c>
      <c r="G75" s="578"/>
      <c r="H75" s="578"/>
      <c r="I75" s="567" t="str">
        <f t="shared" si="1"/>
        <v>No hay ejecución</v>
      </c>
      <c r="J75" s="568" t="str">
        <f t="shared" si="2"/>
        <v>NA</v>
      </c>
      <c r="K75" s="578"/>
      <c r="L75" s="580">
        <v>1</v>
      </c>
      <c r="M75" s="580">
        <v>1</v>
      </c>
      <c r="N75" s="567">
        <f t="shared" si="0"/>
        <v>1</v>
      </c>
      <c r="O75" s="568" t="str">
        <f t="shared" si="3"/>
        <v>De acuerdo con lo programado</v>
      </c>
      <c r="P75" s="575"/>
      <c r="Q75" s="575">
        <v>6</v>
      </c>
      <c r="R75" s="575">
        <v>6</v>
      </c>
      <c r="S75" s="567">
        <f t="shared" ref="S75:S76" si="22">IF(R75="","No hay ejecución",IF(AND(Q75=0),"No hay Programación", R75/Q75))</f>
        <v>1</v>
      </c>
      <c r="T75" s="568" t="str">
        <f t="shared" ref="T75:T76" si="23">IF(S75="No hay ejecución","NA",IF(S75&gt;=90%,"De acuerdo con lo programado",IF(S75&gt;=51%,"Atraso Leve",IF(S75&lt;=50%,"En riesgo cumplimiento"))))</f>
        <v>De acuerdo con lo programado</v>
      </c>
      <c r="U75" s="575"/>
      <c r="V75" s="575">
        <v>3</v>
      </c>
      <c r="W75" s="575">
        <v>3</v>
      </c>
      <c r="X75" s="576">
        <v>100</v>
      </c>
      <c r="Y75" s="576" t="str">
        <f t="shared" ref="Y75:Y76" si="24">IF(X75="No hay ejecución","NA",IF(X75&gt;=90%,"De acuerdo con lo programado",IF(X75&gt;=51%,"Atraso Leve",IF(X75&lt;=50%,"En riesgo cumplimiento"))))</f>
        <v>De acuerdo con lo programado</v>
      </c>
      <c r="Z75" s="575"/>
      <c r="AA75" s="575"/>
      <c r="AB75" s="575"/>
      <c r="AC75" s="575"/>
      <c r="AD75" s="575"/>
    </row>
    <row r="76" spans="1:30" ht="35.25" customHeight="1" thickTop="1" thickBot="1">
      <c r="A76" s="563">
        <v>7.3</v>
      </c>
      <c r="B76" s="564"/>
      <c r="C76" s="564"/>
      <c r="D76" s="564"/>
      <c r="E76" s="564"/>
      <c r="F76" s="587" t="s">
        <v>1277</v>
      </c>
      <c r="G76" s="588">
        <v>5</v>
      </c>
      <c r="H76" s="588">
        <v>5</v>
      </c>
      <c r="I76" s="567">
        <f t="shared" si="1"/>
        <v>1</v>
      </c>
      <c r="J76" s="568" t="str">
        <f t="shared" si="2"/>
        <v>De acuerdo con lo programado</v>
      </c>
      <c r="K76" s="588"/>
      <c r="L76" s="580">
        <v>1</v>
      </c>
      <c r="M76" s="580">
        <v>1</v>
      </c>
      <c r="N76" s="567">
        <f t="shared" si="0"/>
        <v>1</v>
      </c>
      <c r="O76" s="568" t="str">
        <f t="shared" si="3"/>
        <v>De acuerdo con lo programado</v>
      </c>
      <c r="P76" s="575"/>
      <c r="Q76" s="575">
        <v>6</v>
      </c>
      <c r="R76" s="575">
        <v>6</v>
      </c>
      <c r="S76" s="567">
        <f t="shared" si="22"/>
        <v>1</v>
      </c>
      <c r="T76" s="568" t="str">
        <f t="shared" si="23"/>
        <v>De acuerdo con lo programado</v>
      </c>
      <c r="U76" s="575"/>
      <c r="V76" s="575">
        <v>9</v>
      </c>
      <c r="W76" s="575">
        <v>9</v>
      </c>
      <c r="X76" s="576">
        <v>100</v>
      </c>
      <c r="Y76" s="576" t="str">
        <f t="shared" si="24"/>
        <v>De acuerdo con lo programado</v>
      </c>
      <c r="Z76" s="575"/>
      <c r="AA76" s="575"/>
      <c r="AB76" s="575"/>
      <c r="AC76" s="575"/>
      <c r="AD76" s="575"/>
    </row>
    <row r="77" spans="1:30" ht="35.25" hidden="1" customHeight="1" thickTop="1" thickBot="1">
      <c r="A77" s="563">
        <v>7.3</v>
      </c>
      <c r="B77" s="564"/>
      <c r="C77" s="564"/>
      <c r="D77" s="564"/>
      <c r="E77" s="564"/>
      <c r="F77" s="587" t="s">
        <v>1277</v>
      </c>
      <c r="G77" s="588">
        <v>5</v>
      </c>
      <c r="H77" s="588">
        <v>5</v>
      </c>
      <c r="I77" s="567">
        <f t="shared" si="1"/>
        <v>1</v>
      </c>
      <c r="J77" s="568" t="str">
        <f t="shared" si="2"/>
        <v>De acuerdo con lo programado</v>
      </c>
      <c r="K77" s="588"/>
      <c r="L77" s="580">
        <v>0</v>
      </c>
      <c r="M77" s="580">
        <v>0</v>
      </c>
      <c r="N77" s="567" t="str">
        <f t="shared" ref="N77:N140" si="25">IF(M77="","No hay ejecución",IF(AND(L77=0),"No hay Programación", M77/L77))</f>
        <v>No hay Programación</v>
      </c>
      <c r="O77" s="568" t="str">
        <f t="shared" si="3"/>
        <v>De acuerdo con lo programado</v>
      </c>
      <c r="P77" s="575"/>
      <c r="Q77" s="575"/>
      <c r="R77" s="575"/>
      <c r="S77" s="576"/>
      <c r="T77" s="576"/>
      <c r="U77" s="575"/>
      <c r="V77" s="575"/>
      <c r="W77" s="575"/>
      <c r="X77" s="576"/>
      <c r="Y77" s="576"/>
      <c r="Z77" s="575"/>
      <c r="AA77" s="575"/>
      <c r="AB77" s="575"/>
      <c r="AC77" s="575"/>
      <c r="AD77" s="575"/>
    </row>
    <row r="78" spans="1:30" ht="35.25" hidden="1" customHeight="1" thickTop="1" thickBot="1">
      <c r="A78" s="563">
        <v>8</v>
      </c>
      <c r="B78" s="564"/>
      <c r="C78" s="564"/>
      <c r="D78" s="564"/>
      <c r="E78" s="564"/>
      <c r="F78" s="584" t="s">
        <v>1278</v>
      </c>
      <c r="G78" s="585"/>
      <c r="H78" s="585"/>
      <c r="I78" s="567" t="str">
        <f t="shared" ref="I78:I141" si="26">IF(H78="","No hay ejecución",IF(AND(G78=0),"No hay Programación", H78/G78))</f>
        <v>No hay ejecución</v>
      </c>
      <c r="J78" s="568" t="str">
        <f t="shared" ref="J78:J141" si="27">IF(I78="No hay ejecución","NA",IF(I78&gt;=90%,"De acuerdo con lo programado",IF(I78&gt;=51%,"Atraso Leve",IF(I78&lt;=50%,"En riesgo cumplimiento"))))</f>
        <v>NA</v>
      </c>
      <c r="K78" s="586"/>
      <c r="L78" s="580"/>
      <c r="M78" s="580"/>
      <c r="N78" s="567" t="str">
        <f t="shared" si="25"/>
        <v>No hay ejecución</v>
      </c>
      <c r="O78" s="568" t="str">
        <f t="shared" ref="O78:O141" si="28">IF(N78="No hay ejecución","NA",IF(N78&gt;=90%,"De acuerdo con lo programado",IF(N78&gt;=51%,"Atraso Leve",IF(N78&lt;=50%,"En riesgo cumplimiento"))))</f>
        <v>NA</v>
      </c>
      <c r="P78" s="575"/>
      <c r="Q78" s="575"/>
      <c r="R78" s="575"/>
      <c r="S78" s="576"/>
      <c r="T78" s="576"/>
      <c r="U78" s="575"/>
      <c r="V78" s="575"/>
      <c r="W78" s="575"/>
      <c r="X78" s="576"/>
      <c r="Y78" s="576"/>
      <c r="Z78" s="575"/>
      <c r="AA78" s="575"/>
      <c r="AB78" s="575"/>
      <c r="AC78" s="575"/>
      <c r="AD78" s="575"/>
    </row>
    <row r="79" spans="1:30" ht="35.25" hidden="1" customHeight="1" thickTop="1" thickBot="1">
      <c r="A79" s="563">
        <v>8.1</v>
      </c>
      <c r="B79" s="564">
        <v>0</v>
      </c>
      <c r="C79" s="564">
        <v>0</v>
      </c>
      <c r="D79" s="564">
        <v>0</v>
      </c>
      <c r="E79" s="564">
        <v>0</v>
      </c>
      <c r="F79" s="587" t="s">
        <v>1279</v>
      </c>
      <c r="G79" s="588">
        <v>1</v>
      </c>
      <c r="H79" s="588">
        <v>1</v>
      </c>
      <c r="I79" s="567">
        <f t="shared" si="26"/>
        <v>1</v>
      </c>
      <c r="J79" s="568" t="str">
        <f t="shared" si="27"/>
        <v>De acuerdo con lo programado</v>
      </c>
      <c r="K79" s="588"/>
      <c r="L79" s="580">
        <v>1</v>
      </c>
      <c r="M79" s="580">
        <v>1</v>
      </c>
      <c r="N79" s="567">
        <f t="shared" si="25"/>
        <v>1</v>
      </c>
      <c r="O79" s="568" t="str">
        <f t="shared" si="28"/>
        <v>De acuerdo con lo programado</v>
      </c>
      <c r="P79" s="575"/>
      <c r="Q79" s="575"/>
      <c r="R79" s="575"/>
      <c r="S79" s="567" t="str">
        <f t="shared" ref="S79" si="29">IF(R79="","No hay ejecución",IF(AND(Q79=0),"No hay Programación", R79/Q79))</f>
        <v>No hay ejecución</v>
      </c>
      <c r="T79" s="568" t="str">
        <f t="shared" ref="T79" si="30">IF(S79="No hay ejecución","NA",IF(S79&gt;=90%,"De acuerdo con lo programado",IF(S79&gt;=51%,"Atraso Leve",IF(S79&lt;=50%,"En riesgo cumplimiento"))))</f>
        <v>NA</v>
      </c>
      <c r="U79" s="575"/>
      <c r="V79" s="575">
        <v>0</v>
      </c>
      <c r="W79" s="575">
        <v>0</v>
      </c>
      <c r="X79" s="576">
        <v>0</v>
      </c>
      <c r="Y79" s="576"/>
      <c r="Z79" s="575"/>
      <c r="AA79" s="575"/>
      <c r="AB79" s="575"/>
      <c r="AC79" s="575"/>
      <c r="AD79" s="575"/>
    </row>
    <row r="80" spans="1:30" ht="35.25" hidden="1" customHeight="1" thickTop="1" thickBot="1">
      <c r="A80" s="563">
        <v>8.1</v>
      </c>
      <c r="B80" s="564"/>
      <c r="C80" s="564"/>
      <c r="D80" s="564"/>
      <c r="E80" s="564"/>
      <c r="F80" s="587" t="s">
        <v>1279</v>
      </c>
      <c r="G80" s="588">
        <v>0</v>
      </c>
      <c r="H80" s="588">
        <v>0</v>
      </c>
      <c r="I80" s="567" t="str">
        <f t="shared" si="26"/>
        <v>No hay Programación</v>
      </c>
      <c r="J80" s="568" t="str">
        <f t="shared" si="27"/>
        <v>De acuerdo con lo programado</v>
      </c>
      <c r="K80" s="588"/>
      <c r="L80" s="580">
        <v>0</v>
      </c>
      <c r="M80" s="580">
        <v>0</v>
      </c>
      <c r="N80" s="567" t="str">
        <f t="shared" si="25"/>
        <v>No hay Programación</v>
      </c>
      <c r="O80" s="568" t="str">
        <f t="shared" si="28"/>
        <v>De acuerdo con lo programado</v>
      </c>
      <c r="P80" s="575"/>
      <c r="Q80" s="575"/>
      <c r="R80" s="575"/>
      <c r="S80" s="576"/>
      <c r="T80" s="576"/>
      <c r="U80" s="575"/>
      <c r="V80" s="575"/>
      <c r="W80" s="575"/>
      <c r="X80" s="576"/>
      <c r="Y80" s="576"/>
      <c r="Z80" s="575"/>
      <c r="AA80" s="575"/>
      <c r="AB80" s="575"/>
      <c r="AC80" s="575"/>
      <c r="AD80" s="575"/>
    </row>
    <row r="81" spans="1:30" ht="35.25" hidden="1" customHeight="1" thickTop="1" thickBot="1">
      <c r="A81" s="563">
        <v>8.1999999999999993</v>
      </c>
      <c r="B81" s="564"/>
      <c r="C81" s="564"/>
      <c r="D81" s="564"/>
      <c r="E81" s="564"/>
      <c r="F81" s="577" t="s">
        <v>1280</v>
      </c>
      <c r="G81" s="578">
        <v>1</v>
      </c>
      <c r="H81" s="578">
        <v>1</v>
      </c>
      <c r="I81" s="567">
        <f t="shared" si="26"/>
        <v>1</v>
      </c>
      <c r="J81" s="568" t="str">
        <f t="shared" si="27"/>
        <v>De acuerdo con lo programado</v>
      </c>
      <c r="K81" s="578"/>
      <c r="L81" s="580">
        <v>0</v>
      </c>
      <c r="M81" s="580">
        <v>0</v>
      </c>
      <c r="N81" s="567" t="str">
        <f t="shared" si="25"/>
        <v>No hay Programación</v>
      </c>
      <c r="O81" s="568" t="str">
        <f t="shared" si="28"/>
        <v>De acuerdo con lo programado</v>
      </c>
      <c r="P81" s="575"/>
      <c r="Q81" s="575"/>
      <c r="R81" s="575"/>
      <c r="S81" s="576"/>
      <c r="T81" s="576"/>
      <c r="U81" s="575"/>
      <c r="V81" s="575"/>
      <c r="W81" s="575"/>
      <c r="X81" s="576"/>
      <c r="Y81" s="576"/>
      <c r="Z81" s="575"/>
      <c r="AA81" s="575"/>
      <c r="AB81" s="575"/>
      <c r="AC81" s="575"/>
      <c r="AD81" s="575"/>
    </row>
    <row r="82" spans="1:30" ht="35.25" hidden="1" customHeight="1" thickTop="1" thickBot="1">
      <c r="A82" s="563">
        <v>8.1999999999999993</v>
      </c>
      <c r="B82" s="564"/>
      <c r="C82" s="564"/>
      <c r="D82" s="564"/>
      <c r="E82" s="564"/>
      <c r="F82" s="577" t="s">
        <v>1280</v>
      </c>
      <c r="G82" s="578">
        <v>1</v>
      </c>
      <c r="H82" s="578">
        <v>1</v>
      </c>
      <c r="I82" s="567">
        <f t="shared" si="26"/>
        <v>1</v>
      </c>
      <c r="J82" s="568" t="str">
        <f t="shared" si="27"/>
        <v>De acuerdo con lo programado</v>
      </c>
      <c r="K82" s="578"/>
      <c r="L82" s="580">
        <v>0</v>
      </c>
      <c r="M82" s="580">
        <v>0</v>
      </c>
      <c r="N82" s="567" t="str">
        <f t="shared" si="25"/>
        <v>No hay Programación</v>
      </c>
      <c r="O82" s="568" t="str">
        <f t="shared" si="28"/>
        <v>De acuerdo con lo programado</v>
      </c>
      <c r="P82" s="575"/>
      <c r="Q82" s="575"/>
      <c r="R82" s="575"/>
      <c r="S82" s="576"/>
      <c r="T82" s="576"/>
      <c r="U82" s="575"/>
      <c r="V82" s="575"/>
      <c r="W82" s="575"/>
      <c r="X82" s="576"/>
      <c r="Y82" s="576"/>
      <c r="Z82" s="575"/>
      <c r="AA82" s="575"/>
      <c r="AB82" s="575"/>
      <c r="AC82" s="575"/>
      <c r="AD82" s="575"/>
    </row>
    <row r="83" spans="1:30" ht="35.25" hidden="1" customHeight="1" thickTop="1" thickBot="1">
      <c r="A83" s="563">
        <v>8.3000000000000007</v>
      </c>
      <c r="B83" s="564"/>
      <c r="C83" s="564"/>
      <c r="D83" s="564"/>
      <c r="E83" s="564"/>
      <c r="F83" s="587" t="s">
        <v>1281</v>
      </c>
      <c r="G83" s="588">
        <v>1</v>
      </c>
      <c r="H83" s="588">
        <v>1</v>
      </c>
      <c r="I83" s="567">
        <f t="shared" si="26"/>
        <v>1</v>
      </c>
      <c r="J83" s="568" t="str">
        <f t="shared" si="27"/>
        <v>De acuerdo con lo programado</v>
      </c>
      <c r="K83" s="588"/>
      <c r="L83" s="580">
        <v>0</v>
      </c>
      <c r="M83" s="580">
        <v>0</v>
      </c>
      <c r="N83" s="567" t="str">
        <f t="shared" si="25"/>
        <v>No hay Programación</v>
      </c>
      <c r="O83" s="568" t="str">
        <f t="shared" si="28"/>
        <v>De acuerdo con lo programado</v>
      </c>
      <c r="P83" s="575"/>
      <c r="Q83" s="575"/>
      <c r="R83" s="575"/>
      <c r="S83" s="576"/>
      <c r="T83" s="576"/>
      <c r="U83" s="575"/>
      <c r="V83" s="575"/>
      <c r="W83" s="575"/>
      <c r="X83" s="576"/>
      <c r="Y83" s="576"/>
      <c r="Z83" s="575"/>
      <c r="AA83" s="575"/>
      <c r="AB83" s="575"/>
      <c r="AC83" s="575"/>
      <c r="AD83" s="575"/>
    </row>
    <row r="84" spans="1:30" ht="35.25" hidden="1" customHeight="1" thickTop="1" thickBot="1">
      <c r="A84" s="563">
        <v>8.3000000000000007</v>
      </c>
      <c r="B84" s="564"/>
      <c r="C84" s="564"/>
      <c r="D84" s="564"/>
      <c r="E84" s="564"/>
      <c r="F84" s="587" t="s">
        <v>1281</v>
      </c>
      <c r="G84" s="588">
        <v>0</v>
      </c>
      <c r="H84" s="588">
        <v>0</v>
      </c>
      <c r="I84" s="567" t="str">
        <f t="shared" si="26"/>
        <v>No hay Programación</v>
      </c>
      <c r="J84" s="568" t="str">
        <f t="shared" si="27"/>
        <v>De acuerdo con lo programado</v>
      </c>
      <c r="K84" s="588"/>
      <c r="L84" s="580">
        <v>0</v>
      </c>
      <c r="M84" s="580">
        <v>0</v>
      </c>
      <c r="N84" s="567" t="str">
        <f t="shared" si="25"/>
        <v>No hay Programación</v>
      </c>
      <c r="O84" s="568" t="str">
        <f t="shared" si="28"/>
        <v>De acuerdo con lo programado</v>
      </c>
      <c r="P84" s="575"/>
      <c r="Q84" s="575"/>
      <c r="R84" s="575"/>
      <c r="S84" s="576"/>
      <c r="T84" s="576"/>
      <c r="U84" s="575"/>
      <c r="V84" s="575"/>
      <c r="W84" s="575"/>
      <c r="X84" s="576"/>
      <c r="Y84" s="576"/>
      <c r="Z84" s="575"/>
      <c r="AA84" s="575"/>
      <c r="AB84" s="575"/>
      <c r="AC84" s="575"/>
      <c r="AD84" s="575"/>
    </row>
    <row r="85" spans="1:30" ht="35.25" hidden="1" customHeight="1" thickTop="1" thickBot="1">
      <c r="A85" s="563">
        <v>8.4</v>
      </c>
      <c r="B85" s="564"/>
      <c r="C85" s="564"/>
      <c r="D85" s="564"/>
      <c r="E85" s="564"/>
      <c r="F85" s="577" t="s">
        <v>1282</v>
      </c>
      <c r="G85" s="578">
        <v>1</v>
      </c>
      <c r="H85" s="578">
        <v>1</v>
      </c>
      <c r="I85" s="567">
        <f t="shared" si="26"/>
        <v>1</v>
      </c>
      <c r="J85" s="568" t="str">
        <f t="shared" si="27"/>
        <v>De acuerdo con lo programado</v>
      </c>
      <c r="K85" s="578"/>
      <c r="L85" s="580">
        <v>0</v>
      </c>
      <c r="M85" s="580">
        <v>0</v>
      </c>
      <c r="N85" s="567" t="str">
        <f t="shared" si="25"/>
        <v>No hay Programación</v>
      </c>
      <c r="O85" s="568" t="str">
        <f t="shared" si="28"/>
        <v>De acuerdo con lo programado</v>
      </c>
      <c r="P85" s="575"/>
      <c r="Q85" s="575"/>
      <c r="R85" s="575"/>
      <c r="S85" s="576"/>
      <c r="T85" s="576"/>
      <c r="U85" s="575"/>
      <c r="V85" s="575"/>
      <c r="W85" s="575"/>
      <c r="X85" s="576"/>
      <c r="Y85" s="576"/>
      <c r="Z85" s="575"/>
      <c r="AA85" s="575"/>
      <c r="AB85" s="575"/>
      <c r="AC85" s="575"/>
      <c r="AD85" s="575"/>
    </row>
    <row r="86" spans="1:30" ht="35.25" hidden="1" customHeight="1" thickTop="1" thickBot="1">
      <c r="A86" s="563">
        <v>8.4</v>
      </c>
      <c r="B86" s="564"/>
      <c r="C86" s="564"/>
      <c r="D86" s="564"/>
      <c r="E86" s="564"/>
      <c r="F86" s="577" t="s">
        <v>1282</v>
      </c>
      <c r="G86" s="578">
        <v>1</v>
      </c>
      <c r="H86" s="578">
        <v>1</v>
      </c>
      <c r="I86" s="567">
        <f t="shared" si="26"/>
        <v>1</v>
      </c>
      <c r="J86" s="568" t="str">
        <f t="shared" si="27"/>
        <v>De acuerdo con lo programado</v>
      </c>
      <c r="K86" s="578"/>
      <c r="L86" s="580">
        <v>0</v>
      </c>
      <c r="M86" s="580">
        <v>0</v>
      </c>
      <c r="N86" s="567" t="str">
        <f t="shared" si="25"/>
        <v>No hay Programación</v>
      </c>
      <c r="O86" s="568" t="str">
        <f t="shared" si="28"/>
        <v>De acuerdo con lo programado</v>
      </c>
      <c r="P86" s="575"/>
      <c r="Q86" s="575"/>
      <c r="R86" s="575"/>
      <c r="S86" s="576"/>
      <c r="T86" s="576"/>
      <c r="U86" s="575"/>
      <c r="V86" s="575"/>
      <c r="W86" s="575"/>
      <c r="X86" s="576"/>
      <c r="Y86" s="576"/>
      <c r="Z86" s="575"/>
      <c r="AA86" s="575"/>
      <c r="AB86" s="575"/>
      <c r="AC86" s="575"/>
      <c r="AD86" s="575"/>
    </row>
    <row r="87" spans="1:30" ht="35.25" hidden="1" customHeight="1" thickTop="1" thickBot="1">
      <c r="A87" s="563">
        <v>8.5</v>
      </c>
      <c r="B87" s="564"/>
      <c r="C87" s="564"/>
      <c r="D87" s="564"/>
      <c r="E87" s="564"/>
      <c r="F87" s="577" t="s">
        <v>1283</v>
      </c>
      <c r="G87" s="578">
        <v>1</v>
      </c>
      <c r="H87" s="578">
        <v>1</v>
      </c>
      <c r="I87" s="567">
        <f t="shared" si="26"/>
        <v>1</v>
      </c>
      <c r="J87" s="568" t="str">
        <f t="shared" si="27"/>
        <v>De acuerdo con lo programado</v>
      </c>
      <c r="K87" s="578"/>
      <c r="L87" s="580">
        <v>0</v>
      </c>
      <c r="M87" s="580">
        <v>0</v>
      </c>
      <c r="N87" s="567" t="str">
        <f t="shared" si="25"/>
        <v>No hay Programación</v>
      </c>
      <c r="O87" s="568" t="str">
        <f t="shared" si="28"/>
        <v>De acuerdo con lo programado</v>
      </c>
      <c r="P87" s="575"/>
      <c r="Q87" s="575"/>
      <c r="R87" s="575"/>
      <c r="S87" s="576"/>
      <c r="T87" s="576"/>
      <c r="U87" s="575"/>
      <c r="V87" s="575"/>
      <c r="W87" s="575"/>
      <c r="X87" s="576"/>
      <c r="Y87" s="576"/>
      <c r="Z87" s="575"/>
      <c r="AA87" s="575"/>
      <c r="AB87" s="575"/>
      <c r="AC87" s="575"/>
      <c r="AD87" s="575"/>
    </row>
    <row r="88" spans="1:30" ht="35.25" hidden="1" customHeight="1" thickTop="1" thickBot="1">
      <c r="A88" s="563">
        <v>8.5</v>
      </c>
      <c r="B88" s="564"/>
      <c r="C88" s="564"/>
      <c r="D88" s="564"/>
      <c r="E88" s="564"/>
      <c r="F88" s="577" t="s">
        <v>1283</v>
      </c>
      <c r="G88" s="578">
        <v>1</v>
      </c>
      <c r="H88" s="578">
        <v>1</v>
      </c>
      <c r="I88" s="567">
        <f t="shared" si="26"/>
        <v>1</v>
      </c>
      <c r="J88" s="568" t="str">
        <f t="shared" si="27"/>
        <v>De acuerdo con lo programado</v>
      </c>
      <c r="K88" s="578"/>
      <c r="L88" s="580">
        <v>0</v>
      </c>
      <c r="M88" s="580">
        <v>0</v>
      </c>
      <c r="N88" s="567" t="str">
        <f t="shared" si="25"/>
        <v>No hay Programación</v>
      </c>
      <c r="O88" s="568" t="str">
        <f t="shared" si="28"/>
        <v>De acuerdo con lo programado</v>
      </c>
      <c r="P88" s="575"/>
      <c r="Q88" s="575"/>
      <c r="R88" s="575"/>
      <c r="S88" s="576"/>
      <c r="T88" s="576"/>
      <c r="U88" s="575"/>
      <c r="V88" s="575"/>
      <c r="W88" s="575"/>
      <c r="X88" s="576"/>
      <c r="Y88" s="576"/>
      <c r="Z88" s="575"/>
      <c r="AA88" s="575"/>
      <c r="AB88" s="575"/>
      <c r="AC88" s="575"/>
      <c r="AD88" s="575"/>
    </row>
    <row r="89" spans="1:30" ht="35.25" hidden="1" customHeight="1" thickTop="1" thickBot="1">
      <c r="A89" s="563">
        <v>9</v>
      </c>
      <c r="B89" s="564"/>
      <c r="C89" s="564"/>
      <c r="D89" s="564"/>
      <c r="E89" s="564"/>
      <c r="F89" s="584" t="s">
        <v>1284</v>
      </c>
      <c r="G89" s="585"/>
      <c r="H89" s="585"/>
      <c r="I89" s="567" t="str">
        <f t="shared" si="26"/>
        <v>No hay ejecución</v>
      </c>
      <c r="J89" s="568" t="str">
        <f t="shared" si="27"/>
        <v>NA</v>
      </c>
      <c r="K89" s="586"/>
      <c r="L89" s="580"/>
      <c r="M89" s="580"/>
      <c r="N89" s="567" t="str">
        <f t="shared" si="25"/>
        <v>No hay ejecución</v>
      </c>
      <c r="O89" s="568" t="str">
        <f t="shared" si="28"/>
        <v>NA</v>
      </c>
      <c r="P89" s="575"/>
      <c r="Q89" s="575"/>
      <c r="R89" s="575"/>
      <c r="S89" s="576"/>
      <c r="T89" s="576"/>
      <c r="U89" s="575"/>
      <c r="V89" s="575"/>
      <c r="W89" s="575"/>
      <c r="X89" s="576"/>
      <c r="Y89" s="576"/>
      <c r="Z89" s="575"/>
      <c r="AA89" s="575"/>
      <c r="AB89" s="575"/>
      <c r="AC89" s="575"/>
      <c r="AD89" s="575"/>
    </row>
    <row r="90" spans="1:30" ht="35.25" hidden="1" customHeight="1" thickTop="1" thickBot="1">
      <c r="A90" s="563">
        <v>9.1</v>
      </c>
      <c r="B90" s="564">
        <v>0</v>
      </c>
      <c r="C90" s="564">
        <v>0</v>
      </c>
      <c r="D90" s="564">
        <v>0</v>
      </c>
      <c r="E90" s="564">
        <v>0</v>
      </c>
      <c r="F90" s="577" t="s">
        <v>1285</v>
      </c>
      <c r="G90" s="578">
        <v>1</v>
      </c>
      <c r="H90" s="578">
        <v>0</v>
      </c>
      <c r="I90" s="567">
        <f t="shared" si="26"/>
        <v>0</v>
      </c>
      <c r="J90" s="568" t="str">
        <f t="shared" si="27"/>
        <v>En riesgo cumplimiento</v>
      </c>
      <c r="K90" s="578"/>
      <c r="L90" s="580">
        <v>0</v>
      </c>
      <c r="M90" s="580">
        <v>0</v>
      </c>
      <c r="N90" s="567" t="str">
        <f t="shared" si="25"/>
        <v>No hay Programación</v>
      </c>
      <c r="O90" s="568" t="str">
        <f t="shared" si="28"/>
        <v>De acuerdo con lo programado</v>
      </c>
      <c r="P90" s="575"/>
      <c r="Q90" s="575"/>
      <c r="R90" s="575"/>
      <c r="S90" s="576"/>
      <c r="T90" s="576"/>
      <c r="U90" s="575"/>
      <c r="V90" s="575"/>
      <c r="W90" s="575"/>
      <c r="X90" s="576"/>
      <c r="Y90" s="576"/>
      <c r="Z90" s="575"/>
      <c r="AA90" s="575"/>
      <c r="AB90" s="575"/>
      <c r="AC90" s="575"/>
      <c r="AD90" s="575"/>
    </row>
    <row r="91" spans="1:30" ht="35.25" hidden="1" customHeight="1" thickTop="1" thickBot="1">
      <c r="A91" s="563">
        <v>9.1</v>
      </c>
      <c r="B91" s="564"/>
      <c r="C91" s="564"/>
      <c r="D91" s="564"/>
      <c r="E91" s="564"/>
      <c r="F91" s="577" t="s">
        <v>1285</v>
      </c>
      <c r="G91" s="578">
        <v>0</v>
      </c>
      <c r="H91" s="578">
        <v>0</v>
      </c>
      <c r="I91" s="567" t="str">
        <f t="shared" si="26"/>
        <v>No hay Programación</v>
      </c>
      <c r="J91" s="568" t="str">
        <f t="shared" si="27"/>
        <v>De acuerdo con lo programado</v>
      </c>
      <c r="K91" s="578"/>
      <c r="L91" s="580">
        <v>0</v>
      </c>
      <c r="M91" s="580">
        <v>0</v>
      </c>
      <c r="N91" s="567" t="str">
        <f t="shared" si="25"/>
        <v>No hay Programación</v>
      </c>
      <c r="O91" s="568" t="str">
        <f t="shared" si="28"/>
        <v>De acuerdo con lo programado</v>
      </c>
      <c r="P91" s="575"/>
      <c r="Q91" s="575"/>
      <c r="R91" s="575"/>
      <c r="S91" s="576"/>
      <c r="T91" s="576"/>
      <c r="U91" s="575"/>
      <c r="V91" s="575"/>
      <c r="W91" s="575"/>
      <c r="X91" s="576"/>
      <c r="Y91" s="576"/>
      <c r="Z91" s="575"/>
      <c r="AA91" s="575"/>
      <c r="AB91" s="575"/>
      <c r="AC91" s="575"/>
      <c r="AD91" s="575"/>
    </row>
    <row r="92" spans="1:30" ht="35.25" hidden="1" customHeight="1" thickTop="1" thickBot="1">
      <c r="A92" s="563">
        <v>10</v>
      </c>
      <c r="B92" s="564">
        <v>0</v>
      </c>
      <c r="C92" s="564">
        <v>0</v>
      </c>
      <c r="D92" s="564">
        <v>0</v>
      </c>
      <c r="E92" s="564">
        <v>0</v>
      </c>
      <c r="F92" s="584" t="s">
        <v>1286</v>
      </c>
      <c r="G92" s="585"/>
      <c r="H92" s="585"/>
      <c r="I92" s="567" t="str">
        <f t="shared" si="26"/>
        <v>No hay ejecución</v>
      </c>
      <c r="J92" s="568" t="str">
        <f t="shared" si="27"/>
        <v>NA</v>
      </c>
      <c r="K92" s="586"/>
      <c r="L92" s="580"/>
      <c r="M92" s="580"/>
      <c r="N92" s="567" t="str">
        <f t="shared" si="25"/>
        <v>No hay ejecución</v>
      </c>
      <c r="O92" s="568" t="str">
        <f t="shared" si="28"/>
        <v>NA</v>
      </c>
      <c r="P92" s="575"/>
      <c r="Q92" s="575"/>
      <c r="R92" s="575"/>
      <c r="S92" s="576"/>
      <c r="T92" s="576"/>
      <c r="U92" s="575"/>
      <c r="V92" s="575"/>
      <c r="W92" s="575"/>
      <c r="X92" s="576"/>
      <c r="Y92" s="576"/>
      <c r="Z92" s="575"/>
      <c r="AA92" s="575"/>
      <c r="AB92" s="575"/>
      <c r="AC92" s="575"/>
      <c r="AD92" s="575"/>
    </row>
    <row r="93" spans="1:30" ht="35.25" customHeight="1" thickTop="1" thickBot="1">
      <c r="A93" s="563">
        <v>10.1</v>
      </c>
      <c r="B93" s="564">
        <v>0</v>
      </c>
      <c r="C93" s="564">
        <v>0</v>
      </c>
      <c r="D93" s="564">
        <v>0</v>
      </c>
      <c r="E93" s="564">
        <v>0</v>
      </c>
      <c r="F93" s="577" t="s">
        <v>1287</v>
      </c>
      <c r="G93" s="578">
        <v>43</v>
      </c>
      <c r="H93" s="578">
        <v>41</v>
      </c>
      <c r="I93" s="567">
        <f t="shared" si="26"/>
        <v>0.95348837209302328</v>
      </c>
      <c r="J93" s="568" t="str">
        <f t="shared" si="27"/>
        <v>De acuerdo con lo programado</v>
      </c>
      <c r="K93" s="578"/>
      <c r="L93" s="580">
        <v>104</v>
      </c>
      <c r="M93" s="580">
        <v>101</v>
      </c>
      <c r="N93" s="567">
        <f t="shared" si="25"/>
        <v>0.97115384615384615</v>
      </c>
      <c r="O93" s="568" t="str">
        <f t="shared" si="28"/>
        <v>De acuerdo con lo programado</v>
      </c>
      <c r="P93" s="575"/>
      <c r="Q93" s="575">
        <v>21</v>
      </c>
      <c r="R93" s="575">
        <v>21</v>
      </c>
      <c r="S93" s="567">
        <f t="shared" ref="S93:S102" si="31">IF(R93="","No hay ejecución",IF(AND(Q93=0),"No hay Programación", R93/Q93))</f>
        <v>1</v>
      </c>
      <c r="T93" s="568" t="str">
        <f t="shared" ref="T93:T102" si="32">IF(S93="No hay ejecución","NA",IF(S93&gt;=90%,"De acuerdo con lo programado",IF(S93&gt;=51%,"Atraso Leve",IF(S93&lt;=50%,"En riesgo cumplimiento"))))</f>
        <v>De acuerdo con lo programado</v>
      </c>
      <c r="U93" s="575"/>
      <c r="V93" s="575">
        <v>23</v>
      </c>
      <c r="W93" s="575">
        <v>23</v>
      </c>
      <c r="X93" s="576">
        <v>100</v>
      </c>
      <c r="Y93" s="576" t="str">
        <f t="shared" ref="Y93:Y102" si="33">IF(X93="No hay ejecución","NA",IF(X93&gt;=90%,"De acuerdo con lo programado",IF(X93&gt;=51%,"Atraso Leve",IF(X93&lt;=50%,"En riesgo cumplimiento"))))</f>
        <v>De acuerdo con lo programado</v>
      </c>
      <c r="Z93" s="575"/>
      <c r="AA93" s="575"/>
      <c r="AB93" s="575"/>
      <c r="AC93" s="575"/>
      <c r="AD93" s="575"/>
    </row>
    <row r="94" spans="1:30" ht="35.25" customHeight="1" thickTop="1" thickBot="1">
      <c r="A94" s="563">
        <v>10.1</v>
      </c>
      <c r="B94" s="564"/>
      <c r="C94" s="564"/>
      <c r="D94" s="564"/>
      <c r="E94" s="564"/>
      <c r="F94" s="577" t="s">
        <v>1287</v>
      </c>
      <c r="G94" s="578">
        <v>43</v>
      </c>
      <c r="H94" s="578">
        <v>41</v>
      </c>
      <c r="I94" s="567">
        <f t="shared" si="26"/>
        <v>0.95348837209302328</v>
      </c>
      <c r="J94" s="568" t="str">
        <f t="shared" si="27"/>
        <v>De acuerdo con lo programado</v>
      </c>
      <c r="K94" s="578"/>
      <c r="L94" s="580">
        <v>104</v>
      </c>
      <c r="M94" s="580">
        <v>101</v>
      </c>
      <c r="N94" s="567">
        <f t="shared" si="25"/>
        <v>0.97115384615384615</v>
      </c>
      <c r="O94" s="568" t="str">
        <f t="shared" si="28"/>
        <v>De acuerdo con lo programado</v>
      </c>
      <c r="P94" s="575"/>
      <c r="Q94" s="575">
        <v>21</v>
      </c>
      <c r="R94" s="575">
        <v>21</v>
      </c>
      <c r="S94" s="567">
        <f t="shared" si="31"/>
        <v>1</v>
      </c>
      <c r="T94" s="568" t="str">
        <f t="shared" si="32"/>
        <v>De acuerdo con lo programado</v>
      </c>
      <c r="U94" s="575"/>
      <c r="V94" s="575">
        <v>23</v>
      </c>
      <c r="W94" s="575">
        <v>23</v>
      </c>
      <c r="X94" s="576">
        <v>100</v>
      </c>
      <c r="Y94" s="576" t="str">
        <f t="shared" si="33"/>
        <v>De acuerdo con lo programado</v>
      </c>
      <c r="Z94" s="575"/>
      <c r="AA94" s="575"/>
      <c r="AB94" s="575"/>
      <c r="AC94" s="575"/>
      <c r="AD94" s="575"/>
    </row>
    <row r="95" spans="1:30" ht="35.25" customHeight="1" thickTop="1" thickBot="1">
      <c r="A95" s="563">
        <v>10.1</v>
      </c>
      <c r="B95" s="564"/>
      <c r="C95" s="564"/>
      <c r="D95" s="564"/>
      <c r="E95" s="564"/>
      <c r="F95" s="577" t="s">
        <v>1287</v>
      </c>
      <c r="G95" s="578">
        <v>43</v>
      </c>
      <c r="H95" s="578">
        <v>42</v>
      </c>
      <c r="I95" s="567">
        <f t="shared" si="26"/>
        <v>0.97674418604651159</v>
      </c>
      <c r="J95" s="568" t="str">
        <f t="shared" si="27"/>
        <v>De acuerdo con lo programado</v>
      </c>
      <c r="K95" s="578"/>
      <c r="L95" s="580">
        <v>104</v>
      </c>
      <c r="M95" s="580">
        <v>101</v>
      </c>
      <c r="N95" s="567">
        <f t="shared" si="25"/>
        <v>0.97115384615384615</v>
      </c>
      <c r="O95" s="568" t="str">
        <f t="shared" si="28"/>
        <v>De acuerdo con lo programado</v>
      </c>
      <c r="P95" s="575"/>
      <c r="Q95" s="575">
        <v>21</v>
      </c>
      <c r="R95" s="575">
        <v>21</v>
      </c>
      <c r="S95" s="567">
        <f t="shared" si="31"/>
        <v>1</v>
      </c>
      <c r="T95" s="568" t="str">
        <f t="shared" si="32"/>
        <v>De acuerdo con lo programado</v>
      </c>
      <c r="U95" s="575"/>
      <c r="V95" s="575">
        <v>23</v>
      </c>
      <c r="W95" s="575">
        <v>23</v>
      </c>
      <c r="X95" s="576">
        <v>100</v>
      </c>
      <c r="Y95" s="576" t="str">
        <f t="shared" si="33"/>
        <v>De acuerdo con lo programado</v>
      </c>
      <c r="Z95" s="575"/>
      <c r="AA95" s="575"/>
      <c r="AB95" s="575"/>
      <c r="AC95" s="575"/>
      <c r="AD95" s="575"/>
    </row>
    <row r="96" spans="1:30" ht="35.25" customHeight="1" thickTop="1" thickBot="1">
      <c r="A96" s="563">
        <v>10.1</v>
      </c>
      <c r="B96" s="564"/>
      <c r="C96" s="564"/>
      <c r="D96" s="564"/>
      <c r="E96" s="564"/>
      <c r="F96" s="577" t="s">
        <v>1287</v>
      </c>
      <c r="G96" s="578">
        <v>43</v>
      </c>
      <c r="H96" s="578">
        <v>42</v>
      </c>
      <c r="I96" s="567">
        <f t="shared" si="26"/>
        <v>0.97674418604651159</v>
      </c>
      <c r="J96" s="568" t="str">
        <f t="shared" si="27"/>
        <v>De acuerdo con lo programado</v>
      </c>
      <c r="K96" s="578"/>
      <c r="L96" s="580">
        <v>104</v>
      </c>
      <c r="M96" s="580">
        <v>101</v>
      </c>
      <c r="N96" s="567">
        <f t="shared" si="25"/>
        <v>0.97115384615384615</v>
      </c>
      <c r="O96" s="568" t="str">
        <f t="shared" si="28"/>
        <v>De acuerdo con lo programado</v>
      </c>
      <c r="P96" s="575"/>
      <c r="Q96" s="575">
        <v>21</v>
      </c>
      <c r="R96" s="575">
        <v>21</v>
      </c>
      <c r="S96" s="567">
        <f t="shared" si="31"/>
        <v>1</v>
      </c>
      <c r="T96" s="568" t="str">
        <f t="shared" si="32"/>
        <v>De acuerdo con lo programado</v>
      </c>
      <c r="U96" s="575"/>
      <c r="V96" s="575">
        <v>22</v>
      </c>
      <c r="W96" s="575">
        <v>22</v>
      </c>
      <c r="X96" s="576">
        <v>100</v>
      </c>
      <c r="Y96" s="576" t="str">
        <f t="shared" si="33"/>
        <v>De acuerdo con lo programado</v>
      </c>
      <c r="Z96" s="575"/>
      <c r="AA96" s="575"/>
      <c r="AB96" s="575"/>
      <c r="AC96" s="575"/>
      <c r="AD96" s="575"/>
    </row>
    <row r="97" spans="1:30" ht="35.25" customHeight="1" thickTop="1" thickBot="1">
      <c r="A97" s="563">
        <v>10.1</v>
      </c>
      <c r="B97" s="564"/>
      <c r="C97" s="564"/>
      <c r="D97" s="564"/>
      <c r="E97" s="564"/>
      <c r="F97" s="577" t="s">
        <v>1287</v>
      </c>
      <c r="G97" s="578">
        <v>43</v>
      </c>
      <c r="H97" s="578">
        <v>42</v>
      </c>
      <c r="I97" s="567">
        <f t="shared" si="26"/>
        <v>0.97674418604651159</v>
      </c>
      <c r="J97" s="568" t="str">
        <f t="shared" si="27"/>
        <v>De acuerdo con lo programado</v>
      </c>
      <c r="K97" s="578"/>
      <c r="L97" s="580">
        <v>103</v>
      </c>
      <c r="M97" s="580">
        <v>102</v>
      </c>
      <c r="N97" s="567">
        <f t="shared" si="25"/>
        <v>0.99029126213592233</v>
      </c>
      <c r="O97" s="568" t="str">
        <f t="shared" si="28"/>
        <v>De acuerdo con lo programado</v>
      </c>
      <c r="P97" s="575"/>
      <c r="Q97" s="575">
        <v>21</v>
      </c>
      <c r="R97" s="575">
        <v>21</v>
      </c>
      <c r="S97" s="567">
        <f t="shared" si="31"/>
        <v>1</v>
      </c>
      <c r="T97" s="568" t="str">
        <f t="shared" si="32"/>
        <v>De acuerdo con lo programado</v>
      </c>
      <c r="U97" s="575"/>
      <c r="V97" s="575">
        <v>22</v>
      </c>
      <c r="W97" s="575">
        <v>22</v>
      </c>
      <c r="X97" s="576">
        <v>100</v>
      </c>
      <c r="Y97" s="576" t="str">
        <f t="shared" si="33"/>
        <v>De acuerdo con lo programado</v>
      </c>
      <c r="Z97" s="575"/>
      <c r="AA97" s="575"/>
      <c r="AB97" s="575"/>
      <c r="AC97" s="575"/>
      <c r="AD97" s="575"/>
    </row>
    <row r="98" spans="1:30" ht="35.25" customHeight="1" thickTop="1" thickBot="1">
      <c r="A98" s="563">
        <v>10.199999999999999</v>
      </c>
      <c r="B98" s="564">
        <v>0</v>
      </c>
      <c r="C98" s="564">
        <v>0</v>
      </c>
      <c r="D98" s="564">
        <v>0</v>
      </c>
      <c r="E98" s="564">
        <v>0</v>
      </c>
      <c r="F98" s="577" t="s">
        <v>1288</v>
      </c>
      <c r="G98" s="578">
        <v>14</v>
      </c>
      <c r="H98" s="578">
        <v>14</v>
      </c>
      <c r="I98" s="567">
        <f t="shared" si="26"/>
        <v>1</v>
      </c>
      <c r="J98" s="568" t="str">
        <f t="shared" si="27"/>
        <v>De acuerdo con lo programado</v>
      </c>
      <c r="K98" s="578"/>
      <c r="L98" s="580">
        <v>60</v>
      </c>
      <c r="M98" s="580">
        <v>55</v>
      </c>
      <c r="N98" s="567">
        <f t="shared" si="25"/>
        <v>0.91666666666666663</v>
      </c>
      <c r="O98" s="568" t="str">
        <f t="shared" si="28"/>
        <v>De acuerdo con lo programado</v>
      </c>
      <c r="P98" s="575"/>
      <c r="Q98" s="575">
        <v>27</v>
      </c>
      <c r="R98" s="575">
        <v>27</v>
      </c>
      <c r="S98" s="567">
        <f t="shared" si="31"/>
        <v>1</v>
      </c>
      <c r="T98" s="568" t="str">
        <f t="shared" si="32"/>
        <v>De acuerdo con lo programado</v>
      </c>
      <c r="U98" s="575"/>
      <c r="V98" s="575">
        <v>39</v>
      </c>
      <c r="W98" s="575">
        <v>39</v>
      </c>
      <c r="X98" s="576">
        <v>100</v>
      </c>
      <c r="Y98" s="576" t="str">
        <f t="shared" si="33"/>
        <v>De acuerdo con lo programado</v>
      </c>
      <c r="Z98" s="575"/>
      <c r="AA98" s="575"/>
      <c r="AB98" s="575"/>
      <c r="AC98" s="575"/>
      <c r="AD98" s="575"/>
    </row>
    <row r="99" spans="1:30" ht="35.25" customHeight="1" thickTop="1" thickBot="1">
      <c r="A99" s="563">
        <v>10.199999999999999</v>
      </c>
      <c r="B99" s="564"/>
      <c r="C99" s="564"/>
      <c r="D99" s="564"/>
      <c r="E99" s="564"/>
      <c r="F99" s="577" t="s">
        <v>1288</v>
      </c>
      <c r="G99" s="578">
        <v>14</v>
      </c>
      <c r="H99" s="578">
        <v>14</v>
      </c>
      <c r="I99" s="567">
        <f t="shared" si="26"/>
        <v>1</v>
      </c>
      <c r="J99" s="568" t="str">
        <f t="shared" si="27"/>
        <v>De acuerdo con lo programado</v>
      </c>
      <c r="K99" s="578"/>
      <c r="L99" s="580">
        <v>60</v>
      </c>
      <c r="M99" s="580">
        <v>58</v>
      </c>
      <c r="N99" s="567">
        <f t="shared" si="25"/>
        <v>0.96666666666666667</v>
      </c>
      <c r="O99" s="568" t="str">
        <f t="shared" si="28"/>
        <v>De acuerdo con lo programado</v>
      </c>
      <c r="P99" s="575"/>
      <c r="Q99" s="575">
        <v>27</v>
      </c>
      <c r="R99" s="575">
        <v>27</v>
      </c>
      <c r="S99" s="567">
        <f t="shared" si="31"/>
        <v>1</v>
      </c>
      <c r="T99" s="568" t="str">
        <f t="shared" si="32"/>
        <v>De acuerdo con lo programado</v>
      </c>
      <c r="U99" s="575"/>
      <c r="V99" s="575">
        <v>39</v>
      </c>
      <c r="W99" s="575">
        <v>39</v>
      </c>
      <c r="X99" s="576">
        <v>100</v>
      </c>
      <c r="Y99" s="576" t="str">
        <f t="shared" si="33"/>
        <v>De acuerdo con lo programado</v>
      </c>
      <c r="Z99" s="575"/>
      <c r="AA99" s="575"/>
      <c r="AB99" s="575"/>
      <c r="AC99" s="575"/>
      <c r="AD99" s="575"/>
    </row>
    <row r="100" spans="1:30" ht="35.25" customHeight="1" thickTop="1" thickBot="1">
      <c r="A100" s="563">
        <v>10.199999999999999</v>
      </c>
      <c r="B100" s="564"/>
      <c r="C100" s="564"/>
      <c r="D100" s="564"/>
      <c r="E100" s="564"/>
      <c r="F100" s="577" t="s">
        <v>1288</v>
      </c>
      <c r="G100" s="578">
        <v>14</v>
      </c>
      <c r="H100" s="578">
        <v>14</v>
      </c>
      <c r="I100" s="567">
        <f t="shared" si="26"/>
        <v>1</v>
      </c>
      <c r="J100" s="568" t="str">
        <f t="shared" si="27"/>
        <v>De acuerdo con lo programado</v>
      </c>
      <c r="K100" s="578"/>
      <c r="L100" s="580">
        <v>62</v>
      </c>
      <c r="M100" s="580">
        <v>60</v>
      </c>
      <c r="N100" s="567">
        <f t="shared" si="25"/>
        <v>0.967741935483871</v>
      </c>
      <c r="O100" s="568" t="str">
        <f t="shared" si="28"/>
        <v>De acuerdo con lo programado</v>
      </c>
      <c r="P100" s="575"/>
      <c r="Q100" s="575">
        <v>27</v>
      </c>
      <c r="R100" s="575">
        <v>27</v>
      </c>
      <c r="S100" s="567">
        <f t="shared" si="31"/>
        <v>1</v>
      </c>
      <c r="T100" s="568" t="str">
        <f t="shared" si="32"/>
        <v>De acuerdo con lo programado</v>
      </c>
      <c r="U100" s="575"/>
      <c r="V100" s="575">
        <v>39</v>
      </c>
      <c r="W100" s="575">
        <v>39</v>
      </c>
      <c r="X100" s="576">
        <v>100</v>
      </c>
      <c r="Y100" s="576" t="str">
        <f t="shared" si="33"/>
        <v>De acuerdo con lo programado</v>
      </c>
      <c r="Z100" s="575"/>
      <c r="AA100" s="575"/>
      <c r="AB100" s="575"/>
      <c r="AC100" s="575"/>
      <c r="AD100" s="575"/>
    </row>
    <row r="101" spans="1:30" ht="35.25" customHeight="1" thickTop="1" thickBot="1">
      <c r="A101" s="563">
        <v>10.199999999999999</v>
      </c>
      <c r="B101" s="564"/>
      <c r="C101" s="564"/>
      <c r="D101" s="564"/>
      <c r="E101" s="564"/>
      <c r="F101" s="577" t="s">
        <v>1288</v>
      </c>
      <c r="G101" s="578">
        <v>13</v>
      </c>
      <c r="H101" s="578">
        <v>15</v>
      </c>
      <c r="I101" s="567">
        <f t="shared" si="26"/>
        <v>1.1538461538461537</v>
      </c>
      <c r="J101" s="568" t="str">
        <f t="shared" si="27"/>
        <v>De acuerdo con lo programado</v>
      </c>
      <c r="K101" s="578"/>
      <c r="L101" s="580">
        <v>62</v>
      </c>
      <c r="M101" s="580">
        <v>59</v>
      </c>
      <c r="N101" s="567">
        <f t="shared" si="25"/>
        <v>0.95161290322580649</v>
      </c>
      <c r="O101" s="568" t="str">
        <f t="shared" si="28"/>
        <v>De acuerdo con lo programado</v>
      </c>
      <c r="P101" s="575"/>
      <c r="Q101" s="575">
        <v>27</v>
      </c>
      <c r="R101" s="575">
        <v>27</v>
      </c>
      <c r="S101" s="567">
        <f t="shared" si="31"/>
        <v>1</v>
      </c>
      <c r="T101" s="568" t="str">
        <f t="shared" si="32"/>
        <v>De acuerdo con lo programado</v>
      </c>
      <c r="U101" s="575"/>
      <c r="V101" s="575">
        <v>38</v>
      </c>
      <c r="W101" s="575">
        <v>38</v>
      </c>
      <c r="X101" s="576">
        <v>100</v>
      </c>
      <c r="Y101" s="576" t="str">
        <f t="shared" si="33"/>
        <v>De acuerdo con lo programado</v>
      </c>
      <c r="Z101" s="575"/>
      <c r="AA101" s="575"/>
      <c r="AB101" s="575"/>
      <c r="AC101" s="575"/>
      <c r="AD101" s="575"/>
    </row>
    <row r="102" spans="1:30" ht="35.25" customHeight="1" thickTop="1" thickBot="1">
      <c r="A102" s="563">
        <v>10.199999999999999</v>
      </c>
      <c r="B102" s="564"/>
      <c r="C102" s="564"/>
      <c r="D102" s="564"/>
      <c r="E102" s="564"/>
      <c r="F102" s="577" t="s">
        <v>1288</v>
      </c>
      <c r="G102" s="578">
        <v>13</v>
      </c>
      <c r="H102" s="578">
        <v>15</v>
      </c>
      <c r="I102" s="567">
        <f t="shared" si="26"/>
        <v>1.1538461538461537</v>
      </c>
      <c r="J102" s="568" t="str">
        <f t="shared" si="27"/>
        <v>De acuerdo con lo programado</v>
      </c>
      <c r="K102" s="578"/>
      <c r="L102" s="580">
        <v>62</v>
      </c>
      <c r="M102" s="580">
        <v>56</v>
      </c>
      <c r="N102" s="567">
        <f t="shared" si="25"/>
        <v>0.90322580645161288</v>
      </c>
      <c r="O102" s="568" t="str">
        <f t="shared" si="28"/>
        <v>De acuerdo con lo programado</v>
      </c>
      <c r="P102" s="575"/>
      <c r="Q102" s="575">
        <v>27</v>
      </c>
      <c r="R102" s="575">
        <v>27</v>
      </c>
      <c r="S102" s="567">
        <f t="shared" si="31"/>
        <v>1</v>
      </c>
      <c r="T102" s="568" t="str">
        <f t="shared" si="32"/>
        <v>De acuerdo con lo programado</v>
      </c>
      <c r="U102" s="575"/>
      <c r="V102" s="575">
        <v>38</v>
      </c>
      <c r="W102" s="575">
        <v>38</v>
      </c>
      <c r="X102" s="576">
        <v>100</v>
      </c>
      <c r="Y102" s="576" t="str">
        <f t="shared" si="33"/>
        <v>De acuerdo con lo programado</v>
      </c>
      <c r="Z102" s="575"/>
      <c r="AA102" s="575"/>
      <c r="AB102" s="575"/>
      <c r="AC102" s="575"/>
      <c r="AD102" s="575"/>
    </row>
    <row r="103" spans="1:30" ht="35.25" hidden="1" customHeight="1" thickTop="1" thickBot="1">
      <c r="A103" s="563">
        <v>11</v>
      </c>
      <c r="B103" s="564">
        <v>0</v>
      </c>
      <c r="C103" s="564">
        <v>0</v>
      </c>
      <c r="D103" s="564">
        <v>0</v>
      </c>
      <c r="E103" s="564">
        <v>0</v>
      </c>
      <c r="F103" s="584" t="s">
        <v>1289</v>
      </c>
      <c r="G103" s="585"/>
      <c r="H103" s="585"/>
      <c r="I103" s="567" t="str">
        <f t="shared" si="26"/>
        <v>No hay ejecución</v>
      </c>
      <c r="J103" s="568" t="str">
        <f t="shared" si="27"/>
        <v>NA</v>
      </c>
      <c r="K103" s="586"/>
      <c r="L103" s="580"/>
      <c r="M103" s="580"/>
      <c r="N103" s="567" t="str">
        <f t="shared" si="25"/>
        <v>No hay ejecución</v>
      </c>
      <c r="O103" s="568" t="str">
        <f t="shared" si="28"/>
        <v>NA</v>
      </c>
      <c r="P103" s="575"/>
      <c r="Q103" s="575"/>
      <c r="R103" s="575"/>
      <c r="S103" s="576"/>
      <c r="T103" s="576"/>
      <c r="U103" s="575"/>
      <c r="V103" s="575"/>
      <c r="W103" s="575"/>
      <c r="X103" s="576"/>
      <c r="Y103" s="576"/>
      <c r="Z103" s="575"/>
      <c r="AA103" s="575"/>
      <c r="AB103" s="575"/>
      <c r="AC103" s="575"/>
      <c r="AD103" s="575"/>
    </row>
    <row r="104" spans="1:30" ht="35.25" hidden="1" customHeight="1" thickTop="1" thickBot="1">
      <c r="A104" s="563">
        <v>12</v>
      </c>
      <c r="B104" s="564">
        <v>0</v>
      </c>
      <c r="C104" s="564">
        <v>0</v>
      </c>
      <c r="D104" s="564">
        <v>0</v>
      </c>
      <c r="E104" s="564">
        <v>0</v>
      </c>
      <c r="F104" s="584" t="s">
        <v>1290</v>
      </c>
      <c r="G104" s="585"/>
      <c r="H104" s="585"/>
      <c r="I104" s="567" t="str">
        <f t="shared" si="26"/>
        <v>No hay ejecución</v>
      </c>
      <c r="J104" s="568" t="str">
        <f t="shared" si="27"/>
        <v>NA</v>
      </c>
      <c r="K104" s="586"/>
      <c r="L104" s="580"/>
      <c r="M104" s="580"/>
      <c r="N104" s="567" t="str">
        <f t="shared" si="25"/>
        <v>No hay ejecución</v>
      </c>
      <c r="O104" s="568" t="str">
        <f t="shared" si="28"/>
        <v>NA</v>
      </c>
      <c r="P104" s="575"/>
      <c r="Q104" s="575"/>
      <c r="R104" s="575"/>
      <c r="S104" s="576"/>
      <c r="T104" s="576"/>
      <c r="U104" s="575"/>
      <c r="V104" s="575"/>
      <c r="W104" s="575"/>
      <c r="X104" s="576"/>
      <c r="Y104" s="576"/>
      <c r="Z104" s="575"/>
      <c r="AA104" s="575"/>
      <c r="AB104" s="575"/>
      <c r="AC104" s="575"/>
      <c r="AD104" s="575"/>
    </row>
    <row r="105" spans="1:30" ht="35.25" hidden="1" customHeight="1" thickTop="1" thickBot="1">
      <c r="A105" s="563">
        <v>12.1</v>
      </c>
      <c r="B105" s="564"/>
      <c r="C105" s="564"/>
      <c r="D105" s="564"/>
      <c r="E105" s="564"/>
      <c r="F105" s="577" t="s">
        <v>1291</v>
      </c>
      <c r="G105" s="578">
        <v>1</v>
      </c>
      <c r="H105" s="578">
        <v>1</v>
      </c>
      <c r="I105" s="567">
        <f t="shared" si="26"/>
        <v>1</v>
      </c>
      <c r="J105" s="568" t="str">
        <f t="shared" si="27"/>
        <v>De acuerdo con lo programado</v>
      </c>
      <c r="K105" s="578"/>
      <c r="L105" s="580">
        <v>0</v>
      </c>
      <c r="M105" s="580">
        <v>0</v>
      </c>
      <c r="N105" s="567" t="str">
        <f t="shared" si="25"/>
        <v>No hay Programación</v>
      </c>
      <c r="O105" s="568" t="str">
        <f t="shared" si="28"/>
        <v>De acuerdo con lo programado</v>
      </c>
      <c r="P105" s="575"/>
      <c r="Q105" s="575"/>
      <c r="R105" s="575"/>
      <c r="S105" s="576"/>
      <c r="T105" s="576"/>
      <c r="U105" s="575"/>
      <c r="V105" s="575"/>
      <c r="W105" s="575"/>
      <c r="X105" s="576"/>
      <c r="Y105" s="576"/>
      <c r="Z105" s="575"/>
      <c r="AA105" s="575"/>
      <c r="AB105" s="575"/>
      <c r="AC105" s="575"/>
      <c r="AD105" s="575"/>
    </row>
    <row r="106" spans="1:30" ht="35.25" hidden="1" customHeight="1" thickTop="1" thickBot="1">
      <c r="A106" s="563">
        <v>12.1</v>
      </c>
      <c r="B106" s="564"/>
      <c r="C106" s="564"/>
      <c r="D106" s="564"/>
      <c r="E106" s="564"/>
      <c r="F106" s="577" t="s">
        <v>1291</v>
      </c>
      <c r="G106" s="578">
        <v>0</v>
      </c>
      <c r="H106" s="578">
        <v>0</v>
      </c>
      <c r="I106" s="567" t="str">
        <f t="shared" si="26"/>
        <v>No hay Programación</v>
      </c>
      <c r="J106" s="568" t="str">
        <f t="shared" si="27"/>
        <v>De acuerdo con lo programado</v>
      </c>
      <c r="K106" s="578"/>
      <c r="L106" s="580">
        <v>0</v>
      </c>
      <c r="M106" s="580">
        <v>0</v>
      </c>
      <c r="N106" s="567" t="str">
        <f t="shared" si="25"/>
        <v>No hay Programación</v>
      </c>
      <c r="O106" s="568" t="str">
        <f t="shared" si="28"/>
        <v>De acuerdo con lo programado</v>
      </c>
      <c r="P106" s="575"/>
      <c r="Q106" s="575"/>
      <c r="R106" s="575"/>
      <c r="S106" s="576"/>
      <c r="T106" s="576"/>
      <c r="U106" s="575"/>
      <c r="V106" s="575"/>
      <c r="W106" s="575"/>
      <c r="X106" s="576"/>
      <c r="Y106" s="576"/>
      <c r="Z106" s="575"/>
      <c r="AA106" s="575"/>
      <c r="AB106" s="575"/>
      <c r="AC106" s="575"/>
      <c r="AD106" s="575"/>
    </row>
    <row r="107" spans="1:30" ht="35.25" customHeight="1" thickTop="1" thickBot="1">
      <c r="A107" s="563">
        <v>12.2</v>
      </c>
      <c r="B107" s="564"/>
      <c r="C107" s="564"/>
      <c r="D107" s="564"/>
      <c r="E107" s="564"/>
      <c r="F107" s="577" t="s">
        <v>1292</v>
      </c>
      <c r="G107" s="578"/>
      <c r="H107" s="578"/>
      <c r="I107" s="567" t="str">
        <f t="shared" si="26"/>
        <v>No hay ejecución</v>
      </c>
      <c r="J107" s="568" t="str">
        <f t="shared" si="27"/>
        <v>NA</v>
      </c>
      <c r="K107" s="578"/>
      <c r="L107" s="580">
        <v>8</v>
      </c>
      <c r="M107" s="580">
        <v>8</v>
      </c>
      <c r="N107" s="567">
        <f t="shared" si="25"/>
        <v>1</v>
      </c>
      <c r="O107" s="568" t="str">
        <f t="shared" si="28"/>
        <v>De acuerdo con lo programado</v>
      </c>
      <c r="P107" s="575"/>
      <c r="Q107" s="575">
        <v>4</v>
      </c>
      <c r="R107" s="575">
        <v>4</v>
      </c>
      <c r="S107" s="567">
        <f t="shared" ref="S107:S108" si="34">IF(R107="","No hay ejecución",IF(AND(Q107=0),"No hay Programación", R107/Q107))</f>
        <v>1</v>
      </c>
      <c r="T107" s="568" t="str">
        <f t="shared" ref="T107:T108" si="35">IF(S107="No hay ejecución","NA",IF(S107&gt;=90%,"De acuerdo con lo programado",IF(S107&gt;=51%,"Atraso Leve",IF(S107&lt;=50%,"En riesgo cumplimiento"))))</f>
        <v>De acuerdo con lo programado</v>
      </c>
      <c r="U107" s="575"/>
      <c r="V107" s="575">
        <v>60</v>
      </c>
      <c r="W107" s="575">
        <v>60</v>
      </c>
      <c r="X107" s="576">
        <v>100</v>
      </c>
      <c r="Y107" s="576" t="str">
        <f t="shared" ref="Y107:Y108" si="36">IF(X107="No hay ejecución","NA",IF(X107&gt;=90%,"De acuerdo con lo programado",IF(X107&gt;=51%,"Atraso Leve",IF(X107&lt;=50%,"En riesgo cumplimiento"))))</f>
        <v>De acuerdo con lo programado</v>
      </c>
      <c r="Z107" s="575"/>
      <c r="AA107" s="575"/>
      <c r="AB107" s="575"/>
      <c r="AC107" s="575"/>
      <c r="AD107" s="575"/>
    </row>
    <row r="108" spans="1:30" ht="35.25" customHeight="1" thickTop="1" thickBot="1">
      <c r="A108" s="563">
        <v>12.2</v>
      </c>
      <c r="B108" s="564"/>
      <c r="C108" s="564"/>
      <c r="D108" s="564"/>
      <c r="E108" s="564"/>
      <c r="F108" s="577" t="s">
        <v>1292</v>
      </c>
      <c r="G108" s="578"/>
      <c r="H108" s="578"/>
      <c r="I108" s="567" t="str">
        <f t="shared" si="26"/>
        <v>No hay ejecución</v>
      </c>
      <c r="J108" s="568" t="str">
        <f t="shared" si="27"/>
        <v>NA</v>
      </c>
      <c r="K108" s="578"/>
      <c r="L108" s="580">
        <v>2</v>
      </c>
      <c r="M108" s="580">
        <v>2</v>
      </c>
      <c r="N108" s="567">
        <f t="shared" si="25"/>
        <v>1</v>
      </c>
      <c r="O108" s="568" t="str">
        <f t="shared" si="28"/>
        <v>De acuerdo con lo programado</v>
      </c>
      <c r="P108" s="575"/>
      <c r="Q108" s="575">
        <v>3</v>
      </c>
      <c r="R108" s="575">
        <v>3</v>
      </c>
      <c r="S108" s="567">
        <f t="shared" si="34"/>
        <v>1</v>
      </c>
      <c r="T108" s="568" t="str">
        <f t="shared" si="35"/>
        <v>De acuerdo con lo programado</v>
      </c>
      <c r="U108" s="575"/>
      <c r="V108" s="575">
        <v>120</v>
      </c>
      <c r="W108" s="575">
        <v>120</v>
      </c>
      <c r="X108" s="576">
        <v>100</v>
      </c>
      <c r="Y108" s="576" t="str">
        <f t="shared" si="36"/>
        <v>De acuerdo con lo programado</v>
      </c>
      <c r="Z108" s="575"/>
      <c r="AA108" s="575"/>
      <c r="AB108" s="575"/>
      <c r="AC108" s="575"/>
      <c r="AD108" s="575"/>
    </row>
    <row r="109" spans="1:30" ht="35.25" hidden="1" customHeight="1" thickTop="1" thickBot="1">
      <c r="A109" s="563">
        <v>13</v>
      </c>
      <c r="B109" s="564">
        <v>0</v>
      </c>
      <c r="C109" s="564">
        <v>0</v>
      </c>
      <c r="D109" s="564">
        <v>0</v>
      </c>
      <c r="E109" s="564">
        <v>0</v>
      </c>
      <c r="F109" s="584" t="s">
        <v>1293</v>
      </c>
      <c r="G109" s="585"/>
      <c r="H109" s="585"/>
      <c r="I109" s="567" t="str">
        <f t="shared" si="26"/>
        <v>No hay ejecución</v>
      </c>
      <c r="J109" s="568" t="str">
        <f t="shared" si="27"/>
        <v>NA</v>
      </c>
      <c r="K109" s="586"/>
      <c r="L109" s="580"/>
      <c r="M109" s="580"/>
      <c r="N109" s="567" t="str">
        <f t="shared" si="25"/>
        <v>No hay ejecución</v>
      </c>
      <c r="O109" s="568" t="str">
        <f t="shared" si="28"/>
        <v>NA</v>
      </c>
      <c r="P109" s="575"/>
      <c r="Q109" s="575"/>
      <c r="R109" s="575"/>
      <c r="S109" s="576"/>
      <c r="T109" s="576"/>
      <c r="U109" s="575"/>
      <c r="V109" s="575"/>
      <c r="W109" s="575"/>
      <c r="X109" s="576"/>
      <c r="Y109" s="576"/>
      <c r="Z109" s="575"/>
      <c r="AA109" s="575"/>
      <c r="AB109" s="575"/>
      <c r="AC109" s="575"/>
      <c r="AD109" s="575"/>
    </row>
    <row r="110" spans="1:30" ht="60.6" customHeight="1" thickTop="1" thickBot="1">
      <c r="A110" s="563">
        <v>13.1</v>
      </c>
      <c r="B110" s="564"/>
      <c r="C110" s="564"/>
      <c r="D110" s="564"/>
      <c r="E110" s="564"/>
      <c r="F110" s="589" t="s">
        <v>1294</v>
      </c>
      <c r="G110" s="591">
        <v>91</v>
      </c>
      <c r="H110" s="591">
        <v>91</v>
      </c>
      <c r="I110" s="567">
        <f t="shared" si="26"/>
        <v>1</v>
      </c>
      <c r="J110" s="568" t="str">
        <f t="shared" si="27"/>
        <v>De acuerdo con lo programado</v>
      </c>
      <c r="K110" s="591"/>
      <c r="L110" s="580">
        <v>91</v>
      </c>
      <c r="M110" s="580">
        <v>91</v>
      </c>
      <c r="N110" s="567">
        <f t="shared" si="25"/>
        <v>1</v>
      </c>
      <c r="O110" s="568" t="str">
        <f t="shared" si="28"/>
        <v>De acuerdo con lo programado</v>
      </c>
      <c r="P110" s="575"/>
      <c r="Q110" s="575">
        <v>12</v>
      </c>
      <c r="R110" s="575">
        <v>12</v>
      </c>
      <c r="S110" s="567">
        <f t="shared" ref="S110:S127" si="37">IF(R110="","No hay ejecución",IF(AND(Q110=0),"No hay Programación", R110/Q110))</f>
        <v>1</v>
      </c>
      <c r="T110" s="568" t="str">
        <f t="shared" ref="T110:T127" si="38">IF(S110="No hay ejecución","NA",IF(S110&gt;=90%,"De acuerdo con lo programado",IF(S110&gt;=51%,"Atraso Leve",IF(S110&lt;=50%,"En riesgo cumplimiento"))))</f>
        <v>De acuerdo con lo programado</v>
      </c>
      <c r="U110" s="575"/>
      <c r="V110" s="575">
        <v>6</v>
      </c>
      <c r="W110" s="575">
        <v>6</v>
      </c>
      <c r="X110" s="576">
        <v>100</v>
      </c>
      <c r="Y110" s="576" t="str">
        <f t="shared" ref="Y110:Y114" si="39">IF(X110="No hay ejecución","NA",IF(X110&gt;=90%,"De acuerdo con lo programado",IF(X110&gt;=51%,"Atraso Leve",IF(X110&lt;=50%,"En riesgo cumplimiento"))))</f>
        <v>De acuerdo con lo programado</v>
      </c>
      <c r="Z110" s="575"/>
      <c r="AA110" s="575"/>
      <c r="AB110" s="575"/>
      <c r="AC110" s="575"/>
      <c r="AD110" s="575"/>
    </row>
    <row r="111" spans="1:30" ht="49.5" customHeight="1" thickTop="1" thickBot="1">
      <c r="A111" s="563">
        <v>13.1</v>
      </c>
      <c r="B111" s="564"/>
      <c r="C111" s="564"/>
      <c r="D111" s="564"/>
      <c r="E111" s="564"/>
      <c r="F111" s="589" t="s">
        <v>1295</v>
      </c>
      <c r="G111" s="591">
        <v>91</v>
      </c>
      <c r="H111" s="591">
        <v>91</v>
      </c>
      <c r="I111" s="567">
        <f t="shared" si="26"/>
        <v>1</v>
      </c>
      <c r="J111" s="568" t="str">
        <f t="shared" si="27"/>
        <v>De acuerdo con lo programado</v>
      </c>
      <c r="K111" s="591"/>
      <c r="L111" s="580">
        <v>91</v>
      </c>
      <c r="M111" s="580">
        <v>91</v>
      </c>
      <c r="N111" s="567">
        <f t="shared" si="25"/>
        <v>1</v>
      </c>
      <c r="O111" s="568" t="str">
        <f t="shared" si="28"/>
        <v>De acuerdo con lo programado</v>
      </c>
      <c r="P111" s="575"/>
      <c r="Q111" s="575">
        <v>0</v>
      </c>
      <c r="R111" s="575">
        <v>0</v>
      </c>
      <c r="S111" s="567" t="str">
        <f t="shared" si="37"/>
        <v>No hay Programación</v>
      </c>
      <c r="T111" s="568" t="str">
        <f t="shared" si="38"/>
        <v>De acuerdo con lo programado</v>
      </c>
      <c r="U111" s="575"/>
      <c r="V111" s="575">
        <v>6</v>
      </c>
      <c r="W111" s="575">
        <v>6</v>
      </c>
      <c r="X111" s="576">
        <v>100</v>
      </c>
      <c r="Y111" s="576" t="str">
        <f t="shared" si="39"/>
        <v>De acuerdo con lo programado</v>
      </c>
      <c r="Z111" s="575"/>
      <c r="AA111" s="575"/>
      <c r="AB111" s="575"/>
      <c r="AC111" s="575"/>
      <c r="AD111" s="575"/>
    </row>
    <row r="112" spans="1:30" ht="46.2" thickTop="1" thickBot="1">
      <c r="A112" s="563">
        <v>13.1</v>
      </c>
      <c r="B112" s="564"/>
      <c r="C112" s="564"/>
      <c r="D112" s="564"/>
      <c r="E112" s="564"/>
      <c r="F112" s="589" t="s">
        <v>1296</v>
      </c>
      <c r="G112" s="591">
        <v>91</v>
      </c>
      <c r="H112" s="591">
        <v>91</v>
      </c>
      <c r="I112" s="567">
        <f t="shared" si="26"/>
        <v>1</v>
      </c>
      <c r="J112" s="568" t="str">
        <f t="shared" si="27"/>
        <v>De acuerdo con lo programado</v>
      </c>
      <c r="K112" s="591"/>
      <c r="L112" s="580">
        <v>91</v>
      </c>
      <c r="M112" s="580">
        <v>91</v>
      </c>
      <c r="N112" s="567">
        <f t="shared" si="25"/>
        <v>1</v>
      </c>
      <c r="O112" s="568" t="str">
        <f t="shared" si="28"/>
        <v>De acuerdo con lo programado</v>
      </c>
      <c r="P112" s="575"/>
      <c r="Q112" s="575">
        <v>0</v>
      </c>
      <c r="R112" s="575">
        <v>0</v>
      </c>
      <c r="S112" s="567" t="str">
        <f t="shared" si="37"/>
        <v>No hay Programación</v>
      </c>
      <c r="T112" s="568" t="str">
        <f t="shared" si="38"/>
        <v>De acuerdo con lo programado</v>
      </c>
      <c r="U112" s="575"/>
      <c r="V112" s="575">
        <v>4</v>
      </c>
      <c r="W112" s="575">
        <v>4</v>
      </c>
      <c r="X112" s="576">
        <v>100</v>
      </c>
      <c r="Y112" s="576" t="str">
        <f t="shared" si="39"/>
        <v>De acuerdo con lo programado</v>
      </c>
      <c r="Z112" s="575"/>
      <c r="AA112" s="575"/>
      <c r="AB112" s="575"/>
      <c r="AC112" s="575"/>
      <c r="AD112" s="575"/>
    </row>
    <row r="113" spans="1:30" ht="32.700000000000003" customHeight="1" thickTop="1" thickBot="1">
      <c r="A113" s="563">
        <v>13.2</v>
      </c>
      <c r="B113" s="564"/>
      <c r="C113" s="564"/>
      <c r="D113" s="564"/>
      <c r="E113" s="564"/>
      <c r="F113" s="577" t="s">
        <v>1297</v>
      </c>
      <c r="G113" s="578">
        <v>420</v>
      </c>
      <c r="H113" s="578">
        <v>420</v>
      </c>
      <c r="I113" s="567">
        <f t="shared" si="26"/>
        <v>1</v>
      </c>
      <c r="J113" s="568" t="str">
        <f t="shared" si="27"/>
        <v>De acuerdo con lo programado</v>
      </c>
      <c r="K113" s="578"/>
      <c r="L113" s="580">
        <v>329</v>
      </c>
      <c r="M113" s="580">
        <v>329</v>
      </c>
      <c r="N113" s="567">
        <f t="shared" si="25"/>
        <v>1</v>
      </c>
      <c r="O113" s="568" t="str">
        <f t="shared" si="28"/>
        <v>De acuerdo con lo programado</v>
      </c>
      <c r="P113" s="575"/>
      <c r="Q113" s="575">
        <v>432</v>
      </c>
      <c r="R113" s="575">
        <v>432</v>
      </c>
      <c r="S113" s="567">
        <f t="shared" si="37"/>
        <v>1</v>
      </c>
      <c r="T113" s="568" t="str">
        <f t="shared" si="38"/>
        <v>De acuerdo con lo programado</v>
      </c>
      <c r="U113" s="575"/>
      <c r="V113" s="575">
        <v>405</v>
      </c>
      <c r="W113" s="575">
        <v>405</v>
      </c>
      <c r="X113" s="576">
        <v>100</v>
      </c>
      <c r="Y113" s="576" t="str">
        <f t="shared" si="39"/>
        <v>De acuerdo con lo programado</v>
      </c>
      <c r="Z113" s="575"/>
      <c r="AA113" s="575"/>
      <c r="AB113" s="575"/>
      <c r="AC113" s="575"/>
      <c r="AD113" s="575"/>
    </row>
    <row r="114" spans="1:30" ht="35.25" customHeight="1" thickTop="1" thickBot="1">
      <c r="A114" s="563">
        <v>13.2</v>
      </c>
      <c r="B114" s="564"/>
      <c r="C114" s="564"/>
      <c r="D114" s="564"/>
      <c r="E114" s="564"/>
      <c r="F114" s="577" t="s">
        <v>1297</v>
      </c>
      <c r="G114" s="578">
        <v>55</v>
      </c>
      <c r="H114" s="578">
        <v>55</v>
      </c>
      <c r="I114" s="567">
        <f t="shared" si="26"/>
        <v>1</v>
      </c>
      <c r="J114" s="568" t="str">
        <f t="shared" si="27"/>
        <v>De acuerdo con lo programado</v>
      </c>
      <c r="K114" s="578"/>
      <c r="L114" s="580">
        <v>120</v>
      </c>
      <c r="M114" s="580">
        <v>120</v>
      </c>
      <c r="N114" s="567">
        <f t="shared" si="25"/>
        <v>1</v>
      </c>
      <c r="O114" s="568" t="str">
        <f t="shared" si="28"/>
        <v>De acuerdo con lo programado</v>
      </c>
      <c r="P114" s="575"/>
      <c r="Q114" s="575">
        <v>254</v>
      </c>
      <c r="R114" s="575">
        <v>254</v>
      </c>
      <c r="S114" s="567">
        <f t="shared" si="37"/>
        <v>1</v>
      </c>
      <c r="T114" s="568" t="str">
        <f t="shared" si="38"/>
        <v>De acuerdo con lo programado</v>
      </c>
      <c r="U114" s="575"/>
      <c r="V114" s="575">
        <v>237</v>
      </c>
      <c r="W114" s="575">
        <v>237</v>
      </c>
      <c r="X114" s="576">
        <v>100</v>
      </c>
      <c r="Y114" s="576" t="str">
        <f t="shared" si="39"/>
        <v>De acuerdo con lo programado</v>
      </c>
      <c r="Z114" s="575"/>
      <c r="AA114" s="575"/>
      <c r="AB114" s="575"/>
      <c r="AC114" s="575"/>
      <c r="AD114" s="575"/>
    </row>
    <row r="115" spans="1:30" ht="35.25" hidden="1" customHeight="1" thickTop="1" thickBot="1">
      <c r="A115" s="563">
        <v>13.2</v>
      </c>
      <c r="B115" s="564"/>
      <c r="C115" s="564"/>
      <c r="D115" s="564"/>
      <c r="E115" s="564"/>
      <c r="F115" s="577" t="s">
        <v>1297</v>
      </c>
      <c r="G115" s="578">
        <v>200</v>
      </c>
      <c r="H115" s="578">
        <v>200</v>
      </c>
      <c r="I115" s="567">
        <f t="shared" si="26"/>
        <v>1</v>
      </c>
      <c r="J115" s="568" t="str">
        <f t="shared" si="27"/>
        <v>De acuerdo con lo programado</v>
      </c>
      <c r="K115" s="578"/>
      <c r="L115" s="580">
        <v>255</v>
      </c>
      <c r="M115" s="580">
        <v>255</v>
      </c>
      <c r="N115" s="567">
        <f t="shared" si="25"/>
        <v>1</v>
      </c>
      <c r="O115" s="568" t="str">
        <f t="shared" si="28"/>
        <v>De acuerdo con lo programado</v>
      </c>
      <c r="P115" s="575"/>
      <c r="Q115" s="575">
        <v>0</v>
      </c>
      <c r="R115" s="575">
        <v>0</v>
      </c>
      <c r="S115" s="567" t="str">
        <f t="shared" si="37"/>
        <v>No hay Programación</v>
      </c>
      <c r="T115" s="568" t="str">
        <f t="shared" si="38"/>
        <v>De acuerdo con lo programado</v>
      </c>
      <c r="U115" s="575"/>
      <c r="V115" s="575">
        <v>0</v>
      </c>
      <c r="W115" s="575">
        <v>0</v>
      </c>
      <c r="X115" s="576">
        <v>0</v>
      </c>
      <c r="Y115" s="576"/>
      <c r="Z115" s="575"/>
      <c r="AA115" s="575"/>
      <c r="AB115" s="575"/>
      <c r="AC115" s="575"/>
      <c r="AD115" s="575"/>
    </row>
    <row r="116" spans="1:30" ht="35.25" hidden="1" customHeight="1" thickTop="1" thickBot="1">
      <c r="A116" s="563">
        <v>13.3</v>
      </c>
      <c r="B116" s="564"/>
      <c r="C116" s="564"/>
      <c r="D116" s="564"/>
      <c r="E116" s="564"/>
      <c r="F116" s="577" t="s">
        <v>1298</v>
      </c>
      <c r="G116" s="578">
        <v>1</v>
      </c>
      <c r="H116" s="578">
        <v>1</v>
      </c>
      <c r="I116" s="567">
        <f t="shared" si="26"/>
        <v>1</v>
      </c>
      <c r="J116" s="568" t="str">
        <f t="shared" si="27"/>
        <v>De acuerdo con lo programado</v>
      </c>
      <c r="K116" s="578"/>
      <c r="L116" s="580">
        <v>2</v>
      </c>
      <c r="M116" s="580">
        <v>2</v>
      </c>
      <c r="N116" s="567">
        <f t="shared" si="25"/>
        <v>1</v>
      </c>
      <c r="O116" s="568" t="str">
        <f t="shared" si="28"/>
        <v>De acuerdo con lo programado</v>
      </c>
      <c r="P116" s="575"/>
      <c r="Q116" s="575">
        <v>0</v>
      </c>
      <c r="R116" s="575">
        <v>0</v>
      </c>
      <c r="S116" s="567" t="str">
        <f t="shared" si="37"/>
        <v>No hay Programación</v>
      </c>
      <c r="T116" s="568" t="str">
        <f t="shared" si="38"/>
        <v>De acuerdo con lo programado</v>
      </c>
      <c r="U116" s="575"/>
      <c r="V116" s="575">
        <v>0</v>
      </c>
      <c r="W116" s="575">
        <v>0</v>
      </c>
      <c r="X116" s="576">
        <v>0</v>
      </c>
      <c r="Y116" s="576"/>
      <c r="Z116" s="575"/>
      <c r="AA116" s="575"/>
      <c r="AB116" s="575"/>
      <c r="AC116" s="575"/>
      <c r="AD116" s="575"/>
    </row>
    <row r="117" spans="1:30" ht="35.25" customHeight="1" thickTop="1" thickBot="1">
      <c r="A117" s="563">
        <v>13.4</v>
      </c>
      <c r="B117" s="564"/>
      <c r="C117" s="564"/>
      <c r="D117" s="564"/>
      <c r="E117" s="564"/>
      <c r="F117" s="577" t="s">
        <v>1299</v>
      </c>
      <c r="G117" s="578">
        <v>20171</v>
      </c>
      <c r="H117" s="578">
        <v>20171</v>
      </c>
      <c r="I117" s="567">
        <f t="shared" si="26"/>
        <v>1</v>
      </c>
      <c r="J117" s="568" t="str">
        <f t="shared" si="27"/>
        <v>De acuerdo con lo programado</v>
      </c>
      <c r="K117" s="578"/>
      <c r="L117" s="580">
        <v>20171</v>
      </c>
      <c r="M117" s="580">
        <v>20171</v>
      </c>
      <c r="N117" s="567">
        <f t="shared" si="25"/>
        <v>1</v>
      </c>
      <c r="O117" s="568" t="str">
        <f t="shared" si="28"/>
        <v>De acuerdo con lo programado</v>
      </c>
      <c r="P117" s="575"/>
      <c r="Q117" s="575">
        <v>22063</v>
      </c>
      <c r="R117" s="575">
        <v>22063</v>
      </c>
      <c r="S117" s="567">
        <f t="shared" si="37"/>
        <v>1</v>
      </c>
      <c r="T117" s="568" t="str">
        <f t="shared" si="38"/>
        <v>De acuerdo con lo programado</v>
      </c>
      <c r="U117" s="575"/>
      <c r="V117" s="575">
        <v>6313</v>
      </c>
      <c r="W117" s="575">
        <v>6313</v>
      </c>
      <c r="X117" s="576">
        <v>100</v>
      </c>
      <c r="Y117" s="576" t="str">
        <f t="shared" ref="Y117:Y121" si="40">IF(X117="No hay ejecución","NA",IF(X117&gt;=90%,"De acuerdo con lo programado",IF(X117&gt;=51%,"Atraso Leve",IF(X117&lt;=50%,"En riesgo cumplimiento"))))</f>
        <v>De acuerdo con lo programado</v>
      </c>
      <c r="Z117" s="575"/>
      <c r="AA117" s="575"/>
      <c r="AB117" s="575"/>
      <c r="AC117" s="575"/>
      <c r="AD117" s="575"/>
    </row>
    <row r="118" spans="1:30" ht="35.25" customHeight="1" thickTop="1" thickBot="1">
      <c r="A118" s="563">
        <v>13.5</v>
      </c>
      <c r="B118" s="564"/>
      <c r="C118" s="564"/>
      <c r="D118" s="564"/>
      <c r="E118" s="564"/>
      <c r="F118" s="577" t="s">
        <v>1300</v>
      </c>
      <c r="G118" s="578">
        <v>3945</v>
      </c>
      <c r="H118" s="578">
        <v>3945</v>
      </c>
      <c r="I118" s="567">
        <f t="shared" si="26"/>
        <v>1</v>
      </c>
      <c r="J118" s="568" t="str">
        <f t="shared" si="27"/>
        <v>De acuerdo con lo programado</v>
      </c>
      <c r="K118" s="578"/>
      <c r="L118" s="580">
        <v>3946</v>
      </c>
      <c r="M118" s="580">
        <v>3946</v>
      </c>
      <c r="N118" s="567">
        <f t="shared" si="25"/>
        <v>1</v>
      </c>
      <c r="O118" s="568" t="str">
        <f t="shared" si="28"/>
        <v>De acuerdo con lo programado</v>
      </c>
      <c r="P118" s="575"/>
      <c r="Q118" s="575">
        <v>3219</v>
      </c>
      <c r="R118" s="575">
        <v>3219</v>
      </c>
      <c r="S118" s="567">
        <f t="shared" si="37"/>
        <v>1</v>
      </c>
      <c r="T118" s="568" t="str">
        <f t="shared" si="38"/>
        <v>De acuerdo con lo programado</v>
      </c>
      <c r="U118" s="575"/>
      <c r="V118" s="575">
        <v>3620</v>
      </c>
      <c r="W118" s="575">
        <v>3620</v>
      </c>
      <c r="X118" s="576">
        <v>100</v>
      </c>
      <c r="Y118" s="576" t="str">
        <f t="shared" si="40"/>
        <v>De acuerdo con lo programado</v>
      </c>
      <c r="Z118" s="575"/>
      <c r="AA118" s="575"/>
      <c r="AB118" s="575"/>
      <c r="AC118" s="575"/>
      <c r="AD118" s="575"/>
    </row>
    <row r="119" spans="1:30" ht="35.25" customHeight="1" thickTop="1" thickBot="1">
      <c r="A119" s="563">
        <v>13.6</v>
      </c>
      <c r="B119" s="564"/>
      <c r="C119" s="564"/>
      <c r="D119" s="564"/>
      <c r="E119" s="564"/>
      <c r="F119" s="577" t="s">
        <v>1301</v>
      </c>
      <c r="G119" s="578">
        <v>11150</v>
      </c>
      <c r="H119" s="578">
        <v>11150</v>
      </c>
      <c r="I119" s="567">
        <f t="shared" si="26"/>
        <v>1</v>
      </c>
      <c r="J119" s="568" t="str">
        <f t="shared" si="27"/>
        <v>De acuerdo con lo programado</v>
      </c>
      <c r="K119" s="578"/>
      <c r="L119" s="580">
        <v>11150</v>
      </c>
      <c r="M119" s="580">
        <v>11150</v>
      </c>
      <c r="N119" s="567">
        <f t="shared" si="25"/>
        <v>1</v>
      </c>
      <c r="O119" s="568" t="str">
        <f t="shared" si="28"/>
        <v>De acuerdo con lo programado</v>
      </c>
      <c r="P119" s="575"/>
      <c r="Q119" s="575">
        <v>13390</v>
      </c>
      <c r="R119" s="575">
        <v>13390</v>
      </c>
      <c r="S119" s="567">
        <f t="shared" si="37"/>
        <v>1</v>
      </c>
      <c r="T119" s="568" t="str">
        <f t="shared" si="38"/>
        <v>De acuerdo con lo programado</v>
      </c>
      <c r="U119" s="575"/>
      <c r="V119" s="575">
        <v>8546</v>
      </c>
      <c r="W119" s="575">
        <v>8546</v>
      </c>
      <c r="X119" s="576">
        <v>100</v>
      </c>
      <c r="Y119" s="576" t="str">
        <f t="shared" si="40"/>
        <v>De acuerdo con lo programado</v>
      </c>
      <c r="Z119" s="575"/>
      <c r="AA119" s="575"/>
      <c r="AB119" s="575"/>
      <c r="AC119" s="575"/>
      <c r="AD119" s="575"/>
    </row>
    <row r="120" spans="1:30" ht="35.25" customHeight="1" thickTop="1" thickBot="1">
      <c r="A120" s="563">
        <v>13.7</v>
      </c>
      <c r="B120" s="564"/>
      <c r="C120" s="564"/>
      <c r="D120" s="564"/>
      <c r="E120" s="564"/>
      <c r="F120" s="577" t="s">
        <v>1302</v>
      </c>
      <c r="G120" s="578">
        <v>2</v>
      </c>
      <c r="H120" s="578">
        <v>2</v>
      </c>
      <c r="I120" s="567">
        <f t="shared" si="26"/>
        <v>1</v>
      </c>
      <c r="J120" s="568" t="str">
        <f t="shared" si="27"/>
        <v>De acuerdo con lo programado</v>
      </c>
      <c r="K120" s="578"/>
      <c r="L120" s="580">
        <v>2</v>
      </c>
      <c r="M120" s="580">
        <v>2</v>
      </c>
      <c r="N120" s="567">
        <f t="shared" si="25"/>
        <v>1</v>
      </c>
      <c r="O120" s="568" t="str">
        <f t="shared" si="28"/>
        <v>De acuerdo con lo programado</v>
      </c>
      <c r="P120" s="575"/>
      <c r="Q120" s="575">
        <v>92</v>
      </c>
      <c r="R120" s="575">
        <v>92</v>
      </c>
      <c r="S120" s="567">
        <f t="shared" si="37"/>
        <v>1</v>
      </c>
      <c r="T120" s="568" t="str">
        <f t="shared" si="38"/>
        <v>De acuerdo con lo programado</v>
      </c>
      <c r="U120" s="575"/>
      <c r="V120" s="575">
        <v>12</v>
      </c>
      <c r="W120" s="575">
        <v>12</v>
      </c>
      <c r="X120" s="576">
        <v>100</v>
      </c>
      <c r="Y120" s="576" t="str">
        <f t="shared" si="40"/>
        <v>De acuerdo con lo programado</v>
      </c>
      <c r="Z120" s="575"/>
      <c r="AA120" s="575"/>
      <c r="AB120" s="575"/>
      <c r="AC120" s="575"/>
      <c r="AD120" s="575"/>
    </row>
    <row r="121" spans="1:30" ht="35.25" customHeight="1" thickTop="1" thickBot="1">
      <c r="A121" s="563">
        <v>13.8</v>
      </c>
      <c r="B121" s="564"/>
      <c r="C121" s="564"/>
      <c r="D121" s="564"/>
      <c r="E121" s="564"/>
      <c r="F121" s="577" t="s">
        <v>1303</v>
      </c>
      <c r="G121" s="578">
        <v>150</v>
      </c>
      <c r="H121" s="578">
        <v>150</v>
      </c>
      <c r="I121" s="567">
        <f t="shared" si="26"/>
        <v>1</v>
      </c>
      <c r="J121" s="568" t="str">
        <f t="shared" si="27"/>
        <v>De acuerdo con lo programado</v>
      </c>
      <c r="K121" s="578"/>
      <c r="L121" s="580">
        <v>150</v>
      </c>
      <c r="M121" s="580">
        <v>150</v>
      </c>
      <c r="N121" s="567">
        <f t="shared" si="25"/>
        <v>1</v>
      </c>
      <c r="O121" s="568" t="str">
        <f t="shared" si="28"/>
        <v>De acuerdo con lo programado</v>
      </c>
      <c r="P121" s="575"/>
      <c r="Q121" s="575">
        <v>199</v>
      </c>
      <c r="R121" s="575">
        <v>199</v>
      </c>
      <c r="S121" s="567">
        <f t="shared" si="37"/>
        <v>1</v>
      </c>
      <c r="T121" s="568" t="str">
        <f t="shared" si="38"/>
        <v>De acuerdo con lo programado</v>
      </c>
      <c r="U121" s="575"/>
      <c r="V121" s="575">
        <v>170</v>
      </c>
      <c r="W121" s="575">
        <v>170</v>
      </c>
      <c r="X121" s="576">
        <v>100</v>
      </c>
      <c r="Y121" s="576" t="str">
        <f t="shared" si="40"/>
        <v>De acuerdo con lo programado</v>
      </c>
      <c r="Z121" s="575"/>
      <c r="AA121" s="575"/>
      <c r="AB121" s="575"/>
      <c r="AC121" s="575"/>
      <c r="AD121" s="575"/>
    </row>
    <row r="122" spans="1:30" ht="35.25" hidden="1" customHeight="1" thickTop="1" thickBot="1">
      <c r="A122" s="563">
        <v>13.8</v>
      </c>
      <c r="B122" s="564"/>
      <c r="C122" s="564"/>
      <c r="D122" s="564"/>
      <c r="E122" s="564"/>
      <c r="F122" s="577" t="s">
        <v>1303</v>
      </c>
      <c r="G122" s="578">
        <v>10</v>
      </c>
      <c r="H122" s="578">
        <v>10</v>
      </c>
      <c r="I122" s="567">
        <f t="shared" si="26"/>
        <v>1</v>
      </c>
      <c r="J122" s="568" t="str">
        <f t="shared" si="27"/>
        <v>De acuerdo con lo programado</v>
      </c>
      <c r="K122" s="578"/>
      <c r="L122" s="580">
        <v>5</v>
      </c>
      <c r="M122" s="580">
        <v>5</v>
      </c>
      <c r="N122" s="567">
        <f t="shared" si="25"/>
        <v>1</v>
      </c>
      <c r="O122" s="568" t="str">
        <f t="shared" si="28"/>
        <v>De acuerdo con lo programado</v>
      </c>
      <c r="P122" s="575"/>
      <c r="Q122" s="575">
        <v>0</v>
      </c>
      <c r="R122" s="575">
        <v>0</v>
      </c>
      <c r="S122" s="567" t="str">
        <f t="shared" si="37"/>
        <v>No hay Programación</v>
      </c>
      <c r="T122" s="568" t="str">
        <f t="shared" si="38"/>
        <v>De acuerdo con lo programado</v>
      </c>
      <c r="U122" s="575"/>
      <c r="V122" s="575">
        <v>0</v>
      </c>
      <c r="W122" s="575">
        <v>0</v>
      </c>
      <c r="X122" s="576">
        <v>0</v>
      </c>
      <c r="Y122" s="576"/>
      <c r="Z122" s="575"/>
      <c r="AA122" s="575"/>
      <c r="AB122" s="575"/>
      <c r="AC122" s="575"/>
      <c r="AD122" s="575"/>
    </row>
    <row r="123" spans="1:30" ht="35.25" customHeight="1" thickTop="1" thickBot="1">
      <c r="A123" s="563">
        <v>13.9</v>
      </c>
      <c r="B123" s="564"/>
      <c r="C123" s="564"/>
      <c r="D123" s="564"/>
      <c r="E123" s="564"/>
      <c r="F123" s="577" t="s">
        <v>1304</v>
      </c>
      <c r="G123" s="578">
        <v>30</v>
      </c>
      <c r="H123" s="578">
        <v>30</v>
      </c>
      <c r="I123" s="567">
        <f t="shared" si="26"/>
        <v>1</v>
      </c>
      <c r="J123" s="568" t="str">
        <f t="shared" si="27"/>
        <v>De acuerdo con lo programado</v>
      </c>
      <c r="K123" s="578"/>
      <c r="L123" s="580">
        <v>45</v>
      </c>
      <c r="M123" s="580">
        <v>45</v>
      </c>
      <c r="N123" s="567">
        <f t="shared" si="25"/>
        <v>1</v>
      </c>
      <c r="O123" s="568" t="str">
        <f t="shared" si="28"/>
        <v>De acuerdo con lo programado</v>
      </c>
      <c r="P123" s="575"/>
      <c r="Q123" s="575">
        <v>13</v>
      </c>
      <c r="R123" s="575">
        <v>13</v>
      </c>
      <c r="S123" s="567">
        <f t="shared" si="37"/>
        <v>1</v>
      </c>
      <c r="T123" s="568" t="str">
        <f t="shared" si="38"/>
        <v>De acuerdo con lo programado</v>
      </c>
      <c r="U123" s="575"/>
      <c r="V123" s="575">
        <v>16</v>
      </c>
      <c r="W123" s="575">
        <v>16</v>
      </c>
      <c r="X123" s="576">
        <v>100</v>
      </c>
      <c r="Y123" s="576" t="str">
        <f t="shared" ref="Y123:Y127" si="41">IF(X123="No hay ejecución","NA",IF(X123&gt;=90%,"De acuerdo con lo programado",IF(X123&gt;=51%,"Atraso Leve",IF(X123&lt;=50%,"En riesgo cumplimiento"))))</f>
        <v>De acuerdo con lo programado</v>
      </c>
      <c r="Z123" s="575"/>
      <c r="AA123" s="575"/>
      <c r="AB123" s="575"/>
      <c r="AC123" s="575"/>
      <c r="AD123" s="575"/>
    </row>
    <row r="124" spans="1:30" ht="35.25" customHeight="1" thickTop="1" thickBot="1">
      <c r="A124" s="563">
        <v>13.9</v>
      </c>
      <c r="B124" s="564"/>
      <c r="C124" s="564"/>
      <c r="D124" s="564"/>
      <c r="E124" s="564"/>
      <c r="F124" s="577" t="s">
        <v>1304</v>
      </c>
      <c r="G124" s="578">
        <v>30</v>
      </c>
      <c r="H124" s="578">
        <v>30</v>
      </c>
      <c r="I124" s="567">
        <f t="shared" si="26"/>
        <v>1</v>
      </c>
      <c r="J124" s="568" t="str">
        <f t="shared" si="27"/>
        <v>De acuerdo con lo programado</v>
      </c>
      <c r="K124" s="578"/>
      <c r="L124" s="580">
        <v>21</v>
      </c>
      <c r="M124" s="580">
        <v>21</v>
      </c>
      <c r="N124" s="567">
        <f t="shared" si="25"/>
        <v>1</v>
      </c>
      <c r="O124" s="568" t="str">
        <f t="shared" si="28"/>
        <v>De acuerdo con lo programado</v>
      </c>
      <c r="P124" s="575"/>
      <c r="Q124" s="575">
        <v>25</v>
      </c>
      <c r="R124" s="575">
        <v>25</v>
      </c>
      <c r="S124" s="567">
        <f t="shared" si="37"/>
        <v>1</v>
      </c>
      <c r="T124" s="568" t="str">
        <f t="shared" si="38"/>
        <v>De acuerdo con lo programado</v>
      </c>
      <c r="U124" s="575"/>
      <c r="V124" s="575">
        <v>12</v>
      </c>
      <c r="W124" s="575">
        <v>12</v>
      </c>
      <c r="X124" s="576">
        <v>100</v>
      </c>
      <c r="Y124" s="576" t="str">
        <f t="shared" si="41"/>
        <v>De acuerdo con lo programado</v>
      </c>
      <c r="Z124" s="575"/>
      <c r="AA124" s="575"/>
      <c r="AB124" s="575"/>
      <c r="AC124" s="575"/>
      <c r="AD124" s="575"/>
    </row>
    <row r="125" spans="1:30" ht="35.25" customHeight="1" thickTop="1" thickBot="1">
      <c r="A125" s="563">
        <v>13.9</v>
      </c>
      <c r="B125" s="564"/>
      <c r="C125" s="564"/>
      <c r="D125" s="564"/>
      <c r="E125" s="564"/>
      <c r="F125" s="577" t="s">
        <v>1304</v>
      </c>
      <c r="G125" s="578">
        <v>50</v>
      </c>
      <c r="H125" s="578">
        <v>50</v>
      </c>
      <c r="I125" s="567">
        <f t="shared" si="26"/>
        <v>1</v>
      </c>
      <c r="J125" s="568" t="str">
        <f t="shared" si="27"/>
        <v>De acuerdo con lo programado</v>
      </c>
      <c r="K125" s="578"/>
      <c r="L125" s="580">
        <v>36</v>
      </c>
      <c r="M125" s="580">
        <v>36</v>
      </c>
      <c r="N125" s="567">
        <f t="shared" si="25"/>
        <v>1</v>
      </c>
      <c r="O125" s="568" t="str">
        <f t="shared" si="28"/>
        <v>De acuerdo con lo programado</v>
      </c>
      <c r="P125" s="575"/>
      <c r="Q125" s="575">
        <v>37</v>
      </c>
      <c r="R125" s="575">
        <v>37</v>
      </c>
      <c r="S125" s="567">
        <f t="shared" si="37"/>
        <v>1</v>
      </c>
      <c r="T125" s="568" t="str">
        <f t="shared" si="38"/>
        <v>De acuerdo con lo programado</v>
      </c>
      <c r="U125" s="575"/>
      <c r="V125" s="575">
        <v>20</v>
      </c>
      <c r="W125" s="575">
        <v>20</v>
      </c>
      <c r="X125" s="576">
        <v>100</v>
      </c>
      <c r="Y125" s="576" t="str">
        <f t="shared" si="41"/>
        <v>De acuerdo con lo programado</v>
      </c>
      <c r="Z125" s="575"/>
      <c r="AA125" s="575"/>
      <c r="AB125" s="575"/>
      <c r="AC125" s="575"/>
      <c r="AD125" s="575"/>
    </row>
    <row r="126" spans="1:30" ht="35.25" customHeight="1" thickTop="1" thickBot="1">
      <c r="A126" s="593">
        <v>13.1</v>
      </c>
      <c r="B126" s="564"/>
      <c r="C126" s="564"/>
      <c r="D126" s="564"/>
      <c r="E126" s="564"/>
      <c r="F126" s="577" t="s">
        <v>1305</v>
      </c>
      <c r="G126" s="578">
        <v>103</v>
      </c>
      <c r="H126" s="578">
        <v>103</v>
      </c>
      <c r="I126" s="567">
        <f t="shared" si="26"/>
        <v>1</v>
      </c>
      <c r="J126" s="568" t="str">
        <f t="shared" si="27"/>
        <v>De acuerdo con lo programado</v>
      </c>
      <c r="K126" s="578"/>
      <c r="L126" s="580">
        <v>106</v>
      </c>
      <c r="M126" s="580">
        <v>106</v>
      </c>
      <c r="N126" s="567">
        <f t="shared" si="25"/>
        <v>1</v>
      </c>
      <c r="O126" s="568" t="str">
        <f t="shared" si="28"/>
        <v>De acuerdo con lo programado</v>
      </c>
      <c r="P126" s="575"/>
      <c r="Q126" s="575">
        <v>44</v>
      </c>
      <c r="R126" s="575">
        <v>44</v>
      </c>
      <c r="S126" s="567">
        <f t="shared" si="37"/>
        <v>1</v>
      </c>
      <c r="T126" s="568" t="str">
        <f t="shared" si="38"/>
        <v>De acuerdo con lo programado</v>
      </c>
      <c r="U126" s="575"/>
      <c r="V126" s="575">
        <v>48</v>
      </c>
      <c r="W126" s="575">
        <v>48</v>
      </c>
      <c r="X126" s="576">
        <v>100</v>
      </c>
      <c r="Y126" s="576" t="str">
        <f t="shared" si="41"/>
        <v>De acuerdo con lo programado</v>
      </c>
      <c r="Z126" s="575"/>
      <c r="AA126" s="575"/>
      <c r="AB126" s="575"/>
      <c r="AC126" s="575"/>
      <c r="AD126" s="575"/>
    </row>
    <row r="127" spans="1:30" ht="35.25" customHeight="1" thickTop="1" thickBot="1">
      <c r="A127" s="593">
        <v>13.1</v>
      </c>
      <c r="B127" s="564"/>
      <c r="C127" s="564"/>
      <c r="D127" s="564"/>
      <c r="E127" s="564"/>
      <c r="F127" s="577" t="s">
        <v>1305</v>
      </c>
      <c r="G127" s="578">
        <v>58</v>
      </c>
      <c r="H127" s="578">
        <v>58</v>
      </c>
      <c r="I127" s="567">
        <f t="shared" si="26"/>
        <v>1</v>
      </c>
      <c r="J127" s="568" t="str">
        <f t="shared" si="27"/>
        <v>De acuerdo con lo programado</v>
      </c>
      <c r="K127" s="578"/>
      <c r="L127" s="580">
        <v>58</v>
      </c>
      <c r="M127" s="580">
        <v>58</v>
      </c>
      <c r="N127" s="567">
        <f t="shared" si="25"/>
        <v>1</v>
      </c>
      <c r="O127" s="568" t="str">
        <f t="shared" si="28"/>
        <v>De acuerdo con lo programado</v>
      </c>
      <c r="P127" s="575"/>
      <c r="Q127" s="575">
        <v>30</v>
      </c>
      <c r="R127" s="575">
        <v>44</v>
      </c>
      <c r="S127" s="567">
        <f t="shared" si="37"/>
        <v>1.4666666666666666</v>
      </c>
      <c r="T127" s="568" t="str">
        <f t="shared" si="38"/>
        <v>De acuerdo con lo programado</v>
      </c>
      <c r="U127" s="575"/>
      <c r="V127" s="575">
        <v>25</v>
      </c>
      <c r="W127" s="575">
        <v>25</v>
      </c>
      <c r="X127" s="576">
        <v>100</v>
      </c>
      <c r="Y127" s="576" t="str">
        <f t="shared" si="41"/>
        <v>De acuerdo con lo programado</v>
      </c>
      <c r="Z127" s="575"/>
      <c r="AA127" s="575"/>
      <c r="AB127" s="575"/>
      <c r="AC127" s="575"/>
      <c r="AD127" s="575"/>
    </row>
    <row r="128" spans="1:30" ht="35.25" hidden="1" customHeight="1" thickTop="1" thickBot="1">
      <c r="A128" s="563">
        <v>14</v>
      </c>
      <c r="B128" s="564">
        <v>0</v>
      </c>
      <c r="C128" s="564">
        <v>0</v>
      </c>
      <c r="D128" s="564">
        <v>0</v>
      </c>
      <c r="E128" s="564">
        <v>0</v>
      </c>
      <c r="F128" s="584" t="s">
        <v>1306</v>
      </c>
      <c r="G128" s="585"/>
      <c r="H128" s="585"/>
      <c r="I128" s="567" t="str">
        <f t="shared" si="26"/>
        <v>No hay ejecución</v>
      </c>
      <c r="J128" s="568" t="str">
        <f t="shared" si="27"/>
        <v>NA</v>
      </c>
      <c r="K128" s="586"/>
      <c r="L128" s="580"/>
      <c r="M128" s="580"/>
      <c r="N128" s="567" t="str">
        <f t="shared" si="25"/>
        <v>No hay ejecución</v>
      </c>
      <c r="O128" s="568" t="str">
        <f t="shared" si="28"/>
        <v>NA</v>
      </c>
      <c r="P128" s="575"/>
      <c r="Q128" s="575"/>
      <c r="R128" s="575"/>
      <c r="S128" s="576"/>
      <c r="T128" s="576"/>
      <c r="U128" s="575"/>
      <c r="V128" s="575"/>
      <c r="W128" s="575"/>
      <c r="X128" s="576"/>
      <c r="Y128" s="576"/>
      <c r="Z128" s="575"/>
      <c r="AA128" s="575"/>
      <c r="AB128" s="575"/>
      <c r="AC128" s="575"/>
      <c r="AD128" s="575"/>
    </row>
    <row r="129" spans="1:30" ht="35.25" customHeight="1" thickTop="1" thickBot="1">
      <c r="A129" s="563">
        <v>14.1</v>
      </c>
      <c r="B129" s="564"/>
      <c r="C129" s="564"/>
      <c r="D129" s="564"/>
      <c r="E129" s="564"/>
      <c r="F129" s="587" t="s">
        <v>1307</v>
      </c>
      <c r="G129" s="588">
        <v>1</v>
      </c>
      <c r="H129" s="588">
        <v>1</v>
      </c>
      <c r="I129" s="567">
        <f t="shared" si="26"/>
        <v>1</v>
      </c>
      <c r="J129" s="568" t="str">
        <f t="shared" si="27"/>
        <v>De acuerdo con lo programado</v>
      </c>
      <c r="K129" s="588"/>
      <c r="L129" s="580">
        <v>1</v>
      </c>
      <c r="M129" s="580">
        <v>1</v>
      </c>
      <c r="N129" s="567">
        <f t="shared" si="25"/>
        <v>1</v>
      </c>
      <c r="O129" s="568" t="str">
        <f t="shared" si="28"/>
        <v>De acuerdo con lo programado</v>
      </c>
      <c r="P129" s="575"/>
      <c r="Q129" s="575">
        <v>2</v>
      </c>
      <c r="R129" s="575">
        <v>2</v>
      </c>
      <c r="S129" s="567">
        <f t="shared" ref="S129:S131" si="42">IF(R129="","No hay ejecución",IF(AND(Q129=0),"No hay Programación", R129/Q129))</f>
        <v>1</v>
      </c>
      <c r="T129" s="568" t="str">
        <f t="shared" ref="T129:T131" si="43">IF(S129="No hay ejecución","NA",IF(S129&gt;=90%,"De acuerdo con lo programado",IF(S129&gt;=51%,"Atraso Leve",IF(S129&lt;=50%,"En riesgo cumplimiento"))))</f>
        <v>De acuerdo con lo programado</v>
      </c>
      <c r="U129" s="575"/>
      <c r="V129" s="575">
        <v>1</v>
      </c>
      <c r="W129" s="575">
        <v>1</v>
      </c>
      <c r="X129" s="576">
        <v>100</v>
      </c>
      <c r="Y129" s="576" t="str">
        <f t="shared" ref="Y129:Y131" si="44">IF(X129="No hay ejecución","NA",IF(X129&gt;=90%,"De acuerdo con lo programado",IF(X129&gt;=51%,"Atraso Leve",IF(X129&lt;=50%,"En riesgo cumplimiento"))))</f>
        <v>De acuerdo con lo programado</v>
      </c>
      <c r="Z129" s="575"/>
      <c r="AA129" s="575"/>
      <c r="AB129" s="575"/>
      <c r="AC129" s="575"/>
      <c r="AD129" s="575"/>
    </row>
    <row r="130" spans="1:30" ht="35.25" customHeight="1" thickTop="1" thickBot="1">
      <c r="A130" s="563">
        <v>14.1</v>
      </c>
      <c r="B130" s="564"/>
      <c r="C130" s="564"/>
      <c r="D130" s="564"/>
      <c r="E130" s="564"/>
      <c r="F130" s="587" t="s">
        <v>1307</v>
      </c>
      <c r="G130" s="588">
        <v>0</v>
      </c>
      <c r="H130" s="588">
        <v>0</v>
      </c>
      <c r="I130" s="567" t="str">
        <f t="shared" si="26"/>
        <v>No hay Programación</v>
      </c>
      <c r="J130" s="568" t="str">
        <f t="shared" si="27"/>
        <v>De acuerdo con lo programado</v>
      </c>
      <c r="K130" s="588"/>
      <c r="L130" s="580">
        <v>1</v>
      </c>
      <c r="M130" s="580">
        <v>1</v>
      </c>
      <c r="N130" s="567">
        <f t="shared" si="25"/>
        <v>1</v>
      </c>
      <c r="O130" s="568" t="str">
        <f t="shared" si="28"/>
        <v>De acuerdo con lo programado</v>
      </c>
      <c r="P130" s="575"/>
      <c r="Q130" s="575">
        <v>2</v>
      </c>
      <c r="R130" s="575">
        <v>2</v>
      </c>
      <c r="S130" s="567">
        <f t="shared" si="42"/>
        <v>1</v>
      </c>
      <c r="T130" s="568" t="str">
        <f t="shared" si="43"/>
        <v>De acuerdo con lo programado</v>
      </c>
      <c r="U130" s="575"/>
      <c r="V130" s="575">
        <v>1</v>
      </c>
      <c r="W130" s="575">
        <v>1</v>
      </c>
      <c r="X130" s="576">
        <v>100</v>
      </c>
      <c r="Y130" s="576" t="str">
        <f t="shared" si="44"/>
        <v>De acuerdo con lo programado</v>
      </c>
      <c r="Z130" s="575"/>
      <c r="AA130" s="575"/>
      <c r="AB130" s="575"/>
      <c r="AC130" s="575"/>
      <c r="AD130" s="575"/>
    </row>
    <row r="131" spans="1:30" ht="35.25" customHeight="1" thickTop="1" thickBot="1">
      <c r="A131" s="563">
        <v>14.2</v>
      </c>
      <c r="B131" s="564"/>
      <c r="C131" s="564"/>
      <c r="D131" s="564"/>
      <c r="E131" s="564"/>
      <c r="F131" s="577" t="s">
        <v>1308</v>
      </c>
      <c r="G131" s="578">
        <v>8</v>
      </c>
      <c r="H131" s="578">
        <v>8</v>
      </c>
      <c r="I131" s="567">
        <f t="shared" si="26"/>
        <v>1</v>
      </c>
      <c r="J131" s="568" t="str">
        <f t="shared" si="27"/>
        <v>De acuerdo con lo programado</v>
      </c>
      <c r="K131" s="578"/>
      <c r="L131" s="580">
        <v>8</v>
      </c>
      <c r="M131" s="580">
        <v>8</v>
      </c>
      <c r="N131" s="567">
        <f t="shared" si="25"/>
        <v>1</v>
      </c>
      <c r="O131" s="568" t="str">
        <f t="shared" si="28"/>
        <v>De acuerdo con lo programado</v>
      </c>
      <c r="P131" s="575"/>
      <c r="Q131" s="575">
        <v>12</v>
      </c>
      <c r="R131" s="575">
        <v>12</v>
      </c>
      <c r="S131" s="567">
        <f t="shared" si="42"/>
        <v>1</v>
      </c>
      <c r="T131" s="568" t="str">
        <f t="shared" si="43"/>
        <v>De acuerdo con lo programado</v>
      </c>
      <c r="U131" s="575"/>
      <c r="V131" s="575">
        <v>2</v>
      </c>
      <c r="W131" s="575">
        <v>2</v>
      </c>
      <c r="X131" s="576">
        <v>100</v>
      </c>
      <c r="Y131" s="576" t="str">
        <f t="shared" si="44"/>
        <v>De acuerdo con lo programado</v>
      </c>
      <c r="Z131" s="575"/>
      <c r="AA131" s="575"/>
      <c r="AB131" s="575"/>
      <c r="AC131" s="575"/>
      <c r="AD131" s="575"/>
    </row>
    <row r="132" spans="1:30" ht="35.25" hidden="1" customHeight="1" thickTop="1" thickBot="1">
      <c r="A132" s="563">
        <v>15</v>
      </c>
      <c r="B132" s="564"/>
      <c r="C132" s="564"/>
      <c r="D132" s="564"/>
      <c r="E132" s="564"/>
      <c r="F132" s="584" t="s">
        <v>1309</v>
      </c>
      <c r="G132" s="585"/>
      <c r="H132" s="585"/>
      <c r="I132" s="567" t="str">
        <f t="shared" si="26"/>
        <v>No hay ejecución</v>
      </c>
      <c r="J132" s="568" t="str">
        <f t="shared" si="27"/>
        <v>NA</v>
      </c>
      <c r="K132" s="586"/>
      <c r="L132" s="580"/>
      <c r="M132" s="580"/>
      <c r="N132" s="567" t="str">
        <f t="shared" si="25"/>
        <v>No hay ejecución</v>
      </c>
      <c r="O132" s="568" t="str">
        <f t="shared" si="28"/>
        <v>NA</v>
      </c>
      <c r="P132" s="575"/>
      <c r="Q132" s="575"/>
      <c r="R132" s="575"/>
      <c r="S132" s="576"/>
      <c r="T132" s="576"/>
      <c r="U132" s="575"/>
      <c r="V132" s="575"/>
      <c r="W132" s="575"/>
      <c r="X132" s="576"/>
      <c r="Y132" s="576"/>
      <c r="Z132" s="575"/>
      <c r="AA132" s="575"/>
      <c r="AB132" s="575"/>
      <c r="AC132" s="575"/>
      <c r="AD132" s="575"/>
    </row>
    <row r="133" spans="1:30" ht="35.25" hidden="1" customHeight="1" thickTop="1" thickBot="1">
      <c r="A133" s="563">
        <v>15.1</v>
      </c>
      <c r="B133" s="564"/>
      <c r="C133" s="564"/>
      <c r="D133" s="564"/>
      <c r="E133" s="564"/>
      <c r="F133" s="587" t="s">
        <v>1310</v>
      </c>
      <c r="G133" s="588">
        <v>1</v>
      </c>
      <c r="H133" s="588">
        <v>1</v>
      </c>
      <c r="I133" s="567">
        <f t="shared" si="26"/>
        <v>1</v>
      </c>
      <c r="J133" s="568" t="str">
        <f t="shared" si="27"/>
        <v>De acuerdo con lo programado</v>
      </c>
      <c r="K133" s="588"/>
      <c r="L133" s="580">
        <v>0</v>
      </c>
      <c r="M133" s="580">
        <v>0</v>
      </c>
      <c r="N133" s="567" t="str">
        <f t="shared" si="25"/>
        <v>No hay Programación</v>
      </c>
      <c r="O133" s="568" t="str">
        <f t="shared" si="28"/>
        <v>De acuerdo con lo programado</v>
      </c>
      <c r="P133" s="575"/>
      <c r="Q133" s="575"/>
      <c r="R133" s="575"/>
      <c r="S133" s="576"/>
      <c r="T133" s="576"/>
      <c r="U133" s="575"/>
      <c r="V133" s="575"/>
      <c r="W133" s="575"/>
      <c r="X133" s="576"/>
      <c r="Y133" s="576"/>
      <c r="Z133" s="575"/>
      <c r="AA133" s="575"/>
      <c r="AB133" s="575"/>
      <c r="AC133" s="575"/>
      <c r="AD133" s="575"/>
    </row>
    <row r="134" spans="1:30" ht="35.25" hidden="1" customHeight="1" thickTop="1" thickBot="1">
      <c r="A134" s="563">
        <v>15.1</v>
      </c>
      <c r="B134" s="564"/>
      <c r="C134" s="564"/>
      <c r="D134" s="564"/>
      <c r="E134" s="564"/>
      <c r="F134" s="587" t="s">
        <v>1310</v>
      </c>
      <c r="G134" s="588">
        <v>0</v>
      </c>
      <c r="H134" s="588">
        <v>0</v>
      </c>
      <c r="I134" s="567" t="str">
        <f t="shared" si="26"/>
        <v>No hay Programación</v>
      </c>
      <c r="J134" s="568" t="str">
        <f t="shared" si="27"/>
        <v>De acuerdo con lo programado</v>
      </c>
      <c r="K134" s="588"/>
      <c r="L134" s="580">
        <v>0</v>
      </c>
      <c r="M134" s="580">
        <v>0</v>
      </c>
      <c r="N134" s="567" t="str">
        <f t="shared" si="25"/>
        <v>No hay Programación</v>
      </c>
      <c r="O134" s="568" t="str">
        <f t="shared" si="28"/>
        <v>De acuerdo con lo programado</v>
      </c>
      <c r="P134" s="575"/>
      <c r="Q134" s="575"/>
      <c r="R134" s="575"/>
      <c r="S134" s="576"/>
      <c r="T134" s="576"/>
      <c r="U134" s="575"/>
      <c r="V134" s="575"/>
      <c r="W134" s="575"/>
      <c r="X134" s="576"/>
      <c r="Y134" s="576"/>
      <c r="Z134" s="575"/>
      <c r="AA134" s="575"/>
      <c r="AB134" s="575"/>
      <c r="AC134" s="575"/>
      <c r="AD134" s="575"/>
    </row>
    <row r="135" spans="1:30" ht="35.25" hidden="1" customHeight="1" thickTop="1" thickBot="1">
      <c r="A135" s="563">
        <v>15.1</v>
      </c>
      <c r="B135" s="564"/>
      <c r="C135" s="564"/>
      <c r="D135" s="564"/>
      <c r="E135" s="564"/>
      <c r="F135" s="587" t="s">
        <v>1310</v>
      </c>
      <c r="G135" s="588">
        <v>0</v>
      </c>
      <c r="H135" s="588">
        <v>0</v>
      </c>
      <c r="I135" s="567" t="str">
        <f t="shared" si="26"/>
        <v>No hay Programación</v>
      </c>
      <c r="J135" s="568" t="str">
        <f t="shared" si="27"/>
        <v>De acuerdo con lo programado</v>
      </c>
      <c r="K135" s="588"/>
      <c r="L135" s="580">
        <v>0</v>
      </c>
      <c r="M135" s="580">
        <v>0</v>
      </c>
      <c r="N135" s="567" t="str">
        <f t="shared" si="25"/>
        <v>No hay Programación</v>
      </c>
      <c r="O135" s="568" t="str">
        <f t="shared" si="28"/>
        <v>De acuerdo con lo programado</v>
      </c>
      <c r="P135" s="575"/>
      <c r="Q135" s="575"/>
      <c r="R135" s="575"/>
      <c r="S135" s="576"/>
      <c r="T135" s="576"/>
      <c r="U135" s="575"/>
      <c r="V135" s="575"/>
      <c r="W135" s="575"/>
      <c r="X135" s="576"/>
      <c r="Y135" s="576"/>
      <c r="Z135" s="575"/>
      <c r="AA135" s="575"/>
      <c r="AB135" s="575"/>
      <c r="AC135" s="575"/>
      <c r="AD135" s="575"/>
    </row>
    <row r="136" spans="1:30" ht="35.25" hidden="1" customHeight="1" thickTop="1" thickBot="1">
      <c r="A136" s="563">
        <v>15.1</v>
      </c>
      <c r="B136" s="564"/>
      <c r="C136" s="564"/>
      <c r="D136" s="564"/>
      <c r="E136" s="564"/>
      <c r="F136" s="587" t="s">
        <v>1310</v>
      </c>
      <c r="G136" s="588">
        <v>0</v>
      </c>
      <c r="H136" s="588">
        <v>0</v>
      </c>
      <c r="I136" s="567" t="str">
        <f t="shared" si="26"/>
        <v>No hay Programación</v>
      </c>
      <c r="J136" s="568" t="str">
        <f t="shared" si="27"/>
        <v>De acuerdo con lo programado</v>
      </c>
      <c r="K136" s="588"/>
      <c r="L136" s="580">
        <v>0</v>
      </c>
      <c r="M136" s="580">
        <v>0</v>
      </c>
      <c r="N136" s="567" t="str">
        <f t="shared" si="25"/>
        <v>No hay Programación</v>
      </c>
      <c r="O136" s="568" t="str">
        <f t="shared" si="28"/>
        <v>De acuerdo con lo programado</v>
      </c>
      <c r="P136" s="575"/>
      <c r="Q136" s="575"/>
      <c r="R136" s="575"/>
      <c r="S136" s="576"/>
      <c r="T136" s="576"/>
      <c r="U136" s="575"/>
      <c r="V136" s="575"/>
      <c r="W136" s="575"/>
      <c r="X136" s="576"/>
      <c r="Y136" s="576"/>
      <c r="Z136" s="575"/>
      <c r="AA136" s="575"/>
      <c r="AB136" s="575"/>
      <c r="AC136" s="575"/>
      <c r="AD136" s="575"/>
    </row>
    <row r="137" spans="1:30" ht="35.25" hidden="1" customHeight="1" thickTop="1" thickBot="1">
      <c r="A137" s="563">
        <v>15.1</v>
      </c>
      <c r="B137" s="564"/>
      <c r="C137" s="564"/>
      <c r="D137" s="564"/>
      <c r="E137" s="564"/>
      <c r="F137" s="587" t="s">
        <v>1310</v>
      </c>
      <c r="G137" s="588">
        <v>0</v>
      </c>
      <c r="H137" s="588">
        <v>0</v>
      </c>
      <c r="I137" s="567" t="str">
        <f t="shared" si="26"/>
        <v>No hay Programación</v>
      </c>
      <c r="J137" s="568" t="str">
        <f t="shared" si="27"/>
        <v>De acuerdo con lo programado</v>
      </c>
      <c r="K137" s="588"/>
      <c r="L137" s="580">
        <v>0</v>
      </c>
      <c r="M137" s="580">
        <v>0</v>
      </c>
      <c r="N137" s="567" t="str">
        <f t="shared" si="25"/>
        <v>No hay Programación</v>
      </c>
      <c r="O137" s="568" t="str">
        <f t="shared" si="28"/>
        <v>De acuerdo con lo programado</v>
      </c>
      <c r="P137" s="575"/>
      <c r="Q137" s="575"/>
      <c r="R137" s="575"/>
      <c r="S137" s="576"/>
      <c r="T137" s="576"/>
      <c r="U137" s="575"/>
      <c r="V137" s="575"/>
      <c r="W137" s="575"/>
      <c r="X137" s="576"/>
      <c r="Y137" s="576"/>
      <c r="Z137" s="575"/>
      <c r="AA137" s="575"/>
      <c r="AB137" s="575"/>
      <c r="AC137" s="575"/>
      <c r="AD137" s="575"/>
    </row>
    <row r="138" spans="1:30" ht="35.25" hidden="1" customHeight="1" thickTop="1" thickBot="1">
      <c r="A138" s="563">
        <v>15.1</v>
      </c>
      <c r="B138" s="564"/>
      <c r="C138" s="564"/>
      <c r="D138" s="564"/>
      <c r="E138" s="564"/>
      <c r="F138" s="587" t="s">
        <v>1310</v>
      </c>
      <c r="G138" s="588">
        <v>0</v>
      </c>
      <c r="H138" s="588">
        <v>0</v>
      </c>
      <c r="I138" s="567" t="str">
        <f t="shared" si="26"/>
        <v>No hay Programación</v>
      </c>
      <c r="J138" s="568" t="str">
        <f t="shared" si="27"/>
        <v>De acuerdo con lo programado</v>
      </c>
      <c r="K138" s="588"/>
      <c r="L138" s="580">
        <v>0</v>
      </c>
      <c r="M138" s="580">
        <v>0</v>
      </c>
      <c r="N138" s="567" t="str">
        <f t="shared" si="25"/>
        <v>No hay Programación</v>
      </c>
      <c r="O138" s="568" t="str">
        <f t="shared" si="28"/>
        <v>De acuerdo con lo programado</v>
      </c>
      <c r="P138" s="575"/>
      <c r="Q138" s="575"/>
      <c r="R138" s="575"/>
      <c r="S138" s="576"/>
      <c r="T138" s="576"/>
      <c r="U138" s="575"/>
      <c r="V138" s="575"/>
      <c r="W138" s="575"/>
      <c r="X138" s="576"/>
      <c r="Y138" s="576"/>
      <c r="Z138" s="575"/>
      <c r="AA138" s="575"/>
      <c r="AB138" s="575"/>
      <c r="AC138" s="575"/>
      <c r="AD138" s="575"/>
    </row>
    <row r="139" spans="1:30" ht="35.25" hidden="1" customHeight="1" thickTop="1" thickBot="1">
      <c r="A139" s="563">
        <v>15.1</v>
      </c>
      <c r="B139" s="564"/>
      <c r="C139" s="564"/>
      <c r="D139" s="564"/>
      <c r="E139" s="564"/>
      <c r="F139" s="587" t="s">
        <v>1310</v>
      </c>
      <c r="G139" s="588">
        <v>0</v>
      </c>
      <c r="H139" s="588">
        <v>0</v>
      </c>
      <c r="I139" s="567" t="str">
        <f t="shared" si="26"/>
        <v>No hay Programación</v>
      </c>
      <c r="J139" s="568" t="str">
        <f t="shared" si="27"/>
        <v>De acuerdo con lo programado</v>
      </c>
      <c r="K139" s="588"/>
      <c r="L139" s="580">
        <v>0</v>
      </c>
      <c r="M139" s="580">
        <v>0</v>
      </c>
      <c r="N139" s="567" t="str">
        <f t="shared" si="25"/>
        <v>No hay Programación</v>
      </c>
      <c r="O139" s="568" t="str">
        <f t="shared" si="28"/>
        <v>De acuerdo con lo programado</v>
      </c>
      <c r="P139" s="575"/>
      <c r="Q139" s="575"/>
      <c r="R139" s="575"/>
      <c r="S139" s="576"/>
      <c r="T139" s="576"/>
      <c r="U139" s="575"/>
      <c r="V139" s="575"/>
      <c r="W139" s="575"/>
      <c r="X139" s="576"/>
      <c r="Y139" s="576"/>
      <c r="Z139" s="575"/>
      <c r="AA139" s="575"/>
      <c r="AB139" s="575"/>
      <c r="AC139" s="575"/>
      <c r="AD139" s="575"/>
    </row>
    <row r="140" spans="1:30" ht="35.25" hidden="1" customHeight="1" thickTop="1" thickBot="1">
      <c r="A140" s="563">
        <v>15.2</v>
      </c>
      <c r="B140" s="564"/>
      <c r="C140" s="564"/>
      <c r="D140" s="564"/>
      <c r="E140" s="564"/>
      <c r="F140" s="587" t="s">
        <v>1311</v>
      </c>
      <c r="G140" s="588">
        <v>0</v>
      </c>
      <c r="H140" s="588">
        <v>0</v>
      </c>
      <c r="I140" s="567" t="str">
        <f t="shared" si="26"/>
        <v>No hay Programación</v>
      </c>
      <c r="J140" s="568" t="str">
        <f t="shared" si="27"/>
        <v>De acuerdo con lo programado</v>
      </c>
      <c r="K140" s="588"/>
      <c r="L140" s="580">
        <v>0</v>
      </c>
      <c r="M140" s="580">
        <v>0</v>
      </c>
      <c r="N140" s="567" t="str">
        <f t="shared" si="25"/>
        <v>No hay Programación</v>
      </c>
      <c r="O140" s="568" t="str">
        <f t="shared" si="28"/>
        <v>De acuerdo con lo programado</v>
      </c>
      <c r="P140" s="575"/>
      <c r="Q140" s="575"/>
      <c r="R140" s="575"/>
      <c r="S140" s="576"/>
      <c r="T140" s="576"/>
      <c r="U140" s="575"/>
      <c r="V140" s="575"/>
      <c r="W140" s="575"/>
      <c r="X140" s="576"/>
      <c r="Y140" s="576"/>
      <c r="Z140" s="575"/>
      <c r="AA140" s="575"/>
      <c r="AB140" s="575"/>
      <c r="AC140" s="575"/>
      <c r="AD140" s="575"/>
    </row>
    <row r="141" spans="1:30" ht="35.25" hidden="1" customHeight="1" thickTop="1" thickBot="1">
      <c r="A141" s="563">
        <v>15.2</v>
      </c>
      <c r="B141" s="564"/>
      <c r="C141" s="564"/>
      <c r="D141" s="564"/>
      <c r="E141" s="564"/>
      <c r="F141" s="587" t="s">
        <v>1311</v>
      </c>
      <c r="G141" s="588">
        <v>0</v>
      </c>
      <c r="H141" s="588">
        <v>0</v>
      </c>
      <c r="I141" s="567" t="str">
        <f t="shared" si="26"/>
        <v>No hay Programación</v>
      </c>
      <c r="J141" s="568" t="str">
        <f t="shared" si="27"/>
        <v>De acuerdo con lo programado</v>
      </c>
      <c r="K141" s="588"/>
      <c r="L141" s="580">
        <v>0</v>
      </c>
      <c r="M141" s="580">
        <v>0</v>
      </c>
      <c r="N141" s="567" t="str">
        <f t="shared" ref="N141:N204" si="45">IF(M141="","No hay ejecución",IF(AND(L141=0),"No hay Programación", M141/L141))</f>
        <v>No hay Programación</v>
      </c>
      <c r="O141" s="568" t="str">
        <f t="shared" si="28"/>
        <v>De acuerdo con lo programado</v>
      </c>
      <c r="P141" s="575"/>
      <c r="Q141" s="575"/>
      <c r="R141" s="575"/>
      <c r="S141" s="576"/>
      <c r="T141" s="576"/>
      <c r="U141" s="575"/>
      <c r="V141" s="575"/>
      <c r="W141" s="575"/>
      <c r="X141" s="576"/>
      <c r="Y141" s="576"/>
      <c r="Z141" s="575"/>
      <c r="AA141" s="575"/>
      <c r="AB141" s="575"/>
      <c r="AC141" s="575"/>
      <c r="AD141" s="575"/>
    </row>
    <row r="142" spans="1:30" ht="35.25" hidden="1" customHeight="1" thickTop="1" thickBot="1">
      <c r="A142" s="563">
        <v>15.2</v>
      </c>
      <c r="B142" s="564"/>
      <c r="C142" s="564"/>
      <c r="D142" s="564"/>
      <c r="E142" s="564"/>
      <c r="F142" s="587" t="s">
        <v>1311</v>
      </c>
      <c r="G142" s="588">
        <v>0</v>
      </c>
      <c r="H142" s="588">
        <v>0</v>
      </c>
      <c r="I142" s="567" t="str">
        <f t="shared" ref="I142:I205" si="46">IF(H142="","No hay ejecución",IF(AND(G142=0),"No hay Programación", H142/G142))</f>
        <v>No hay Programación</v>
      </c>
      <c r="J142" s="568" t="str">
        <f t="shared" ref="J142:J205" si="47">IF(I142="No hay ejecución","NA",IF(I142&gt;=90%,"De acuerdo con lo programado",IF(I142&gt;=51%,"Atraso Leve",IF(I142&lt;=50%,"En riesgo cumplimiento"))))</f>
        <v>De acuerdo con lo programado</v>
      </c>
      <c r="K142" s="588"/>
      <c r="L142" s="580">
        <v>0</v>
      </c>
      <c r="M142" s="580">
        <v>0</v>
      </c>
      <c r="N142" s="567" t="str">
        <f t="shared" si="45"/>
        <v>No hay Programación</v>
      </c>
      <c r="O142" s="568" t="str">
        <f t="shared" ref="O142:O205" si="48">IF(N142="No hay ejecución","NA",IF(N142&gt;=90%,"De acuerdo con lo programado",IF(N142&gt;=51%,"Atraso Leve",IF(N142&lt;=50%,"En riesgo cumplimiento"))))</f>
        <v>De acuerdo con lo programado</v>
      </c>
      <c r="P142" s="575"/>
      <c r="Q142" s="575"/>
      <c r="R142" s="575"/>
      <c r="S142" s="576"/>
      <c r="T142" s="576"/>
      <c r="U142" s="575"/>
      <c r="V142" s="575"/>
      <c r="W142" s="575"/>
      <c r="X142" s="576"/>
      <c r="Y142" s="576"/>
      <c r="Z142" s="575"/>
      <c r="AA142" s="575"/>
      <c r="AB142" s="575"/>
      <c r="AC142" s="575"/>
      <c r="AD142" s="575"/>
    </row>
    <row r="143" spans="1:30" ht="35.25" hidden="1" customHeight="1" thickTop="1" thickBot="1">
      <c r="A143" s="563">
        <v>15.2</v>
      </c>
      <c r="B143" s="564"/>
      <c r="C143" s="564"/>
      <c r="D143" s="564"/>
      <c r="E143" s="564"/>
      <c r="F143" s="587" t="s">
        <v>1311</v>
      </c>
      <c r="G143" s="588">
        <v>0</v>
      </c>
      <c r="H143" s="588">
        <v>0</v>
      </c>
      <c r="I143" s="567" t="str">
        <f t="shared" si="46"/>
        <v>No hay Programación</v>
      </c>
      <c r="J143" s="568" t="str">
        <f t="shared" si="47"/>
        <v>De acuerdo con lo programado</v>
      </c>
      <c r="K143" s="588"/>
      <c r="L143" s="580">
        <v>0</v>
      </c>
      <c r="M143" s="580">
        <v>0</v>
      </c>
      <c r="N143" s="567" t="str">
        <f t="shared" si="45"/>
        <v>No hay Programación</v>
      </c>
      <c r="O143" s="568" t="str">
        <f t="shared" si="48"/>
        <v>De acuerdo con lo programado</v>
      </c>
      <c r="P143" s="575"/>
      <c r="Q143" s="575"/>
      <c r="R143" s="575"/>
      <c r="S143" s="576"/>
      <c r="T143" s="576"/>
      <c r="U143" s="575"/>
      <c r="V143" s="575"/>
      <c r="W143" s="575"/>
      <c r="X143" s="576"/>
      <c r="Y143" s="576"/>
      <c r="Z143" s="575"/>
      <c r="AA143" s="575"/>
      <c r="AB143" s="575"/>
      <c r="AC143" s="575"/>
      <c r="AD143" s="575"/>
    </row>
    <row r="144" spans="1:30" ht="35.25" hidden="1" customHeight="1" thickTop="1" thickBot="1">
      <c r="A144" s="563">
        <v>15.2</v>
      </c>
      <c r="B144" s="564"/>
      <c r="C144" s="564"/>
      <c r="D144" s="564"/>
      <c r="E144" s="564"/>
      <c r="F144" s="587" t="s">
        <v>1311</v>
      </c>
      <c r="G144" s="588">
        <v>0</v>
      </c>
      <c r="H144" s="588">
        <v>0</v>
      </c>
      <c r="I144" s="567" t="str">
        <f t="shared" si="46"/>
        <v>No hay Programación</v>
      </c>
      <c r="J144" s="568" t="str">
        <f t="shared" si="47"/>
        <v>De acuerdo con lo programado</v>
      </c>
      <c r="K144" s="588"/>
      <c r="L144" s="580">
        <v>0</v>
      </c>
      <c r="M144" s="580">
        <v>0</v>
      </c>
      <c r="N144" s="567" t="str">
        <f t="shared" si="45"/>
        <v>No hay Programación</v>
      </c>
      <c r="O144" s="568" t="str">
        <f t="shared" si="48"/>
        <v>De acuerdo con lo programado</v>
      </c>
      <c r="P144" s="575"/>
      <c r="Q144" s="575"/>
      <c r="R144" s="575"/>
      <c r="S144" s="576"/>
      <c r="T144" s="576"/>
      <c r="U144" s="575"/>
      <c r="V144" s="575"/>
      <c r="W144" s="575"/>
      <c r="X144" s="576"/>
      <c r="Y144" s="576"/>
      <c r="Z144" s="575"/>
      <c r="AA144" s="575"/>
      <c r="AB144" s="575"/>
      <c r="AC144" s="575"/>
      <c r="AD144" s="575"/>
    </row>
    <row r="145" spans="1:30" ht="35.25" hidden="1" customHeight="1" thickTop="1" thickBot="1">
      <c r="A145" s="563">
        <v>15.2</v>
      </c>
      <c r="B145" s="564"/>
      <c r="C145" s="564"/>
      <c r="D145" s="564"/>
      <c r="E145" s="564"/>
      <c r="F145" s="587" t="s">
        <v>1311</v>
      </c>
      <c r="G145" s="588">
        <v>0</v>
      </c>
      <c r="H145" s="588">
        <v>0</v>
      </c>
      <c r="I145" s="567" t="str">
        <f t="shared" si="46"/>
        <v>No hay Programación</v>
      </c>
      <c r="J145" s="568" t="str">
        <f t="shared" si="47"/>
        <v>De acuerdo con lo programado</v>
      </c>
      <c r="K145" s="588"/>
      <c r="L145" s="580">
        <v>0</v>
      </c>
      <c r="M145" s="580">
        <v>0</v>
      </c>
      <c r="N145" s="567" t="str">
        <f t="shared" si="45"/>
        <v>No hay Programación</v>
      </c>
      <c r="O145" s="568" t="str">
        <f t="shared" si="48"/>
        <v>De acuerdo con lo programado</v>
      </c>
      <c r="P145" s="575"/>
      <c r="Q145" s="575"/>
      <c r="R145" s="575"/>
      <c r="S145" s="576"/>
      <c r="T145" s="576"/>
      <c r="U145" s="575"/>
      <c r="V145" s="575"/>
      <c r="W145" s="575"/>
      <c r="X145" s="576"/>
      <c r="Y145" s="576"/>
      <c r="Z145" s="575"/>
      <c r="AA145" s="575"/>
      <c r="AB145" s="575"/>
      <c r="AC145" s="575"/>
      <c r="AD145" s="575"/>
    </row>
    <row r="146" spans="1:30" ht="35.25" hidden="1" customHeight="1" thickTop="1" thickBot="1">
      <c r="A146" s="563">
        <v>15.2</v>
      </c>
      <c r="B146" s="564"/>
      <c r="C146" s="564"/>
      <c r="D146" s="564"/>
      <c r="E146" s="564"/>
      <c r="F146" s="587" t="s">
        <v>1311</v>
      </c>
      <c r="G146" s="588">
        <v>0</v>
      </c>
      <c r="H146" s="588">
        <v>0</v>
      </c>
      <c r="I146" s="567" t="str">
        <f t="shared" si="46"/>
        <v>No hay Programación</v>
      </c>
      <c r="J146" s="568" t="str">
        <f t="shared" si="47"/>
        <v>De acuerdo con lo programado</v>
      </c>
      <c r="K146" s="588"/>
      <c r="L146" s="580">
        <v>0</v>
      </c>
      <c r="M146" s="580">
        <v>0</v>
      </c>
      <c r="N146" s="567" t="str">
        <f t="shared" si="45"/>
        <v>No hay Programación</v>
      </c>
      <c r="O146" s="568" t="str">
        <f t="shared" si="48"/>
        <v>De acuerdo con lo programado</v>
      </c>
      <c r="P146" s="575"/>
      <c r="Q146" s="575"/>
      <c r="R146" s="575"/>
      <c r="S146" s="576"/>
      <c r="T146" s="576"/>
      <c r="U146" s="575"/>
      <c r="V146" s="575"/>
      <c r="W146" s="575"/>
      <c r="X146" s="576"/>
      <c r="Y146" s="576"/>
      <c r="Z146" s="575"/>
      <c r="AA146" s="575"/>
      <c r="AB146" s="575"/>
      <c r="AC146" s="575"/>
      <c r="AD146" s="575"/>
    </row>
    <row r="147" spans="1:30" ht="35.25" hidden="1" customHeight="1" thickTop="1" thickBot="1">
      <c r="A147" s="563">
        <v>15.2</v>
      </c>
      <c r="B147" s="564"/>
      <c r="C147" s="564"/>
      <c r="D147" s="564"/>
      <c r="E147" s="564"/>
      <c r="F147" s="587" t="s">
        <v>1311</v>
      </c>
      <c r="G147" s="588">
        <v>0</v>
      </c>
      <c r="H147" s="588">
        <v>0</v>
      </c>
      <c r="I147" s="567" t="str">
        <f t="shared" si="46"/>
        <v>No hay Programación</v>
      </c>
      <c r="J147" s="568" t="str">
        <f t="shared" si="47"/>
        <v>De acuerdo con lo programado</v>
      </c>
      <c r="K147" s="588"/>
      <c r="L147" s="580">
        <v>0</v>
      </c>
      <c r="M147" s="580">
        <v>0</v>
      </c>
      <c r="N147" s="567" t="str">
        <f t="shared" si="45"/>
        <v>No hay Programación</v>
      </c>
      <c r="O147" s="568" t="str">
        <f t="shared" si="48"/>
        <v>De acuerdo con lo programado</v>
      </c>
      <c r="P147" s="575"/>
      <c r="Q147" s="575"/>
      <c r="R147" s="575"/>
      <c r="S147" s="576"/>
      <c r="T147" s="576"/>
      <c r="U147" s="575"/>
      <c r="V147" s="575"/>
      <c r="W147" s="575"/>
      <c r="X147" s="576"/>
      <c r="Y147" s="576"/>
      <c r="Z147" s="575"/>
      <c r="AA147" s="575"/>
      <c r="AB147" s="575"/>
      <c r="AC147" s="575"/>
      <c r="AD147" s="575"/>
    </row>
    <row r="148" spans="1:30" ht="35.25" hidden="1" customHeight="1" thickTop="1" thickBot="1">
      <c r="A148" s="563">
        <v>15.2</v>
      </c>
      <c r="B148" s="564"/>
      <c r="C148" s="564"/>
      <c r="D148" s="564"/>
      <c r="E148" s="564"/>
      <c r="F148" s="587" t="s">
        <v>1311</v>
      </c>
      <c r="G148" s="588">
        <v>0</v>
      </c>
      <c r="H148" s="588">
        <v>0</v>
      </c>
      <c r="I148" s="567" t="str">
        <f t="shared" si="46"/>
        <v>No hay Programación</v>
      </c>
      <c r="J148" s="568" t="str">
        <f t="shared" si="47"/>
        <v>De acuerdo con lo programado</v>
      </c>
      <c r="K148" s="588"/>
      <c r="L148" s="580">
        <v>0</v>
      </c>
      <c r="M148" s="580">
        <v>0</v>
      </c>
      <c r="N148" s="567" t="str">
        <f t="shared" si="45"/>
        <v>No hay Programación</v>
      </c>
      <c r="O148" s="568" t="str">
        <f t="shared" si="48"/>
        <v>De acuerdo con lo programado</v>
      </c>
      <c r="P148" s="575"/>
      <c r="Q148" s="575"/>
      <c r="R148" s="575"/>
      <c r="S148" s="576"/>
      <c r="T148" s="576"/>
      <c r="U148" s="575"/>
      <c r="V148" s="575"/>
      <c r="W148" s="575"/>
      <c r="X148" s="576"/>
      <c r="Y148" s="576"/>
      <c r="Z148" s="575"/>
      <c r="AA148" s="575"/>
      <c r="AB148" s="575"/>
      <c r="AC148" s="575"/>
      <c r="AD148" s="575"/>
    </row>
    <row r="149" spans="1:30" ht="35.25" hidden="1" customHeight="1" thickTop="1" thickBot="1">
      <c r="A149" s="563">
        <v>15.2</v>
      </c>
      <c r="B149" s="564"/>
      <c r="C149" s="564"/>
      <c r="D149" s="564"/>
      <c r="E149" s="564"/>
      <c r="F149" s="587" t="s">
        <v>1311</v>
      </c>
      <c r="G149" s="588"/>
      <c r="H149" s="588"/>
      <c r="I149" s="567" t="str">
        <f t="shared" si="46"/>
        <v>No hay ejecución</v>
      </c>
      <c r="J149" s="568" t="str">
        <f t="shared" si="47"/>
        <v>NA</v>
      </c>
      <c r="K149" s="588"/>
      <c r="L149" s="580"/>
      <c r="M149" s="580"/>
      <c r="N149" s="567" t="str">
        <f t="shared" si="45"/>
        <v>No hay ejecución</v>
      </c>
      <c r="O149" s="568" t="str">
        <f t="shared" si="48"/>
        <v>NA</v>
      </c>
      <c r="P149" s="575"/>
      <c r="Q149" s="575"/>
      <c r="R149" s="575"/>
      <c r="S149" s="576"/>
      <c r="T149" s="576"/>
      <c r="U149" s="575"/>
      <c r="V149" s="575"/>
      <c r="W149" s="575"/>
      <c r="X149" s="576"/>
      <c r="Y149" s="576"/>
      <c r="Z149" s="575"/>
      <c r="AA149" s="575"/>
      <c r="AB149" s="575"/>
      <c r="AC149" s="575"/>
      <c r="AD149" s="575"/>
    </row>
    <row r="150" spans="1:30" ht="35.25" customHeight="1" thickTop="1" thickBot="1">
      <c r="A150" s="563">
        <v>15.3</v>
      </c>
      <c r="B150" s="564"/>
      <c r="C150" s="564"/>
      <c r="D150" s="564"/>
      <c r="E150" s="564"/>
      <c r="F150" s="577" t="s">
        <v>1312</v>
      </c>
      <c r="G150" s="578">
        <v>2</v>
      </c>
      <c r="H150" s="578">
        <v>2</v>
      </c>
      <c r="I150" s="567">
        <f t="shared" si="46"/>
        <v>1</v>
      </c>
      <c r="J150" s="568" t="str">
        <f t="shared" si="47"/>
        <v>De acuerdo con lo programado</v>
      </c>
      <c r="K150" s="578"/>
      <c r="L150" s="580">
        <v>2</v>
      </c>
      <c r="M150" s="580">
        <v>2</v>
      </c>
      <c r="N150" s="567">
        <f t="shared" si="45"/>
        <v>1</v>
      </c>
      <c r="O150" s="568" t="str">
        <f t="shared" si="48"/>
        <v>De acuerdo con lo programado</v>
      </c>
      <c r="P150" s="575"/>
      <c r="Q150" s="575">
        <v>2</v>
      </c>
      <c r="R150" s="575">
        <v>2</v>
      </c>
      <c r="S150" s="567">
        <f t="shared" ref="S150:S152" si="49">IF(R150="","No hay ejecución",IF(AND(Q150=0),"No hay Programación", R150/Q150))</f>
        <v>1</v>
      </c>
      <c r="T150" s="568" t="str">
        <f t="shared" ref="T150:T152" si="50">IF(S150="No hay ejecución","NA",IF(S150&gt;=90%,"De acuerdo con lo programado",IF(S150&gt;=51%,"Atraso Leve",IF(S150&lt;=50%,"En riesgo cumplimiento"))))</f>
        <v>De acuerdo con lo programado</v>
      </c>
      <c r="U150" s="575"/>
      <c r="V150" s="575">
        <v>2</v>
      </c>
      <c r="W150" s="575">
        <v>2</v>
      </c>
      <c r="X150" s="576">
        <v>100</v>
      </c>
      <c r="Y150" s="576" t="str">
        <f t="shared" ref="Y150:Y152" si="51">IF(X150="No hay ejecución","NA",IF(X150&gt;=90%,"De acuerdo con lo programado",IF(X150&gt;=51%,"Atraso Leve",IF(X150&lt;=50%,"En riesgo cumplimiento"))))</f>
        <v>De acuerdo con lo programado</v>
      </c>
      <c r="Z150" s="575"/>
      <c r="AA150" s="575"/>
      <c r="AB150" s="575"/>
      <c r="AC150" s="575"/>
      <c r="AD150" s="575"/>
    </row>
    <row r="151" spans="1:30" ht="35.25" customHeight="1" thickTop="1" thickBot="1">
      <c r="A151" s="563">
        <v>15.3</v>
      </c>
      <c r="B151" s="564"/>
      <c r="C151" s="564"/>
      <c r="D151" s="564"/>
      <c r="E151" s="564"/>
      <c r="F151" s="577" t="s">
        <v>1312</v>
      </c>
      <c r="G151" s="578">
        <v>2</v>
      </c>
      <c r="H151" s="578">
        <v>2</v>
      </c>
      <c r="I151" s="567">
        <f t="shared" si="46"/>
        <v>1</v>
      </c>
      <c r="J151" s="568" t="str">
        <f t="shared" si="47"/>
        <v>De acuerdo con lo programado</v>
      </c>
      <c r="K151" s="578"/>
      <c r="L151" s="580">
        <v>1</v>
      </c>
      <c r="M151" s="580">
        <v>1</v>
      </c>
      <c r="N151" s="567">
        <f t="shared" si="45"/>
        <v>1</v>
      </c>
      <c r="O151" s="568" t="str">
        <f t="shared" si="48"/>
        <v>De acuerdo con lo programado</v>
      </c>
      <c r="P151" s="575"/>
      <c r="Q151" s="575">
        <v>2</v>
      </c>
      <c r="R151" s="575">
        <v>2</v>
      </c>
      <c r="S151" s="567">
        <f t="shared" si="49"/>
        <v>1</v>
      </c>
      <c r="T151" s="568" t="str">
        <f t="shared" si="50"/>
        <v>De acuerdo con lo programado</v>
      </c>
      <c r="U151" s="575"/>
      <c r="V151" s="575">
        <v>1</v>
      </c>
      <c r="W151" s="575">
        <v>1</v>
      </c>
      <c r="X151" s="576">
        <v>100</v>
      </c>
      <c r="Y151" s="576" t="str">
        <f t="shared" si="51"/>
        <v>De acuerdo con lo programado</v>
      </c>
      <c r="Z151" s="575"/>
      <c r="AA151" s="575"/>
      <c r="AB151" s="575"/>
      <c r="AC151" s="575"/>
      <c r="AD151" s="575"/>
    </row>
    <row r="152" spans="1:30" ht="35.25" customHeight="1" thickTop="1" thickBot="1">
      <c r="A152" s="563">
        <v>15.3</v>
      </c>
      <c r="B152" s="564"/>
      <c r="C152" s="564"/>
      <c r="D152" s="564"/>
      <c r="E152" s="564"/>
      <c r="F152" s="577" t="s">
        <v>1312</v>
      </c>
      <c r="G152" s="578">
        <v>0</v>
      </c>
      <c r="H152" s="578">
        <v>0</v>
      </c>
      <c r="I152" s="567" t="str">
        <f t="shared" si="46"/>
        <v>No hay Programación</v>
      </c>
      <c r="J152" s="568" t="str">
        <f t="shared" si="47"/>
        <v>De acuerdo con lo programado</v>
      </c>
      <c r="K152" s="578"/>
      <c r="L152" s="580">
        <v>1</v>
      </c>
      <c r="M152" s="580">
        <v>1</v>
      </c>
      <c r="N152" s="567">
        <f t="shared" si="45"/>
        <v>1</v>
      </c>
      <c r="O152" s="568" t="str">
        <f t="shared" si="48"/>
        <v>De acuerdo con lo programado</v>
      </c>
      <c r="P152" s="575"/>
      <c r="Q152" s="575">
        <v>2</v>
      </c>
      <c r="R152" s="575">
        <v>2</v>
      </c>
      <c r="S152" s="567">
        <f t="shared" si="49"/>
        <v>1</v>
      </c>
      <c r="T152" s="568" t="str">
        <f t="shared" si="50"/>
        <v>De acuerdo con lo programado</v>
      </c>
      <c r="U152" s="575"/>
      <c r="V152" s="575">
        <v>2</v>
      </c>
      <c r="W152" s="575">
        <v>2</v>
      </c>
      <c r="X152" s="576">
        <v>100</v>
      </c>
      <c r="Y152" s="576" t="str">
        <f t="shared" si="51"/>
        <v>De acuerdo con lo programado</v>
      </c>
      <c r="Z152" s="575"/>
      <c r="AA152" s="575"/>
      <c r="AB152" s="575"/>
      <c r="AC152" s="575"/>
      <c r="AD152" s="575"/>
    </row>
    <row r="153" spans="1:30" ht="35.25" hidden="1" customHeight="1" thickTop="1" thickBot="1">
      <c r="A153" s="563">
        <v>15.3</v>
      </c>
      <c r="B153" s="564"/>
      <c r="C153" s="564"/>
      <c r="D153" s="564"/>
      <c r="E153" s="564"/>
      <c r="F153" s="577" t="s">
        <v>1312</v>
      </c>
      <c r="G153" s="578">
        <v>0</v>
      </c>
      <c r="H153" s="578">
        <v>0</v>
      </c>
      <c r="I153" s="567" t="str">
        <f t="shared" si="46"/>
        <v>No hay Programación</v>
      </c>
      <c r="J153" s="568" t="str">
        <f t="shared" si="47"/>
        <v>De acuerdo con lo programado</v>
      </c>
      <c r="K153" s="578"/>
      <c r="L153" s="580">
        <v>0</v>
      </c>
      <c r="M153" s="580">
        <v>0</v>
      </c>
      <c r="N153" s="567" t="str">
        <f t="shared" si="45"/>
        <v>No hay Programación</v>
      </c>
      <c r="O153" s="568" t="str">
        <f t="shared" si="48"/>
        <v>De acuerdo con lo programado</v>
      </c>
      <c r="P153" s="575"/>
      <c r="Q153" s="575"/>
      <c r="R153" s="575">
        <v>0</v>
      </c>
      <c r="S153" s="576"/>
      <c r="T153" s="576"/>
      <c r="U153" s="575"/>
      <c r="V153" s="575"/>
      <c r="W153" s="575"/>
      <c r="X153" s="576"/>
      <c r="Y153" s="576"/>
      <c r="Z153" s="575"/>
      <c r="AA153" s="575"/>
      <c r="AB153" s="575"/>
      <c r="AC153" s="575"/>
      <c r="AD153" s="575"/>
    </row>
    <row r="154" spans="1:30" ht="35.25" hidden="1" customHeight="1" thickTop="1" thickBot="1">
      <c r="A154" s="563">
        <v>15.3</v>
      </c>
      <c r="B154" s="564"/>
      <c r="C154" s="564"/>
      <c r="D154" s="564"/>
      <c r="E154" s="564"/>
      <c r="F154" s="577" t="s">
        <v>1312</v>
      </c>
      <c r="G154" s="578">
        <v>0</v>
      </c>
      <c r="H154" s="578">
        <v>0</v>
      </c>
      <c r="I154" s="567" t="str">
        <f t="shared" si="46"/>
        <v>No hay Programación</v>
      </c>
      <c r="J154" s="568" t="str">
        <f t="shared" si="47"/>
        <v>De acuerdo con lo programado</v>
      </c>
      <c r="K154" s="578"/>
      <c r="L154" s="580">
        <v>0</v>
      </c>
      <c r="M154" s="580">
        <v>0</v>
      </c>
      <c r="N154" s="567" t="str">
        <f t="shared" si="45"/>
        <v>No hay Programación</v>
      </c>
      <c r="O154" s="568" t="str">
        <f t="shared" si="48"/>
        <v>De acuerdo con lo programado</v>
      </c>
      <c r="P154" s="575"/>
      <c r="Q154" s="575"/>
      <c r="R154" s="575">
        <v>2</v>
      </c>
      <c r="S154" s="576"/>
      <c r="T154" s="576"/>
      <c r="U154" s="575"/>
      <c r="V154" s="575"/>
      <c r="W154" s="575"/>
      <c r="X154" s="576"/>
      <c r="Y154" s="576"/>
      <c r="Z154" s="575"/>
      <c r="AA154" s="575"/>
      <c r="AB154" s="575"/>
      <c r="AC154" s="575"/>
      <c r="AD154" s="575"/>
    </row>
    <row r="155" spans="1:30" ht="35.25" hidden="1" customHeight="1" thickTop="1" thickBot="1">
      <c r="A155" s="563">
        <v>15.3</v>
      </c>
      <c r="B155" s="564"/>
      <c r="C155" s="564"/>
      <c r="D155" s="564"/>
      <c r="E155" s="564"/>
      <c r="F155" s="577" t="s">
        <v>1312</v>
      </c>
      <c r="G155" s="578">
        <v>0</v>
      </c>
      <c r="H155" s="578">
        <v>0</v>
      </c>
      <c r="I155" s="567" t="str">
        <f t="shared" si="46"/>
        <v>No hay Programación</v>
      </c>
      <c r="J155" s="568" t="str">
        <f t="shared" si="47"/>
        <v>De acuerdo con lo programado</v>
      </c>
      <c r="K155" s="578"/>
      <c r="L155" s="580">
        <v>0</v>
      </c>
      <c r="M155" s="580">
        <v>0</v>
      </c>
      <c r="N155" s="567" t="str">
        <f t="shared" si="45"/>
        <v>No hay Programación</v>
      </c>
      <c r="O155" s="568" t="str">
        <f t="shared" si="48"/>
        <v>De acuerdo con lo programado</v>
      </c>
      <c r="P155" s="575"/>
      <c r="Q155" s="575"/>
      <c r="R155" s="575">
        <v>1</v>
      </c>
      <c r="S155" s="576"/>
      <c r="T155" s="576"/>
      <c r="U155" s="575"/>
      <c r="V155" s="575"/>
      <c r="W155" s="575"/>
      <c r="X155" s="576"/>
      <c r="Y155" s="576"/>
      <c r="Z155" s="575"/>
      <c r="AA155" s="575"/>
      <c r="AB155" s="575"/>
      <c r="AC155" s="575"/>
      <c r="AD155" s="575"/>
    </row>
    <row r="156" spans="1:30" ht="35.25" hidden="1" customHeight="1" thickTop="1" thickBot="1">
      <c r="A156" s="563">
        <v>15.3</v>
      </c>
      <c r="B156" s="564"/>
      <c r="C156" s="564"/>
      <c r="D156" s="564"/>
      <c r="E156" s="564"/>
      <c r="F156" s="577" t="s">
        <v>1312</v>
      </c>
      <c r="G156" s="578">
        <v>0</v>
      </c>
      <c r="H156" s="578">
        <v>0</v>
      </c>
      <c r="I156" s="567" t="str">
        <f t="shared" si="46"/>
        <v>No hay Programación</v>
      </c>
      <c r="J156" s="568" t="str">
        <f t="shared" si="47"/>
        <v>De acuerdo con lo programado</v>
      </c>
      <c r="K156" s="578"/>
      <c r="L156" s="580">
        <v>0</v>
      </c>
      <c r="M156" s="580">
        <v>0</v>
      </c>
      <c r="N156" s="567" t="str">
        <f t="shared" si="45"/>
        <v>No hay Programación</v>
      </c>
      <c r="O156" s="568" t="str">
        <f t="shared" si="48"/>
        <v>De acuerdo con lo programado</v>
      </c>
      <c r="P156" s="575"/>
      <c r="Q156" s="575"/>
      <c r="R156" s="575">
        <v>1</v>
      </c>
      <c r="S156" s="576"/>
      <c r="T156" s="576"/>
      <c r="U156" s="575"/>
      <c r="V156" s="575"/>
      <c r="W156" s="575"/>
      <c r="X156" s="576"/>
      <c r="Y156" s="576"/>
      <c r="Z156" s="575"/>
      <c r="AA156" s="575"/>
      <c r="AB156" s="575"/>
      <c r="AC156" s="575"/>
      <c r="AD156" s="575"/>
    </row>
    <row r="157" spans="1:30" ht="35.25" hidden="1" customHeight="1" thickTop="1" thickBot="1">
      <c r="A157" s="563">
        <v>15.3</v>
      </c>
      <c r="B157" s="564"/>
      <c r="C157" s="564"/>
      <c r="D157" s="564"/>
      <c r="E157" s="564"/>
      <c r="F157" s="577" t="s">
        <v>1312</v>
      </c>
      <c r="G157" s="578">
        <v>0</v>
      </c>
      <c r="H157" s="578">
        <v>0</v>
      </c>
      <c r="I157" s="567" t="str">
        <f t="shared" si="46"/>
        <v>No hay Programación</v>
      </c>
      <c r="J157" s="568" t="str">
        <f t="shared" si="47"/>
        <v>De acuerdo con lo programado</v>
      </c>
      <c r="K157" s="578"/>
      <c r="L157" s="580">
        <v>0</v>
      </c>
      <c r="M157" s="580">
        <v>0</v>
      </c>
      <c r="N157" s="567" t="str">
        <f t="shared" si="45"/>
        <v>No hay Programación</v>
      </c>
      <c r="O157" s="568" t="str">
        <f t="shared" si="48"/>
        <v>De acuerdo con lo programado</v>
      </c>
      <c r="P157" s="575"/>
      <c r="Q157" s="575"/>
      <c r="R157" s="575">
        <v>1</v>
      </c>
      <c r="S157" s="576"/>
      <c r="T157" s="576"/>
      <c r="U157" s="575"/>
      <c r="V157" s="575"/>
      <c r="W157" s="575"/>
      <c r="X157" s="576"/>
      <c r="Y157" s="576"/>
      <c r="Z157" s="575"/>
      <c r="AA157" s="575"/>
      <c r="AB157" s="575"/>
      <c r="AC157" s="575"/>
      <c r="AD157" s="575"/>
    </row>
    <row r="158" spans="1:30" ht="35.25" hidden="1" customHeight="1" thickTop="1" thickBot="1">
      <c r="A158" s="563">
        <v>15.3</v>
      </c>
      <c r="B158" s="564"/>
      <c r="C158" s="564"/>
      <c r="D158" s="564"/>
      <c r="E158" s="564"/>
      <c r="F158" s="577" t="s">
        <v>1312</v>
      </c>
      <c r="G158" s="578">
        <v>0</v>
      </c>
      <c r="H158" s="578">
        <v>0</v>
      </c>
      <c r="I158" s="567" t="str">
        <f t="shared" si="46"/>
        <v>No hay Programación</v>
      </c>
      <c r="J158" s="568" t="str">
        <f t="shared" si="47"/>
        <v>De acuerdo con lo programado</v>
      </c>
      <c r="K158" s="578"/>
      <c r="L158" s="580">
        <v>0</v>
      </c>
      <c r="M158" s="580">
        <v>0</v>
      </c>
      <c r="N158" s="567" t="str">
        <f t="shared" si="45"/>
        <v>No hay Programación</v>
      </c>
      <c r="O158" s="568" t="str">
        <f t="shared" si="48"/>
        <v>De acuerdo con lo programado</v>
      </c>
      <c r="P158" s="575"/>
      <c r="Q158" s="575"/>
      <c r="R158" s="575">
        <v>1</v>
      </c>
      <c r="S158" s="576"/>
      <c r="T158" s="576"/>
      <c r="U158" s="575"/>
      <c r="V158" s="575"/>
      <c r="W158" s="575"/>
      <c r="X158" s="576"/>
      <c r="Y158" s="576"/>
      <c r="Z158" s="575"/>
      <c r="AA158" s="575"/>
      <c r="AB158" s="575"/>
      <c r="AC158" s="575"/>
      <c r="AD158" s="575"/>
    </row>
    <row r="159" spans="1:30" ht="35.25" hidden="1" customHeight="1" thickTop="1" thickBot="1">
      <c r="A159" s="563">
        <v>15.3</v>
      </c>
      <c r="B159" s="564"/>
      <c r="C159" s="564"/>
      <c r="D159" s="564"/>
      <c r="E159" s="564"/>
      <c r="F159" s="577" t="s">
        <v>1312</v>
      </c>
      <c r="G159" s="578">
        <v>0</v>
      </c>
      <c r="H159" s="578">
        <v>0</v>
      </c>
      <c r="I159" s="567" t="str">
        <f t="shared" si="46"/>
        <v>No hay Programación</v>
      </c>
      <c r="J159" s="568" t="str">
        <f t="shared" si="47"/>
        <v>De acuerdo con lo programado</v>
      </c>
      <c r="K159" s="578"/>
      <c r="L159" s="580">
        <v>0</v>
      </c>
      <c r="M159" s="580">
        <v>0</v>
      </c>
      <c r="N159" s="567" t="str">
        <f t="shared" si="45"/>
        <v>No hay Programación</v>
      </c>
      <c r="O159" s="568" t="str">
        <f t="shared" si="48"/>
        <v>De acuerdo con lo programado</v>
      </c>
      <c r="P159" s="575"/>
      <c r="Q159" s="575"/>
      <c r="R159" s="575">
        <v>1</v>
      </c>
      <c r="S159" s="576"/>
      <c r="T159" s="576"/>
      <c r="U159" s="575"/>
      <c r="V159" s="575"/>
      <c r="W159" s="575"/>
      <c r="X159" s="576"/>
      <c r="Y159" s="576"/>
      <c r="Z159" s="575"/>
      <c r="AA159" s="575"/>
      <c r="AB159" s="575"/>
      <c r="AC159" s="575"/>
      <c r="AD159" s="575"/>
    </row>
    <row r="160" spans="1:30" ht="35.25" customHeight="1" thickTop="1" thickBot="1">
      <c r="A160" s="563">
        <v>15.4</v>
      </c>
      <c r="B160" s="564"/>
      <c r="C160" s="564"/>
      <c r="D160" s="564"/>
      <c r="E160" s="564"/>
      <c r="F160" s="577" t="s">
        <v>1313</v>
      </c>
      <c r="G160" s="578">
        <v>2</v>
      </c>
      <c r="H160" s="578">
        <v>2</v>
      </c>
      <c r="I160" s="567">
        <f t="shared" si="46"/>
        <v>1</v>
      </c>
      <c r="J160" s="568" t="str">
        <f t="shared" si="47"/>
        <v>De acuerdo con lo programado</v>
      </c>
      <c r="K160" s="578"/>
      <c r="L160" s="580">
        <v>2</v>
      </c>
      <c r="M160" s="580">
        <v>2</v>
      </c>
      <c r="N160" s="567">
        <f t="shared" si="45"/>
        <v>1</v>
      </c>
      <c r="O160" s="568" t="str">
        <f t="shared" si="48"/>
        <v>De acuerdo con lo programado</v>
      </c>
      <c r="P160" s="575"/>
      <c r="Q160" s="575">
        <v>0</v>
      </c>
      <c r="R160" s="575">
        <v>0</v>
      </c>
      <c r="S160" s="567" t="str">
        <f t="shared" ref="S160:S172" si="52">IF(R160="","No hay ejecución",IF(AND(Q160=0),"No hay Programación", R160/Q160))</f>
        <v>No hay Programación</v>
      </c>
      <c r="T160" s="568" t="str">
        <f t="shared" ref="T160:T172" si="53">IF(S160="No hay ejecución","NA",IF(S160&gt;=90%,"De acuerdo con lo programado",IF(S160&gt;=51%,"Atraso Leve",IF(S160&lt;=50%,"En riesgo cumplimiento"))))</f>
        <v>De acuerdo con lo programado</v>
      </c>
      <c r="U160" s="575"/>
      <c r="V160" s="575">
        <v>1</v>
      </c>
      <c r="W160" s="575">
        <v>1</v>
      </c>
      <c r="X160" s="576">
        <v>100</v>
      </c>
      <c r="Y160" s="576" t="str">
        <f t="shared" ref="Y160:Y171" si="54">IF(X160="No hay ejecución","NA",IF(X160&gt;=90%,"De acuerdo con lo programado",IF(X160&gt;=51%,"Atraso Leve",IF(X160&lt;=50%,"En riesgo cumplimiento"))))</f>
        <v>De acuerdo con lo programado</v>
      </c>
      <c r="Z160" s="575"/>
      <c r="AA160" s="575"/>
      <c r="AB160" s="575"/>
      <c r="AC160" s="575"/>
      <c r="AD160" s="575"/>
    </row>
    <row r="161" spans="1:30" ht="35.25" customHeight="1" thickTop="1" thickBot="1">
      <c r="A161" s="563">
        <v>15.4</v>
      </c>
      <c r="B161" s="564"/>
      <c r="C161" s="564"/>
      <c r="D161" s="564"/>
      <c r="E161" s="564"/>
      <c r="F161" s="577" t="s">
        <v>1313</v>
      </c>
      <c r="G161" s="578">
        <v>2</v>
      </c>
      <c r="H161" s="578">
        <v>2</v>
      </c>
      <c r="I161" s="567">
        <f t="shared" si="46"/>
        <v>1</v>
      </c>
      <c r="J161" s="568" t="str">
        <f t="shared" si="47"/>
        <v>De acuerdo con lo programado</v>
      </c>
      <c r="K161" s="578"/>
      <c r="L161" s="580">
        <v>2</v>
      </c>
      <c r="M161" s="580">
        <v>2</v>
      </c>
      <c r="N161" s="567">
        <f t="shared" si="45"/>
        <v>1</v>
      </c>
      <c r="O161" s="568" t="str">
        <f t="shared" si="48"/>
        <v>De acuerdo con lo programado</v>
      </c>
      <c r="P161" s="575"/>
      <c r="Q161" s="575">
        <v>2</v>
      </c>
      <c r="R161" s="575">
        <v>2</v>
      </c>
      <c r="S161" s="567">
        <f t="shared" si="52"/>
        <v>1</v>
      </c>
      <c r="T161" s="568" t="str">
        <f t="shared" si="53"/>
        <v>De acuerdo con lo programado</v>
      </c>
      <c r="U161" s="575"/>
      <c r="V161" s="575">
        <v>1</v>
      </c>
      <c r="W161" s="575">
        <v>1</v>
      </c>
      <c r="X161" s="576">
        <v>100</v>
      </c>
      <c r="Y161" s="576" t="str">
        <f t="shared" si="54"/>
        <v>De acuerdo con lo programado</v>
      </c>
      <c r="Z161" s="575"/>
      <c r="AA161" s="575"/>
      <c r="AB161" s="575"/>
      <c r="AC161" s="575"/>
      <c r="AD161" s="575"/>
    </row>
    <row r="162" spans="1:30" ht="35.25" customHeight="1" thickTop="1" thickBot="1">
      <c r="A162" s="563">
        <v>15.4</v>
      </c>
      <c r="B162" s="564"/>
      <c r="C162" s="564"/>
      <c r="D162" s="564"/>
      <c r="E162" s="564"/>
      <c r="F162" s="577" t="s">
        <v>1313</v>
      </c>
      <c r="G162" s="578">
        <v>2</v>
      </c>
      <c r="H162" s="578">
        <v>2</v>
      </c>
      <c r="I162" s="567">
        <f t="shared" si="46"/>
        <v>1</v>
      </c>
      <c r="J162" s="568" t="str">
        <f t="shared" si="47"/>
        <v>De acuerdo con lo programado</v>
      </c>
      <c r="K162" s="578"/>
      <c r="L162" s="580">
        <v>3</v>
      </c>
      <c r="M162" s="580">
        <v>3</v>
      </c>
      <c r="N162" s="567">
        <f t="shared" si="45"/>
        <v>1</v>
      </c>
      <c r="O162" s="568" t="str">
        <f t="shared" si="48"/>
        <v>De acuerdo con lo programado</v>
      </c>
      <c r="P162" s="575"/>
      <c r="Q162" s="575">
        <v>1</v>
      </c>
      <c r="R162" s="575">
        <v>1</v>
      </c>
      <c r="S162" s="567">
        <f t="shared" si="52"/>
        <v>1</v>
      </c>
      <c r="T162" s="568" t="str">
        <f t="shared" si="53"/>
        <v>De acuerdo con lo programado</v>
      </c>
      <c r="U162" s="575"/>
      <c r="V162" s="575">
        <v>2</v>
      </c>
      <c r="W162" s="575">
        <v>2</v>
      </c>
      <c r="X162" s="576">
        <v>100</v>
      </c>
      <c r="Y162" s="576" t="str">
        <f t="shared" si="54"/>
        <v>De acuerdo con lo programado</v>
      </c>
      <c r="Z162" s="575"/>
      <c r="AA162" s="575"/>
      <c r="AB162" s="575"/>
      <c r="AC162" s="575"/>
      <c r="AD162" s="575"/>
    </row>
    <row r="163" spans="1:30" ht="35.25" customHeight="1" thickTop="1" thickBot="1">
      <c r="A163" s="563">
        <v>15.4</v>
      </c>
      <c r="B163" s="564"/>
      <c r="C163" s="564"/>
      <c r="D163" s="564"/>
      <c r="E163" s="564"/>
      <c r="F163" s="577" t="s">
        <v>1313</v>
      </c>
      <c r="G163" s="578">
        <v>2</v>
      </c>
      <c r="H163" s="578">
        <v>2</v>
      </c>
      <c r="I163" s="567">
        <f t="shared" si="46"/>
        <v>1</v>
      </c>
      <c r="J163" s="568" t="str">
        <f t="shared" si="47"/>
        <v>De acuerdo con lo programado</v>
      </c>
      <c r="K163" s="578"/>
      <c r="L163" s="580">
        <v>2</v>
      </c>
      <c r="M163" s="580">
        <v>2</v>
      </c>
      <c r="N163" s="567">
        <f t="shared" si="45"/>
        <v>1</v>
      </c>
      <c r="O163" s="568" t="str">
        <f t="shared" si="48"/>
        <v>De acuerdo con lo programado</v>
      </c>
      <c r="P163" s="575"/>
      <c r="Q163" s="575">
        <v>1</v>
      </c>
      <c r="R163" s="575">
        <v>1</v>
      </c>
      <c r="S163" s="567">
        <f t="shared" si="52"/>
        <v>1</v>
      </c>
      <c r="T163" s="568" t="str">
        <f t="shared" si="53"/>
        <v>De acuerdo con lo programado</v>
      </c>
      <c r="U163" s="575"/>
      <c r="V163" s="575">
        <v>3</v>
      </c>
      <c r="W163" s="575">
        <v>3</v>
      </c>
      <c r="X163" s="576">
        <v>100</v>
      </c>
      <c r="Y163" s="576" t="str">
        <f t="shared" si="54"/>
        <v>De acuerdo con lo programado</v>
      </c>
      <c r="Z163" s="575"/>
      <c r="AA163" s="575"/>
      <c r="AB163" s="575"/>
      <c r="AC163" s="575"/>
      <c r="AD163" s="575"/>
    </row>
    <row r="164" spans="1:30" ht="35.25" customHeight="1" thickTop="1" thickBot="1">
      <c r="A164" s="563">
        <v>15.4</v>
      </c>
      <c r="B164" s="564"/>
      <c r="C164" s="564"/>
      <c r="D164" s="564"/>
      <c r="E164" s="564"/>
      <c r="F164" s="577" t="s">
        <v>1313</v>
      </c>
      <c r="G164" s="578">
        <v>2</v>
      </c>
      <c r="H164" s="578">
        <v>2</v>
      </c>
      <c r="I164" s="567">
        <f t="shared" si="46"/>
        <v>1</v>
      </c>
      <c r="J164" s="568" t="str">
        <f t="shared" si="47"/>
        <v>De acuerdo con lo programado</v>
      </c>
      <c r="K164" s="578"/>
      <c r="L164" s="580">
        <v>2</v>
      </c>
      <c r="M164" s="580">
        <v>2</v>
      </c>
      <c r="N164" s="567">
        <f t="shared" si="45"/>
        <v>1</v>
      </c>
      <c r="O164" s="568" t="str">
        <f t="shared" si="48"/>
        <v>De acuerdo con lo programado</v>
      </c>
      <c r="P164" s="575"/>
      <c r="Q164" s="575">
        <v>2</v>
      </c>
      <c r="R164" s="575">
        <v>1</v>
      </c>
      <c r="S164" s="567">
        <f t="shared" si="52"/>
        <v>0.5</v>
      </c>
      <c r="T164" s="568" t="str">
        <f t="shared" si="53"/>
        <v>En riesgo cumplimiento</v>
      </c>
      <c r="U164" s="575"/>
      <c r="V164" s="575">
        <v>2</v>
      </c>
      <c r="W164" s="575">
        <v>2</v>
      </c>
      <c r="X164" s="576">
        <v>100</v>
      </c>
      <c r="Y164" s="576" t="str">
        <f t="shared" si="54"/>
        <v>De acuerdo con lo programado</v>
      </c>
      <c r="Z164" s="575"/>
      <c r="AA164" s="575"/>
      <c r="AB164" s="575"/>
      <c r="AC164" s="575"/>
      <c r="AD164" s="575"/>
    </row>
    <row r="165" spans="1:30" ht="35.25" customHeight="1" thickTop="1" thickBot="1">
      <c r="A165" s="563">
        <v>15.4</v>
      </c>
      <c r="B165" s="564"/>
      <c r="C165" s="564"/>
      <c r="D165" s="564"/>
      <c r="E165" s="564"/>
      <c r="F165" s="577" t="s">
        <v>1313</v>
      </c>
      <c r="G165" s="578">
        <v>2</v>
      </c>
      <c r="H165" s="578">
        <v>2</v>
      </c>
      <c r="I165" s="567">
        <f t="shared" si="46"/>
        <v>1</v>
      </c>
      <c r="J165" s="568" t="str">
        <f t="shared" si="47"/>
        <v>De acuerdo con lo programado</v>
      </c>
      <c r="K165" s="578"/>
      <c r="L165" s="580">
        <v>2</v>
      </c>
      <c r="M165" s="580">
        <v>2</v>
      </c>
      <c r="N165" s="567">
        <f t="shared" si="45"/>
        <v>1</v>
      </c>
      <c r="O165" s="568" t="str">
        <f t="shared" si="48"/>
        <v>De acuerdo con lo programado</v>
      </c>
      <c r="P165" s="575"/>
      <c r="Q165" s="575">
        <v>1</v>
      </c>
      <c r="R165" s="575">
        <v>1</v>
      </c>
      <c r="S165" s="567">
        <f t="shared" si="52"/>
        <v>1</v>
      </c>
      <c r="T165" s="568" t="str">
        <f t="shared" si="53"/>
        <v>De acuerdo con lo programado</v>
      </c>
      <c r="U165" s="575"/>
      <c r="V165" s="575">
        <v>3</v>
      </c>
      <c r="W165" s="575">
        <v>3</v>
      </c>
      <c r="X165" s="576">
        <v>100</v>
      </c>
      <c r="Y165" s="576" t="str">
        <f t="shared" si="54"/>
        <v>De acuerdo con lo programado</v>
      </c>
      <c r="Z165" s="575"/>
      <c r="AA165" s="575"/>
      <c r="AB165" s="575"/>
      <c r="AC165" s="575"/>
      <c r="AD165" s="575"/>
    </row>
    <row r="166" spans="1:30" ht="35.25" customHeight="1" thickTop="1" thickBot="1">
      <c r="A166" s="563">
        <v>15.4</v>
      </c>
      <c r="B166" s="564"/>
      <c r="C166" s="564"/>
      <c r="D166" s="564"/>
      <c r="E166" s="564"/>
      <c r="F166" s="577" t="s">
        <v>1313</v>
      </c>
      <c r="G166" s="578">
        <v>2</v>
      </c>
      <c r="H166" s="578">
        <v>2</v>
      </c>
      <c r="I166" s="567">
        <f t="shared" si="46"/>
        <v>1</v>
      </c>
      <c r="J166" s="568" t="str">
        <f t="shared" si="47"/>
        <v>De acuerdo con lo programado</v>
      </c>
      <c r="K166" s="578"/>
      <c r="L166" s="580">
        <v>2</v>
      </c>
      <c r="M166" s="580">
        <v>2</v>
      </c>
      <c r="N166" s="567">
        <f t="shared" si="45"/>
        <v>1</v>
      </c>
      <c r="O166" s="568" t="str">
        <f t="shared" si="48"/>
        <v>De acuerdo con lo programado</v>
      </c>
      <c r="P166" s="575"/>
      <c r="Q166" s="575">
        <v>1</v>
      </c>
      <c r="R166" s="575">
        <v>1</v>
      </c>
      <c r="S166" s="567">
        <f t="shared" si="52"/>
        <v>1</v>
      </c>
      <c r="T166" s="568" t="str">
        <f t="shared" si="53"/>
        <v>De acuerdo con lo programado</v>
      </c>
      <c r="U166" s="575"/>
      <c r="V166" s="575">
        <v>3</v>
      </c>
      <c r="W166" s="575">
        <v>3</v>
      </c>
      <c r="X166" s="576">
        <v>100</v>
      </c>
      <c r="Y166" s="576" t="str">
        <f t="shared" si="54"/>
        <v>De acuerdo con lo programado</v>
      </c>
      <c r="Z166" s="575"/>
      <c r="AA166" s="575"/>
      <c r="AB166" s="575"/>
      <c r="AC166" s="575"/>
      <c r="AD166" s="575"/>
    </row>
    <row r="167" spans="1:30" ht="35.25" customHeight="1" thickTop="1" thickBot="1">
      <c r="A167" s="563">
        <v>15.4</v>
      </c>
      <c r="B167" s="564"/>
      <c r="C167" s="564"/>
      <c r="D167" s="564"/>
      <c r="E167" s="564"/>
      <c r="F167" s="577" t="s">
        <v>1313</v>
      </c>
      <c r="G167" s="578">
        <v>2</v>
      </c>
      <c r="H167" s="578">
        <v>2</v>
      </c>
      <c r="I167" s="567">
        <f t="shared" si="46"/>
        <v>1</v>
      </c>
      <c r="J167" s="568" t="str">
        <f t="shared" si="47"/>
        <v>De acuerdo con lo programado</v>
      </c>
      <c r="K167" s="578"/>
      <c r="L167" s="580">
        <v>2</v>
      </c>
      <c r="M167" s="580">
        <v>2</v>
      </c>
      <c r="N167" s="567">
        <f t="shared" si="45"/>
        <v>1</v>
      </c>
      <c r="O167" s="568" t="str">
        <f t="shared" si="48"/>
        <v>De acuerdo con lo programado</v>
      </c>
      <c r="P167" s="575"/>
      <c r="Q167" s="575">
        <v>1</v>
      </c>
      <c r="R167" s="575">
        <v>1</v>
      </c>
      <c r="S167" s="567">
        <f t="shared" si="52"/>
        <v>1</v>
      </c>
      <c r="T167" s="568" t="str">
        <f t="shared" si="53"/>
        <v>De acuerdo con lo programado</v>
      </c>
      <c r="U167" s="575"/>
      <c r="V167" s="575">
        <v>3</v>
      </c>
      <c r="W167" s="575">
        <v>3</v>
      </c>
      <c r="X167" s="576">
        <v>100</v>
      </c>
      <c r="Y167" s="576" t="str">
        <f t="shared" si="54"/>
        <v>De acuerdo con lo programado</v>
      </c>
      <c r="Z167" s="575"/>
      <c r="AA167" s="575"/>
      <c r="AB167" s="575"/>
      <c r="AC167" s="575"/>
      <c r="AD167" s="575"/>
    </row>
    <row r="168" spans="1:30" ht="35.25" customHeight="1" thickTop="1" thickBot="1">
      <c r="A168" s="563">
        <v>15.4</v>
      </c>
      <c r="B168" s="564"/>
      <c r="C168" s="564"/>
      <c r="D168" s="564"/>
      <c r="E168" s="564"/>
      <c r="F168" s="577" t="s">
        <v>1313</v>
      </c>
      <c r="G168" s="578">
        <v>2</v>
      </c>
      <c r="H168" s="578">
        <v>2</v>
      </c>
      <c r="I168" s="567">
        <f t="shared" si="46"/>
        <v>1</v>
      </c>
      <c r="J168" s="568" t="str">
        <f t="shared" si="47"/>
        <v>De acuerdo con lo programado</v>
      </c>
      <c r="K168" s="578"/>
      <c r="L168" s="580">
        <v>2</v>
      </c>
      <c r="M168" s="580">
        <v>2</v>
      </c>
      <c r="N168" s="567">
        <f t="shared" si="45"/>
        <v>1</v>
      </c>
      <c r="O168" s="568" t="str">
        <f t="shared" si="48"/>
        <v>De acuerdo con lo programado</v>
      </c>
      <c r="P168" s="575"/>
      <c r="Q168" s="575">
        <v>1</v>
      </c>
      <c r="R168" s="575">
        <v>1</v>
      </c>
      <c r="S168" s="567">
        <f t="shared" si="52"/>
        <v>1</v>
      </c>
      <c r="T168" s="568" t="str">
        <f t="shared" si="53"/>
        <v>De acuerdo con lo programado</v>
      </c>
      <c r="U168" s="575"/>
      <c r="V168" s="575">
        <v>3</v>
      </c>
      <c r="W168" s="575">
        <v>3</v>
      </c>
      <c r="X168" s="576">
        <v>100</v>
      </c>
      <c r="Y168" s="576" t="str">
        <f t="shared" si="54"/>
        <v>De acuerdo con lo programado</v>
      </c>
      <c r="Z168" s="575"/>
      <c r="AA168" s="575"/>
      <c r="AB168" s="575"/>
      <c r="AC168" s="575"/>
      <c r="AD168" s="575"/>
    </row>
    <row r="169" spans="1:30" ht="35.25" customHeight="1" thickTop="1" thickBot="1">
      <c r="A169" s="563">
        <v>15.4</v>
      </c>
      <c r="B169" s="564"/>
      <c r="C169" s="564"/>
      <c r="D169" s="564"/>
      <c r="E169" s="564"/>
      <c r="F169" s="577" t="s">
        <v>1313</v>
      </c>
      <c r="G169" s="578">
        <v>2</v>
      </c>
      <c r="H169" s="578">
        <v>2</v>
      </c>
      <c r="I169" s="567">
        <f t="shared" si="46"/>
        <v>1</v>
      </c>
      <c r="J169" s="568" t="str">
        <f t="shared" si="47"/>
        <v>De acuerdo con lo programado</v>
      </c>
      <c r="K169" s="578"/>
      <c r="L169" s="580">
        <v>4</v>
      </c>
      <c r="M169" s="580">
        <v>4</v>
      </c>
      <c r="N169" s="567">
        <f t="shared" si="45"/>
        <v>1</v>
      </c>
      <c r="O169" s="568" t="str">
        <f t="shared" si="48"/>
        <v>De acuerdo con lo programado</v>
      </c>
      <c r="P169" s="575"/>
      <c r="Q169" s="575">
        <v>1</v>
      </c>
      <c r="R169" s="575">
        <v>1</v>
      </c>
      <c r="S169" s="567">
        <f t="shared" si="52"/>
        <v>1</v>
      </c>
      <c r="T169" s="568" t="str">
        <f t="shared" si="53"/>
        <v>De acuerdo con lo programado</v>
      </c>
      <c r="U169" s="575"/>
      <c r="V169" s="575">
        <v>2</v>
      </c>
      <c r="W169" s="575">
        <v>2</v>
      </c>
      <c r="X169" s="576">
        <v>100</v>
      </c>
      <c r="Y169" s="576" t="str">
        <f t="shared" si="54"/>
        <v>De acuerdo con lo programado</v>
      </c>
      <c r="Z169" s="575"/>
      <c r="AA169" s="575"/>
      <c r="AB169" s="575"/>
      <c r="AC169" s="575"/>
      <c r="AD169" s="575"/>
    </row>
    <row r="170" spans="1:30" ht="35.25" customHeight="1" thickTop="1" thickBot="1">
      <c r="A170" s="563">
        <v>15.5</v>
      </c>
      <c r="B170" s="564"/>
      <c r="C170" s="564"/>
      <c r="D170" s="564"/>
      <c r="E170" s="564"/>
      <c r="F170" s="577" t="s">
        <v>1314</v>
      </c>
      <c r="G170" s="578">
        <v>1</v>
      </c>
      <c r="H170" s="578">
        <v>1</v>
      </c>
      <c r="I170" s="567">
        <f t="shared" si="46"/>
        <v>1</v>
      </c>
      <c r="J170" s="568" t="str">
        <f t="shared" si="47"/>
        <v>De acuerdo con lo programado</v>
      </c>
      <c r="K170" s="578"/>
      <c r="L170" s="580">
        <v>3</v>
      </c>
      <c r="M170" s="580">
        <v>3</v>
      </c>
      <c r="N170" s="567">
        <f t="shared" si="45"/>
        <v>1</v>
      </c>
      <c r="O170" s="568" t="str">
        <f t="shared" si="48"/>
        <v>De acuerdo con lo programado</v>
      </c>
      <c r="P170" s="575"/>
      <c r="Q170" s="575">
        <v>1</v>
      </c>
      <c r="R170" s="575">
        <v>1</v>
      </c>
      <c r="S170" s="567">
        <f t="shared" si="52"/>
        <v>1</v>
      </c>
      <c r="T170" s="568" t="str">
        <f t="shared" si="53"/>
        <v>De acuerdo con lo programado</v>
      </c>
      <c r="U170" s="575"/>
      <c r="V170" s="575">
        <v>1</v>
      </c>
      <c r="W170" s="575">
        <v>1</v>
      </c>
      <c r="X170" s="576">
        <v>100</v>
      </c>
      <c r="Y170" s="576" t="str">
        <f t="shared" si="54"/>
        <v>De acuerdo con lo programado</v>
      </c>
      <c r="Z170" s="575"/>
      <c r="AA170" s="575"/>
      <c r="AB170" s="575"/>
      <c r="AC170" s="575"/>
      <c r="AD170" s="575"/>
    </row>
    <row r="171" spans="1:30" ht="35.25" customHeight="1" thickTop="1" thickBot="1">
      <c r="A171" s="563">
        <v>15.5</v>
      </c>
      <c r="B171" s="564"/>
      <c r="C171" s="564"/>
      <c r="D171" s="564"/>
      <c r="E171" s="564"/>
      <c r="F171" s="577" t="s">
        <v>1314</v>
      </c>
      <c r="G171" s="578">
        <v>0</v>
      </c>
      <c r="H171" s="578">
        <v>0</v>
      </c>
      <c r="I171" s="567" t="str">
        <f t="shared" si="46"/>
        <v>No hay Programación</v>
      </c>
      <c r="J171" s="568" t="str">
        <f t="shared" si="47"/>
        <v>De acuerdo con lo programado</v>
      </c>
      <c r="K171" s="578"/>
      <c r="L171" s="580">
        <v>1</v>
      </c>
      <c r="M171" s="580">
        <v>1</v>
      </c>
      <c r="N171" s="567">
        <f t="shared" si="45"/>
        <v>1</v>
      </c>
      <c r="O171" s="568" t="str">
        <f t="shared" si="48"/>
        <v>De acuerdo con lo programado</v>
      </c>
      <c r="P171" s="575"/>
      <c r="Q171" s="575">
        <v>2</v>
      </c>
      <c r="R171" s="575">
        <v>2</v>
      </c>
      <c r="S171" s="567">
        <f t="shared" si="52"/>
        <v>1</v>
      </c>
      <c r="T171" s="568" t="str">
        <f t="shared" si="53"/>
        <v>De acuerdo con lo programado</v>
      </c>
      <c r="U171" s="575"/>
      <c r="V171" s="575">
        <v>1</v>
      </c>
      <c r="W171" s="575">
        <v>1</v>
      </c>
      <c r="X171" s="576">
        <v>100</v>
      </c>
      <c r="Y171" s="576" t="str">
        <f t="shared" si="54"/>
        <v>De acuerdo con lo programado</v>
      </c>
      <c r="Z171" s="575"/>
      <c r="AA171" s="575"/>
      <c r="AB171" s="575"/>
      <c r="AC171" s="575"/>
      <c r="AD171" s="575"/>
    </row>
    <row r="172" spans="1:30" ht="35.25" hidden="1" customHeight="1" thickTop="1" thickBot="1">
      <c r="A172" s="563">
        <v>15.5</v>
      </c>
      <c r="B172" s="564"/>
      <c r="C172" s="564"/>
      <c r="D172" s="564"/>
      <c r="E172" s="564"/>
      <c r="F172" s="577" t="s">
        <v>1314</v>
      </c>
      <c r="G172" s="578">
        <v>0</v>
      </c>
      <c r="H172" s="578">
        <v>0</v>
      </c>
      <c r="I172" s="567" t="str">
        <f t="shared" si="46"/>
        <v>No hay Programación</v>
      </c>
      <c r="J172" s="568" t="str">
        <f t="shared" si="47"/>
        <v>De acuerdo con lo programado</v>
      </c>
      <c r="K172" s="578"/>
      <c r="L172" s="580">
        <v>1</v>
      </c>
      <c r="M172" s="580">
        <v>1</v>
      </c>
      <c r="N172" s="567">
        <f t="shared" si="45"/>
        <v>1</v>
      </c>
      <c r="O172" s="568" t="str">
        <f t="shared" si="48"/>
        <v>De acuerdo con lo programado</v>
      </c>
      <c r="P172" s="575"/>
      <c r="Q172" s="575">
        <v>1</v>
      </c>
      <c r="R172" s="575">
        <v>1</v>
      </c>
      <c r="S172" s="567">
        <f t="shared" si="52"/>
        <v>1</v>
      </c>
      <c r="T172" s="568" t="str">
        <f t="shared" si="53"/>
        <v>De acuerdo con lo programado</v>
      </c>
      <c r="U172" s="575"/>
      <c r="V172" s="575">
        <v>0</v>
      </c>
      <c r="W172" s="575">
        <v>0</v>
      </c>
      <c r="X172" s="576">
        <v>0</v>
      </c>
      <c r="Y172" s="576"/>
      <c r="Z172" s="575"/>
      <c r="AA172" s="575"/>
      <c r="AB172" s="575"/>
      <c r="AC172" s="575"/>
      <c r="AD172" s="575"/>
    </row>
    <row r="173" spans="1:30" ht="35.25" hidden="1" customHeight="1" thickTop="1" thickBot="1">
      <c r="A173" s="563">
        <v>15.5</v>
      </c>
      <c r="B173" s="564"/>
      <c r="C173" s="564"/>
      <c r="D173" s="564"/>
      <c r="E173" s="564"/>
      <c r="F173" s="577" t="s">
        <v>1314</v>
      </c>
      <c r="G173" s="578">
        <v>0</v>
      </c>
      <c r="H173" s="578">
        <v>0</v>
      </c>
      <c r="I173" s="567" t="str">
        <f t="shared" si="46"/>
        <v>No hay Programación</v>
      </c>
      <c r="J173" s="568" t="str">
        <f t="shared" si="47"/>
        <v>De acuerdo con lo programado</v>
      </c>
      <c r="K173" s="578"/>
      <c r="L173" s="580">
        <v>0</v>
      </c>
      <c r="M173" s="580">
        <v>0</v>
      </c>
      <c r="N173" s="567" t="str">
        <f t="shared" si="45"/>
        <v>No hay Programación</v>
      </c>
      <c r="O173" s="568" t="str">
        <f t="shared" si="48"/>
        <v>De acuerdo con lo programado</v>
      </c>
      <c r="P173" s="575"/>
      <c r="Q173" s="575"/>
      <c r="R173" s="575"/>
      <c r="S173" s="576"/>
      <c r="T173" s="576"/>
      <c r="U173" s="575"/>
      <c r="V173" s="575"/>
      <c r="W173" s="575"/>
      <c r="X173" s="576"/>
      <c r="Y173" s="576"/>
      <c r="Z173" s="575"/>
      <c r="AA173" s="575"/>
      <c r="AB173" s="575"/>
      <c r="AC173" s="575"/>
      <c r="AD173" s="575"/>
    </row>
    <row r="174" spans="1:30" ht="35.25" customHeight="1" thickTop="1" thickBot="1">
      <c r="A174" s="563">
        <v>15.6</v>
      </c>
      <c r="B174" s="564"/>
      <c r="C174" s="564"/>
      <c r="D174" s="564"/>
      <c r="E174" s="564"/>
      <c r="F174" s="577" t="s">
        <v>1315</v>
      </c>
      <c r="G174" s="578">
        <v>2</v>
      </c>
      <c r="H174" s="578">
        <v>2</v>
      </c>
      <c r="I174" s="567">
        <f t="shared" si="46"/>
        <v>1</v>
      </c>
      <c r="J174" s="568" t="str">
        <f t="shared" si="47"/>
        <v>De acuerdo con lo programado</v>
      </c>
      <c r="K174" s="578"/>
      <c r="L174" s="580">
        <v>3</v>
      </c>
      <c r="M174" s="580">
        <v>3</v>
      </c>
      <c r="N174" s="567">
        <f t="shared" si="45"/>
        <v>1</v>
      </c>
      <c r="O174" s="568" t="str">
        <f t="shared" si="48"/>
        <v>De acuerdo con lo programado</v>
      </c>
      <c r="P174" s="575"/>
      <c r="Q174" s="575">
        <v>4</v>
      </c>
      <c r="R174" s="575">
        <v>4</v>
      </c>
      <c r="S174" s="567">
        <f t="shared" ref="S174:S181" si="55">IF(R174="","No hay ejecución",IF(AND(Q174=0),"No hay Programación", R174/Q174))</f>
        <v>1</v>
      </c>
      <c r="T174" s="568" t="str">
        <f t="shared" ref="T174:T181" si="56">IF(S174="No hay ejecución","NA",IF(S174&gt;=90%,"De acuerdo con lo programado",IF(S174&gt;=51%,"Atraso Leve",IF(S174&lt;=50%,"En riesgo cumplimiento"))))</f>
        <v>De acuerdo con lo programado</v>
      </c>
      <c r="U174" s="575"/>
      <c r="V174" s="575">
        <v>4</v>
      </c>
      <c r="W174" s="575">
        <v>4</v>
      </c>
      <c r="X174" s="576">
        <v>100</v>
      </c>
      <c r="Y174" s="576" t="str">
        <f t="shared" ref="Y174:Y181" si="57">IF(X174="No hay ejecución","NA",IF(X174&gt;=90%,"De acuerdo con lo programado",IF(X174&gt;=51%,"Atraso Leve",IF(X174&lt;=50%,"En riesgo cumplimiento"))))</f>
        <v>De acuerdo con lo programado</v>
      </c>
      <c r="Z174" s="575"/>
      <c r="AA174" s="575"/>
      <c r="AB174" s="575"/>
      <c r="AC174" s="575"/>
      <c r="AD174" s="575"/>
    </row>
    <row r="175" spans="1:30" ht="35.25" customHeight="1" thickTop="1" thickBot="1">
      <c r="A175" s="563">
        <v>15.6</v>
      </c>
      <c r="B175" s="564"/>
      <c r="C175" s="564"/>
      <c r="D175" s="564"/>
      <c r="E175" s="564"/>
      <c r="F175" s="577" t="s">
        <v>1315</v>
      </c>
      <c r="G175" s="578">
        <v>1</v>
      </c>
      <c r="H175" s="578">
        <v>0</v>
      </c>
      <c r="I175" s="567">
        <f t="shared" si="46"/>
        <v>0</v>
      </c>
      <c r="J175" s="568" t="str">
        <f t="shared" si="47"/>
        <v>En riesgo cumplimiento</v>
      </c>
      <c r="K175" s="578"/>
      <c r="L175" s="580">
        <v>2</v>
      </c>
      <c r="M175" s="580">
        <v>2</v>
      </c>
      <c r="N175" s="567">
        <f t="shared" si="45"/>
        <v>1</v>
      </c>
      <c r="O175" s="568" t="str">
        <f t="shared" si="48"/>
        <v>De acuerdo con lo programado</v>
      </c>
      <c r="P175" s="575"/>
      <c r="Q175" s="575">
        <v>3</v>
      </c>
      <c r="R175" s="575">
        <v>3</v>
      </c>
      <c r="S175" s="567">
        <f t="shared" si="55"/>
        <v>1</v>
      </c>
      <c r="T175" s="568" t="str">
        <f t="shared" si="56"/>
        <v>De acuerdo con lo programado</v>
      </c>
      <c r="U175" s="575"/>
      <c r="V175" s="575">
        <v>4</v>
      </c>
      <c r="W175" s="575">
        <v>4</v>
      </c>
      <c r="X175" s="576">
        <v>100</v>
      </c>
      <c r="Y175" s="576" t="str">
        <f t="shared" si="57"/>
        <v>De acuerdo con lo programado</v>
      </c>
      <c r="Z175" s="575"/>
      <c r="AA175" s="575"/>
      <c r="AB175" s="575"/>
      <c r="AC175" s="575"/>
      <c r="AD175" s="575"/>
    </row>
    <row r="176" spans="1:30" ht="35.25" customHeight="1" thickTop="1" thickBot="1">
      <c r="A176" s="563">
        <v>15.7</v>
      </c>
      <c r="B176" s="564"/>
      <c r="C176" s="564"/>
      <c r="D176" s="564"/>
      <c r="E176" s="564"/>
      <c r="F176" s="587" t="s">
        <v>1316</v>
      </c>
      <c r="G176" s="588">
        <v>3</v>
      </c>
      <c r="H176" s="588">
        <v>3</v>
      </c>
      <c r="I176" s="567">
        <f t="shared" si="46"/>
        <v>1</v>
      </c>
      <c r="J176" s="568" t="str">
        <f t="shared" si="47"/>
        <v>De acuerdo con lo programado</v>
      </c>
      <c r="K176" s="588"/>
      <c r="L176" s="580">
        <v>1</v>
      </c>
      <c r="M176" s="580">
        <v>1</v>
      </c>
      <c r="N176" s="567">
        <f t="shared" si="45"/>
        <v>1</v>
      </c>
      <c r="O176" s="568" t="str">
        <f t="shared" si="48"/>
        <v>De acuerdo con lo programado</v>
      </c>
      <c r="P176" s="575"/>
      <c r="Q176" s="575">
        <v>2</v>
      </c>
      <c r="R176" s="575">
        <v>2</v>
      </c>
      <c r="S176" s="567">
        <f t="shared" si="55"/>
        <v>1</v>
      </c>
      <c r="T176" s="568" t="str">
        <f t="shared" si="56"/>
        <v>De acuerdo con lo programado</v>
      </c>
      <c r="U176" s="575"/>
      <c r="V176" s="575">
        <v>3</v>
      </c>
      <c r="W176" s="575">
        <v>3</v>
      </c>
      <c r="X176" s="576">
        <v>100</v>
      </c>
      <c r="Y176" s="576" t="str">
        <f t="shared" si="57"/>
        <v>De acuerdo con lo programado</v>
      </c>
      <c r="Z176" s="575"/>
      <c r="AA176" s="575"/>
      <c r="AB176" s="575"/>
      <c r="AC176" s="575"/>
      <c r="AD176" s="575"/>
    </row>
    <row r="177" spans="1:30" ht="35.25" customHeight="1" thickTop="1" thickBot="1">
      <c r="A177" s="563">
        <v>15.7</v>
      </c>
      <c r="B177" s="564"/>
      <c r="C177" s="564"/>
      <c r="D177" s="564"/>
      <c r="E177" s="564"/>
      <c r="F177" s="587" t="s">
        <v>1316</v>
      </c>
      <c r="G177" s="588">
        <v>3</v>
      </c>
      <c r="H177" s="588">
        <v>3</v>
      </c>
      <c r="I177" s="567">
        <f t="shared" si="46"/>
        <v>1</v>
      </c>
      <c r="J177" s="568" t="str">
        <f t="shared" si="47"/>
        <v>De acuerdo con lo programado</v>
      </c>
      <c r="K177" s="588"/>
      <c r="L177" s="580">
        <v>2</v>
      </c>
      <c r="M177" s="580">
        <v>1</v>
      </c>
      <c r="N177" s="567">
        <f t="shared" si="45"/>
        <v>0.5</v>
      </c>
      <c r="O177" s="568" t="str">
        <f t="shared" si="48"/>
        <v>En riesgo cumplimiento</v>
      </c>
      <c r="P177" s="575"/>
      <c r="Q177" s="575">
        <v>1</v>
      </c>
      <c r="R177" s="575">
        <v>1</v>
      </c>
      <c r="S177" s="567">
        <f t="shared" si="55"/>
        <v>1</v>
      </c>
      <c r="T177" s="568" t="str">
        <f t="shared" si="56"/>
        <v>De acuerdo con lo programado</v>
      </c>
      <c r="U177" s="575"/>
      <c r="V177" s="575">
        <v>3</v>
      </c>
      <c r="W177" s="575">
        <v>3</v>
      </c>
      <c r="X177" s="576">
        <v>100</v>
      </c>
      <c r="Y177" s="576" t="str">
        <f t="shared" si="57"/>
        <v>De acuerdo con lo programado</v>
      </c>
      <c r="Z177" s="575"/>
      <c r="AA177" s="575"/>
      <c r="AB177" s="575"/>
      <c r="AC177" s="575"/>
      <c r="AD177" s="575"/>
    </row>
    <row r="178" spans="1:30" ht="35.25" customHeight="1" thickTop="1" thickBot="1">
      <c r="A178" s="563">
        <v>15.7</v>
      </c>
      <c r="B178" s="564"/>
      <c r="C178" s="564"/>
      <c r="D178" s="564"/>
      <c r="E178" s="564"/>
      <c r="F178" s="587" t="s">
        <v>1316</v>
      </c>
      <c r="G178" s="588">
        <v>4</v>
      </c>
      <c r="H178" s="588">
        <v>4</v>
      </c>
      <c r="I178" s="567">
        <f t="shared" si="46"/>
        <v>1</v>
      </c>
      <c r="J178" s="568" t="str">
        <f t="shared" si="47"/>
        <v>De acuerdo con lo programado</v>
      </c>
      <c r="K178" s="588"/>
      <c r="L178" s="580">
        <v>1</v>
      </c>
      <c r="M178" s="580">
        <v>1</v>
      </c>
      <c r="N178" s="567">
        <f t="shared" si="45"/>
        <v>1</v>
      </c>
      <c r="O178" s="568" t="str">
        <f t="shared" si="48"/>
        <v>De acuerdo con lo programado</v>
      </c>
      <c r="P178" s="575"/>
      <c r="Q178" s="575">
        <v>1</v>
      </c>
      <c r="R178" s="575">
        <v>1</v>
      </c>
      <c r="S178" s="567">
        <f t="shared" si="55"/>
        <v>1</v>
      </c>
      <c r="T178" s="568" t="str">
        <f t="shared" si="56"/>
        <v>De acuerdo con lo programado</v>
      </c>
      <c r="U178" s="575"/>
      <c r="V178" s="575">
        <v>2</v>
      </c>
      <c r="W178" s="575">
        <v>2</v>
      </c>
      <c r="X178" s="576">
        <v>100</v>
      </c>
      <c r="Y178" s="576" t="str">
        <f t="shared" si="57"/>
        <v>De acuerdo con lo programado</v>
      </c>
      <c r="Z178" s="575"/>
      <c r="AA178" s="575"/>
      <c r="AB178" s="575"/>
      <c r="AC178" s="575"/>
      <c r="AD178" s="575"/>
    </row>
    <row r="179" spans="1:30" ht="35.25" customHeight="1" thickTop="1" thickBot="1">
      <c r="A179" s="563">
        <v>15.7</v>
      </c>
      <c r="B179" s="564"/>
      <c r="C179" s="564"/>
      <c r="D179" s="564"/>
      <c r="E179" s="564"/>
      <c r="F179" s="587" t="s">
        <v>1316</v>
      </c>
      <c r="G179" s="588">
        <v>3</v>
      </c>
      <c r="H179" s="588">
        <v>3</v>
      </c>
      <c r="I179" s="567">
        <f t="shared" si="46"/>
        <v>1</v>
      </c>
      <c r="J179" s="568" t="str">
        <f t="shared" si="47"/>
        <v>De acuerdo con lo programado</v>
      </c>
      <c r="K179" s="588"/>
      <c r="L179" s="580">
        <v>1</v>
      </c>
      <c r="M179" s="580">
        <v>1</v>
      </c>
      <c r="N179" s="567">
        <f t="shared" si="45"/>
        <v>1</v>
      </c>
      <c r="O179" s="568" t="str">
        <f t="shared" si="48"/>
        <v>De acuerdo con lo programado</v>
      </c>
      <c r="P179" s="575"/>
      <c r="Q179" s="575">
        <v>1</v>
      </c>
      <c r="R179" s="575">
        <v>1</v>
      </c>
      <c r="S179" s="567">
        <f t="shared" si="55"/>
        <v>1</v>
      </c>
      <c r="T179" s="568" t="str">
        <f t="shared" si="56"/>
        <v>De acuerdo con lo programado</v>
      </c>
      <c r="U179" s="575"/>
      <c r="V179" s="575">
        <v>2</v>
      </c>
      <c r="W179" s="575">
        <v>2</v>
      </c>
      <c r="X179" s="576">
        <v>100</v>
      </c>
      <c r="Y179" s="576" t="str">
        <f t="shared" si="57"/>
        <v>De acuerdo con lo programado</v>
      </c>
      <c r="Z179" s="575"/>
      <c r="AA179" s="575"/>
      <c r="AB179" s="575"/>
      <c r="AC179" s="575"/>
      <c r="AD179" s="575"/>
    </row>
    <row r="180" spans="1:30" ht="35.25" customHeight="1" thickTop="1" thickBot="1">
      <c r="A180" s="563">
        <v>15.7</v>
      </c>
      <c r="B180" s="564"/>
      <c r="C180" s="564"/>
      <c r="D180" s="564"/>
      <c r="E180" s="564"/>
      <c r="F180" s="587" t="s">
        <v>1316</v>
      </c>
      <c r="G180" s="588">
        <v>4</v>
      </c>
      <c r="H180" s="588">
        <v>4</v>
      </c>
      <c r="I180" s="567">
        <f t="shared" si="46"/>
        <v>1</v>
      </c>
      <c r="J180" s="568" t="str">
        <f t="shared" si="47"/>
        <v>De acuerdo con lo programado</v>
      </c>
      <c r="K180" s="588"/>
      <c r="L180" s="580">
        <v>2</v>
      </c>
      <c r="M180" s="580">
        <v>1</v>
      </c>
      <c r="N180" s="567">
        <f t="shared" si="45"/>
        <v>0.5</v>
      </c>
      <c r="O180" s="568" t="str">
        <f t="shared" si="48"/>
        <v>En riesgo cumplimiento</v>
      </c>
      <c r="P180" s="575"/>
      <c r="Q180" s="575">
        <v>1</v>
      </c>
      <c r="R180" s="575">
        <v>1</v>
      </c>
      <c r="S180" s="567">
        <f t="shared" si="55"/>
        <v>1</v>
      </c>
      <c r="T180" s="568" t="str">
        <f t="shared" si="56"/>
        <v>De acuerdo con lo programado</v>
      </c>
      <c r="U180" s="575"/>
      <c r="V180" s="575">
        <v>2</v>
      </c>
      <c r="W180" s="575">
        <v>2</v>
      </c>
      <c r="X180" s="576">
        <v>100</v>
      </c>
      <c r="Y180" s="576" t="str">
        <f t="shared" si="57"/>
        <v>De acuerdo con lo programado</v>
      </c>
      <c r="Z180" s="575"/>
      <c r="AA180" s="575"/>
      <c r="AB180" s="575"/>
      <c r="AC180" s="575"/>
      <c r="AD180" s="575"/>
    </row>
    <row r="181" spans="1:30" ht="35.25" customHeight="1" thickTop="1" thickBot="1">
      <c r="A181" s="563">
        <v>15.7</v>
      </c>
      <c r="B181" s="564"/>
      <c r="C181" s="564"/>
      <c r="D181" s="564"/>
      <c r="E181" s="564"/>
      <c r="F181" s="587" t="s">
        <v>1316</v>
      </c>
      <c r="G181" s="588">
        <v>3</v>
      </c>
      <c r="H181" s="588">
        <v>3</v>
      </c>
      <c r="I181" s="567">
        <f t="shared" si="46"/>
        <v>1</v>
      </c>
      <c r="J181" s="568" t="str">
        <f t="shared" si="47"/>
        <v>De acuerdo con lo programado</v>
      </c>
      <c r="K181" s="588"/>
      <c r="L181" s="580">
        <v>1</v>
      </c>
      <c r="M181" s="580">
        <v>1</v>
      </c>
      <c r="N181" s="567">
        <f t="shared" si="45"/>
        <v>1</v>
      </c>
      <c r="O181" s="568" t="str">
        <f t="shared" si="48"/>
        <v>De acuerdo con lo programado</v>
      </c>
      <c r="P181" s="575"/>
      <c r="Q181" s="575">
        <v>1</v>
      </c>
      <c r="R181" s="575">
        <v>1</v>
      </c>
      <c r="S181" s="567">
        <f t="shared" si="55"/>
        <v>1</v>
      </c>
      <c r="T181" s="568" t="str">
        <f t="shared" si="56"/>
        <v>De acuerdo con lo programado</v>
      </c>
      <c r="U181" s="575"/>
      <c r="V181" s="575">
        <v>1</v>
      </c>
      <c r="W181" s="575">
        <v>1</v>
      </c>
      <c r="X181" s="576">
        <v>100</v>
      </c>
      <c r="Y181" s="576" t="str">
        <f t="shared" si="57"/>
        <v>De acuerdo con lo programado</v>
      </c>
      <c r="Z181" s="575"/>
      <c r="AA181" s="575"/>
      <c r="AB181" s="575"/>
      <c r="AC181" s="575"/>
      <c r="AD181" s="575"/>
    </row>
    <row r="182" spans="1:30" ht="35.25" hidden="1" customHeight="1" thickTop="1" thickBot="1">
      <c r="A182" s="563">
        <v>16</v>
      </c>
      <c r="B182" s="564"/>
      <c r="C182" s="564"/>
      <c r="D182" s="564"/>
      <c r="E182" s="564"/>
      <c r="F182" s="565" t="s">
        <v>1317</v>
      </c>
      <c r="G182" s="566"/>
      <c r="H182" s="566"/>
      <c r="I182" s="567" t="str">
        <f t="shared" si="46"/>
        <v>No hay ejecución</v>
      </c>
      <c r="J182" s="568" t="str">
        <f t="shared" si="47"/>
        <v>NA</v>
      </c>
      <c r="K182" s="569"/>
      <c r="L182" s="580"/>
      <c r="M182" s="580"/>
      <c r="N182" s="567" t="str">
        <f t="shared" si="45"/>
        <v>No hay ejecución</v>
      </c>
      <c r="O182" s="568" t="str">
        <f t="shared" si="48"/>
        <v>NA</v>
      </c>
      <c r="P182" s="575"/>
      <c r="Q182" s="575"/>
      <c r="R182" s="575"/>
      <c r="S182" s="576"/>
      <c r="T182" s="576"/>
      <c r="U182" s="575"/>
      <c r="V182" s="575"/>
      <c r="W182" s="575"/>
      <c r="X182" s="576"/>
      <c r="Y182" s="576"/>
      <c r="Z182" s="575"/>
      <c r="AA182" s="575"/>
      <c r="AB182" s="575"/>
      <c r="AC182" s="575"/>
      <c r="AD182" s="575"/>
    </row>
    <row r="183" spans="1:30" ht="35.25" customHeight="1" thickTop="1" thickBot="1">
      <c r="A183" s="563">
        <v>16.100000000000001</v>
      </c>
      <c r="B183" s="564"/>
      <c r="C183" s="564"/>
      <c r="D183" s="564"/>
      <c r="E183" s="564"/>
      <c r="F183" s="577" t="s">
        <v>1318</v>
      </c>
      <c r="G183" s="578">
        <v>1</v>
      </c>
      <c r="H183" s="578">
        <v>1</v>
      </c>
      <c r="I183" s="567">
        <f t="shared" si="46"/>
        <v>1</v>
      </c>
      <c r="J183" s="568" t="str">
        <f t="shared" si="47"/>
        <v>De acuerdo con lo programado</v>
      </c>
      <c r="K183" s="578"/>
      <c r="L183" s="580">
        <v>1</v>
      </c>
      <c r="M183" s="580">
        <v>1</v>
      </c>
      <c r="N183" s="567">
        <f t="shared" si="45"/>
        <v>1</v>
      </c>
      <c r="O183" s="568" t="str">
        <f t="shared" si="48"/>
        <v>De acuerdo con lo programado</v>
      </c>
      <c r="P183" s="575"/>
      <c r="Q183" s="575">
        <v>2</v>
      </c>
      <c r="R183" s="575">
        <v>2</v>
      </c>
      <c r="S183" s="567">
        <f t="shared" ref="S183:S184" si="58">IF(R183="","No hay ejecución",IF(AND(Q183=0),"No hay Programación", R183/Q183))</f>
        <v>1</v>
      </c>
      <c r="T183" s="568" t="str">
        <f t="shared" ref="T183:T184" si="59">IF(S183="No hay ejecución","NA",IF(S183&gt;=90%,"De acuerdo con lo programado",IF(S183&gt;=51%,"Atraso Leve",IF(S183&lt;=50%,"En riesgo cumplimiento"))))</f>
        <v>De acuerdo con lo programado</v>
      </c>
      <c r="U183" s="575"/>
      <c r="V183" s="575">
        <v>1</v>
      </c>
      <c r="W183" s="575">
        <v>1</v>
      </c>
      <c r="X183" s="576">
        <v>100</v>
      </c>
      <c r="Y183" s="576" t="str">
        <f t="shared" ref="Y183:Y184" si="60">IF(X183="No hay ejecución","NA",IF(X183&gt;=90%,"De acuerdo con lo programado",IF(X183&gt;=51%,"Atraso Leve",IF(X183&lt;=50%,"En riesgo cumplimiento"))))</f>
        <v>De acuerdo con lo programado</v>
      </c>
      <c r="Z183" s="575"/>
      <c r="AA183" s="575"/>
      <c r="AB183" s="575"/>
      <c r="AC183" s="575"/>
      <c r="AD183" s="575"/>
    </row>
    <row r="184" spans="1:30" ht="35.25" customHeight="1" thickTop="1" thickBot="1">
      <c r="A184" s="563">
        <v>16.100000000000001</v>
      </c>
      <c r="B184" s="564"/>
      <c r="C184" s="564"/>
      <c r="D184" s="564"/>
      <c r="E184" s="564"/>
      <c r="F184" s="577" t="s">
        <v>1318</v>
      </c>
      <c r="G184" s="578">
        <v>1</v>
      </c>
      <c r="H184" s="578">
        <v>1</v>
      </c>
      <c r="I184" s="567">
        <f t="shared" si="46"/>
        <v>1</v>
      </c>
      <c r="J184" s="568" t="str">
        <f t="shared" si="47"/>
        <v>De acuerdo con lo programado</v>
      </c>
      <c r="K184" s="578"/>
      <c r="L184" s="580">
        <v>1</v>
      </c>
      <c r="M184" s="580">
        <v>1</v>
      </c>
      <c r="N184" s="567">
        <f t="shared" si="45"/>
        <v>1</v>
      </c>
      <c r="O184" s="568" t="str">
        <f t="shared" si="48"/>
        <v>De acuerdo con lo programado</v>
      </c>
      <c r="P184" s="575"/>
      <c r="Q184" s="575">
        <v>1</v>
      </c>
      <c r="R184" s="575">
        <v>1</v>
      </c>
      <c r="S184" s="567">
        <f t="shared" si="58"/>
        <v>1</v>
      </c>
      <c r="T184" s="568" t="str">
        <f t="shared" si="59"/>
        <v>De acuerdo con lo programado</v>
      </c>
      <c r="U184" s="575"/>
      <c r="V184" s="575">
        <v>1</v>
      </c>
      <c r="W184" s="575">
        <v>1</v>
      </c>
      <c r="X184" s="576">
        <v>100</v>
      </c>
      <c r="Y184" s="576" t="str">
        <f t="shared" si="60"/>
        <v>De acuerdo con lo programado</v>
      </c>
      <c r="Z184" s="575"/>
      <c r="AA184" s="575"/>
      <c r="AB184" s="575"/>
      <c r="AC184" s="575"/>
      <c r="AD184" s="575"/>
    </row>
    <row r="185" spans="1:30" ht="35.25" hidden="1" customHeight="1" thickTop="1" thickBot="1">
      <c r="A185" s="563">
        <v>16.2</v>
      </c>
      <c r="B185" s="564"/>
      <c r="C185" s="564"/>
      <c r="D185" s="564"/>
      <c r="E185" s="564"/>
      <c r="F185" s="577" t="s">
        <v>1319</v>
      </c>
      <c r="G185" s="578">
        <v>2</v>
      </c>
      <c r="H185" s="578">
        <v>2</v>
      </c>
      <c r="I185" s="567">
        <f t="shared" si="46"/>
        <v>1</v>
      </c>
      <c r="J185" s="568" t="str">
        <f t="shared" si="47"/>
        <v>De acuerdo con lo programado</v>
      </c>
      <c r="K185" s="578"/>
      <c r="L185" s="580">
        <v>0</v>
      </c>
      <c r="M185" s="580">
        <v>0</v>
      </c>
      <c r="N185" s="567" t="str">
        <f t="shared" si="45"/>
        <v>No hay Programación</v>
      </c>
      <c r="O185" s="568" t="str">
        <f t="shared" si="48"/>
        <v>De acuerdo con lo programado</v>
      </c>
      <c r="P185" s="575"/>
      <c r="Q185" s="575"/>
      <c r="R185" s="575"/>
      <c r="S185" s="576"/>
      <c r="T185" s="576"/>
      <c r="U185" s="575"/>
      <c r="V185" s="575"/>
      <c r="W185" s="575"/>
      <c r="X185" s="576"/>
      <c r="Y185" s="576"/>
      <c r="Z185" s="575"/>
      <c r="AA185" s="575"/>
      <c r="AB185" s="575"/>
      <c r="AC185" s="575"/>
      <c r="AD185" s="575"/>
    </row>
    <row r="186" spans="1:30" ht="35.25" hidden="1" customHeight="1" thickTop="1" thickBot="1">
      <c r="A186" s="563">
        <v>16.2</v>
      </c>
      <c r="B186" s="564"/>
      <c r="C186" s="564"/>
      <c r="D186" s="564"/>
      <c r="E186" s="564"/>
      <c r="F186" s="577" t="s">
        <v>1319</v>
      </c>
      <c r="G186" s="578">
        <v>1</v>
      </c>
      <c r="H186" s="578">
        <v>1</v>
      </c>
      <c r="I186" s="567">
        <f t="shared" si="46"/>
        <v>1</v>
      </c>
      <c r="J186" s="568" t="str">
        <f t="shared" si="47"/>
        <v>De acuerdo con lo programado</v>
      </c>
      <c r="K186" s="578"/>
      <c r="L186" s="580">
        <v>0</v>
      </c>
      <c r="M186" s="580">
        <v>0</v>
      </c>
      <c r="N186" s="567" t="str">
        <f t="shared" si="45"/>
        <v>No hay Programación</v>
      </c>
      <c r="O186" s="568" t="str">
        <f t="shared" si="48"/>
        <v>De acuerdo con lo programado</v>
      </c>
      <c r="P186" s="575"/>
      <c r="Q186" s="575"/>
      <c r="R186" s="575"/>
      <c r="S186" s="576"/>
      <c r="T186" s="576"/>
      <c r="U186" s="575"/>
      <c r="V186" s="575"/>
      <c r="W186" s="575"/>
      <c r="X186" s="576"/>
      <c r="Y186" s="576"/>
      <c r="Z186" s="575"/>
      <c r="AA186" s="575"/>
      <c r="AB186" s="575"/>
      <c r="AC186" s="575"/>
      <c r="AD186" s="575"/>
    </row>
    <row r="187" spans="1:30" ht="35.25" hidden="1" customHeight="1" thickTop="1" thickBot="1">
      <c r="A187" s="563">
        <v>16.2</v>
      </c>
      <c r="B187" s="564"/>
      <c r="C187" s="564"/>
      <c r="D187" s="564"/>
      <c r="E187" s="564"/>
      <c r="F187" s="577" t="s">
        <v>1319</v>
      </c>
      <c r="G187" s="578">
        <v>1</v>
      </c>
      <c r="H187" s="578">
        <v>1</v>
      </c>
      <c r="I187" s="567">
        <f t="shared" si="46"/>
        <v>1</v>
      </c>
      <c r="J187" s="568" t="str">
        <f t="shared" si="47"/>
        <v>De acuerdo con lo programado</v>
      </c>
      <c r="K187" s="578"/>
      <c r="L187" s="580">
        <v>0</v>
      </c>
      <c r="M187" s="580">
        <v>0</v>
      </c>
      <c r="N187" s="567" t="str">
        <f t="shared" si="45"/>
        <v>No hay Programación</v>
      </c>
      <c r="O187" s="568" t="str">
        <f t="shared" si="48"/>
        <v>De acuerdo con lo programado</v>
      </c>
      <c r="P187" s="575"/>
      <c r="Q187" s="575"/>
      <c r="R187" s="575"/>
      <c r="S187" s="576"/>
      <c r="T187" s="576"/>
      <c r="U187" s="575"/>
      <c r="V187" s="575"/>
      <c r="W187" s="575"/>
      <c r="X187" s="576"/>
      <c r="Y187" s="576"/>
      <c r="Z187" s="575"/>
      <c r="AA187" s="575"/>
      <c r="AB187" s="575"/>
      <c r="AC187" s="575"/>
      <c r="AD187" s="575"/>
    </row>
    <row r="188" spans="1:30" ht="35.25" hidden="1" customHeight="1" thickTop="1" thickBot="1">
      <c r="A188" s="563">
        <v>16.3</v>
      </c>
      <c r="B188" s="564"/>
      <c r="C188" s="564"/>
      <c r="D188" s="564"/>
      <c r="E188" s="564"/>
      <c r="F188" s="577" t="s">
        <v>1320</v>
      </c>
      <c r="G188" s="578">
        <v>2</v>
      </c>
      <c r="H188" s="578">
        <v>2</v>
      </c>
      <c r="I188" s="567">
        <f t="shared" si="46"/>
        <v>1</v>
      </c>
      <c r="J188" s="568" t="str">
        <f t="shared" si="47"/>
        <v>De acuerdo con lo programado</v>
      </c>
      <c r="K188" s="578"/>
      <c r="L188" s="580">
        <v>0</v>
      </c>
      <c r="M188" s="580">
        <v>0</v>
      </c>
      <c r="N188" s="567" t="str">
        <f t="shared" si="45"/>
        <v>No hay Programación</v>
      </c>
      <c r="O188" s="568" t="str">
        <f t="shared" si="48"/>
        <v>De acuerdo con lo programado</v>
      </c>
      <c r="P188" s="575"/>
      <c r="Q188" s="575"/>
      <c r="R188" s="575"/>
      <c r="S188" s="576"/>
      <c r="T188" s="576"/>
      <c r="U188" s="575"/>
      <c r="V188" s="575"/>
      <c r="W188" s="575"/>
      <c r="X188" s="576"/>
      <c r="Y188" s="576"/>
      <c r="Z188" s="575"/>
      <c r="AA188" s="575"/>
      <c r="AB188" s="575"/>
      <c r="AC188" s="575"/>
      <c r="AD188" s="575"/>
    </row>
    <row r="189" spans="1:30" ht="35.25" customHeight="1" thickTop="1" thickBot="1">
      <c r="A189" s="563">
        <v>16.3</v>
      </c>
      <c r="B189" s="564"/>
      <c r="C189" s="564"/>
      <c r="D189" s="564"/>
      <c r="E189" s="564"/>
      <c r="F189" s="577" t="s">
        <v>1320</v>
      </c>
      <c r="G189" s="578">
        <v>1</v>
      </c>
      <c r="H189" s="578">
        <v>1</v>
      </c>
      <c r="I189" s="567">
        <f t="shared" si="46"/>
        <v>1</v>
      </c>
      <c r="J189" s="568" t="str">
        <f t="shared" si="47"/>
        <v>De acuerdo con lo programado</v>
      </c>
      <c r="K189" s="578"/>
      <c r="L189" s="580">
        <v>1</v>
      </c>
      <c r="M189" s="580">
        <v>1</v>
      </c>
      <c r="N189" s="567">
        <f t="shared" si="45"/>
        <v>1</v>
      </c>
      <c r="O189" s="568" t="str">
        <f t="shared" si="48"/>
        <v>De acuerdo con lo programado</v>
      </c>
      <c r="P189" s="575"/>
      <c r="Q189" s="575">
        <v>1</v>
      </c>
      <c r="R189" s="575">
        <v>1</v>
      </c>
      <c r="S189" s="567">
        <f t="shared" ref="S189:S197" si="61">IF(R189="","No hay ejecución",IF(AND(Q189=0),"No hay Programación", R189/Q189))</f>
        <v>1</v>
      </c>
      <c r="T189" s="568" t="str">
        <f t="shared" ref="T189:T197" si="62">IF(S189="No hay ejecución","NA",IF(S189&gt;=90%,"De acuerdo con lo programado",IF(S189&gt;=51%,"Atraso Leve",IF(S189&lt;=50%,"En riesgo cumplimiento"))))</f>
        <v>De acuerdo con lo programado</v>
      </c>
      <c r="U189" s="575"/>
      <c r="V189" s="575">
        <v>1</v>
      </c>
      <c r="W189" s="575">
        <v>1</v>
      </c>
      <c r="X189" s="576">
        <v>100</v>
      </c>
      <c r="Y189" s="576" t="str">
        <f>IF(X189="No hay ejecución","NA",IF(X189&gt;=90%,"De acuerdo con lo programado",IF(X189&gt;=51%,"Atraso Leve",IF(X189&lt;=50%,"En riesgo cumplimiento"))))</f>
        <v>De acuerdo con lo programado</v>
      </c>
      <c r="Z189" s="575"/>
      <c r="AA189" s="575"/>
      <c r="AB189" s="575"/>
      <c r="AC189" s="575"/>
      <c r="AD189" s="575"/>
    </row>
    <row r="190" spans="1:30" ht="35.25" hidden="1" customHeight="1" thickTop="1" thickBot="1">
      <c r="A190" s="563">
        <v>16.3</v>
      </c>
      <c r="B190" s="564"/>
      <c r="C190" s="564"/>
      <c r="D190" s="564"/>
      <c r="E190" s="564"/>
      <c r="F190" s="577" t="s">
        <v>1320</v>
      </c>
      <c r="G190" s="578">
        <v>0</v>
      </c>
      <c r="H190" s="578">
        <v>0</v>
      </c>
      <c r="I190" s="567" t="str">
        <f t="shared" si="46"/>
        <v>No hay Programación</v>
      </c>
      <c r="J190" s="568" t="str">
        <f t="shared" si="47"/>
        <v>De acuerdo con lo programado</v>
      </c>
      <c r="K190" s="578"/>
      <c r="L190" s="580">
        <v>1</v>
      </c>
      <c r="M190" s="580">
        <v>1</v>
      </c>
      <c r="N190" s="567">
        <f t="shared" si="45"/>
        <v>1</v>
      </c>
      <c r="O190" s="568" t="str">
        <f t="shared" si="48"/>
        <v>De acuerdo con lo programado</v>
      </c>
      <c r="P190" s="575"/>
      <c r="Q190" s="575">
        <v>2</v>
      </c>
      <c r="R190" s="575">
        <v>2</v>
      </c>
      <c r="S190" s="567">
        <f t="shared" si="61"/>
        <v>1</v>
      </c>
      <c r="T190" s="568" t="str">
        <f t="shared" si="62"/>
        <v>De acuerdo con lo programado</v>
      </c>
      <c r="U190" s="575"/>
      <c r="V190" s="575">
        <v>0</v>
      </c>
      <c r="W190" s="575">
        <v>0</v>
      </c>
      <c r="X190" s="576">
        <v>0</v>
      </c>
      <c r="Y190" s="576"/>
      <c r="Z190" s="575"/>
      <c r="AA190" s="575"/>
      <c r="AB190" s="575"/>
      <c r="AC190" s="575"/>
      <c r="AD190" s="575"/>
    </row>
    <row r="191" spans="1:30" ht="35.25" hidden="1" customHeight="1" thickTop="1" thickBot="1">
      <c r="A191" s="563">
        <v>16.399999999999999</v>
      </c>
      <c r="B191" s="564"/>
      <c r="C191" s="564"/>
      <c r="D191" s="564"/>
      <c r="E191" s="564"/>
      <c r="F191" s="577" t="s">
        <v>1321</v>
      </c>
      <c r="G191" s="578">
        <v>10</v>
      </c>
      <c r="H191" s="578">
        <v>10</v>
      </c>
      <c r="I191" s="567">
        <f t="shared" si="46"/>
        <v>1</v>
      </c>
      <c r="J191" s="568" t="str">
        <f t="shared" si="47"/>
        <v>De acuerdo con lo programado</v>
      </c>
      <c r="K191" s="578"/>
      <c r="L191" s="580">
        <v>3</v>
      </c>
      <c r="M191" s="580">
        <v>3</v>
      </c>
      <c r="N191" s="567">
        <f t="shared" si="45"/>
        <v>1</v>
      </c>
      <c r="O191" s="568" t="str">
        <f t="shared" si="48"/>
        <v>De acuerdo con lo programado</v>
      </c>
      <c r="P191" s="575"/>
      <c r="Q191" s="575">
        <v>4</v>
      </c>
      <c r="R191" s="575">
        <v>4</v>
      </c>
      <c r="S191" s="567">
        <f t="shared" si="61"/>
        <v>1</v>
      </c>
      <c r="T191" s="568" t="str">
        <f t="shared" si="62"/>
        <v>De acuerdo con lo programado</v>
      </c>
      <c r="U191" s="575"/>
      <c r="V191" s="575">
        <v>0</v>
      </c>
      <c r="W191" s="575">
        <v>0</v>
      </c>
      <c r="X191" s="576">
        <v>0</v>
      </c>
      <c r="Y191" s="576"/>
      <c r="Z191" s="575"/>
      <c r="AA191" s="575"/>
      <c r="AB191" s="575"/>
      <c r="AC191" s="575"/>
      <c r="AD191" s="575"/>
    </row>
    <row r="192" spans="1:30" ht="35.25" customHeight="1" thickTop="1" thickBot="1">
      <c r="A192" s="563">
        <v>16.399999999999999</v>
      </c>
      <c r="B192" s="564"/>
      <c r="C192" s="564"/>
      <c r="D192" s="564"/>
      <c r="E192" s="564"/>
      <c r="F192" s="577" t="s">
        <v>1321</v>
      </c>
      <c r="G192" s="578">
        <v>5</v>
      </c>
      <c r="H192" s="578">
        <v>5</v>
      </c>
      <c r="I192" s="567">
        <f t="shared" si="46"/>
        <v>1</v>
      </c>
      <c r="J192" s="568" t="str">
        <f t="shared" si="47"/>
        <v>De acuerdo con lo programado</v>
      </c>
      <c r="K192" s="578"/>
      <c r="L192" s="580">
        <v>1</v>
      </c>
      <c r="M192" s="580">
        <v>1</v>
      </c>
      <c r="N192" s="567">
        <f t="shared" si="45"/>
        <v>1</v>
      </c>
      <c r="O192" s="568" t="str">
        <f t="shared" si="48"/>
        <v>De acuerdo con lo programado</v>
      </c>
      <c r="P192" s="575"/>
      <c r="Q192" s="575">
        <v>2</v>
      </c>
      <c r="R192" s="575">
        <v>2</v>
      </c>
      <c r="S192" s="567">
        <f t="shared" si="61"/>
        <v>1</v>
      </c>
      <c r="T192" s="568" t="str">
        <f t="shared" si="62"/>
        <v>De acuerdo con lo programado</v>
      </c>
      <c r="U192" s="575"/>
      <c r="V192" s="575">
        <v>4</v>
      </c>
      <c r="W192" s="575">
        <v>4</v>
      </c>
      <c r="X192" s="576">
        <v>100</v>
      </c>
      <c r="Y192" s="576" t="str">
        <f t="shared" ref="Y192:Y194" si="63">IF(X192="No hay ejecución","NA",IF(X192&gt;=90%,"De acuerdo con lo programado",IF(X192&gt;=51%,"Atraso Leve",IF(X192&lt;=50%,"En riesgo cumplimiento"))))</f>
        <v>De acuerdo con lo programado</v>
      </c>
      <c r="Z192" s="575"/>
      <c r="AA192" s="575"/>
      <c r="AB192" s="575"/>
      <c r="AC192" s="575"/>
      <c r="AD192" s="575"/>
    </row>
    <row r="193" spans="1:30" ht="35.25" customHeight="1" thickTop="1" thickBot="1">
      <c r="A193" s="563">
        <v>16.399999999999999</v>
      </c>
      <c r="B193" s="564"/>
      <c r="C193" s="564"/>
      <c r="D193" s="564"/>
      <c r="E193" s="564"/>
      <c r="F193" s="577" t="s">
        <v>1321</v>
      </c>
      <c r="G193" s="578">
        <v>7</v>
      </c>
      <c r="H193" s="578">
        <v>7</v>
      </c>
      <c r="I193" s="567">
        <f t="shared" si="46"/>
        <v>1</v>
      </c>
      <c r="J193" s="568" t="str">
        <f t="shared" si="47"/>
        <v>De acuerdo con lo programado</v>
      </c>
      <c r="K193" s="578"/>
      <c r="L193" s="580">
        <v>2</v>
      </c>
      <c r="M193" s="580">
        <v>2</v>
      </c>
      <c r="N193" s="567">
        <f t="shared" si="45"/>
        <v>1</v>
      </c>
      <c r="O193" s="568" t="str">
        <f t="shared" si="48"/>
        <v>De acuerdo con lo programado</v>
      </c>
      <c r="P193" s="575"/>
      <c r="Q193" s="575">
        <v>3</v>
      </c>
      <c r="R193" s="575">
        <v>3</v>
      </c>
      <c r="S193" s="567">
        <f t="shared" si="61"/>
        <v>1</v>
      </c>
      <c r="T193" s="568" t="str">
        <f t="shared" si="62"/>
        <v>De acuerdo con lo programado</v>
      </c>
      <c r="U193" s="575"/>
      <c r="V193" s="575">
        <v>3</v>
      </c>
      <c r="W193" s="575">
        <v>3</v>
      </c>
      <c r="X193" s="576">
        <v>100</v>
      </c>
      <c r="Y193" s="576" t="str">
        <f t="shared" si="63"/>
        <v>De acuerdo con lo programado</v>
      </c>
      <c r="Z193" s="575"/>
      <c r="AA193" s="575"/>
      <c r="AB193" s="575"/>
      <c r="AC193" s="575"/>
      <c r="AD193" s="575"/>
    </row>
    <row r="194" spans="1:30" ht="35.25" customHeight="1" thickTop="1" thickBot="1">
      <c r="A194" s="563">
        <v>16.399999999999999</v>
      </c>
      <c r="B194" s="564"/>
      <c r="C194" s="564"/>
      <c r="D194" s="564"/>
      <c r="E194" s="564"/>
      <c r="F194" s="577" t="s">
        <v>1321</v>
      </c>
      <c r="G194" s="578">
        <v>5</v>
      </c>
      <c r="H194" s="578">
        <v>5</v>
      </c>
      <c r="I194" s="567">
        <f t="shared" si="46"/>
        <v>1</v>
      </c>
      <c r="J194" s="568" t="str">
        <f t="shared" si="47"/>
        <v>De acuerdo con lo programado</v>
      </c>
      <c r="K194" s="578"/>
      <c r="L194" s="580">
        <v>3</v>
      </c>
      <c r="M194" s="580">
        <v>3</v>
      </c>
      <c r="N194" s="567">
        <f t="shared" si="45"/>
        <v>1</v>
      </c>
      <c r="O194" s="568" t="str">
        <f t="shared" si="48"/>
        <v>De acuerdo con lo programado</v>
      </c>
      <c r="P194" s="575"/>
      <c r="Q194" s="575">
        <v>0</v>
      </c>
      <c r="R194" s="575">
        <v>0</v>
      </c>
      <c r="S194" s="567" t="str">
        <f t="shared" si="61"/>
        <v>No hay Programación</v>
      </c>
      <c r="T194" s="568" t="str">
        <f t="shared" si="62"/>
        <v>De acuerdo con lo programado</v>
      </c>
      <c r="U194" s="575"/>
      <c r="V194" s="575">
        <v>2</v>
      </c>
      <c r="W194" s="575">
        <v>2</v>
      </c>
      <c r="X194" s="576">
        <v>100</v>
      </c>
      <c r="Y194" s="576" t="str">
        <f t="shared" si="63"/>
        <v>De acuerdo con lo programado</v>
      </c>
      <c r="Z194" s="575"/>
      <c r="AA194" s="575"/>
      <c r="AB194" s="575"/>
      <c r="AC194" s="575"/>
      <c r="AD194" s="575"/>
    </row>
    <row r="195" spans="1:30" ht="35.25" hidden="1" customHeight="1" thickTop="1" thickBot="1">
      <c r="A195" s="563">
        <v>16.399999999999999</v>
      </c>
      <c r="B195" s="564"/>
      <c r="C195" s="564"/>
      <c r="D195" s="564"/>
      <c r="E195" s="564"/>
      <c r="F195" s="577" t="s">
        <v>1321</v>
      </c>
      <c r="G195" s="578">
        <v>3</v>
      </c>
      <c r="H195" s="578">
        <v>3</v>
      </c>
      <c r="I195" s="567">
        <f t="shared" si="46"/>
        <v>1</v>
      </c>
      <c r="J195" s="568" t="str">
        <f t="shared" si="47"/>
        <v>De acuerdo con lo programado</v>
      </c>
      <c r="K195" s="578"/>
      <c r="L195" s="580">
        <v>5</v>
      </c>
      <c r="M195" s="580">
        <v>5</v>
      </c>
      <c r="N195" s="567">
        <f t="shared" si="45"/>
        <v>1</v>
      </c>
      <c r="O195" s="568" t="str">
        <f t="shared" si="48"/>
        <v>De acuerdo con lo programado</v>
      </c>
      <c r="P195" s="575"/>
      <c r="Q195" s="575">
        <v>0</v>
      </c>
      <c r="R195" s="575">
        <v>0</v>
      </c>
      <c r="S195" s="567" t="str">
        <f t="shared" si="61"/>
        <v>No hay Programación</v>
      </c>
      <c r="T195" s="568" t="str">
        <f t="shared" si="62"/>
        <v>De acuerdo con lo programado</v>
      </c>
      <c r="U195" s="575"/>
      <c r="V195" s="575">
        <v>0</v>
      </c>
      <c r="W195" s="575">
        <v>0</v>
      </c>
      <c r="X195" s="576">
        <v>0</v>
      </c>
      <c r="Y195" s="576"/>
      <c r="Z195" s="575"/>
      <c r="AA195" s="575"/>
      <c r="AB195" s="575"/>
      <c r="AC195" s="575"/>
      <c r="AD195" s="575"/>
    </row>
    <row r="196" spans="1:30" ht="35.25" hidden="1" customHeight="1" thickTop="1" thickBot="1">
      <c r="A196" s="563">
        <v>16.399999999999999</v>
      </c>
      <c r="B196" s="564"/>
      <c r="C196" s="564"/>
      <c r="D196" s="564"/>
      <c r="E196" s="564"/>
      <c r="F196" s="577" t="s">
        <v>1321</v>
      </c>
      <c r="G196" s="578">
        <v>3</v>
      </c>
      <c r="H196" s="578">
        <v>3</v>
      </c>
      <c r="I196" s="567">
        <f t="shared" si="46"/>
        <v>1</v>
      </c>
      <c r="J196" s="568" t="str">
        <f t="shared" si="47"/>
        <v>De acuerdo con lo programado</v>
      </c>
      <c r="K196" s="578"/>
      <c r="L196" s="580">
        <v>1</v>
      </c>
      <c r="M196" s="580">
        <v>1</v>
      </c>
      <c r="N196" s="567">
        <f t="shared" si="45"/>
        <v>1</v>
      </c>
      <c r="O196" s="568" t="str">
        <f t="shared" si="48"/>
        <v>De acuerdo con lo programado</v>
      </c>
      <c r="P196" s="575"/>
      <c r="Q196" s="575">
        <v>1</v>
      </c>
      <c r="R196" s="575">
        <v>1</v>
      </c>
      <c r="S196" s="567">
        <f t="shared" si="61"/>
        <v>1</v>
      </c>
      <c r="T196" s="568" t="str">
        <f t="shared" si="62"/>
        <v>De acuerdo con lo programado</v>
      </c>
      <c r="U196" s="575"/>
      <c r="V196" s="575">
        <v>0</v>
      </c>
      <c r="W196" s="575">
        <v>0</v>
      </c>
      <c r="X196" s="576">
        <v>0</v>
      </c>
      <c r="Y196" s="576"/>
      <c r="Z196" s="575"/>
      <c r="AA196" s="575"/>
      <c r="AB196" s="575"/>
      <c r="AC196" s="575"/>
      <c r="AD196" s="575"/>
    </row>
    <row r="197" spans="1:30" ht="35.25" hidden="1" customHeight="1" thickTop="1" thickBot="1">
      <c r="A197" s="563">
        <v>16.5</v>
      </c>
      <c r="B197" s="564"/>
      <c r="C197" s="564"/>
      <c r="D197" s="564"/>
      <c r="E197" s="564"/>
      <c r="F197" s="577" t="s">
        <v>1322</v>
      </c>
      <c r="G197" s="578">
        <v>2</v>
      </c>
      <c r="H197" s="578">
        <v>2</v>
      </c>
      <c r="I197" s="567">
        <f t="shared" si="46"/>
        <v>1</v>
      </c>
      <c r="J197" s="568" t="str">
        <f t="shared" si="47"/>
        <v>De acuerdo con lo programado</v>
      </c>
      <c r="K197" s="578"/>
      <c r="L197" s="580">
        <v>1</v>
      </c>
      <c r="M197" s="580">
        <v>1</v>
      </c>
      <c r="N197" s="567">
        <f t="shared" si="45"/>
        <v>1</v>
      </c>
      <c r="O197" s="568" t="str">
        <f t="shared" si="48"/>
        <v>De acuerdo con lo programado</v>
      </c>
      <c r="P197" s="575"/>
      <c r="Q197" s="575">
        <v>0</v>
      </c>
      <c r="R197" s="575">
        <v>0</v>
      </c>
      <c r="S197" s="567" t="str">
        <f t="shared" si="61"/>
        <v>No hay Programación</v>
      </c>
      <c r="T197" s="568" t="str">
        <f t="shared" si="62"/>
        <v>De acuerdo con lo programado</v>
      </c>
      <c r="U197" s="575"/>
      <c r="V197" s="575">
        <v>0</v>
      </c>
      <c r="W197" s="575">
        <v>0</v>
      </c>
      <c r="X197" s="576">
        <v>0</v>
      </c>
      <c r="Y197" s="576"/>
      <c r="Z197" s="575"/>
      <c r="AA197" s="575"/>
      <c r="AB197" s="575"/>
      <c r="AC197" s="575"/>
      <c r="AD197" s="575"/>
    </row>
    <row r="198" spans="1:30" ht="35.25" hidden="1" customHeight="1" thickTop="1" thickBot="1">
      <c r="A198" s="563">
        <v>16.5</v>
      </c>
      <c r="B198" s="564"/>
      <c r="C198" s="564"/>
      <c r="D198" s="564"/>
      <c r="E198" s="564"/>
      <c r="F198" s="577" t="s">
        <v>1322</v>
      </c>
      <c r="G198" s="578">
        <v>2</v>
      </c>
      <c r="H198" s="578">
        <v>2</v>
      </c>
      <c r="I198" s="567">
        <f t="shared" si="46"/>
        <v>1</v>
      </c>
      <c r="J198" s="568" t="str">
        <f t="shared" si="47"/>
        <v>De acuerdo con lo programado</v>
      </c>
      <c r="K198" s="578"/>
      <c r="L198" s="580">
        <v>0</v>
      </c>
      <c r="M198" s="580">
        <v>0</v>
      </c>
      <c r="N198" s="567" t="str">
        <f t="shared" si="45"/>
        <v>No hay Programación</v>
      </c>
      <c r="O198" s="568" t="str">
        <f t="shared" si="48"/>
        <v>De acuerdo con lo programado</v>
      </c>
      <c r="P198" s="575"/>
      <c r="Q198" s="575"/>
      <c r="R198" s="575"/>
      <c r="S198" s="576"/>
      <c r="T198" s="576"/>
      <c r="U198" s="575"/>
      <c r="V198" s="575"/>
      <c r="W198" s="575"/>
      <c r="X198" s="576"/>
      <c r="Y198" s="576"/>
      <c r="Z198" s="575"/>
      <c r="AA198" s="575"/>
      <c r="AB198" s="575"/>
      <c r="AC198" s="575"/>
      <c r="AD198" s="575"/>
    </row>
    <row r="199" spans="1:30" ht="35.25" hidden="1" customHeight="1" thickTop="1" thickBot="1">
      <c r="A199" s="563">
        <v>16.600000000000001</v>
      </c>
      <c r="B199" s="564"/>
      <c r="C199" s="564"/>
      <c r="D199" s="564"/>
      <c r="E199" s="564"/>
      <c r="F199" s="577" t="s">
        <v>1323</v>
      </c>
      <c r="G199" s="578">
        <v>2</v>
      </c>
      <c r="H199" s="578">
        <v>2</v>
      </c>
      <c r="I199" s="567">
        <f t="shared" si="46"/>
        <v>1</v>
      </c>
      <c r="J199" s="568" t="str">
        <f t="shared" si="47"/>
        <v>De acuerdo con lo programado</v>
      </c>
      <c r="K199" s="578"/>
      <c r="L199" s="580">
        <v>0</v>
      </c>
      <c r="M199" s="580">
        <v>0</v>
      </c>
      <c r="N199" s="567" t="str">
        <f t="shared" si="45"/>
        <v>No hay Programación</v>
      </c>
      <c r="O199" s="568" t="str">
        <f t="shared" si="48"/>
        <v>De acuerdo con lo programado</v>
      </c>
      <c r="P199" s="575"/>
      <c r="Q199" s="575"/>
      <c r="R199" s="575"/>
      <c r="S199" s="576"/>
      <c r="T199" s="576"/>
      <c r="U199" s="575"/>
      <c r="V199" s="575"/>
      <c r="W199" s="575"/>
      <c r="X199" s="576"/>
      <c r="Y199" s="576"/>
      <c r="Z199" s="575"/>
      <c r="AA199" s="575"/>
      <c r="AB199" s="575"/>
      <c r="AC199" s="575"/>
      <c r="AD199" s="575"/>
    </row>
    <row r="200" spans="1:30" ht="35.25" hidden="1" customHeight="1" thickTop="1" thickBot="1">
      <c r="A200" s="563">
        <v>16.600000000000001</v>
      </c>
      <c r="B200" s="564"/>
      <c r="C200" s="564"/>
      <c r="D200" s="564"/>
      <c r="E200" s="564"/>
      <c r="F200" s="577" t="s">
        <v>1323</v>
      </c>
      <c r="G200" s="578">
        <v>1</v>
      </c>
      <c r="H200" s="578">
        <v>1</v>
      </c>
      <c r="I200" s="567">
        <f t="shared" si="46"/>
        <v>1</v>
      </c>
      <c r="J200" s="568" t="str">
        <f t="shared" si="47"/>
        <v>De acuerdo con lo programado</v>
      </c>
      <c r="K200" s="578"/>
      <c r="L200" s="580">
        <v>0</v>
      </c>
      <c r="M200" s="580">
        <v>0</v>
      </c>
      <c r="N200" s="567" t="str">
        <f t="shared" si="45"/>
        <v>No hay Programación</v>
      </c>
      <c r="O200" s="568" t="str">
        <f t="shared" si="48"/>
        <v>De acuerdo con lo programado</v>
      </c>
      <c r="P200" s="575"/>
      <c r="Q200" s="575"/>
      <c r="R200" s="575"/>
      <c r="S200" s="576"/>
      <c r="T200" s="576"/>
      <c r="U200" s="575"/>
      <c r="V200" s="575"/>
      <c r="W200" s="575"/>
      <c r="X200" s="576"/>
      <c r="Y200" s="576"/>
      <c r="Z200" s="575"/>
      <c r="AA200" s="575"/>
      <c r="AB200" s="575"/>
      <c r="AC200" s="575"/>
      <c r="AD200" s="575"/>
    </row>
    <row r="201" spans="1:30" ht="35.25" hidden="1" customHeight="1" thickTop="1" thickBot="1">
      <c r="A201" s="563">
        <v>16.7</v>
      </c>
      <c r="B201" s="564"/>
      <c r="C201" s="564"/>
      <c r="D201" s="564"/>
      <c r="E201" s="564"/>
      <c r="F201" s="577" t="s">
        <v>1324</v>
      </c>
      <c r="G201" s="578">
        <v>7</v>
      </c>
      <c r="H201" s="578">
        <v>7</v>
      </c>
      <c r="I201" s="567">
        <f t="shared" si="46"/>
        <v>1</v>
      </c>
      <c r="J201" s="568" t="str">
        <f t="shared" si="47"/>
        <v>De acuerdo con lo programado</v>
      </c>
      <c r="K201" s="578"/>
      <c r="L201" s="580">
        <v>0</v>
      </c>
      <c r="M201" s="580">
        <v>0</v>
      </c>
      <c r="N201" s="567" t="str">
        <f t="shared" si="45"/>
        <v>No hay Programación</v>
      </c>
      <c r="O201" s="568" t="str">
        <f t="shared" si="48"/>
        <v>De acuerdo con lo programado</v>
      </c>
      <c r="P201" s="575"/>
      <c r="Q201" s="575"/>
      <c r="R201" s="575"/>
      <c r="S201" s="576"/>
      <c r="T201" s="576"/>
      <c r="U201" s="575"/>
      <c r="V201" s="575"/>
      <c r="W201" s="575"/>
      <c r="X201" s="576"/>
      <c r="Y201" s="576"/>
      <c r="Z201" s="575"/>
      <c r="AA201" s="575"/>
      <c r="AB201" s="575"/>
      <c r="AC201" s="575"/>
      <c r="AD201" s="575"/>
    </row>
    <row r="202" spans="1:30" ht="35.25" customHeight="1" thickTop="1" thickBot="1">
      <c r="A202" s="563">
        <v>16.7</v>
      </c>
      <c r="B202" s="564"/>
      <c r="C202" s="564"/>
      <c r="D202" s="564"/>
      <c r="E202" s="564"/>
      <c r="F202" s="577" t="s">
        <v>1324</v>
      </c>
      <c r="G202" s="578">
        <v>7</v>
      </c>
      <c r="H202" s="578">
        <v>7</v>
      </c>
      <c r="I202" s="567">
        <f t="shared" si="46"/>
        <v>1</v>
      </c>
      <c r="J202" s="568" t="str">
        <f t="shared" si="47"/>
        <v>De acuerdo con lo programado</v>
      </c>
      <c r="K202" s="578"/>
      <c r="L202" s="580">
        <v>1</v>
      </c>
      <c r="M202" s="580">
        <v>1</v>
      </c>
      <c r="N202" s="567">
        <f t="shared" si="45"/>
        <v>1</v>
      </c>
      <c r="O202" s="568" t="str">
        <f t="shared" si="48"/>
        <v>De acuerdo con lo programado</v>
      </c>
      <c r="P202" s="575"/>
      <c r="Q202" s="575">
        <v>3</v>
      </c>
      <c r="R202" s="575">
        <v>3</v>
      </c>
      <c r="S202" s="567">
        <f t="shared" ref="S202:S232" si="64">IF(R202="","No hay ejecución",IF(AND(Q202=0),"No hay Programación", R202/Q202))</f>
        <v>1</v>
      </c>
      <c r="T202" s="568" t="str">
        <f t="shared" ref="T202:T232" si="65">IF(S202="No hay ejecución","NA",IF(S202&gt;=90%,"De acuerdo con lo programado",IF(S202&gt;=51%,"Atraso Leve",IF(S202&lt;=50%,"En riesgo cumplimiento"))))</f>
        <v>De acuerdo con lo programado</v>
      </c>
      <c r="U202" s="575"/>
      <c r="V202" s="575">
        <v>3</v>
      </c>
      <c r="W202" s="575">
        <v>3</v>
      </c>
      <c r="X202" s="576">
        <v>100</v>
      </c>
      <c r="Y202" s="576" t="str">
        <f t="shared" ref="Y202:Y207" si="66">IF(X202="No hay ejecución","NA",IF(X202&gt;=90%,"De acuerdo con lo programado",IF(X202&gt;=51%,"Atraso Leve",IF(X202&lt;=50%,"En riesgo cumplimiento"))))</f>
        <v>De acuerdo con lo programado</v>
      </c>
      <c r="Z202" s="575"/>
      <c r="AA202" s="575"/>
      <c r="AB202" s="575"/>
      <c r="AC202" s="575"/>
      <c r="AD202" s="575"/>
    </row>
    <row r="203" spans="1:30" ht="35.25" customHeight="1" thickTop="1" thickBot="1">
      <c r="A203" s="563">
        <v>16.8</v>
      </c>
      <c r="B203" s="564"/>
      <c r="C203" s="564"/>
      <c r="D203" s="564"/>
      <c r="E203" s="564"/>
      <c r="F203" s="577" t="s">
        <v>1325</v>
      </c>
      <c r="G203" s="578">
        <v>1</v>
      </c>
      <c r="H203" s="578">
        <v>1</v>
      </c>
      <c r="I203" s="567">
        <f t="shared" si="46"/>
        <v>1</v>
      </c>
      <c r="J203" s="568" t="str">
        <f t="shared" si="47"/>
        <v>De acuerdo con lo programado</v>
      </c>
      <c r="K203" s="578"/>
      <c r="L203" s="580">
        <v>1</v>
      </c>
      <c r="M203" s="580">
        <v>1</v>
      </c>
      <c r="N203" s="567">
        <f t="shared" si="45"/>
        <v>1</v>
      </c>
      <c r="O203" s="568" t="str">
        <f t="shared" si="48"/>
        <v>De acuerdo con lo programado</v>
      </c>
      <c r="P203" s="575"/>
      <c r="Q203" s="575">
        <v>1</v>
      </c>
      <c r="R203" s="575">
        <v>1</v>
      </c>
      <c r="S203" s="567">
        <f t="shared" si="64"/>
        <v>1</v>
      </c>
      <c r="T203" s="568" t="str">
        <f t="shared" si="65"/>
        <v>De acuerdo con lo programado</v>
      </c>
      <c r="U203" s="575"/>
      <c r="V203" s="575">
        <v>1</v>
      </c>
      <c r="W203" s="575">
        <v>1</v>
      </c>
      <c r="X203" s="576">
        <v>100</v>
      </c>
      <c r="Y203" s="576" t="str">
        <f t="shared" si="66"/>
        <v>De acuerdo con lo programado</v>
      </c>
      <c r="Z203" s="575"/>
      <c r="AA203" s="575"/>
      <c r="AB203" s="575"/>
      <c r="AC203" s="575"/>
      <c r="AD203" s="575"/>
    </row>
    <row r="204" spans="1:30" ht="35.25" customHeight="1" thickTop="1" thickBot="1">
      <c r="A204" s="563">
        <v>16.899999999999999</v>
      </c>
      <c r="B204" s="564"/>
      <c r="C204" s="564"/>
      <c r="D204" s="564"/>
      <c r="E204" s="564"/>
      <c r="F204" s="577" t="s">
        <v>1326</v>
      </c>
      <c r="G204" s="578">
        <v>3</v>
      </c>
      <c r="H204" s="578">
        <v>3</v>
      </c>
      <c r="I204" s="567">
        <f t="shared" si="46"/>
        <v>1</v>
      </c>
      <c r="J204" s="568" t="str">
        <f t="shared" si="47"/>
        <v>De acuerdo con lo programado</v>
      </c>
      <c r="K204" s="578"/>
      <c r="L204" s="580">
        <v>3</v>
      </c>
      <c r="M204" s="580">
        <v>3</v>
      </c>
      <c r="N204" s="567">
        <f t="shared" si="45"/>
        <v>1</v>
      </c>
      <c r="O204" s="568" t="str">
        <f t="shared" si="48"/>
        <v>De acuerdo con lo programado</v>
      </c>
      <c r="P204" s="575"/>
      <c r="Q204" s="575">
        <v>2</v>
      </c>
      <c r="R204" s="575">
        <v>2</v>
      </c>
      <c r="S204" s="567">
        <f t="shared" si="64"/>
        <v>1</v>
      </c>
      <c r="T204" s="568" t="str">
        <f t="shared" si="65"/>
        <v>De acuerdo con lo programado</v>
      </c>
      <c r="U204" s="575"/>
      <c r="V204" s="575">
        <v>2</v>
      </c>
      <c r="W204" s="575">
        <v>2</v>
      </c>
      <c r="X204" s="576">
        <v>100</v>
      </c>
      <c r="Y204" s="576" t="str">
        <f t="shared" si="66"/>
        <v>De acuerdo con lo programado</v>
      </c>
      <c r="Z204" s="575"/>
      <c r="AA204" s="575"/>
      <c r="AB204" s="575"/>
      <c r="AC204" s="575"/>
      <c r="AD204" s="575"/>
    </row>
    <row r="205" spans="1:30" ht="35.25" customHeight="1" thickTop="1" thickBot="1">
      <c r="A205" s="563">
        <v>16.899999999999999</v>
      </c>
      <c r="B205" s="564"/>
      <c r="C205" s="564"/>
      <c r="D205" s="564"/>
      <c r="E205" s="564"/>
      <c r="F205" s="577" t="s">
        <v>1326</v>
      </c>
      <c r="G205" s="578">
        <v>2</v>
      </c>
      <c r="H205" s="578">
        <v>2</v>
      </c>
      <c r="I205" s="567">
        <f t="shared" si="46"/>
        <v>1</v>
      </c>
      <c r="J205" s="568" t="str">
        <f t="shared" si="47"/>
        <v>De acuerdo con lo programado</v>
      </c>
      <c r="K205" s="578"/>
      <c r="L205" s="580">
        <v>2</v>
      </c>
      <c r="M205" s="580">
        <v>2</v>
      </c>
      <c r="N205" s="567">
        <f t="shared" ref="N205:N268" si="67">IF(M205="","No hay ejecución",IF(AND(L205=0),"No hay Programación", M205/L205))</f>
        <v>1</v>
      </c>
      <c r="O205" s="568" t="str">
        <f t="shared" si="48"/>
        <v>De acuerdo con lo programado</v>
      </c>
      <c r="P205" s="575"/>
      <c r="Q205" s="575">
        <v>2</v>
      </c>
      <c r="R205" s="575">
        <v>2</v>
      </c>
      <c r="S205" s="567">
        <f t="shared" si="64"/>
        <v>1</v>
      </c>
      <c r="T205" s="568" t="str">
        <f t="shared" si="65"/>
        <v>De acuerdo con lo programado</v>
      </c>
      <c r="U205" s="575"/>
      <c r="V205" s="575">
        <v>2</v>
      </c>
      <c r="W205" s="575">
        <v>2</v>
      </c>
      <c r="X205" s="576">
        <v>100</v>
      </c>
      <c r="Y205" s="576" t="str">
        <f t="shared" si="66"/>
        <v>De acuerdo con lo programado</v>
      </c>
      <c r="Z205" s="575"/>
      <c r="AA205" s="575"/>
      <c r="AB205" s="575"/>
      <c r="AC205" s="575"/>
      <c r="AD205" s="575"/>
    </row>
    <row r="206" spans="1:30" ht="35.25" customHeight="1" thickTop="1" thickBot="1">
      <c r="A206" s="563">
        <v>16.899999999999999</v>
      </c>
      <c r="B206" s="564"/>
      <c r="C206" s="564"/>
      <c r="D206" s="564"/>
      <c r="E206" s="564"/>
      <c r="F206" s="577" t="s">
        <v>1326</v>
      </c>
      <c r="G206" s="578">
        <v>3</v>
      </c>
      <c r="H206" s="578">
        <v>3</v>
      </c>
      <c r="I206" s="567">
        <f t="shared" ref="I206:I269" si="68">IF(H206="","No hay ejecución",IF(AND(G206=0),"No hay Programación", H206/G206))</f>
        <v>1</v>
      </c>
      <c r="J206" s="568" t="str">
        <f t="shared" ref="J206:J269" si="69">IF(I206="No hay ejecución","NA",IF(I206&gt;=90%,"De acuerdo con lo programado",IF(I206&gt;=51%,"Atraso Leve",IF(I206&lt;=50%,"En riesgo cumplimiento"))))</f>
        <v>De acuerdo con lo programado</v>
      </c>
      <c r="K206" s="578"/>
      <c r="L206" s="580">
        <v>4</v>
      </c>
      <c r="M206" s="580">
        <v>4</v>
      </c>
      <c r="N206" s="567">
        <f t="shared" si="67"/>
        <v>1</v>
      </c>
      <c r="O206" s="568" t="str">
        <f t="shared" ref="O206:O269" si="70">IF(N206="No hay ejecución","NA",IF(N206&gt;=90%,"De acuerdo con lo programado",IF(N206&gt;=51%,"Atraso Leve",IF(N206&lt;=50%,"En riesgo cumplimiento"))))</f>
        <v>De acuerdo con lo programado</v>
      </c>
      <c r="P206" s="575"/>
      <c r="Q206" s="575">
        <v>1</v>
      </c>
      <c r="R206" s="575">
        <v>1</v>
      </c>
      <c r="S206" s="567">
        <f t="shared" si="64"/>
        <v>1</v>
      </c>
      <c r="T206" s="568" t="str">
        <f t="shared" si="65"/>
        <v>De acuerdo con lo programado</v>
      </c>
      <c r="U206" s="575"/>
      <c r="V206" s="575">
        <v>3</v>
      </c>
      <c r="W206" s="575">
        <v>3</v>
      </c>
      <c r="X206" s="576">
        <v>100</v>
      </c>
      <c r="Y206" s="576" t="str">
        <f t="shared" si="66"/>
        <v>De acuerdo con lo programado</v>
      </c>
      <c r="Z206" s="575"/>
      <c r="AA206" s="575"/>
      <c r="AB206" s="575"/>
      <c r="AC206" s="575"/>
      <c r="AD206" s="575"/>
    </row>
    <row r="207" spans="1:30" ht="35.25" customHeight="1" thickTop="1" thickBot="1">
      <c r="A207" s="563">
        <v>16.899999999999999</v>
      </c>
      <c r="B207" s="564"/>
      <c r="C207" s="564"/>
      <c r="D207" s="564"/>
      <c r="E207" s="564"/>
      <c r="F207" s="577" t="s">
        <v>1326</v>
      </c>
      <c r="G207" s="578">
        <v>3</v>
      </c>
      <c r="H207" s="578">
        <v>3</v>
      </c>
      <c r="I207" s="567">
        <f t="shared" si="68"/>
        <v>1</v>
      </c>
      <c r="J207" s="568" t="str">
        <f t="shared" si="69"/>
        <v>De acuerdo con lo programado</v>
      </c>
      <c r="K207" s="578"/>
      <c r="L207" s="580">
        <v>2</v>
      </c>
      <c r="M207" s="580">
        <v>2</v>
      </c>
      <c r="N207" s="567">
        <f t="shared" si="67"/>
        <v>1</v>
      </c>
      <c r="O207" s="568" t="str">
        <f t="shared" si="70"/>
        <v>De acuerdo con lo programado</v>
      </c>
      <c r="P207" s="575"/>
      <c r="Q207" s="575">
        <v>1</v>
      </c>
      <c r="R207" s="575">
        <v>1</v>
      </c>
      <c r="S207" s="567">
        <f t="shared" si="64"/>
        <v>1</v>
      </c>
      <c r="T207" s="568" t="str">
        <f t="shared" si="65"/>
        <v>De acuerdo con lo programado</v>
      </c>
      <c r="U207" s="575"/>
      <c r="V207" s="575">
        <v>2</v>
      </c>
      <c r="W207" s="575">
        <v>2</v>
      </c>
      <c r="X207" s="576">
        <v>100</v>
      </c>
      <c r="Y207" s="576" t="str">
        <f t="shared" si="66"/>
        <v>De acuerdo con lo programado</v>
      </c>
      <c r="Z207" s="575"/>
      <c r="AA207" s="575"/>
      <c r="AB207" s="575"/>
      <c r="AC207" s="575"/>
      <c r="AD207" s="575"/>
    </row>
    <row r="208" spans="1:30" ht="35.25" hidden="1" customHeight="1" thickTop="1" thickBot="1">
      <c r="A208" s="563">
        <v>16.899999999999999</v>
      </c>
      <c r="B208" s="564"/>
      <c r="C208" s="564"/>
      <c r="D208" s="564"/>
      <c r="E208" s="564"/>
      <c r="F208" s="577" t="s">
        <v>1326</v>
      </c>
      <c r="G208" s="578">
        <v>3</v>
      </c>
      <c r="H208" s="578">
        <v>3</v>
      </c>
      <c r="I208" s="567">
        <f t="shared" si="68"/>
        <v>1</v>
      </c>
      <c r="J208" s="568" t="str">
        <f t="shared" si="69"/>
        <v>De acuerdo con lo programado</v>
      </c>
      <c r="K208" s="578"/>
      <c r="L208" s="580">
        <v>2</v>
      </c>
      <c r="M208" s="580">
        <v>2</v>
      </c>
      <c r="N208" s="567">
        <f t="shared" si="67"/>
        <v>1</v>
      </c>
      <c r="O208" s="568" t="str">
        <f t="shared" si="70"/>
        <v>De acuerdo con lo programado</v>
      </c>
      <c r="P208" s="575"/>
      <c r="Q208" s="575">
        <v>0</v>
      </c>
      <c r="R208" s="575">
        <v>0</v>
      </c>
      <c r="S208" s="567" t="str">
        <f t="shared" si="64"/>
        <v>No hay Programación</v>
      </c>
      <c r="T208" s="568" t="str">
        <f t="shared" si="65"/>
        <v>De acuerdo con lo programado</v>
      </c>
      <c r="U208" s="575"/>
      <c r="V208" s="575">
        <v>0</v>
      </c>
      <c r="W208" s="575">
        <v>0</v>
      </c>
      <c r="X208" s="576">
        <v>0</v>
      </c>
      <c r="Y208" s="576"/>
      <c r="Z208" s="575"/>
      <c r="AA208" s="575"/>
      <c r="AB208" s="575"/>
      <c r="AC208" s="575"/>
      <c r="AD208" s="575"/>
    </row>
    <row r="209" spans="1:30" ht="35.25" hidden="1" customHeight="1" thickTop="1" thickBot="1">
      <c r="A209" s="563">
        <v>16.899999999999999</v>
      </c>
      <c r="B209" s="564"/>
      <c r="C209" s="564"/>
      <c r="D209" s="564"/>
      <c r="E209" s="564"/>
      <c r="F209" s="577" t="s">
        <v>1326</v>
      </c>
      <c r="G209" s="578">
        <v>2</v>
      </c>
      <c r="H209" s="578">
        <v>2</v>
      </c>
      <c r="I209" s="567">
        <f t="shared" si="68"/>
        <v>1</v>
      </c>
      <c r="J209" s="568" t="str">
        <f t="shared" si="69"/>
        <v>De acuerdo con lo programado</v>
      </c>
      <c r="K209" s="578"/>
      <c r="L209" s="580">
        <v>2</v>
      </c>
      <c r="M209" s="580">
        <v>2</v>
      </c>
      <c r="N209" s="567">
        <f t="shared" si="67"/>
        <v>1</v>
      </c>
      <c r="O209" s="568" t="str">
        <f t="shared" si="70"/>
        <v>De acuerdo con lo programado</v>
      </c>
      <c r="P209" s="575"/>
      <c r="Q209" s="575">
        <v>0</v>
      </c>
      <c r="R209" s="575">
        <v>0</v>
      </c>
      <c r="S209" s="567" t="str">
        <f t="shared" si="64"/>
        <v>No hay Programación</v>
      </c>
      <c r="T209" s="568" t="str">
        <f t="shared" si="65"/>
        <v>De acuerdo con lo programado</v>
      </c>
      <c r="U209" s="575"/>
      <c r="V209" s="575">
        <v>0</v>
      </c>
      <c r="W209" s="575">
        <v>0</v>
      </c>
      <c r="X209" s="576">
        <v>0</v>
      </c>
      <c r="Y209" s="576"/>
      <c r="Z209" s="575"/>
      <c r="AA209" s="575"/>
      <c r="AB209" s="575"/>
      <c r="AC209" s="575"/>
      <c r="AD209" s="575"/>
    </row>
    <row r="210" spans="1:30" ht="35.25" customHeight="1" thickTop="1" thickBot="1">
      <c r="A210" s="593">
        <v>16.100000000000001</v>
      </c>
      <c r="B210" s="564"/>
      <c r="C210" s="564"/>
      <c r="D210" s="564"/>
      <c r="E210" s="564"/>
      <c r="F210" s="577" t="s">
        <v>1327</v>
      </c>
      <c r="G210" s="578">
        <v>8</v>
      </c>
      <c r="H210" s="578">
        <v>8</v>
      </c>
      <c r="I210" s="567">
        <f t="shared" si="68"/>
        <v>1</v>
      </c>
      <c r="J210" s="568" t="str">
        <f t="shared" si="69"/>
        <v>De acuerdo con lo programado</v>
      </c>
      <c r="K210" s="578"/>
      <c r="L210" s="580">
        <v>4</v>
      </c>
      <c r="M210" s="580">
        <v>4</v>
      </c>
      <c r="N210" s="567">
        <f t="shared" si="67"/>
        <v>1</v>
      </c>
      <c r="O210" s="568" t="str">
        <f t="shared" si="70"/>
        <v>De acuerdo con lo programado</v>
      </c>
      <c r="P210" s="575"/>
      <c r="Q210" s="575">
        <v>3</v>
      </c>
      <c r="R210" s="575">
        <v>3</v>
      </c>
      <c r="S210" s="567">
        <f t="shared" si="64"/>
        <v>1</v>
      </c>
      <c r="T210" s="568" t="str">
        <f t="shared" si="65"/>
        <v>De acuerdo con lo programado</v>
      </c>
      <c r="U210" s="575"/>
      <c r="V210" s="575">
        <v>5</v>
      </c>
      <c r="W210" s="575">
        <v>5</v>
      </c>
      <c r="X210" s="576">
        <v>100</v>
      </c>
      <c r="Y210" s="576" t="str">
        <f t="shared" ref="Y210:Y228" si="71">IF(X210="No hay ejecución","NA",IF(X210&gt;=90%,"De acuerdo con lo programado",IF(X210&gt;=51%,"Atraso Leve",IF(X210&lt;=50%,"En riesgo cumplimiento"))))</f>
        <v>De acuerdo con lo programado</v>
      </c>
      <c r="Z210" s="575"/>
      <c r="AA210" s="575"/>
      <c r="AB210" s="575"/>
      <c r="AC210" s="575"/>
      <c r="AD210" s="575"/>
    </row>
    <row r="211" spans="1:30" ht="35.25" customHeight="1" thickTop="1" thickBot="1">
      <c r="A211" s="593">
        <v>16.100000000000001</v>
      </c>
      <c r="B211" s="564"/>
      <c r="C211" s="564"/>
      <c r="D211" s="564"/>
      <c r="E211" s="564"/>
      <c r="F211" s="577" t="s">
        <v>1327</v>
      </c>
      <c r="G211" s="578">
        <v>10</v>
      </c>
      <c r="H211" s="578">
        <v>10</v>
      </c>
      <c r="I211" s="567">
        <f t="shared" si="68"/>
        <v>1</v>
      </c>
      <c r="J211" s="568" t="str">
        <f t="shared" si="69"/>
        <v>De acuerdo con lo programado</v>
      </c>
      <c r="K211" s="578"/>
      <c r="L211" s="580">
        <v>5</v>
      </c>
      <c r="M211" s="580">
        <v>5</v>
      </c>
      <c r="N211" s="567">
        <f t="shared" si="67"/>
        <v>1</v>
      </c>
      <c r="O211" s="568" t="str">
        <f t="shared" si="70"/>
        <v>De acuerdo con lo programado</v>
      </c>
      <c r="P211" s="575"/>
      <c r="Q211" s="575">
        <v>2</v>
      </c>
      <c r="R211" s="575">
        <v>2</v>
      </c>
      <c r="S211" s="567">
        <f t="shared" si="64"/>
        <v>1</v>
      </c>
      <c r="T211" s="568" t="str">
        <f t="shared" si="65"/>
        <v>De acuerdo con lo programado</v>
      </c>
      <c r="U211" s="575"/>
      <c r="V211" s="575">
        <v>6</v>
      </c>
      <c r="W211" s="575">
        <v>6</v>
      </c>
      <c r="X211" s="576">
        <v>100</v>
      </c>
      <c r="Y211" s="576" t="str">
        <f t="shared" si="71"/>
        <v>De acuerdo con lo programado</v>
      </c>
      <c r="Z211" s="575"/>
      <c r="AA211" s="575"/>
      <c r="AB211" s="575"/>
      <c r="AC211" s="575"/>
      <c r="AD211" s="575"/>
    </row>
    <row r="212" spans="1:30" ht="35.25" customHeight="1" thickTop="1" thickBot="1">
      <c r="A212" s="593">
        <v>16.100000000000001</v>
      </c>
      <c r="B212" s="564"/>
      <c r="C212" s="564"/>
      <c r="D212" s="564"/>
      <c r="E212" s="564"/>
      <c r="F212" s="577" t="s">
        <v>1327</v>
      </c>
      <c r="G212" s="578">
        <v>6</v>
      </c>
      <c r="H212" s="578">
        <v>6</v>
      </c>
      <c r="I212" s="567">
        <f t="shared" si="68"/>
        <v>1</v>
      </c>
      <c r="J212" s="568" t="str">
        <f t="shared" si="69"/>
        <v>De acuerdo con lo programado</v>
      </c>
      <c r="K212" s="578"/>
      <c r="L212" s="580">
        <v>3</v>
      </c>
      <c r="M212" s="580">
        <v>3</v>
      </c>
      <c r="N212" s="567">
        <f t="shared" si="67"/>
        <v>1</v>
      </c>
      <c r="O212" s="568" t="str">
        <f t="shared" si="70"/>
        <v>De acuerdo con lo programado</v>
      </c>
      <c r="P212" s="575"/>
      <c r="Q212" s="575">
        <v>5</v>
      </c>
      <c r="R212" s="575">
        <v>5</v>
      </c>
      <c r="S212" s="567">
        <f t="shared" si="64"/>
        <v>1</v>
      </c>
      <c r="T212" s="568" t="str">
        <f t="shared" si="65"/>
        <v>De acuerdo con lo programado</v>
      </c>
      <c r="U212" s="575"/>
      <c r="V212" s="575">
        <v>3</v>
      </c>
      <c r="W212" s="575">
        <v>3</v>
      </c>
      <c r="X212" s="576">
        <v>100</v>
      </c>
      <c r="Y212" s="576" t="str">
        <f t="shared" si="71"/>
        <v>De acuerdo con lo programado</v>
      </c>
      <c r="Z212" s="575"/>
      <c r="AA212" s="575"/>
      <c r="AB212" s="575"/>
      <c r="AC212" s="575"/>
      <c r="AD212" s="575"/>
    </row>
    <row r="213" spans="1:30" ht="35.25" customHeight="1" thickTop="1" thickBot="1">
      <c r="A213" s="593">
        <v>16.100000000000001</v>
      </c>
      <c r="B213" s="564"/>
      <c r="C213" s="564"/>
      <c r="D213" s="564"/>
      <c r="E213" s="564"/>
      <c r="F213" s="577" t="s">
        <v>1327</v>
      </c>
      <c r="G213" s="578">
        <v>7</v>
      </c>
      <c r="H213" s="578">
        <v>7</v>
      </c>
      <c r="I213" s="567">
        <f t="shared" si="68"/>
        <v>1</v>
      </c>
      <c r="J213" s="568" t="str">
        <f t="shared" si="69"/>
        <v>De acuerdo con lo programado</v>
      </c>
      <c r="K213" s="578"/>
      <c r="L213" s="580">
        <v>5</v>
      </c>
      <c r="M213" s="580">
        <v>5</v>
      </c>
      <c r="N213" s="567">
        <f t="shared" si="67"/>
        <v>1</v>
      </c>
      <c r="O213" s="568" t="str">
        <f t="shared" si="70"/>
        <v>De acuerdo con lo programado</v>
      </c>
      <c r="P213" s="575"/>
      <c r="Q213" s="575">
        <v>7</v>
      </c>
      <c r="R213" s="575">
        <v>7</v>
      </c>
      <c r="S213" s="567">
        <f t="shared" si="64"/>
        <v>1</v>
      </c>
      <c r="T213" s="568" t="str">
        <f t="shared" si="65"/>
        <v>De acuerdo con lo programado</v>
      </c>
      <c r="U213" s="575"/>
      <c r="V213" s="575">
        <v>5</v>
      </c>
      <c r="W213" s="575">
        <v>5</v>
      </c>
      <c r="X213" s="576">
        <v>100</v>
      </c>
      <c r="Y213" s="576" t="str">
        <f t="shared" si="71"/>
        <v>De acuerdo con lo programado</v>
      </c>
      <c r="Z213" s="575"/>
      <c r="AA213" s="575"/>
      <c r="AB213" s="575"/>
      <c r="AC213" s="575"/>
      <c r="AD213" s="575"/>
    </row>
    <row r="214" spans="1:30" ht="35.25" customHeight="1" thickTop="1" thickBot="1">
      <c r="A214" s="593">
        <v>16.100000000000001</v>
      </c>
      <c r="B214" s="564"/>
      <c r="C214" s="564"/>
      <c r="D214" s="564"/>
      <c r="E214" s="564"/>
      <c r="F214" s="577" t="s">
        <v>1327</v>
      </c>
      <c r="G214" s="578">
        <v>7</v>
      </c>
      <c r="H214" s="578">
        <v>7</v>
      </c>
      <c r="I214" s="567">
        <f t="shared" si="68"/>
        <v>1</v>
      </c>
      <c r="J214" s="568" t="str">
        <f t="shared" si="69"/>
        <v>De acuerdo con lo programado</v>
      </c>
      <c r="K214" s="578"/>
      <c r="L214" s="580">
        <v>5</v>
      </c>
      <c r="M214" s="580">
        <v>5</v>
      </c>
      <c r="N214" s="567">
        <f t="shared" si="67"/>
        <v>1</v>
      </c>
      <c r="O214" s="568" t="str">
        <f t="shared" si="70"/>
        <v>De acuerdo con lo programado</v>
      </c>
      <c r="P214" s="575"/>
      <c r="Q214" s="575">
        <v>9</v>
      </c>
      <c r="R214" s="575">
        <v>9</v>
      </c>
      <c r="S214" s="567">
        <f t="shared" si="64"/>
        <v>1</v>
      </c>
      <c r="T214" s="568" t="str">
        <f t="shared" si="65"/>
        <v>De acuerdo con lo programado</v>
      </c>
      <c r="U214" s="575"/>
      <c r="V214" s="575">
        <v>4</v>
      </c>
      <c r="W214" s="575">
        <v>4</v>
      </c>
      <c r="X214" s="576">
        <v>100</v>
      </c>
      <c r="Y214" s="576" t="str">
        <f t="shared" si="71"/>
        <v>De acuerdo con lo programado</v>
      </c>
      <c r="Z214" s="575"/>
      <c r="AA214" s="575"/>
      <c r="AB214" s="575"/>
      <c r="AC214" s="575"/>
      <c r="AD214" s="575"/>
    </row>
    <row r="215" spans="1:30" ht="35.25" customHeight="1" thickTop="1" thickBot="1">
      <c r="A215" s="593">
        <v>16.100000000000001</v>
      </c>
      <c r="B215" s="564"/>
      <c r="C215" s="564"/>
      <c r="D215" s="564"/>
      <c r="E215" s="564"/>
      <c r="F215" s="577" t="s">
        <v>1327</v>
      </c>
      <c r="G215" s="578">
        <v>9</v>
      </c>
      <c r="H215" s="578">
        <v>9</v>
      </c>
      <c r="I215" s="567">
        <f t="shared" si="68"/>
        <v>1</v>
      </c>
      <c r="J215" s="568" t="str">
        <f t="shared" si="69"/>
        <v>De acuerdo con lo programado</v>
      </c>
      <c r="K215" s="578"/>
      <c r="L215" s="580">
        <v>4</v>
      </c>
      <c r="M215" s="580">
        <v>4</v>
      </c>
      <c r="N215" s="567">
        <f t="shared" si="67"/>
        <v>1</v>
      </c>
      <c r="O215" s="568" t="str">
        <f t="shared" si="70"/>
        <v>De acuerdo con lo programado</v>
      </c>
      <c r="P215" s="575"/>
      <c r="Q215" s="575">
        <v>6</v>
      </c>
      <c r="R215" s="575">
        <v>6</v>
      </c>
      <c r="S215" s="567">
        <f t="shared" si="64"/>
        <v>1</v>
      </c>
      <c r="T215" s="568" t="str">
        <f t="shared" si="65"/>
        <v>De acuerdo con lo programado</v>
      </c>
      <c r="U215" s="575"/>
      <c r="V215" s="575">
        <v>3</v>
      </c>
      <c r="W215" s="575">
        <v>3</v>
      </c>
      <c r="X215" s="576">
        <v>100</v>
      </c>
      <c r="Y215" s="576" t="str">
        <f t="shared" si="71"/>
        <v>De acuerdo con lo programado</v>
      </c>
      <c r="Z215" s="575"/>
      <c r="AA215" s="575"/>
      <c r="AB215" s="575"/>
      <c r="AC215" s="575"/>
      <c r="AD215" s="575"/>
    </row>
    <row r="216" spans="1:30" ht="35.25" customHeight="1" thickTop="1" thickBot="1">
      <c r="A216" s="593">
        <v>16.100000000000001</v>
      </c>
      <c r="B216" s="564"/>
      <c r="C216" s="564"/>
      <c r="D216" s="564"/>
      <c r="E216" s="564"/>
      <c r="F216" s="577" t="s">
        <v>1327</v>
      </c>
      <c r="G216" s="578">
        <v>8</v>
      </c>
      <c r="H216" s="578">
        <v>8</v>
      </c>
      <c r="I216" s="567">
        <f t="shared" si="68"/>
        <v>1</v>
      </c>
      <c r="J216" s="568" t="str">
        <f t="shared" si="69"/>
        <v>De acuerdo con lo programado</v>
      </c>
      <c r="K216" s="578"/>
      <c r="L216" s="580">
        <v>4</v>
      </c>
      <c r="M216" s="580">
        <v>4</v>
      </c>
      <c r="N216" s="567">
        <f t="shared" si="67"/>
        <v>1</v>
      </c>
      <c r="O216" s="568" t="str">
        <f t="shared" si="70"/>
        <v>De acuerdo con lo programado</v>
      </c>
      <c r="P216" s="575"/>
      <c r="Q216" s="575">
        <v>4</v>
      </c>
      <c r="R216" s="575">
        <v>4</v>
      </c>
      <c r="S216" s="567">
        <f t="shared" si="64"/>
        <v>1</v>
      </c>
      <c r="T216" s="568" t="str">
        <f t="shared" si="65"/>
        <v>De acuerdo con lo programado</v>
      </c>
      <c r="U216" s="575"/>
      <c r="V216" s="575">
        <v>3</v>
      </c>
      <c r="W216" s="575">
        <v>3</v>
      </c>
      <c r="X216" s="576">
        <v>100</v>
      </c>
      <c r="Y216" s="576" t="str">
        <f t="shared" si="71"/>
        <v>De acuerdo con lo programado</v>
      </c>
      <c r="Z216" s="575"/>
      <c r="AA216" s="575"/>
      <c r="AB216" s="575"/>
      <c r="AC216" s="575"/>
      <c r="AD216" s="575"/>
    </row>
    <row r="217" spans="1:30" ht="35.25" customHeight="1" thickTop="1" thickBot="1">
      <c r="A217" s="593">
        <v>16.100000000000001</v>
      </c>
      <c r="B217" s="564"/>
      <c r="C217" s="564"/>
      <c r="D217" s="564"/>
      <c r="E217" s="564"/>
      <c r="F217" s="577" t="s">
        <v>1327</v>
      </c>
      <c r="G217" s="578">
        <v>9</v>
      </c>
      <c r="H217" s="578">
        <v>9</v>
      </c>
      <c r="I217" s="567">
        <f t="shared" si="68"/>
        <v>1</v>
      </c>
      <c r="J217" s="568" t="str">
        <f t="shared" si="69"/>
        <v>De acuerdo con lo programado</v>
      </c>
      <c r="K217" s="578"/>
      <c r="L217" s="580">
        <v>4</v>
      </c>
      <c r="M217" s="580">
        <v>4</v>
      </c>
      <c r="N217" s="567">
        <f t="shared" si="67"/>
        <v>1</v>
      </c>
      <c r="O217" s="568" t="str">
        <f t="shared" si="70"/>
        <v>De acuerdo con lo programado</v>
      </c>
      <c r="P217" s="575"/>
      <c r="Q217" s="575">
        <v>5</v>
      </c>
      <c r="R217" s="575">
        <v>5</v>
      </c>
      <c r="S217" s="567">
        <f t="shared" si="64"/>
        <v>1</v>
      </c>
      <c r="T217" s="568" t="str">
        <f t="shared" si="65"/>
        <v>De acuerdo con lo programado</v>
      </c>
      <c r="U217" s="575"/>
      <c r="V217" s="575">
        <v>5</v>
      </c>
      <c r="W217" s="575">
        <v>5</v>
      </c>
      <c r="X217" s="576">
        <v>100</v>
      </c>
      <c r="Y217" s="576" t="str">
        <f t="shared" si="71"/>
        <v>De acuerdo con lo programado</v>
      </c>
      <c r="Z217" s="575"/>
      <c r="AA217" s="575"/>
      <c r="AB217" s="575"/>
      <c r="AC217" s="575"/>
      <c r="AD217" s="575"/>
    </row>
    <row r="218" spans="1:30" ht="35.25" customHeight="1" thickTop="1" thickBot="1">
      <c r="A218" s="563">
        <v>16.11</v>
      </c>
      <c r="B218" s="564"/>
      <c r="C218" s="564"/>
      <c r="D218" s="564"/>
      <c r="E218" s="564"/>
      <c r="F218" s="577" t="s">
        <v>1328</v>
      </c>
      <c r="G218" s="578">
        <v>15</v>
      </c>
      <c r="H218" s="578">
        <v>15</v>
      </c>
      <c r="I218" s="567">
        <f t="shared" si="68"/>
        <v>1</v>
      </c>
      <c r="J218" s="568" t="str">
        <f t="shared" si="69"/>
        <v>De acuerdo con lo programado</v>
      </c>
      <c r="K218" s="578"/>
      <c r="L218" s="580">
        <v>5</v>
      </c>
      <c r="M218" s="580">
        <v>5</v>
      </c>
      <c r="N218" s="567">
        <f t="shared" si="67"/>
        <v>1</v>
      </c>
      <c r="O218" s="568" t="str">
        <f t="shared" si="70"/>
        <v>De acuerdo con lo programado</v>
      </c>
      <c r="P218" s="575"/>
      <c r="Q218" s="575">
        <v>3</v>
      </c>
      <c r="R218" s="575">
        <v>3</v>
      </c>
      <c r="S218" s="567">
        <f t="shared" si="64"/>
        <v>1</v>
      </c>
      <c r="T218" s="568" t="str">
        <f t="shared" si="65"/>
        <v>De acuerdo con lo programado</v>
      </c>
      <c r="U218" s="575"/>
      <c r="V218" s="575">
        <v>12</v>
      </c>
      <c r="W218" s="575">
        <v>12</v>
      </c>
      <c r="X218" s="576">
        <v>100</v>
      </c>
      <c r="Y218" s="576" t="str">
        <f t="shared" si="71"/>
        <v>De acuerdo con lo programado</v>
      </c>
      <c r="Z218" s="575"/>
      <c r="AA218" s="575"/>
      <c r="AB218" s="575"/>
      <c r="AC218" s="575"/>
      <c r="AD218" s="575"/>
    </row>
    <row r="219" spans="1:30" ht="35.25" customHeight="1" thickTop="1" thickBot="1">
      <c r="A219" s="563">
        <v>16.11</v>
      </c>
      <c r="B219" s="564"/>
      <c r="C219" s="564"/>
      <c r="D219" s="564"/>
      <c r="E219" s="564"/>
      <c r="F219" s="577" t="s">
        <v>1328</v>
      </c>
      <c r="G219" s="578">
        <v>14</v>
      </c>
      <c r="H219" s="578">
        <v>14</v>
      </c>
      <c r="I219" s="567">
        <f t="shared" si="68"/>
        <v>1</v>
      </c>
      <c r="J219" s="568" t="str">
        <f t="shared" si="69"/>
        <v>De acuerdo con lo programado</v>
      </c>
      <c r="K219" s="578"/>
      <c r="L219" s="580">
        <v>5</v>
      </c>
      <c r="M219" s="580">
        <v>5</v>
      </c>
      <c r="N219" s="567">
        <f t="shared" si="67"/>
        <v>1</v>
      </c>
      <c r="O219" s="568" t="str">
        <f t="shared" si="70"/>
        <v>De acuerdo con lo programado</v>
      </c>
      <c r="P219" s="575"/>
      <c r="Q219" s="575">
        <v>5</v>
      </c>
      <c r="R219" s="575">
        <v>5</v>
      </c>
      <c r="S219" s="567">
        <f t="shared" si="64"/>
        <v>1</v>
      </c>
      <c r="T219" s="568" t="str">
        <f t="shared" si="65"/>
        <v>De acuerdo con lo programado</v>
      </c>
      <c r="U219" s="575"/>
      <c r="V219" s="575">
        <v>9</v>
      </c>
      <c r="W219" s="575">
        <v>9</v>
      </c>
      <c r="X219" s="576">
        <v>100</v>
      </c>
      <c r="Y219" s="576" t="str">
        <f t="shared" si="71"/>
        <v>De acuerdo con lo programado</v>
      </c>
      <c r="Z219" s="575"/>
      <c r="AA219" s="575"/>
      <c r="AB219" s="575"/>
      <c r="AC219" s="575"/>
      <c r="AD219" s="575"/>
    </row>
    <row r="220" spans="1:30" ht="35.25" customHeight="1" thickTop="1" thickBot="1">
      <c r="A220" s="563">
        <v>16.11</v>
      </c>
      <c r="B220" s="564"/>
      <c r="C220" s="564"/>
      <c r="D220" s="564"/>
      <c r="E220" s="564"/>
      <c r="F220" s="577" t="s">
        <v>1328</v>
      </c>
      <c r="G220" s="578">
        <v>16</v>
      </c>
      <c r="H220" s="578">
        <v>16</v>
      </c>
      <c r="I220" s="567">
        <f t="shared" si="68"/>
        <v>1</v>
      </c>
      <c r="J220" s="568" t="str">
        <f t="shared" si="69"/>
        <v>De acuerdo con lo programado</v>
      </c>
      <c r="K220" s="578"/>
      <c r="L220" s="580">
        <v>6</v>
      </c>
      <c r="M220" s="580">
        <v>6</v>
      </c>
      <c r="N220" s="567">
        <f t="shared" si="67"/>
        <v>1</v>
      </c>
      <c r="O220" s="568" t="str">
        <f t="shared" si="70"/>
        <v>De acuerdo con lo programado</v>
      </c>
      <c r="P220" s="575"/>
      <c r="Q220" s="575">
        <v>6</v>
      </c>
      <c r="R220" s="575">
        <v>6</v>
      </c>
      <c r="S220" s="567">
        <f t="shared" si="64"/>
        <v>1</v>
      </c>
      <c r="T220" s="568" t="str">
        <f t="shared" si="65"/>
        <v>De acuerdo con lo programado</v>
      </c>
      <c r="U220" s="575"/>
      <c r="V220" s="575">
        <v>10</v>
      </c>
      <c r="W220" s="575">
        <v>10</v>
      </c>
      <c r="X220" s="576">
        <v>100</v>
      </c>
      <c r="Y220" s="576" t="str">
        <f t="shared" si="71"/>
        <v>De acuerdo con lo programado</v>
      </c>
      <c r="Z220" s="575"/>
      <c r="AA220" s="575"/>
      <c r="AB220" s="575"/>
      <c r="AC220" s="575"/>
      <c r="AD220" s="575"/>
    </row>
    <row r="221" spans="1:30" ht="35.25" customHeight="1" thickTop="1" thickBot="1">
      <c r="A221" s="563">
        <v>16.11</v>
      </c>
      <c r="B221" s="564"/>
      <c r="C221" s="564"/>
      <c r="D221" s="564"/>
      <c r="E221" s="564"/>
      <c r="F221" s="577" t="s">
        <v>1328</v>
      </c>
      <c r="G221" s="578">
        <v>14</v>
      </c>
      <c r="H221" s="578">
        <v>14</v>
      </c>
      <c r="I221" s="567">
        <f t="shared" si="68"/>
        <v>1</v>
      </c>
      <c r="J221" s="568" t="str">
        <f t="shared" si="69"/>
        <v>De acuerdo con lo programado</v>
      </c>
      <c r="K221" s="578"/>
      <c r="L221" s="580">
        <v>6</v>
      </c>
      <c r="M221" s="580">
        <v>6</v>
      </c>
      <c r="N221" s="567">
        <f t="shared" si="67"/>
        <v>1</v>
      </c>
      <c r="O221" s="568" t="str">
        <f t="shared" si="70"/>
        <v>De acuerdo con lo programado</v>
      </c>
      <c r="P221" s="575"/>
      <c r="Q221" s="575">
        <v>11</v>
      </c>
      <c r="R221" s="575">
        <v>11</v>
      </c>
      <c r="S221" s="567">
        <f t="shared" si="64"/>
        <v>1</v>
      </c>
      <c r="T221" s="568" t="str">
        <f t="shared" si="65"/>
        <v>De acuerdo con lo programado</v>
      </c>
      <c r="U221" s="575"/>
      <c r="V221" s="575">
        <v>7</v>
      </c>
      <c r="W221" s="575">
        <v>7</v>
      </c>
      <c r="X221" s="576">
        <v>100</v>
      </c>
      <c r="Y221" s="576" t="str">
        <f t="shared" si="71"/>
        <v>De acuerdo con lo programado</v>
      </c>
      <c r="Z221" s="575"/>
      <c r="AA221" s="575"/>
      <c r="AB221" s="575"/>
      <c r="AC221" s="575"/>
      <c r="AD221" s="575"/>
    </row>
    <row r="222" spans="1:30" ht="35.25" customHeight="1" thickTop="1" thickBot="1">
      <c r="A222" s="563">
        <v>16.11</v>
      </c>
      <c r="B222" s="564"/>
      <c r="C222" s="564"/>
      <c r="D222" s="564"/>
      <c r="E222" s="564"/>
      <c r="F222" s="577" t="s">
        <v>1328</v>
      </c>
      <c r="G222" s="578">
        <v>17</v>
      </c>
      <c r="H222" s="578">
        <v>17</v>
      </c>
      <c r="I222" s="567">
        <f t="shared" si="68"/>
        <v>1</v>
      </c>
      <c r="J222" s="568" t="str">
        <f t="shared" si="69"/>
        <v>De acuerdo con lo programado</v>
      </c>
      <c r="K222" s="578"/>
      <c r="L222" s="580">
        <v>5</v>
      </c>
      <c r="M222" s="580">
        <v>5</v>
      </c>
      <c r="N222" s="567">
        <f t="shared" si="67"/>
        <v>1</v>
      </c>
      <c r="O222" s="568" t="str">
        <f t="shared" si="70"/>
        <v>De acuerdo con lo programado</v>
      </c>
      <c r="P222" s="575"/>
      <c r="Q222" s="575">
        <v>8</v>
      </c>
      <c r="R222" s="575">
        <v>8</v>
      </c>
      <c r="S222" s="567">
        <f t="shared" si="64"/>
        <v>1</v>
      </c>
      <c r="T222" s="568" t="str">
        <f t="shared" si="65"/>
        <v>De acuerdo con lo programado</v>
      </c>
      <c r="U222" s="575"/>
      <c r="V222" s="575">
        <v>6</v>
      </c>
      <c r="W222" s="575">
        <v>6</v>
      </c>
      <c r="X222" s="576">
        <v>100</v>
      </c>
      <c r="Y222" s="576" t="str">
        <f t="shared" si="71"/>
        <v>De acuerdo con lo programado</v>
      </c>
      <c r="Z222" s="575"/>
      <c r="AA222" s="575"/>
      <c r="AB222" s="575"/>
      <c r="AC222" s="575"/>
      <c r="AD222" s="575"/>
    </row>
    <row r="223" spans="1:30" ht="35.25" customHeight="1" thickTop="1" thickBot="1">
      <c r="A223" s="563">
        <v>16.11</v>
      </c>
      <c r="B223" s="564"/>
      <c r="C223" s="564"/>
      <c r="D223" s="564"/>
      <c r="E223" s="564"/>
      <c r="F223" s="577" t="s">
        <v>1328</v>
      </c>
      <c r="G223" s="578">
        <v>15</v>
      </c>
      <c r="H223" s="578">
        <v>15</v>
      </c>
      <c r="I223" s="567">
        <f t="shared" si="68"/>
        <v>1</v>
      </c>
      <c r="J223" s="568" t="str">
        <f t="shared" si="69"/>
        <v>De acuerdo con lo programado</v>
      </c>
      <c r="K223" s="578"/>
      <c r="L223" s="580">
        <v>6</v>
      </c>
      <c r="M223" s="580">
        <v>6</v>
      </c>
      <c r="N223" s="567">
        <f t="shared" si="67"/>
        <v>1</v>
      </c>
      <c r="O223" s="568" t="str">
        <f t="shared" si="70"/>
        <v>De acuerdo con lo programado</v>
      </c>
      <c r="P223" s="575"/>
      <c r="Q223" s="575">
        <v>10</v>
      </c>
      <c r="R223" s="575">
        <v>10</v>
      </c>
      <c r="S223" s="567">
        <f t="shared" si="64"/>
        <v>1</v>
      </c>
      <c r="T223" s="568" t="str">
        <f t="shared" si="65"/>
        <v>De acuerdo con lo programado</v>
      </c>
      <c r="U223" s="575"/>
      <c r="V223" s="575">
        <v>8</v>
      </c>
      <c r="W223" s="575">
        <v>8</v>
      </c>
      <c r="X223" s="576">
        <v>100</v>
      </c>
      <c r="Y223" s="576" t="str">
        <f t="shared" si="71"/>
        <v>De acuerdo con lo programado</v>
      </c>
      <c r="Z223" s="575"/>
      <c r="AA223" s="575"/>
      <c r="AB223" s="575"/>
      <c r="AC223" s="575"/>
      <c r="AD223" s="575"/>
    </row>
    <row r="224" spans="1:30" ht="35.25" customHeight="1" thickTop="1" thickBot="1">
      <c r="A224" s="563">
        <v>16.11</v>
      </c>
      <c r="B224" s="564"/>
      <c r="C224" s="564"/>
      <c r="D224" s="564"/>
      <c r="E224" s="564"/>
      <c r="F224" s="577" t="s">
        <v>1328</v>
      </c>
      <c r="G224" s="578">
        <v>13</v>
      </c>
      <c r="H224" s="578">
        <v>13</v>
      </c>
      <c r="I224" s="567">
        <f t="shared" si="68"/>
        <v>1</v>
      </c>
      <c r="J224" s="568" t="str">
        <f t="shared" si="69"/>
        <v>De acuerdo con lo programado</v>
      </c>
      <c r="K224" s="578"/>
      <c r="L224" s="580">
        <v>5</v>
      </c>
      <c r="M224" s="580">
        <v>5</v>
      </c>
      <c r="N224" s="567">
        <f t="shared" si="67"/>
        <v>1</v>
      </c>
      <c r="O224" s="568" t="str">
        <f t="shared" si="70"/>
        <v>De acuerdo con lo programado</v>
      </c>
      <c r="P224" s="575"/>
      <c r="Q224" s="575">
        <v>7</v>
      </c>
      <c r="R224" s="575">
        <v>7</v>
      </c>
      <c r="S224" s="567">
        <f t="shared" si="64"/>
        <v>1</v>
      </c>
      <c r="T224" s="568" t="str">
        <f t="shared" si="65"/>
        <v>De acuerdo con lo programado</v>
      </c>
      <c r="U224" s="575"/>
      <c r="V224" s="575">
        <v>10</v>
      </c>
      <c r="W224" s="575">
        <v>10</v>
      </c>
      <c r="X224" s="576">
        <v>100</v>
      </c>
      <c r="Y224" s="576" t="str">
        <f t="shared" si="71"/>
        <v>De acuerdo con lo programado</v>
      </c>
      <c r="Z224" s="575"/>
      <c r="AA224" s="575"/>
      <c r="AB224" s="575"/>
      <c r="AC224" s="575"/>
      <c r="AD224" s="575"/>
    </row>
    <row r="225" spans="1:30" ht="35.25" customHeight="1" thickTop="1" thickBot="1">
      <c r="A225" s="563">
        <v>16.11</v>
      </c>
      <c r="B225" s="564"/>
      <c r="C225" s="564"/>
      <c r="D225" s="564"/>
      <c r="E225" s="564"/>
      <c r="F225" s="577" t="s">
        <v>1328</v>
      </c>
      <c r="G225" s="578">
        <v>14</v>
      </c>
      <c r="H225" s="578">
        <v>14</v>
      </c>
      <c r="I225" s="567">
        <f t="shared" si="68"/>
        <v>1</v>
      </c>
      <c r="J225" s="568" t="str">
        <f t="shared" si="69"/>
        <v>De acuerdo con lo programado</v>
      </c>
      <c r="K225" s="578"/>
      <c r="L225" s="580">
        <v>5</v>
      </c>
      <c r="M225" s="580">
        <v>5</v>
      </c>
      <c r="N225" s="567">
        <f t="shared" si="67"/>
        <v>1</v>
      </c>
      <c r="O225" s="568" t="str">
        <f t="shared" si="70"/>
        <v>De acuerdo con lo programado</v>
      </c>
      <c r="P225" s="575"/>
      <c r="Q225" s="575">
        <v>8</v>
      </c>
      <c r="R225" s="575">
        <v>8</v>
      </c>
      <c r="S225" s="567">
        <f t="shared" si="64"/>
        <v>1</v>
      </c>
      <c r="T225" s="568" t="str">
        <f t="shared" si="65"/>
        <v>De acuerdo con lo programado</v>
      </c>
      <c r="U225" s="575"/>
      <c r="V225" s="575">
        <v>9</v>
      </c>
      <c r="W225" s="575">
        <v>9</v>
      </c>
      <c r="X225" s="576">
        <v>100</v>
      </c>
      <c r="Y225" s="576" t="str">
        <f t="shared" si="71"/>
        <v>De acuerdo con lo programado</v>
      </c>
      <c r="Z225" s="575"/>
      <c r="AA225" s="575"/>
      <c r="AB225" s="575"/>
      <c r="AC225" s="575"/>
      <c r="AD225" s="575"/>
    </row>
    <row r="226" spans="1:30" ht="35.25" customHeight="1" thickTop="1" thickBot="1">
      <c r="A226" s="563">
        <v>16.11</v>
      </c>
      <c r="B226" s="564"/>
      <c r="C226" s="564"/>
      <c r="D226" s="564"/>
      <c r="E226" s="564"/>
      <c r="F226" s="577" t="s">
        <v>1328</v>
      </c>
      <c r="G226" s="578">
        <v>14</v>
      </c>
      <c r="H226" s="578">
        <v>14</v>
      </c>
      <c r="I226" s="567">
        <f t="shared" si="68"/>
        <v>1</v>
      </c>
      <c r="J226" s="568" t="str">
        <f t="shared" si="69"/>
        <v>De acuerdo con lo programado</v>
      </c>
      <c r="K226" s="578"/>
      <c r="L226" s="580">
        <v>6</v>
      </c>
      <c r="M226" s="580">
        <v>6</v>
      </c>
      <c r="N226" s="567">
        <f t="shared" si="67"/>
        <v>1</v>
      </c>
      <c r="O226" s="568" t="str">
        <f t="shared" si="70"/>
        <v>De acuerdo con lo programado</v>
      </c>
      <c r="P226" s="575"/>
      <c r="Q226" s="575">
        <v>8</v>
      </c>
      <c r="R226" s="575">
        <v>8</v>
      </c>
      <c r="S226" s="567">
        <f t="shared" si="64"/>
        <v>1</v>
      </c>
      <c r="T226" s="568" t="str">
        <f t="shared" si="65"/>
        <v>De acuerdo con lo programado</v>
      </c>
      <c r="U226" s="575"/>
      <c r="V226" s="575">
        <v>11</v>
      </c>
      <c r="W226" s="575">
        <v>11</v>
      </c>
      <c r="X226" s="576">
        <v>100</v>
      </c>
      <c r="Y226" s="576" t="str">
        <f t="shared" si="71"/>
        <v>De acuerdo con lo programado</v>
      </c>
      <c r="Z226" s="575"/>
      <c r="AA226" s="575"/>
      <c r="AB226" s="575"/>
      <c r="AC226" s="575"/>
      <c r="AD226" s="575"/>
    </row>
    <row r="227" spans="1:30" ht="35.25" customHeight="1" thickTop="1" thickBot="1">
      <c r="A227" s="563">
        <v>16.11</v>
      </c>
      <c r="B227" s="564"/>
      <c r="C227" s="564"/>
      <c r="D227" s="564"/>
      <c r="E227" s="564"/>
      <c r="F227" s="577" t="s">
        <v>1328</v>
      </c>
      <c r="G227" s="578">
        <v>17</v>
      </c>
      <c r="H227" s="578">
        <v>17</v>
      </c>
      <c r="I227" s="567">
        <f t="shared" si="68"/>
        <v>1</v>
      </c>
      <c r="J227" s="568" t="str">
        <f t="shared" si="69"/>
        <v>De acuerdo con lo programado</v>
      </c>
      <c r="K227" s="578"/>
      <c r="L227" s="580">
        <v>7</v>
      </c>
      <c r="M227" s="580">
        <v>7</v>
      </c>
      <c r="N227" s="567">
        <f t="shared" si="67"/>
        <v>1</v>
      </c>
      <c r="O227" s="568" t="str">
        <f t="shared" si="70"/>
        <v>De acuerdo con lo programado</v>
      </c>
      <c r="P227" s="575"/>
      <c r="Q227" s="575">
        <v>6</v>
      </c>
      <c r="R227" s="575">
        <v>6</v>
      </c>
      <c r="S227" s="567">
        <f t="shared" si="64"/>
        <v>1</v>
      </c>
      <c r="T227" s="568" t="str">
        <f t="shared" si="65"/>
        <v>De acuerdo con lo programado</v>
      </c>
      <c r="U227" s="575"/>
      <c r="V227" s="575">
        <v>8</v>
      </c>
      <c r="W227" s="575">
        <v>8</v>
      </c>
      <c r="X227" s="576">
        <v>100</v>
      </c>
      <c r="Y227" s="576" t="str">
        <f t="shared" si="71"/>
        <v>De acuerdo con lo programado</v>
      </c>
      <c r="Z227" s="575"/>
      <c r="AA227" s="575"/>
      <c r="AB227" s="575"/>
      <c r="AC227" s="575"/>
      <c r="AD227" s="575"/>
    </row>
    <row r="228" spans="1:30" ht="35.25" customHeight="1" thickTop="1" thickBot="1">
      <c r="A228" s="563">
        <v>16.11</v>
      </c>
      <c r="B228" s="564"/>
      <c r="C228" s="564"/>
      <c r="D228" s="564"/>
      <c r="E228" s="564"/>
      <c r="F228" s="577" t="s">
        <v>1328</v>
      </c>
      <c r="G228" s="578">
        <v>19</v>
      </c>
      <c r="H228" s="578">
        <v>19</v>
      </c>
      <c r="I228" s="567">
        <f t="shared" si="68"/>
        <v>1</v>
      </c>
      <c r="J228" s="568" t="str">
        <f t="shared" si="69"/>
        <v>De acuerdo con lo programado</v>
      </c>
      <c r="K228" s="578"/>
      <c r="L228" s="580">
        <v>5</v>
      </c>
      <c r="M228" s="580">
        <v>5</v>
      </c>
      <c r="N228" s="567">
        <f t="shared" si="67"/>
        <v>1</v>
      </c>
      <c r="O228" s="568" t="str">
        <f t="shared" si="70"/>
        <v>De acuerdo con lo programado</v>
      </c>
      <c r="P228" s="575"/>
      <c r="Q228" s="575">
        <v>9</v>
      </c>
      <c r="R228" s="575">
        <v>9</v>
      </c>
      <c r="S228" s="567">
        <f t="shared" si="64"/>
        <v>1</v>
      </c>
      <c r="T228" s="568" t="str">
        <f t="shared" si="65"/>
        <v>De acuerdo con lo programado</v>
      </c>
      <c r="U228" s="575"/>
      <c r="V228" s="575">
        <v>8</v>
      </c>
      <c r="W228" s="575">
        <v>8</v>
      </c>
      <c r="X228" s="576">
        <v>100</v>
      </c>
      <c r="Y228" s="576" t="str">
        <f t="shared" si="71"/>
        <v>De acuerdo con lo programado</v>
      </c>
      <c r="Z228" s="575"/>
      <c r="AA228" s="575"/>
      <c r="AB228" s="575"/>
      <c r="AC228" s="575"/>
      <c r="AD228" s="575"/>
    </row>
    <row r="229" spans="1:30" ht="35.25" hidden="1" customHeight="1" thickTop="1" thickBot="1">
      <c r="A229" s="563">
        <v>16.12</v>
      </c>
      <c r="B229" s="564"/>
      <c r="C229" s="564"/>
      <c r="D229" s="564"/>
      <c r="E229" s="564"/>
      <c r="F229" s="587" t="s">
        <v>1329</v>
      </c>
      <c r="G229" s="588">
        <v>2</v>
      </c>
      <c r="H229" s="588">
        <v>2</v>
      </c>
      <c r="I229" s="567">
        <f t="shared" si="68"/>
        <v>1</v>
      </c>
      <c r="J229" s="568" t="str">
        <f t="shared" si="69"/>
        <v>De acuerdo con lo programado</v>
      </c>
      <c r="K229" s="588"/>
      <c r="L229" s="580">
        <v>1</v>
      </c>
      <c r="M229" s="580">
        <v>1</v>
      </c>
      <c r="N229" s="567">
        <f t="shared" si="67"/>
        <v>1</v>
      </c>
      <c r="O229" s="568" t="str">
        <f t="shared" si="70"/>
        <v>De acuerdo con lo programado</v>
      </c>
      <c r="P229" s="575"/>
      <c r="Q229" s="575">
        <v>0</v>
      </c>
      <c r="R229" s="575">
        <v>0</v>
      </c>
      <c r="S229" s="567" t="str">
        <f t="shared" si="64"/>
        <v>No hay Programación</v>
      </c>
      <c r="T229" s="568" t="str">
        <f t="shared" si="65"/>
        <v>De acuerdo con lo programado</v>
      </c>
      <c r="U229" s="575"/>
      <c r="V229" s="575">
        <v>0</v>
      </c>
      <c r="W229" s="575">
        <v>0</v>
      </c>
      <c r="X229" s="576">
        <v>0</v>
      </c>
      <c r="Y229" s="576"/>
      <c r="Z229" s="575"/>
      <c r="AA229" s="575"/>
      <c r="AB229" s="575"/>
      <c r="AC229" s="575"/>
      <c r="AD229" s="575"/>
    </row>
    <row r="230" spans="1:30" ht="35.25" hidden="1" customHeight="1" thickTop="1" thickBot="1">
      <c r="A230" s="563">
        <v>16.12</v>
      </c>
      <c r="B230" s="564"/>
      <c r="C230" s="564"/>
      <c r="D230" s="564"/>
      <c r="E230" s="564"/>
      <c r="F230" s="587" t="s">
        <v>1329</v>
      </c>
      <c r="G230" s="588">
        <v>2</v>
      </c>
      <c r="H230" s="588">
        <v>2</v>
      </c>
      <c r="I230" s="567">
        <f t="shared" si="68"/>
        <v>1</v>
      </c>
      <c r="J230" s="568" t="str">
        <f t="shared" si="69"/>
        <v>De acuerdo con lo programado</v>
      </c>
      <c r="K230" s="588"/>
      <c r="L230" s="580">
        <v>1</v>
      </c>
      <c r="M230" s="580">
        <v>1</v>
      </c>
      <c r="N230" s="567">
        <f t="shared" si="67"/>
        <v>1</v>
      </c>
      <c r="O230" s="568" t="str">
        <f t="shared" si="70"/>
        <v>De acuerdo con lo programado</v>
      </c>
      <c r="P230" s="575"/>
      <c r="Q230" s="575">
        <v>0</v>
      </c>
      <c r="R230" s="575">
        <v>0</v>
      </c>
      <c r="S230" s="567" t="str">
        <f t="shared" si="64"/>
        <v>No hay Programación</v>
      </c>
      <c r="T230" s="568" t="str">
        <f t="shared" si="65"/>
        <v>De acuerdo con lo programado</v>
      </c>
      <c r="U230" s="575"/>
      <c r="V230" s="575">
        <v>0</v>
      </c>
      <c r="W230" s="575">
        <v>0</v>
      </c>
      <c r="X230" s="576">
        <v>0</v>
      </c>
      <c r="Y230" s="576"/>
      <c r="Z230" s="575"/>
      <c r="AA230" s="575"/>
      <c r="AB230" s="575"/>
      <c r="AC230" s="575"/>
      <c r="AD230" s="575"/>
    </row>
    <row r="231" spans="1:30" ht="35.25" hidden="1" customHeight="1" thickTop="1" thickBot="1">
      <c r="A231" s="563">
        <v>16.12</v>
      </c>
      <c r="B231" s="564"/>
      <c r="C231" s="564"/>
      <c r="D231" s="564"/>
      <c r="E231" s="564"/>
      <c r="F231" s="587" t="s">
        <v>1329</v>
      </c>
      <c r="G231" s="588">
        <v>1</v>
      </c>
      <c r="H231" s="588">
        <v>1</v>
      </c>
      <c r="I231" s="567">
        <f t="shared" si="68"/>
        <v>1</v>
      </c>
      <c r="J231" s="568" t="str">
        <f t="shared" si="69"/>
        <v>De acuerdo con lo programado</v>
      </c>
      <c r="K231" s="588"/>
      <c r="L231" s="580">
        <v>1</v>
      </c>
      <c r="M231" s="580">
        <v>1</v>
      </c>
      <c r="N231" s="567">
        <f t="shared" si="67"/>
        <v>1</v>
      </c>
      <c r="O231" s="568" t="str">
        <f t="shared" si="70"/>
        <v>De acuerdo con lo programado</v>
      </c>
      <c r="P231" s="575"/>
      <c r="Q231" s="575">
        <v>0</v>
      </c>
      <c r="R231" s="575">
        <v>0</v>
      </c>
      <c r="S231" s="567" t="str">
        <f t="shared" si="64"/>
        <v>No hay Programación</v>
      </c>
      <c r="T231" s="568" t="str">
        <f t="shared" si="65"/>
        <v>De acuerdo con lo programado</v>
      </c>
      <c r="U231" s="575"/>
      <c r="V231" s="575">
        <v>0</v>
      </c>
      <c r="W231" s="575">
        <v>0</v>
      </c>
      <c r="X231" s="576">
        <v>0</v>
      </c>
      <c r="Y231" s="576"/>
      <c r="Z231" s="575"/>
      <c r="AA231" s="575"/>
      <c r="AB231" s="575"/>
      <c r="AC231" s="575"/>
      <c r="AD231" s="575"/>
    </row>
    <row r="232" spans="1:30" ht="35.25" customHeight="1" thickTop="1" thickBot="1">
      <c r="A232" s="563">
        <v>16.13</v>
      </c>
      <c r="B232" s="564"/>
      <c r="C232" s="564"/>
      <c r="D232" s="564"/>
      <c r="E232" s="564"/>
      <c r="F232" s="577" t="s">
        <v>1330</v>
      </c>
      <c r="G232" s="578">
        <v>88</v>
      </c>
      <c r="H232" s="578">
        <v>50</v>
      </c>
      <c r="I232" s="567">
        <f t="shared" si="68"/>
        <v>0.56818181818181823</v>
      </c>
      <c r="J232" s="568" t="str">
        <f t="shared" si="69"/>
        <v>Atraso Leve</v>
      </c>
      <c r="K232" s="578"/>
      <c r="L232" s="580">
        <v>20</v>
      </c>
      <c r="M232" s="580">
        <v>20</v>
      </c>
      <c r="N232" s="567">
        <f t="shared" si="67"/>
        <v>1</v>
      </c>
      <c r="O232" s="568" t="str">
        <f t="shared" si="70"/>
        <v>De acuerdo con lo programado</v>
      </c>
      <c r="P232" s="575"/>
      <c r="Q232" s="575">
        <v>51</v>
      </c>
      <c r="R232" s="575">
        <v>51</v>
      </c>
      <c r="S232" s="567">
        <f t="shared" si="64"/>
        <v>1</v>
      </c>
      <c r="T232" s="568" t="str">
        <f t="shared" si="65"/>
        <v>De acuerdo con lo programado</v>
      </c>
      <c r="U232" s="575"/>
      <c r="V232" s="575">
        <v>5</v>
      </c>
      <c r="W232" s="575">
        <v>5</v>
      </c>
      <c r="X232" s="576">
        <v>100</v>
      </c>
      <c r="Y232" s="576" t="str">
        <f>IF(X232="No hay ejecución","NA",IF(X232&gt;=90%,"De acuerdo con lo programado",IF(X232&gt;=51%,"Atraso Leve",IF(X232&lt;=50%,"En riesgo cumplimiento"))))</f>
        <v>De acuerdo con lo programado</v>
      </c>
      <c r="Z232" s="575"/>
      <c r="AA232" s="575"/>
      <c r="AB232" s="575"/>
      <c r="AC232" s="575"/>
      <c r="AD232" s="575"/>
    </row>
    <row r="233" spans="1:30" ht="35.25" hidden="1" customHeight="1" thickTop="1" thickBot="1">
      <c r="A233" s="563">
        <v>16.14</v>
      </c>
      <c r="B233" s="564"/>
      <c r="C233" s="564"/>
      <c r="D233" s="564"/>
      <c r="E233" s="564"/>
      <c r="F233" s="577" t="s">
        <v>1331</v>
      </c>
      <c r="G233" s="578">
        <v>4</v>
      </c>
      <c r="H233" s="578">
        <v>4</v>
      </c>
      <c r="I233" s="567">
        <f t="shared" si="68"/>
        <v>1</v>
      </c>
      <c r="J233" s="568" t="str">
        <f t="shared" si="69"/>
        <v>De acuerdo con lo programado</v>
      </c>
      <c r="K233" s="578"/>
      <c r="L233" s="580">
        <v>0</v>
      </c>
      <c r="M233" s="580">
        <v>0</v>
      </c>
      <c r="N233" s="567" t="str">
        <f t="shared" si="67"/>
        <v>No hay Programación</v>
      </c>
      <c r="O233" s="568" t="str">
        <f t="shared" si="70"/>
        <v>De acuerdo con lo programado</v>
      </c>
      <c r="P233" s="575"/>
      <c r="Q233" s="575"/>
      <c r="R233" s="575"/>
      <c r="S233" s="576"/>
      <c r="T233" s="576"/>
      <c r="U233" s="575"/>
      <c r="V233" s="575"/>
      <c r="W233" s="575"/>
      <c r="X233" s="576"/>
      <c r="Y233" s="576"/>
      <c r="Z233" s="575"/>
      <c r="AA233" s="575"/>
      <c r="AB233" s="575"/>
      <c r="AC233" s="575"/>
      <c r="AD233" s="575"/>
    </row>
    <row r="234" spans="1:30" ht="35.25" hidden="1" customHeight="1" thickTop="1" thickBot="1">
      <c r="A234" s="563">
        <v>16.14</v>
      </c>
      <c r="B234" s="564"/>
      <c r="C234" s="564"/>
      <c r="D234" s="564"/>
      <c r="E234" s="564"/>
      <c r="F234" s="577" t="s">
        <v>1331</v>
      </c>
      <c r="G234" s="578">
        <v>2</v>
      </c>
      <c r="H234" s="578">
        <v>2</v>
      </c>
      <c r="I234" s="567">
        <f t="shared" si="68"/>
        <v>1</v>
      </c>
      <c r="J234" s="568" t="str">
        <f t="shared" si="69"/>
        <v>De acuerdo con lo programado</v>
      </c>
      <c r="K234" s="578"/>
      <c r="L234" s="580">
        <v>0</v>
      </c>
      <c r="M234" s="580">
        <v>0</v>
      </c>
      <c r="N234" s="567" t="str">
        <f t="shared" si="67"/>
        <v>No hay Programación</v>
      </c>
      <c r="O234" s="568" t="str">
        <f t="shared" si="70"/>
        <v>De acuerdo con lo programado</v>
      </c>
      <c r="P234" s="575"/>
      <c r="Q234" s="575"/>
      <c r="R234" s="575"/>
      <c r="S234" s="576"/>
      <c r="T234" s="576"/>
      <c r="U234" s="575"/>
      <c r="V234" s="575"/>
      <c r="W234" s="575"/>
      <c r="X234" s="576"/>
      <c r="Y234" s="576"/>
      <c r="Z234" s="575"/>
      <c r="AA234" s="575"/>
      <c r="AB234" s="575"/>
      <c r="AC234" s="575"/>
      <c r="AD234" s="575"/>
    </row>
    <row r="235" spans="1:30" ht="35.25" hidden="1" customHeight="1" thickTop="1" thickBot="1">
      <c r="A235" s="563">
        <v>16.14</v>
      </c>
      <c r="B235" s="564"/>
      <c r="C235" s="564"/>
      <c r="D235" s="564"/>
      <c r="E235" s="564"/>
      <c r="F235" s="577" t="s">
        <v>1331</v>
      </c>
      <c r="G235" s="578">
        <v>2</v>
      </c>
      <c r="H235" s="578">
        <v>2</v>
      </c>
      <c r="I235" s="567">
        <f t="shared" si="68"/>
        <v>1</v>
      </c>
      <c r="J235" s="568" t="str">
        <f t="shared" si="69"/>
        <v>De acuerdo con lo programado</v>
      </c>
      <c r="K235" s="578"/>
      <c r="L235" s="580">
        <v>0</v>
      </c>
      <c r="M235" s="580">
        <v>0</v>
      </c>
      <c r="N235" s="567" t="str">
        <f t="shared" si="67"/>
        <v>No hay Programación</v>
      </c>
      <c r="O235" s="568" t="str">
        <f t="shared" si="70"/>
        <v>De acuerdo con lo programado</v>
      </c>
      <c r="P235" s="575"/>
      <c r="Q235" s="575"/>
      <c r="R235" s="575"/>
      <c r="S235" s="576"/>
      <c r="T235" s="576"/>
      <c r="U235" s="575"/>
      <c r="V235" s="575"/>
      <c r="W235" s="575"/>
      <c r="X235" s="576"/>
      <c r="Y235" s="576"/>
      <c r="Z235" s="575"/>
      <c r="AA235" s="575"/>
      <c r="AB235" s="575"/>
      <c r="AC235" s="575"/>
      <c r="AD235" s="575"/>
    </row>
    <row r="236" spans="1:30" ht="35.25" hidden="1" customHeight="1" thickTop="1" thickBot="1">
      <c r="A236" s="563">
        <v>16.149999999999999</v>
      </c>
      <c r="B236" s="564"/>
      <c r="C236" s="564"/>
      <c r="D236" s="564"/>
      <c r="E236" s="564"/>
      <c r="F236" s="577" t="s">
        <v>1332</v>
      </c>
      <c r="G236" s="578">
        <v>1</v>
      </c>
      <c r="H236" s="578">
        <v>1</v>
      </c>
      <c r="I236" s="567">
        <f t="shared" si="68"/>
        <v>1</v>
      </c>
      <c r="J236" s="568" t="str">
        <f t="shared" si="69"/>
        <v>De acuerdo con lo programado</v>
      </c>
      <c r="K236" s="578"/>
      <c r="L236" s="580">
        <v>0</v>
      </c>
      <c r="M236" s="580">
        <v>0</v>
      </c>
      <c r="N236" s="567" t="str">
        <f t="shared" si="67"/>
        <v>No hay Programación</v>
      </c>
      <c r="O236" s="568" t="str">
        <f t="shared" si="70"/>
        <v>De acuerdo con lo programado</v>
      </c>
      <c r="P236" s="575"/>
      <c r="Q236" s="575"/>
      <c r="R236" s="575"/>
      <c r="S236" s="576"/>
      <c r="T236" s="576"/>
      <c r="U236" s="575"/>
      <c r="V236" s="575"/>
      <c r="W236" s="575"/>
      <c r="X236" s="576"/>
      <c r="Y236" s="576"/>
      <c r="Z236" s="575"/>
      <c r="AA236" s="575"/>
      <c r="AB236" s="575"/>
      <c r="AC236" s="575"/>
      <c r="AD236" s="575"/>
    </row>
    <row r="237" spans="1:30" ht="35.25" hidden="1" customHeight="1" thickTop="1" thickBot="1">
      <c r="A237" s="563">
        <v>16.149999999999999</v>
      </c>
      <c r="B237" s="564"/>
      <c r="C237" s="564"/>
      <c r="D237" s="564"/>
      <c r="E237" s="564"/>
      <c r="F237" s="577" t="s">
        <v>1332</v>
      </c>
      <c r="G237" s="578">
        <v>0</v>
      </c>
      <c r="H237" s="578">
        <v>0</v>
      </c>
      <c r="I237" s="567" t="str">
        <f t="shared" si="68"/>
        <v>No hay Programación</v>
      </c>
      <c r="J237" s="568" t="str">
        <f t="shared" si="69"/>
        <v>De acuerdo con lo programado</v>
      </c>
      <c r="K237" s="578"/>
      <c r="L237" s="580">
        <v>0</v>
      </c>
      <c r="M237" s="580">
        <v>0</v>
      </c>
      <c r="N237" s="567" t="str">
        <f t="shared" si="67"/>
        <v>No hay Programación</v>
      </c>
      <c r="O237" s="568" t="str">
        <f t="shared" si="70"/>
        <v>De acuerdo con lo programado</v>
      </c>
      <c r="P237" s="575"/>
      <c r="Q237" s="575"/>
      <c r="R237" s="575"/>
      <c r="S237" s="576"/>
      <c r="T237" s="576"/>
      <c r="U237" s="575"/>
      <c r="V237" s="575"/>
      <c r="W237" s="575"/>
      <c r="X237" s="576"/>
      <c r="Y237" s="576"/>
      <c r="Z237" s="575"/>
      <c r="AA237" s="575"/>
      <c r="AB237" s="575"/>
      <c r="AC237" s="575"/>
      <c r="AD237" s="575"/>
    </row>
    <row r="238" spans="1:30" ht="35.25" hidden="1" customHeight="1" thickTop="1" thickBot="1">
      <c r="A238" s="563">
        <v>16.16</v>
      </c>
      <c r="B238" s="564"/>
      <c r="C238" s="564"/>
      <c r="D238" s="564"/>
      <c r="E238" s="564"/>
      <c r="F238" s="577" t="s">
        <v>1333</v>
      </c>
      <c r="G238" s="578">
        <v>48</v>
      </c>
      <c r="H238" s="578">
        <v>13</v>
      </c>
      <c r="I238" s="567">
        <f t="shared" si="68"/>
        <v>0.27083333333333331</v>
      </c>
      <c r="J238" s="568" t="str">
        <f t="shared" si="69"/>
        <v>En riesgo cumplimiento</v>
      </c>
      <c r="K238" s="578"/>
      <c r="L238" s="580">
        <v>0</v>
      </c>
      <c r="M238" s="580">
        <v>0</v>
      </c>
      <c r="N238" s="567" t="str">
        <f t="shared" si="67"/>
        <v>No hay Programación</v>
      </c>
      <c r="O238" s="568" t="str">
        <f t="shared" si="70"/>
        <v>De acuerdo con lo programado</v>
      </c>
      <c r="P238" s="575"/>
      <c r="Q238" s="575"/>
      <c r="R238" s="575"/>
      <c r="S238" s="576"/>
      <c r="T238" s="576"/>
      <c r="U238" s="575"/>
      <c r="V238" s="575"/>
      <c r="W238" s="575"/>
      <c r="X238" s="576"/>
      <c r="Y238" s="576"/>
      <c r="Z238" s="575"/>
      <c r="AA238" s="575"/>
      <c r="AB238" s="575"/>
      <c r="AC238" s="575"/>
      <c r="AD238" s="575"/>
    </row>
    <row r="239" spans="1:30" ht="35.25" customHeight="1" thickTop="1" thickBot="1">
      <c r="A239" s="563">
        <v>16.170000000000002</v>
      </c>
      <c r="B239" s="564"/>
      <c r="C239" s="564"/>
      <c r="D239" s="564"/>
      <c r="E239" s="564"/>
      <c r="F239" s="577" t="s">
        <v>1334</v>
      </c>
      <c r="G239" s="578">
        <v>10</v>
      </c>
      <c r="H239" s="578">
        <v>10</v>
      </c>
      <c r="I239" s="567">
        <f t="shared" si="68"/>
        <v>1</v>
      </c>
      <c r="J239" s="568" t="str">
        <f t="shared" si="69"/>
        <v>De acuerdo con lo programado</v>
      </c>
      <c r="K239" s="578"/>
      <c r="L239" s="580">
        <v>15</v>
      </c>
      <c r="M239" s="580">
        <v>15</v>
      </c>
      <c r="N239" s="567">
        <f t="shared" si="67"/>
        <v>1</v>
      </c>
      <c r="O239" s="568" t="str">
        <f t="shared" si="70"/>
        <v>De acuerdo con lo programado</v>
      </c>
      <c r="P239" s="575"/>
      <c r="Q239" s="575">
        <v>5</v>
      </c>
      <c r="R239" s="575">
        <v>5</v>
      </c>
      <c r="S239" s="567">
        <f t="shared" ref="S239:S248" si="72">IF(R239="","No hay ejecución",IF(AND(Q239=0),"No hay Programación", R239/Q239))</f>
        <v>1</v>
      </c>
      <c r="T239" s="568" t="str">
        <f t="shared" ref="T239:T248" si="73">IF(S239="No hay ejecución","NA",IF(S239&gt;=90%,"De acuerdo con lo programado",IF(S239&gt;=51%,"Atraso Leve",IF(S239&lt;=50%,"En riesgo cumplimiento"))))</f>
        <v>De acuerdo con lo programado</v>
      </c>
      <c r="U239" s="575"/>
      <c r="V239" s="575">
        <v>8</v>
      </c>
      <c r="W239" s="575">
        <v>8</v>
      </c>
      <c r="X239" s="576">
        <v>100</v>
      </c>
      <c r="Y239" s="576" t="str">
        <f t="shared" ref="Y239:Y245" si="74">IF(X239="No hay ejecución","NA",IF(X239&gt;=90%,"De acuerdo con lo programado",IF(X239&gt;=51%,"Atraso Leve",IF(X239&lt;=50%,"En riesgo cumplimiento"))))</f>
        <v>De acuerdo con lo programado</v>
      </c>
      <c r="Z239" s="575"/>
      <c r="AA239" s="575"/>
      <c r="AB239" s="575"/>
      <c r="AC239" s="575"/>
      <c r="AD239" s="575"/>
    </row>
    <row r="240" spans="1:30" ht="35.25" customHeight="1" thickTop="1" thickBot="1">
      <c r="A240" s="563">
        <v>16.170000000000002</v>
      </c>
      <c r="B240" s="564"/>
      <c r="C240" s="564"/>
      <c r="D240" s="564"/>
      <c r="E240" s="564"/>
      <c r="F240" s="577" t="s">
        <v>1334</v>
      </c>
      <c r="G240" s="578">
        <v>14</v>
      </c>
      <c r="H240" s="578">
        <v>14</v>
      </c>
      <c r="I240" s="567">
        <f t="shared" si="68"/>
        <v>1</v>
      </c>
      <c r="J240" s="568" t="str">
        <f t="shared" si="69"/>
        <v>De acuerdo con lo programado</v>
      </c>
      <c r="K240" s="578"/>
      <c r="L240" s="580">
        <v>12</v>
      </c>
      <c r="M240" s="580">
        <v>12</v>
      </c>
      <c r="N240" s="567">
        <f t="shared" si="67"/>
        <v>1</v>
      </c>
      <c r="O240" s="568" t="str">
        <f t="shared" si="70"/>
        <v>De acuerdo con lo programado</v>
      </c>
      <c r="P240" s="575"/>
      <c r="Q240" s="575">
        <v>8</v>
      </c>
      <c r="R240" s="575">
        <v>8</v>
      </c>
      <c r="S240" s="567">
        <f t="shared" si="72"/>
        <v>1</v>
      </c>
      <c r="T240" s="568" t="str">
        <f t="shared" si="73"/>
        <v>De acuerdo con lo programado</v>
      </c>
      <c r="U240" s="575"/>
      <c r="V240" s="575">
        <v>7</v>
      </c>
      <c r="W240" s="575">
        <v>7</v>
      </c>
      <c r="X240" s="576">
        <v>100</v>
      </c>
      <c r="Y240" s="576" t="str">
        <f t="shared" si="74"/>
        <v>De acuerdo con lo programado</v>
      </c>
      <c r="Z240" s="575"/>
      <c r="AA240" s="575"/>
      <c r="AB240" s="575"/>
      <c r="AC240" s="575"/>
      <c r="AD240" s="575"/>
    </row>
    <row r="241" spans="1:30" ht="35.25" customHeight="1" thickTop="1" thickBot="1">
      <c r="A241" s="563">
        <v>16.170000000000002</v>
      </c>
      <c r="B241" s="564"/>
      <c r="C241" s="564"/>
      <c r="D241" s="564"/>
      <c r="E241" s="564"/>
      <c r="F241" s="577" t="s">
        <v>1334</v>
      </c>
      <c r="G241" s="578">
        <v>15</v>
      </c>
      <c r="H241" s="578">
        <v>15</v>
      </c>
      <c r="I241" s="567">
        <f t="shared" si="68"/>
        <v>1</v>
      </c>
      <c r="J241" s="568" t="str">
        <f t="shared" si="69"/>
        <v>De acuerdo con lo programado</v>
      </c>
      <c r="K241" s="578"/>
      <c r="L241" s="580">
        <v>12</v>
      </c>
      <c r="M241" s="580">
        <v>12</v>
      </c>
      <c r="N241" s="567">
        <f t="shared" si="67"/>
        <v>1</v>
      </c>
      <c r="O241" s="568" t="str">
        <f t="shared" si="70"/>
        <v>De acuerdo con lo programado</v>
      </c>
      <c r="P241" s="575"/>
      <c r="Q241" s="575">
        <v>25</v>
      </c>
      <c r="R241" s="575">
        <v>25</v>
      </c>
      <c r="S241" s="567">
        <f t="shared" si="72"/>
        <v>1</v>
      </c>
      <c r="T241" s="568" t="str">
        <f t="shared" si="73"/>
        <v>De acuerdo con lo programado</v>
      </c>
      <c r="U241" s="575"/>
      <c r="V241" s="575">
        <v>5</v>
      </c>
      <c r="W241" s="575">
        <v>5</v>
      </c>
      <c r="X241" s="576">
        <v>100</v>
      </c>
      <c r="Y241" s="576" t="str">
        <f t="shared" si="74"/>
        <v>De acuerdo con lo programado</v>
      </c>
      <c r="Z241" s="575"/>
      <c r="AA241" s="575"/>
      <c r="AB241" s="575"/>
      <c r="AC241" s="575"/>
      <c r="AD241" s="575"/>
    </row>
    <row r="242" spans="1:30" ht="35.25" customHeight="1" thickTop="1" thickBot="1">
      <c r="A242" s="563">
        <v>16.170000000000002</v>
      </c>
      <c r="B242" s="564"/>
      <c r="C242" s="564"/>
      <c r="D242" s="564"/>
      <c r="E242" s="564"/>
      <c r="F242" s="577" t="s">
        <v>1334</v>
      </c>
      <c r="G242" s="578">
        <v>8</v>
      </c>
      <c r="H242" s="578">
        <v>8</v>
      </c>
      <c r="I242" s="567">
        <f t="shared" si="68"/>
        <v>1</v>
      </c>
      <c r="J242" s="568" t="str">
        <f t="shared" si="69"/>
        <v>De acuerdo con lo programado</v>
      </c>
      <c r="K242" s="578"/>
      <c r="L242" s="580">
        <v>14</v>
      </c>
      <c r="M242" s="580">
        <v>14</v>
      </c>
      <c r="N242" s="567">
        <f t="shared" si="67"/>
        <v>1</v>
      </c>
      <c r="O242" s="568" t="str">
        <f t="shared" si="70"/>
        <v>De acuerdo con lo programado</v>
      </c>
      <c r="P242" s="575"/>
      <c r="Q242" s="575">
        <v>11</v>
      </c>
      <c r="R242" s="575">
        <v>11</v>
      </c>
      <c r="S242" s="567">
        <f t="shared" si="72"/>
        <v>1</v>
      </c>
      <c r="T242" s="568" t="str">
        <f t="shared" si="73"/>
        <v>De acuerdo con lo programado</v>
      </c>
      <c r="U242" s="575"/>
      <c r="V242" s="575">
        <v>5</v>
      </c>
      <c r="W242" s="575">
        <v>5</v>
      </c>
      <c r="X242" s="576">
        <v>100</v>
      </c>
      <c r="Y242" s="576" t="str">
        <f t="shared" si="74"/>
        <v>De acuerdo con lo programado</v>
      </c>
      <c r="Z242" s="575"/>
      <c r="AA242" s="575"/>
      <c r="AB242" s="575"/>
      <c r="AC242" s="575"/>
      <c r="AD242" s="575"/>
    </row>
    <row r="243" spans="1:30" ht="35.25" customHeight="1" thickTop="1" thickBot="1">
      <c r="A243" s="563">
        <v>16.170000000000002</v>
      </c>
      <c r="B243" s="564"/>
      <c r="C243" s="564"/>
      <c r="D243" s="564"/>
      <c r="E243" s="564"/>
      <c r="F243" s="577" t="s">
        <v>1334</v>
      </c>
      <c r="G243" s="578">
        <v>14</v>
      </c>
      <c r="H243" s="578">
        <v>14</v>
      </c>
      <c r="I243" s="567">
        <f t="shared" si="68"/>
        <v>1</v>
      </c>
      <c r="J243" s="568" t="str">
        <f t="shared" si="69"/>
        <v>De acuerdo con lo programado</v>
      </c>
      <c r="K243" s="578"/>
      <c r="L243" s="580">
        <v>16</v>
      </c>
      <c r="M243" s="580">
        <v>16</v>
      </c>
      <c r="N243" s="567">
        <f t="shared" si="67"/>
        <v>1</v>
      </c>
      <c r="O243" s="568" t="str">
        <f t="shared" si="70"/>
        <v>De acuerdo con lo programado</v>
      </c>
      <c r="P243" s="575"/>
      <c r="Q243" s="575">
        <v>5</v>
      </c>
      <c r="R243" s="575">
        <v>5</v>
      </c>
      <c r="S243" s="567">
        <f t="shared" si="72"/>
        <v>1</v>
      </c>
      <c r="T243" s="568" t="str">
        <f t="shared" si="73"/>
        <v>De acuerdo con lo programado</v>
      </c>
      <c r="U243" s="575"/>
      <c r="V243" s="575">
        <v>6</v>
      </c>
      <c r="W243" s="575">
        <v>6</v>
      </c>
      <c r="X243" s="576">
        <v>100</v>
      </c>
      <c r="Y243" s="576" t="str">
        <f t="shared" si="74"/>
        <v>De acuerdo con lo programado</v>
      </c>
      <c r="Z243" s="575"/>
      <c r="AA243" s="575"/>
      <c r="AB243" s="575"/>
      <c r="AC243" s="575"/>
      <c r="AD243" s="575"/>
    </row>
    <row r="244" spans="1:30" ht="35.25" customHeight="1" thickTop="1" thickBot="1">
      <c r="A244" s="563">
        <v>16.170000000000002</v>
      </c>
      <c r="B244" s="564"/>
      <c r="C244" s="564"/>
      <c r="D244" s="564"/>
      <c r="E244" s="564"/>
      <c r="F244" s="577" t="s">
        <v>1334</v>
      </c>
      <c r="G244" s="578">
        <v>9</v>
      </c>
      <c r="H244" s="578">
        <v>9</v>
      </c>
      <c r="I244" s="567">
        <f t="shared" si="68"/>
        <v>1</v>
      </c>
      <c r="J244" s="568" t="str">
        <f t="shared" si="69"/>
        <v>De acuerdo con lo programado</v>
      </c>
      <c r="K244" s="578"/>
      <c r="L244" s="580">
        <v>13</v>
      </c>
      <c r="M244" s="580">
        <v>13</v>
      </c>
      <c r="N244" s="567">
        <f t="shared" si="67"/>
        <v>1</v>
      </c>
      <c r="O244" s="568" t="str">
        <f t="shared" si="70"/>
        <v>De acuerdo con lo programado</v>
      </c>
      <c r="P244" s="575"/>
      <c r="Q244" s="575">
        <v>5</v>
      </c>
      <c r="R244" s="575">
        <v>5</v>
      </c>
      <c r="S244" s="567">
        <f t="shared" si="72"/>
        <v>1</v>
      </c>
      <c r="T244" s="568" t="str">
        <f t="shared" si="73"/>
        <v>De acuerdo con lo programado</v>
      </c>
      <c r="U244" s="575"/>
      <c r="V244" s="575">
        <v>9</v>
      </c>
      <c r="W244" s="575">
        <v>9</v>
      </c>
      <c r="X244" s="576">
        <v>100</v>
      </c>
      <c r="Y244" s="576" t="str">
        <f t="shared" si="74"/>
        <v>De acuerdo con lo programado</v>
      </c>
      <c r="Z244" s="575"/>
      <c r="AA244" s="575"/>
      <c r="AB244" s="575"/>
      <c r="AC244" s="575"/>
      <c r="AD244" s="575"/>
    </row>
    <row r="245" spans="1:30" ht="35.25" customHeight="1" thickTop="1" thickBot="1">
      <c r="A245" s="563">
        <v>16.18</v>
      </c>
      <c r="B245" s="564"/>
      <c r="C245" s="564"/>
      <c r="D245" s="564"/>
      <c r="E245" s="564"/>
      <c r="F245" s="577" t="s">
        <v>1335</v>
      </c>
      <c r="G245" s="578">
        <v>4</v>
      </c>
      <c r="H245" s="578">
        <v>4</v>
      </c>
      <c r="I245" s="567">
        <f t="shared" si="68"/>
        <v>1</v>
      </c>
      <c r="J245" s="568" t="str">
        <f t="shared" si="69"/>
        <v>De acuerdo con lo programado</v>
      </c>
      <c r="K245" s="578"/>
      <c r="L245" s="580">
        <v>5</v>
      </c>
      <c r="M245" s="580">
        <v>5</v>
      </c>
      <c r="N245" s="567">
        <f t="shared" si="67"/>
        <v>1</v>
      </c>
      <c r="O245" s="568" t="str">
        <f t="shared" si="70"/>
        <v>De acuerdo con lo programado</v>
      </c>
      <c r="P245" s="575"/>
      <c r="Q245" s="575">
        <v>7</v>
      </c>
      <c r="R245" s="575">
        <v>7</v>
      </c>
      <c r="S245" s="567">
        <f t="shared" si="72"/>
        <v>1</v>
      </c>
      <c r="T245" s="568" t="str">
        <f t="shared" si="73"/>
        <v>De acuerdo con lo programado</v>
      </c>
      <c r="U245" s="575"/>
      <c r="V245" s="575">
        <v>1</v>
      </c>
      <c r="W245" s="575">
        <v>1</v>
      </c>
      <c r="X245" s="576">
        <v>100</v>
      </c>
      <c r="Y245" s="576" t="str">
        <f t="shared" si="74"/>
        <v>De acuerdo con lo programado</v>
      </c>
      <c r="Z245" s="575"/>
      <c r="AA245" s="575"/>
      <c r="AB245" s="575"/>
      <c r="AC245" s="575"/>
      <c r="AD245" s="575"/>
    </row>
    <row r="246" spans="1:30" ht="35.25" hidden="1" customHeight="1" thickTop="1" thickBot="1">
      <c r="A246" s="563">
        <v>16.18</v>
      </c>
      <c r="B246" s="564"/>
      <c r="C246" s="564"/>
      <c r="D246" s="564"/>
      <c r="E246" s="564"/>
      <c r="F246" s="577" t="s">
        <v>1335</v>
      </c>
      <c r="G246" s="578">
        <v>2</v>
      </c>
      <c r="H246" s="578">
        <v>2</v>
      </c>
      <c r="I246" s="567">
        <f t="shared" si="68"/>
        <v>1</v>
      </c>
      <c r="J246" s="568" t="str">
        <f t="shared" si="69"/>
        <v>De acuerdo con lo programado</v>
      </c>
      <c r="K246" s="578"/>
      <c r="L246" s="580">
        <v>2</v>
      </c>
      <c r="M246" s="580">
        <v>2</v>
      </c>
      <c r="N246" s="567">
        <f t="shared" si="67"/>
        <v>1</v>
      </c>
      <c r="O246" s="568" t="str">
        <f t="shared" si="70"/>
        <v>De acuerdo con lo programado</v>
      </c>
      <c r="P246" s="575"/>
      <c r="Q246" s="575">
        <v>8</v>
      </c>
      <c r="R246" s="575">
        <v>8</v>
      </c>
      <c r="S246" s="567">
        <f t="shared" si="72"/>
        <v>1</v>
      </c>
      <c r="T246" s="568" t="str">
        <f t="shared" si="73"/>
        <v>De acuerdo con lo programado</v>
      </c>
      <c r="U246" s="575"/>
      <c r="V246" s="575">
        <v>0</v>
      </c>
      <c r="W246" s="575">
        <v>0</v>
      </c>
      <c r="X246" s="576">
        <v>0</v>
      </c>
      <c r="Y246" s="576"/>
      <c r="Z246" s="575"/>
      <c r="AA246" s="575"/>
      <c r="AB246" s="575"/>
      <c r="AC246" s="575"/>
      <c r="AD246" s="575"/>
    </row>
    <row r="247" spans="1:30" ht="35.25" hidden="1" customHeight="1" thickTop="1" thickBot="1">
      <c r="A247" s="563">
        <v>16.18</v>
      </c>
      <c r="B247" s="564"/>
      <c r="C247" s="564"/>
      <c r="D247" s="564"/>
      <c r="E247" s="564"/>
      <c r="F247" s="577" t="s">
        <v>1335</v>
      </c>
      <c r="G247" s="578">
        <v>2</v>
      </c>
      <c r="H247" s="578">
        <v>2</v>
      </c>
      <c r="I247" s="567">
        <f t="shared" si="68"/>
        <v>1</v>
      </c>
      <c r="J247" s="568" t="str">
        <f t="shared" si="69"/>
        <v>De acuerdo con lo programado</v>
      </c>
      <c r="K247" s="578"/>
      <c r="L247" s="580">
        <v>3</v>
      </c>
      <c r="M247" s="580">
        <v>3</v>
      </c>
      <c r="N247" s="567">
        <f t="shared" si="67"/>
        <v>1</v>
      </c>
      <c r="O247" s="568" t="str">
        <f t="shared" si="70"/>
        <v>De acuerdo con lo programado</v>
      </c>
      <c r="P247" s="575"/>
      <c r="Q247" s="575">
        <v>1</v>
      </c>
      <c r="R247" s="575">
        <v>1</v>
      </c>
      <c r="S247" s="567">
        <f t="shared" si="72"/>
        <v>1</v>
      </c>
      <c r="T247" s="568" t="str">
        <f t="shared" si="73"/>
        <v>De acuerdo con lo programado</v>
      </c>
      <c r="U247" s="575"/>
      <c r="V247" s="575">
        <v>0</v>
      </c>
      <c r="W247" s="575">
        <v>0</v>
      </c>
      <c r="X247" s="576">
        <v>0</v>
      </c>
      <c r="Y247" s="576"/>
      <c r="Z247" s="575"/>
      <c r="AA247" s="575"/>
      <c r="AB247" s="575"/>
      <c r="AC247" s="575"/>
      <c r="AD247" s="575"/>
    </row>
    <row r="248" spans="1:30" ht="35.25" customHeight="1" thickTop="1" thickBot="1">
      <c r="A248" s="563">
        <v>16.190000000000001</v>
      </c>
      <c r="B248" s="564"/>
      <c r="C248" s="564"/>
      <c r="D248" s="564"/>
      <c r="E248" s="564"/>
      <c r="F248" s="577" t="s">
        <v>1336</v>
      </c>
      <c r="G248" s="578">
        <v>1</v>
      </c>
      <c r="H248" s="578">
        <v>1</v>
      </c>
      <c r="I248" s="567">
        <f t="shared" si="68"/>
        <v>1</v>
      </c>
      <c r="J248" s="568" t="str">
        <f t="shared" si="69"/>
        <v>De acuerdo con lo programado</v>
      </c>
      <c r="K248" s="578"/>
      <c r="L248" s="580">
        <v>1</v>
      </c>
      <c r="M248" s="580">
        <v>0</v>
      </c>
      <c r="N248" s="567">
        <f t="shared" si="67"/>
        <v>0</v>
      </c>
      <c r="O248" s="568" t="str">
        <f t="shared" si="70"/>
        <v>En riesgo cumplimiento</v>
      </c>
      <c r="P248" s="575"/>
      <c r="Q248" s="575">
        <v>2</v>
      </c>
      <c r="R248" s="575">
        <v>2</v>
      </c>
      <c r="S248" s="567">
        <f t="shared" si="72"/>
        <v>1</v>
      </c>
      <c r="T248" s="568" t="str">
        <f t="shared" si="73"/>
        <v>De acuerdo con lo programado</v>
      </c>
      <c r="U248" s="575"/>
      <c r="V248" s="575">
        <v>3</v>
      </c>
      <c r="W248" s="575">
        <v>3</v>
      </c>
      <c r="X248" s="576">
        <v>100</v>
      </c>
      <c r="Y248" s="576" t="str">
        <f>IF(X248="No hay ejecución","NA",IF(X248&gt;=90%,"De acuerdo con lo programado",IF(X248&gt;=51%,"Atraso Leve",IF(X248&lt;=50%,"En riesgo cumplimiento"))))</f>
        <v>De acuerdo con lo programado</v>
      </c>
      <c r="Z248" s="575"/>
      <c r="AA248" s="575"/>
      <c r="AB248" s="575"/>
      <c r="AC248" s="575"/>
      <c r="AD248" s="575"/>
    </row>
    <row r="249" spans="1:30" ht="35.25" hidden="1" customHeight="1" thickTop="1" thickBot="1">
      <c r="A249" s="563">
        <v>16.190000000000001</v>
      </c>
      <c r="B249" s="564"/>
      <c r="C249" s="564"/>
      <c r="D249" s="564"/>
      <c r="E249" s="564"/>
      <c r="F249" s="577" t="s">
        <v>1336</v>
      </c>
      <c r="G249" s="578">
        <v>2</v>
      </c>
      <c r="H249" s="578">
        <v>2</v>
      </c>
      <c r="I249" s="567">
        <f t="shared" si="68"/>
        <v>1</v>
      </c>
      <c r="J249" s="568" t="str">
        <f t="shared" si="69"/>
        <v>De acuerdo con lo programado</v>
      </c>
      <c r="K249" s="578"/>
      <c r="L249" s="580">
        <v>0</v>
      </c>
      <c r="M249" s="580">
        <v>0</v>
      </c>
      <c r="N249" s="567" t="str">
        <f t="shared" si="67"/>
        <v>No hay Programación</v>
      </c>
      <c r="O249" s="568" t="str">
        <f t="shared" si="70"/>
        <v>De acuerdo con lo programado</v>
      </c>
      <c r="P249" s="575"/>
      <c r="Q249" s="575"/>
      <c r="R249" s="575"/>
      <c r="S249" s="576"/>
      <c r="T249" s="576"/>
      <c r="U249" s="575"/>
      <c r="V249" s="575"/>
      <c r="W249" s="575"/>
      <c r="X249" s="576"/>
      <c r="Y249" s="576"/>
      <c r="Z249" s="575"/>
      <c r="AA249" s="575"/>
      <c r="AB249" s="575"/>
      <c r="AC249" s="575"/>
      <c r="AD249" s="575"/>
    </row>
    <row r="250" spans="1:30" ht="35.25" hidden="1" customHeight="1" thickTop="1" thickBot="1">
      <c r="A250" s="563">
        <v>16.190000000000001</v>
      </c>
      <c r="B250" s="564"/>
      <c r="C250" s="564"/>
      <c r="D250" s="564"/>
      <c r="E250" s="564"/>
      <c r="F250" s="577" t="s">
        <v>1336</v>
      </c>
      <c r="G250" s="578">
        <v>1</v>
      </c>
      <c r="H250" s="578">
        <v>1</v>
      </c>
      <c r="I250" s="567">
        <f t="shared" si="68"/>
        <v>1</v>
      </c>
      <c r="J250" s="568" t="str">
        <f t="shared" si="69"/>
        <v>De acuerdo con lo programado</v>
      </c>
      <c r="K250" s="578"/>
      <c r="L250" s="580">
        <v>0</v>
      </c>
      <c r="M250" s="580">
        <v>0</v>
      </c>
      <c r="N250" s="567" t="str">
        <f t="shared" si="67"/>
        <v>No hay Programación</v>
      </c>
      <c r="O250" s="568" t="str">
        <f t="shared" si="70"/>
        <v>De acuerdo con lo programado</v>
      </c>
      <c r="P250" s="575"/>
      <c r="Q250" s="575"/>
      <c r="R250" s="575"/>
      <c r="S250" s="576"/>
      <c r="T250" s="576"/>
      <c r="U250" s="575"/>
      <c r="V250" s="575"/>
      <c r="W250" s="575"/>
      <c r="X250" s="576"/>
      <c r="Y250" s="576"/>
      <c r="Z250" s="575"/>
      <c r="AA250" s="575"/>
      <c r="AB250" s="575"/>
      <c r="AC250" s="575"/>
      <c r="AD250" s="575"/>
    </row>
    <row r="251" spans="1:30" ht="35.25" customHeight="1" thickTop="1" thickBot="1">
      <c r="A251" s="593">
        <v>16.2</v>
      </c>
      <c r="B251" s="564"/>
      <c r="C251" s="564"/>
      <c r="D251" s="564"/>
      <c r="E251" s="564"/>
      <c r="F251" s="577" t="s">
        <v>1337</v>
      </c>
      <c r="G251" s="578">
        <v>1</v>
      </c>
      <c r="H251" s="578">
        <v>1</v>
      </c>
      <c r="I251" s="567">
        <f t="shared" si="68"/>
        <v>1</v>
      </c>
      <c r="J251" s="568" t="str">
        <f t="shared" si="69"/>
        <v>De acuerdo con lo programado</v>
      </c>
      <c r="K251" s="578"/>
      <c r="L251" s="580">
        <v>1</v>
      </c>
      <c r="M251" s="580">
        <v>1</v>
      </c>
      <c r="N251" s="567">
        <f t="shared" si="67"/>
        <v>1</v>
      </c>
      <c r="O251" s="568" t="str">
        <f t="shared" si="70"/>
        <v>De acuerdo con lo programado</v>
      </c>
      <c r="P251" s="575"/>
      <c r="Q251" s="575"/>
      <c r="R251" s="575"/>
      <c r="S251" s="567" t="str">
        <f t="shared" ref="S251:S258" si="75">IF(R251="","No hay ejecución",IF(AND(Q251=0),"No hay Programación", R251/Q251))</f>
        <v>No hay ejecución</v>
      </c>
      <c r="T251" s="568" t="str">
        <f t="shared" ref="T251:T258" si="76">IF(S251="No hay ejecución","NA",IF(S251&gt;=90%,"De acuerdo con lo programado",IF(S251&gt;=51%,"Atraso Leve",IF(S251&lt;=50%,"En riesgo cumplimiento"))))</f>
        <v>NA</v>
      </c>
      <c r="U251" s="575"/>
      <c r="V251" s="575">
        <v>1</v>
      </c>
      <c r="W251" s="575">
        <v>1</v>
      </c>
      <c r="X251" s="576">
        <v>100</v>
      </c>
      <c r="Y251" s="576" t="str">
        <f t="shared" ref="Y251:Y256" si="77">IF(X251="No hay ejecución","NA",IF(X251&gt;=90%,"De acuerdo con lo programado",IF(X251&gt;=51%,"Atraso Leve",IF(X251&lt;=50%,"En riesgo cumplimiento"))))</f>
        <v>De acuerdo con lo programado</v>
      </c>
      <c r="Z251" s="575"/>
      <c r="AA251" s="575"/>
      <c r="AB251" s="575"/>
      <c r="AC251" s="575"/>
      <c r="AD251" s="575"/>
    </row>
    <row r="252" spans="1:30" ht="35.25" customHeight="1" thickTop="1" thickBot="1">
      <c r="A252" s="593">
        <v>16.2</v>
      </c>
      <c r="B252" s="564"/>
      <c r="C252" s="564"/>
      <c r="D252" s="564"/>
      <c r="E252" s="564"/>
      <c r="F252" s="577" t="s">
        <v>1337</v>
      </c>
      <c r="G252" s="578">
        <v>1</v>
      </c>
      <c r="H252" s="578">
        <v>1</v>
      </c>
      <c r="I252" s="567">
        <f t="shared" si="68"/>
        <v>1</v>
      </c>
      <c r="J252" s="568" t="str">
        <f t="shared" si="69"/>
        <v>De acuerdo con lo programado</v>
      </c>
      <c r="K252" s="578"/>
      <c r="L252" s="580">
        <v>1</v>
      </c>
      <c r="M252" s="580">
        <v>1</v>
      </c>
      <c r="N252" s="567">
        <f t="shared" si="67"/>
        <v>1</v>
      </c>
      <c r="O252" s="568" t="str">
        <f t="shared" si="70"/>
        <v>De acuerdo con lo programado</v>
      </c>
      <c r="P252" s="575"/>
      <c r="Q252" s="575"/>
      <c r="R252" s="575"/>
      <c r="S252" s="567" t="str">
        <f t="shared" si="75"/>
        <v>No hay ejecución</v>
      </c>
      <c r="T252" s="568" t="str">
        <f t="shared" si="76"/>
        <v>NA</v>
      </c>
      <c r="U252" s="575"/>
      <c r="V252" s="575">
        <v>1</v>
      </c>
      <c r="W252" s="575">
        <v>1</v>
      </c>
      <c r="X252" s="576">
        <v>100</v>
      </c>
      <c r="Y252" s="576" t="str">
        <f t="shared" si="77"/>
        <v>De acuerdo con lo programado</v>
      </c>
      <c r="Z252" s="575"/>
      <c r="AA252" s="575"/>
      <c r="AB252" s="575"/>
      <c r="AC252" s="575"/>
      <c r="AD252" s="575"/>
    </row>
    <row r="253" spans="1:30" ht="35.25" customHeight="1" thickTop="1" thickBot="1">
      <c r="A253" s="563">
        <v>16.21</v>
      </c>
      <c r="B253" s="564"/>
      <c r="C253" s="564"/>
      <c r="D253" s="564"/>
      <c r="E253" s="564"/>
      <c r="F253" s="577" t="s">
        <v>1338</v>
      </c>
      <c r="G253" s="578">
        <v>1</v>
      </c>
      <c r="H253" s="578">
        <v>1</v>
      </c>
      <c r="I253" s="567">
        <f t="shared" si="68"/>
        <v>1</v>
      </c>
      <c r="J253" s="568" t="str">
        <f t="shared" si="69"/>
        <v>De acuerdo con lo programado</v>
      </c>
      <c r="K253" s="578"/>
      <c r="L253" s="580">
        <v>2</v>
      </c>
      <c r="M253" s="580">
        <v>2</v>
      </c>
      <c r="N253" s="567">
        <f t="shared" si="67"/>
        <v>1</v>
      </c>
      <c r="O253" s="568" t="str">
        <f t="shared" si="70"/>
        <v>De acuerdo con lo programado</v>
      </c>
      <c r="P253" s="575"/>
      <c r="Q253" s="575">
        <v>1</v>
      </c>
      <c r="R253" s="575">
        <v>1</v>
      </c>
      <c r="S253" s="567">
        <f t="shared" si="75"/>
        <v>1</v>
      </c>
      <c r="T253" s="568" t="str">
        <f t="shared" si="76"/>
        <v>De acuerdo con lo programado</v>
      </c>
      <c r="U253" s="575"/>
      <c r="V253" s="575">
        <v>1</v>
      </c>
      <c r="W253" s="575">
        <v>1</v>
      </c>
      <c r="X253" s="576">
        <v>100</v>
      </c>
      <c r="Y253" s="576" t="str">
        <f t="shared" si="77"/>
        <v>De acuerdo con lo programado</v>
      </c>
      <c r="Z253" s="575"/>
      <c r="AA253" s="575"/>
      <c r="AB253" s="575"/>
      <c r="AC253" s="575"/>
      <c r="AD253" s="575"/>
    </row>
    <row r="254" spans="1:30" ht="35.25" customHeight="1" thickTop="1" thickBot="1">
      <c r="A254" s="563">
        <v>16.21</v>
      </c>
      <c r="B254" s="564"/>
      <c r="C254" s="564"/>
      <c r="D254" s="564"/>
      <c r="E254" s="564"/>
      <c r="F254" s="577" t="s">
        <v>1338</v>
      </c>
      <c r="G254" s="578">
        <v>1</v>
      </c>
      <c r="H254" s="578">
        <v>1</v>
      </c>
      <c r="I254" s="567">
        <f t="shared" si="68"/>
        <v>1</v>
      </c>
      <c r="J254" s="568" t="str">
        <f t="shared" si="69"/>
        <v>De acuerdo con lo programado</v>
      </c>
      <c r="K254" s="578"/>
      <c r="L254" s="580">
        <v>1</v>
      </c>
      <c r="M254" s="580">
        <v>1</v>
      </c>
      <c r="N254" s="567">
        <f t="shared" si="67"/>
        <v>1</v>
      </c>
      <c r="O254" s="568" t="str">
        <f t="shared" si="70"/>
        <v>De acuerdo con lo programado</v>
      </c>
      <c r="P254" s="575"/>
      <c r="Q254" s="575">
        <v>0</v>
      </c>
      <c r="R254" s="575">
        <v>0</v>
      </c>
      <c r="S254" s="567" t="str">
        <f t="shared" si="75"/>
        <v>No hay Programación</v>
      </c>
      <c r="T254" s="568" t="str">
        <f t="shared" si="76"/>
        <v>De acuerdo con lo programado</v>
      </c>
      <c r="U254" s="575"/>
      <c r="V254" s="575">
        <v>1</v>
      </c>
      <c r="W254" s="575">
        <v>1</v>
      </c>
      <c r="X254" s="576">
        <v>100</v>
      </c>
      <c r="Y254" s="576" t="str">
        <f t="shared" si="77"/>
        <v>De acuerdo con lo programado</v>
      </c>
      <c r="Z254" s="575"/>
      <c r="AA254" s="575"/>
      <c r="AB254" s="575"/>
      <c r="AC254" s="575"/>
      <c r="AD254" s="575"/>
    </row>
    <row r="255" spans="1:30" ht="35.25" customHeight="1" thickTop="1" thickBot="1">
      <c r="A255" s="563">
        <v>16.22</v>
      </c>
      <c r="B255" s="564"/>
      <c r="C255" s="564"/>
      <c r="D255" s="564"/>
      <c r="E255" s="564"/>
      <c r="F255" s="577" t="s">
        <v>1339</v>
      </c>
      <c r="G255" s="578">
        <v>5</v>
      </c>
      <c r="H255" s="578">
        <v>5</v>
      </c>
      <c r="I255" s="567">
        <f t="shared" si="68"/>
        <v>1</v>
      </c>
      <c r="J255" s="568" t="str">
        <f t="shared" si="69"/>
        <v>De acuerdo con lo programado</v>
      </c>
      <c r="K255" s="578"/>
      <c r="L255" s="580">
        <v>3</v>
      </c>
      <c r="M255" s="580">
        <v>3</v>
      </c>
      <c r="N255" s="567">
        <f t="shared" si="67"/>
        <v>1</v>
      </c>
      <c r="O255" s="568" t="str">
        <f t="shared" si="70"/>
        <v>De acuerdo con lo programado</v>
      </c>
      <c r="P255" s="575"/>
      <c r="Q255" s="575">
        <v>0</v>
      </c>
      <c r="R255" s="575">
        <v>0</v>
      </c>
      <c r="S255" s="567" t="str">
        <f t="shared" si="75"/>
        <v>No hay Programación</v>
      </c>
      <c r="T255" s="568" t="str">
        <f t="shared" si="76"/>
        <v>De acuerdo con lo programado</v>
      </c>
      <c r="U255" s="575"/>
      <c r="V255" s="575">
        <v>2</v>
      </c>
      <c r="W255" s="575">
        <v>2</v>
      </c>
      <c r="X255" s="576">
        <v>100</v>
      </c>
      <c r="Y255" s="576" t="str">
        <f t="shared" si="77"/>
        <v>De acuerdo con lo programado</v>
      </c>
      <c r="Z255" s="575"/>
      <c r="AA255" s="575"/>
      <c r="AB255" s="575"/>
      <c r="AC255" s="575"/>
      <c r="AD255" s="575"/>
    </row>
    <row r="256" spans="1:30" ht="35.25" customHeight="1" thickTop="1" thickBot="1">
      <c r="A256" s="563">
        <v>16.22</v>
      </c>
      <c r="B256" s="564"/>
      <c r="C256" s="564"/>
      <c r="D256" s="564"/>
      <c r="E256" s="564"/>
      <c r="F256" s="577" t="s">
        <v>1339</v>
      </c>
      <c r="G256" s="578">
        <v>7</v>
      </c>
      <c r="H256" s="578">
        <v>7</v>
      </c>
      <c r="I256" s="567">
        <f t="shared" si="68"/>
        <v>1</v>
      </c>
      <c r="J256" s="568" t="str">
        <f t="shared" si="69"/>
        <v>De acuerdo con lo programado</v>
      </c>
      <c r="K256" s="578"/>
      <c r="L256" s="580">
        <v>4</v>
      </c>
      <c r="M256" s="580">
        <v>4</v>
      </c>
      <c r="N256" s="567">
        <f t="shared" si="67"/>
        <v>1</v>
      </c>
      <c r="O256" s="568" t="str">
        <f t="shared" si="70"/>
        <v>De acuerdo con lo programado</v>
      </c>
      <c r="P256" s="575"/>
      <c r="Q256" s="575">
        <v>1</v>
      </c>
      <c r="R256" s="575">
        <v>1</v>
      </c>
      <c r="S256" s="567">
        <f t="shared" si="75"/>
        <v>1</v>
      </c>
      <c r="T256" s="568" t="str">
        <f t="shared" si="76"/>
        <v>De acuerdo con lo programado</v>
      </c>
      <c r="U256" s="575"/>
      <c r="V256" s="575">
        <v>1</v>
      </c>
      <c r="W256" s="575">
        <v>1</v>
      </c>
      <c r="X256" s="576">
        <v>100</v>
      </c>
      <c r="Y256" s="576" t="str">
        <f t="shared" si="77"/>
        <v>De acuerdo con lo programado</v>
      </c>
      <c r="Z256" s="575"/>
      <c r="AA256" s="575"/>
      <c r="AB256" s="575"/>
      <c r="AC256" s="575"/>
      <c r="AD256" s="575"/>
    </row>
    <row r="257" spans="1:30" ht="35.25" hidden="1" customHeight="1" thickTop="1" thickBot="1">
      <c r="A257" s="563">
        <v>16.22</v>
      </c>
      <c r="B257" s="564"/>
      <c r="C257" s="564"/>
      <c r="D257" s="564"/>
      <c r="E257" s="564"/>
      <c r="F257" s="577" t="s">
        <v>1339</v>
      </c>
      <c r="G257" s="578">
        <v>4</v>
      </c>
      <c r="H257" s="578">
        <v>4</v>
      </c>
      <c r="I257" s="567">
        <f t="shared" si="68"/>
        <v>1</v>
      </c>
      <c r="J257" s="568" t="str">
        <f t="shared" si="69"/>
        <v>De acuerdo con lo programado</v>
      </c>
      <c r="K257" s="578"/>
      <c r="L257" s="580">
        <v>1</v>
      </c>
      <c r="M257" s="580">
        <v>1</v>
      </c>
      <c r="N257" s="567">
        <f t="shared" si="67"/>
        <v>1</v>
      </c>
      <c r="O257" s="568" t="str">
        <f t="shared" si="70"/>
        <v>De acuerdo con lo programado</v>
      </c>
      <c r="P257" s="575"/>
      <c r="Q257" s="575">
        <v>0</v>
      </c>
      <c r="R257" s="575">
        <v>0</v>
      </c>
      <c r="S257" s="567" t="str">
        <f t="shared" si="75"/>
        <v>No hay Programación</v>
      </c>
      <c r="T257" s="568" t="str">
        <f t="shared" si="76"/>
        <v>De acuerdo con lo programado</v>
      </c>
      <c r="U257" s="575"/>
      <c r="V257" s="575">
        <v>0</v>
      </c>
      <c r="W257" s="575">
        <v>0</v>
      </c>
      <c r="X257" s="576">
        <v>0</v>
      </c>
      <c r="Y257" s="576"/>
      <c r="Z257" s="575"/>
      <c r="AA257" s="575"/>
      <c r="AB257" s="575"/>
      <c r="AC257" s="575"/>
      <c r="AD257" s="575"/>
    </row>
    <row r="258" spans="1:30" ht="35.25" hidden="1" customHeight="1" thickTop="1" thickBot="1">
      <c r="A258" s="563">
        <v>16.22</v>
      </c>
      <c r="B258" s="564"/>
      <c r="C258" s="564"/>
      <c r="D258" s="564"/>
      <c r="E258" s="564"/>
      <c r="F258" s="577" t="s">
        <v>1339</v>
      </c>
      <c r="G258" s="578">
        <v>8</v>
      </c>
      <c r="H258" s="578">
        <v>8</v>
      </c>
      <c r="I258" s="567">
        <f t="shared" si="68"/>
        <v>1</v>
      </c>
      <c r="J258" s="568" t="str">
        <f t="shared" si="69"/>
        <v>De acuerdo con lo programado</v>
      </c>
      <c r="K258" s="578"/>
      <c r="L258" s="580">
        <v>1</v>
      </c>
      <c r="M258" s="580">
        <v>1</v>
      </c>
      <c r="N258" s="567">
        <f t="shared" si="67"/>
        <v>1</v>
      </c>
      <c r="O258" s="568" t="str">
        <f t="shared" si="70"/>
        <v>De acuerdo con lo programado</v>
      </c>
      <c r="P258" s="575"/>
      <c r="Q258" s="575">
        <v>2</v>
      </c>
      <c r="R258" s="575">
        <v>2</v>
      </c>
      <c r="S258" s="567">
        <f t="shared" si="75"/>
        <v>1</v>
      </c>
      <c r="T258" s="568" t="str">
        <f t="shared" si="76"/>
        <v>De acuerdo con lo programado</v>
      </c>
      <c r="U258" s="575"/>
      <c r="V258" s="575">
        <v>0</v>
      </c>
      <c r="W258" s="575">
        <v>0</v>
      </c>
      <c r="X258" s="576">
        <v>0</v>
      </c>
      <c r="Y258" s="576"/>
      <c r="Z258" s="575"/>
      <c r="AA258" s="575"/>
      <c r="AB258" s="575"/>
      <c r="AC258" s="575"/>
      <c r="AD258" s="575"/>
    </row>
    <row r="259" spans="1:30" ht="35.25" hidden="1" customHeight="1" thickTop="1" thickBot="1">
      <c r="A259" s="563">
        <v>16.23</v>
      </c>
      <c r="B259" s="564"/>
      <c r="C259" s="564"/>
      <c r="D259" s="564"/>
      <c r="E259" s="564"/>
      <c r="F259" s="577" t="s">
        <v>1340</v>
      </c>
      <c r="G259" s="578">
        <v>2</v>
      </c>
      <c r="H259" s="578">
        <v>2</v>
      </c>
      <c r="I259" s="567">
        <f t="shared" si="68"/>
        <v>1</v>
      </c>
      <c r="J259" s="568" t="str">
        <f t="shared" si="69"/>
        <v>De acuerdo con lo programado</v>
      </c>
      <c r="K259" s="578"/>
      <c r="L259" s="580">
        <v>0</v>
      </c>
      <c r="M259" s="580">
        <v>0</v>
      </c>
      <c r="N259" s="567" t="str">
        <f t="shared" si="67"/>
        <v>No hay Programación</v>
      </c>
      <c r="O259" s="568" t="str">
        <f t="shared" si="70"/>
        <v>De acuerdo con lo programado</v>
      </c>
      <c r="P259" s="575"/>
      <c r="Q259" s="575"/>
      <c r="R259" s="575"/>
      <c r="S259" s="576"/>
      <c r="T259" s="576"/>
      <c r="U259" s="575"/>
      <c r="V259" s="575"/>
      <c r="W259" s="575"/>
      <c r="X259" s="576"/>
      <c r="Y259" s="576"/>
      <c r="Z259" s="575"/>
      <c r="AA259" s="575"/>
      <c r="AB259" s="575"/>
      <c r="AC259" s="575"/>
      <c r="AD259" s="575"/>
    </row>
    <row r="260" spans="1:30" ht="35.25" hidden="1" customHeight="1" thickTop="1" thickBot="1">
      <c r="A260" s="563">
        <v>16.23</v>
      </c>
      <c r="B260" s="564"/>
      <c r="C260" s="564"/>
      <c r="D260" s="564"/>
      <c r="E260" s="564"/>
      <c r="F260" s="577" t="s">
        <v>1340</v>
      </c>
      <c r="G260" s="578">
        <v>3</v>
      </c>
      <c r="H260" s="578">
        <v>3</v>
      </c>
      <c r="I260" s="567">
        <f t="shared" si="68"/>
        <v>1</v>
      </c>
      <c r="J260" s="568" t="str">
        <f t="shared" si="69"/>
        <v>De acuerdo con lo programado</v>
      </c>
      <c r="K260" s="578"/>
      <c r="L260" s="580">
        <v>0</v>
      </c>
      <c r="M260" s="580">
        <v>0</v>
      </c>
      <c r="N260" s="567" t="str">
        <f t="shared" si="67"/>
        <v>No hay Programación</v>
      </c>
      <c r="O260" s="568" t="str">
        <f t="shared" si="70"/>
        <v>De acuerdo con lo programado</v>
      </c>
      <c r="P260" s="575"/>
      <c r="Q260" s="575"/>
      <c r="R260" s="575"/>
      <c r="S260" s="576"/>
      <c r="T260" s="576"/>
      <c r="U260" s="575"/>
      <c r="V260" s="575"/>
      <c r="W260" s="575"/>
      <c r="X260" s="576"/>
      <c r="Y260" s="576"/>
      <c r="Z260" s="575"/>
      <c r="AA260" s="575"/>
      <c r="AB260" s="575"/>
      <c r="AC260" s="575"/>
      <c r="AD260" s="575"/>
    </row>
    <row r="261" spans="1:30" ht="35.25" hidden="1" customHeight="1" thickTop="1" thickBot="1">
      <c r="A261" s="563">
        <v>16.23</v>
      </c>
      <c r="B261" s="564"/>
      <c r="C261" s="564"/>
      <c r="D261" s="564"/>
      <c r="E261" s="564"/>
      <c r="F261" s="577" t="s">
        <v>1340</v>
      </c>
      <c r="G261" s="578">
        <v>3</v>
      </c>
      <c r="H261" s="578">
        <v>3</v>
      </c>
      <c r="I261" s="567">
        <f t="shared" si="68"/>
        <v>1</v>
      </c>
      <c r="J261" s="568" t="str">
        <f t="shared" si="69"/>
        <v>De acuerdo con lo programado</v>
      </c>
      <c r="K261" s="578"/>
      <c r="L261" s="580">
        <v>0</v>
      </c>
      <c r="M261" s="580">
        <v>0</v>
      </c>
      <c r="N261" s="567" t="str">
        <f t="shared" si="67"/>
        <v>No hay Programación</v>
      </c>
      <c r="O261" s="568" t="str">
        <f t="shared" si="70"/>
        <v>De acuerdo con lo programado</v>
      </c>
      <c r="P261" s="575"/>
      <c r="Q261" s="575"/>
      <c r="R261" s="575"/>
      <c r="S261" s="576"/>
      <c r="T261" s="576"/>
      <c r="U261" s="575"/>
      <c r="V261" s="575"/>
      <c r="W261" s="575"/>
      <c r="X261" s="576"/>
      <c r="Y261" s="576"/>
      <c r="Z261" s="575"/>
      <c r="AA261" s="575"/>
      <c r="AB261" s="575"/>
      <c r="AC261" s="575"/>
      <c r="AD261" s="575"/>
    </row>
    <row r="262" spans="1:30" ht="35.25" customHeight="1" thickTop="1" thickBot="1">
      <c r="A262" s="563">
        <v>16.239999999999998</v>
      </c>
      <c r="B262" s="564"/>
      <c r="C262" s="564"/>
      <c r="D262" s="564"/>
      <c r="E262" s="564"/>
      <c r="F262" s="577" t="s">
        <v>1341</v>
      </c>
      <c r="G262" s="578">
        <v>3</v>
      </c>
      <c r="H262" s="578">
        <v>3</v>
      </c>
      <c r="I262" s="567">
        <f t="shared" si="68"/>
        <v>1</v>
      </c>
      <c r="J262" s="568" t="str">
        <f t="shared" si="69"/>
        <v>De acuerdo con lo programado</v>
      </c>
      <c r="K262" s="578"/>
      <c r="L262" s="580">
        <v>1</v>
      </c>
      <c r="M262" s="580">
        <v>1</v>
      </c>
      <c r="N262" s="567">
        <f t="shared" si="67"/>
        <v>1</v>
      </c>
      <c r="O262" s="568" t="str">
        <f t="shared" si="70"/>
        <v>De acuerdo con lo programado</v>
      </c>
      <c r="P262" s="575"/>
      <c r="Q262" s="575">
        <v>2</v>
      </c>
      <c r="R262" s="575">
        <v>2</v>
      </c>
      <c r="S262" s="567">
        <f t="shared" ref="S262:S281" si="78">IF(R262="","No hay ejecución",IF(AND(Q262=0),"No hay Programación", R262/Q262))</f>
        <v>1</v>
      </c>
      <c r="T262" s="568" t="str">
        <f t="shared" ref="T262:T281" si="79">IF(S262="No hay ejecución","NA",IF(S262&gt;=90%,"De acuerdo con lo programado",IF(S262&gt;=51%,"Atraso Leve",IF(S262&lt;=50%,"En riesgo cumplimiento"))))</f>
        <v>De acuerdo con lo programado</v>
      </c>
      <c r="U262" s="575"/>
      <c r="V262" s="575">
        <v>6</v>
      </c>
      <c r="W262" s="575">
        <v>6</v>
      </c>
      <c r="X262" s="576">
        <v>100</v>
      </c>
      <c r="Y262" s="576" t="str">
        <f t="shared" ref="Y262:Y267" si="80">IF(X262="No hay ejecución","NA",IF(X262&gt;=90%,"De acuerdo con lo programado",IF(X262&gt;=51%,"Atraso Leve",IF(X262&lt;=50%,"En riesgo cumplimiento"))))</f>
        <v>De acuerdo con lo programado</v>
      </c>
      <c r="Z262" s="575"/>
      <c r="AA262" s="575"/>
      <c r="AB262" s="575"/>
      <c r="AC262" s="575"/>
      <c r="AD262" s="575"/>
    </row>
    <row r="263" spans="1:30" ht="35.25" customHeight="1" thickTop="1" thickBot="1">
      <c r="A263" s="563">
        <v>16.239999999999998</v>
      </c>
      <c r="B263" s="564"/>
      <c r="C263" s="564"/>
      <c r="D263" s="564"/>
      <c r="E263" s="564"/>
      <c r="F263" s="577" t="s">
        <v>1341</v>
      </c>
      <c r="G263" s="578">
        <v>8</v>
      </c>
      <c r="H263" s="578">
        <v>8</v>
      </c>
      <c r="I263" s="567">
        <f t="shared" si="68"/>
        <v>1</v>
      </c>
      <c r="J263" s="568" t="str">
        <f t="shared" si="69"/>
        <v>De acuerdo con lo programado</v>
      </c>
      <c r="K263" s="578"/>
      <c r="L263" s="580">
        <v>1</v>
      </c>
      <c r="M263" s="580">
        <v>1</v>
      </c>
      <c r="N263" s="567">
        <f t="shared" si="67"/>
        <v>1</v>
      </c>
      <c r="O263" s="568" t="str">
        <f t="shared" si="70"/>
        <v>De acuerdo con lo programado</v>
      </c>
      <c r="P263" s="575"/>
      <c r="Q263" s="575">
        <v>3</v>
      </c>
      <c r="R263" s="575">
        <v>3</v>
      </c>
      <c r="S263" s="567">
        <f t="shared" si="78"/>
        <v>1</v>
      </c>
      <c r="T263" s="568" t="str">
        <f t="shared" si="79"/>
        <v>De acuerdo con lo programado</v>
      </c>
      <c r="U263" s="575"/>
      <c r="V263" s="575">
        <v>5</v>
      </c>
      <c r="W263" s="575">
        <v>5</v>
      </c>
      <c r="X263" s="576">
        <v>100</v>
      </c>
      <c r="Y263" s="576" t="str">
        <f t="shared" si="80"/>
        <v>De acuerdo con lo programado</v>
      </c>
      <c r="Z263" s="575"/>
      <c r="AA263" s="575"/>
      <c r="AB263" s="575"/>
      <c r="AC263" s="575"/>
      <c r="AD263" s="575"/>
    </row>
    <row r="264" spans="1:30" ht="35.25" customHeight="1" thickTop="1" thickBot="1">
      <c r="A264" s="563">
        <v>16.239999999999998</v>
      </c>
      <c r="B264" s="564"/>
      <c r="C264" s="564"/>
      <c r="D264" s="564"/>
      <c r="E264" s="564"/>
      <c r="F264" s="577" t="s">
        <v>1341</v>
      </c>
      <c r="G264" s="578">
        <v>4</v>
      </c>
      <c r="H264" s="578">
        <v>4</v>
      </c>
      <c r="I264" s="567">
        <f t="shared" si="68"/>
        <v>1</v>
      </c>
      <c r="J264" s="568" t="str">
        <f t="shared" si="69"/>
        <v>De acuerdo con lo programado</v>
      </c>
      <c r="K264" s="578"/>
      <c r="L264" s="580">
        <v>2</v>
      </c>
      <c r="M264" s="580">
        <v>2</v>
      </c>
      <c r="N264" s="567">
        <f t="shared" si="67"/>
        <v>1</v>
      </c>
      <c r="O264" s="568" t="str">
        <f t="shared" si="70"/>
        <v>De acuerdo con lo programado</v>
      </c>
      <c r="P264" s="575"/>
      <c r="Q264" s="575">
        <v>0</v>
      </c>
      <c r="R264" s="575">
        <v>0</v>
      </c>
      <c r="S264" s="567" t="str">
        <f t="shared" si="78"/>
        <v>No hay Programación</v>
      </c>
      <c r="T264" s="568" t="str">
        <f t="shared" si="79"/>
        <v>De acuerdo con lo programado</v>
      </c>
      <c r="U264" s="575"/>
      <c r="V264" s="575">
        <v>5</v>
      </c>
      <c r="W264" s="575">
        <v>5</v>
      </c>
      <c r="X264" s="576">
        <v>100</v>
      </c>
      <c r="Y264" s="576" t="str">
        <f t="shared" si="80"/>
        <v>De acuerdo con lo programado</v>
      </c>
      <c r="Z264" s="575"/>
      <c r="AA264" s="575"/>
      <c r="AB264" s="575"/>
      <c r="AC264" s="575"/>
      <c r="AD264" s="575"/>
    </row>
    <row r="265" spans="1:30" ht="35.25" customHeight="1" thickTop="1" thickBot="1">
      <c r="A265" s="563">
        <v>16.239999999999998</v>
      </c>
      <c r="B265" s="564"/>
      <c r="C265" s="564"/>
      <c r="D265" s="564"/>
      <c r="E265" s="564"/>
      <c r="F265" s="577" t="s">
        <v>1341</v>
      </c>
      <c r="G265" s="578">
        <v>5</v>
      </c>
      <c r="H265" s="578">
        <v>5</v>
      </c>
      <c r="I265" s="567">
        <f t="shared" si="68"/>
        <v>1</v>
      </c>
      <c r="J265" s="568" t="str">
        <f t="shared" si="69"/>
        <v>De acuerdo con lo programado</v>
      </c>
      <c r="K265" s="578"/>
      <c r="L265" s="580">
        <v>1</v>
      </c>
      <c r="M265" s="580">
        <v>1</v>
      </c>
      <c r="N265" s="567">
        <f t="shared" si="67"/>
        <v>1</v>
      </c>
      <c r="O265" s="568" t="str">
        <f t="shared" si="70"/>
        <v>De acuerdo con lo programado</v>
      </c>
      <c r="P265" s="575"/>
      <c r="Q265" s="575">
        <v>1</v>
      </c>
      <c r="R265" s="575">
        <v>1</v>
      </c>
      <c r="S265" s="567">
        <f t="shared" si="78"/>
        <v>1</v>
      </c>
      <c r="T265" s="568" t="str">
        <f t="shared" si="79"/>
        <v>De acuerdo con lo programado</v>
      </c>
      <c r="U265" s="575"/>
      <c r="V265" s="575">
        <v>5</v>
      </c>
      <c r="W265" s="575">
        <v>5</v>
      </c>
      <c r="X265" s="576">
        <v>100</v>
      </c>
      <c r="Y265" s="576" t="str">
        <f t="shared" si="80"/>
        <v>De acuerdo con lo programado</v>
      </c>
      <c r="Z265" s="575"/>
      <c r="AA265" s="575"/>
      <c r="AB265" s="575"/>
      <c r="AC265" s="575"/>
      <c r="AD265" s="575"/>
    </row>
    <row r="266" spans="1:30" ht="35.25" customHeight="1" thickTop="1" thickBot="1">
      <c r="A266" s="563">
        <v>16.239999999999998</v>
      </c>
      <c r="B266" s="564"/>
      <c r="C266" s="564"/>
      <c r="D266" s="564"/>
      <c r="E266" s="564"/>
      <c r="F266" s="577" t="s">
        <v>1341</v>
      </c>
      <c r="G266" s="578">
        <v>4</v>
      </c>
      <c r="H266" s="578">
        <v>4</v>
      </c>
      <c r="I266" s="567">
        <f t="shared" si="68"/>
        <v>1</v>
      </c>
      <c r="J266" s="568" t="str">
        <f t="shared" si="69"/>
        <v>De acuerdo con lo programado</v>
      </c>
      <c r="K266" s="578"/>
      <c r="L266" s="580">
        <v>1</v>
      </c>
      <c r="M266" s="580">
        <v>1</v>
      </c>
      <c r="N266" s="567">
        <f t="shared" si="67"/>
        <v>1</v>
      </c>
      <c r="O266" s="568" t="str">
        <f t="shared" si="70"/>
        <v>De acuerdo con lo programado</v>
      </c>
      <c r="P266" s="575"/>
      <c r="Q266" s="575">
        <v>3</v>
      </c>
      <c r="R266" s="575">
        <v>3</v>
      </c>
      <c r="S266" s="567">
        <f t="shared" si="78"/>
        <v>1</v>
      </c>
      <c r="T266" s="568" t="str">
        <f t="shared" si="79"/>
        <v>De acuerdo con lo programado</v>
      </c>
      <c r="U266" s="575"/>
      <c r="V266" s="575">
        <v>6</v>
      </c>
      <c r="W266" s="575">
        <v>6</v>
      </c>
      <c r="X266" s="576">
        <v>100</v>
      </c>
      <c r="Y266" s="576" t="str">
        <f t="shared" si="80"/>
        <v>De acuerdo con lo programado</v>
      </c>
      <c r="Z266" s="575"/>
      <c r="AA266" s="575"/>
      <c r="AB266" s="575"/>
      <c r="AC266" s="575"/>
      <c r="AD266" s="575"/>
    </row>
    <row r="267" spans="1:30" ht="35.25" customHeight="1" thickTop="1" thickBot="1">
      <c r="A267" s="563">
        <v>16.239999999999998</v>
      </c>
      <c r="B267" s="564"/>
      <c r="C267" s="564"/>
      <c r="D267" s="564"/>
      <c r="E267" s="564"/>
      <c r="F267" s="577" t="s">
        <v>1341</v>
      </c>
      <c r="G267" s="578">
        <v>6</v>
      </c>
      <c r="H267" s="578">
        <v>6</v>
      </c>
      <c r="I267" s="567">
        <f t="shared" si="68"/>
        <v>1</v>
      </c>
      <c r="J267" s="568" t="str">
        <f t="shared" si="69"/>
        <v>De acuerdo con lo programado</v>
      </c>
      <c r="K267" s="578"/>
      <c r="L267" s="580">
        <v>1</v>
      </c>
      <c r="M267" s="580">
        <v>1</v>
      </c>
      <c r="N267" s="567">
        <f t="shared" si="67"/>
        <v>1</v>
      </c>
      <c r="O267" s="568" t="str">
        <f t="shared" si="70"/>
        <v>De acuerdo con lo programado</v>
      </c>
      <c r="P267" s="575"/>
      <c r="Q267" s="575">
        <v>3</v>
      </c>
      <c r="R267" s="575">
        <v>3</v>
      </c>
      <c r="S267" s="567">
        <f t="shared" si="78"/>
        <v>1</v>
      </c>
      <c r="T267" s="568" t="str">
        <f t="shared" si="79"/>
        <v>De acuerdo con lo programado</v>
      </c>
      <c r="U267" s="575"/>
      <c r="V267" s="575">
        <v>5</v>
      </c>
      <c r="W267" s="575">
        <v>5</v>
      </c>
      <c r="X267" s="576">
        <v>100</v>
      </c>
      <c r="Y267" s="576" t="str">
        <f t="shared" si="80"/>
        <v>De acuerdo con lo programado</v>
      </c>
      <c r="Z267" s="575"/>
      <c r="AA267" s="575"/>
      <c r="AB267" s="575"/>
      <c r="AC267" s="575"/>
      <c r="AD267" s="575"/>
    </row>
    <row r="268" spans="1:30" ht="35.25" hidden="1" customHeight="1" thickTop="1" thickBot="1">
      <c r="A268" s="563">
        <v>16.25</v>
      </c>
      <c r="B268" s="564"/>
      <c r="C268" s="564"/>
      <c r="D268" s="564"/>
      <c r="E268" s="564"/>
      <c r="F268" s="577" t="s">
        <v>1342</v>
      </c>
      <c r="G268" s="578">
        <v>1</v>
      </c>
      <c r="H268" s="578">
        <v>1</v>
      </c>
      <c r="I268" s="567">
        <f t="shared" si="68"/>
        <v>1</v>
      </c>
      <c r="J268" s="568" t="str">
        <f t="shared" si="69"/>
        <v>De acuerdo con lo programado</v>
      </c>
      <c r="K268" s="578"/>
      <c r="L268" s="580">
        <v>1</v>
      </c>
      <c r="M268" s="580">
        <v>1</v>
      </c>
      <c r="N268" s="567">
        <f t="shared" si="67"/>
        <v>1</v>
      </c>
      <c r="O268" s="568" t="str">
        <f t="shared" si="70"/>
        <v>De acuerdo con lo programado</v>
      </c>
      <c r="P268" s="575"/>
      <c r="Q268" s="575">
        <v>1</v>
      </c>
      <c r="R268" s="575">
        <v>1</v>
      </c>
      <c r="S268" s="567">
        <f t="shared" si="78"/>
        <v>1</v>
      </c>
      <c r="T268" s="568" t="str">
        <f t="shared" si="79"/>
        <v>De acuerdo con lo programado</v>
      </c>
      <c r="U268" s="575"/>
      <c r="V268" s="575">
        <v>0</v>
      </c>
      <c r="W268" s="575">
        <v>0</v>
      </c>
      <c r="X268" s="576">
        <v>0</v>
      </c>
      <c r="Y268" s="576"/>
      <c r="Z268" s="575"/>
      <c r="AA268" s="575"/>
      <c r="AB268" s="575"/>
      <c r="AC268" s="575"/>
      <c r="AD268" s="575"/>
    </row>
    <row r="269" spans="1:30" ht="35.25" hidden="1" customHeight="1" thickTop="1" thickBot="1">
      <c r="A269" s="563">
        <v>16.25</v>
      </c>
      <c r="B269" s="564"/>
      <c r="C269" s="564"/>
      <c r="D269" s="564"/>
      <c r="E269" s="564"/>
      <c r="F269" s="577" t="s">
        <v>1342</v>
      </c>
      <c r="G269" s="578">
        <v>1</v>
      </c>
      <c r="H269" s="578">
        <v>1</v>
      </c>
      <c r="I269" s="567">
        <f t="shared" si="68"/>
        <v>1</v>
      </c>
      <c r="J269" s="568" t="str">
        <f t="shared" si="69"/>
        <v>De acuerdo con lo programado</v>
      </c>
      <c r="K269" s="578"/>
      <c r="L269" s="580">
        <v>1</v>
      </c>
      <c r="M269" s="580">
        <v>1</v>
      </c>
      <c r="N269" s="567">
        <f t="shared" ref="N269:N332" si="81">IF(M269="","No hay ejecución",IF(AND(L269=0),"No hay Programación", M269/L269))</f>
        <v>1</v>
      </c>
      <c r="O269" s="568" t="str">
        <f t="shared" si="70"/>
        <v>De acuerdo con lo programado</v>
      </c>
      <c r="P269" s="575"/>
      <c r="Q269" s="575">
        <v>0</v>
      </c>
      <c r="R269" s="575">
        <v>0</v>
      </c>
      <c r="S269" s="567" t="str">
        <f t="shared" si="78"/>
        <v>No hay Programación</v>
      </c>
      <c r="T269" s="568" t="str">
        <f t="shared" si="79"/>
        <v>De acuerdo con lo programado</v>
      </c>
      <c r="U269" s="575"/>
      <c r="V269" s="575">
        <v>0</v>
      </c>
      <c r="W269" s="575">
        <v>0</v>
      </c>
      <c r="X269" s="576">
        <v>0</v>
      </c>
      <c r="Y269" s="576"/>
      <c r="Z269" s="575"/>
      <c r="AA269" s="575"/>
      <c r="AB269" s="575"/>
      <c r="AC269" s="575"/>
      <c r="AD269" s="575"/>
    </row>
    <row r="270" spans="1:30" ht="35.25" hidden="1" customHeight="1" thickTop="1" thickBot="1">
      <c r="A270" s="563">
        <v>16.25</v>
      </c>
      <c r="B270" s="564"/>
      <c r="C270" s="564"/>
      <c r="D270" s="564"/>
      <c r="E270" s="564"/>
      <c r="F270" s="577" t="s">
        <v>1342</v>
      </c>
      <c r="G270" s="578">
        <v>1</v>
      </c>
      <c r="H270" s="578">
        <v>1</v>
      </c>
      <c r="I270" s="567">
        <f t="shared" ref="I270:I333" si="82">IF(H270="","No hay ejecución",IF(AND(G270=0),"No hay Programación", H270/G270))</f>
        <v>1</v>
      </c>
      <c r="J270" s="568" t="str">
        <f t="shared" ref="J270:J333" si="83">IF(I270="No hay ejecución","NA",IF(I270&gt;=90%,"De acuerdo con lo programado",IF(I270&gt;=51%,"Atraso Leve",IF(I270&lt;=50%,"En riesgo cumplimiento"))))</f>
        <v>De acuerdo con lo programado</v>
      </c>
      <c r="K270" s="578"/>
      <c r="L270" s="580">
        <v>1</v>
      </c>
      <c r="M270" s="580">
        <v>1</v>
      </c>
      <c r="N270" s="567">
        <f t="shared" si="81"/>
        <v>1</v>
      </c>
      <c r="O270" s="568" t="str">
        <f t="shared" ref="O270:O333" si="84">IF(N270="No hay ejecución","NA",IF(N270&gt;=90%,"De acuerdo con lo programado",IF(N270&gt;=51%,"Atraso Leve",IF(N270&lt;=50%,"En riesgo cumplimiento"))))</f>
        <v>De acuerdo con lo programado</v>
      </c>
      <c r="P270" s="575"/>
      <c r="Q270" s="575">
        <v>1</v>
      </c>
      <c r="R270" s="575">
        <v>1</v>
      </c>
      <c r="S270" s="567">
        <f t="shared" si="78"/>
        <v>1</v>
      </c>
      <c r="T270" s="568" t="str">
        <f t="shared" si="79"/>
        <v>De acuerdo con lo programado</v>
      </c>
      <c r="U270" s="575"/>
      <c r="V270" s="575">
        <v>0</v>
      </c>
      <c r="W270" s="575">
        <v>0</v>
      </c>
      <c r="X270" s="576">
        <v>0</v>
      </c>
      <c r="Y270" s="576"/>
      <c r="Z270" s="575"/>
      <c r="AA270" s="575"/>
      <c r="AB270" s="575"/>
      <c r="AC270" s="575"/>
      <c r="AD270" s="575"/>
    </row>
    <row r="271" spans="1:30" ht="35.25" hidden="1" customHeight="1" thickTop="1" thickBot="1">
      <c r="A271" s="563">
        <v>16.25</v>
      </c>
      <c r="B271" s="564"/>
      <c r="C271" s="564"/>
      <c r="D271" s="564"/>
      <c r="E271" s="564"/>
      <c r="F271" s="577" t="s">
        <v>1342</v>
      </c>
      <c r="G271" s="578">
        <v>1</v>
      </c>
      <c r="H271" s="578">
        <v>1</v>
      </c>
      <c r="I271" s="567">
        <f t="shared" si="82"/>
        <v>1</v>
      </c>
      <c r="J271" s="568" t="str">
        <f t="shared" si="83"/>
        <v>De acuerdo con lo programado</v>
      </c>
      <c r="K271" s="578"/>
      <c r="L271" s="580">
        <v>1</v>
      </c>
      <c r="M271" s="580">
        <v>1</v>
      </c>
      <c r="N271" s="567">
        <f t="shared" si="81"/>
        <v>1</v>
      </c>
      <c r="O271" s="568" t="str">
        <f t="shared" si="84"/>
        <v>De acuerdo con lo programado</v>
      </c>
      <c r="P271" s="575"/>
      <c r="Q271" s="575">
        <v>0</v>
      </c>
      <c r="R271" s="575">
        <v>0</v>
      </c>
      <c r="S271" s="567" t="str">
        <f t="shared" si="78"/>
        <v>No hay Programación</v>
      </c>
      <c r="T271" s="568" t="str">
        <f t="shared" si="79"/>
        <v>De acuerdo con lo programado</v>
      </c>
      <c r="U271" s="575"/>
      <c r="V271" s="575">
        <v>0</v>
      </c>
      <c r="W271" s="575">
        <v>0</v>
      </c>
      <c r="X271" s="576">
        <v>0</v>
      </c>
      <c r="Y271" s="576"/>
      <c r="Z271" s="575"/>
      <c r="AA271" s="575"/>
      <c r="AB271" s="575"/>
      <c r="AC271" s="575"/>
      <c r="AD271" s="575"/>
    </row>
    <row r="272" spans="1:30" ht="35.25" hidden="1" customHeight="1" thickTop="1" thickBot="1">
      <c r="A272" s="563">
        <v>16.25</v>
      </c>
      <c r="B272" s="564"/>
      <c r="C272" s="564"/>
      <c r="D272" s="564"/>
      <c r="E272" s="564"/>
      <c r="F272" s="577" t="s">
        <v>1342</v>
      </c>
      <c r="G272" s="578">
        <v>1</v>
      </c>
      <c r="H272" s="578">
        <v>1</v>
      </c>
      <c r="I272" s="567">
        <f t="shared" si="82"/>
        <v>1</v>
      </c>
      <c r="J272" s="568" t="str">
        <f t="shared" si="83"/>
        <v>De acuerdo con lo programado</v>
      </c>
      <c r="K272" s="578"/>
      <c r="L272" s="580">
        <v>1</v>
      </c>
      <c r="M272" s="580">
        <v>1</v>
      </c>
      <c r="N272" s="567">
        <f t="shared" si="81"/>
        <v>1</v>
      </c>
      <c r="O272" s="568" t="str">
        <f t="shared" si="84"/>
        <v>De acuerdo con lo programado</v>
      </c>
      <c r="P272" s="575"/>
      <c r="Q272" s="575">
        <v>0</v>
      </c>
      <c r="R272" s="575">
        <v>0</v>
      </c>
      <c r="S272" s="567" t="str">
        <f t="shared" si="78"/>
        <v>No hay Programación</v>
      </c>
      <c r="T272" s="568" t="str">
        <f t="shared" si="79"/>
        <v>De acuerdo con lo programado</v>
      </c>
      <c r="U272" s="575"/>
      <c r="V272" s="575">
        <v>0</v>
      </c>
      <c r="W272" s="575">
        <v>0</v>
      </c>
      <c r="X272" s="576">
        <v>0</v>
      </c>
      <c r="Y272" s="576"/>
      <c r="Z272" s="575"/>
      <c r="AA272" s="575"/>
      <c r="AB272" s="575"/>
      <c r="AC272" s="575"/>
      <c r="AD272" s="575"/>
    </row>
    <row r="273" spans="1:30" ht="35.25" hidden="1" customHeight="1" thickTop="1" thickBot="1">
      <c r="A273" s="563">
        <v>16.25</v>
      </c>
      <c r="B273" s="564"/>
      <c r="C273" s="564"/>
      <c r="D273" s="564"/>
      <c r="E273" s="564"/>
      <c r="F273" s="577" t="s">
        <v>1342</v>
      </c>
      <c r="G273" s="578">
        <v>0</v>
      </c>
      <c r="H273" s="578">
        <v>0</v>
      </c>
      <c r="I273" s="567" t="str">
        <f t="shared" si="82"/>
        <v>No hay Programación</v>
      </c>
      <c r="J273" s="568" t="str">
        <f t="shared" si="83"/>
        <v>De acuerdo con lo programado</v>
      </c>
      <c r="K273" s="578"/>
      <c r="L273" s="580">
        <v>2</v>
      </c>
      <c r="M273" s="580">
        <v>2</v>
      </c>
      <c r="N273" s="567">
        <f t="shared" si="81"/>
        <v>1</v>
      </c>
      <c r="O273" s="568" t="str">
        <f t="shared" si="84"/>
        <v>De acuerdo con lo programado</v>
      </c>
      <c r="P273" s="575"/>
      <c r="Q273" s="575">
        <v>1</v>
      </c>
      <c r="R273" s="575">
        <v>1</v>
      </c>
      <c r="S273" s="567">
        <f t="shared" si="78"/>
        <v>1</v>
      </c>
      <c r="T273" s="568" t="str">
        <f t="shared" si="79"/>
        <v>De acuerdo con lo programado</v>
      </c>
      <c r="U273" s="575"/>
      <c r="V273" s="575">
        <v>0</v>
      </c>
      <c r="W273" s="575">
        <v>0</v>
      </c>
      <c r="X273" s="576">
        <v>0</v>
      </c>
      <c r="Y273" s="576"/>
      <c r="Z273" s="575"/>
      <c r="AA273" s="575"/>
      <c r="AB273" s="575"/>
      <c r="AC273" s="575"/>
      <c r="AD273" s="575"/>
    </row>
    <row r="274" spans="1:30" ht="35.25" customHeight="1" thickTop="1" thickBot="1">
      <c r="A274" s="563">
        <v>16.260000000000002</v>
      </c>
      <c r="B274" s="564"/>
      <c r="C274" s="564"/>
      <c r="D274" s="564"/>
      <c r="E274" s="564"/>
      <c r="F274" s="577" t="s">
        <v>1343</v>
      </c>
      <c r="G274" s="578">
        <v>12</v>
      </c>
      <c r="H274" s="578">
        <v>12</v>
      </c>
      <c r="I274" s="567">
        <f t="shared" si="82"/>
        <v>1</v>
      </c>
      <c r="J274" s="568" t="str">
        <f t="shared" si="83"/>
        <v>De acuerdo con lo programado</v>
      </c>
      <c r="K274" s="578"/>
      <c r="L274" s="580">
        <v>3</v>
      </c>
      <c r="M274" s="580">
        <v>3</v>
      </c>
      <c r="N274" s="567">
        <f t="shared" si="81"/>
        <v>1</v>
      </c>
      <c r="O274" s="568" t="str">
        <f t="shared" si="84"/>
        <v>De acuerdo con lo programado</v>
      </c>
      <c r="P274" s="575"/>
      <c r="Q274" s="575">
        <v>4</v>
      </c>
      <c r="R274" s="575">
        <v>4</v>
      </c>
      <c r="S274" s="567">
        <f t="shared" si="78"/>
        <v>1</v>
      </c>
      <c r="T274" s="568" t="str">
        <f t="shared" si="79"/>
        <v>De acuerdo con lo programado</v>
      </c>
      <c r="U274" s="575"/>
      <c r="V274" s="575">
        <v>5</v>
      </c>
      <c r="W274" s="575">
        <v>5</v>
      </c>
      <c r="X274" s="576">
        <v>100</v>
      </c>
      <c r="Y274" s="576" t="str">
        <f t="shared" ref="Y274:Y281" si="85">IF(X274="No hay ejecución","NA",IF(X274&gt;=90%,"De acuerdo con lo programado",IF(X274&gt;=51%,"Atraso Leve",IF(X274&lt;=50%,"En riesgo cumplimiento"))))</f>
        <v>De acuerdo con lo programado</v>
      </c>
      <c r="Z274" s="575"/>
      <c r="AA274" s="575"/>
      <c r="AB274" s="575"/>
      <c r="AC274" s="575"/>
      <c r="AD274" s="575"/>
    </row>
    <row r="275" spans="1:30" ht="35.25" customHeight="1" thickTop="1" thickBot="1">
      <c r="A275" s="563">
        <v>16.260000000000002</v>
      </c>
      <c r="B275" s="564"/>
      <c r="C275" s="564"/>
      <c r="D275" s="564"/>
      <c r="E275" s="564"/>
      <c r="F275" s="577" t="s">
        <v>1343</v>
      </c>
      <c r="G275" s="578">
        <v>9</v>
      </c>
      <c r="H275" s="578">
        <v>9</v>
      </c>
      <c r="I275" s="567">
        <f t="shared" si="82"/>
        <v>1</v>
      </c>
      <c r="J275" s="568" t="str">
        <f t="shared" si="83"/>
        <v>De acuerdo con lo programado</v>
      </c>
      <c r="K275" s="578"/>
      <c r="L275" s="580">
        <v>2</v>
      </c>
      <c r="M275" s="580">
        <v>2</v>
      </c>
      <c r="N275" s="567">
        <f t="shared" si="81"/>
        <v>1</v>
      </c>
      <c r="O275" s="568" t="str">
        <f t="shared" si="84"/>
        <v>De acuerdo con lo programado</v>
      </c>
      <c r="P275" s="575"/>
      <c r="Q275" s="575">
        <v>9</v>
      </c>
      <c r="R275" s="575">
        <v>9</v>
      </c>
      <c r="S275" s="567">
        <f t="shared" si="78"/>
        <v>1</v>
      </c>
      <c r="T275" s="568" t="str">
        <f t="shared" si="79"/>
        <v>De acuerdo con lo programado</v>
      </c>
      <c r="U275" s="575"/>
      <c r="V275" s="575">
        <v>11</v>
      </c>
      <c r="W275" s="575">
        <v>11</v>
      </c>
      <c r="X275" s="576">
        <v>100</v>
      </c>
      <c r="Y275" s="576" t="str">
        <f t="shared" si="85"/>
        <v>De acuerdo con lo programado</v>
      </c>
      <c r="Z275" s="575"/>
      <c r="AA275" s="575"/>
      <c r="AB275" s="575"/>
      <c r="AC275" s="575"/>
      <c r="AD275" s="575"/>
    </row>
    <row r="276" spans="1:30" ht="35.25" customHeight="1" thickTop="1" thickBot="1">
      <c r="A276" s="563">
        <v>16.260000000000002</v>
      </c>
      <c r="B276" s="564"/>
      <c r="C276" s="564"/>
      <c r="D276" s="564"/>
      <c r="E276" s="564"/>
      <c r="F276" s="577" t="s">
        <v>1343</v>
      </c>
      <c r="G276" s="578">
        <v>15</v>
      </c>
      <c r="H276" s="578">
        <v>15</v>
      </c>
      <c r="I276" s="567">
        <f t="shared" si="82"/>
        <v>1</v>
      </c>
      <c r="J276" s="568" t="str">
        <f t="shared" si="83"/>
        <v>De acuerdo con lo programado</v>
      </c>
      <c r="K276" s="578"/>
      <c r="L276" s="580">
        <v>2</v>
      </c>
      <c r="M276" s="580">
        <v>2</v>
      </c>
      <c r="N276" s="567">
        <f t="shared" si="81"/>
        <v>1</v>
      </c>
      <c r="O276" s="568" t="str">
        <f t="shared" si="84"/>
        <v>De acuerdo con lo programado</v>
      </c>
      <c r="P276" s="575"/>
      <c r="Q276" s="575">
        <v>18</v>
      </c>
      <c r="R276" s="575">
        <v>18</v>
      </c>
      <c r="S276" s="567">
        <f t="shared" si="78"/>
        <v>1</v>
      </c>
      <c r="T276" s="568" t="str">
        <f t="shared" si="79"/>
        <v>De acuerdo con lo programado</v>
      </c>
      <c r="U276" s="575"/>
      <c r="V276" s="575">
        <v>8</v>
      </c>
      <c r="W276" s="575">
        <v>6</v>
      </c>
      <c r="X276" s="576">
        <v>75</v>
      </c>
      <c r="Y276" s="576" t="str">
        <f t="shared" si="85"/>
        <v>De acuerdo con lo programado</v>
      </c>
      <c r="Z276" s="575"/>
      <c r="AA276" s="575"/>
      <c r="AB276" s="575"/>
      <c r="AC276" s="575"/>
      <c r="AD276" s="575"/>
    </row>
    <row r="277" spans="1:30" ht="35.25" customHeight="1" thickTop="1" thickBot="1">
      <c r="A277" s="563">
        <v>16.260000000000002</v>
      </c>
      <c r="B277" s="564"/>
      <c r="C277" s="564"/>
      <c r="D277" s="564"/>
      <c r="E277" s="564"/>
      <c r="F277" s="577" t="s">
        <v>1343</v>
      </c>
      <c r="G277" s="578">
        <v>12</v>
      </c>
      <c r="H277" s="578">
        <v>12</v>
      </c>
      <c r="I277" s="567">
        <f t="shared" si="82"/>
        <v>1</v>
      </c>
      <c r="J277" s="568" t="str">
        <f t="shared" si="83"/>
        <v>De acuerdo con lo programado</v>
      </c>
      <c r="K277" s="578"/>
      <c r="L277" s="580">
        <v>2</v>
      </c>
      <c r="M277" s="580">
        <v>2</v>
      </c>
      <c r="N277" s="567">
        <f t="shared" si="81"/>
        <v>1</v>
      </c>
      <c r="O277" s="568" t="str">
        <f t="shared" si="84"/>
        <v>De acuerdo con lo programado</v>
      </c>
      <c r="P277" s="575"/>
      <c r="Q277" s="575">
        <v>13</v>
      </c>
      <c r="R277" s="575">
        <v>13</v>
      </c>
      <c r="S277" s="567">
        <f t="shared" si="78"/>
        <v>1</v>
      </c>
      <c r="T277" s="568" t="str">
        <f t="shared" si="79"/>
        <v>De acuerdo con lo programado</v>
      </c>
      <c r="U277" s="575"/>
      <c r="V277" s="575">
        <v>7</v>
      </c>
      <c r="W277" s="575">
        <v>7</v>
      </c>
      <c r="X277" s="576">
        <v>100</v>
      </c>
      <c r="Y277" s="576" t="str">
        <f t="shared" si="85"/>
        <v>De acuerdo con lo programado</v>
      </c>
      <c r="Z277" s="575"/>
      <c r="AA277" s="575"/>
      <c r="AB277" s="575"/>
      <c r="AC277" s="575"/>
      <c r="AD277" s="575"/>
    </row>
    <row r="278" spans="1:30" ht="35.25" customHeight="1" thickTop="1" thickBot="1">
      <c r="A278" s="563">
        <v>16.260000000000002</v>
      </c>
      <c r="B278" s="564"/>
      <c r="C278" s="564"/>
      <c r="D278" s="564"/>
      <c r="E278" s="564"/>
      <c r="F278" s="577" t="s">
        <v>1343</v>
      </c>
      <c r="G278" s="578">
        <v>13</v>
      </c>
      <c r="H278" s="578">
        <v>13</v>
      </c>
      <c r="I278" s="567">
        <f t="shared" si="82"/>
        <v>1</v>
      </c>
      <c r="J278" s="568" t="str">
        <f t="shared" si="83"/>
        <v>De acuerdo con lo programado</v>
      </c>
      <c r="K278" s="578"/>
      <c r="L278" s="580">
        <v>2</v>
      </c>
      <c r="M278" s="580">
        <v>2</v>
      </c>
      <c r="N278" s="567">
        <f t="shared" si="81"/>
        <v>1</v>
      </c>
      <c r="O278" s="568" t="str">
        <f t="shared" si="84"/>
        <v>De acuerdo con lo programado</v>
      </c>
      <c r="P278" s="575"/>
      <c r="Q278" s="575">
        <v>6</v>
      </c>
      <c r="R278" s="575">
        <v>6</v>
      </c>
      <c r="S278" s="567">
        <f t="shared" si="78"/>
        <v>1</v>
      </c>
      <c r="T278" s="568" t="str">
        <f t="shared" si="79"/>
        <v>De acuerdo con lo programado</v>
      </c>
      <c r="U278" s="575"/>
      <c r="V278" s="575">
        <v>2</v>
      </c>
      <c r="W278" s="575">
        <v>2</v>
      </c>
      <c r="X278" s="576">
        <v>100</v>
      </c>
      <c r="Y278" s="576" t="str">
        <f t="shared" si="85"/>
        <v>De acuerdo con lo programado</v>
      </c>
      <c r="Z278" s="575"/>
      <c r="AA278" s="575"/>
      <c r="AB278" s="575"/>
      <c r="AC278" s="575"/>
      <c r="AD278" s="575"/>
    </row>
    <row r="279" spans="1:30" ht="35.25" customHeight="1" thickTop="1" thickBot="1">
      <c r="A279" s="563">
        <v>16.260000000000002</v>
      </c>
      <c r="B279" s="564"/>
      <c r="C279" s="564"/>
      <c r="D279" s="564"/>
      <c r="E279" s="564"/>
      <c r="F279" s="577" t="s">
        <v>1343</v>
      </c>
      <c r="G279" s="578">
        <v>10</v>
      </c>
      <c r="H279" s="578">
        <v>10</v>
      </c>
      <c r="I279" s="567">
        <f t="shared" si="82"/>
        <v>1</v>
      </c>
      <c r="J279" s="568" t="str">
        <f t="shared" si="83"/>
        <v>De acuerdo con lo programado</v>
      </c>
      <c r="K279" s="578"/>
      <c r="L279" s="580">
        <v>3</v>
      </c>
      <c r="M279" s="580">
        <v>3</v>
      </c>
      <c r="N279" s="567">
        <f t="shared" si="81"/>
        <v>1</v>
      </c>
      <c r="O279" s="568" t="str">
        <f t="shared" si="84"/>
        <v>De acuerdo con lo programado</v>
      </c>
      <c r="P279" s="575"/>
      <c r="Q279" s="575">
        <v>8</v>
      </c>
      <c r="R279" s="575">
        <v>8</v>
      </c>
      <c r="S279" s="567">
        <f t="shared" si="78"/>
        <v>1</v>
      </c>
      <c r="T279" s="568" t="str">
        <f t="shared" si="79"/>
        <v>De acuerdo con lo programado</v>
      </c>
      <c r="U279" s="575"/>
      <c r="V279" s="575">
        <v>2</v>
      </c>
      <c r="W279" s="575">
        <v>2</v>
      </c>
      <c r="X279" s="576">
        <v>100</v>
      </c>
      <c r="Y279" s="576" t="str">
        <f t="shared" si="85"/>
        <v>De acuerdo con lo programado</v>
      </c>
      <c r="Z279" s="575"/>
      <c r="AA279" s="575"/>
      <c r="AB279" s="575"/>
      <c r="AC279" s="575"/>
      <c r="AD279" s="575"/>
    </row>
    <row r="280" spans="1:30" ht="35.25" customHeight="1" thickTop="1" thickBot="1">
      <c r="A280" s="563">
        <v>16.260000000000002</v>
      </c>
      <c r="B280" s="564"/>
      <c r="C280" s="564"/>
      <c r="D280" s="564"/>
      <c r="E280" s="564"/>
      <c r="F280" s="577" t="s">
        <v>1343</v>
      </c>
      <c r="G280" s="578">
        <v>6</v>
      </c>
      <c r="H280" s="578">
        <v>6</v>
      </c>
      <c r="I280" s="567">
        <f t="shared" si="82"/>
        <v>1</v>
      </c>
      <c r="J280" s="568" t="str">
        <f t="shared" si="83"/>
        <v>De acuerdo con lo programado</v>
      </c>
      <c r="K280" s="578"/>
      <c r="L280" s="580">
        <v>3</v>
      </c>
      <c r="M280" s="580">
        <v>3</v>
      </c>
      <c r="N280" s="567">
        <f t="shared" si="81"/>
        <v>1</v>
      </c>
      <c r="O280" s="568" t="str">
        <f t="shared" si="84"/>
        <v>De acuerdo con lo programado</v>
      </c>
      <c r="P280" s="575"/>
      <c r="Q280" s="575">
        <v>6</v>
      </c>
      <c r="R280" s="575">
        <v>6</v>
      </c>
      <c r="S280" s="567">
        <f t="shared" si="78"/>
        <v>1</v>
      </c>
      <c r="T280" s="568" t="str">
        <f t="shared" si="79"/>
        <v>De acuerdo con lo programado</v>
      </c>
      <c r="U280" s="575"/>
      <c r="V280" s="575">
        <v>2</v>
      </c>
      <c r="W280" s="575">
        <v>2</v>
      </c>
      <c r="X280" s="576">
        <v>100</v>
      </c>
      <c r="Y280" s="576" t="str">
        <f t="shared" si="85"/>
        <v>De acuerdo con lo programado</v>
      </c>
      <c r="Z280" s="575"/>
      <c r="AA280" s="575"/>
      <c r="AB280" s="575"/>
      <c r="AC280" s="575"/>
      <c r="AD280" s="575"/>
    </row>
    <row r="281" spans="1:30" ht="35.25" customHeight="1" thickTop="1" thickBot="1">
      <c r="A281" s="563">
        <v>16.27</v>
      </c>
      <c r="B281" s="564"/>
      <c r="C281" s="564"/>
      <c r="D281" s="564"/>
      <c r="E281" s="564"/>
      <c r="F281" s="577" t="s">
        <v>1344</v>
      </c>
      <c r="G281" s="578">
        <v>1</v>
      </c>
      <c r="H281" s="578">
        <v>1</v>
      </c>
      <c r="I281" s="567">
        <f t="shared" si="82"/>
        <v>1</v>
      </c>
      <c r="J281" s="568" t="str">
        <f t="shared" si="83"/>
        <v>De acuerdo con lo programado</v>
      </c>
      <c r="K281" s="578"/>
      <c r="L281" s="580">
        <v>1</v>
      </c>
      <c r="M281" s="580">
        <v>1</v>
      </c>
      <c r="N281" s="567">
        <f t="shared" si="81"/>
        <v>1</v>
      </c>
      <c r="O281" s="568" t="str">
        <f t="shared" si="84"/>
        <v>De acuerdo con lo programado</v>
      </c>
      <c r="P281" s="575"/>
      <c r="Q281" s="575">
        <v>8</v>
      </c>
      <c r="R281" s="575">
        <v>8</v>
      </c>
      <c r="S281" s="567">
        <f t="shared" si="78"/>
        <v>1</v>
      </c>
      <c r="T281" s="568" t="str">
        <f t="shared" si="79"/>
        <v>De acuerdo con lo programado</v>
      </c>
      <c r="U281" s="575"/>
      <c r="V281" s="575">
        <v>1</v>
      </c>
      <c r="W281" s="575">
        <v>1</v>
      </c>
      <c r="X281" s="576">
        <v>100</v>
      </c>
      <c r="Y281" s="576" t="str">
        <f t="shared" si="85"/>
        <v>De acuerdo con lo programado</v>
      </c>
      <c r="Z281" s="575"/>
      <c r="AA281" s="575"/>
      <c r="AB281" s="575"/>
      <c r="AC281" s="575"/>
      <c r="AD281" s="575"/>
    </row>
    <row r="282" spans="1:30" ht="35.25" hidden="1" customHeight="1" thickTop="1" thickBot="1">
      <c r="A282" s="563">
        <v>16.27</v>
      </c>
      <c r="B282" s="564"/>
      <c r="C282" s="564"/>
      <c r="D282" s="564"/>
      <c r="E282" s="564"/>
      <c r="F282" s="577" t="s">
        <v>1344</v>
      </c>
      <c r="G282" s="578">
        <v>1</v>
      </c>
      <c r="H282" s="578">
        <v>1</v>
      </c>
      <c r="I282" s="567">
        <f t="shared" si="82"/>
        <v>1</v>
      </c>
      <c r="J282" s="568" t="str">
        <f t="shared" si="83"/>
        <v>De acuerdo con lo programado</v>
      </c>
      <c r="K282" s="578"/>
      <c r="L282" s="580">
        <v>0</v>
      </c>
      <c r="M282" s="580">
        <v>0</v>
      </c>
      <c r="N282" s="567" t="str">
        <f t="shared" si="81"/>
        <v>No hay Programación</v>
      </c>
      <c r="O282" s="568" t="str">
        <f t="shared" si="84"/>
        <v>De acuerdo con lo programado</v>
      </c>
      <c r="P282" s="575"/>
      <c r="Q282" s="575"/>
      <c r="R282" s="575"/>
      <c r="S282" s="576"/>
      <c r="T282" s="576"/>
      <c r="U282" s="575"/>
      <c r="V282" s="575"/>
      <c r="W282" s="575"/>
      <c r="X282" s="576"/>
      <c r="Y282" s="576"/>
      <c r="Z282" s="575"/>
      <c r="AA282" s="575"/>
      <c r="AB282" s="575"/>
      <c r="AC282" s="575"/>
      <c r="AD282" s="575"/>
    </row>
    <row r="283" spans="1:30" ht="35.25" customHeight="1" thickTop="1" thickBot="1">
      <c r="A283" s="563">
        <v>16.28</v>
      </c>
      <c r="B283" s="564"/>
      <c r="C283" s="564"/>
      <c r="D283" s="564"/>
      <c r="E283" s="564"/>
      <c r="F283" s="577" t="s">
        <v>1345</v>
      </c>
      <c r="G283" s="578">
        <v>12</v>
      </c>
      <c r="H283" s="578">
        <v>12</v>
      </c>
      <c r="I283" s="567">
        <f t="shared" si="82"/>
        <v>1</v>
      </c>
      <c r="J283" s="568" t="str">
        <f t="shared" si="83"/>
        <v>De acuerdo con lo programado</v>
      </c>
      <c r="K283" s="578"/>
      <c r="L283" s="580">
        <v>12</v>
      </c>
      <c r="M283" s="580">
        <v>12</v>
      </c>
      <c r="N283" s="567">
        <f t="shared" si="81"/>
        <v>1</v>
      </c>
      <c r="O283" s="568" t="str">
        <f t="shared" si="84"/>
        <v>De acuerdo con lo programado</v>
      </c>
      <c r="P283" s="575"/>
      <c r="Q283" s="575">
        <v>14</v>
      </c>
      <c r="R283" s="575">
        <v>14</v>
      </c>
      <c r="S283" s="567">
        <f t="shared" ref="S283" si="86">IF(R283="","No hay ejecución",IF(AND(Q283=0),"No hay Programación", R283/Q283))</f>
        <v>1</v>
      </c>
      <c r="T283" s="568" t="str">
        <f t="shared" ref="T283" si="87">IF(S283="No hay ejecución","NA",IF(S283&gt;=90%,"De acuerdo con lo programado",IF(S283&gt;=51%,"Atraso Leve",IF(S283&lt;=50%,"En riesgo cumplimiento"))))</f>
        <v>De acuerdo con lo programado</v>
      </c>
      <c r="U283" s="575"/>
      <c r="V283" s="575">
        <v>6</v>
      </c>
      <c r="W283" s="575">
        <v>5</v>
      </c>
      <c r="X283" s="576">
        <v>83</v>
      </c>
      <c r="Y283" s="576" t="str">
        <f>IF(X283="No hay ejecución","NA",IF(X283&gt;=90%,"De acuerdo con lo programado",IF(X283&gt;=51%,"Atraso Leve",IF(X283&lt;=50%,"En riesgo cumplimiento"))))</f>
        <v>De acuerdo con lo programado</v>
      </c>
      <c r="Z283" s="575"/>
      <c r="AA283" s="575"/>
      <c r="AB283" s="575"/>
      <c r="AC283" s="575"/>
      <c r="AD283" s="575"/>
    </row>
    <row r="284" spans="1:30" ht="35.25" hidden="1" customHeight="1" thickTop="1" thickBot="1">
      <c r="A284" s="563">
        <v>17</v>
      </c>
      <c r="B284" s="564"/>
      <c r="C284" s="564"/>
      <c r="D284" s="564"/>
      <c r="E284" s="564"/>
      <c r="F284" s="565" t="s">
        <v>1346</v>
      </c>
      <c r="G284" s="566"/>
      <c r="H284" s="566"/>
      <c r="I284" s="567" t="str">
        <f t="shared" si="82"/>
        <v>No hay ejecución</v>
      </c>
      <c r="J284" s="568" t="str">
        <f t="shared" si="83"/>
        <v>NA</v>
      </c>
      <c r="K284" s="569"/>
      <c r="L284" s="580"/>
      <c r="M284" s="580"/>
      <c r="N284" s="567" t="str">
        <f t="shared" si="81"/>
        <v>No hay ejecución</v>
      </c>
      <c r="O284" s="568" t="str">
        <f t="shared" si="84"/>
        <v>NA</v>
      </c>
      <c r="P284" s="575"/>
      <c r="Q284" s="575"/>
      <c r="R284" s="575"/>
      <c r="S284" s="576"/>
      <c r="T284" s="576"/>
      <c r="U284" s="575"/>
      <c r="V284" s="575"/>
      <c r="W284" s="575"/>
      <c r="X284" s="576"/>
      <c r="Y284" s="576"/>
      <c r="Z284" s="575"/>
      <c r="AA284" s="575"/>
      <c r="AB284" s="575"/>
      <c r="AC284" s="575"/>
      <c r="AD284" s="575"/>
    </row>
    <row r="285" spans="1:30" ht="35.25" customHeight="1" thickTop="1" thickBot="1">
      <c r="A285" s="563">
        <v>17.100000000000001</v>
      </c>
      <c r="B285" s="564"/>
      <c r="C285" s="564"/>
      <c r="D285" s="564"/>
      <c r="E285" s="564"/>
      <c r="F285" s="587" t="s">
        <v>1347</v>
      </c>
      <c r="G285" s="588">
        <v>1</v>
      </c>
      <c r="H285" s="588">
        <v>1</v>
      </c>
      <c r="I285" s="567">
        <f t="shared" si="82"/>
        <v>1</v>
      </c>
      <c r="J285" s="568" t="str">
        <f t="shared" si="83"/>
        <v>De acuerdo con lo programado</v>
      </c>
      <c r="K285" s="588"/>
      <c r="L285" s="580">
        <v>5</v>
      </c>
      <c r="M285" s="580">
        <v>5</v>
      </c>
      <c r="N285" s="567">
        <f t="shared" si="81"/>
        <v>1</v>
      </c>
      <c r="O285" s="568" t="str">
        <f t="shared" si="84"/>
        <v>De acuerdo con lo programado</v>
      </c>
      <c r="P285" s="575"/>
      <c r="Q285" s="575">
        <v>2</v>
      </c>
      <c r="R285" s="575">
        <v>2</v>
      </c>
      <c r="S285" s="567">
        <f t="shared" ref="S285" si="88">IF(R285="","No hay ejecución",IF(AND(Q285=0),"No hay Programación", R285/Q285))</f>
        <v>1</v>
      </c>
      <c r="T285" s="568" t="str">
        <f t="shared" ref="T285" si="89">IF(S285="No hay ejecución","NA",IF(S285&gt;=90%,"De acuerdo con lo programado",IF(S285&gt;=51%,"Atraso Leve",IF(S285&lt;=50%,"En riesgo cumplimiento"))))</f>
        <v>De acuerdo con lo programado</v>
      </c>
      <c r="U285" s="575"/>
      <c r="V285" s="575">
        <v>1</v>
      </c>
      <c r="W285" s="575">
        <v>1</v>
      </c>
      <c r="X285" s="576">
        <v>100</v>
      </c>
      <c r="Y285" s="576" t="str">
        <f>IF(X285="No hay ejecución","NA",IF(X285&gt;=90%,"De acuerdo con lo programado",IF(X285&gt;=51%,"Atraso Leve",IF(X285&lt;=50%,"En riesgo cumplimiento"))))</f>
        <v>De acuerdo con lo programado</v>
      </c>
      <c r="Z285" s="575"/>
      <c r="AA285" s="575"/>
      <c r="AB285" s="575"/>
      <c r="AC285" s="575"/>
      <c r="AD285" s="575"/>
    </row>
    <row r="286" spans="1:30" ht="35.25" hidden="1" customHeight="1" thickTop="1" thickBot="1">
      <c r="A286" s="563">
        <v>17.2</v>
      </c>
      <c r="B286" s="564"/>
      <c r="C286" s="564"/>
      <c r="D286" s="564"/>
      <c r="E286" s="564"/>
      <c r="F286" s="577" t="s">
        <v>1348</v>
      </c>
      <c r="G286" s="578">
        <v>1</v>
      </c>
      <c r="H286" s="578">
        <v>1</v>
      </c>
      <c r="I286" s="567">
        <f t="shared" si="82"/>
        <v>1</v>
      </c>
      <c r="J286" s="568" t="str">
        <f t="shared" si="83"/>
        <v>De acuerdo con lo programado</v>
      </c>
      <c r="K286" s="578"/>
      <c r="L286" s="580">
        <v>0</v>
      </c>
      <c r="M286" s="580">
        <v>0</v>
      </c>
      <c r="N286" s="567" t="str">
        <f t="shared" si="81"/>
        <v>No hay Programación</v>
      </c>
      <c r="O286" s="568" t="str">
        <f t="shared" si="84"/>
        <v>De acuerdo con lo programado</v>
      </c>
      <c r="P286" s="575"/>
      <c r="Q286" s="575"/>
      <c r="R286" s="575"/>
      <c r="S286" s="576"/>
      <c r="T286" s="576"/>
      <c r="U286" s="575"/>
      <c r="V286" s="575"/>
      <c r="W286" s="575"/>
      <c r="X286" s="576"/>
      <c r="Y286" s="576"/>
      <c r="Z286" s="575"/>
      <c r="AA286" s="575"/>
      <c r="AB286" s="575"/>
      <c r="AC286" s="575"/>
      <c r="AD286" s="575"/>
    </row>
    <row r="287" spans="1:30" ht="35.25" customHeight="1" thickTop="1" thickBot="1">
      <c r="A287" s="563">
        <v>17.3</v>
      </c>
      <c r="B287" s="564"/>
      <c r="C287" s="564"/>
      <c r="D287" s="564"/>
      <c r="E287" s="564"/>
      <c r="F287" s="577" t="s">
        <v>1349</v>
      </c>
      <c r="G287" s="578">
        <v>18</v>
      </c>
      <c r="H287" s="578">
        <v>16</v>
      </c>
      <c r="I287" s="567">
        <f t="shared" si="82"/>
        <v>0.88888888888888884</v>
      </c>
      <c r="J287" s="568" t="str">
        <f t="shared" si="83"/>
        <v>Atraso Leve</v>
      </c>
      <c r="K287" s="578"/>
      <c r="L287" s="580">
        <v>55</v>
      </c>
      <c r="M287" s="580">
        <v>55</v>
      </c>
      <c r="N287" s="567">
        <f t="shared" si="81"/>
        <v>1</v>
      </c>
      <c r="O287" s="568" t="str">
        <f t="shared" si="84"/>
        <v>De acuerdo con lo programado</v>
      </c>
      <c r="P287" s="575"/>
      <c r="Q287" s="575">
        <v>130</v>
      </c>
      <c r="R287" s="575">
        <v>128</v>
      </c>
      <c r="S287" s="567">
        <f t="shared" ref="S287" si="90">IF(R287="","No hay ejecución",IF(AND(Q287=0),"No hay Programación", R287/Q287))</f>
        <v>0.98461538461538467</v>
      </c>
      <c r="T287" s="568" t="str">
        <f t="shared" ref="T287" si="91">IF(S287="No hay ejecución","NA",IF(S287&gt;=90%,"De acuerdo con lo programado",IF(S287&gt;=51%,"Atraso Leve",IF(S287&lt;=50%,"En riesgo cumplimiento"))))</f>
        <v>De acuerdo con lo programado</v>
      </c>
      <c r="U287" s="575"/>
      <c r="V287" s="575">
        <v>150</v>
      </c>
      <c r="W287" s="575">
        <v>150</v>
      </c>
      <c r="X287" s="576">
        <v>100</v>
      </c>
      <c r="Y287" s="576" t="str">
        <f>IF(X287="No hay ejecución","NA",IF(X287&gt;=90%,"De acuerdo con lo programado",IF(X287&gt;=51%,"Atraso Leve",IF(X287&lt;=50%,"En riesgo cumplimiento"))))</f>
        <v>De acuerdo con lo programado</v>
      </c>
      <c r="Z287" s="575"/>
      <c r="AA287" s="575"/>
      <c r="AB287" s="575"/>
      <c r="AC287" s="575"/>
      <c r="AD287" s="575"/>
    </row>
    <row r="288" spans="1:30" ht="35.25" hidden="1" customHeight="1" thickTop="1" thickBot="1">
      <c r="A288" s="563">
        <v>17.399999999999999</v>
      </c>
      <c r="B288" s="564"/>
      <c r="C288" s="564"/>
      <c r="D288" s="564"/>
      <c r="E288" s="564"/>
      <c r="F288" s="577" t="s">
        <v>1350</v>
      </c>
      <c r="G288" s="578">
        <v>1</v>
      </c>
      <c r="H288" s="578">
        <v>1</v>
      </c>
      <c r="I288" s="567">
        <f t="shared" si="82"/>
        <v>1</v>
      </c>
      <c r="J288" s="568" t="str">
        <f t="shared" si="83"/>
        <v>De acuerdo con lo programado</v>
      </c>
      <c r="K288" s="578"/>
      <c r="L288" s="580">
        <v>0</v>
      </c>
      <c r="M288" s="580">
        <v>0</v>
      </c>
      <c r="N288" s="567" t="str">
        <f t="shared" si="81"/>
        <v>No hay Programación</v>
      </c>
      <c r="O288" s="568" t="str">
        <f t="shared" si="84"/>
        <v>De acuerdo con lo programado</v>
      </c>
      <c r="P288" s="575"/>
      <c r="Q288" s="575"/>
      <c r="R288" s="575"/>
      <c r="S288" s="576"/>
      <c r="T288" s="576"/>
      <c r="U288" s="575"/>
      <c r="V288" s="575"/>
      <c r="W288" s="575"/>
      <c r="X288" s="576"/>
      <c r="Y288" s="576"/>
      <c r="Z288" s="575"/>
      <c r="AA288" s="575"/>
      <c r="AB288" s="575"/>
      <c r="AC288" s="575"/>
      <c r="AD288" s="575"/>
    </row>
    <row r="289" spans="1:30" ht="35.25" hidden="1" customHeight="1" thickTop="1" thickBot="1">
      <c r="A289" s="563">
        <v>17.5</v>
      </c>
      <c r="B289" s="564"/>
      <c r="C289" s="564"/>
      <c r="D289" s="564"/>
      <c r="E289" s="564"/>
      <c r="F289" s="577" t="s">
        <v>1351</v>
      </c>
      <c r="G289" s="578">
        <v>2</v>
      </c>
      <c r="H289" s="578">
        <v>2</v>
      </c>
      <c r="I289" s="567">
        <f t="shared" si="82"/>
        <v>1</v>
      </c>
      <c r="J289" s="568" t="str">
        <f t="shared" si="83"/>
        <v>De acuerdo con lo programado</v>
      </c>
      <c r="K289" s="578"/>
      <c r="L289" s="580">
        <v>0</v>
      </c>
      <c r="M289" s="580">
        <v>0</v>
      </c>
      <c r="N289" s="567" t="str">
        <f t="shared" si="81"/>
        <v>No hay Programación</v>
      </c>
      <c r="O289" s="568" t="str">
        <f t="shared" si="84"/>
        <v>De acuerdo con lo programado</v>
      </c>
      <c r="P289" s="575"/>
      <c r="Q289" s="575"/>
      <c r="R289" s="575"/>
      <c r="S289" s="576"/>
      <c r="T289" s="576"/>
      <c r="U289" s="575"/>
      <c r="V289" s="575"/>
      <c r="W289" s="575"/>
      <c r="X289" s="576"/>
      <c r="Y289" s="576"/>
      <c r="Z289" s="575"/>
      <c r="AA289" s="575"/>
      <c r="AB289" s="575"/>
      <c r="AC289" s="575"/>
      <c r="AD289" s="575"/>
    </row>
    <row r="290" spans="1:30" ht="35.25" hidden="1" customHeight="1" thickTop="1" thickBot="1">
      <c r="A290" s="563">
        <v>17.600000000000001</v>
      </c>
      <c r="B290" s="564"/>
      <c r="C290" s="564"/>
      <c r="D290" s="564"/>
      <c r="E290" s="564"/>
      <c r="F290" s="577" t="s">
        <v>1352</v>
      </c>
      <c r="G290" s="578">
        <v>2</v>
      </c>
      <c r="H290" s="578">
        <v>2</v>
      </c>
      <c r="I290" s="567">
        <f t="shared" si="82"/>
        <v>1</v>
      </c>
      <c r="J290" s="568" t="str">
        <f t="shared" si="83"/>
        <v>De acuerdo con lo programado</v>
      </c>
      <c r="K290" s="578"/>
      <c r="L290" s="580">
        <v>0</v>
      </c>
      <c r="M290" s="580">
        <v>0</v>
      </c>
      <c r="N290" s="567" t="str">
        <f t="shared" si="81"/>
        <v>No hay Programación</v>
      </c>
      <c r="O290" s="568" t="str">
        <f t="shared" si="84"/>
        <v>De acuerdo con lo programado</v>
      </c>
      <c r="P290" s="575"/>
      <c r="Q290" s="575"/>
      <c r="R290" s="575"/>
      <c r="S290" s="576"/>
      <c r="T290" s="576"/>
      <c r="U290" s="575"/>
      <c r="V290" s="575"/>
      <c r="W290" s="575"/>
      <c r="X290" s="576"/>
      <c r="Y290" s="576"/>
      <c r="Z290" s="575"/>
      <c r="AA290" s="575"/>
      <c r="AB290" s="575"/>
      <c r="AC290" s="575"/>
      <c r="AD290" s="575"/>
    </row>
    <row r="291" spans="1:30" ht="35.25" hidden="1" customHeight="1" thickTop="1" thickBot="1">
      <c r="A291" s="563">
        <v>18</v>
      </c>
      <c r="B291" s="564"/>
      <c r="C291" s="564"/>
      <c r="D291" s="564"/>
      <c r="E291" s="564"/>
      <c r="F291" s="565" t="s">
        <v>1353</v>
      </c>
      <c r="G291" s="566"/>
      <c r="H291" s="566"/>
      <c r="I291" s="567" t="str">
        <f t="shared" si="82"/>
        <v>No hay ejecución</v>
      </c>
      <c r="J291" s="568" t="str">
        <f t="shared" si="83"/>
        <v>NA</v>
      </c>
      <c r="K291" s="569"/>
      <c r="L291" s="580"/>
      <c r="M291" s="580"/>
      <c r="N291" s="567" t="str">
        <f t="shared" si="81"/>
        <v>No hay ejecución</v>
      </c>
      <c r="O291" s="568" t="str">
        <f t="shared" si="84"/>
        <v>NA</v>
      </c>
      <c r="P291" s="575"/>
      <c r="Q291" s="575"/>
      <c r="R291" s="575"/>
      <c r="S291" s="576"/>
      <c r="T291" s="576"/>
      <c r="U291" s="575"/>
      <c r="V291" s="575"/>
      <c r="W291" s="575"/>
      <c r="X291" s="576"/>
      <c r="Y291" s="576"/>
      <c r="Z291" s="575"/>
      <c r="AA291" s="575"/>
      <c r="AB291" s="575"/>
      <c r="AC291" s="575"/>
      <c r="AD291" s="575"/>
    </row>
    <row r="292" spans="1:30" ht="35.25" customHeight="1" thickTop="1" thickBot="1">
      <c r="A292" s="563">
        <v>18.100000000000001</v>
      </c>
      <c r="B292" s="564"/>
      <c r="C292" s="564"/>
      <c r="D292" s="564"/>
      <c r="E292" s="564"/>
      <c r="F292" s="587" t="s">
        <v>1354</v>
      </c>
      <c r="G292" s="588">
        <v>1</v>
      </c>
      <c r="H292" s="588">
        <v>1</v>
      </c>
      <c r="I292" s="567">
        <f t="shared" si="82"/>
        <v>1</v>
      </c>
      <c r="J292" s="568" t="str">
        <f t="shared" si="83"/>
        <v>De acuerdo con lo programado</v>
      </c>
      <c r="K292" s="588"/>
      <c r="L292" s="580">
        <v>3</v>
      </c>
      <c r="M292" s="580">
        <v>3</v>
      </c>
      <c r="N292" s="567">
        <f t="shared" si="81"/>
        <v>1</v>
      </c>
      <c r="O292" s="568" t="str">
        <f t="shared" si="84"/>
        <v>De acuerdo con lo programado</v>
      </c>
      <c r="P292" s="575"/>
      <c r="Q292" s="575">
        <v>2</v>
      </c>
      <c r="R292" s="575">
        <v>2</v>
      </c>
      <c r="S292" s="567">
        <f t="shared" ref="S292" si="92">IF(R292="","No hay ejecución",IF(AND(Q292=0),"No hay Programación", R292/Q292))</f>
        <v>1</v>
      </c>
      <c r="T292" s="568" t="str">
        <f t="shared" ref="T292" si="93">IF(S292="No hay ejecución","NA",IF(S292&gt;=90%,"De acuerdo con lo programado",IF(S292&gt;=51%,"Atraso Leve",IF(S292&lt;=50%,"En riesgo cumplimiento"))))</f>
        <v>De acuerdo con lo programado</v>
      </c>
      <c r="U292" s="575"/>
      <c r="V292" s="575">
        <v>4</v>
      </c>
      <c r="W292" s="575">
        <v>4</v>
      </c>
      <c r="X292" s="576">
        <v>100</v>
      </c>
      <c r="Y292" s="576" t="str">
        <f>IF(X292="No hay ejecución","NA",IF(X292&gt;=90%,"De acuerdo con lo programado",IF(X292&gt;=51%,"Atraso Leve",IF(X292&lt;=50%,"En riesgo cumplimiento"))))</f>
        <v>De acuerdo con lo programado</v>
      </c>
      <c r="Z292" s="575"/>
      <c r="AA292" s="575"/>
      <c r="AB292" s="575"/>
      <c r="AC292" s="575"/>
      <c r="AD292" s="575"/>
    </row>
    <row r="293" spans="1:30" ht="35.25" hidden="1" customHeight="1" thickTop="1" thickBot="1">
      <c r="A293" s="563">
        <v>18.2</v>
      </c>
      <c r="B293" s="564"/>
      <c r="C293" s="564"/>
      <c r="D293" s="564"/>
      <c r="E293" s="564"/>
      <c r="F293" s="587" t="s">
        <v>1355</v>
      </c>
      <c r="G293" s="588">
        <v>5</v>
      </c>
      <c r="H293" s="588">
        <v>5</v>
      </c>
      <c r="I293" s="567">
        <f t="shared" si="82"/>
        <v>1</v>
      </c>
      <c r="J293" s="568" t="str">
        <f t="shared" si="83"/>
        <v>De acuerdo con lo programado</v>
      </c>
      <c r="K293" s="588"/>
      <c r="L293" s="580">
        <v>0</v>
      </c>
      <c r="M293" s="580">
        <v>0</v>
      </c>
      <c r="N293" s="567" t="str">
        <f t="shared" si="81"/>
        <v>No hay Programación</v>
      </c>
      <c r="O293" s="568" t="str">
        <f t="shared" si="84"/>
        <v>De acuerdo con lo programado</v>
      </c>
      <c r="P293" s="575"/>
      <c r="Q293" s="575"/>
      <c r="R293" s="575"/>
      <c r="S293" s="576"/>
      <c r="T293" s="576"/>
      <c r="U293" s="575"/>
      <c r="V293" s="575"/>
      <c r="W293" s="575"/>
      <c r="X293" s="576"/>
      <c r="Y293" s="576"/>
      <c r="Z293" s="575"/>
      <c r="AA293" s="575"/>
      <c r="AB293" s="575"/>
      <c r="AC293" s="575"/>
      <c r="AD293" s="575"/>
    </row>
    <row r="294" spans="1:30" ht="35.25" hidden="1" customHeight="1" thickTop="1" thickBot="1">
      <c r="A294" s="563">
        <v>18.3</v>
      </c>
      <c r="B294" s="564"/>
      <c r="C294" s="564"/>
      <c r="D294" s="564"/>
      <c r="E294" s="564"/>
      <c r="F294" s="587" t="s">
        <v>1356</v>
      </c>
      <c r="G294" s="588">
        <v>1</v>
      </c>
      <c r="H294" s="588">
        <v>1</v>
      </c>
      <c r="I294" s="567">
        <f t="shared" si="82"/>
        <v>1</v>
      </c>
      <c r="J294" s="568" t="str">
        <f t="shared" si="83"/>
        <v>De acuerdo con lo programado</v>
      </c>
      <c r="K294" s="588"/>
      <c r="L294" s="580">
        <v>0</v>
      </c>
      <c r="M294" s="580">
        <v>0</v>
      </c>
      <c r="N294" s="567" t="str">
        <f t="shared" si="81"/>
        <v>No hay Programación</v>
      </c>
      <c r="O294" s="568" t="str">
        <f t="shared" si="84"/>
        <v>De acuerdo con lo programado</v>
      </c>
      <c r="P294" s="575"/>
      <c r="Q294" s="575"/>
      <c r="R294" s="575"/>
      <c r="S294" s="576"/>
      <c r="T294" s="576"/>
      <c r="U294" s="575"/>
      <c r="V294" s="575"/>
      <c r="W294" s="575"/>
      <c r="X294" s="576"/>
      <c r="Y294" s="576"/>
      <c r="Z294" s="575"/>
      <c r="AA294" s="575"/>
      <c r="AB294" s="575"/>
      <c r="AC294" s="575"/>
      <c r="AD294" s="575"/>
    </row>
    <row r="295" spans="1:30" ht="35.25" hidden="1" customHeight="1" thickTop="1" thickBot="1">
      <c r="A295" s="563">
        <v>19</v>
      </c>
      <c r="B295" s="564"/>
      <c r="C295" s="564"/>
      <c r="D295" s="564"/>
      <c r="E295" s="564"/>
      <c r="F295" s="584" t="s">
        <v>1357</v>
      </c>
      <c r="G295" s="585"/>
      <c r="H295" s="585"/>
      <c r="I295" s="567" t="str">
        <f t="shared" si="82"/>
        <v>No hay ejecución</v>
      </c>
      <c r="J295" s="568" t="str">
        <f t="shared" si="83"/>
        <v>NA</v>
      </c>
      <c r="K295" s="586"/>
      <c r="L295" s="580"/>
      <c r="M295" s="580"/>
      <c r="N295" s="567" t="str">
        <f t="shared" si="81"/>
        <v>No hay ejecución</v>
      </c>
      <c r="O295" s="568" t="str">
        <f t="shared" si="84"/>
        <v>NA</v>
      </c>
      <c r="P295" s="575"/>
      <c r="Q295" s="575"/>
      <c r="R295" s="575"/>
      <c r="S295" s="576"/>
      <c r="T295" s="576"/>
      <c r="U295" s="575"/>
      <c r="V295" s="575"/>
      <c r="W295" s="575"/>
      <c r="X295" s="576"/>
      <c r="Y295" s="576"/>
      <c r="Z295" s="575"/>
      <c r="AA295" s="575"/>
      <c r="AB295" s="575"/>
      <c r="AC295" s="575"/>
      <c r="AD295" s="575"/>
    </row>
    <row r="296" spans="1:30" ht="35.25" customHeight="1" thickTop="1" thickBot="1">
      <c r="A296" s="563">
        <v>19.100000000000001</v>
      </c>
      <c r="B296" s="564"/>
      <c r="C296" s="564"/>
      <c r="D296" s="564"/>
      <c r="E296" s="564"/>
      <c r="F296" s="587" t="s">
        <v>1358</v>
      </c>
      <c r="G296" s="588">
        <v>2</v>
      </c>
      <c r="H296" s="588">
        <v>2</v>
      </c>
      <c r="I296" s="567">
        <f t="shared" si="82"/>
        <v>1</v>
      </c>
      <c r="J296" s="568" t="str">
        <f t="shared" si="83"/>
        <v>De acuerdo con lo programado</v>
      </c>
      <c r="K296" s="588"/>
      <c r="L296" s="580">
        <v>1</v>
      </c>
      <c r="M296" s="580">
        <v>1</v>
      </c>
      <c r="N296" s="567">
        <f t="shared" si="81"/>
        <v>1</v>
      </c>
      <c r="O296" s="568" t="str">
        <f t="shared" si="84"/>
        <v>De acuerdo con lo programado</v>
      </c>
      <c r="P296" s="575"/>
      <c r="Q296" s="575">
        <v>3</v>
      </c>
      <c r="R296" s="575">
        <v>3</v>
      </c>
      <c r="S296" s="567">
        <f t="shared" ref="S296:S302" si="94">IF(R296="","No hay ejecución",IF(AND(Q296=0),"No hay Programación", R296/Q296))</f>
        <v>1</v>
      </c>
      <c r="T296" s="568" t="str">
        <f t="shared" ref="T296:T302" si="95">IF(S296="No hay ejecución","NA",IF(S296&gt;=90%,"De acuerdo con lo programado",IF(S296&gt;=51%,"Atraso Leve",IF(S296&lt;=50%,"En riesgo cumplimiento"))))</f>
        <v>De acuerdo con lo programado</v>
      </c>
      <c r="U296" s="575"/>
      <c r="V296" s="575">
        <v>3</v>
      </c>
      <c r="W296" s="575">
        <v>3</v>
      </c>
      <c r="X296" s="576">
        <v>100</v>
      </c>
      <c r="Y296" s="576" t="str">
        <f t="shared" ref="Y296:Y297" si="96">IF(X296="No hay ejecución","NA",IF(X296&gt;=90%,"De acuerdo con lo programado",IF(X296&gt;=51%,"Atraso Leve",IF(X296&lt;=50%,"En riesgo cumplimiento"))))</f>
        <v>De acuerdo con lo programado</v>
      </c>
      <c r="Z296" s="575"/>
      <c r="AA296" s="575"/>
      <c r="AB296" s="575"/>
      <c r="AC296" s="575"/>
      <c r="AD296" s="575"/>
    </row>
    <row r="297" spans="1:30" ht="35.25" customHeight="1" thickTop="1" thickBot="1">
      <c r="A297" s="563">
        <v>19.2</v>
      </c>
      <c r="B297" s="564"/>
      <c r="C297" s="564"/>
      <c r="D297" s="564"/>
      <c r="E297" s="564"/>
      <c r="F297" s="587" t="s">
        <v>1359</v>
      </c>
      <c r="G297" s="588">
        <v>1</v>
      </c>
      <c r="H297" s="588">
        <v>1</v>
      </c>
      <c r="I297" s="567">
        <f t="shared" si="82"/>
        <v>1</v>
      </c>
      <c r="J297" s="568" t="str">
        <f t="shared" si="83"/>
        <v>De acuerdo con lo programado</v>
      </c>
      <c r="K297" s="588"/>
      <c r="L297" s="580">
        <v>2</v>
      </c>
      <c r="M297" s="580">
        <v>2</v>
      </c>
      <c r="N297" s="567">
        <f t="shared" si="81"/>
        <v>1</v>
      </c>
      <c r="O297" s="568" t="str">
        <f t="shared" si="84"/>
        <v>De acuerdo con lo programado</v>
      </c>
      <c r="P297" s="575"/>
      <c r="Q297" s="575">
        <v>2</v>
      </c>
      <c r="R297" s="575">
        <v>2</v>
      </c>
      <c r="S297" s="567">
        <f t="shared" si="94"/>
        <v>1</v>
      </c>
      <c r="T297" s="568" t="str">
        <f t="shared" si="95"/>
        <v>De acuerdo con lo programado</v>
      </c>
      <c r="U297" s="575"/>
      <c r="V297" s="575">
        <v>1</v>
      </c>
      <c r="W297" s="575">
        <v>1</v>
      </c>
      <c r="X297" s="576">
        <v>100</v>
      </c>
      <c r="Y297" s="576" t="str">
        <f t="shared" si="96"/>
        <v>De acuerdo con lo programado</v>
      </c>
      <c r="Z297" s="575"/>
      <c r="AA297" s="575"/>
      <c r="AB297" s="575"/>
      <c r="AC297" s="575"/>
      <c r="AD297" s="575"/>
    </row>
    <row r="298" spans="1:30" ht="35.25" hidden="1" customHeight="1" thickTop="1" thickBot="1">
      <c r="A298" s="563">
        <v>19.2</v>
      </c>
      <c r="B298" s="564"/>
      <c r="C298" s="564"/>
      <c r="D298" s="564"/>
      <c r="E298" s="564"/>
      <c r="F298" s="587" t="s">
        <v>1359</v>
      </c>
      <c r="G298" s="588"/>
      <c r="H298" s="588"/>
      <c r="I298" s="567" t="str">
        <f t="shared" si="82"/>
        <v>No hay ejecución</v>
      </c>
      <c r="J298" s="568" t="str">
        <f t="shared" si="83"/>
        <v>NA</v>
      </c>
      <c r="K298" s="588"/>
      <c r="L298" s="580">
        <v>1</v>
      </c>
      <c r="M298" s="580">
        <v>1</v>
      </c>
      <c r="N298" s="567">
        <f t="shared" si="81"/>
        <v>1</v>
      </c>
      <c r="O298" s="568" t="str">
        <f t="shared" si="84"/>
        <v>De acuerdo con lo programado</v>
      </c>
      <c r="P298" s="575"/>
      <c r="Q298" s="575">
        <v>1</v>
      </c>
      <c r="R298" s="575">
        <v>1</v>
      </c>
      <c r="S298" s="567">
        <f t="shared" si="94"/>
        <v>1</v>
      </c>
      <c r="T298" s="568" t="str">
        <f t="shared" si="95"/>
        <v>De acuerdo con lo programado</v>
      </c>
      <c r="U298" s="575"/>
      <c r="V298" s="575">
        <v>0</v>
      </c>
      <c r="W298" s="575">
        <v>0</v>
      </c>
      <c r="X298" s="576">
        <v>0</v>
      </c>
      <c r="Y298" s="576"/>
      <c r="Z298" s="575"/>
      <c r="AA298" s="575"/>
      <c r="AB298" s="575"/>
      <c r="AC298" s="575"/>
      <c r="AD298" s="575"/>
    </row>
    <row r="299" spans="1:30" ht="35.25" hidden="1" customHeight="1" thickTop="1" thickBot="1">
      <c r="A299" s="563">
        <v>19.2</v>
      </c>
      <c r="B299" s="564"/>
      <c r="C299" s="564"/>
      <c r="D299" s="564"/>
      <c r="E299" s="564"/>
      <c r="F299" s="587" t="s">
        <v>1359</v>
      </c>
      <c r="G299" s="588"/>
      <c r="H299" s="588"/>
      <c r="I299" s="567" t="str">
        <f t="shared" si="82"/>
        <v>No hay ejecución</v>
      </c>
      <c r="J299" s="568" t="str">
        <f t="shared" si="83"/>
        <v>NA</v>
      </c>
      <c r="K299" s="588"/>
      <c r="L299" s="580">
        <v>1</v>
      </c>
      <c r="M299" s="580">
        <v>1</v>
      </c>
      <c r="N299" s="567">
        <f t="shared" si="81"/>
        <v>1</v>
      </c>
      <c r="O299" s="568" t="str">
        <f t="shared" si="84"/>
        <v>De acuerdo con lo programado</v>
      </c>
      <c r="P299" s="575"/>
      <c r="Q299" s="575">
        <v>0</v>
      </c>
      <c r="R299" s="575">
        <v>0</v>
      </c>
      <c r="S299" s="567" t="str">
        <f t="shared" si="94"/>
        <v>No hay Programación</v>
      </c>
      <c r="T299" s="568" t="str">
        <f t="shared" si="95"/>
        <v>De acuerdo con lo programado</v>
      </c>
      <c r="U299" s="575"/>
      <c r="V299" s="575">
        <v>0</v>
      </c>
      <c r="W299" s="575">
        <v>0</v>
      </c>
      <c r="X299" s="576">
        <v>0</v>
      </c>
      <c r="Y299" s="576"/>
      <c r="Z299" s="575"/>
      <c r="AA299" s="575"/>
      <c r="AB299" s="575"/>
      <c r="AC299" s="575"/>
      <c r="AD299" s="575"/>
    </row>
    <row r="300" spans="1:30" ht="35.25" customHeight="1" thickTop="1" thickBot="1">
      <c r="A300" s="563">
        <v>19.3</v>
      </c>
      <c r="B300" s="564"/>
      <c r="C300" s="564"/>
      <c r="D300" s="564"/>
      <c r="E300" s="564"/>
      <c r="F300" s="587" t="s">
        <v>1360</v>
      </c>
      <c r="G300" s="588"/>
      <c r="H300" s="588"/>
      <c r="I300" s="567" t="str">
        <f t="shared" si="82"/>
        <v>No hay ejecución</v>
      </c>
      <c r="J300" s="568" t="str">
        <f t="shared" si="83"/>
        <v>NA</v>
      </c>
      <c r="K300" s="588"/>
      <c r="L300" s="580">
        <v>2</v>
      </c>
      <c r="M300" s="580">
        <v>2</v>
      </c>
      <c r="N300" s="567">
        <f t="shared" si="81"/>
        <v>1</v>
      </c>
      <c r="O300" s="568" t="str">
        <f t="shared" si="84"/>
        <v>De acuerdo con lo programado</v>
      </c>
      <c r="P300" s="575"/>
      <c r="Q300" s="575">
        <v>2</v>
      </c>
      <c r="R300" s="575">
        <v>2</v>
      </c>
      <c r="S300" s="567">
        <f t="shared" si="94"/>
        <v>1</v>
      </c>
      <c r="T300" s="568" t="str">
        <f t="shared" si="95"/>
        <v>De acuerdo con lo programado</v>
      </c>
      <c r="U300" s="575"/>
      <c r="V300" s="575">
        <v>1</v>
      </c>
      <c r="W300" s="575">
        <v>1</v>
      </c>
      <c r="X300" s="576">
        <v>100</v>
      </c>
      <c r="Y300" s="576" t="str">
        <f t="shared" ref="Y300:Y301" si="97">IF(X300="No hay ejecución","NA",IF(X300&gt;=90%,"De acuerdo con lo programado",IF(X300&gt;=51%,"Atraso Leve",IF(X300&lt;=50%,"En riesgo cumplimiento"))))</f>
        <v>De acuerdo con lo programado</v>
      </c>
      <c r="Z300" s="575"/>
      <c r="AA300" s="575"/>
      <c r="AB300" s="575"/>
      <c r="AC300" s="575"/>
      <c r="AD300" s="575"/>
    </row>
    <row r="301" spans="1:30" ht="35.25" customHeight="1" thickTop="1" thickBot="1">
      <c r="A301" s="563">
        <v>19.3</v>
      </c>
      <c r="B301" s="564"/>
      <c r="C301" s="564"/>
      <c r="D301" s="564"/>
      <c r="E301" s="564"/>
      <c r="F301" s="587" t="s">
        <v>1360</v>
      </c>
      <c r="G301" s="588"/>
      <c r="H301" s="588"/>
      <c r="I301" s="567" t="str">
        <f t="shared" si="82"/>
        <v>No hay ejecución</v>
      </c>
      <c r="J301" s="568" t="str">
        <f t="shared" si="83"/>
        <v>NA</v>
      </c>
      <c r="K301" s="588"/>
      <c r="L301" s="580">
        <v>1</v>
      </c>
      <c r="M301" s="580">
        <v>1</v>
      </c>
      <c r="N301" s="567">
        <f t="shared" si="81"/>
        <v>1</v>
      </c>
      <c r="O301" s="568" t="str">
        <f t="shared" si="84"/>
        <v>De acuerdo con lo programado</v>
      </c>
      <c r="P301" s="575"/>
      <c r="Q301" s="575">
        <v>2</v>
      </c>
      <c r="R301" s="575">
        <v>2</v>
      </c>
      <c r="S301" s="567">
        <f t="shared" si="94"/>
        <v>1</v>
      </c>
      <c r="T301" s="568" t="str">
        <f t="shared" si="95"/>
        <v>De acuerdo con lo programado</v>
      </c>
      <c r="U301" s="575"/>
      <c r="V301" s="575">
        <v>1</v>
      </c>
      <c r="W301" s="575">
        <v>1</v>
      </c>
      <c r="X301" s="576">
        <v>100</v>
      </c>
      <c r="Y301" s="576" t="str">
        <f t="shared" si="97"/>
        <v>De acuerdo con lo programado</v>
      </c>
      <c r="Z301" s="575"/>
      <c r="AA301" s="575"/>
      <c r="AB301" s="575"/>
      <c r="AC301" s="575"/>
      <c r="AD301" s="575"/>
    </row>
    <row r="302" spans="1:30" ht="35.25" hidden="1" customHeight="1" thickTop="1" thickBot="1">
      <c r="A302" s="563">
        <v>19.3</v>
      </c>
      <c r="B302" s="564"/>
      <c r="C302" s="564"/>
      <c r="D302" s="564"/>
      <c r="E302" s="564"/>
      <c r="F302" s="587" t="s">
        <v>1360</v>
      </c>
      <c r="G302" s="588"/>
      <c r="H302" s="588"/>
      <c r="I302" s="567" t="str">
        <f t="shared" si="82"/>
        <v>No hay ejecución</v>
      </c>
      <c r="J302" s="568" t="str">
        <f t="shared" si="83"/>
        <v>NA</v>
      </c>
      <c r="K302" s="588"/>
      <c r="L302" s="580">
        <v>1</v>
      </c>
      <c r="M302" s="580">
        <v>1</v>
      </c>
      <c r="N302" s="567">
        <f t="shared" si="81"/>
        <v>1</v>
      </c>
      <c r="O302" s="568" t="str">
        <f t="shared" si="84"/>
        <v>De acuerdo con lo programado</v>
      </c>
      <c r="P302" s="575"/>
      <c r="Q302" s="575">
        <v>1</v>
      </c>
      <c r="R302" s="575">
        <v>1</v>
      </c>
      <c r="S302" s="567">
        <f t="shared" si="94"/>
        <v>1</v>
      </c>
      <c r="T302" s="568" t="str">
        <f t="shared" si="95"/>
        <v>De acuerdo con lo programado</v>
      </c>
      <c r="U302" s="575"/>
      <c r="V302" s="575">
        <v>0</v>
      </c>
      <c r="W302" s="575">
        <v>0</v>
      </c>
      <c r="X302" s="576">
        <v>0</v>
      </c>
      <c r="Y302" s="576"/>
      <c r="Z302" s="575"/>
      <c r="AA302" s="575"/>
      <c r="AB302" s="575"/>
      <c r="AC302" s="575"/>
      <c r="AD302" s="575"/>
    </row>
    <row r="303" spans="1:30" ht="35.25" hidden="1" customHeight="1" thickTop="1" thickBot="1">
      <c r="A303" s="563">
        <v>20</v>
      </c>
      <c r="B303" s="564"/>
      <c r="C303" s="564"/>
      <c r="D303" s="564"/>
      <c r="E303" s="564"/>
      <c r="F303" s="584" t="s">
        <v>1361</v>
      </c>
      <c r="G303" s="585"/>
      <c r="H303" s="585"/>
      <c r="I303" s="567" t="str">
        <f t="shared" si="82"/>
        <v>No hay ejecución</v>
      </c>
      <c r="J303" s="568" t="str">
        <f t="shared" si="83"/>
        <v>NA</v>
      </c>
      <c r="K303" s="586"/>
      <c r="L303" s="580"/>
      <c r="M303" s="580"/>
      <c r="N303" s="567" t="str">
        <f t="shared" si="81"/>
        <v>No hay ejecución</v>
      </c>
      <c r="O303" s="568" t="str">
        <f t="shared" si="84"/>
        <v>NA</v>
      </c>
      <c r="P303" s="575"/>
      <c r="Q303" s="575"/>
      <c r="R303" s="575"/>
      <c r="S303" s="576"/>
      <c r="T303" s="576"/>
      <c r="U303" s="575"/>
      <c r="V303" s="575"/>
      <c r="W303" s="575"/>
      <c r="X303" s="576"/>
      <c r="Y303" s="576"/>
      <c r="Z303" s="575"/>
      <c r="AA303" s="575"/>
      <c r="AB303" s="575"/>
      <c r="AC303" s="575"/>
      <c r="AD303" s="575"/>
    </row>
    <row r="304" spans="1:30" ht="35.25" customHeight="1" thickTop="1" thickBot="1">
      <c r="A304" s="563">
        <v>20.100000000000001</v>
      </c>
      <c r="B304" s="564"/>
      <c r="C304" s="564"/>
      <c r="D304" s="564"/>
      <c r="E304" s="564"/>
      <c r="F304" s="577" t="s">
        <v>1362</v>
      </c>
      <c r="G304" s="578">
        <v>70</v>
      </c>
      <c r="H304" s="578">
        <v>70</v>
      </c>
      <c r="I304" s="567">
        <f t="shared" si="82"/>
        <v>1</v>
      </c>
      <c r="J304" s="568" t="str">
        <f t="shared" si="83"/>
        <v>De acuerdo con lo programado</v>
      </c>
      <c r="K304" s="578"/>
      <c r="L304" s="580">
        <v>30</v>
      </c>
      <c r="M304" s="580">
        <v>30</v>
      </c>
      <c r="N304" s="567">
        <f t="shared" si="81"/>
        <v>1</v>
      </c>
      <c r="O304" s="568" t="str">
        <f t="shared" si="84"/>
        <v>De acuerdo con lo programado</v>
      </c>
      <c r="P304" s="575"/>
      <c r="Q304" s="575">
        <v>104</v>
      </c>
      <c r="R304" s="575">
        <v>104</v>
      </c>
      <c r="S304" s="567">
        <f t="shared" ref="S304:S316" si="98">IF(R304="","No hay ejecución",IF(AND(Q304=0),"No hay Programación", R304/Q304))</f>
        <v>1</v>
      </c>
      <c r="T304" s="568" t="str">
        <f t="shared" ref="T304:T316" si="99">IF(S304="No hay ejecución","NA",IF(S304&gt;=90%,"De acuerdo con lo programado",IF(S304&gt;=51%,"Atraso Leve",IF(S304&lt;=50%,"En riesgo cumplimiento"))))</f>
        <v>De acuerdo con lo programado</v>
      </c>
      <c r="U304" s="575"/>
      <c r="V304" s="575">
        <v>73</v>
      </c>
      <c r="W304" s="575">
        <v>73</v>
      </c>
      <c r="X304" s="576">
        <v>100</v>
      </c>
      <c r="Y304" s="576" t="str">
        <f t="shared" ref="Y304:Y306" si="100">IF(X304="No hay ejecución","NA",IF(X304&gt;=90%,"De acuerdo con lo programado",IF(X304&gt;=51%,"Atraso Leve",IF(X304&lt;=50%,"En riesgo cumplimiento"))))</f>
        <v>De acuerdo con lo programado</v>
      </c>
      <c r="Z304" s="575"/>
      <c r="AA304" s="575"/>
      <c r="AB304" s="575"/>
      <c r="AC304" s="575"/>
      <c r="AD304" s="575"/>
    </row>
    <row r="305" spans="1:30" ht="35.25" customHeight="1" thickTop="1" thickBot="1">
      <c r="A305" s="563">
        <v>20.100000000000001</v>
      </c>
      <c r="B305" s="564"/>
      <c r="C305" s="564"/>
      <c r="D305" s="564"/>
      <c r="E305" s="564"/>
      <c r="F305" s="577" t="s">
        <v>1362</v>
      </c>
      <c r="G305" s="578">
        <v>60</v>
      </c>
      <c r="H305" s="578">
        <v>60</v>
      </c>
      <c r="I305" s="567">
        <f t="shared" si="82"/>
        <v>1</v>
      </c>
      <c r="J305" s="568" t="str">
        <f t="shared" si="83"/>
        <v>De acuerdo con lo programado</v>
      </c>
      <c r="K305" s="578"/>
      <c r="L305" s="580">
        <v>37</v>
      </c>
      <c r="M305" s="580">
        <v>37</v>
      </c>
      <c r="N305" s="567">
        <f t="shared" si="81"/>
        <v>1</v>
      </c>
      <c r="O305" s="568" t="str">
        <f t="shared" si="84"/>
        <v>De acuerdo con lo programado</v>
      </c>
      <c r="P305" s="575"/>
      <c r="Q305" s="575">
        <v>94</v>
      </c>
      <c r="R305" s="575">
        <v>94</v>
      </c>
      <c r="S305" s="567">
        <f t="shared" si="98"/>
        <v>1</v>
      </c>
      <c r="T305" s="568" t="str">
        <f t="shared" si="99"/>
        <v>De acuerdo con lo programado</v>
      </c>
      <c r="U305" s="575"/>
      <c r="V305" s="575">
        <v>73</v>
      </c>
      <c r="W305" s="575">
        <v>73</v>
      </c>
      <c r="X305" s="576">
        <v>100</v>
      </c>
      <c r="Y305" s="576" t="str">
        <f t="shared" si="100"/>
        <v>De acuerdo con lo programado</v>
      </c>
      <c r="Z305" s="575"/>
      <c r="AA305" s="575"/>
      <c r="AB305" s="575"/>
      <c r="AC305" s="575"/>
      <c r="AD305" s="575"/>
    </row>
    <row r="306" spans="1:30" ht="35.25" customHeight="1" thickTop="1" thickBot="1">
      <c r="A306" s="563">
        <v>20.100000000000001</v>
      </c>
      <c r="B306" s="564"/>
      <c r="C306" s="564"/>
      <c r="D306" s="564"/>
      <c r="E306" s="564"/>
      <c r="F306" s="577" t="s">
        <v>1362</v>
      </c>
      <c r="G306" s="578">
        <v>76</v>
      </c>
      <c r="H306" s="578">
        <v>76</v>
      </c>
      <c r="I306" s="567">
        <f t="shared" si="82"/>
        <v>1</v>
      </c>
      <c r="J306" s="568" t="str">
        <f t="shared" si="83"/>
        <v>De acuerdo con lo programado</v>
      </c>
      <c r="K306" s="578"/>
      <c r="L306" s="580">
        <v>35</v>
      </c>
      <c r="M306" s="580">
        <v>35</v>
      </c>
      <c r="N306" s="567">
        <f t="shared" si="81"/>
        <v>1</v>
      </c>
      <c r="O306" s="568" t="str">
        <f t="shared" si="84"/>
        <v>De acuerdo con lo programado</v>
      </c>
      <c r="P306" s="575"/>
      <c r="Q306" s="575">
        <v>95</v>
      </c>
      <c r="R306" s="575">
        <v>94</v>
      </c>
      <c r="S306" s="567">
        <f t="shared" si="98"/>
        <v>0.98947368421052628</v>
      </c>
      <c r="T306" s="568" t="str">
        <f t="shared" si="99"/>
        <v>De acuerdo con lo programado</v>
      </c>
      <c r="U306" s="575"/>
      <c r="V306" s="575">
        <v>73</v>
      </c>
      <c r="W306" s="575">
        <v>73</v>
      </c>
      <c r="X306" s="576">
        <v>100</v>
      </c>
      <c r="Y306" s="576" t="str">
        <f t="shared" si="100"/>
        <v>De acuerdo con lo programado</v>
      </c>
      <c r="Z306" s="575"/>
      <c r="AA306" s="575"/>
      <c r="AB306" s="575"/>
      <c r="AC306" s="575"/>
      <c r="AD306" s="575"/>
    </row>
    <row r="307" spans="1:30" ht="35.25" hidden="1" customHeight="1" thickTop="1" thickBot="1">
      <c r="A307" s="563">
        <v>20.2</v>
      </c>
      <c r="B307" s="564"/>
      <c r="C307" s="564"/>
      <c r="D307" s="564"/>
      <c r="E307" s="564"/>
      <c r="F307" s="577" t="s">
        <v>1363</v>
      </c>
      <c r="G307" s="578">
        <v>2</v>
      </c>
      <c r="H307" s="578">
        <v>2</v>
      </c>
      <c r="I307" s="567">
        <f t="shared" si="82"/>
        <v>1</v>
      </c>
      <c r="J307" s="568" t="str">
        <f t="shared" si="83"/>
        <v>De acuerdo con lo programado</v>
      </c>
      <c r="K307" s="578"/>
      <c r="L307" s="580">
        <v>2</v>
      </c>
      <c r="M307" s="580">
        <v>2</v>
      </c>
      <c r="N307" s="567">
        <f t="shared" si="81"/>
        <v>1</v>
      </c>
      <c r="O307" s="568" t="str">
        <f t="shared" si="84"/>
        <v>De acuerdo con lo programado</v>
      </c>
      <c r="P307" s="575"/>
      <c r="Q307" s="575">
        <v>8</v>
      </c>
      <c r="R307" s="575">
        <v>8</v>
      </c>
      <c r="S307" s="567">
        <f t="shared" si="98"/>
        <v>1</v>
      </c>
      <c r="T307" s="568" t="str">
        <f t="shared" si="99"/>
        <v>De acuerdo con lo programado</v>
      </c>
      <c r="U307" s="575"/>
      <c r="V307" s="575">
        <v>0</v>
      </c>
      <c r="W307" s="575">
        <v>0</v>
      </c>
      <c r="X307" s="576">
        <v>100</v>
      </c>
      <c r="Y307" s="576"/>
      <c r="Z307" s="575"/>
      <c r="AA307" s="575"/>
      <c r="AB307" s="575"/>
      <c r="AC307" s="575"/>
      <c r="AD307" s="575"/>
    </row>
    <row r="308" spans="1:30" ht="35.25" customHeight="1" thickTop="1" thickBot="1">
      <c r="A308" s="563">
        <v>20.3</v>
      </c>
      <c r="B308" s="564"/>
      <c r="C308" s="564"/>
      <c r="D308" s="564"/>
      <c r="E308" s="564"/>
      <c r="F308" s="577" t="s">
        <v>1364</v>
      </c>
      <c r="G308" s="578">
        <v>1</v>
      </c>
      <c r="H308" s="578">
        <v>1</v>
      </c>
      <c r="I308" s="567">
        <f t="shared" si="82"/>
        <v>1</v>
      </c>
      <c r="J308" s="568" t="str">
        <f t="shared" si="83"/>
        <v>De acuerdo con lo programado</v>
      </c>
      <c r="K308" s="578"/>
      <c r="L308" s="580">
        <v>3</v>
      </c>
      <c r="M308" s="580">
        <v>3</v>
      </c>
      <c r="N308" s="567">
        <f t="shared" si="81"/>
        <v>1</v>
      </c>
      <c r="O308" s="568" t="str">
        <f t="shared" si="84"/>
        <v>De acuerdo con lo programado</v>
      </c>
      <c r="P308" s="575"/>
      <c r="Q308" s="575">
        <v>2</v>
      </c>
      <c r="R308" s="575">
        <v>2</v>
      </c>
      <c r="S308" s="567">
        <f t="shared" si="98"/>
        <v>1</v>
      </c>
      <c r="T308" s="568" t="str">
        <f t="shared" si="99"/>
        <v>De acuerdo con lo programado</v>
      </c>
      <c r="U308" s="575"/>
      <c r="V308" s="575">
        <v>5</v>
      </c>
      <c r="W308" s="575">
        <v>5</v>
      </c>
      <c r="X308" s="576">
        <v>100</v>
      </c>
      <c r="Y308" s="576" t="str">
        <f t="shared" ref="Y308:Y315" si="101">IF(X308="No hay ejecución","NA",IF(X308&gt;=90%,"De acuerdo con lo programado",IF(X308&gt;=51%,"Atraso Leve",IF(X308&lt;=50%,"En riesgo cumplimiento"))))</f>
        <v>De acuerdo con lo programado</v>
      </c>
      <c r="Z308" s="575"/>
      <c r="AA308" s="575"/>
      <c r="AB308" s="575"/>
      <c r="AC308" s="575"/>
      <c r="AD308" s="575"/>
    </row>
    <row r="309" spans="1:30" ht="35.25" customHeight="1" thickTop="1" thickBot="1">
      <c r="A309" s="563">
        <v>20.3</v>
      </c>
      <c r="B309" s="564"/>
      <c r="C309" s="564"/>
      <c r="D309" s="564"/>
      <c r="E309" s="564"/>
      <c r="F309" s="577" t="s">
        <v>1364</v>
      </c>
      <c r="G309" s="578">
        <v>1</v>
      </c>
      <c r="H309" s="578">
        <v>1</v>
      </c>
      <c r="I309" s="567">
        <f t="shared" si="82"/>
        <v>1</v>
      </c>
      <c r="J309" s="568" t="str">
        <f t="shared" si="83"/>
        <v>De acuerdo con lo programado</v>
      </c>
      <c r="K309" s="578"/>
      <c r="L309" s="580">
        <v>3</v>
      </c>
      <c r="M309" s="580">
        <v>3</v>
      </c>
      <c r="N309" s="567">
        <f t="shared" si="81"/>
        <v>1</v>
      </c>
      <c r="O309" s="568" t="str">
        <f t="shared" si="84"/>
        <v>De acuerdo con lo programado</v>
      </c>
      <c r="P309" s="575"/>
      <c r="Q309" s="575">
        <v>2</v>
      </c>
      <c r="R309" s="575">
        <v>2</v>
      </c>
      <c r="S309" s="567">
        <f t="shared" si="98"/>
        <v>1</v>
      </c>
      <c r="T309" s="568" t="str">
        <f t="shared" si="99"/>
        <v>De acuerdo con lo programado</v>
      </c>
      <c r="U309" s="575"/>
      <c r="V309" s="575">
        <v>5</v>
      </c>
      <c r="W309" s="575">
        <v>5</v>
      </c>
      <c r="X309" s="576">
        <v>100</v>
      </c>
      <c r="Y309" s="576" t="str">
        <f t="shared" si="101"/>
        <v>De acuerdo con lo programado</v>
      </c>
      <c r="Z309" s="575"/>
      <c r="AA309" s="575"/>
      <c r="AB309" s="575"/>
      <c r="AC309" s="575"/>
      <c r="AD309" s="575"/>
    </row>
    <row r="310" spans="1:30" ht="35.25" customHeight="1" thickTop="1" thickBot="1">
      <c r="A310" s="563">
        <v>20.3</v>
      </c>
      <c r="B310" s="564"/>
      <c r="C310" s="564"/>
      <c r="D310" s="564"/>
      <c r="E310" s="564"/>
      <c r="F310" s="577" t="s">
        <v>1364</v>
      </c>
      <c r="G310" s="578">
        <v>1</v>
      </c>
      <c r="H310" s="578">
        <v>1</v>
      </c>
      <c r="I310" s="567">
        <f t="shared" si="82"/>
        <v>1</v>
      </c>
      <c r="J310" s="568" t="str">
        <f t="shared" si="83"/>
        <v>De acuerdo con lo programado</v>
      </c>
      <c r="K310" s="578"/>
      <c r="L310" s="580">
        <v>3</v>
      </c>
      <c r="M310" s="580">
        <v>3</v>
      </c>
      <c r="N310" s="567">
        <f t="shared" si="81"/>
        <v>1</v>
      </c>
      <c r="O310" s="568" t="str">
        <f t="shared" si="84"/>
        <v>De acuerdo con lo programado</v>
      </c>
      <c r="P310" s="575"/>
      <c r="Q310" s="575">
        <v>2</v>
      </c>
      <c r="R310" s="575">
        <v>2</v>
      </c>
      <c r="S310" s="567">
        <f t="shared" si="98"/>
        <v>1</v>
      </c>
      <c r="T310" s="568" t="str">
        <f t="shared" si="99"/>
        <v>De acuerdo con lo programado</v>
      </c>
      <c r="U310" s="575"/>
      <c r="V310" s="575">
        <v>5</v>
      </c>
      <c r="W310" s="575">
        <v>5</v>
      </c>
      <c r="X310" s="576">
        <v>100</v>
      </c>
      <c r="Y310" s="576" t="str">
        <f t="shared" si="101"/>
        <v>De acuerdo con lo programado</v>
      </c>
      <c r="Z310" s="575"/>
      <c r="AA310" s="575"/>
      <c r="AB310" s="575"/>
      <c r="AC310" s="575"/>
      <c r="AD310" s="575"/>
    </row>
    <row r="311" spans="1:30" ht="35.25" customHeight="1" thickTop="1" thickBot="1">
      <c r="A311" s="563">
        <v>20.3</v>
      </c>
      <c r="B311" s="564"/>
      <c r="C311" s="564"/>
      <c r="D311" s="564"/>
      <c r="E311" s="564"/>
      <c r="F311" s="577" t="s">
        <v>1364</v>
      </c>
      <c r="G311" s="578">
        <v>2</v>
      </c>
      <c r="H311" s="578">
        <v>2</v>
      </c>
      <c r="I311" s="567">
        <f t="shared" si="82"/>
        <v>1</v>
      </c>
      <c r="J311" s="568" t="str">
        <f t="shared" si="83"/>
        <v>De acuerdo con lo programado</v>
      </c>
      <c r="K311" s="578"/>
      <c r="L311" s="580">
        <v>3</v>
      </c>
      <c r="M311" s="580">
        <v>3</v>
      </c>
      <c r="N311" s="567">
        <f t="shared" si="81"/>
        <v>1</v>
      </c>
      <c r="O311" s="568" t="str">
        <f t="shared" si="84"/>
        <v>De acuerdo con lo programado</v>
      </c>
      <c r="P311" s="575"/>
      <c r="Q311" s="575">
        <v>2</v>
      </c>
      <c r="R311" s="575">
        <v>2</v>
      </c>
      <c r="S311" s="567">
        <f t="shared" si="98"/>
        <v>1</v>
      </c>
      <c r="T311" s="568" t="str">
        <f t="shared" si="99"/>
        <v>De acuerdo con lo programado</v>
      </c>
      <c r="U311" s="575"/>
      <c r="V311" s="575">
        <v>5</v>
      </c>
      <c r="W311" s="575">
        <v>5</v>
      </c>
      <c r="X311" s="576">
        <v>100</v>
      </c>
      <c r="Y311" s="576" t="str">
        <f t="shared" si="101"/>
        <v>De acuerdo con lo programado</v>
      </c>
      <c r="Z311" s="575"/>
      <c r="AA311" s="575"/>
      <c r="AB311" s="575"/>
      <c r="AC311" s="575"/>
      <c r="AD311" s="575"/>
    </row>
    <row r="312" spans="1:30" ht="35.25" customHeight="1" thickTop="1" thickBot="1">
      <c r="A312" s="563">
        <v>20.3</v>
      </c>
      <c r="B312" s="564"/>
      <c r="C312" s="564"/>
      <c r="D312" s="564"/>
      <c r="E312" s="564"/>
      <c r="F312" s="577" t="s">
        <v>1364</v>
      </c>
      <c r="G312" s="578">
        <v>1</v>
      </c>
      <c r="H312" s="578">
        <v>1</v>
      </c>
      <c r="I312" s="567">
        <f t="shared" si="82"/>
        <v>1</v>
      </c>
      <c r="J312" s="568" t="str">
        <f t="shared" si="83"/>
        <v>De acuerdo con lo programado</v>
      </c>
      <c r="K312" s="578"/>
      <c r="L312" s="580">
        <v>3</v>
      </c>
      <c r="M312" s="580">
        <v>3</v>
      </c>
      <c r="N312" s="567">
        <f t="shared" si="81"/>
        <v>1</v>
      </c>
      <c r="O312" s="568" t="str">
        <f t="shared" si="84"/>
        <v>De acuerdo con lo programado</v>
      </c>
      <c r="P312" s="575"/>
      <c r="Q312" s="575">
        <v>2</v>
      </c>
      <c r="R312" s="575">
        <v>2</v>
      </c>
      <c r="S312" s="567">
        <f t="shared" si="98"/>
        <v>1</v>
      </c>
      <c r="T312" s="568" t="str">
        <f t="shared" si="99"/>
        <v>De acuerdo con lo programado</v>
      </c>
      <c r="U312" s="575"/>
      <c r="V312" s="575">
        <v>4</v>
      </c>
      <c r="W312" s="575">
        <v>4</v>
      </c>
      <c r="X312" s="576">
        <v>100</v>
      </c>
      <c r="Y312" s="576" t="str">
        <f t="shared" si="101"/>
        <v>De acuerdo con lo programado</v>
      </c>
      <c r="Z312" s="575"/>
      <c r="AA312" s="575"/>
      <c r="AB312" s="575"/>
      <c r="AC312" s="575"/>
      <c r="AD312" s="575"/>
    </row>
    <row r="313" spans="1:30" ht="35.25" customHeight="1" thickTop="1" thickBot="1">
      <c r="A313" s="563">
        <v>20.3</v>
      </c>
      <c r="B313" s="564"/>
      <c r="C313" s="564"/>
      <c r="D313" s="564"/>
      <c r="E313" s="564"/>
      <c r="F313" s="577" t="s">
        <v>1364</v>
      </c>
      <c r="G313" s="578">
        <v>1</v>
      </c>
      <c r="H313" s="578">
        <v>1</v>
      </c>
      <c r="I313" s="567">
        <f t="shared" si="82"/>
        <v>1</v>
      </c>
      <c r="J313" s="568" t="str">
        <f t="shared" si="83"/>
        <v>De acuerdo con lo programado</v>
      </c>
      <c r="K313" s="578"/>
      <c r="L313" s="580">
        <v>3</v>
      </c>
      <c r="M313" s="580">
        <v>3</v>
      </c>
      <c r="N313" s="567">
        <f t="shared" si="81"/>
        <v>1</v>
      </c>
      <c r="O313" s="568" t="str">
        <f t="shared" si="84"/>
        <v>De acuerdo con lo programado</v>
      </c>
      <c r="P313" s="575"/>
      <c r="Q313" s="575">
        <v>1</v>
      </c>
      <c r="R313" s="575">
        <v>1</v>
      </c>
      <c r="S313" s="567">
        <f t="shared" si="98"/>
        <v>1</v>
      </c>
      <c r="T313" s="568" t="str">
        <f t="shared" si="99"/>
        <v>De acuerdo con lo programado</v>
      </c>
      <c r="U313" s="575"/>
      <c r="V313" s="575">
        <v>4</v>
      </c>
      <c r="W313" s="575">
        <v>4</v>
      </c>
      <c r="X313" s="576">
        <v>100</v>
      </c>
      <c r="Y313" s="576" t="str">
        <f t="shared" si="101"/>
        <v>De acuerdo con lo programado</v>
      </c>
      <c r="Z313" s="575"/>
      <c r="AA313" s="575"/>
      <c r="AB313" s="575"/>
      <c r="AC313" s="575"/>
      <c r="AD313" s="575"/>
    </row>
    <row r="314" spans="1:30" ht="35.25" customHeight="1" thickTop="1" thickBot="1">
      <c r="A314" s="563">
        <v>20.399999999999999</v>
      </c>
      <c r="B314" s="564"/>
      <c r="C314" s="564"/>
      <c r="D314" s="564"/>
      <c r="E314" s="564"/>
      <c r="F314" s="577" t="s">
        <v>1365</v>
      </c>
      <c r="G314" s="578">
        <v>1</v>
      </c>
      <c r="H314" s="578">
        <v>1</v>
      </c>
      <c r="I314" s="567">
        <f t="shared" si="82"/>
        <v>1</v>
      </c>
      <c r="J314" s="568" t="str">
        <f t="shared" si="83"/>
        <v>De acuerdo con lo programado</v>
      </c>
      <c r="K314" s="578"/>
      <c r="L314" s="580">
        <v>6</v>
      </c>
      <c r="M314" s="580">
        <v>6</v>
      </c>
      <c r="N314" s="567">
        <f t="shared" si="81"/>
        <v>1</v>
      </c>
      <c r="O314" s="568" t="str">
        <f t="shared" si="84"/>
        <v>De acuerdo con lo programado</v>
      </c>
      <c r="P314" s="575"/>
      <c r="Q314" s="575">
        <v>0</v>
      </c>
      <c r="R314" s="575">
        <v>0</v>
      </c>
      <c r="S314" s="567" t="str">
        <f t="shared" si="98"/>
        <v>No hay Programación</v>
      </c>
      <c r="T314" s="568" t="str">
        <f t="shared" si="99"/>
        <v>De acuerdo con lo programado</v>
      </c>
      <c r="U314" s="575"/>
      <c r="V314" s="575">
        <v>1</v>
      </c>
      <c r="W314" s="575">
        <v>1</v>
      </c>
      <c r="X314" s="576">
        <v>100</v>
      </c>
      <c r="Y314" s="576" t="str">
        <f t="shared" si="101"/>
        <v>De acuerdo con lo programado</v>
      </c>
      <c r="Z314" s="575"/>
      <c r="AA314" s="575"/>
      <c r="AB314" s="575"/>
      <c r="AC314" s="575"/>
      <c r="AD314" s="575"/>
    </row>
    <row r="315" spans="1:30" ht="35.25" customHeight="1" thickTop="1" thickBot="1">
      <c r="A315" s="563">
        <v>20.399999999999999</v>
      </c>
      <c r="B315" s="564"/>
      <c r="C315" s="564"/>
      <c r="D315" s="564"/>
      <c r="E315" s="564"/>
      <c r="F315" s="577" t="s">
        <v>1365</v>
      </c>
      <c r="G315" s="578">
        <v>0</v>
      </c>
      <c r="H315" s="578">
        <v>0</v>
      </c>
      <c r="I315" s="567" t="str">
        <f t="shared" si="82"/>
        <v>No hay Programación</v>
      </c>
      <c r="J315" s="568" t="str">
        <f t="shared" si="83"/>
        <v>De acuerdo con lo programado</v>
      </c>
      <c r="K315" s="578"/>
      <c r="L315" s="580">
        <v>4</v>
      </c>
      <c r="M315" s="580">
        <v>4</v>
      </c>
      <c r="N315" s="567">
        <f t="shared" si="81"/>
        <v>1</v>
      </c>
      <c r="O315" s="568" t="str">
        <f t="shared" si="84"/>
        <v>De acuerdo con lo programado</v>
      </c>
      <c r="P315" s="575"/>
      <c r="Q315" s="575">
        <v>0</v>
      </c>
      <c r="R315" s="575">
        <v>0</v>
      </c>
      <c r="S315" s="567" t="str">
        <f t="shared" si="98"/>
        <v>No hay Programación</v>
      </c>
      <c r="T315" s="568" t="str">
        <f t="shared" si="99"/>
        <v>De acuerdo con lo programado</v>
      </c>
      <c r="U315" s="575"/>
      <c r="V315" s="575">
        <v>1</v>
      </c>
      <c r="W315" s="575">
        <v>1</v>
      </c>
      <c r="X315" s="576">
        <v>100</v>
      </c>
      <c r="Y315" s="576" t="str">
        <f t="shared" si="101"/>
        <v>De acuerdo con lo programado</v>
      </c>
      <c r="Z315" s="575"/>
      <c r="AA315" s="575"/>
      <c r="AB315" s="575"/>
      <c r="AC315" s="575"/>
      <c r="AD315" s="575"/>
    </row>
    <row r="316" spans="1:30" ht="35.25" hidden="1" customHeight="1" thickTop="1" thickBot="1">
      <c r="A316" s="563">
        <v>20.5</v>
      </c>
      <c r="B316" s="564"/>
      <c r="C316" s="564"/>
      <c r="D316" s="564"/>
      <c r="E316" s="564"/>
      <c r="F316" s="577" t="s">
        <v>1366</v>
      </c>
      <c r="G316" s="578">
        <v>2</v>
      </c>
      <c r="H316" s="578">
        <v>2</v>
      </c>
      <c r="I316" s="567">
        <f t="shared" si="82"/>
        <v>1</v>
      </c>
      <c r="J316" s="568" t="str">
        <f t="shared" si="83"/>
        <v>De acuerdo con lo programado</v>
      </c>
      <c r="K316" s="578"/>
      <c r="L316" s="580">
        <v>6</v>
      </c>
      <c r="M316" s="580">
        <v>6</v>
      </c>
      <c r="N316" s="567">
        <f t="shared" si="81"/>
        <v>1</v>
      </c>
      <c r="O316" s="568" t="str">
        <f t="shared" si="84"/>
        <v>De acuerdo con lo programado</v>
      </c>
      <c r="P316" s="575"/>
      <c r="Q316" s="575">
        <v>3</v>
      </c>
      <c r="R316" s="575">
        <v>3</v>
      </c>
      <c r="S316" s="567">
        <f t="shared" si="98"/>
        <v>1</v>
      </c>
      <c r="T316" s="568" t="str">
        <f t="shared" si="99"/>
        <v>De acuerdo con lo programado</v>
      </c>
      <c r="U316" s="575"/>
      <c r="V316" s="575">
        <v>0</v>
      </c>
      <c r="W316" s="575">
        <v>0</v>
      </c>
      <c r="X316" s="576">
        <v>0</v>
      </c>
      <c r="Y316" s="576"/>
      <c r="Z316" s="575"/>
      <c r="AA316" s="575"/>
      <c r="AB316" s="575"/>
      <c r="AC316" s="575"/>
      <c r="AD316" s="575"/>
    </row>
    <row r="317" spans="1:30" ht="35.25" hidden="1" customHeight="1" thickTop="1" thickBot="1">
      <c r="A317" s="563">
        <v>20.6</v>
      </c>
      <c r="B317" s="564"/>
      <c r="C317" s="564"/>
      <c r="D317" s="564"/>
      <c r="E317" s="564"/>
      <c r="F317" s="577" t="s">
        <v>1367</v>
      </c>
      <c r="G317" s="578">
        <v>2</v>
      </c>
      <c r="H317" s="578">
        <v>2</v>
      </c>
      <c r="I317" s="567">
        <f t="shared" si="82"/>
        <v>1</v>
      </c>
      <c r="J317" s="568" t="str">
        <f t="shared" si="83"/>
        <v>De acuerdo con lo programado</v>
      </c>
      <c r="K317" s="578"/>
      <c r="L317" s="580">
        <v>0</v>
      </c>
      <c r="M317" s="580">
        <v>0</v>
      </c>
      <c r="N317" s="567" t="str">
        <f t="shared" si="81"/>
        <v>No hay Programación</v>
      </c>
      <c r="O317" s="568" t="str">
        <f t="shared" si="84"/>
        <v>De acuerdo con lo programado</v>
      </c>
      <c r="P317" s="575"/>
      <c r="Q317" s="575"/>
      <c r="R317" s="575"/>
      <c r="S317" s="576"/>
      <c r="T317" s="576"/>
      <c r="U317" s="575"/>
      <c r="V317" s="575"/>
      <c r="W317" s="575"/>
      <c r="X317" s="576"/>
      <c r="Y317" s="576"/>
      <c r="Z317" s="575"/>
      <c r="AA317" s="575"/>
      <c r="AB317" s="575"/>
      <c r="AC317" s="575"/>
      <c r="AD317" s="575"/>
    </row>
    <row r="318" spans="1:30" ht="35.25" hidden="1" customHeight="1" thickTop="1" thickBot="1">
      <c r="A318" s="563">
        <v>20.6</v>
      </c>
      <c r="B318" s="564"/>
      <c r="C318" s="564"/>
      <c r="D318" s="564"/>
      <c r="E318" s="564"/>
      <c r="F318" s="577" t="s">
        <v>1367</v>
      </c>
      <c r="G318" s="578">
        <v>1</v>
      </c>
      <c r="H318" s="578">
        <v>1</v>
      </c>
      <c r="I318" s="567">
        <f t="shared" si="82"/>
        <v>1</v>
      </c>
      <c r="J318" s="568" t="str">
        <f t="shared" si="83"/>
        <v>De acuerdo con lo programado</v>
      </c>
      <c r="K318" s="578"/>
      <c r="L318" s="580">
        <v>1</v>
      </c>
      <c r="M318" s="580">
        <v>1</v>
      </c>
      <c r="N318" s="567">
        <f t="shared" si="81"/>
        <v>1</v>
      </c>
      <c r="O318" s="568" t="str">
        <f t="shared" si="84"/>
        <v>De acuerdo con lo programado</v>
      </c>
      <c r="P318" s="575"/>
      <c r="Q318" s="575">
        <v>5</v>
      </c>
      <c r="R318" s="575">
        <v>5</v>
      </c>
      <c r="S318" s="567">
        <f t="shared" ref="S318:S323" si="102">IF(R318="","No hay ejecución",IF(AND(Q318=0),"No hay Programación", R318/Q318))</f>
        <v>1</v>
      </c>
      <c r="T318" s="568" t="str">
        <f t="shared" ref="T318:T323" si="103">IF(S318="No hay ejecución","NA",IF(S318&gt;=90%,"De acuerdo con lo programado",IF(S318&gt;=51%,"Atraso Leve",IF(S318&lt;=50%,"En riesgo cumplimiento"))))</f>
        <v>De acuerdo con lo programado</v>
      </c>
      <c r="U318" s="575"/>
      <c r="V318" s="575">
        <v>0</v>
      </c>
      <c r="W318" s="575">
        <v>0</v>
      </c>
      <c r="X318" s="576">
        <v>0</v>
      </c>
      <c r="Y318" s="576"/>
      <c r="Z318" s="575"/>
      <c r="AA318" s="575"/>
      <c r="AB318" s="575"/>
      <c r="AC318" s="575"/>
      <c r="AD318" s="575"/>
    </row>
    <row r="319" spans="1:30" ht="35.25" customHeight="1" thickTop="1" thickBot="1">
      <c r="A319" s="563">
        <v>20.7</v>
      </c>
      <c r="B319" s="564"/>
      <c r="C319" s="564"/>
      <c r="D319" s="564"/>
      <c r="E319" s="564"/>
      <c r="F319" s="577" t="s">
        <v>1368</v>
      </c>
      <c r="G319" s="578">
        <v>2</v>
      </c>
      <c r="H319" s="578">
        <v>2</v>
      </c>
      <c r="I319" s="567">
        <f t="shared" si="82"/>
        <v>1</v>
      </c>
      <c r="J319" s="568" t="str">
        <f t="shared" si="83"/>
        <v>De acuerdo con lo programado</v>
      </c>
      <c r="K319" s="578"/>
      <c r="L319" s="580">
        <v>5</v>
      </c>
      <c r="M319" s="580">
        <v>5</v>
      </c>
      <c r="N319" s="567">
        <f t="shared" si="81"/>
        <v>1</v>
      </c>
      <c r="O319" s="568" t="str">
        <f t="shared" si="84"/>
        <v>De acuerdo con lo programado</v>
      </c>
      <c r="P319" s="575"/>
      <c r="Q319" s="575">
        <v>3</v>
      </c>
      <c r="R319" s="575">
        <v>3</v>
      </c>
      <c r="S319" s="567">
        <f t="shared" si="102"/>
        <v>1</v>
      </c>
      <c r="T319" s="568" t="str">
        <f t="shared" si="103"/>
        <v>De acuerdo con lo programado</v>
      </c>
      <c r="U319" s="575"/>
      <c r="V319" s="575">
        <v>1</v>
      </c>
      <c r="W319" s="575">
        <v>1</v>
      </c>
      <c r="X319" s="576">
        <v>100</v>
      </c>
      <c r="Y319" s="576" t="str">
        <f t="shared" ref="Y319:Y320" si="104">IF(X319="No hay ejecución","NA",IF(X319&gt;=90%,"De acuerdo con lo programado",IF(X319&gt;=51%,"Atraso Leve",IF(X319&lt;=50%,"En riesgo cumplimiento"))))</f>
        <v>De acuerdo con lo programado</v>
      </c>
      <c r="Z319" s="575"/>
      <c r="AA319" s="575"/>
      <c r="AB319" s="575"/>
      <c r="AC319" s="575"/>
      <c r="AD319" s="575"/>
    </row>
    <row r="320" spans="1:30" ht="35.25" customHeight="1" thickTop="1" thickBot="1">
      <c r="A320" s="563">
        <v>20.7</v>
      </c>
      <c r="B320" s="564"/>
      <c r="C320" s="564"/>
      <c r="D320" s="564"/>
      <c r="E320" s="564"/>
      <c r="F320" s="577" t="s">
        <v>1368</v>
      </c>
      <c r="G320" s="578">
        <v>1</v>
      </c>
      <c r="H320" s="578">
        <v>1</v>
      </c>
      <c r="I320" s="567">
        <f t="shared" si="82"/>
        <v>1</v>
      </c>
      <c r="J320" s="568" t="str">
        <f t="shared" si="83"/>
        <v>De acuerdo con lo programado</v>
      </c>
      <c r="K320" s="578"/>
      <c r="L320" s="580">
        <v>3</v>
      </c>
      <c r="M320" s="580">
        <v>3</v>
      </c>
      <c r="N320" s="567">
        <f t="shared" si="81"/>
        <v>1</v>
      </c>
      <c r="O320" s="568" t="str">
        <f t="shared" si="84"/>
        <v>De acuerdo con lo programado</v>
      </c>
      <c r="P320" s="575"/>
      <c r="Q320" s="575">
        <v>2</v>
      </c>
      <c r="R320" s="575">
        <v>2</v>
      </c>
      <c r="S320" s="567">
        <f t="shared" si="102"/>
        <v>1</v>
      </c>
      <c r="T320" s="568" t="str">
        <f t="shared" si="103"/>
        <v>De acuerdo con lo programado</v>
      </c>
      <c r="U320" s="575"/>
      <c r="V320" s="575">
        <v>1</v>
      </c>
      <c r="W320" s="575">
        <v>1</v>
      </c>
      <c r="X320" s="576">
        <v>100</v>
      </c>
      <c r="Y320" s="576" t="str">
        <f t="shared" si="104"/>
        <v>De acuerdo con lo programado</v>
      </c>
      <c r="Z320" s="575"/>
      <c r="AA320" s="575"/>
      <c r="AB320" s="575"/>
      <c r="AC320" s="575"/>
      <c r="AD320" s="575"/>
    </row>
    <row r="321" spans="1:30" ht="35.25" hidden="1" customHeight="1" thickTop="1" thickBot="1">
      <c r="A321" s="563">
        <v>20.7</v>
      </c>
      <c r="B321" s="564"/>
      <c r="C321" s="564"/>
      <c r="D321" s="564"/>
      <c r="E321" s="564"/>
      <c r="F321" s="577" t="s">
        <v>1368</v>
      </c>
      <c r="G321" s="578">
        <v>3</v>
      </c>
      <c r="H321" s="578">
        <v>3</v>
      </c>
      <c r="I321" s="567">
        <f t="shared" si="82"/>
        <v>1</v>
      </c>
      <c r="J321" s="568" t="str">
        <f t="shared" si="83"/>
        <v>De acuerdo con lo programado</v>
      </c>
      <c r="K321" s="578"/>
      <c r="L321" s="580">
        <v>2</v>
      </c>
      <c r="M321" s="580">
        <v>2</v>
      </c>
      <c r="N321" s="567">
        <f t="shared" si="81"/>
        <v>1</v>
      </c>
      <c r="O321" s="568" t="str">
        <f t="shared" si="84"/>
        <v>De acuerdo con lo programado</v>
      </c>
      <c r="P321" s="575"/>
      <c r="Q321" s="575">
        <v>2</v>
      </c>
      <c r="R321" s="575">
        <v>2</v>
      </c>
      <c r="S321" s="567">
        <f t="shared" si="102"/>
        <v>1</v>
      </c>
      <c r="T321" s="568" t="str">
        <f t="shared" si="103"/>
        <v>De acuerdo con lo programado</v>
      </c>
      <c r="U321" s="575"/>
      <c r="V321" s="575">
        <v>0</v>
      </c>
      <c r="W321" s="575">
        <v>0</v>
      </c>
      <c r="X321" s="576">
        <v>0</v>
      </c>
      <c r="Y321" s="576"/>
      <c r="Z321" s="575"/>
      <c r="AA321" s="575"/>
      <c r="AB321" s="575"/>
      <c r="AC321" s="575"/>
      <c r="AD321" s="575"/>
    </row>
    <row r="322" spans="1:30" ht="35.25" hidden="1" customHeight="1" thickTop="1" thickBot="1">
      <c r="A322" s="563">
        <v>21.7</v>
      </c>
      <c r="B322" s="564"/>
      <c r="C322" s="564"/>
      <c r="D322" s="564"/>
      <c r="E322" s="564"/>
      <c r="F322" s="577" t="s">
        <v>1368</v>
      </c>
      <c r="G322" s="578">
        <v>2</v>
      </c>
      <c r="H322" s="578">
        <v>2</v>
      </c>
      <c r="I322" s="567">
        <f t="shared" si="82"/>
        <v>1</v>
      </c>
      <c r="J322" s="568" t="str">
        <f t="shared" si="83"/>
        <v>De acuerdo con lo programado</v>
      </c>
      <c r="K322" s="578"/>
      <c r="L322" s="580">
        <v>3</v>
      </c>
      <c r="M322" s="580">
        <v>3</v>
      </c>
      <c r="N322" s="567">
        <f t="shared" si="81"/>
        <v>1</v>
      </c>
      <c r="O322" s="568" t="str">
        <f t="shared" si="84"/>
        <v>De acuerdo con lo programado</v>
      </c>
      <c r="P322" s="575"/>
      <c r="Q322" s="575">
        <v>3</v>
      </c>
      <c r="R322" s="575">
        <v>3</v>
      </c>
      <c r="S322" s="567">
        <f t="shared" si="102"/>
        <v>1</v>
      </c>
      <c r="T322" s="568" t="str">
        <f t="shared" si="103"/>
        <v>De acuerdo con lo programado</v>
      </c>
      <c r="U322" s="575"/>
      <c r="V322" s="575">
        <v>0</v>
      </c>
      <c r="W322" s="575">
        <v>0</v>
      </c>
      <c r="X322" s="576">
        <v>0</v>
      </c>
      <c r="Y322" s="576"/>
      <c r="Z322" s="575"/>
      <c r="AA322" s="575"/>
      <c r="AB322" s="575"/>
      <c r="AC322" s="575"/>
      <c r="AD322" s="575"/>
    </row>
    <row r="323" spans="1:30" ht="35.25" customHeight="1" thickTop="1" thickBot="1">
      <c r="A323" s="563">
        <v>20.8</v>
      </c>
      <c r="B323" s="564"/>
      <c r="C323" s="564"/>
      <c r="D323" s="564"/>
      <c r="E323" s="564"/>
      <c r="F323" s="577" t="s">
        <v>1369</v>
      </c>
      <c r="G323" s="578">
        <v>1</v>
      </c>
      <c r="H323" s="578">
        <v>1</v>
      </c>
      <c r="I323" s="567">
        <f t="shared" si="82"/>
        <v>1</v>
      </c>
      <c r="J323" s="568" t="str">
        <f t="shared" si="83"/>
        <v>De acuerdo con lo programado</v>
      </c>
      <c r="K323" s="578"/>
      <c r="L323" s="580">
        <v>1</v>
      </c>
      <c r="M323" s="580">
        <v>1</v>
      </c>
      <c r="N323" s="567">
        <f t="shared" si="81"/>
        <v>1</v>
      </c>
      <c r="O323" s="568" t="str">
        <f t="shared" si="84"/>
        <v>De acuerdo con lo programado</v>
      </c>
      <c r="P323" s="575"/>
      <c r="Q323" s="575">
        <v>4</v>
      </c>
      <c r="R323" s="575">
        <v>4</v>
      </c>
      <c r="S323" s="567">
        <f t="shared" si="102"/>
        <v>1</v>
      </c>
      <c r="T323" s="568" t="str">
        <f t="shared" si="103"/>
        <v>De acuerdo con lo programado</v>
      </c>
      <c r="U323" s="575"/>
      <c r="V323" s="575">
        <v>3</v>
      </c>
      <c r="W323" s="575">
        <v>3</v>
      </c>
      <c r="X323" s="576">
        <v>100</v>
      </c>
      <c r="Y323" s="576" t="str">
        <f>IF(X323="No hay ejecución","NA",IF(X323&gt;=90%,"De acuerdo con lo programado",IF(X323&gt;=51%,"Atraso Leve",IF(X323&lt;=50%,"En riesgo cumplimiento"))))</f>
        <v>De acuerdo con lo programado</v>
      </c>
      <c r="Z323" s="575"/>
      <c r="AA323" s="575"/>
      <c r="AB323" s="575"/>
      <c r="AC323" s="575"/>
      <c r="AD323" s="575"/>
    </row>
    <row r="324" spans="1:30" ht="35.25" hidden="1" customHeight="1" thickTop="1" thickBot="1">
      <c r="A324" s="563">
        <v>20.8</v>
      </c>
      <c r="B324" s="564"/>
      <c r="C324" s="564"/>
      <c r="D324" s="564"/>
      <c r="E324" s="564"/>
      <c r="F324" s="577" t="s">
        <v>1369</v>
      </c>
      <c r="G324" s="578">
        <v>1</v>
      </c>
      <c r="H324" s="578">
        <v>1</v>
      </c>
      <c r="I324" s="567">
        <f t="shared" si="82"/>
        <v>1</v>
      </c>
      <c r="J324" s="568" t="str">
        <f t="shared" si="83"/>
        <v>De acuerdo con lo programado</v>
      </c>
      <c r="K324" s="578"/>
      <c r="L324" s="580">
        <v>0</v>
      </c>
      <c r="M324" s="580">
        <v>0</v>
      </c>
      <c r="N324" s="567" t="str">
        <f t="shared" si="81"/>
        <v>No hay Programación</v>
      </c>
      <c r="O324" s="568" t="str">
        <f t="shared" si="84"/>
        <v>De acuerdo con lo programado</v>
      </c>
      <c r="P324" s="575"/>
      <c r="Q324" s="575"/>
      <c r="R324" s="575"/>
      <c r="S324" s="576"/>
      <c r="T324" s="576"/>
      <c r="U324" s="575"/>
      <c r="V324" s="575"/>
      <c r="W324" s="575"/>
      <c r="X324" s="576"/>
      <c r="Y324" s="576"/>
      <c r="Z324" s="575"/>
      <c r="AA324" s="575"/>
      <c r="AB324" s="575"/>
      <c r="AC324" s="575"/>
      <c r="AD324" s="575"/>
    </row>
    <row r="325" spans="1:30" ht="35.25" customHeight="1" thickTop="1" thickBot="1">
      <c r="A325" s="563">
        <v>20.8</v>
      </c>
      <c r="B325" s="564"/>
      <c r="C325" s="564"/>
      <c r="D325" s="564"/>
      <c r="E325" s="564"/>
      <c r="F325" s="577" t="s">
        <v>1369</v>
      </c>
      <c r="G325" s="578">
        <v>1</v>
      </c>
      <c r="H325" s="578">
        <v>1</v>
      </c>
      <c r="I325" s="567">
        <f t="shared" si="82"/>
        <v>1</v>
      </c>
      <c r="J325" s="568" t="str">
        <f t="shared" si="83"/>
        <v>De acuerdo con lo programado</v>
      </c>
      <c r="K325" s="578"/>
      <c r="L325" s="580">
        <v>1</v>
      </c>
      <c r="M325" s="580">
        <v>1</v>
      </c>
      <c r="N325" s="567">
        <f t="shared" si="81"/>
        <v>1</v>
      </c>
      <c r="O325" s="568" t="str">
        <f t="shared" si="84"/>
        <v>De acuerdo con lo programado</v>
      </c>
      <c r="P325" s="575"/>
      <c r="Q325" s="575">
        <v>4</v>
      </c>
      <c r="R325" s="575">
        <v>4</v>
      </c>
      <c r="S325" s="567">
        <f t="shared" ref="S325:S343" si="105">IF(R325="","No hay ejecución",IF(AND(Q325=0),"No hay Programación", R325/Q325))</f>
        <v>1</v>
      </c>
      <c r="T325" s="568" t="str">
        <f t="shared" ref="T325:T343" si="106">IF(S325="No hay ejecución","NA",IF(S325&gt;=90%,"De acuerdo con lo programado",IF(S325&gt;=51%,"Atraso Leve",IF(S325&lt;=50%,"En riesgo cumplimiento"))))</f>
        <v>De acuerdo con lo programado</v>
      </c>
      <c r="U325" s="575"/>
      <c r="V325" s="575">
        <v>2</v>
      </c>
      <c r="W325" s="575">
        <v>2</v>
      </c>
      <c r="X325" s="576">
        <v>100</v>
      </c>
      <c r="Y325" s="576" t="str">
        <f t="shared" ref="Y325:Y343" si="107">IF(X325="No hay ejecución","NA",IF(X325&gt;=90%,"De acuerdo con lo programado",IF(X325&gt;=51%,"Atraso Leve",IF(X325&lt;=50%,"En riesgo cumplimiento"))))</f>
        <v>De acuerdo con lo programado</v>
      </c>
      <c r="Z325" s="575"/>
      <c r="AA325" s="575"/>
      <c r="AB325" s="575"/>
      <c r="AC325" s="575"/>
      <c r="AD325" s="575"/>
    </row>
    <row r="326" spans="1:30" ht="35.25" customHeight="1" thickTop="1" thickBot="1">
      <c r="A326" s="563">
        <v>20.9</v>
      </c>
      <c r="B326" s="564"/>
      <c r="C326" s="564"/>
      <c r="D326" s="564"/>
      <c r="E326" s="564"/>
      <c r="F326" s="577" t="s">
        <v>1370</v>
      </c>
      <c r="G326" s="578">
        <v>2</v>
      </c>
      <c r="H326" s="578">
        <v>2</v>
      </c>
      <c r="I326" s="567">
        <f t="shared" si="82"/>
        <v>1</v>
      </c>
      <c r="J326" s="568" t="str">
        <f t="shared" si="83"/>
        <v>De acuerdo con lo programado</v>
      </c>
      <c r="K326" s="578"/>
      <c r="L326" s="580">
        <v>6</v>
      </c>
      <c r="M326" s="580">
        <v>6</v>
      </c>
      <c r="N326" s="567">
        <f t="shared" si="81"/>
        <v>1</v>
      </c>
      <c r="O326" s="568" t="str">
        <f t="shared" si="84"/>
        <v>De acuerdo con lo programado</v>
      </c>
      <c r="P326" s="575"/>
      <c r="Q326" s="575">
        <v>9</v>
      </c>
      <c r="R326" s="575">
        <v>9</v>
      </c>
      <c r="S326" s="567">
        <f t="shared" si="105"/>
        <v>1</v>
      </c>
      <c r="T326" s="568" t="str">
        <f t="shared" si="106"/>
        <v>De acuerdo con lo programado</v>
      </c>
      <c r="U326" s="575"/>
      <c r="V326" s="575">
        <v>2</v>
      </c>
      <c r="W326" s="575">
        <v>2</v>
      </c>
      <c r="X326" s="576">
        <v>100</v>
      </c>
      <c r="Y326" s="576" t="str">
        <f t="shared" si="107"/>
        <v>De acuerdo con lo programado</v>
      </c>
      <c r="Z326" s="575"/>
      <c r="AA326" s="575"/>
      <c r="AB326" s="575"/>
      <c r="AC326" s="575"/>
      <c r="AD326" s="575"/>
    </row>
    <row r="327" spans="1:30" ht="35.25" customHeight="1" thickTop="1" thickBot="1">
      <c r="A327" s="593">
        <v>20.100000000000001</v>
      </c>
      <c r="B327" s="564"/>
      <c r="C327" s="564"/>
      <c r="D327" s="564"/>
      <c r="E327" s="564"/>
      <c r="F327" s="577" t="s">
        <v>1371</v>
      </c>
      <c r="G327" s="578">
        <v>2</v>
      </c>
      <c r="H327" s="578">
        <v>2</v>
      </c>
      <c r="I327" s="567">
        <f t="shared" si="82"/>
        <v>1</v>
      </c>
      <c r="J327" s="568" t="str">
        <f t="shared" si="83"/>
        <v>De acuerdo con lo programado</v>
      </c>
      <c r="K327" s="578"/>
      <c r="L327" s="580">
        <v>3</v>
      </c>
      <c r="M327" s="580">
        <v>3</v>
      </c>
      <c r="N327" s="567">
        <f t="shared" si="81"/>
        <v>1</v>
      </c>
      <c r="O327" s="568" t="str">
        <f t="shared" si="84"/>
        <v>De acuerdo con lo programado</v>
      </c>
      <c r="P327" s="575"/>
      <c r="Q327" s="575">
        <v>3</v>
      </c>
      <c r="R327" s="575">
        <v>3</v>
      </c>
      <c r="S327" s="567">
        <f t="shared" si="105"/>
        <v>1</v>
      </c>
      <c r="T327" s="568" t="str">
        <f t="shared" si="106"/>
        <v>De acuerdo con lo programado</v>
      </c>
      <c r="U327" s="575"/>
      <c r="V327" s="575">
        <v>3</v>
      </c>
      <c r="W327" s="575">
        <v>3</v>
      </c>
      <c r="X327" s="576">
        <v>100</v>
      </c>
      <c r="Y327" s="576" t="str">
        <f t="shared" si="107"/>
        <v>De acuerdo con lo programado</v>
      </c>
      <c r="Z327" s="575"/>
      <c r="AA327" s="575"/>
      <c r="AB327" s="575"/>
      <c r="AC327" s="575"/>
      <c r="AD327" s="575"/>
    </row>
    <row r="328" spans="1:30" ht="35.25" customHeight="1" thickTop="1" thickBot="1">
      <c r="A328" s="593">
        <v>20.100000000000001</v>
      </c>
      <c r="B328" s="564"/>
      <c r="C328" s="564"/>
      <c r="D328" s="564"/>
      <c r="E328" s="564"/>
      <c r="F328" s="577" t="s">
        <v>1371</v>
      </c>
      <c r="G328" s="578">
        <v>2</v>
      </c>
      <c r="H328" s="578">
        <v>2</v>
      </c>
      <c r="I328" s="567">
        <f t="shared" si="82"/>
        <v>1</v>
      </c>
      <c r="J328" s="568" t="str">
        <f t="shared" si="83"/>
        <v>De acuerdo con lo programado</v>
      </c>
      <c r="K328" s="578"/>
      <c r="L328" s="580">
        <v>3</v>
      </c>
      <c r="M328" s="580">
        <v>3</v>
      </c>
      <c r="N328" s="567">
        <f t="shared" si="81"/>
        <v>1</v>
      </c>
      <c r="O328" s="568" t="str">
        <f t="shared" si="84"/>
        <v>De acuerdo con lo programado</v>
      </c>
      <c r="P328" s="575"/>
      <c r="Q328" s="575">
        <v>3</v>
      </c>
      <c r="R328" s="575">
        <v>3</v>
      </c>
      <c r="S328" s="567">
        <f t="shared" si="105"/>
        <v>1</v>
      </c>
      <c r="T328" s="568" t="str">
        <f t="shared" si="106"/>
        <v>De acuerdo con lo programado</v>
      </c>
      <c r="U328" s="575"/>
      <c r="V328" s="575">
        <v>3</v>
      </c>
      <c r="W328" s="575">
        <v>3</v>
      </c>
      <c r="X328" s="576">
        <v>100</v>
      </c>
      <c r="Y328" s="576" t="str">
        <f t="shared" si="107"/>
        <v>De acuerdo con lo programado</v>
      </c>
      <c r="Z328" s="575"/>
      <c r="AA328" s="575"/>
      <c r="AB328" s="575"/>
      <c r="AC328" s="575"/>
      <c r="AD328" s="575"/>
    </row>
    <row r="329" spans="1:30" ht="35.25" customHeight="1" thickTop="1" thickBot="1">
      <c r="A329" s="593">
        <v>20.100000000000001</v>
      </c>
      <c r="B329" s="564"/>
      <c r="C329" s="564"/>
      <c r="D329" s="564"/>
      <c r="E329" s="564"/>
      <c r="F329" s="577" t="s">
        <v>1371</v>
      </c>
      <c r="G329" s="578">
        <v>2</v>
      </c>
      <c r="H329" s="578">
        <v>2</v>
      </c>
      <c r="I329" s="567">
        <f t="shared" si="82"/>
        <v>1</v>
      </c>
      <c r="J329" s="568" t="str">
        <f t="shared" si="83"/>
        <v>De acuerdo con lo programado</v>
      </c>
      <c r="K329" s="578"/>
      <c r="L329" s="580">
        <v>3</v>
      </c>
      <c r="M329" s="580">
        <v>3</v>
      </c>
      <c r="N329" s="567">
        <f t="shared" si="81"/>
        <v>1</v>
      </c>
      <c r="O329" s="568" t="str">
        <f t="shared" si="84"/>
        <v>De acuerdo con lo programado</v>
      </c>
      <c r="P329" s="575"/>
      <c r="Q329" s="575">
        <v>3</v>
      </c>
      <c r="R329" s="575">
        <v>3</v>
      </c>
      <c r="S329" s="567">
        <f t="shared" si="105"/>
        <v>1</v>
      </c>
      <c r="T329" s="568" t="str">
        <f t="shared" si="106"/>
        <v>De acuerdo con lo programado</v>
      </c>
      <c r="U329" s="575"/>
      <c r="V329" s="575">
        <v>3</v>
      </c>
      <c r="W329" s="575">
        <v>3</v>
      </c>
      <c r="X329" s="576">
        <v>100</v>
      </c>
      <c r="Y329" s="576" t="str">
        <f t="shared" si="107"/>
        <v>De acuerdo con lo programado</v>
      </c>
      <c r="Z329" s="575"/>
      <c r="AA329" s="575"/>
      <c r="AB329" s="575"/>
      <c r="AC329" s="575"/>
      <c r="AD329" s="575"/>
    </row>
    <row r="330" spans="1:30" ht="35.25" customHeight="1" thickTop="1" thickBot="1">
      <c r="A330" s="593">
        <v>20.100000000000001</v>
      </c>
      <c r="B330" s="564"/>
      <c r="C330" s="564"/>
      <c r="D330" s="564"/>
      <c r="E330" s="564"/>
      <c r="F330" s="577" t="s">
        <v>1371</v>
      </c>
      <c r="G330" s="578">
        <v>2</v>
      </c>
      <c r="H330" s="578">
        <v>2</v>
      </c>
      <c r="I330" s="567">
        <f t="shared" si="82"/>
        <v>1</v>
      </c>
      <c r="J330" s="568" t="str">
        <f t="shared" si="83"/>
        <v>De acuerdo con lo programado</v>
      </c>
      <c r="K330" s="578"/>
      <c r="L330" s="580">
        <v>3</v>
      </c>
      <c r="M330" s="580">
        <v>3</v>
      </c>
      <c r="N330" s="567">
        <f t="shared" si="81"/>
        <v>1</v>
      </c>
      <c r="O330" s="568" t="str">
        <f t="shared" si="84"/>
        <v>De acuerdo con lo programado</v>
      </c>
      <c r="P330" s="575"/>
      <c r="Q330" s="575">
        <v>3</v>
      </c>
      <c r="R330" s="575">
        <v>3</v>
      </c>
      <c r="S330" s="567">
        <f t="shared" si="105"/>
        <v>1</v>
      </c>
      <c r="T330" s="568" t="str">
        <f t="shared" si="106"/>
        <v>De acuerdo con lo programado</v>
      </c>
      <c r="U330" s="575"/>
      <c r="V330" s="575">
        <v>3</v>
      </c>
      <c r="W330" s="575">
        <v>3</v>
      </c>
      <c r="X330" s="576">
        <v>100</v>
      </c>
      <c r="Y330" s="576" t="str">
        <f t="shared" si="107"/>
        <v>De acuerdo con lo programado</v>
      </c>
      <c r="Z330" s="575"/>
      <c r="AA330" s="575"/>
      <c r="AB330" s="575"/>
      <c r="AC330" s="575"/>
      <c r="AD330" s="575"/>
    </row>
    <row r="331" spans="1:30" ht="35.25" customHeight="1" thickTop="1" thickBot="1">
      <c r="A331" s="593">
        <v>20.100000000000001</v>
      </c>
      <c r="B331" s="564"/>
      <c r="C331" s="564"/>
      <c r="D331" s="564"/>
      <c r="E331" s="564"/>
      <c r="F331" s="577" t="s">
        <v>1371</v>
      </c>
      <c r="G331" s="578">
        <v>1</v>
      </c>
      <c r="H331" s="578">
        <v>1</v>
      </c>
      <c r="I331" s="567">
        <f t="shared" si="82"/>
        <v>1</v>
      </c>
      <c r="J331" s="568" t="str">
        <f t="shared" si="83"/>
        <v>De acuerdo con lo programado</v>
      </c>
      <c r="K331" s="578"/>
      <c r="L331" s="580">
        <v>3</v>
      </c>
      <c r="M331" s="580">
        <v>3</v>
      </c>
      <c r="N331" s="567">
        <f t="shared" si="81"/>
        <v>1</v>
      </c>
      <c r="O331" s="568" t="str">
        <f t="shared" si="84"/>
        <v>De acuerdo con lo programado</v>
      </c>
      <c r="P331" s="575"/>
      <c r="Q331" s="575">
        <v>3</v>
      </c>
      <c r="R331" s="575">
        <v>3</v>
      </c>
      <c r="S331" s="567">
        <f t="shared" si="105"/>
        <v>1</v>
      </c>
      <c r="T331" s="568" t="str">
        <f t="shared" si="106"/>
        <v>De acuerdo con lo programado</v>
      </c>
      <c r="U331" s="575"/>
      <c r="V331" s="575">
        <v>2</v>
      </c>
      <c r="W331" s="575">
        <v>2</v>
      </c>
      <c r="X331" s="576">
        <v>100</v>
      </c>
      <c r="Y331" s="576" t="str">
        <f t="shared" si="107"/>
        <v>De acuerdo con lo programado</v>
      </c>
      <c r="Z331" s="575"/>
      <c r="AA331" s="575"/>
      <c r="AB331" s="575"/>
      <c r="AC331" s="575"/>
      <c r="AD331" s="575"/>
    </row>
    <row r="332" spans="1:30" ht="35.25" customHeight="1" thickTop="1" thickBot="1">
      <c r="A332" s="593">
        <v>20.100000000000001</v>
      </c>
      <c r="B332" s="564"/>
      <c r="C332" s="564"/>
      <c r="D332" s="564"/>
      <c r="E332" s="564"/>
      <c r="F332" s="577" t="s">
        <v>1371</v>
      </c>
      <c r="G332" s="578">
        <v>1</v>
      </c>
      <c r="H332" s="578">
        <v>1</v>
      </c>
      <c r="I332" s="567">
        <f t="shared" si="82"/>
        <v>1</v>
      </c>
      <c r="J332" s="568" t="str">
        <f t="shared" si="83"/>
        <v>De acuerdo con lo programado</v>
      </c>
      <c r="K332" s="578"/>
      <c r="L332" s="580">
        <v>3</v>
      </c>
      <c r="M332" s="580">
        <v>3</v>
      </c>
      <c r="N332" s="567">
        <f t="shared" si="81"/>
        <v>1</v>
      </c>
      <c r="O332" s="568" t="str">
        <f t="shared" si="84"/>
        <v>De acuerdo con lo programado</v>
      </c>
      <c r="P332" s="575"/>
      <c r="Q332" s="575">
        <v>2</v>
      </c>
      <c r="R332" s="575">
        <v>2</v>
      </c>
      <c r="S332" s="567">
        <f t="shared" si="105"/>
        <v>1</v>
      </c>
      <c r="T332" s="568" t="str">
        <f t="shared" si="106"/>
        <v>De acuerdo con lo programado</v>
      </c>
      <c r="U332" s="575"/>
      <c r="V332" s="575">
        <v>2</v>
      </c>
      <c r="W332" s="575">
        <v>2</v>
      </c>
      <c r="X332" s="576">
        <v>100</v>
      </c>
      <c r="Y332" s="576" t="str">
        <f t="shared" si="107"/>
        <v>De acuerdo con lo programado</v>
      </c>
      <c r="Z332" s="575"/>
      <c r="AA332" s="575"/>
      <c r="AB332" s="575"/>
      <c r="AC332" s="575"/>
      <c r="AD332" s="575"/>
    </row>
    <row r="333" spans="1:30" ht="35.25" customHeight="1" thickTop="1" thickBot="1">
      <c r="A333" s="563">
        <v>20.11</v>
      </c>
      <c r="B333" s="564"/>
      <c r="C333" s="564"/>
      <c r="D333" s="564"/>
      <c r="E333" s="564"/>
      <c r="F333" s="577" t="s">
        <v>1372</v>
      </c>
      <c r="G333" s="578">
        <v>12</v>
      </c>
      <c r="H333" s="578">
        <v>12</v>
      </c>
      <c r="I333" s="567">
        <f t="shared" si="82"/>
        <v>1</v>
      </c>
      <c r="J333" s="568" t="str">
        <f t="shared" si="83"/>
        <v>De acuerdo con lo programado</v>
      </c>
      <c r="K333" s="578"/>
      <c r="L333" s="580">
        <v>25</v>
      </c>
      <c r="M333" s="580">
        <v>25</v>
      </c>
      <c r="N333" s="567">
        <f t="shared" ref="N333:N396" si="108">IF(M333="","No hay ejecución",IF(AND(L333=0),"No hay Programación", M333/L333))</f>
        <v>1</v>
      </c>
      <c r="O333" s="568" t="str">
        <f t="shared" si="84"/>
        <v>De acuerdo con lo programado</v>
      </c>
      <c r="P333" s="575"/>
      <c r="Q333" s="575">
        <v>43</v>
      </c>
      <c r="R333" s="575">
        <v>43</v>
      </c>
      <c r="S333" s="567">
        <f t="shared" si="105"/>
        <v>1</v>
      </c>
      <c r="T333" s="568" t="str">
        <f t="shared" si="106"/>
        <v>De acuerdo con lo programado</v>
      </c>
      <c r="U333" s="575"/>
      <c r="V333" s="575">
        <v>34</v>
      </c>
      <c r="W333" s="575">
        <v>34</v>
      </c>
      <c r="X333" s="576">
        <v>100</v>
      </c>
      <c r="Y333" s="576" t="str">
        <f t="shared" si="107"/>
        <v>De acuerdo con lo programado</v>
      </c>
      <c r="Z333" s="575"/>
      <c r="AA333" s="575"/>
      <c r="AB333" s="575"/>
      <c r="AC333" s="575"/>
      <c r="AD333" s="575"/>
    </row>
    <row r="334" spans="1:30" ht="35.25" customHeight="1" thickTop="1" thickBot="1">
      <c r="A334" s="563">
        <v>20.11</v>
      </c>
      <c r="B334" s="564"/>
      <c r="C334" s="564"/>
      <c r="D334" s="564"/>
      <c r="E334" s="564"/>
      <c r="F334" s="577" t="s">
        <v>1372</v>
      </c>
      <c r="G334" s="578">
        <v>11</v>
      </c>
      <c r="H334" s="578">
        <v>11</v>
      </c>
      <c r="I334" s="567">
        <f t="shared" ref="I334:I397" si="109">IF(H334="","No hay ejecución",IF(AND(G334=0),"No hay Programación", H334/G334))</f>
        <v>1</v>
      </c>
      <c r="J334" s="568" t="str">
        <f t="shared" ref="J334:J397" si="110">IF(I334="No hay ejecución","NA",IF(I334&gt;=90%,"De acuerdo con lo programado",IF(I334&gt;=51%,"Atraso Leve",IF(I334&lt;=50%,"En riesgo cumplimiento"))))</f>
        <v>De acuerdo con lo programado</v>
      </c>
      <c r="K334" s="578"/>
      <c r="L334" s="580">
        <v>25</v>
      </c>
      <c r="M334" s="580">
        <v>25</v>
      </c>
      <c r="N334" s="567">
        <f t="shared" si="108"/>
        <v>1</v>
      </c>
      <c r="O334" s="568" t="str">
        <f t="shared" ref="O334:O397" si="111">IF(N334="No hay ejecución","NA",IF(N334&gt;=90%,"De acuerdo con lo programado",IF(N334&gt;=51%,"Atraso Leve",IF(N334&lt;=50%,"En riesgo cumplimiento"))))</f>
        <v>De acuerdo con lo programado</v>
      </c>
      <c r="P334" s="575"/>
      <c r="Q334" s="575">
        <v>48</v>
      </c>
      <c r="R334" s="575">
        <v>48</v>
      </c>
      <c r="S334" s="567">
        <f t="shared" si="105"/>
        <v>1</v>
      </c>
      <c r="T334" s="568" t="str">
        <f t="shared" si="106"/>
        <v>De acuerdo con lo programado</v>
      </c>
      <c r="U334" s="575"/>
      <c r="V334" s="575">
        <v>34</v>
      </c>
      <c r="W334" s="575">
        <v>34</v>
      </c>
      <c r="X334" s="576">
        <v>100</v>
      </c>
      <c r="Y334" s="576" t="str">
        <f t="shared" si="107"/>
        <v>De acuerdo con lo programado</v>
      </c>
      <c r="Z334" s="575"/>
      <c r="AA334" s="575"/>
      <c r="AB334" s="575"/>
      <c r="AC334" s="575"/>
      <c r="AD334" s="575"/>
    </row>
    <row r="335" spans="1:30" ht="35.25" customHeight="1" thickTop="1" thickBot="1">
      <c r="A335" s="563">
        <v>20.11</v>
      </c>
      <c r="B335" s="564"/>
      <c r="C335" s="564"/>
      <c r="D335" s="564"/>
      <c r="E335" s="564"/>
      <c r="F335" s="577" t="s">
        <v>1372</v>
      </c>
      <c r="G335" s="578">
        <v>13</v>
      </c>
      <c r="H335" s="578">
        <v>13</v>
      </c>
      <c r="I335" s="567">
        <f t="shared" si="109"/>
        <v>1</v>
      </c>
      <c r="J335" s="568" t="str">
        <f t="shared" si="110"/>
        <v>De acuerdo con lo programado</v>
      </c>
      <c r="K335" s="578"/>
      <c r="L335" s="580">
        <v>27</v>
      </c>
      <c r="M335" s="580">
        <v>27</v>
      </c>
      <c r="N335" s="567">
        <f t="shared" si="108"/>
        <v>1</v>
      </c>
      <c r="O335" s="568" t="str">
        <f t="shared" si="111"/>
        <v>De acuerdo con lo programado</v>
      </c>
      <c r="P335" s="575"/>
      <c r="Q335" s="575">
        <v>46</v>
      </c>
      <c r="R335" s="575">
        <v>46</v>
      </c>
      <c r="S335" s="567">
        <f t="shared" si="105"/>
        <v>1</v>
      </c>
      <c r="T335" s="568" t="str">
        <f t="shared" si="106"/>
        <v>De acuerdo con lo programado</v>
      </c>
      <c r="U335" s="575"/>
      <c r="V335" s="575">
        <v>35</v>
      </c>
      <c r="W335" s="575">
        <v>30</v>
      </c>
      <c r="X335" s="576">
        <v>85</v>
      </c>
      <c r="Y335" s="576" t="str">
        <f t="shared" si="107"/>
        <v>De acuerdo con lo programado</v>
      </c>
      <c r="Z335" s="575"/>
      <c r="AA335" s="575"/>
      <c r="AB335" s="575"/>
      <c r="AC335" s="575"/>
      <c r="AD335" s="575"/>
    </row>
    <row r="336" spans="1:30" ht="35.25" customHeight="1" thickTop="1" thickBot="1">
      <c r="A336" s="563">
        <v>20.11</v>
      </c>
      <c r="B336" s="564"/>
      <c r="C336" s="564"/>
      <c r="D336" s="564"/>
      <c r="E336" s="564"/>
      <c r="F336" s="577" t="s">
        <v>1372</v>
      </c>
      <c r="G336" s="578">
        <v>11</v>
      </c>
      <c r="H336" s="578">
        <v>11</v>
      </c>
      <c r="I336" s="567">
        <f t="shared" si="109"/>
        <v>1</v>
      </c>
      <c r="J336" s="568" t="str">
        <f t="shared" si="110"/>
        <v>De acuerdo con lo programado</v>
      </c>
      <c r="K336" s="578"/>
      <c r="L336" s="580">
        <v>25</v>
      </c>
      <c r="M336" s="580">
        <v>25</v>
      </c>
      <c r="N336" s="567">
        <f t="shared" si="108"/>
        <v>1</v>
      </c>
      <c r="O336" s="568" t="str">
        <f t="shared" si="111"/>
        <v>De acuerdo con lo programado</v>
      </c>
      <c r="P336" s="575"/>
      <c r="Q336" s="575">
        <v>49</v>
      </c>
      <c r="R336" s="575">
        <v>49</v>
      </c>
      <c r="S336" s="567">
        <f t="shared" si="105"/>
        <v>1</v>
      </c>
      <c r="T336" s="568" t="str">
        <f t="shared" si="106"/>
        <v>De acuerdo con lo programado</v>
      </c>
      <c r="U336" s="575"/>
      <c r="V336" s="575">
        <v>32</v>
      </c>
      <c r="W336" s="575">
        <v>32</v>
      </c>
      <c r="X336" s="576">
        <v>100</v>
      </c>
      <c r="Y336" s="576" t="str">
        <f t="shared" si="107"/>
        <v>De acuerdo con lo programado</v>
      </c>
      <c r="Z336" s="575"/>
      <c r="AA336" s="575"/>
      <c r="AB336" s="575"/>
      <c r="AC336" s="575"/>
      <c r="AD336" s="575"/>
    </row>
    <row r="337" spans="1:30" ht="46.2" thickTop="1" thickBot="1">
      <c r="A337" s="563">
        <v>20.11</v>
      </c>
      <c r="B337" s="564"/>
      <c r="C337" s="564"/>
      <c r="D337" s="564"/>
      <c r="E337" s="564"/>
      <c r="F337" s="577" t="s">
        <v>1372</v>
      </c>
      <c r="G337" s="578">
        <v>12</v>
      </c>
      <c r="H337" s="578">
        <v>12</v>
      </c>
      <c r="I337" s="567">
        <f t="shared" si="109"/>
        <v>1</v>
      </c>
      <c r="J337" s="568" t="str">
        <f t="shared" si="110"/>
        <v>De acuerdo con lo programado</v>
      </c>
      <c r="K337" s="578"/>
      <c r="L337" s="580">
        <v>23</v>
      </c>
      <c r="M337" s="580">
        <v>23</v>
      </c>
      <c r="N337" s="567">
        <f t="shared" si="108"/>
        <v>1</v>
      </c>
      <c r="O337" s="568" t="str">
        <f t="shared" si="111"/>
        <v>De acuerdo con lo programado</v>
      </c>
      <c r="P337" s="575"/>
      <c r="Q337" s="575">
        <v>43</v>
      </c>
      <c r="R337" s="575">
        <v>43</v>
      </c>
      <c r="S337" s="567">
        <f t="shared" si="105"/>
        <v>1</v>
      </c>
      <c r="T337" s="568" t="str">
        <f t="shared" si="106"/>
        <v>De acuerdo con lo programado</v>
      </c>
      <c r="U337" s="575"/>
      <c r="V337" s="575">
        <v>28</v>
      </c>
      <c r="W337" s="575">
        <v>28</v>
      </c>
      <c r="X337" s="576">
        <v>100</v>
      </c>
      <c r="Y337" s="576" t="str">
        <f t="shared" si="107"/>
        <v>De acuerdo con lo programado</v>
      </c>
      <c r="Z337" s="575"/>
      <c r="AA337" s="575"/>
      <c r="AB337" s="575"/>
      <c r="AC337" s="575"/>
      <c r="AD337" s="575"/>
    </row>
    <row r="338" spans="1:30" ht="46.2" thickTop="1" thickBot="1">
      <c r="A338" s="563">
        <v>20.11</v>
      </c>
      <c r="B338" s="564"/>
      <c r="C338" s="564"/>
      <c r="D338" s="564"/>
      <c r="E338" s="564"/>
      <c r="F338" s="577" t="s">
        <v>1372</v>
      </c>
      <c r="G338" s="578">
        <v>14</v>
      </c>
      <c r="H338" s="578">
        <v>14</v>
      </c>
      <c r="I338" s="567">
        <f t="shared" si="109"/>
        <v>1</v>
      </c>
      <c r="J338" s="568" t="str">
        <f t="shared" si="110"/>
        <v>De acuerdo con lo programado</v>
      </c>
      <c r="K338" s="578"/>
      <c r="L338" s="580">
        <v>20</v>
      </c>
      <c r="M338" s="580">
        <v>20</v>
      </c>
      <c r="N338" s="567">
        <f t="shared" si="108"/>
        <v>1</v>
      </c>
      <c r="O338" s="568" t="str">
        <f t="shared" si="111"/>
        <v>De acuerdo con lo programado</v>
      </c>
      <c r="P338" s="575"/>
      <c r="Q338" s="575">
        <v>42</v>
      </c>
      <c r="R338" s="575">
        <v>42</v>
      </c>
      <c r="S338" s="567">
        <f t="shared" si="105"/>
        <v>1</v>
      </c>
      <c r="T338" s="568" t="str">
        <f t="shared" si="106"/>
        <v>De acuerdo con lo programado</v>
      </c>
      <c r="U338" s="575"/>
      <c r="V338" s="575">
        <v>38</v>
      </c>
      <c r="W338" s="575">
        <v>38</v>
      </c>
      <c r="X338" s="576">
        <v>100</v>
      </c>
      <c r="Y338" s="576" t="str">
        <f t="shared" si="107"/>
        <v>De acuerdo con lo programado</v>
      </c>
      <c r="Z338" s="575"/>
      <c r="AA338" s="575"/>
      <c r="AB338" s="575"/>
      <c r="AC338" s="575"/>
      <c r="AD338" s="575"/>
    </row>
    <row r="339" spans="1:30" ht="46.2" thickTop="1" thickBot="1">
      <c r="A339" s="563">
        <v>20.11</v>
      </c>
      <c r="B339" s="564"/>
      <c r="C339" s="564"/>
      <c r="D339" s="564"/>
      <c r="E339" s="564"/>
      <c r="F339" s="577" t="s">
        <v>1372</v>
      </c>
      <c r="G339" s="578">
        <v>13</v>
      </c>
      <c r="H339" s="578">
        <v>13</v>
      </c>
      <c r="I339" s="567">
        <f t="shared" si="109"/>
        <v>1</v>
      </c>
      <c r="J339" s="568" t="str">
        <f t="shared" si="110"/>
        <v>De acuerdo con lo programado</v>
      </c>
      <c r="K339" s="578"/>
      <c r="L339" s="580">
        <v>26</v>
      </c>
      <c r="M339" s="580">
        <v>26</v>
      </c>
      <c r="N339" s="567">
        <f t="shared" si="108"/>
        <v>1</v>
      </c>
      <c r="O339" s="568" t="str">
        <f t="shared" si="111"/>
        <v>De acuerdo con lo programado</v>
      </c>
      <c r="P339" s="575"/>
      <c r="Q339" s="575">
        <v>43</v>
      </c>
      <c r="R339" s="575">
        <v>43</v>
      </c>
      <c r="S339" s="567">
        <f t="shared" si="105"/>
        <v>1</v>
      </c>
      <c r="T339" s="568" t="str">
        <f t="shared" si="106"/>
        <v>De acuerdo con lo programado</v>
      </c>
      <c r="U339" s="575"/>
      <c r="V339" s="575">
        <v>30</v>
      </c>
      <c r="W339" s="575">
        <v>30</v>
      </c>
      <c r="X339" s="576">
        <v>100</v>
      </c>
      <c r="Y339" s="576" t="str">
        <f t="shared" si="107"/>
        <v>De acuerdo con lo programado</v>
      </c>
      <c r="Z339" s="575"/>
      <c r="AA339" s="575"/>
      <c r="AB339" s="575"/>
      <c r="AC339" s="575"/>
      <c r="AD339" s="575"/>
    </row>
    <row r="340" spans="1:30" ht="46.2" thickTop="1" thickBot="1">
      <c r="A340" s="563">
        <v>20.11</v>
      </c>
      <c r="B340" s="564"/>
      <c r="C340" s="564"/>
      <c r="D340" s="564"/>
      <c r="E340" s="564"/>
      <c r="F340" s="577" t="s">
        <v>1372</v>
      </c>
      <c r="G340" s="578">
        <v>14</v>
      </c>
      <c r="H340" s="578">
        <v>14</v>
      </c>
      <c r="I340" s="567">
        <f t="shared" si="109"/>
        <v>1</v>
      </c>
      <c r="J340" s="568" t="str">
        <f t="shared" si="110"/>
        <v>De acuerdo con lo programado</v>
      </c>
      <c r="K340" s="578"/>
      <c r="L340" s="580">
        <v>25</v>
      </c>
      <c r="M340" s="580">
        <v>25</v>
      </c>
      <c r="N340" s="567">
        <f t="shared" si="108"/>
        <v>1</v>
      </c>
      <c r="O340" s="568" t="str">
        <f t="shared" si="111"/>
        <v>De acuerdo con lo programado</v>
      </c>
      <c r="P340" s="575"/>
      <c r="Q340" s="575">
        <v>47</v>
      </c>
      <c r="R340" s="575">
        <v>47</v>
      </c>
      <c r="S340" s="567">
        <f t="shared" si="105"/>
        <v>1</v>
      </c>
      <c r="T340" s="568" t="str">
        <f t="shared" si="106"/>
        <v>De acuerdo con lo programado</v>
      </c>
      <c r="U340" s="575"/>
      <c r="V340" s="575">
        <v>26</v>
      </c>
      <c r="W340" s="575">
        <v>26</v>
      </c>
      <c r="X340" s="576">
        <v>100</v>
      </c>
      <c r="Y340" s="576" t="str">
        <f t="shared" si="107"/>
        <v>De acuerdo con lo programado</v>
      </c>
      <c r="Z340" s="575"/>
      <c r="AA340" s="575"/>
      <c r="AB340" s="575"/>
      <c r="AC340" s="575"/>
      <c r="AD340" s="575"/>
    </row>
    <row r="341" spans="1:30" ht="46.2" thickTop="1" thickBot="1">
      <c r="A341" s="563">
        <v>20.11</v>
      </c>
      <c r="B341" s="564"/>
      <c r="C341" s="564"/>
      <c r="D341" s="564"/>
      <c r="E341" s="564"/>
      <c r="F341" s="577" t="s">
        <v>1372</v>
      </c>
      <c r="G341" s="578">
        <v>10</v>
      </c>
      <c r="H341" s="578">
        <v>10</v>
      </c>
      <c r="I341" s="567">
        <f t="shared" si="109"/>
        <v>1</v>
      </c>
      <c r="J341" s="568" t="str">
        <f t="shared" si="110"/>
        <v>De acuerdo con lo programado</v>
      </c>
      <c r="K341" s="578"/>
      <c r="L341" s="580">
        <v>22</v>
      </c>
      <c r="M341" s="580">
        <v>22</v>
      </c>
      <c r="N341" s="567">
        <f t="shared" si="108"/>
        <v>1</v>
      </c>
      <c r="O341" s="568" t="str">
        <f t="shared" si="111"/>
        <v>De acuerdo con lo programado</v>
      </c>
      <c r="P341" s="575"/>
      <c r="Q341" s="575">
        <v>46</v>
      </c>
      <c r="R341" s="575">
        <v>46</v>
      </c>
      <c r="S341" s="567">
        <f t="shared" si="105"/>
        <v>1</v>
      </c>
      <c r="T341" s="568" t="str">
        <f t="shared" si="106"/>
        <v>De acuerdo con lo programado</v>
      </c>
      <c r="U341" s="575"/>
      <c r="V341" s="575">
        <v>28</v>
      </c>
      <c r="W341" s="575">
        <v>28</v>
      </c>
      <c r="X341" s="576">
        <v>100</v>
      </c>
      <c r="Y341" s="576" t="str">
        <f t="shared" si="107"/>
        <v>De acuerdo con lo programado</v>
      </c>
      <c r="Z341" s="575"/>
      <c r="AA341" s="575"/>
      <c r="AB341" s="575"/>
      <c r="AC341" s="575"/>
      <c r="AD341" s="575"/>
    </row>
    <row r="342" spans="1:30" ht="46.2" thickTop="1" thickBot="1">
      <c r="A342" s="563">
        <v>20.11</v>
      </c>
      <c r="B342" s="564"/>
      <c r="C342" s="564"/>
      <c r="D342" s="564"/>
      <c r="E342" s="564"/>
      <c r="F342" s="577" t="s">
        <v>1372</v>
      </c>
      <c r="G342" s="578">
        <v>11</v>
      </c>
      <c r="H342" s="578">
        <v>11</v>
      </c>
      <c r="I342" s="567">
        <f t="shared" si="109"/>
        <v>1</v>
      </c>
      <c r="J342" s="568" t="str">
        <f t="shared" si="110"/>
        <v>De acuerdo con lo programado</v>
      </c>
      <c r="K342" s="578"/>
      <c r="L342" s="580">
        <v>25</v>
      </c>
      <c r="M342" s="580">
        <v>25</v>
      </c>
      <c r="N342" s="567">
        <f t="shared" si="108"/>
        <v>1</v>
      </c>
      <c r="O342" s="568" t="str">
        <f t="shared" si="111"/>
        <v>De acuerdo con lo programado</v>
      </c>
      <c r="P342" s="575"/>
      <c r="Q342" s="575">
        <v>49</v>
      </c>
      <c r="R342" s="575">
        <v>49</v>
      </c>
      <c r="S342" s="567">
        <f t="shared" si="105"/>
        <v>1</v>
      </c>
      <c r="T342" s="568" t="str">
        <f t="shared" si="106"/>
        <v>De acuerdo con lo programado</v>
      </c>
      <c r="U342" s="575"/>
      <c r="V342" s="575">
        <v>34</v>
      </c>
      <c r="W342" s="575">
        <v>34</v>
      </c>
      <c r="X342" s="576">
        <v>100</v>
      </c>
      <c r="Y342" s="576" t="str">
        <f t="shared" si="107"/>
        <v>De acuerdo con lo programado</v>
      </c>
      <c r="Z342" s="575"/>
      <c r="AA342" s="575"/>
      <c r="AB342" s="575"/>
      <c r="AC342" s="575"/>
      <c r="AD342" s="575"/>
    </row>
    <row r="343" spans="1:30" ht="46.2" thickTop="1" thickBot="1">
      <c r="A343" s="563">
        <v>20.11</v>
      </c>
      <c r="B343" s="564"/>
      <c r="C343" s="564"/>
      <c r="D343" s="564"/>
      <c r="E343" s="564"/>
      <c r="F343" s="577" t="s">
        <v>1372</v>
      </c>
      <c r="G343" s="578">
        <v>11</v>
      </c>
      <c r="H343" s="578">
        <v>11</v>
      </c>
      <c r="I343" s="567">
        <f t="shared" si="109"/>
        <v>1</v>
      </c>
      <c r="J343" s="568" t="str">
        <f t="shared" si="110"/>
        <v>De acuerdo con lo programado</v>
      </c>
      <c r="K343" s="578"/>
      <c r="L343" s="580">
        <v>25</v>
      </c>
      <c r="M343" s="580">
        <v>25</v>
      </c>
      <c r="N343" s="567">
        <f t="shared" si="108"/>
        <v>1</v>
      </c>
      <c r="O343" s="568" t="str">
        <f t="shared" si="111"/>
        <v>De acuerdo con lo programado</v>
      </c>
      <c r="P343" s="575"/>
      <c r="Q343" s="575">
        <v>44</v>
      </c>
      <c r="R343" s="575">
        <v>44</v>
      </c>
      <c r="S343" s="567">
        <f t="shared" si="105"/>
        <v>1</v>
      </c>
      <c r="T343" s="568" t="str">
        <f t="shared" si="106"/>
        <v>De acuerdo con lo programado</v>
      </c>
      <c r="U343" s="575"/>
      <c r="V343" s="575">
        <v>38</v>
      </c>
      <c r="W343" s="575">
        <v>38</v>
      </c>
      <c r="X343" s="576">
        <v>100</v>
      </c>
      <c r="Y343" s="576" t="str">
        <f t="shared" si="107"/>
        <v>De acuerdo con lo programado</v>
      </c>
      <c r="Z343" s="575"/>
      <c r="AA343" s="575"/>
      <c r="AB343" s="575"/>
      <c r="AC343" s="575"/>
      <c r="AD343" s="575"/>
    </row>
    <row r="344" spans="1:30" ht="46.2" hidden="1" thickTop="1" thickBot="1">
      <c r="A344" s="563">
        <v>20.12</v>
      </c>
      <c r="B344" s="564"/>
      <c r="C344" s="564"/>
      <c r="D344" s="564"/>
      <c r="E344" s="564"/>
      <c r="F344" s="577" t="s">
        <v>1373</v>
      </c>
      <c r="G344" s="578"/>
      <c r="H344" s="578">
        <v>11</v>
      </c>
      <c r="I344" s="567" t="str">
        <f t="shared" si="109"/>
        <v>No hay Programación</v>
      </c>
      <c r="J344" s="568" t="str">
        <f t="shared" si="110"/>
        <v>De acuerdo con lo programado</v>
      </c>
      <c r="K344" s="578"/>
      <c r="L344" s="580"/>
      <c r="M344" s="580"/>
      <c r="N344" s="567" t="str">
        <f t="shared" si="108"/>
        <v>No hay ejecución</v>
      </c>
      <c r="O344" s="568" t="str">
        <f t="shared" si="111"/>
        <v>NA</v>
      </c>
      <c r="P344" s="575"/>
      <c r="Q344" s="575"/>
      <c r="R344" s="575"/>
      <c r="S344" s="576"/>
      <c r="T344" s="576"/>
      <c r="U344" s="575"/>
      <c r="V344" s="575"/>
      <c r="W344" s="575"/>
      <c r="X344" s="576"/>
      <c r="Y344" s="576"/>
      <c r="Z344" s="575"/>
      <c r="AA344" s="575"/>
      <c r="AB344" s="575"/>
      <c r="AC344" s="575"/>
      <c r="AD344" s="575"/>
    </row>
    <row r="345" spans="1:30" ht="35.25" customHeight="1" thickTop="1" thickBot="1">
      <c r="A345" s="563">
        <v>20.13</v>
      </c>
      <c r="B345" s="564"/>
      <c r="C345" s="564"/>
      <c r="D345" s="564"/>
      <c r="E345" s="564"/>
      <c r="F345" s="587" t="s">
        <v>1374</v>
      </c>
      <c r="G345" s="588">
        <v>1</v>
      </c>
      <c r="H345" s="588">
        <v>1</v>
      </c>
      <c r="I345" s="567">
        <f t="shared" si="109"/>
        <v>1</v>
      </c>
      <c r="J345" s="568" t="str">
        <f t="shared" si="110"/>
        <v>De acuerdo con lo programado</v>
      </c>
      <c r="K345" s="588"/>
      <c r="L345" s="580">
        <v>1</v>
      </c>
      <c r="M345" s="580">
        <v>1</v>
      </c>
      <c r="N345" s="567">
        <f t="shared" si="108"/>
        <v>1</v>
      </c>
      <c r="O345" s="568" t="str">
        <f t="shared" si="111"/>
        <v>De acuerdo con lo programado</v>
      </c>
      <c r="P345" s="575"/>
      <c r="Q345" s="575">
        <v>3</v>
      </c>
      <c r="R345" s="575">
        <v>3</v>
      </c>
      <c r="S345" s="567">
        <f t="shared" ref="S345:S376" si="112">IF(R345="","No hay ejecución",IF(AND(Q345=0),"No hay Programación", R345/Q345))</f>
        <v>1</v>
      </c>
      <c r="T345" s="568" t="str">
        <f t="shared" ref="T345:T376" si="113">IF(S345="No hay ejecución","NA",IF(S345&gt;=90%,"De acuerdo con lo programado",IF(S345&gt;=51%,"Atraso Leve",IF(S345&lt;=50%,"En riesgo cumplimiento"))))</f>
        <v>De acuerdo con lo programado</v>
      </c>
      <c r="U345" s="575"/>
      <c r="V345" s="575">
        <v>2</v>
      </c>
      <c r="W345" s="575">
        <v>2</v>
      </c>
      <c r="X345" s="576">
        <v>100</v>
      </c>
      <c r="Y345" s="576" t="str">
        <f t="shared" ref="Y345:Y376" si="114">IF(X345="No hay ejecución","NA",IF(X345&gt;=90%,"De acuerdo con lo programado",IF(X345&gt;=51%,"Atraso Leve",IF(X345&lt;=50%,"En riesgo cumplimiento"))))</f>
        <v>De acuerdo con lo programado</v>
      </c>
      <c r="Z345" s="575"/>
      <c r="AA345" s="575"/>
      <c r="AB345" s="575"/>
      <c r="AC345" s="575"/>
      <c r="AD345" s="575"/>
    </row>
    <row r="346" spans="1:30" ht="35.25" customHeight="1" thickTop="1" thickBot="1">
      <c r="A346" s="563">
        <v>20.13</v>
      </c>
      <c r="B346" s="564"/>
      <c r="C346" s="564"/>
      <c r="D346" s="564"/>
      <c r="E346" s="564"/>
      <c r="F346" s="587" t="s">
        <v>1374</v>
      </c>
      <c r="G346" s="588">
        <v>1</v>
      </c>
      <c r="H346" s="588">
        <v>1</v>
      </c>
      <c r="I346" s="567">
        <f t="shared" si="109"/>
        <v>1</v>
      </c>
      <c r="J346" s="568" t="str">
        <f t="shared" si="110"/>
        <v>De acuerdo con lo programado</v>
      </c>
      <c r="K346" s="588"/>
      <c r="L346" s="580">
        <v>1</v>
      </c>
      <c r="M346" s="580">
        <v>1</v>
      </c>
      <c r="N346" s="567">
        <f t="shared" si="108"/>
        <v>1</v>
      </c>
      <c r="O346" s="568" t="str">
        <f t="shared" si="111"/>
        <v>De acuerdo con lo programado</v>
      </c>
      <c r="P346" s="575"/>
      <c r="Q346" s="575">
        <v>3</v>
      </c>
      <c r="R346" s="575">
        <v>3</v>
      </c>
      <c r="S346" s="567">
        <f t="shared" si="112"/>
        <v>1</v>
      </c>
      <c r="T346" s="568" t="str">
        <f t="shared" si="113"/>
        <v>De acuerdo con lo programado</v>
      </c>
      <c r="U346" s="575"/>
      <c r="V346" s="575">
        <v>2</v>
      </c>
      <c r="W346" s="575">
        <v>2</v>
      </c>
      <c r="X346" s="576">
        <v>100</v>
      </c>
      <c r="Y346" s="576" t="str">
        <f t="shared" si="114"/>
        <v>De acuerdo con lo programado</v>
      </c>
      <c r="Z346" s="575"/>
      <c r="AA346" s="575"/>
      <c r="AB346" s="575"/>
      <c r="AC346" s="575"/>
      <c r="AD346" s="575"/>
    </row>
    <row r="347" spans="1:30" ht="35.25" customHeight="1" thickTop="1" thickBot="1">
      <c r="A347" s="563">
        <v>20.13</v>
      </c>
      <c r="B347" s="564"/>
      <c r="C347" s="564"/>
      <c r="D347" s="564"/>
      <c r="E347" s="564"/>
      <c r="F347" s="587" t="s">
        <v>1374</v>
      </c>
      <c r="G347" s="588">
        <v>1</v>
      </c>
      <c r="H347" s="588">
        <v>1</v>
      </c>
      <c r="I347" s="567">
        <f t="shared" si="109"/>
        <v>1</v>
      </c>
      <c r="J347" s="568" t="str">
        <f t="shared" si="110"/>
        <v>De acuerdo con lo programado</v>
      </c>
      <c r="K347" s="588"/>
      <c r="L347" s="580">
        <v>1</v>
      </c>
      <c r="M347" s="580">
        <v>1</v>
      </c>
      <c r="N347" s="567">
        <f t="shared" si="108"/>
        <v>1</v>
      </c>
      <c r="O347" s="568" t="str">
        <f t="shared" si="111"/>
        <v>De acuerdo con lo programado</v>
      </c>
      <c r="P347" s="575"/>
      <c r="Q347" s="575">
        <v>4</v>
      </c>
      <c r="R347" s="575">
        <v>4</v>
      </c>
      <c r="S347" s="567">
        <f t="shared" si="112"/>
        <v>1</v>
      </c>
      <c r="T347" s="568" t="str">
        <f t="shared" si="113"/>
        <v>De acuerdo con lo programado</v>
      </c>
      <c r="U347" s="575"/>
      <c r="V347" s="575">
        <v>2</v>
      </c>
      <c r="W347" s="575">
        <v>2</v>
      </c>
      <c r="X347" s="576">
        <v>100</v>
      </c>
      <c r="Y347" s="576" t="str">
        <f t="shared" si="114"/>
        <v>De acuerdo con lo programado</v>
      </c>
      <c r="Z347" s="575"/>
      <c r="AA347" s="575"/>
      <c r="AB347" s="575"/>
      <c r="AC347" s="575"/>
      <c r="AD347" s="575"/>
    </row>
    <row r="348" spans="1:30" ht="35.25" customHeight="1" thickTop="1" thickBot="1">
      <c r="A348" s="563">
        <v>20.13</v>
      </c>
      <c r="B348" s="564"/>
      <c r="C348" s="564"/>
      <c r="D348" s="564"/>
      <c r="E348" s="564"/>
      <c r="F348" s="587" t="s">
        <v>1374</v>
      </c>
      <c r="G348" s="588">
        <v>1</v>
      </c>
      <c r="H348" s="588">
        <v>1</v>
      </c>
      <c r="I348" s="567">
        <f t="shared" si="109"/>
        <v>1</v>
      </c>
      <c r="J348" s="568" t="str">
        <f t="shared" si="110"/>
        <v>De acuerdo con lo programado</v>
      </c>
      <c r="K348" s="588"/>
      <c r="L348" s="580">
        <v>1</v>
      </c>
      <c r="M348" s="580">
        <v>1</v>
      </c>
      <c r="N348" s="567">
        <f t="shared" si="108"/>
        <v>1</v>
      </c>
      <c r="O348" s="568" t="str">
        <f t="shared" si="111"/>
        <v>De acuerdo con lo programado</v>
      </c>
      <c r="P348" s="575"/>
      <c r="Q348" s="575">
        <v>3</v>
      </c>
      <c r="R348" s="575">
        <v>3</v>
      </c>
      <c r="S348" s="567">
        <f t="shared" si="112"/>
        <v>1</v>
      </c>
      <c r="T348" s="568" t="str">
        <f t="shared" si="113"/>
        <v>De acuerdo con lo programado</v>
      </c>
      <c r="U348" s="575"/>
      <c r="V348" s="575">
        <v>2</v>
      </c>
      <c r="W348" s="575">
        <v>2</v>
      </c>
      <c r="X348" s="576">
        <v>100</v>
      </c>
      <c r="Y348" s="576" t="str">
        <f t="shared" si="114"/>
        <v>De acuerdo con lo programado</v>
      </c>
      <c r="Z348" s="575"/>
      <c r="AA348" s="575"/>
      <c r="AB348" s="575"/>
      <c r="AC348" s="575"/>
      <c r="AD348" s="575"/>
    </row>
    <row r="349" spans="1:30" ht="35.25" customHeight="1" thickTop="1" thickBot="1">
      <c r="A349" s="563">
        <v>20.13</v>
      </c>
      <c r="B349" s="564"/>
      <c r="C349" s="564"/>
      <c r="D349" s="564"/>
      <c r="E349" s="564"/>
      <c r="F349" s="587" t="s">
        <v>1374</v>
      </c>
      <c r="G349" s="588">
        <v>1</v>
      </c>
      <c r="H349" s="588">
        <v>1</v>
      </c>
      <c r="I349" s="567">
        <f t="shared" si="109"/>
        <v>1</v>
      </c>
      <c r="J349" s="568" t="str">
        <f t="shared" si="110"/>
        <v>De acuerdo con lo programado</v>
      </c>
      <c r="K349" s="588"/>
      <c r="L349" s="580">
        <v>1</v>
      </c>
      <c r="M349" s="580">
        <v>1</v>
      </c>
      <c r="N349" s="567">
        <f t="shared" si="108"/>
        <v>1</v>
      </c>
      <c r="O349" s="568" t="str">
        <f t="shared" si="111"/>
        <v>De acuerdo con lo programado</v>
      </c>
      <c r="P349" s="575"/>
      <c r="Q349" s="575">
        <v>3</v>
      </c>
      <c r="R349" s="575">
        <v>3</v>
      </c>
      <c r="S349" s="567">
        <f t="shared" si="112"/>
        <v>1</v>
      </c>
      <c r="T349" s="568" t="str">
        <f t="shared" si="113"/>
        <v>De acuerdo con lo programado</v>
      </c>
      <c r="U349" s="575"/>
      <c r="V349" s="575">
        <v>1</v>
      </c>
      <c r="W349" s="575">
        <v>1</v>
      </c>
      <c r="X349" s="576">
        <v>100</v>
      </c>
      <c r="Y349" s="576" t="str">
        <f t="shared" si="114"/>
        <v>De acuerdo con lo programado</v>
      </c>
      <c r="Z349" s="575"/>
      <c r="AA349" s="575"/>
      <c r="AB349" s="575"/>
      <c r="AC349" s="575"/>
      <c r="AD349" s="575"/>
    </row>
    <row r="350" spans="1:30" ht="35.25" customHeight="1" thickTop="1" thickBot="1">
      <c r="A350" s="563">
        <v>20.13</v>
      </c>
      <c r="B350" s="564"/>
      <c r="C350" s="564"/>
      <c r="D350" s="564"/>
      <c r="E350" s="564"/>
      <c r="F350" s="587" t="s">
        <v>1374</v>
      </c>
      <c r="G350" s="588">
        <v>1</v>
      </c>
      <c r="H350" s="588">
        <v>1</v>
      </c>
      <c r="I350" s="567">
        <f t="shared" si="109"/>
        <v>1</v>
      </c>
      <c r="J350" s="568" t="str">
        <f t="shared" si="110"/>
        <v>De acuerdo con lo programado</v>
      </c>
      <c r="K350" s="588"/>
      <c r="L350" s="580">
        <v>1</v>
      </c>
      <c r="M350" s="580">
        <v>1</v>
      </c>
      <c r="N350" s="567">
        <f t="shared" si="108"/>
        <v>1</v>
      </c>
      <c r="O350" s="568" t="str">
        <f t="shared" si="111"/>
        <v>De acuerdo con lo programado</v>
      </c>
      <c r="P350" s="575"/>
      <c r="Q350" s="575">
        <v>3</v>
      </c>
      <c r="R350" s="575">
        <v>3</v>
      </c>
      <c r="S350" s="567">
        <f t="shared" si="112"/>
        <v>1</v>
      </c>
      <c r="T350" s="568" t="str">
        <f t="shared" si="113"/>
        <v>De acuerdo con lo programado</v>
      </c>
      <c r="U350" s="575"/>
      <c r="V350" s="575">
        <v>1</v>
      </c>
      <c r="W350" s="575">
        <v>1</v>
      </c>
      <c r="X350" s="576">
        <v>100</v>
      </c>
      <c r="Y350" s="576" t="str">
        <f t="shared" si="114"/>
        <v>De acuerdo con lo programado</v>
      </c>
      <c r="Z350" s="575"/>
      <c r="AA350" s="575"/>
      <c r="AB350" s="575"/>
      <c r="AC350" s="575"/>
      <c r="AD350" s="575"/>
    </row>
    <row r="351" spans="1:30" ht="35.25" customHeight="1" thickTop="1" thickBot="1">
      <c r="A351" s="563">
        <v>20.13</v>
      </c>
      <c r="B351" s="564"/>
      <c r="C351" s="564"/>
      <c r="D351" s="564"/>
      <c r="E351" s="564"/>
      <c r="F351" s="587" t="s">
        <v>1374</v>
      </c>
      <c r="G351" s="588">
        <v>1</v>
      </c>
      <c r="H351" s="588">
        <v>1</v>
      </c>
      <c r="I351" s="567">
        <f t="shared" si="109"/>
        <v>1</v>
      </c>
      <c r="J351" s="568" t="str">
        <f t="shared" si="110"/>
        <v>De acuerdo con lo programado</v>
      </c>
      <c r="K351" s="588"/>
      <c r="L351" s="580">
        <v>1</v>
      </c>
      <c r="M351" s="580">
        <v>1</v>
      </c>
      <c r="N351" s="567">
        <f t="shared" si="108"/>
        <v>1</v>
      </c>
      <c r="O351" s="568" t="str">
        <f t="shared" si="111"/>
        <v>De acuerdo con lo programado</v>
      </c>
      <c r="P351" s="575"/>
      <c r="Q351" s="575">
        <v>3</v>
      </c>
      <c r="R351" s="575">
        <v>3</v>
      </c>
      <c r="S351" s="567">
        <f t="shared" si="112"/>
        <v>1</v>
      </c>
      <c r="T351" s="568" t="str">
        <f t="shared" si="113"/>
        <v>De acuerdo con lo programado</v>
      </c>
      <c r="U351" s="575"/>
      <c r="V351" s="575">
        <v>1</v>
      </c>
      <c r="W351" s="575">
        <v>1</v>
      </c>
      <c r="X351" s="576">
        <v>100</v>
      </c>
      <c r="Y351" s="576" t="str">
        <f t="shared" si="114"/>
        <v>De acuerdo con lo programado</v>
      </c>
      <c r="Z351" s="575"/>
      <c r="AA351" s="575"/>
      <c r="AB351" s="575"/>
      <c r="AC351" s="575"/>
      <c r="AD351" s="575"/>
    </row>
    <row r="352" spans="1:30" ht="35.25" customHeight="1" thickTop="1" thickBot="1">
      <c r="A352" s="563">
        <v>20.13</v>
      </c>
      <c r="B352" s="564"/>
      <c r="C352" s="564"/>
      <c r="D352" s="564"/>
      <c r="E352" s="564"/>
      <c r="F352" s="587" t="s">
        <v>1374</v>
      </c>
      <c r="G352" s="588">
        <v>1</v>
      </c>
      <c r="H352" s="588">
        <v>1</v>
      </c>
      <c r="I352" s="567">
        <f t="shared" si="109"/>
        <v>1</v>
      </c>
      <c r="J352" s="568" t="str">
        <f t="shared" si="110"/>
        <v>De acuerdo con lo programado</v>
      </c>
      <c r="K352" s="588"/>
      <c r="L352" s="580">
        <v>1</v>
      </c>
      <c r="M352" s="580">
        <v>1</v>
      </c>
      <c r="N352" s="567">
        <f t="shared" si="108"/>
        <v>1</v>
      </c>
      <c r="O352" s="568" t="str">
        <f t="shared" si="111"/>
        <v>De acuerdo con lo programado</v>
      </c>
      <c r="P352" s="575"/>
      <c r="Q352" s="575">
        <v>3</v>
      </c>
      <c r="R352" s="575">
        <v>3</v>
      </c>
      <c r="S352" s="567">
        <f t="shared" si="112"/>
        <v>1</v>
      </c>
      <c r="T352" s="568" t="str">
        <f t="shared" si="113"/>
        <v>De acuerdo con lo programado</v>
      </c>
      <c r="U352" s="575"/>
      <c r="V352" s="575">
        <v>1</v>
      </c>
      <c r="W352" s="575">
        <v>1</v>
      </c>
      <c r="X352" s="576">
        <v>100</v>
      </c>
      <c r="Y352" s="576" t="str">
        <f t="shared" si="114"/>
        <v>De acuerdo con lo programado</v>
      </c>
      <c r="Z352" s="575"/>
      <c r="AA352" s="575"/>
      <c r="AB352" s="575"/>
      <c r="AC352" s="575"/>
      <c r="AD352" s="575"/>
    </row>
    <row r="353" spans="1:30" ht="35.25" customHeight="1" thickTop="1" thickBot="1">
      <c r="A353" s="563">
        <v>20.13</v>
      </c>
      <c r="B353" s="564"/>
      <c r="C353" s="564"/>
      <c r="D353" s="564"/>
      <c r="E353" s="564"/>
      <c r="F353" s="587" t="s">
        <v>1374</v>
      </c>
      <c r="G353" s="588">
        <v>1</v>
      </c>
      <c r="H353" s="588">
        <v>1</v>
      </c>
      <c r="I353" s="567">
        <f t="shared" si="109"/>
        <v>1</v>
      </c>
      <c r="J353" s="568" t="str">
        <f t="shared" si="110"/>
        <v>De acuerdo con lo programado</v>
      </c>
      <c r="K353" s="588"/>
      <c r="L353" s="580">
        <v>1</v>
      </c>
      <c r="M353" s="580">
        <v>1</v>
      </c>
      <c r="N353" s="567">
        <f t="shared" si="108"/>
        <v>1</v>
      </c>
      <c r="O353" s="568" t="str">
        <f t="shared" si="111"/>
        <v>De acuerdo con lo programado</v>
      </c>
      <c r="P353" s="575"/>
      <c r="Q353" s="575">
        <v>3</v>
      </c>
      <c r="R353" s="575">
        <v>3</v>
      </c>
      <c r="S353" s="567">
        <f t="shared" si="112"/>
        <v>1</v>
      </c>
      <c r="T353" s="568" t="str">
        <f t="shared" si="113"/>
        <v>De acuerdo con lo programado</v>
      </c>
      <c r="U353" s="575"/>
      <c r="V353" s="575">
        <v>1</v>
      </c>
      <c r="W353" s="575">
        <v>1</v>
      </c>
      <c r="X353" s="576">
        <v>100</v>
      </c>
      <c r="Y353" s="576" t="str">
        <f t="shared" si="114"/>
        <v>De acuerdo con lo programado</v>
      </c>
      <c r="Z353" s="575"/>
      <c r="AA353" s="575"/>
      <c r="AB353" s="575"/>
      <c r="AC353" s="575"/>
      <c r="AD353" s="575"/>
    </row>
    <row r="354" spans="1:30" ht="35.25" customHeight="1" thickTop="1" thickBot="1">
      <c r="A354" s="563">
        <v>20.13</v>
      </c>
      <c r="B354" s="564"/>
      <c r="C354" s="564"/>
      <c r="D354" s="564"/>
      <c r="E354" s="564"/>
      <c r="F354" s="587" t="s">
        <v>1374</v>
      </c>
      <c r="G354" s="588">
        <v>1</v>
      </c>
      <c r="H354" s="588">
        <v>1</v>
      </c>
      <c r="I354" s="567">
        <f t="shared" si="109"/>
        <v>1</v>
      </c>
      <c r="J354" s="568" t="str">
        <f t="shared" si="110"/>
        <v>De acuerdo con lo programado</v>
      </c>
      <c r="K354" s="588"/>
      <c r="L354" s="580">
        <v>1</v>
      </c>
      <c r="M354" s="580">
        <v>1</v>
      </c>
      <c r="N354" s="567">
        <f t="shared" si="108"/>
        <v>1</v>
      </c>
      <c r="O354" s="568" t="str">
        <f t="shared" si="111"/>
        <v>De acuerdo con lo programado</v>
      </c>
      <c r="P354" s="575"/>
      <c r="Q354" s="575">
        <v>3</v>
      </c>
      <c r="R354" s="575">
        <v>3</v>
      </c>
      <c r="S354" s="567">
        <f t="shared" si="112"/>
        <v>1</v>
      </c>
      <c r="T354" s="568" t="str">
        <f t="shared" si="113"/>
        <v>De acuerdo con lo programado</v>
      </c>
      <c r="U354" s="575"/>
      <c r="V354" s="575">
        <v>1</v>
      </c>
      <c r="W354" s="575">
        <v>1</v>
      </c>
      <c r="X354" s="576">
        <v>100</v>
      </c>
      <c r="Y354" s="576" t="str">
        <f t="shared" si="114"/>
        <v>De acuerdo con lo programado</v>
      </c>
      <c r="Z354" s="575"/>
      <c r="AA354" s="575"/>
      <c r="AB354" s="575"/>
      <c r="AC354" s="575"/>
      <c r="AD354" s="575"/>
    </row>
    <row r="355" spans="1:30" ht="35.25" customHeight="1" thickTop="1" thickBot="1">
      <c r="A355" s="563">
        <v>20.13</v>
      </c>
      <c r="B355" s="564"/>
      <c r="C355" s="564"/>
      <c r="D355" s="564"/>
      <c r="E355" s="564"/>
      <c r="F355" s="587" t="s">
        <v>1374</v>
      </c>
      <c r="G355" s="588">
        <v>1</v>
      </c>
      <c r="H355" s="588">
        <v>1</v>
      </c>
      <c r="I355" s="567">
        <f t="shared" si="109"/>
        <v>1</v>
      </c>
      <c r="J355" s="568" t="str">
        <f t="shared" si="110"/>
        <v>De acuerdo con lo programado</v>
      </c>
      <c r="K355" s="588"/>
      <c r="L355" s="580">
        <v>1</v>
      </c>
      <c r="M355" s="580">
        <v>1</v>
      </c>
      <c r="N355" s="567">
        <f t="shared" si="108"/>
        <v>1</v>
      </c>
      <c r="O355" s="568" t="str">
        <f t="shared" si="111"/>
        <v>De acuerdo con lo programado</v>
      </c>
      <c r="P355" s="575"/>
      <c r="Q355" s="575">
        <v>3</v>
      </c>
      <c r="R355" s="575">
        <v>3</v>
      </c>
      <c r="S355" s="567">
        <f t="shared" si="112"/>
        <v>1</v>
      </c>
      <c r="T355" s="568" t="str">
        <f t="shared" si="113"/>
        <v>De acuerdo con lo programado</v>
      </c>
      <c r="U355" s="575"/>
      <c r="V355" s="575">
        <v>1</v>
      </c>
      <c r="W355" s="575">
        <v>1</v>
      </c>
      <c r="X355" s="576">
        <v>100</v>
      </c>
      <c r="Y355" s="576" t="str">
        <f t="shared" si="114"/>
        <v>De acuerdo con lo programado</v>
      </c>
      <c r="Z355" s="575"/>
      <c r="AA355" s="575"/>
      <c r="AB355" s="575"/>
      <c r="AC355" s="575"/>
      <c r="AD355" s="575"/>
    </row>
    <row r="356" spans="1:30" ht="35.25" customHeight="1" thickTop="1" thickBot="1">
      <c r="A356" s="563">
        <v>20.13</v>
      </c>
      <c r="B356" s="564"/>
      <c r="C356" s="564"/>
      <c r="D356" s="564"/>
      <c r="E356" s="564"/>
      <c r="F356" s="587" t="s">
        <v>1374</v>
      </c>
      <c r="G356" s="588">
        <v>1</v>
      </c>
      <c r="H356" s="588">
        <v>1</v>
      </c>
      <c r="I356" s="567">
        <f t="shared" si="109"/>
        <v>1</v>
      </c>
      <c r="J356" s="568" t="str">
        <f t="shared" si="110"/>
        <v>De acuerdo con lo programado</v>
      </c>
      <c r="K356" s="588"/>
      <c r="L356" s="580">
        <v>1</v>
      </c>
      <c r="M356" s="580">
        <v>1</v>
      </c>
      <c r="N356" s="567">
        <f t="shared" si="108"/>
        <v>1</v>
      </c>
      <c r="O356" s="568" t="str">
        <f t="shared" si="111"/>
        <v>De acuerdo con lo programado</v>
      </c>
      <c r="P356" s="575"/>
      <c r="Q356" s="575">
        <v>3</v>
      </c>
      <c r="R356" s="575">
        <v>3</v>
      </c>
      <c r="S356" s="567">
        <f t="shared" si="112"/>
        <v>1</v>
      </c>
      <c r="T356" s="568" t="str">
        <f t="shared" si="113"/>
        <v>De acuerdo con lo programado</v>
      </c>
      <c r="U356" s="575"/>
      <c r="V356" s="575">
        <v>1</v>
      </c>
      <c r="W356" s="575">
        <v>1</v>
      </c>
      <c r="X356" s="576">
        <v>100</v>
      </c>
      <c r="Y356" s="576" t="str">
        <f t="shared" si="114"/>
        <v>De acuerdo con lo programado</v>
      </c>
      <c r="Z356" s="575"/>
      <c r="AA356" s="575"/>
      <c r="AB356" s="575"/>
      <c r="AC356" s="575"/>
      <c r="AD356" s="575"/>
    </row>
    <row r="357" spans="1:30" ht="35.25" customHeight="1" thickTop="1" thickBot="1">
      <c r="A357" s="563">
        <v>20.14</v>
      </c>
      <c r="B357" s="564"/>
      <c r="C357" s="564"/>
      <c r="D357" s="564"/>
      <c r="E357" s="564"/>
      <c r="F357" s="587" t="s">
        <v>1375</v>
      </c>
      <c r="G357" s="588">
        <v>2</v>
      </c>
      <c r="H357" s="588">
        <v>2</v>
      </c>
      <c r="I357" s="567">
        <f t="shared" si="109"/>
        <v>1</v>
      </c>
      <c r="J357" s="568" t="str">
        <f t="shared" si="110"/>
        <v>De acuerdo con lo programado</v>
      </c>
      <c r="K357" s="588"/>
      <c r="L357" s="580">
        <v>3</v>
      </c>
      <c r="M357" s="580">
        <v>3</v>
      </c>
      <c r="N357" s="567">
        <f t="shared" si="108"/>
        <v>1</v>
      </c>
      <c r="O357" s="568" t="str">
        <f t="shared" si="111"/>
        <v>De acuerdo con lo programado</v>
      </c>
      <c r="P357" s="575"/>
      <c r="Q357" s="575">
        <v>3</v>
      </c>
      <c r="R357" s="575">
        <v>3</v>
      </c>
      <c r="S357" s="567">
        <f t="shared" si="112"/>
        <v>1</v>
      </c>
      <c r="T357" s="568" t="str">
        <f t="shared" si="113"/>
        <v>De acuerdo con lo programado</v>
      </c>
      <c r="U357" s="575"/>
      <c r="V357" s="575">
        <v>3</v>
      </c>
      <c r="W357" s="575">
        <v>3</v>
      </c>
      <c r="X357" s="576">
        <v>100</v>
      </c>
      <c r="Y357" s="576" t="str">
        <f t="shared" si="114"/>
        <v>De acuerdo con lo programado</v>
      </c>
      <c r="Z357" s="575"/>
      <c r="AA357" s="575"/>
      <c r="AB357" s="575"/>
      <c r="AC357" s="575"/>
      <c r="AD357" s="575"/>
    </row>
    <row r="358" spans="1:30" ht="35.25" customHeight="1" thickTop="1" thickBot="1">
      <c r="A358" s="563">
        <v>20.14</v>
      </c>
      <c r="B358" s="564"/>
      <c r="C358" s="564"/>
      <c r="D358" s="564"/>
      <c r="E358" s="564"/>
      <c r="F358" s="587" t="s">
        <v>1375</v>
      </c>
      <c r="G358" s="588">
        <v>2</v>
      </c>
      <c r="H358" s="588">
        <v>2</v>
      </c>
      <c r="I358" s="567">
        <f t="shared" si="109"/>
        <v>1</v>
      </c>
      <c r="J358" s="568" t="str">
        <f t="shared" si="110"/>
        <v>De acuerdo con lo programado</v>
      </c>
      <c r="K358" s="588"/>
      <c r="L358" s="580">
        <v>3</v>
      </c>
      <c r="M358" s="580">
        <v>3</v>
      </c>
      <c r="N358" s="567">
        <f t="shared" si="108"/>
        <v>1</v>
      </c>
      <c r="O358" s="568" t="str">
        <f t="shared" si="111"/>
        <v>De acuerdo con lo programado</v>
      </c>
      <c r="P358" s="575"/>
      <c r="Q358" s="575">
        <v>3</v>
      </c>
      <c r="R358" s="575">
        <v>3</v>
      </c>
      <c r="S358" s="567">
        <f t="shared" si="112"/>
        <v>1</v>
      </c>
      <c r="T358" s="568" t="str">
        <f t="shared" si="113"/>
        <v>De acuerdo con lo programado</v>
      </c>
      <c r="U358" s="575"/>
      <c r="V358" s="575">
        <v>3</v>
      </c>
      <c r="W358" s="575">
        <v>3</v>
      </c>
      <c r="X358" s="576">
        <v>100</v>
      </c>
      <c r="Y358" s="576" t="str">
        <f t="shared" si="114"/>
        <v>De acuerdo con lo programado</v>
      </c>
      <c r="Z358" s="575"/>
      <c r="AA358" s="575"/>
      <c r="AB358" s="575"/>
      <c r="AC358" s="575"/>
      <c r="AD358" s="575"/>
    </row>
    <row r="359" spans="1:30" ht="35.25" customHeight="1" thickTop="1" thickBot="1">
      <c r="A359" s="563">
        <v>20.14</v>
      </c>
      <c r="B359" s="564"/>
      <c r="C359" s="564"/>
      <c r="D359" s="564"/>
      <c r="E359" s="564"/>
      <c r="F359" s="587" t="s">
        <v>1375</v>
      </c>
      <c r="G359" s="588">
        <v>3</v>
      </c>
      <c r="H359" s="588">
        <v>3</v>
      </c>
      <c r="I359" s="567">
        <f t="shared" si="109"/>
        <v>1</v>
      </c>
      <c r="J359" s="568" t="str">
        <f t="shared" si="110"/>
        <v>De acuerdo con lo programado</v>
      </c>
      <c r="K359" s="588"/>
      <c r="L359" s="580">
        <v>3</v>
      </c>
      <c r="M359" s="580">
        <v>3</v>
      </c>
      <c r="N359" s="567">
        <f t="shared" si="108"/>
        <v>1</v>
      </c>
      <c r="O359" s="568" t="str">
        <f t="shared" si="111"/>
        <v>De acuerdo con lo programado</v>
      </c>
      <c r="P359" s="575"/>
      <c r="Q359" s="575">
        <v>3</v>
      </c>
      <c r="R359" s="575">
        <v>3</v>
      </c>
      <c r="S359" s="567">
        <f t="shared" si="112"/>
        <v>1</v>
      </c>
      <c r="T359" s="568" t="str">
        <f t="shared" si="113"/>
        <v>De acuerdo con lo programado</v>
      </c>
      <c r="U359" s="575"/>
      <c r="V359" s="575">
        <v>3</v>
      </c>
      <c r="W359" s="575">
        <v>3</v>
      </c>
      <c r="X359" s="576">
        <v>100</v>
      </c>
      <c r="Y359" s="576" t="str">
        <f t="shared" si="114"/>
        <v>De acuerdo con lo programado</v>
      </c>
      <c r="Z359" s="575"/>
      <c r="AA359" s="575"/>
      <c r="AB359" s="575"/>
      <c r="AC359" s="575"/>
      <c r="AD359" s="575"/>
    </row>
    <row r="360" spans="1:30" ht="35.25" customHeight="1" thickTop="1" thickBot="1">
      <c r="A360" s="563">
        <v>20.14</v>
      </c>
      <c r="B360" s="564"/>
      <c r="C360" s="564"/>
      <c r="D360" s="564"/>
      <c r="E360" s="564"/>
      <c r="F360" s="587" t="s">
        <v>1375</v>
      </c>
      <c r="G360" s="588">
        <v>2</v>
      </c>
      <c r="H360" s="588">
        <v>2</v>
      </c>
      <c r="I360" s="567">
        <f t="shared" si="109"/>
        <v>1</v>
      </c>
      <c r="J360" s="568" t="str">
        <f t="shared" si="110"/>
        <v>De acuerdo con lo programado</v>
      </c>
      <c r="K360" s="588"/>
      <c r="L360" s="580">
        <v>3</v>
      </c>
      <c r="M360" s="580">
        <v>3</v>
      </c>
      <c r="N360" s="567">
        <f t="shared" si="108"/>
        <v>1</v>
      </c>
      <c r="O360" s="568" t="str">
        <f t="shared" si="111"/>
        <v>De acuerdo con lo programado</v>
      </c>
      <c r="P360" s="575"/>
      <c r="Q360" s="575">
        <v>3</v>
      </c>
      <c r="R360" s="575">
        <v>3</v>
      </c>
      <c r="S360" s="567">
        <f t="shared" si="112"/>
        <v>1</v>
      </c>
      <c r="T360" s="568" t="str">
        <f t="shared" si="113"/>
        <v>De acuerdo con lo programado</v>
      </c>
      <c r="U360" s="575"/>
      <c r="V360" s="575">
        <v>3</v>
      </c>
      <c r="W360" s="575">
        <v>3</v>
      </c>
      <c r="X360" s="576">
        <v>100</v>
      </c>
      <c r="Y360" s="576" t="str">
        <f t="shared" si="114"/>
        <v>De acuerdo con lo programado</v>
      </c>
      <c r="Z360" s="575"/>
      <c r="AA360" s="575"/>
      <c r="AB360" s="575"/>
      <c r="AC360" s="575"/>
      <c r="AD360" s="575"/>
    </row>
    <row r="361" spans="1:30" ht="35.25" customHeight="1" thickTop="1" thickBot="1">
      <c r="A361" s="563">
        <v>20.14</v>
      </c>
      <c r="B361" s="564"/>
      <c r="C361" s="564"/>
      <c r="D361" s="564"/>
      <c r="E361" s="564"/>
      <c r="F361" s="587" t="s">
        <v>1375</v>
      </c>
      <c r="G361" s="588">
        <v>3</v>
      </c>
      <c r="H361" s="588">
        <v>3</v>
      </c>
      <c r="I361" s="567">
        <f t="shared" si="109"/>
        <v>1</v>
      </c>
      <c r="J361" s="568" t="str">
        <f t="shared" si="110"/>
        <v>De acuerdo con lo programado</v>
      </c>
      <c r="K361" s="588"/>
      <c r="L361" s="580">
        <v>3</v>
      </c>
      <c r="M361" s="580">
        <v>3</v>
      </c>
      <c r="N361" s="567">
        <f t="shared" si="108"/>
        <v>1</v>
      </c>
      <c r="O361" s="568" t="str">
        <f t="shared" si="111"/>
        <v>De acuerdo con lo programado</v>
      </c>
      <c r="P361" s="575"/>
      <c r="Q361" s="575">
        <v>3</v>
      </c>
      <c r="R361" s="575">
        <v>3</v>
      </c>
      <c r="S361" s="567">
        <f t="shared" si="112"/>
        <v>1</v>
      </c>
      <c r="T361" s="568" t="str">
        <f t="shared" si="113"/>
        <v>De acuerdo con lo programado</v>
      </c>
      <c r="U361" s="575"/>
      <c r="V361" s="575">
        <v>3</v>
      </c>
      <c r="W361" s="575">
        <v>3</v>
      </c>
      <c r="X361" s="576">
        <v>100</v>
      </c>
      <c r="Y361" s="576" t="str">
        <f t="shared" si="114"/>
        <v>De acuerdo con lo programado</v>
      </c>
      <c r="Z361" s="575"/>
      <c r="AA361" s="575"/>
      <c r="AB361" s="575"/>
      <c r="AC361" s="575"/>
      <c r="AD361" s="575"/>
    </row>
    <row r="362" spans="1:30" ht="35.25" customHeight="1" thickTop="1" thickBot="1">
      <c r="A362" s="563">
        <v>20.14</v>
      </c>
      <c r="B362" s="564"/>
      <c r="C362" s="564"/>
      <c r="D362" s="564"/>
      <c r="E362" s="564"/>
      <c r="F362" s="587" t="s">
        <v>1375</v>
      </c>
      <c r="G362" s="588">
        <v>2</v>
      </c>
      <c r="H362" s="588">
        <v>2</v>
      </c>
      <c r="I362" s="567">
        <f t="shared" si="109"/>
        <v>1</v>
      </c>
      <c r="J362" s="568" t="str">
        <f t="shared" si="110"/>
        <v>De acuerdo con lo programado</v>
      </c>
      <c r="K362" s="588"/>
      <c r="L362" s="580">
        <v>3</v>
      </c>
      <c r="M362" s="580">
        <v>3</v>
      </c>
      <c r="N362" s="567">
        <f t="shared" si="108"/>
        <v>1</v>
      </c>
      <c r="O362" s="568" t="str">
        <f t="shared" si="111"/>
        <v>De acuerdo con lo programado</v>
      </c>
      <c r="P362" s="575"/>
      <c r="Q362" s="575">
        <v>3</v>
      </c>
      <c r="R362" s="575">
        <v>3</v>
      </c>
      <c r="S362" s="567">
        <f t="shared" si="112"/>
        <v>1</v>
      </c>
      <c r="T362" s="568" t="str">
        <f t="shared" si="113"/>
        <v>De acuerdo con lo programado</v>
      </c>
      <c r="U362" s="575"/>
      <c r="V362" s="575">
        <v>4</v>
      </c>
      <c r="W362" s="575">
        <v>4</v>
      </c>
      <c r="X362" s="576">
        <v>100</v>
      </c>
      <c r="Y362" s="576" t="str">
        <f t="shared" si="114"/>
        <v>De acuerdo con lo programado</v>
      </c>
      <c r="Z362" s="575"/>
      <c r="AA362" s="575"/>
      <c r="AB362" s="575"/>
      <c r="AC362" s="575"/>
      <c r="AD362" s="575"/>
    </row>
    <row r="363" spans="1:30" ht="35.25" customHeight="1" thickTop="1" thickBot="1">
      <c r="A363" s="563">
        <v>20.14</v>
      </c>
      <c r="B363" s="564"/>
      <c r="C363" s="564"/>
      <c r="D363" s="564"/>
      <c r="E363" s="564"/>
      <c r="F363" s="587" t="s">
        <v>1375</v>
      </c>
      <c r="G363" s="588">
        <v>2</v>
      </c>
      <c r="H363" s="588">
        <v>2</v>
      </c>
      <c r="I363" s="567">
        <f t="shared" si="109"/>
        <v>1</v>
      </c>
      <c r="J363" s="568" t="str">
        <f t="shared" si="110"/>
        <v>De acuerdo con lo programado</v>
      </c>
      <c r="K363" s="588"/>
      <c r="L363" s="580">
        <v>4</v>
      </c>
      <c r="M363" s="580">
        <v>4</v>
      </c>
      <c r="N363" s="567">
        <f t="shared" si="108"/>
        <v>1</v>
      </c>
      <c r="O363" s="568" t="str">
        <f t="shared" si="111"/>
        <v>De acuerdo con lo programado</v>
      </c>
      <c r="P363" s="575"/>
      <c r="Q363" s="575">
        <v>3</v>
      </c>
      <c r="R363" s="575">
        <v>3</v>
      </c>
      <c r="S363" s="567">
        <f t="shared" si="112"/>
        <v>1</v>
      </c>
      <c r="T363" s="568" t="str">
        <f t="shared" si="113"/>
        <v>De acuerdo con lo programado</v>
      </c>
      <c r="U363" s="575"/>
      <c r="V363" s="575">
        <v>4</v>
      </c>
      <c r="W363" s="575">
        <v>4</v>
      </c>
      <c r="X363" s="576">
        <v>100</v>
      </c>
      <c r="Y363" s="576" t="str">
        <f t="shared" si="114"/>
        <v>De acuerdo con lo programado</v>
      </c>
      <c r="Z363" s="575"/>
      <c r="AA363" s="575"/>
      <c r="AB363" s="575"/>
      <c r="AC363" s="575"/>
      <c r="AD363" s="575"/>
    </row>
    <row r="364" spans="1:30" ht="35.25" customHeight="1" thickTop="1" thickBot="1">
      <c r="A364" s="563">
        <v>20.149999999999999</v>
      </c>
      <c r="B364" s="564"/>
      <c r="C364" s="564"/>
      <c r="D364" s="564"/>
      <c r="E364" s="564"/>
      <c r="F364" s="587" t="s">
        <v>1376</v>
      </c>
      <c r="G364" s="588">
        <v>3</v>
      </c>
      <c r="H364" s="588">
        <v>3</v>
      </c>
      <c r="I364" s="567">
        <f t="shared" si="109"/>
        <v>1</v>
      </c>
      <c r="J364" s="568" t="str">
        <f t="shared" si="110"/>
        <v>De acuerdo con lo programado</v>
      </c>
      <c r="K364" s="588"/>
      <c r="L364" s="580">
        <v>3</v>
      </c>
      <c r="M364" s="580">
        <v>3</v>
      </c>
      <c r="N364" s="567">
        <f t="shared" si="108"/>
        <v>1</v>
      </c>
      <c r="O364" s="568" t="str">
        <f t="shared" si="111"/>
        <v>De acuerdo con lo programado</v>
      </c>
      <c r="P364" s="575"/>
      <c r="Q364" s="575">
        <v>2</v>
      </c>
      <c r="R364" s="575">
        <v>2</v>
      </c>
      <c r="S364" s="567">
        <f t="shared" si="112"/>
        <v>1</v>
      </c>
      <c r="T364" s="568" t="str">
        <f t="shared" si="113"/>
        <v>De acuerdo con lo programado</v>
      </c>
      <c r="U364" s="575"/>
      <c r="V364" s="575">
        <v>5</v>
      </c>
      <c r="W364" s="575">
        <v>5</v>
      </c>
      <c r="X364" s="576">
        <v>100</v>
      </c>
      <c r="Y364" s="576" t="str">
        <f t="shared" si="114"/>
        <v>De acuerdo con lo programado</v>
      </c>
      <c r="Z364" s="575"/>
      <c r="AA364" s="575"/>
      <c r="AB364" s="575"/>
      <c r="AC364" s="575"/>
      <c r="AD364" s="575"/>
    </row>
    <row r="365" spans="1:30" ht="35.25" customHeight="1" thickTop="1" thickBot="1">
      <c r="A365" s="563">
        <v>20.149999999999999</v>
      </c>
      <c r="B365" s="564"/>
      <c r="C365" s="564"/>
      <c r="D365" s="564"/>
      <c r="E365" s="564"/>
      <c r="F365" s="587" t="s">
        <v>1376</v>
      </c>
      <c r="G365" s="588">
        <v>2</v>
      </c>
      <c r="H365" s="588">
        <v>2</v>
      </c>
      <c r="I365" s="567">
        <f t="shared" si="109"/>
        <v>1</v>
      </c>
      <c r="J365" s="568" t="str">
        <f t="shared" si="110"/>
        <v>De acuerdo con lo programado</v>
      </c>
      <c r="K365" s="588"/>
      <c r="L365" s="580">
        <v>5</v>
      </c>
      <c r="M365" s="580">
        <v>5</v>
      </c>
      <c r="N365" s="567">
        <f t="shared" si="108"/>
        <v>1</v>
      </c>
      <c r="O365" s="568" t="str">
        <f t="shared" si="111"/>
        <v>De acuerdo con lo programado</v>
      </c>
      <c r="P365" s="575"/>
      <c r="Q365" s="575">
        <v>2</v>
      </c>
      <c r="R365" s="575">
        <v>2</v>
      </c>
      <c r="S365" s="567">
        <f t="shared" si="112"/>
        <v>1</v>
      </c>
      <c r="T365" s="568" t="str">
        <f t="shared" si="113"/>
        <v>De acuerdo con lo programado</v>
      </c>
      <c r="U365" s="575"/>
      <c r="V365" s="575">
        <v>5</v>
      </c>
      <c r="W365" s="575">
        <v>5</v>
      </c>
      <c r="X365" s="576">
        <v>100</v>
      </c>
      <c r="Y365" s="576" t="str">
        <f t="shared" si="114"/>
        <v>De acuerdo con lo programado</v>
      </c>
      <c r="Z365" s="575"/>
      <c r="AA365" s="575"/>
      <c r="AB365" s="575"/>
      <c r="AC365" s="575"/>
      <c r="AD365" s="575"/>
    </row>
    <row r="366" spans="1:30" ht="35.25" customHeight="1" thickTop="1" thickBot="1">
      <c r="A366" s="563">
        <v>20.149999999999999</v>
      </c>
      <c r="B366" s="564"/>
      <c r="C366" s="564"/>
      <c r="D366" s="564"/>
      <c r="E366" s="564"/>
      <c r="F366" s="587" t="s">
        <v>1376</v>
      </c>
      <c r="G366" s="588">
        <v>3</v>
      </c>
      <c r="H366" s="588">
        <v>3</v>
      </c>
      <c r="I366" s="567">
        <f t="shared" si="109"/>
        <v>1</v>
      </c>
      <c r="J366" s="568" t="str">
        <f t="shared" si="110"/>
        <v>De acuerdo con lo programado</v>
      </c>
      <c r="K366" s="588"/>
      <c r="L366" s="580">
        <v>4</v>
      </c>
      <c r="M366" s="580">
        <v>4</v>
      </c>
      <c r="N366" s="567">
        <f t="shared" si="108"/>
        <v>1</v>
      </c>
      <c r="O366" s="568" t="str">
        <f t="shared" si="111"/>
        <v>De acuerdo con lo programado</v>
      </c>
      <c r="P366" s="575"/>
      <c r="Q366" s="575">
        <v>2</v>
      </c>
      <c r="R366" s="575">
        <v>2</v>
      </c>
      <c r="S366" s="567">
        <f t="shared" si="112"/>
        <v>1</v>
      </c>
      <c r="T366" s="568" t="str">
        <f t="shared" si="113"/>
        <v>De acuerdo con lo programado</v>
      </c>
      <c r="U366" s="575"/>
      <c r="V366" s="575">
        <v>4</v>
      </c>
      <c r="W366" s="575">
        <v>4</v>
      </c>
      <c r="X366" s="576">
        <v>100</v>
      </c>
      <c r="Y366" s="576" t="str">
        <f t="shared" si="114"/>
        <v>De acuerdo con lo programado</v>
      </c>
      <c r="Z366" s="575"/>
      <c r="AA366" s="575"/>
      <c r="AB366" s="575"/>
      <c r="AC366" s="575"/>
      <c r="AD366" s="575"/>
    </row>
    <row r="367" spans="1:30" ht="35.25" customHeight="1" thickTop="1" thickBot="1">
      <c r="A367" s="563">
        <v>20.149999999999999</v>
      </c>
      <c r="B367" s="564"/>
      <c r="C367" s="564"/>
      <c r="D367" s="564"/>
      <c r="E367" s="564"/>
      <c r="F367" s="587" t="s">
        <v>1376</v>
      </c>
      <c r="G367" s="588">
        <v>3</v>
      </c>
      <c r="H367" s="588">
        <v>3</v>
      </c>
      <c r="I367" s="567">
        <f t="shared" si="109"/>
        <v>1</v>
      </c>
      <c r="J367" s="568" t="str">
        <f t="shared" si="110"/>
        <v>De acuerdo con lo programado</v>
      </c>
      <c r="K367" s="588"/>
      <c r="L367" s="580">
        <v>4</v>
      </c>
      <c r="M367" s="580">
        <v>4</v>
      </c>
      <c r="N367" s="567">
        <f t="shared" si="108"/>
        <v>1</v>
      </c>
      <c r="O367" s="568" t="str">
        <f t="shared" si="111"/>
        <v>De acuerdo con lo programado</v>
      </c>
      <c r="P367" s="575"/>
      <c r="Q367" s="575">
        <v>2</v>
      </c>
      <c r="R367" s="575">
        <v>2</v>
      </c>
      <c r="S367" s="567">
        <f t="shared" si="112"/>
        <v>1</v>
      </c>
      <c r="T367" s="568" t="str">
        <f t="shared" si="113"/>
        <v>De acuerdo con lo programado</v>
      </c>
      <c r="U367" s="575"/>
      <c r="V367" s="575">
        <v>4</v>
      </c>
      <c r="W367" s="575">
        <v>4</v>
      </c>
      <c r="X367" s="576">
        <v>100</v>
      </c>
      <c r="Y367" s="576" t="str">
        <f t="shared" si="114"/>
        <v>De acuerdo con lo programado</v>
      </c>
      <c r="Z367" s="575"/>
      <c r="AA367" s="575"/>
      <c r="AB367" s="575"/>
      <c r="AC367" s="575"/>
      <c r="AD367" s="575"/>
    </row>
    <row r="368" spans="1:30" ht="35.25" customHeight="1" thickTop="1" thickBot="1">
      <c r="A368" s="563">
        <v>20.149999999999999</v>
      </c>
      <c r="B368" s="564"/>
      <c r="C368" s="564"/>
      <c r="D368" s="564"/>
      <c r="E368" s="564"/>
      <c r="F368" s="587" t="s">
        <v>1376</v>
      </c>
      <c r="G368" s="588">
        <v>2</v>
      </c>
      <c r="H368" s="588">
        <v>2</v>
      </c>
      <c r="I368" s="567">
        <f t="shared" si="109"/>
        <v>1</v>
      </c>
      <c r="J368" s="568" t="str">
        <f t="shared" si="110"/>
        <v>De acuerdo con lo programado</v>
      </c>
      <c r="K368" s="588"/>
      <c r="L368" s="580">
        <v>4</v>
      </c>
      <c r="M368" s="580">
        <v>4</v>
      </c>
      <c r="N368" s="567">
        <f t="shared" si="108"/>
        <v>1</v>
      </c>
      <c r="O368" s="568" t="str">
        <f t="shared" si="111"/>
        <v>De acuerdo con lo programado</v>
      </c>
      <c r="P368" s="575"/>
      <c r="Q368" s="575">
        <v>2</v>
      </c>
      <c r="R368" s="575">
        <v>2</v>
      </c>
      <c r="S368" s="567">
        <f t="shared" si="112"/>
        <v>1</v>
      </c>
      <c r="T368" s="568" t="str">
        <f t="shared" si="113"/>
        <v>De acuerdo con lo programado</v>
      </c>
      <c r="U368" s="575"/>
      <c r="V368" s="575">
        <v>4</v>
      </c>
      <c r="W368" s="575">
        <v>4</v>
      </c>
      <c r="X368" s="576">
        <v>100</v>
      </c>
      <c r="Y368" s="576" t="str">
        <f t="shared" si="114"/>
        <v>De acuerdo con lo programado</v>
      </c>
      <c r="Z368" s="575"/>
      <c r="AA368" s="575"/>
      <c r="AB368" s="575"/>
      <c r="AC368" s="575"/>
      <c r="AD368" s="575"/>
    </row>
    <row r="369" spans="1:30" ht="35.25" customHeight="1" thickTop="1" thickBot="1">
      <c r="A369" s="563">
        <v>20.149999999999999</v>
      </c>
      <c r="B369" s="564"/>
      <c r="C369" s="564"/>
      <c r="D369" s="564"/>
      <c r="E369" s="564"/>
      <c r="F369" s="587" t="s">
        <v>1376</v>
      </c>
      <c r="G369" s="588">
        <v>3</v>
      </c>
      <c r="H369" s="588">
        <v>3</v>
      </c>
      <c r="I369" s="567">
        <f t="shared" si="109"/>
        <v>1</v>
      </c>
      <c r="J369" s="568" t="str">
        <f t="shared" si="110"/>
        <v>De acuerdo con lo programado</v>
      </c>
      <c r="K369" s="588"/>
      <c r="L369" s="580">
        <v>3</v>
      </c>
      <c r="M369" s="580">
        <v>3</v>
      </c>
      <c r="N369" s="567">
        <f t="shared" si="108"/>
        <v>1</v>
      </c>
      <c r="O369" s="568" t="str">
        <f t="shared" si="111"/>
        <v>De acuerdo con lo programado</v>
      </c>
      <c r="P369" s="575"/>
      <c r="Q369" s="575">
        <v>2</v>
      </c>
      <c r="R369" s="575">
        <v>2</v>
      </c>
      <c r="S369" s="567">
        <f t="shared" si="112"/>
        <v>1</v>
      </c>
      <c r="T369" s="568" t="str">
        <f t="shared" si="113"/>
        <v>De acuerdo con lo programado</v>
      </c>
      <c r="U369" s="575"/>
      <c r="V369" s="575">
        <v>4</v>
      </c>
      <c r="W369" s="575">
        <v>4</v>
      </c>
      <c r="X369" s="576">
        <v>100</v>
      </c>
      <c r="Y369" s="576" t="str">
        <f t="shared" si="114"/>
        <v>De acuerdo con lo programado</v>
      </c>
      <c r="Z369" s="575"/>
      <c r="AA369" s="575"/>
      <c r="AB369" s="575"/>
      <c r="AC369" s="575"/>
      <c r="AD369" s="575"/>
    </row>
    <row r="370" spans="1:30" ht="35.25" customHeight="1" thickTop="1" thickBot="1">
      <c r="A370" s="563">
        <v>20.149999999999999</v>
      </c>
      <c r="B370" s="564"/>
      <c r="C370" s="564"/>
      <c r="D370" s="564"/>
      <c r="E370" s="564"/>
      <c r="F370" s="587" t="s">
        <v>1376</v>
      </c>
      <c r="G370" s="588">
        <v>2</v>
      </c>
      <c r="H370" s="588">
        <v>2</v>
      </c>
      <c r="I370" s="567">
        <f t="shared" si="109"/>
        <v>1</v>
      </c>
      <c r="J370" s="568" t="str">
        <f t="shared" si="110"/>
        <v>De acuerdo con lo programado</v>
      </c>
      <c r="K370" s="588"/>
      <c r="L370" s="580">
        <v>3</v>
      </c>
      <c r="M370" s="580">
        <v>3</v>
      </c>
      <c r="N370" s="567">
        <f t="shared" si="108"/>
        <v>1</v>
      </c>
      <c r="O370" s="568" t="str">
        <f t="shared" si="111"/>
        <v>De acuerdo con lo programado</v>
      </c>
      <c r="P370" s="575"/>
      <c r="Q370" s="575">
        <v>2</v>
      </c>
      <c r="R370" s="575">
        <v>2</v>
      </c>
      <c r="S370" s="567">
        <f t="shared" si="112"/>
        <v>1</v>
      </c>
      <c r="T370" s="568" t="str">
        <f t="shared" si="113"/>
        <v>De acuerdo con lo programado</v>
      </c>
      <c r="U370" s="575"/>
      <c r="V370" s="575">
        <v>4</v>
      </c>
      <c r="W370" s="575">
        <v>4</v>
      </c>
      <c r="X370" s="576">
        <v>100</v>
      </c>
      <c r="Y370" s="576" t="str">
        <f t="shared" si="114"/>
        <v>De acuerdo con lo programado</v>
      </c>
      <c r="Z370" s="575"/>
      <c r="AA370" s="575"/>
      <c r="AB370" s="575"/>
      <c r="AC370" s="575"/>
      <c r="AD370" s="575"/>
    </row>
    <row r="371" spans="1:30" ht="35.25" customHeight="1" thickTop="1" thickBot="1">
      <c r="A371" s="563">
        <v>20.149999999999999</v>
      </c>
      <c r="B371" s="564"/>
      <c r="C371" s="564"/>
      <c r="D371" s="564"/>
      <c r="E371" s="564"/>
      <c r="F371" s="587" t="s">
        <v>1376</v>
      </c>
      <c r="G371" s="588">
        <v>3</v>
      </c>
      <c r="H371" s="588">
        <v>3</v>
      </c>
      <c r="I371" s="567">
        <f t="shared" si="109"/>
        <v>1</v>
      </c>
      <c r="J371" s="568" t="str">
        <f t="shared" si="110"/>
        <v>De acuerdo con lo programado</v>
      </c>
      <c r="K371" s="588"/>
      <c r="L371" s="580">
        <v>3</v>
      </c>
      <c r="M371" s="580">
        <v>3</v>
      </c>
      <c r="N371" s="567">
        <f t="shared" si="108"/>
        <v>1</v>
      </c>
      <c r="O371" s="568" t="str">
        <f t="shared" si="111"/>
        <v>De acuerdo con lo programado</v>
      </c>
      <c r="P371" s="575"/>
      <c r="Q371" s="575">
        <v>2</v>
      </c>
      <c r="R371" s="575">
        <v>2</v>
      </c>
      <c r="S371" s="567">
        <f t="shared" si="112"/>
        <v>1</v>
      </c>
      <c r="T371" s="568" t="str">
        <f t="shared" si="113"/>
        <v>De acuerdo con lo programado</v>
      </c>
      <c r="U371" s="575"/>
      <c r="V371" s="575">
        <v>4</v>
      </c>
      <c r="W371" s="575">
        <v>4</v>
      </c>
      <c r="X371" s="576">
        <v>100</v>
      </c>
      <c r="Y371" s="576" t="str">
        <f t="shared" si="114"/>
        <v>De acuerdo con lo programado</v>
      </c>
      <c r="Z371" s="575"/>
      <c r="AA371" s="575"/>
      <c r="AB371" s="575"/>
      <c r="AC371" s="575"/>
      <c r="AD371" s="575"/>
    </row>
    <row r="372" spans="1:30" ht="35.25" customHeight="1" thickTop="1" thickBot="1">
      <c r="A372" s="563">
        <v>20.149999999999999</v>
      </c>
      <c r="B372" s="564"/>
      <c r="C372" s="564"/>
      <c r="D372" s="564"/>
      <c r="E372" s="564"/>
      <c r="F372" s="587" t="s">
        <v>1376</v>
      </c>
      <c r="G372" s="588">
        <v>3</v>
      </c>
      <c r="H372" s="588">
        <v>3</v>
      </c>
      <c r="I372" s="567">
        <f t="shared" si="109"/>
        <v>1</v>
      </c>
      <c r="J372" s="568" t="str">
        <f t="shared" si="110"/>
        <v>De acuerdo con lo programado</v>
      </c>
      <c r="K372" s="588"/>
      <c r="L372" s="580">
        <v>4</v>
      </c>
      <c r="M372" s="580">
        <v>4</v>
      </c>
      <c r="N372" s="567">
        <f t="shared" si="108"/>
        <v>1</v>
      </c>
      <c r="O372" s="568" t="str">
        <f t="shared" si="111"/>
        <v>De acuerdo con lo programado</v>
      </c>
      <c r="P372" s="575"/>
      <c r="Q372" s="575">
        <v>2</v>
      </c>
      <c r="R372" s="575">
        <v>2</v>
      </c>
      <c r="S372" s="567">
        <f t="shared" si="112"/>
        <v>1</v>
      </c>
      <c r="T372" s="568" t="str">
        <f t="shared" si="113"/>
        <v>De acuerdo con lo programado</v>
      </c>
      <c r="U372" s="575"/>
      <c r="V372" s="575">
        <v>4</v>
      </c>
      <c r="W372" s="575">
        <v>4</v>
      </c>
      <c r="X372" s="576">
        <v>100</v>
      </c>
      <c r="Y372" s="576" t="str">
        <f t="shared" si="114"/>
        <v>De acuerdo con lo programado</v>
      </c>
      <c r="Z372" s="575"/>
      <c r="AA372" s="575"/>
      <c r="AB372" s="575"/>
      <c r="AC372" s="575"/>
      <c r="AD372" s="575"/>
    </row>
    <row r="373" spans="1:30" ht="35.25" customHeight="1" thickTop="1" thickBot="1">
      <c r="A373" s="563">
        <v>20.149999999999999</v>
      </c>
      <c r="B373" s="564"/>
      <c r="C373" s="564"/>
      <c r="D373" s="564"/>
      <c r="E373" s="564"/>
      <c r="F373" s="587" t="s">
        <v>1376</v>
      </c>
      <c r="G373" s="588">
        <v>3</v>
      </c>
      <c r="H373" s="588">
        <v>3</v>
      </c>
      <c r="I373" s="567">
        <f t="shared" si="109"/>
        <v>1</v>
      </c>
      <c r="J373" s="568" t="str">
        <f t="shared" si="110"/>
        <v>De acuerdo con lo programado</v>
      </c>
      <c r="K373" s="588"/>
      <c r="L373" s="580">
        <v>4</v>
      </c>
      <c r="M373" s="580">
        <v>4</v>
      </c>
      <c r="N373" s="567">
        <f t="shared" si="108"/>
        <v>1</v>
      </c>
      <c r="O373" s="568" t="str">
        <f t="shared" si="111"/>
        <v>De acuerdo con lo programado</v>
      </c>
      <c r="P373" s="575"/>
      <c r="Q373" s="575">
        <v>2</v>
      </c>
      <c r="R373" s="575">
        <v>2</v>
      </c>
      <c r="S373" s="567">
        <f t="shared" si="112"/>
        <v>1</v>
      </c>
      <c r="T373" s="568" t="str">
        <f t="shared" si="113"/>
        <v>De acuerdo con lo programado</v>
      </c>
      <c r="U373" s="575"/>
      <c r="V373" s="575">
        <v>4</v>
      </c>
      <c r="W373" s="575">
        <v>4</v>
      </c>
      <c r="X373" s="576">
        <v>100</v>
      </c>
      <c r="Y373" s="576" t="str">
        <f t="shared" si="114"/>
        <v>De acuerdo con lo programado</v>
      </c>
      <c r="Z373" s="575"/>
      <c r="AA373" s="575"/>
      <c r="AB373" s="575"/>
      <c r="AC373" s="575"/>
      <c r="AD373" s="575"/>
    </row>
    <row r="374" spans="1:30" ht="35.25" customHeight="1" thickTop="1" thickBot="1">
      <c r="A374" s="563">
        <v>20.149999999999999</v>
      </c>
      <c r="B374" s="564"/>
      <c r="C374" s="564"/>
      <c r="D374" s="564"/>
      <c r="E374" s="564"/>
      <c r="F374" s="587" t="s">
        <v>1376</v>
      </c>
      <c r="G374" s="588">
        <v>2</v>
      </c>
      <c r="H374" s="588">
        <v>2</v>
      </c>
      <c r="I374" s="567">
        <f t="shared" si="109"/>
        <v>1</v>
      </c>
      <c r="J374" s="568" t="str">
        <f t="shared" si="110"/>
        <v>De acuerdo con lo programado</v>
      </c>
      <c r="K374" s="588"/>
      <c r="L374" s="580">
        <v>4</v>
      </c>
      <c r="M374" s="580">
        <v>4</v>
      </c>
      <c r="N374" s="567">
        <f t="shared" si="108"/>
        <v>1</v>
      </c>
      <c r="O374" s="568" t="str">
        <f t="shared" si="111"/>
        <v>De acuerdo con lo programado</v>
      </c>
      <c r="P374" s="575"/>
      <c r="Q374" s="575">
        <v>2</v>
      </c>
      <c r="R374" s="575">
        <v>2</v>
      </c>
      <c r="S374" s="567">
        <f t="shared" si="112"/>
        <v>1</v>
      </c>
      <c r="T374" s="568" t="str">
        <f t="shared" si="113"/>
        <v>De acuerdo con lo programado</v>
      </c>
      <c r="U374" s="575"/>
      <c r="V374" s="575">
        <v>4</v>
      </c>
      <c r="W374" s="575">
        <v>4</v>
      </c>
      <c r="X374" s="576">
        <v>100</v>
      </c>
      <c r="Y374" s="576" t="str">
        <f t="shared" si="114"/>
        <v>De acuerdo con lo programado</v>
      </c>
      <c r="Z374" s="575"/>
      <c r="AA374" s="575"/>
      <c r="AB374" s="575"/>
      <c r="AC374" s="575"/>
      <c r="AD374" s="575"/>
    </row>
    <row r="375" spans="1:30" ht="35.25" customHeight="1" thickTop="1" thickBot="1">
      <c r="A375" s="563">
        <v>20.149999999999999</v>
      </c>
      <c r="B375" s="564"/>
      <c r="C375" s="564"/>
      <c r="D375" s="564"/>
      <c r="E375" s="564"/>
      <c r="F375" s="587" t="s">
        <v>1376</v>
      </c>
      <c r="G375" s="588">
        <v>2</v>
      </c>
      <c r="H375" s="588">
        <v>2</v>
      </c>
      <c r="I375" s="567">
        <f t="shared" si="109"/>
        <v>1</v>
      </c>
      <c r="J375" s="568" t="str">
        <f t="shared" si="110"/>
        <v>De acuerdo con lo programado</v>
      </c>
      <c r="K375" s="588"/>
      <c r="L375" s="580">
        <v>3</v>
      </c>
      <c r="M375" s="580">
        <v>3</v>
      </c>
      <c r="N375" s="567">
        <f t="shared" si="108"/>
        <v>1</v>
      </c>
      <c r="O375" s="568" t="str">
        <f t="shared" si="111"/>
        <v>De acuerdo con lo programado</v>
      </c>
      <c r="P375" s="575"/>
      <c r="Q375" s="575">
        <v>3</v>
      </c>
      <c r="R375" s="575">
        <v>3</v>
      </c>
      <c r="S375" s="567">
        <f t="shared" si="112"/>
        <v>1</v>
      </c>
      <c r="T375" s="568" t="str">
        <f t="shared" si="113"/>
        <v>De acuerdo con lo programado</v>
      </c>
      <c r="U375" s="575"/>
      <c r="V375" s="575">
        <v>4</v>
      </c>
      <c r="W375" s="575">
        <v>4</v>
      </c>
      <c r="X375" s="576">
        <v>100</v>
      </c>
      <c r="Y375" s="576" t="str">
        <f t="shared" si="114"/>
        <v>De acuerdo con lo programado</v>
      </c>
      <c r="Z375" s="575"/>
      <c r="AA375" s="575"/>
      <c r="AB375" s="575"/>
      <c r="AC375" s="575"/>
      <c r="AD375" s="575"/>
    </row>
    <row r="376" spans="1:30" ht="35.25" customHeight="1" thickTop="1" thickBot="1">
      <c r="A376" s="563">
        <v>20.149999999999999</v>
      </c>
      <c r="B376" s="564"/>
      <c r="C376" s="564"/>
      <c r="D376" s="564"/>
      <c r="E376" s="564"/>
      <c r="F376" s="587" t="s">
        <v>1376</v>
      </c>
      <c r="G376" s="588">
        <v>3</v>
      </c>
      <c r="H376" s="588">
        <v>3</v>
      </c>
      <c r="I376" s="567">
        <f t="shared" si="109"/>
        <v>1</v>
      </c>
      <c r="J376" s="568" t="str">
        <f t="shared" si="110"/>
        <v>De acuerdo con lo programado</v>
      </c>
      <c r="K376" s="588"/>
      <c r="L376" s="580">
        <v>4</v>
      </c>
      <c r="M376" s="580">
        <v>4</v>
      </c>
      <c r="N376" s="567">
        <f t="shared" si="108"/>
        <v>1</v>
      </c>
      <c r="O376" s="568" t="str">
        <f t="shared" si="111"/>
        <v>De acuerdo con lo programado</v>
      </c>
      <c r="P376" s="575"/>
      <c r="Q376" s="575">
        <v>3</v>
      </c>
      <c r="R376" s="575">
        <v>3</v>
      </c>
      <c r="S376" s="567">
        <f t="shared" si="112"/>
        <v>1</v>
      </c>
      <c r="T376" s="568" t="str">
        <f t="shared" si="113"/>
        <v>De acuerdo con lo programado</v>
      </c>
      <c r="U376" s="575"/>
      <c r="V376" s="575">
        <v>4</v>
      </c>
      <c r="W376" s="575">
        <v>4</v>
      </c>
      <c r="X376" s="576">
        <v>100</v>
      </c>
      <c r="Y376" s="576" t="str">
        <f t="shared" si="114"/>
        <v>De acuerdo con lo programado</v>
      </c>
      <c r="Z376" s="575"/>
      <c r="AA376" s="575"/>
      <c r="AB376" s="575"/>
      <c r="AC376" s="575"/>
      <c r="AD376" s="575"/>
    </row>
    <row r="377" spans="1:30" ht="35.25" hidden="1" customHeight="1" thickTop="1" thickBot="1">
      <c r="A377" s="563">
        <v>21</v>
      </c>
      <c r="B377" s="564"/>
      <c r="C377" s="564"/>
      <c r="D377" s="564"/>
      <c r="E377" s="564"/>
      <c r="F377" s="584" t="s">
        <v>1377</v>
      </c>
      <c r="G377" s="585"/>
      <c r="H377" s="585"/>
      <c r="I377" s="567" t="str">
        <f t="shared" si="109"/>
        <v>No hay ejecución</v>
      </c>
      <c r="J377" s="568" t="str">
        <f t="shared" si="110"/>
        <v>NA</v>
      </c>
      <c r="K377" s="586"/>
      <c r="L377" s="580"/>
      <c r="M377" s="580"/>
      <c r="N377" s="567" t="str">
        <f t="shared" si="108"/>
        <v>No hay ejecución</v>
      </c>
      <c r="O377" s="568" t="str">
        <f t="shared" si="111"/>
        <v>NA</v>
      </c>
      <c r="P377" s="575"/>
      <c r="Q377" s="575"/>
      <c r="R377" s="575"/>
      <c r="S377" s="576"/>
      <c r="T377" s="576"/>
      <c r="U377" s="575"/>
      <c r="V377" s="575"/>
      <c r="W377" s="575"/>
      <c r="X377" s="576"/>
      <c r="Y377" s="576"/>
      <c r="Z377" s="575"/>
      <c r="AA377" s="575"/>
      <c r="AB377" s="575"/>
      <c r="AC377" s="575"/>
      <c r="AD377" s="575"/>
    </row>
    <row r="378" spans="1:30" ht="35.25" hidden="1" customHeight="1" thickTop="1" thickBot="1">
      <c r="A378" s="563">
        <v>21.1</v>
      </c>
      <c r="B378" s="564"/>
      <c r="C378" s="564"/>
      <c r="D378" s="564"/>
      <c r="E378" s="564"/>
      <c r="F378" s="577" t="s">
        <v>1378</v>
      </c>
      <c r="G378" s="578"/>
      <c r="H378" s="578"/>
      <c r="I378" s="567" t="str">
        <f t="shared" si="109"/>
        <v>No hay ejecución</v>
      </c>
      <c r="J378" s="568" t="str">
        <f t="shared" si="110"/>
        <v>NA</v>
      </c>
      <c r="K378" s="578"/>
      <c r="L378" s="580"/>
      <c r="M378" s="580"/>
      <c r="N378" s="567" t="str">
        <f t="shared" si="108"/>
        <v>No hay ejecución</v>
      </c>
      <c r="O378" s="568" t="str">
        <f t="shared" si="111"/>
        <v>NA</v>
      </c>
      <c r="P378" s="575"/>
      <c r="Q378" s="575"/>
      <c r="R378" s="575"/>
      <c r="S378" s="576"/>
      <c r="T378" s="576"/>
      <c r="U378" s="575"/>
      <c r="V378" s="575"/>
      <c r="W378" s="575"/>
      <c r="X378" s="576"/>
      <c r="Y378" s="576"/>
      <c r="Z378" s="575"/>
      <c r="AA378" s="575"/>
      <c r="AB378" s="575"/>
      <c r="AC378" s="575"/>
      <c r="AD378" s="575"/>
    </row>
    <row r="379" spans="1:30" ht="35.25" hidden="1" customHeight="1" thickTop="1" thickBot="1">
      <c r="A379" s="563">
        <v>21.1</v>
      </c>
      <c r="B379" s="564"/>
      <c r="C379" s="564"/>
      <c r="D379" s="564"/>
      <c r="E379" s="564"/>
      <c r="F379" s="577" t="s">
        <v>1378</v>
      </c>
      <c r="G379" s="578"/>
      <c r="H379" s="578"/>
      <c r="I379" s="567" t="str">
        <f t="shared" si="109"/>
        <v>No hay ejecución</v>
      </c>
      <c r="J379" s="568" t="str">
        <f t="shared" si="110"/>
        <v>NA</v>
      </c>
      <c r="K379" s="578"/>
      <c r="L379" s="580"/>
      <c r="M379" s="580"/>
      <c r="N379" s="567" t="str">
        <f t="shared" si="108"/>
        <v>No hay ejecución</v>
      </c>
      <c r="O379" s="568" t="str">
        <f t="shared" si="111"/>
        <v>NA</v>
      </c>
      <c r="P379" s="575"/>
      <c r="Q379" s="575"/>
      <c r="R379" s="575"/>
      <c r="S379" s="576"/>
      <c r="T379" s="576"/>
      <c r="U379" s="575"/>
      <c r="V379" s="575"/>
      <c r="W379" s="575"/>
      <c r="X379" s="576"/>
      <c r="Y379" s="576"/>
      <c r="Z379" s="575"/>
      <c r="AA379" s="575"/>
      <c r="AB379" s="575"/>
      <c r="AC379" s="575"/>
      <c r="AD379" s="575"/>
    </row>
    <row r="380" spans="1:30" ht="35.25" hidden="1" customHeight="1" thickTop="1" thickBot="1">
      <c r="A380" s="563">
        <v>21.1</v>
      </c>
      <c r="B380" s="564"/>
      <c r="C380" s="564"/>
      <c r="D380" s="564"/>
      <c r="E380" s="564"/>
      <c r="F380" s="577" t="s">
        <v>1378</v>
      </c>
      <c r="G380" s="578"/>
      <c r="H380" s="578"/>
      <c r="I380" s="567" t="str">
        <f t="shared" si="109"/>
        <v>No hay ejecución</v>
      </c>
      <c r="J380" s="568" t="str">
        <f t="shared" si="110"/>
        <v>NA</v>
      </c>
      <c r="K380" s="578"/>
      <c r="L380" s="580"/>
      <c r="M380" s="580"/>
      <c r="N380" s="567" t="str">
        <f t="shared" si="108"/>
        <v>No hay ejecución</v>
      </c>
      <c r="O380" s="568" t="str">
        <f t="shared" si="111"/>
        <v>NA</v>
      </c>
      <c r="P380" s="575"/>
      <c r="Q380" s="575"/>
      <c r="R380" s="575"/>
      <c r="S380" s="576"/>
      <c r="T380" s="576"/>
      <c r="U380" s="575"/>
      <c r="V380" s="575"/>
      <c r="W380" s="575"/>
      <c r="X380" s="576"/>
      <c r="Y380" s="576"/>
      <c r="Z380" s="575"/>
      <c r="AA380" s="575"/>
      <c r="AB380" s="575"/>
      <c r="AC380" s="575"/>
      <c r="AD380" s="575"/>
    </row>
    <row r="381" spans="1:30" ht="35.25" hidden="1" customHeight="1" thickTop="1" thickBot="1">
      <c r="A381" s="563">
        <v>21.1</v>
      </c>
      <c r="B381" s="564"/>
      <c r="C381" s="564"/>
      <c r="D381" s="564"/>
      <c r="E381" s="564"/>
      <c r="F381" s="577" t="s">
        <v>1378</v>
      </c>
      <c r="G381" s="578"/>
      <c r="H381" s="578"/>
      <c r="I381" s="567" t="str">
        <f t="shared" si="109"/>
        <v>No hay ejecución</v>
      </c>
      <c r="J381" s="568" t="str">
        <f t="shared" si="110"/>
        <v>NA</v>
      </c>
      <c r="K381" s="578"/>
      <c r="L381" s="580"/>
      <c r="M381" s="580"/>
      <c r="N381" s="567" t="str">
        <f t="shared" si="108"/>
        <v>No hay ejecución</v>
      </c>
      <c r="O381" s="568" t="str">
        <f t="shared" si="111"/>
        <v>NA</v>
      </c>
      <c r="P381" s="575"/>
      <c r="Q381" s="575"/>
      <c r="R381" s="575"/>
      <c r="S381" s="576"/>
      <c r="T381" s="576"/>
      <c r="U381" s="575"/>
      <c r="V381" s="575"/>
      <c r="W381" s="575"/>
      <c r="X381" s="576"/>
      <c r="Y381" s="576"/>
      <c r="Z381" s="575"/>
      <c r="AA381" s="575"/>
      <c r="AB381" s="575"/>
      <c r="AC381" s="575"/>
      <c r="AD381" s="575"/>
    </row>
    <row r="382" spans="1:30" ht="35.25" hidden="1" customHeight="1" thickTop="1" thickBot="1">
      <c r="A382" s="563">
        <v>21.1</v>
      </c>
      <c r="B382" s="564"/>
      <c r="C382" s="564"/>
      <c r="D382" s="564"/>
      <c r="E382" s="564"/>
      <c r="F382" s="577" t="s">
        <v>1378</v>
      </c>
      <c r="G382" s="578"/>
      <c r="H382" s="578"/>
      <c r="I382" s="567" t="str">
        <f t="shared" si="109"/>
        <v>No hay ejecución</v>
      </c>
      <c r="J382" s="568" t="str">
        <f t="shared" si="110"/>
        <v>NA</v>
      </c>
      <c r="K382" s="578"/>
      <c r="L382" s="580"/>
      <c r="M382" s="580"/>
      <c r="N382" s="567" t="str">
        <f t="shared" si="108"/>
        <v>No hay ejecución</v>
      </c>
      <c r="O382" s="568" t="str">
        <f t="shared" si="111"/>
        <v>NA</v>
      </c>
      <c r="P382" s="575"/>
      <c r="Q382" s="575"/>
      <c r="R382" s="575"/>
      <c r="S382" s="576"/>
      <c r="T382" s="576"/>
      <c r="U382" s="575"/>
      <c r="V382" s="575"/>
      <c r="W382" s="575"/>
      <c r="X382" s="576"/>
      <c r="Y382" s="576"/>
      <c r="Z382" s="575"/>
      <c r="AA382" s="575"/>
      <c r="AB382" s="575"/>
      <c r="AC382" s="575"/>
      <c r="AD382" s="575"/>
    </row>
    <row r="383" spans="1:30" ht="35.25" hidden="1" customHeight="1" thickTop="1" thickBot="1">
      <c r="A383" s="563">
        <v>21.1</v>
      </c>
      <c r="B383" s="564"/>
      <c r="C383" s="564"/>
      <c r="D383" s="564"/>
      <c r="E383" s="564"/>
      <c r="F383" s="577" t="s">
        <v>1378</v>
      </c>
      <c r="G383" s="578"/>
      <c r="H383" s="578"/>
      <c r="I383" s="567" t="str">
        <f t="shared" si="109"/>
        <v>No hay ejecución</v>
      </c>
      <c r="J383" s="568" t="str">
        <f t="shared" si="110"/>
        <v>NA</v>
      </c>
      <c r="K383" s="578"/>
      <c r="L383" s="580"/>
      <c r="M383" s="580"/>
      <c r="N383" s="567" t="str">
        <f t="shared" si="108"/>
        <v>No hay ejecución</v>
      </c>
      <c r="O383" s="568" t="str">
        <f t="shared" si="111"/>
        <v>NA</v>
      </c>
      <c r="P383" s="575"/>
      <c r="Q383" s="575"/>
      <c r="R383" s="575"/>
      <c r="S383" s="576"/>
      <c r="T383" s="576"/>
      <c r="U383" s="575"/>
      <c r="V383" s="575"/>
      <c r="W383" s="575"/>
      <c r="X383" s="576"/>
      <c r="Y383" s="576"/>
      <c r="Z383" s="575"/>
      <c r="AA383" s="575"/>
      <c r="AB383" s="575"/>
      <c r="AC383" s="575"/>
      <c r="AD383" s="575"/>
    </row>
    <row r="384" spans="1:30" ht="35.25" hidden="1" customHeight="1" thickTop="1" thickBot="1">
      <c r="A384" s="563">
        <v>21.2</v>
      </c>
      <c r="B384" s="564"/>
      <c r="C384" s="564"/>
      <c r="D384" s="564"/>
      <c r="E384" s="564"/>
      <c r="F384" s="577" t="s">
        <v>1379</v>
      </c>
      <c r="G384" s="578">
        <v>52</v>
      </c>
      <c r="H384" s="578">
        <v>52</v>
      </c>
      <c r="I384" s="567">
        <f t="shared" si="109"/>
        <v>1</v>
      </c>
      <c r="J384" s="568" t="str">
        <f t="shared" si="110"/>
        <v>De acuerdo con lo programado</v>
      </c>
      <c r="K384" s="578"/>
      <c r="L384" s="580">
        <v>15</v>
      </c>
      <c r="M384" s="580">
        <v>15</v>
      </c>
      <c r="N384" s="567">
        <f t="shared" si="108"/>
        <v>1</v>
      </c>
      <c r="O384" s="568" t="str">
        <f t="shared" si="111"/>
        <v>De acuerdo con lo programado</v>
      </c>
      <c r="P384" s="575"/>
      <c r="Q384" s="575"/>
      <c r="R384" s="575"/>
      <c r="S384" s="567" t="str">
        <f t="shared" ref="S384" si="115">IF(R384="","No hay ejecución",IF(AND(Q384=0),"No hay Programación", R384/Q384))</f>
        <v>No hay ejecución</v>
      </c>
      <c r="T384" s="568" t="str">
        <f t="shared" ref="T384" si="116">IF(S384="No hay ejecución","NA",IF(S384&gt;=90%,"De acuerdo con lo programado",IF(S384&gt;=51%,"Atraso Leve",IF(S384&lt;=50%,"En riesgo cumplimiento"))))</f>
        <v>NA</v>
      </c>
      <c r="U384" s="575"/>
      <c r="V384" s="575">
        <v>0</v>
      </c>
      <c r="W384" s="575">
        <v>0</v>
      </c>
      <c r="X384" s="576">
        <v>0</v>
      </c>
      <c r="Y384" s="576"/>
      <c r="Z384" s="575"/>
      <c r="AA384" s="575"/>
      <c r="AB384" s="575"/>
      <c r="AC384" s="575"/>
      <c r="AD384" s="575"/>
    </row>
    <row r="385" spans="1:30" ht="35.25" hidden="1" customHeight="1" thickTop="1" thickBot="1">
      <c r="A385" s="563">
        <v>22</v>
      </c>
      <c r="B385" s="564"/>
      <c r="C385" s="564"/>
      <c r="D385" s="564"/>
      <c r="E385" s="564"/>
      <c r="F385" s="565" t="s">
        <v>1380</v>
      </c>
      <c r="G385" s="566"/>
      <c r="H385" s="566"/>
      <c r="I385" s="567" t="str">
        <f t="shared" si="109"/>
        <v>No hay ejecución</v>
      </c>
      <c r="J385" s="568" t="str">
        <f t="shared" si="110"/>
        <v>NA</v>
      </c>
      <c r="K385" s="569"/>
      <c r="L385" s="580"/>
      <c r="M385" s="580"/>
      <c r="N385" s="567" t="str">
        <f t="shared" si="108"/>
        <v>No hay ejecución</v>
      </c>
      <c r="O385" s="568" t="str">
        <f t="shared" si="111"/>
        <v>NA</v>
      </c>
      <c r="P385" s="575"/>
      <c r="Q385" s="575"/>
      <c r="R385" s="575"/>
      <c r="S385" s="576"/>
      <c r="T385" s="576"/>
      <c r="U385" s="575"/>
      <c r="V385" s="575"/>
      <c r="W385" s="575"/>
      <c r="X385" s="576"/>
      <c r="Y385" s="576"/>
      <c r="Z385" s="575"/>
      <c r="AA385" s="575"/>
      <c r="AB385" s="575"/>
      <c r="AC385" s="575"/>
      <c r="AD385" s="575"/>
    </row>
    <row r="386" spans="1:30" ht="35.25" hidden="1" customHeight="1" thickTop="1" thickBot="1">
      <c r="A386" s="563">
        <v>22.1</v>
      </c>
      <c r="B386" s="564"/>
      <c r="C386" s="564"/>
      <c r="D386" s="564"/>
      <c r="E386" s="564"/>
      <c r="F386" s="577" t="s">
        <v>1381</v>
      </c>
      <c r="G386" s="578">
        <v>4</v>
      </c>
      <c r="H386" s="578">
        <v>4</v>
      </c>
      <c r="I386" s="567">
        <f t="shared" si="109"/>
        <v>1</v>
      </c>
      <c r="J386" s="568" t="str">
        <f t="shared" si="110"/>
        <v>De acuerdo con lo programado</v>
      </c>
      <c r="K386" s="578"/>
      <c r="L386" s="580">
        <v>0</v>
      </c>
      <c r="M386" s="580">
        <v>0</v>
      </c>
      <c r="N386" s="567" t="str">
        <f t="shared" si="108"/>
        <v>No hay Programación</v>
      </c>
      <c r="O386" s="568" t="str">
        <f t="shared" si="111"/>
        <v>De acuerdo con lo programado</v>
      </c>
      <c r="P386" s="575"/>
      <c r="Q386" s="575"/>
      <c r="R386" s="575"/>
      <c r="S386" s="576"/>
      <c r="T386" s="576"/>
      <c r="U386" s="575"/>
      <c r="V386" s="575"/>
      <c r="W386" s="575"/>
      <c r="X386" s="576"/>
      <c r="Y386" s="576"/>
      <c r="Z386" s="575"/>
      <c r="AA386" s="575"/>
      <c r="AB386" s="575"/>
      <c r="AC386" s="575"/>
      <c r="AD386" s="575"/>
    </row>
    <row r="387" spans="1:30" ht="35.25" hidden="1" customHeight="1" thickTop="1" thickBot="1">
      <c r="A387" s="563">
        <v>22.1</v>
      </c>
      <c r="B387" s="564"/>
      <c r="C387" s="564"/>
      <c r="D387" s="564"/>
      <c r="E387" s="564"/>
      <c r="F387" s="577" t="s">
        <v>1381</v>
      </c>
      <c r="G387" s="578">
        <v>3</v>
      </c>
      <c r="H387" s="578">
        <v>3</v>
      </c>
      <c r="I387" s="567">
        <f t="shared" si="109"/>
        <v>1</v>
      </c>
      <c r="J387" s="568" t="str">
        <f t="shared" si="110"/>
        <v>De acuerdo con lo programado</v>
      </c>
      <c r="K387" s="578"/>
      <c r="L387" s="580">
        <v>0</v>
      </c>
      <c r="M387" s="580">
        <v>0</v>
      </c>
      <c r="N387" s="567" t="str">
        <f t="shared" si="108"/>
        <v>No hay Programación</v>
      </c>
      <c r="O387" s="568" t="str">
        <f t="shared" si="111"/>
        <v>De acuerdo con lo programado</v>
      </c>
      <c r="P387" s="575"/>
      <c r="Q387" s="575"/>
      <c r="R387" s="575"/>
      <c r="S387" s="576"/>
      <c r="T387" s="576"/>
      <c r="U387" s="575"/>
      <c r="V387" s="575"/>
      <c r="W387" s="575"/>
      <c r="X387" s="576"/>
      <c r="Y387" s="576"/>
      <c r="Z387" s="575"/>
      <c r="AA387" s="575"/>
      <c r="AB387" s="575"/>
      <c r="AC387" s="575"/>
      <c r="AD387" s="575"/>
    </row>
    <row r="388" spans="1:30" ht="35.25" hidden="1" customHeight="1" thickTop="1" thickBot="1">
      <c r="A388" s="563">
        <v>23</v>
      </c>
      <c r="B388" s="564"/>
      <c r="C388" s="564"/>
      <c r="D388" s="564"/>
      <c r="E388" s="564"/>
      <c r="F388" s="565" t="s">
        <v>1382</v>
      </c>
      <c r="G388" s="566"/>
      <c r="H388" s="566"/>
      <c r="I388" s="567" t="str">
        <f t="shared" si="109"/>
        <v>No hay ejecución</v>
      </c>
      <c r="J388" s="568" t="str">
        <f t="shared" si="110"/>
        <v>NA</v>
      </c>
      <c r="K388" s="569"/>
      <c r="L388" s="580"/>
      <c r="M388" s="580"/>
      <c r="N388" s="567" t="str">
        <f t="shared" si="108"/>
        <v>No hay ejecución</v>
      </c>
      <c r="O388" s="568" t="str">
        <f t="shared" si="111"/>
        <v>NA</v>
      </c>
      <c r="P388" s="575"/>
      <c r="Q388" s="575"/>
      <c r="R388" s="575"/>
      <c r="S388" s="576"/>
      <c r="T388" s="576"/>
      <c r="U388" s="575"/>
      <c r="V388" s="575"/>
      <c r="W388" s="575"/>
      <c r="X388" s="576"/>
      <c r="Y388" s="576"/>
      <c r="Z388" s="575"/>
      <c r="AA388" s="575"/>
      <c r="AB388" s="575"/>
      <c r="AC388" s="575"/>
      <c r="AD388" s="575"/>
    </row>
    <row r="389" spans="1:30" ht="35.25" hidden="1" customHeight="1" thickTop="1" thickBot="1">
      <c r="A389" s="563">
        <v>23.1</v>
      </c>
      <c r="B389" s="564"/>
      <c r="C389" s="564"/>
      <c r="D389" s="564"/>
      <c r="E389" s="564"/>
      <c r="F389" s="577" t="s">
        <v>1383</v>
      </c>
      <c r="G389" s="578">
        <v>4</v>
      </c>
      <c r="H389" s="578">
        <v>4</v>
      </c>
      <c r="I389" s="567">
        <f t="shared" si="109"/>
        <v>1</v>
      </c>
      <c r="J389" s="568" t="str">
        <f t="shared" si="110"/>
        <v>De acuerdo con lo programado</v>
      </c>
      <c r="K389" s="578"/>
      <c r="L389" s="580">
        <v>0</v>
      </c>
      <c r="M389" s="580">
        <v>0</v>
      </c>
      <c r="N389" s="567" t="str">
        <f t="shared" si="108"/>
        <v>No hay Programación</v>
      </c>
      <c r="O389" s="568" t="str">
        <f t="shared" si="111"/>
        <v>De acuerdo con lo programado</v>
      </c>
      <c r="P389" s="575"/>
      <c r="Q389" s="575"/>
      <c r="R389" s="575"/>
      <c r="S389" s="576"/>
      <c r="T389" s="576"/>
      <c r="U389" s="575"/>
      <c r="V389" s="575"/>
      <c r="W389" s="575"/>
      <c r="X389" s="576"/>
      <c r="Y389" s="576"/>
      <c r="Z389" s="575"/>
      <c r="AA389" s="575"/>
      <c r="AB389" s="575"/>
      <c r="AC389" s="575"/>
      <c r="AD389" s="575"/>
    </row>
    <row r="390" spans="1:30" ht="35.25" hidden="1" customHeight="1" thickTop="1" thickBot="1">
      <c r="A390" s="563">
        <v>23.1</v>
      </c>
      <c r="B390" s="564"/>
      <c r="C390" s="564"/>
      <c r="D390" s="564"/>
      <c r="E390" s="564"/>
      <c r="F390" s="577" t="s">
        <v>1383</v>
      </c>
      <c r="G390" s="578">
        <v>4</v>
      </c>
      <c r="H390" s="578">
        <v>4</v>
      </c>
      <c r="I390" s="567">
        <f t="shared" si="109"/>
        <v>1</v>
      </c>
      <c r="J390" s="568" t="str">
        <f t="shared" si="110"/>
        <v>De acuerdo con lo programado</v>
      </c>
      <c r="K390" s="578"/>
      <c r="L390" s="580">
        <v>0</v>
      </c>
      <c r="M390" s="580">
        <v>0</v>
      </c>
      <c r="N390" s="567" t="str">
        <f t="shared" si="108"/>
        <v>No hay Programación</v>
      </c>
      <c r="O390" s="568" t="str">
        <f t="shared" si="111"/>
        <v>De acuerdo con lo programado</v>
      </c>
      <c r="P390" s="575"/>
      <c r="Q390" s="575"/>
      <c r="R390" s="575"/>
      <c r="S390" s="576"/>
      <c r="T390" s="576"/>
      <c r="U390" s="575"/>
      <c r="V390" s="575"/>
      <c r="W390" s="575"/>
      <c r="X390" s="576"/>
      <c r="Y390" s="576"/>
      <c r="Z390" s="575"/>
      <c r="AA390" s="575"/>
      <c r="AB390" s="575"/>
      <c r="AC390" s="575"/>
      <c r="AD390" s="575"/>
    </row>
    <row r="391" spans="1:30" ht="35.25" hidden="1" customHeight="1" thickTop="1" thickBot="1">
      <c r="A391" s="563">
        <v>24</v>
      </c>
      <c r="B391" s="564"/>
      <c r="C391" s="564"/>
      <c r="D391" s="564"/>
      <c r="E391" s="564"/>
      <c r="F391" s="565" t="s">
        <v>1384</v>
      </c>
      <c r="G391" s="566"/>
      <c r="H391" s="566"/>
      <c r="I391" s="567" t="str">
        <f t="shared" si="109"/>
        <v>No hay ejecución</v>
      </c>
      <c r="J391" s="568" t="str">
        <f t="shared" si="110"/>
        <v>NA</v>
      </c>
      <c r="K391" s="569"/>
      <c r="L391" s="580"/>
      <c r="M391" s="580"/>
      <c r="N391" s="567" t="str">
        <f t="shared" si="108"/>
        <v>No hay ejecución</v>
      </c>
      <c r="O391" s="568" t="str">
        <f t="shared" si="111"/>
        <v>NA</v>
      </c>
      <c r="P391" s="575"/>
      <c r="Q391" s="575"/>
      <c r="R391" s="575"/>
      <c r="S391" s="576"/>
      <c r="T391" s="576"/>
      <c r="U391" s="575"/>
      <c r="V391" s="575"/>
      <c r="W391" s="575"/>
      <c r="X391" s="576"/>
      <c r="Y391" s="576"/>
      <c r="Z391" s="575"/>
      <c r="AA391" s="575"/>
      <c r="AB391" s="575"/>
      <c r="AC391" s="575"/>
      <c r="AD391" s="575"/>
    </row>
    <row r="392" spans="1:30" ht="35.25" customHeight="1" thickTop="1" thickBot="1">
      <c r="A392" s="563">
        <v>24.1</v>
      </c>
      <c r="B392" s="564"/>
      <c r="C392" s="564"/>
      <c r="D392" s="564"/>
      <c r="E392" s="564"/>
      <c r="F392" s="594" t="s">
        <v>1384</v>
      </c>
      <c r="G392" s="595">
        <v>21</v>
      </c>
      <c r="H392" s="595">
        <v>21</v>
      </c>
      <c r="I392" s="567">
        <f t="shared" si="109"/>
        <v>1</v>
      </c>
      <c r="J392" s="568" t="str">
        <f t="shared" si="110"/>
        <v>De acuerdo con lo programado</v>
      </c>
      <c r="K392" s="595"/>
      <c r="L392" s="580">
        <v>15</v>
      </c>
      <c r="M392" s="580">
        <v>15</v>
      </c>
      <c r="N392" s="567">
        <f t="shared" si="108"/>
        <v>1</v>
      </c>
      <c r="O392" s="568" t="str">
        <f t="shared" si="111"/>
        <v>De acuerdo con lo programado</v>
      </c>
      <c r="P392" s="575"/>
      <c r="Q392" s="575">
        <v>28</v>
      </c>
      <c r="R392" s="575">
        <v>28</v>
      </c>
      <c r="S392" s="567">
        <f t="shared" ref="S392:S397" si="117">IF(R392="","No hay ejecución",IF(AND(Q392=0),"No hay Programación", R392/Q392))</f>
        <v>1</v>
      </c>
      <c r="T392" s="568" t="str">
        <f t="shared" ref="T392:T397" si="118">IF(S392="No hay ejecución","NA",IF(S392&gt;=90%,"De acuerdo con lo programado",IF(S392&gt;=51%,"Atraso Leve",IF(S392&lt;=50%,"En riesgo cumplimiento"))))</f>
        <v>De acuerdo con lo programado</v>
      </c>
      <c r="U392" s="575"/>
      <c r="V392" s="575">
        <v>16</v>
      </c>
      <c r="W392" s="575">
        <v>16</v>
      </c>
      <c r="X392" s="576">
        <v>100</v>
      </c>
      <c r="Y392" s="576" t="str">
        <f t="shared" ref="Y392:Y397" si="119">IF(X392="No hay ejecución","NA",IF(X392&gt;=90%,"De acuerdo con lo programado",IF(X392&gt;=51%,"Atraso Leve",IF(X392&lt;=50%,"En riesgo cumplimiento"))))</f>
        <v>De acuerdo con lo programado</v>
      </c>
      <c r="Z392" s="575"/>
      <c r="AA392" s="575"/>
      <c r="AB392" s="575"/>
      <c r="AC392" s="575"/>
      <c r="AD392" s="575"/>
    </row>
    <row r="393" spans="1:30" ht="35.25" customHeight="1" thickTop="1" thickBot="1">
      <c r="A393" s="563">
        <v>24.1</v>
      </c>
      <c r="B393" s="564"/>
      <c r="C393" s="564"/>
      <c r="D393" s="564"/>
      <c r="E393" s="564"/>
      <c r="F393" s="594" t="s">
        <v>1384</v>
      </c>
      <c r="G393" s="595">
        <v>15</v>
      </c>
      <c r="H393" s="595">
        <v>15</v>
      </c>
      <c r="I393" s="567">
        <f t="shared" si="109"/>
        <v>1</v>
      </c>
      <c r="J393" s="568" t="str">
        <f t="shared" si="110"/>
        <v>De acuerdo con lo programado</v>
      </c>
      <c r="K393" s="595"/>
      <c r="L393" s="580">
        <v>15</v>
      </c>
      <c r="M393" s="580">
        <v>15</v>
      </c>
      <c r="N393" s="567">
        <f t="shared" si="108"/>
        <v>1</v>
      </c>
      <c r="O393" s="568" t="str">
        <f t="shared" si="111"/>
        <v>De acuerdo con lo programado</v>
      </c>
      <c r="P393" s="575"/>
      <c r="Q393" s="575">
        <v>12</v>
      </c>
      <c r="R393" s="575">
        <v>12</v>
      </c>
      <c r="S393" s="567">
        <f t="shared" si="117"/>
        <v>1</v>
      </c>
      <c r="T393" s="568" t="str">
        <f t="shared" si="118"/>
        <v>De acuerdo con lo programado</v>
      </c>
      <c r="U393" s="575"/>
      <c r="V393" s="575">
        <v>15</v>
      </c>
      <c r="W393" s="575">
        <v>15</v>
      </c>
      <c r="X393" s="576">
        <v>100</v>
      </c>
      <c r="Y393" s="576" t="str">
        <f t="shared" si="119"/>
        <v>De acuerdo con lo programado</v>
      </c>
      <c r="Z393" s="575"/>
      <c r="AA393" s="575"/>
      <c r="AB393" s="575"/>
      <c r="AC393" s="575"/>
      <c r="AD393" s="575"/>
    </row>
    <row r="394" spans="1:30" ht="35.25" customHeight="1" thickTop="1" thickBot="1">
      <c r="A394" s="563">
        <v>24.1</v>
      </c>
      <c r="B394" s="564"/>
      <c r="C394" s="564"/>
      <c r="D394" s="564"/>
      <c r="E394" s="564"/>
      <c r="F394" s="594" t="s">
        <v>1384</v>
      </c>
      <c r="G394" s="595">
        <v>18</v>
      </c>
      <c r="H394" s="595">
        <v>18</v>
      </c>
      <c r="I394" s="567">
        <f t="shared" si="109"/>
        <v>1</v>
      </c>
      <c r="J394" s="568" t="str">
        <f t="shared" si="110"/>
        <v>De acuerdo con lo programado</v>
      </c>
      <c r="K394" s="595"/>
      <c r="L394" s="580">
        <v>14</v>
      </c>
      <c r="M394" s="580">
        <v>14</v>
      </c>
      <c r="N394" s="567">
        <f t="shared" si="108"/>
        <v>1</v>
      </c>
      <c r="O394" s="568" t="str">
        <f t="shared" si="111"/>
        <v>De acuerdo con lo programado</v>
      </c>
      <c r="P394" s="575"/>
      <c r="Q394" s="575">
        <v>15</v>
      </c>
      <c r="R394" s="575">
        <v>14</v>
      </c>
      <c r="S394" s="567">
        <f t="shared" si="117"/>
        <v>0.93333333333333335</v>
      </c>
      <c r="T394" s="568" t="str">
        <f t="shared" si="118"/>
        <v>De acuerdo con lo programado</v>
      </c>
      <c r="U394" s="575"/>
      <c r="V394" s="575">
        <v>20</v>
      </c>
      <c r="W394" s="575">
        <v>20</v>
      </c>
      <c r="X394" s="576">
        <v>100</v>
      </c>
      <c r="Y394" s="576" t="str">
        <f t="shared" si="119"/>
        <v>De acuerdo con lo programado</v>
      </c>
      <c r="Z394" s="575"/>
      <c r="AA394" s="575"/>
      <c r="AB394" s="575"/>
      <c r="AC394" s="575"/>
      <c r="AD394" s="575"/>
    </row>
    <row r="395" spans="1:30" ht="35.25" customHeight="1" thickTop="1" thickBot="1">
      <c r="A395" s="563">
        <v>24.1</v>
      </c>
      <c r="B395" s="564"/>
      <c r="C395" s="564"/>
      <c r="D395" s="564"/>
      <c r="E395" s="564"/>
      <c r="F395" s="594" t="s">
        <v>1384</v>
      </c>
      <c r="G395" s="595">
        <v>21</v>
      </c>
      <c r="H395" s="595">
        <v>21</v>
      </c>
      <c r="I395" s="567">
        <f t="shared" si="109"/>
        <v>1</v>
      </c>
      <c r="J395" s="568" t="str">
        <f t="shared" si="110"/>
        <v>De acuerdo con lo programado</v>
      </c>
      <c r="K395" s="595"/>
      <c r="L395" s="580">
        <v>16</v>
      </c>
      <c r="M395" s="580">
        <v>16</v>
      </c>
      <c r="N395" s="567">
        <f t="shared" si="108"/>
        <v>1</v>
      </c>
      <c r="O395" s="568" t="str">
        <f t="shared" si="111"/>
        <v>De acuerdo con lo programado</v>
      </c>
      <c r="P395" s="575"/>
      <c r="Q395" s="575">
        <v>10</v>
      </c>
      <c r="R395" s="575">
        <v>10</v>
      </c>
      <c r="S395" s="567">
        <f t="shared" si="117"/>
        <v>1</v>
      </c>
      <c r="T395" s="568" t="str">
        <f t="shared" si="118"/>
        <v>De acuerdo con lo programado</v>
      </c>
      <c r="U395" s="575"/>
      <c r="V395" s="575">
        <v>12</v>
      </c>
      <c r="W395" s="575">
        <v>12</v>
      </c>
      <c r="X395" s="576">
        <v>100</v>
      </c>
      <c r="Y395" s="576" t="str">
        <f t="shared" si="119"/>
        <v>De acuerdo con lo programado</v>
      </c>
      <c r="Z395" s="575"/>
      <c r="AA395" s="575"/>
      <c r="AB395" s="575"/>
      <c r="AC395" s="575"/>
      <c r="AD395" s="575"/>
    </row>
    <row r="396" spans="1:30" ht="35.25" customHeight="1" thickTop="1" thickBot="1">
      <c r="A396" s="563">
        <v>24.1</v>
      </c>
      <c r="B396" s="564"/>
      <c r="C396" s="564"/>
      <c r="D396" s="564"/>
      <c r="E396" s="564"/>
      <c r="F396" s="594" t="s">
        <v>1384</v>
      </c>
      <c r="G396" s="595">
        <v>16</v>
      </c>
      <c r="H396" s="595">
        <v>16</v>
      </c>
      <c r="I396" s="567">
        <f t="shared" si="109"/>
        <v>1</v>
      </c>
      <c r="J396" s="568" t="str">
        <f t="shared" si="110"/>
        <v>De acuerdo con lo programado</v>
      </c>
      <c r="K396" s="595"/>
      <c r="L396" s="580">
        <v>15</v>
      </c>
      <c r="M396" s="580">
        <v>15</v>
      </c>
      <c r="N396" s="567">
        <f t="shared" si="108"/>
        <v>1</v>
      </c>
      <c r="O396" s="568" t="str">
        <f t="shared" si="111"/>
        <v>De acuerdo con lo programado</v>
      </c>
      <c r="P396" s="575"/>
      <c r="Q396" s="575">
        <v>12</v>
      </c>
      <c r="R396" s="575">
        <v>11</v>
      </c>
      <c r="S396" s="567">
        <f t="shared" si="117"/>
        <v>0.91666666666666663</v>
      </c>
      <c r="T396" s="568" t="str">
        <f t="shared" si="118"/>
        <v>De acuerdo con lo programado</v>
      </c>
      <c r="U396" s="575"/>
      <c r="V396" s="575">
        <v>10</v>
      </c>
      <c r="W396" s="575">
        <v>10</v>
      </c>
      <c r="X396" s="576">
        <v>100</v>
      </c>
      <c r="Y396" s="576" t="str">
        <f t="shared" si="119"/>
        <v>De acuerdo con lo programado</v>
      </c>
      <c r="Z396" s="575"/>
      <c r="AA396" s="575"/>
      <c r="AB396" s="575"/>
      <c r="AC396" s="575"/>
      <c r="AD396" s="575"/>
    </row>
    <row r="397" spans="1:30" ht="35.25" customHeight="1" thickTop="1" thickBot="1">
      <c r="A397" s="563">
        <v>24.1</v>
      </c>
      <c r="B397" s="564"/>
      <c r="C397" s="564"/>
      <c r="D397" s="564"/>
      <c r="E397" s="564"/>
      <c r="F397" s="594" t="s">
        <v>1384</v>
      </c>
      <c r="G397" s="595">
        <v>21</v>
      </c>
      <c r="H397" s="595">
        <v>21</v>
      </c>
      <c r="I397" s="567">
        <f t="shared" si="109"/>
        <v>1</v>
      </c>
      <c r="J397" s="568" t="str">
        <f t="shared" si="110"/>
        <v>De acuerdo con lo programado</v>
      </c>
      <c r="K397" s="595"/>
      <c r="L397" s="580">
        <v>12</v>
      </c>
      <c r="M397" s="580">
        <v>10</v>
      </c>
      <c r="N397" s="567">
        <f t="shared" ref="N397:N429" si="120">IF(M397="","No hay ejecución",IF(AND(L397=0),"No hay Programación", M397/L397))</f>
        <v>0.83333333333333337</v>
      </c>
      <c r="O397" s="568" t="str">
        <f t="shared" si="111"/>
        <v>Atraso Leve</v>
      </c>
      <c r="P397" s="575"/>
      <c r="Q397" s="575">
        <v>10</v>
      </c>
      <c r="R397" s="575">
        <v>10</v>
      </c>
      <c r="S397" s="567">
        <f t="shared" si="117"/>
        <v>1</v>
      </c>
      <c r="T397" s="568" t="str">
        <f t="shared" si="118"/>
        <v>De acuerdo con lo programado</v>
      </c>
      <c r="U397" s="575"/>
      <c r="V397" s="575">
        <v>17</v>
      </c>
      <c r="W397" s="575">
        <v>17</v>
      </c>
      <c r="X397" s="576">
        <v>100</v>
      </c>
      <c r="Y397" s="576" t="str">
        <f t="shared" si="119"/>
        <v>De acuerdo con lo programado</v>
      </c>
      <c r="Z397" s="575"/>
      <c r="AA397" s="575"/>
      <c r="AB397" s="575"/>
      <c r="AC397" s="575"/>
      <c r="AD397" s="575"/>
    </row>
    <row r="398" spans="1:30" ht="35.25" hidden="1" customHeight="1" thickTop="1" thickBot="1">
      <c r="A398" s="563">
        <v>25</v>
      </c>
      <c r="B398" s="564"/>
      <c r="C398" s="564"/>
      <c r="D398" s="564"/>
      <c r="E398" s="564"/>
      <c r="F398" s="565" t="s">
        <v>1385</v>
      </c>
      <c r="G398" s="566"/>
      <c r="H398" s="566"/>
      <c r="I398" s="567" t="str">
        <f t="shared" ref="I398:I429" si="121">IF(H398="","No hay ejecución",IF(AND(G398=0),"No hay Programación", H398/G398))</f>
        <v>No hay ejecución</v>
      </c>
      <c r="J398" s="568" t="str">
        <f t="shared" ref="J398:J429" si="122">IF(I398="No hay ejecución","NA",IF(I398&gt;=90%,"De acuerdo con lo programado",IF(I398&gt;=51%,"Atraso Leve",IF(I398&lt;=50%,"En riesgo cumplimiento"))))</f>
        <v>NA</v>
      </c>
      <c r="K398" s="569"/>
      <c r="L398" s="580"/>
      <c r="M398" s="580"/>
      <c r="N398" s="567" t="str">
        <f t="shared" si="120"/>
        <v>No hay ejecución</v>
      </c>
      <c r="O398" s="568" t="str">
        <f t="shared" ref="O398:O429" si="123">IF(N398="No hay ejecución","NA",IF(N398&gt;=90%,"De acuerdo con lo programado",IF(N398&gt;=51%,"Atraso Leve",IF(N398&lt;=50%,"En riesgo cumplimiento"))))</f>
        <v>NA</v>
      </c>
      <c r="P398" s="575"/>
      <c r="Q398" s="575"/>
      <c r="R398" s="575"/>
      <c r="S398" s="576"/>
      <c r="T398" s="576"/>
      <c r="U398" s="575"/>
      <c r="V398" s="575"/>
      <c r="W398" s="575"/>
      <c r="X398" s="576"/>
      <c r="Y398" s="576"/>
      <c r="Z398" s="575"/>
      <c r="AA398" s="575"/>
      <c r="AB398" s="575"/>
      <c r="AC398" s="575"/>
      <c r="AD398" s="575"/>
    </row>
    <row r="399" spans="1:30" ht="35.25" hidden="1" customHeight="1" thickTop="1" thickBot="1">
      <c r="A399" s="563">
        <v>25.1</v>
      </c>
      <c r="B399" s="564"/>
      <c r="C399" s="564"/>
      <c r="D399" s="564"/>
      <c r="E399" s="564"/>
      <c r="F399" s="594" t="s">
        <v>1385</v>
      </c>
      <c r="G399" s="595">
        <v>0</v>
      </c>
      <c r="H399" s="595">
        <v>0</v>
      </c>
      <c r="I399" s="567" t="str">
        <f t="shared" si="121"/>
        <v>No hay Programación</v>
      </c>
      <c r="J399" s="568" t="str">
        <f t="shared" si="122"/>
        <v>De acuerdo con lo programado</v>
      </c>
      <c r="K399" s="595"/>
      <c r="L399" s="580"/>
      <c r="M399" s="580"/>
      <c r="N399" s="567" t="str">
        <f t="shared" si="120"/>
        <v>No hay ejecución</v>
      </c>
      <c r="O399" s="568" t="str">
        <f t="shared" si="123"/>
        <v>NA</v>
      </c>
      <c r="P399" s="575"/>
      <c r="Q399" s="575"/>
      <c r="R399" s="575"/>
      <c r="S399" s="576"/>
      <c r="T399" s="576"/>
      <c r="U399" s="575"/>
      <c r="V399" s="575"/>
      <c r="W399" s="575"/>
      <c r="X399" s="576"/>
      <c r="Y399" s="576"/>
      <c r="Z399" s="575"/>
      <c r="AA399" s="575"/>
      <c r="AB399" s="575"/>
      <c r="AC399" s="575"/>
      <c r="AD399" s="575"/>
    </row>
    <row r="400" spans="1:30" ht="35.25" hidden="1" customHeight="1" thickTop="1" thickBot="1">
      <c r="A400" s="563">
        <v>25.1</v>
      </c>
      <c r="B400" s="564"/>
      <c r="C400" s="564"/>
      <c r="D400" s="564"/>
      <c r="E400" s="564"/>
      <c r="F400" s="594" t="s">
        <v>1385</v>
      </c>
      <c r="G400" s="595">
        <v>0</v>
      </c>
      <c r="H400" s="595">
        <v>0</v>
      </c>
      <c r="I400" s="567" t="str">
        <f t="shared" si="121"/>
        <v>No hay Programación</v>
      </c>
      <c r="J400" s="568" t="str">
        <f t="shared" si="122"/>
        <v>De acuerdo con lo programado</v>
      </c>
      <c r="K400" s="595"/>
      <c r="L400" s="580"/>
      <c r="M400" s="580"/>
      <c r="N400" s="567" t="str">
        <f t="shared" si="120"/>
        <v>No hay ejecución</v>
      </c>
      <c r="O400" s="568" t="str">
        <f t="shared" si="123"/>
        <v>NA</v>
      </c>
      <c r="P400" s="575"/>
      <c r="Q400" s="575"/>
      <c r="R400" s="575"/>
      <c r="S400" s="576"/>
      <c r="T400" s="576"/>
      <c r="U400" s="575"/>
      <c r="V400" s="575"/>
      <c r="W400" s="575"/>
      <c r="X400" s="576"/>
      <c r="Y400" s="576"/>
      <c r="Z400" s="575"/>
      <c r="AA400" s="575"/>
      <c r="AB400" s="575"/>
      <c r="AC400" s="575"/>
      <c r="AD400" s="575"/>
    </row>
    <row r="401" spans="1:30" ht="35.25" hidden="1" customHeight="1" thickTop="1" thickBot="1">
      <c r="A401" s="563">
        <v>25.1</v>
      </c>
      <c r="B401" s="564"/>
      <c r="C401" s="564"/>
      <c r="D401" s="564"/>
      <c r="E401" s="564"/>
      <c r="F401" s="594" t="s">
        <v>1385</v>
      </c>
      <c r="G401" s="595">
        <v>0</v>
      </c>
      <c r="H401" s="595">
        <v>0</v>
      </c>
      <c r="I401" s="567" t="str">
        <f t="shared" si="121"/>
        <v>No hay Programación</v>
      </c>
      <c r="J401" s="568" t="str">
        <f t="shared" si="122"/>
        <v>De acuerdo con lo programado</v>
      </c>
      <c r="K401" s="595"/>
      <c r="L401" s="580"/>
      <c r="M401" s="580"/>
      <c r="N401" s="567" t="str">
        <f t="shared" si="120"/>
        <v>No hay ejecución</v>
      </c>
      <c r="O401" s="568" t="str">
        <f t="shared" si="123"/>
        <v>NA</v>
      </c>
      <c r="P401" s="575"/>
      <c r="Q401" s="575"/>
      <c r="R401" s="575"/>
      <c r="S401" s="576"/>
      <c r="T401" s="576"/>
      <c r="U401" s="575"/>
      <c r="V401" s="575"/>
      <c r="W401" s="575"/>
      <c r="X401" s="576"/>
      <c r="Y401" s="576"/>
      <c r="Z401" s="575"/>
      <c r="AA401" s="575"/>
      <c r="AB401" s="575"/>
      <c r="AC401" s="575"/>
      <c r="AD401" s="575"/>
    </row>
    <row r="402" spans="1:30" ht="35.25" hidden="1" customHeight="1" thickTop="1" thickBot="1">
      <c r="A402" s="563">
        <v>25.1</v>
      </c>
      <c r="B402" s="564"/>
      <c r="C402" s="564"/>
      <c r="D402" s="564"/>
      <c r="E402" s="564"/>
      <c r="F402" s="594" t="s">
        <v>1385</v>
      </c>
      <c r="G402" s="595">
        <v>0</v>
      </c>
      <c r="H402" s="595">
        <v>0</v>
      </c>
      <c r="I402" s="567" t="str">
        <f t="shared" si="121"/>
        <v>No hay Programación</v>
      </c>
      <c r="J402" s="568" t="str">
        <f t="shared" si="122"/>
        <v>De acuerdo con lo programado</v>
      </c>
      <c r="K402" s="595"/>
      <c r="L402" s="580"/>
      <c r="M402" s="580"/>
      <c r="N402" s="567" t="str">
        <f t="shared" si="120"/>
        <v>No hay ejecución</v>
      </c>
      <c r="O402" s="568" t="str">
        <f t="shared" si="123"/>
        <v>NA</v>
      </c>
      <c r="P402" s="575"/>
      <c r="Q402" s="575"/>
      <c r="R402" s="575"/>
      <c r="S402" s="576"/>
      <c r="T402" s="576"/>
      <c r="U402" s="575"/>
      <c r="V402" s="575"/>
      <c r="W402" s="575"/>
      <c r="X402" s="576"/>
      <c r="Y402" s="576"/>
      <c r="Z402" s="575"/>
      <c r="AA402" s="575"/>
      <c r="AB402" s="575"/>
      <c r="AC402" s="575"/>
      <c r="AD402" s="575"/>
    </row>
    <row r="403" spans="1:30" ht="35.25" hidden="1" customHeight="1" thickTop="1" thickBot="1">
      <c r="A403" s="563">
        <v>25.1</v>
      </c>
      <c r="B403" s="564"/>
      <c r="C403" s="564"/>
      <c r="D403" s="564"/>
      <c r="E403" s="564"/>
      <c r="F403" s="594" t="s">
        <v>1385</v>
      </c>
      <c r="G403" s="595">
        <v>0</v>
      </c>
      <c r="H403" s="595">
        <v>0</v>
      </c>
      <c r="I403" s="567" t="str">
        <f t="shared" si="121"/>
        <v>No hay Programación</v>
      </c>
      <c r="J403" s="568" t="str">
        <f t="shared" si="122"/>
        <v>De acuerdo con lo programado</v>
      </c>
      <c r="K403" s="595"/>
      <c r="L403" s="580"/>
      <c r="M403" s="580"/>
      <c r="N403" s="567" t="str">
        <f t="shared" si="120"/>
        <v>No hay ejecución</v>
      </c>
      <c r="O403" s="568" t="str">
        <f t="shared" si="123"/>
        <v>NA</v>
      </c>
      <c r="P403" s="575"/>
      <c r="Q403" s="575"/>
      <c r="R403" s="575"/>
      <c r="S403" s="576"/>
      <c r="T403" s="576"/>
      <c r="U403" s="575"/>
      <c r="V403" s="575"/>
      <c r="W403" s="575"/>
      <c r="X403" s="576"/>
      <c r="Y403" s="576"/>
      <c r="Z403" s="575"/>
      <c r="AA403" s="575"/>
      <c r="AB403" s="575"/>
      <c r="AC403" s="575"/>
      <c r="AD403" s="575"/>
    </row>
    <row r="404" spans="1:30" ht="35.25" hidden="1" customHeight="1" thickTop="1" thickBot="1">
      <c r="A404" s="563">
        <v>25.2</v>
      </c>
      <c r="B404" s="564"/>
      <c r="C404" s="564"/>
      <c r="D404" s="564"/>
      <c r="E404" s="564"/>
      <c r="F404" s="594" t="s">
        <v>1386</v>
      </c>
      <c r="G404" s="595">
        <v>0</v>
      </c>
      <c r="H404" s="595">
        <v>0</v>
      </c>
      <c r="I404" s="567" t="str">
        <f t="shared" si="121"/>
        <v>No hay Programación</v>
      </c>
      <c r="J404" s="568" t="str">
        <f t="shared" si="122"/>
        <v>De acuerdo con lo programado</v>
      </c>
      <c r="K404" s="595"/>
      <c r="L404" s="580"/>
      <c r="M404" s="580"/>
      <c r="N404" s="567" t="str">
        <f t="shared" si="120"/>
        <v>No hay ejecución</v>
      </c>
      <c r="O404" s="568" t="str">
        <f t="shared" si="123"/>
        <v>NA</v>
      </c>
      <c r="P404" s="575"/>
      <c r="Q404" s="575"/>
      <c r="R404" s="575"/>
      <c r="S404" s="576"/>
      <c r="T404" s="576"/>
      <c r="U404" s="575"/>
      <c r="V404" s="575"/>
      <c r="W404" s="575"/>
      <c r="X404" s="576"/>
      <c r="Y404" s="576"/>
      <c r="Z404" s="575"/>
      <c r="AA404" s="575"/>
      <c r="AB404" s="575"/>
      <c r="AC404" s="575"/>
      <c r="AD404" s="575"/>
    </row>
    <row r="405" spans="1:30" ht="35.25" customHeight="1" thickTop="1" thickBot="1">
      <c r="A405" s="563">
        <v>25.3</v>
      </c>
      <c r="B405" s="564"/>
      <c r="C405" s="564"/>
      <c r="D405" s="564"/>
      <c r="E405" s="564"/>
      <c r="F405" s="594" t="s">
        <v>1387</v>
      </c>
      <c r="G405" s="595">
        <v>2</v>
      </c>
      <c r="H405" s="595">
        <v>2</v>
      </c>
      <c r="I405" s="567">
        <f t="shared" si="121"/>
        <v>1</v>
      </c>
      <c r="J405" s="568" t="str">
        <f t="shared" si="122"/>
        <v>De acuerdo con lo programado</v>
      </c>
      <c r="K405" s="595"/>
      <c r="L405" s="580">
        <v>1</v>
      </c>
      <c r="M405" s="580">
        <v>1</v>
      </c>
      <c r="N405" s="567">
        <f t="shared" si="120"/>
        <v>1</v>
      </c>
      <c r="O405" s="568" t="str">
        <f t="shared" si="123"/>
        <v>De acuerdo con lo programado</v>
      </c>
      <c r="P405" s="575"/>
      <c r="Q405" s="575">
        <v>1</v>
      </c>
      <c r="R405" s="575">
        <v>1</v>
      </c>
      <c r="S405" s="567">
        <f t="shared" ref="S405" si="124">IF(R405="","No hay ejecución",IF(AND(Q405=0),"No hay Programación", R405/Q405))</f>
        <v>1</v>
      </c>
      <c r="T405" s="568" t="str">
        <f t="shared" ref="T405" si="125">IF(S405="No hay ejecución","NA",IF(S405&gt;=90%,"De acuerdo con lo programado",IF(S405&gt;=51%,"Atraso Leve",IF(S405&lt;=50%,"En riesgo cumplimiento"))))</f>
        <v>De acuerdo con lo programado</v>
      </c>
      <c r="U405" s="575"/>
      <c r="V405" s="575">
        <v>1</v>
      </c>
      <c r="W405" s="575">
        <v>1</v>
      </c>
      <c r="X405" s="576">
        <v>100</v>
      </c>
      <c r="Y405" s="576" t="str">
        <f>IF(X405="No hay ejecución","NA",IF(X405&gt;=90%,"De acuerdo con lo programado",IF(X405&gt;=51%,"Atraso Leve",IF(X405&lt;=50%,"En riesgo cumplimiento"))))</f>
        <v>De acuerdo con lo programado</v>
      </c>
      <c r="Z405" s="575"/>
      <c r="AA405" s="575"/>
      <c r="AB405" s="575"/>
      <c r="AC405" s="575"/>
      <c r="AD405" s="575"/>
    </row>
    <row r="406" spans="1:30" ht="35.25" hidden="1" customHeight="1" thickTop="1" thickBot="1">
      <c r="A406" s="563">
        <v>25.3</v>
      </c>
      <c r="B406" s="564"/>
      <c r="C406" s="564"/>
      <c r="D406" s="564"/>
      <c r="E406" s="564"/>
      <c r="F406" s="594" t="s">
        <v>1387</v>
      </c>
      <c r="G406" s="595">
        <v>1</v>
      </c>
      <c r="H406" s="595">
        <v>1</v>
      </c>
      <c r="I406" s="567">
        <f t="shared" si="121"/>
        <v>1</v>
      </c>
      <c r="J406" s="568" t="str">
        <f t="shared" si="122"/>
        <v>De acuerdo con lo programado</v>
      </c>
      <c r="K406" s="595"/>
      <c r="L406" s="580">
        <v>0</v>
      </c>
      <c r="M406" s="580">
        <v>0</v>
      </c>
      <c r="N406" s="567" t="str">
        <f t="shared" si="120"/>
        <v>No hay Programación</v>
      </c>
      <c r="O406" s="568" t="str">
        <f t="shared" si="123"/>
        <v>De acuerdo con lo programado</v>
      </c>
      <c r="P406" s="575"/>
      <c r="Q406" s="575"/>
      <c r="R406" s="575"/>
      <c r="S406" s="576"/>
      <c r="T406" s="576"/>
      <c r="U406" s="575"/>
      <c r="V406" s="575"/>
      <c r="W406" s="575"/>
      <c r="X406" s="576"/>
      <c r="Y406" s="576"/>
      <c r="Z406" s="575"/>
      <c r="AA406" s="575"/>
      <c r="AB406" s="575"/>
      <c r="AC406" s="575"/>
      <c r="AD406" s="575"/>
    </row>
    <row r="407" spans="1:30" ht="35.25" customHeight="1" thickTop="1" thickBot="1">
      <c r="A407" s="563">
        <v>25.3</v>
      </c>
      <c r="B407" s="564"/>
      <c r="C407" s="564"/>
      <c r="D407" s="564"/>
      <c r="E407" s="564"/>
      <c r="F407" s="594" t="s">
        <v>1387</v>
      </c>
      <c r="G407" s="595">
        <v>1</v>
      </c>
      <c r="H407" s="595">
        <v>1</v>
      </c>
      <c r="I407" s="567">
        <f t="shared" si="121"/>
        <v>1</v>
      </c>
      <c r="J407" s="568" t="str">
        <f t="shared" si="122"/>
        <v>De acuerdo con lo programado</v>
      </c>
      <c r="K407" s="595"/>
      <c r="L407" s="580">
        <v>1</v>
      </c>
      <c r="M407" s="580">
        <v>0</v>
      </c>
      <c r="N407" s="567">
        <f t="shared" si="120"/>
        <v>0</v>
      </c>
      <c r="O407" s="568" t="str">
        <f t="shared" si="123"/>
        <v>En riesgo cumplimiento</v>
      </c>
      <c r="P407" s="575"/>
      <c r="Q407" s="575"/>
      <c r="R407" s="575"/>
      <c r="S407" s="567" t="str">
        <f t="shared" ref="S407" si="126">IF(R407="","No hay ejecución",IF(AND(Q407=0),"No hay Programación", R407/Q407))</f>
        <v>No hay ejecución</v>
      </c>
      <c r="T407" s="568" t="str">
        <f t="shared" ref="T407" si="127">IF(S407="No hay ejecución","NA",IF(S407&gt;=90%,"De acuerdo con lo programado",IF(S407&gt;=51%,"Atraso Leve",IF(S407&lt;=50%,"En riesgo cumplimiento"))))</f>
        <v>NA</v>
      </c>
      <c r="U407" s="575"/>
      <c r="V407" s="575">
        <v>1</v>
      </c>
      <c r="W407" s="575">
        <v>1</v>
      </c>
      <c r="X407" s="576">
        <v>100</v>
      </c>
      <c r="Y407" s="576" t="str">
        <f>IF(X407="No hay ejecución","NA",IF(X407&gt;=90%,"De acuerdo con lo programado",IF(X407&gt;=51%,"Atraso Leve",IF(X407&lt;=50%,"En riesgo cumplimiento"))))</f>
        <v>De acuerdo con lo programado</v>
      </c>
      <c r="Z407" s="575"/>
      <c r="AA407" s="575"/>
      <c r="AB407" s="575"/>
      <c r="AC407" s="575"/>
      <c r="AD407" s="575"/>
    </row>
    <row r="408" spans="1:30" ht="35.25" hidden="1" customHeight="1" thickTop="1" thickBot="1">
      <c r="A408" s="563">
        <v>26</v>
      </c>
      <c r="B408" s="564"/>
      <c r="C408" s="564"/>
      <c r="D408" s="564"/>
      <c r="E408" s="564"/>
      <c r="F408" s="596" t="s">
        <v>1388</v>
      </c>
      <c r="G408" s="597"/>
      <c r="H408" s="597"/>
      <c r="I408" s="567" t="str">
        <f t="shared" si="121"/>
        <v>No hay ejecución</v>
      </c>
      <c r="J408" s="568" t="str">
        <f t="shared" si="122"/>
        <v>NA</v>
      </c>
      <c r="K408" s="631"/>
      <c r="L408" s="580"/>
      <c r="M408" s="580"/>
      <c r="N408" s="567" t="str">
        <f t="shared" si="120"/>
        <v>No hay ejecución</v>
      </c>
      <c r="O408" s="568" t="str">
        <f t="shared" si="123"/>
        <v>NA</v>
      </c>
      <c r="P408" s="575"/>
      <c r="Q408" s="575"/>
      <c r="R408" s="575"/>
      <c r="S408" s="576"/>
      <c r="T408" s="576"/>
      <c r="U408" s="575"/>
      <c r="V408" s="575"/>
      <c r="W408" s="575"/>
      <c r="X408" s="576"/>
      <c r="Y408" s="576"/>
      <c r="Z408" s="575"/>
      <c r="AA408" s="575"/>
      <c r="AB408" s="575"/>
      <c r="AC408" s="575"/>
      <c r="AD408" s="575"/>
    </row>
    <row r="409" spans="1:30" ht="35.25" hidden="1" customHeight="1" thickTop="1" thickBot="1">
      <c r="A409" s="563">
        <v>26.1</v>
      </c>
      <c r="B409" s="564"/>
      <c r="C409" s="564"/>
      <c r="D409" s="564"/>
      <c r="E409" s="564"/>
      <c r="F409" s="599" t="s">
        <v>1389</v>
      </c>
      <c r="G409" s="600"/>
      <c r="H409" s="600"/>
      <c r="I409" s="567" t="str">
        <f t="shared" si="121"/>
        <v>No hay ejecución</v>
      </c>
      <c r="J409" s="568" t="str">
        <f t="shared" si="122"/>
        <v>NA</v>
      </c>
      <c r="K409" s="632"/>
      <c r="L409" s="580"/>
      <c r="M409" s="580"/>
      <c r="N409" s="567" t="str">
        <f t="shared" si="120"/>
        <v>No hay ejecución</v>
      </c>
      <c r="O409" s="568" t="str">
        <f t="shared" si="123"/>
        <v>NA</v>
      </c>
      <c r="P409" s="575"/>
      <c r="Q409" s="575"/>
      <c r="R409" s="575"/>
      <c r="S409" s="576"/>
      <c r="T409" s="576"/>
      <c r="U409" s="575"/>
      <c r="V409" s="575"/>
      <c r="W409" s="575"/>
      <c r="X409" s="576"/>
      <c r="Y409" s="576"/>
      <c r="Z409" s="575"/>
      <c r="AA409" s="575"/>
      <c r="AB409" s="575"/>
      <c r="AC409" s="575"/>
      <c r="AD409" s="575"/>
    </row>
    <row r="410" spans="1:30" ht="35.25" hidden="1" customHeight="1" thickTop="1" thickBot="1">
      <c r="A410" s="563">
        <v>26.2</v>
      </c>
      <c r="B410" s="564"/>
      <c r="C410" s="564"/>
      <c r="D410" s="564"/>
      <c r="E410" s="564"/>
      <c r="F410" s="599" t="s">
        <v>1390</v>
      </c>
      <c r="G410" s="600"/>
      <c r="H410" s="600"/>
      <c r="I410" s="567" t="str">
        <f t="shared" si="121"/>
        <v>No hay ejecución</v>
      </c>
      <c r="J410" s="568" t="str">
        <f t="shared" si="122"/>
        <v>NA</v>
      </c>
      <c r="K410" s="632"/>
      <c r="L410" s="580"/>
      <c r="M410" s="580"/>
      <c r="N410" s="567" t="str">
        <f t="shared" si="120"/>
        <v>No hay ejecución</v>
      </c>
      <c r="O410" s="568" t="str">
        <f t="shared" si="123"/>
        <v>NA</v>
      </c>
      <c r="P410" s="575"/>
      <c r="Q410" s="575"/>
      <c r="R410" s="575"/>
      <c r="S410" s="576"/>
      <c r="T410" s="576"/>
      <c r="U410" s="575"/>
      <c r="V410" s="575"/>
      <c r="W410" s="575"/>
      <c r="X410" s="576"/>
      <c r="Y410" s="576"/>
      <c r="Z410" s="575"/>
      <c r="AA410" s="575"/>
      <c r="AB410" s="575"/>
      <c r="AC410" s="575"/>
      <c r="AD410" s="575"/>
    </row>
    <row r="411" spans="1:30" ht="35.25" hidden="1" customHeight="1" thickTop="1" thickBot="1">
      <c r="A411" s="563">
        <v>26.3</v>
      </c>
      <c r="B411" s="564"/>
      <c r="C411" s="564"/>
      <c r="D411" s="564"/>
      <c r="E411" s="564"/>
      <c r="F411" s="599" t="s">
        <v>1391</v>
      </c>
      <c r="G411" s="600"/>
      <c r="H411" s="600"/>
      <c r="I411" s="567" t="str">
        <f t="shared" si="121"/>
        <v>No hay ejecución</v>
      </c>
      <c r="J411" s="568" t="str">
        <f t="shared" si="122"/>
        <v>NA</v>
      </c>
      <c r="K411" s="632"/>
      <c r="L411" s="580"/>
      <c r="M411" s="580"/>
      <c r="N411" s="567" t="str">
        <f t="shared" si="120"/>
        <v>No hay ejecución</v>
      </c>
      <c r="O411" s="568" t="str">
        <f t="shared" si="123"/>
        <v>NA</v>
      </c>
      <c r="P411" s="575"/>
      <c r="Q411" s="575"/>
      <c r="R411" s="575"/>
      <c r="S411" s="576"/>
      <c r="T411" s="576"/>
      <c r="U411" s="575"/>
      <c r="V411" s="575"/>
      <c r="W411" s="575"/>
      <c r="X411" s="576"/>
      <c r="Y411" s="576"/>
      <c r="Z411" s="575"/>
      <c r="AA411" s="575"/>
      <c r="AB411" s="575"/>
      <c r="AC411" s="575"/>
      <c r="AD411" s="575"/>
    </row>
    <row r="412" spans="1:30" ht="35.25" hidden="1" customHeight="1" thickTop="1" thickBot="1">
      <c r="A412" s="563">
        <v>26.4</v>
      </c>
      <c r="B412" s="564"/>
      <c r="C412" s="564"/>
      <c r="D412" s="564"/>
      <c r="E412" s="564"/>
      <c r="F412" s="599" t="s">
        <v>1392</v>
      </c>
      <c r="G412" s="600"/>
      <c r="H412" s="600"/>
      <c r="I412" s="567" t="str">
        <f t="shared" si="121"/>
        <v>No hay ejecución</v>
      </c>
      <c r="J412" s="568" t="str">
        <f t="shared" si="122"/>
        <v>NA</v>
      </c>
      <c r="K412" s="632"/>
      <c r="L412" s="580"/>
      <c r="M412" s="580"/>
      <c r="N412" s="567" t="str">
        <f t="shared" si="120"/>
        <v>No hay ejecución</v>
      </c>
      <c r="O412" s="568" t="str">
        <f t="shared" si="123"/>
        <v>NA</v>
      </c>
      <c r="P412" s="575"/>
      <c r="Q412" s="575"/>
      <c r="R412" s="575"/>
      <c r="S412" s="576"/>
      <c r="T412" s="576"/>
      <c r="U412" s="575"/>
      <c r="V412" s="575"/>
      <c r="W412" s="575"/>
      <c r="X412" s="576"/>
      <c r="Y412" s="576"/>
      <c r="Z412" s="575"/>
      <c r="AA412" s="575"/>
      <c r="AB412" s="575"/>
      <c r="AC412" s="575"/>
      <c r="AD412" s="575"/>
    </row>
    <row r="413" spans="1:30" ht="35.25" hidden="1" customHeight="1" thickTop="1" thickBot="1">
      <c r="A413" s="563">
        <v>26.5</v>
      </c>
      <c r="B413" s="564"/>
      <c r="C413" s="564"/>
      <c r="D413" s="564"/>
      <c r="E413" s="564"/>
      <c r="F413" s="599" t="s">
        <v>1393</v>
      </c>
      <c r="G413" s="600"/>
      <c r="H413" s="600"/>
      <c r="I413" s="567" t="str">
        <f t="shared" si="121"/>
        <v>No hay ejecución</v>
      </c>
      <c r="J413" s="568" t="str">
        <f t="shared" si="122"/>
        <v>NA</v>
      </c>
      <c r="K413" s="632"/>
      <c r="L413" s="580"/>
      <c r="M413" s="580"/>
      <c r="N413" s="567" t="str">
        <f t="shared" si="120"/>
        <v>No hay ejecución</v>
      </c>
      <c r="O413" s="568" t="str">
        <f t="shared" si="123"/>
        <v>NA</v>
      </c>
      <c r="P413" s="575"/>
      <c r="Q413" s="575"/>
      <c r="R413" s="575"/>
      <c r="S413" s="576"/>
      <c r="T413" s="576"/>
      <c r="U413" s="575"/>
      <c r="V413" s="575"/>
      <c r="W413" s="575"/>
      <c r="X413" s="576"/>
      <c r="Y413" s="576"/>
      <c r="Z413" s="575"/>
      <c r="AA413" s="575"/>
      <c r="AB413" s="575"/>
      <c r="AC413" s="575"/>
      <c r="AD413" s="575"/>
    </row>
    <row r="414" spans="1:30" ht="35.25" hidden="1" customHeight="1" thickTop="1" thickBot="1">
      <c r="A414" s="563">
        <v>26.6</v>
      </c>
      <c r="B414" s="564"/>
      <c r="C414" s="564"/>
      <c r="D414" s="564"/>
      <c r="E414" s="564"/>
      <c r="F414" s="599" t="s">
        <v>1394</v>
      </c>
      <c r="G414" s="600"/>
      <c r="H414" s="600"/>
      <c r="I414" s="567" t="str">
        <f t="shared" si="121"/>
        <v>No hay ejecución</v>
      </c>
      <c r="J414" s="568" t="str">
        <f t="shared" si="122"/>
        <v>NA</v>
      </c>
      <c r="K414" s="632"/>
      <c r="L414" s="580"/>
      <c r="M414" s="580"/>
      <c r="N414" s="567" t="str">
        <f t="shared" si="120"/>
        <v>No hay ejecución</v>
      </c>
      <c r="O414" s="568" t="str">
        <f t="shared" si="123"/>
        <v>NA</v>
      </c>
      <c r="P414" s="575"/>
      <c r="Q414" s="575"/>
      <c r="R414" s="575"/>
      <c r="S414" s="576"/>
      <c r="T414" s="576"/>
      <c r="U414" s="575"/>
      <c r="V414" s="575"/>
      <c r="W414" s="575"/>
      <c r="X414" s="576"/>
      <c r="Y414" s="576"/>
      <c r="Z414" s="575"/>
      <c r="AA414" s="575"/>
      <c r="AB414" s="575"/>
      <c r="AC414" s="575"/>
      <c r="AD414" s="575"/>
    </row>
    <row r="415" spans="1:30" ht="35.25" hidden="1" customHeight="1" thickTop="1" thickBot="1">
      <c r="A415" s="563">
        <v>26.7</v>
      </c>
      <c r="B415" s="564"/>
      <c r="C415" s="564"/>
      <c r="D415" s="564"/>
      <c r="E415" s="564"/>
      <c r="F415" s="599" t="s">
        <v>1395</v>
      </c>
      <c r="G415" s="600"/>
      <c r="H415" s="600"/>
      <c r="I415" s="567" t="str">
        <f t="shared" si="121"/>
        <v>No hay ejecución</v>
      </c>
      <c r="J415" s="568" t="str">
        <f t="shared" si="122"/>
        <v>NA</v>
      </c>
      <c r="K415" s="632"/>
      <c r="L415" s="580"/>
      <c r="M415" s="580"/>
      <c r="N415" s="567" t="str">
        <f t="shared" si="120"/>
        <v>No hay ejecución</v>
      </c>
      <c r="O415" s="568" t="str">
        <f t="shared" si="123"/>
        <v>NA</v>
      </c>
      <c r="P415" s="575"/>
      <c r="Q415" s="575"/>
      <c r="R415" s="575"/>
      <c r="S415" s="576"/>
      <c r="T415" s="576"/>
      <c r="U415" s="575"/>
      <c r="V415" s="575"/>
      <c r="W415" s="575"/>
      <c r="X415" s="576"/>
      <c r="Y415" s="576"/>
      <c r="Z415" s="575"/>
      <c r="AA415" s="575"/>
      <c r="AB415" s="575"/>
      <c r="AC415" s="575"/>
      <c r="AD415" s="575"/>
    </row>
    <row r="416" spans="1:30" ht="35.25" hidden="1" customHeight="1" thickTop="1" thickBot="1">
      <c r="A416" s="563">
        <v>26.8</v>
      </c>
      <c r="B416" s="564"/>
      <c r="C416" s="564"/>
      <c r="D416" s="564"/>
      <c r="E416" s="564"/>
      <c r="F416" s="599" t="s">
        <v>1396</v>
      </c>
      <c r="G416" s="600"/>
      <c r="H416" s="600"/>
      <c r="I416" s="567" t="str">
        <f t="shared" si="121"/>
        <v>No hay ejecución</v>
      </c>
      <c r="J416" s="568" t="str">
        <f t="shared" si="122"/>
        <v>NA</v>
      </c>
      <c r="K416" s="632"/>
      <c r="L416" s="580"/>
      <c r="M416" s="580"/>
      <c r="N416" s="567" t="str">
        <f t="shared" si="120"/>
        <v>No hay ejecución</v>
      </c>
      <c r="O416" s="568" t="str">
        <f t="shared" si="123"/>
        <v>NA</v>
      </c>
      <c r="P416" s="575"/>
      <c r="Q416" s="575"/>
      <c r="R416" s="575"/>
      <c r="S416" s="576"/>
      <c r="T416" s="576"/>
      <c r="U416" s="575"/>
      <c r="V416" s="575"/>
      <c r="W416" s="575"/>
      <c r="X416" s="576"/>
      <c r="Y416" s="576"/>
      <c r="Z416" s="575"/>
      <c r="AA416" s="575"/>
      <c r="AB416" s="575"/>
      <c r="AC416" s="575"/>
      <c r="AD416" s="575"/>
    </row>
    <row r="417" spans="1:30" ht="35.25" hidden="1" customHeight="1" thickTop="1" thickBot="1">
      <c r="A417" s="563">
        <v>26.9</v>
      </c>
      <c r="B417" s="564"/>
      <c r="C417" s="564"/>
      <c r="D417" s="564"/>
      <c r="E417" s="564"/>
      <c r="F417" s="599" t="s">
        <v>1397</v>
      </c>
      <c r="G417" s="600"/>
      <c r="H417" s="600"/>
      <c r="I417" s="567" t="str">
        <f t="shared" si="121"/>
        <v>No hay ejecución</v>
      </c>
      <c r="J417" s="568" t="str">
        <f t="shared" si="122"/>
        <v>NA</v>
      </c>
      <c r="K417" s="632"/>
      <c r="L417" s="580"/>
      <c r="M417" s="580"/>
      <c r="N417" s="567" t="str">
        <f t="shared" si="120"/>
        <v>No hay ejecución</v>
      </c>
      <c r="O417" s="568" t="str">
        <f t="shared" si="123"/>
        <v>NA</v>
      </c>
      <c r="P417" s="575"/>
      <c r="Q417" s="575"/>
      <c r="R417" s="575"/>
      <c r="S417" s="576"/>
      <c r="T417" s="576"/>
      <c r="U417" s="575"/>
      <c r="V417" s="575"/>
      <c r="W417" s="575"/>
      <c r="X417" s="576"/>
      <c r="Y417" s="576"/>
      <c r="Z417" s="575"/>
      <c r="AA417" s="575"/>
      <c r="AB417" s="575"/>
      <c r="AC417" s="575"/>
      <c r="AD417" s="575"/>
    </row>
    <row r="418" spans="1:30" ht="35.25" hidden="1" customHeight="1" thickTop="1" thickBot="1">
      <c r="A418" s="593">
        <v>26.1</v>
      </c>
      <c r="B418" s="564"/>
      <c r="C418" s="564"/>
      <c r="D418" s="564"/>
      <c r="E418" s="564"/>
      <c r="F418" s="599" t="s">
        <v>1398</v>
      </c>
      <c r="G418" s="600"/>
      <c r="H418" s="600"/>
      <c r="I418" s="567" t="str">
        <f t="shared" si="121"/>
        <v>No hay ejecución</v>
      </c>
      <c r="J418" s="568" t="str">
        <f t="shared" si="122"/>
        <v>NA</v>
      </c>
      <c r="K418" s="632"/>
      <c r="L418" s="580"/>
      <c r="M418" s="580"/>
      <c r="N418" s="567" t="str">
        <f t="shared" si="120"/>
        <v>No hay ejecución</v>
      </c>
      <c r="O418" s="568" t="str">
        <f t="shared" si="123"/>
        <v>NA</v>
      </c>
      <c r="P418" s="575"/>
      <c r="Q418" s="575"/>
      <c r="R418" s="575"/>
      <c r="S418" s="576"/>
      <c r="T418" s="576"/>
      <c r="U418" s="575"/>
      <c r="V418" s="575"/>
      <c r="W418" s="575"/>
      <c r="X418" s="576"/>
      <c r="Y418" s="576"/>
      <c r="Z418" s="575"/>
      <c r="AA418" s="575"/>
      <c r="AB418" s="575"/>
      <c r="AC418" s="575"/>
      <c r="AD418" s="575"/>
    </row>
    <row r="419" spans="1:30" ht="35.25" hidden="1" customHeight="1" thickTop="1" thickBot="1">
      <c r="A419" s="563">
        <v>26.11</v>
      </c>
      <c r="B419" s="564"/>
      <c r="C419" s="564"/>
      <c r="D419" s="564"/>
      <c r="E419" s="564"/>
      <c r="F419" s="599" t="s">
        <v>1399</v>
      </c>
      <c r="G419" s="600"/>
      <c r="H419" s="600"/>
      <c r="I419" s="567" t="str">
        <f t="shared" si="121"/>
        <v>No hay ejecución</v>
      </c>
      <c r="J419" s="568" t="str">
        <f t="shared" si="122"/>
        <v>NA</v>
      </c>
      <c r="K419" s="632"/>
      <c r="L419" s="580"/>
      <c r="M419" s="580"/>
      <c r="N419" s="567" t="str">
        <f t="shared" si="120"/>
        <v>No hay ejecución</v>
      </c>
      <c r="O419" s="568" t="str">
        <f t="shared" si="123"/>
        <v>NA</v>
      </c>
      <c r="P419" s="575"/>
      <c r="Q419" s="575"/>
      <c r="R419" s="575"/>
      <c r="S419" s="576"/>
      <c r="T419" s="576"/>
      <c r="U419" s="575"/>
      <c r="V419" s="575"/>
      <c r="W419" s="575"/>
      <c r="X419" s="576"/>
      <c r="Y419" s="576"/>
      <c r="Z419" s="575"/>
      <c r="AA419" s="575"/>
      <c r="AB419" s="575"/>
      <c r="AC419" s="575"/>
      <c r="AD419" s="575"/>
    </row>
    <row r="420" spans="1:30" ht="35.25" hidden="1" customHeight="1" thickTop="1" thickBot="1">
      <c r="A420" s="563">
        <v>26.12</v>
      </c>
      <c r="B420" s="564"/>
      <c r="C420" s="564"/>
      <c r="D420" s="564"/>
      <c r="E420" s="564"/>
      <c r="F420" s="599" t="s">
        <v>1400</v>
      </c>
      <c r="G420" s="600"/>
      <c r="H420" s="600"/>
      <c r="I420" s="567" t="str">
        <f t="shared" si="121"/>
        <v>No hay ejecución</v>
      </c>
      <c r="J420" s="568" t="str">
        <f t="shared" si="122"/>
        <v>NA</v>
      </c>
      <c r="K420" s="632"/>
      <c r="L420" s="580">
        <v>2</v>
      </c>
      <c r="M420" s="580">
        <v>2</v>
      </c>
      <c r="N420" s="567">
        <f t="shared" si="120"/>
        <v>1</v>
      </c>
      <c r="O420" s="568" t="str">
        <f t="shared" si="123"/>
        <v>De acuerdo con lo programado</v>
      </c>
      <c r="P420" s="575"/>
      <c r="Q420" s="575"/>
      <c r="R420" s="575"/>
      <c r="S420" s="567" t="str">
        <f t="shared" ref="S420" si="128">IF(R420="","No hay ejecución",IF(AND(Q420=0),"No hay Programación", R420/Q420))</f>
        <v>No hay ejecución</v>
      </c>
      <c r="T420" s="568" t="str">
        <f t="shared" ref="T420" si="129">IF(S420="No hay ejecución","NA",IF(S420&gt;=90%,"De acuerdo con lo programado",IF(S420&gt;=51%,"Atraso Leve",IF(S420&lt;=50%,"En riesgo cumplimiento"))))</f>
        <v>NA</v>
      </c>
      <c r="U420" s="575"/>
      <c r="V420" s="575">
        <v>0</v>
      </c>
      <c r="W420" s="575">
        <v>0</v>
      </c>
      <c r="X420" s="576">
        <v>0</v>
      </c>
      <c r="Y420" s="576"/>
      <c r="Z420" s="575"/>
      <c r="AA420" s="575"/>
      <c r="AB420" s="575"/>
      <c r="AC420" s="575"/>
      <c r="AD420" s="575"/>
    </row>
    <row r="421" spans="1:30" ht="35.25" hidden="1" customHeight="1" thickTop="1" thickBot="1">
      <c r="A421" s="563">
        <v>26.13</v>
      </c>
      <c r="B421" s="564"/>
      <c r="C421" s="564"/>
      <c r="D421" s="564"/>
      <c r="E421" s="564"/>
      <c r="F421" s="599" t="s">
        <v>1401</v>
      </c>
      <c r="G421" s="600"/>
      <c r="H421" s="600"/>
      <c r="I421" s="567" t="str">
        <f t="shared" si="121"/>
        <v>No hay ejecución</v>
      </c>
      <c r="J421" s="568" t="str">
        <f t="shared" si="122"/>
        <v>NA</v>
      </c>
      <c r="K421" s="632"/>
      <c r="L421" s="580"/>
      <c r="M421" s="580"/>
      <c r="N421" s="567" t="str">
        <f t="shared" si="120"/>
        <v>No hay ejecución</v>
      </c>
      <c r="O421" s="568" t="str">
        <f t="shared" si="123"/>
        <v>NA</v>
      </c>
      <c r="P421" s="575"/>
      <c r="Q421" s="575"/>
      <c r="R421" s="575"/>
      <c r="S421" s="576"/>
      <c r="T421" s="576"/>
      <c r="U421" s="575"/>
      <c r="V421" s="575"/>
      <c r="W421" s="575"/>
      <c r="X421" s="576"/>
      <c r="Y421" s="576"/>
      <c r="Z421" s="575"/>
      <c r="AA421" s="575"/>
      <c r="AB421" s="575"/>
      <c r="AC421" s="575"/>
      <c r="AD421" s="575"/>
    </row>
    <row r="422" spans="1:30" ht="35.25" hidden="1" customHeight="1" thickTop="1" thickBot="1">
      <c r="A422" s="563">
        <v>26.14</v>
      </c>
      <c r="B422" s="564"/>
      <c r="C422" s="564"/>
      <c r="D422" s="564"/>
      <c r="E422" s="564"/>
      <c r="F422" s="599" t="s">
        <v>1402</v>
      </c>
      <c r="G422" s="600"/>
      <c r="H422" s="600"/>
      <c r="I422" s="567" t="str">
        <f t="shared" si="121"/>
        <v>No hay ejecución</v>
      </c>
      <c r="J422" s="568" t="str">
        <f t="shared" si="122"/>
        <v>NA</v>
      </c>
      <c r="K422" s="632"/>
      <c r="L422" s="580"/>
      <c r="M422" s="580"/>
      <c r="N422" s="567" t="str">
        <f t="shared" si="120"/>
        <v>No hay ejecución</v>
      </c>
      <c r="O422" s="568" t="str">
        <f t="shared" si="123"/>
        <v>NA</v>
      </c>
      <c r="P422" s="575"/>
      <c r="Q422" s="575"/>
      <c r="R422" s="575"/>
      <c r="S422" s="576"/>
      <c r="T422" s="576"/>
      <c r="U422" s="575"/>
      <c r="V422" s="575"/>
      <c r="W422" s="575"/>
      <c r="X422" s="576"/>
      <c r="Y422" s="576"/>
      <c r="Z422" s="575"/>
      <c r="AA422" s="575"/>
      <c r="AB422" s="575"/>
      <c r="AC422" s="575"/>
      <c r="AD422" s="575"/>
    </row>
    <row r="423" spans="1:30" ht="35.25" hidden="1" customHeight="1" thickTop="1" thickBot="1">
      <c r="A423" s="563">
        <v>26.15</v>
      </c>
      <c r="B423" s="564"/>
      <c r="C423" s="564"/>
      <c r="D423" s="564"/>
      <c r="E423" s="564"/>
      <c r="F423" s="599" t="s">
        <v>1403</v>
      </c>
      <c r="G423" s="600"/>
      <c r="H423" s="600"/>
      <c r="I423" s="567" t="str">
        <f t="shared" si="121"/>
        <v>No hay ejecución</v>
      </c>
      <c r="J423" s="568" t="str">
        <f t="shared" si="122"/>
        <v>NA</v>
      </c>
      <c r="K423" s="632"/>
      <c r="L423" s="580"/>
      <c r="M423" s="580"/>
      <c r="N423" s="567" t="str">
        <f t="shared" si="120"/>
        <v>No hay ejecución</v>
      </c>
      <c r="O423" s="568" t="str">
        <f t="shared" si="123"/>
        <v>NA</v>
      </c>
      <c r="P423" s="575"/>
      <c r="Q423" s="575"/>
      <c r="R423" s="575"/>
      <c r="S423" s="576"/>
      <c r="T423" s="576"/>
      <c r="U423" s="575"/>
      <c r="V423" s="575"/>
      <c r="W423" s="575"/>
      <c r="X423" s="576"/>
      <c r="Y423" s="576"/>
      <c r="Z423" s="575"/>
      <c r="AA423" s="575"/>
      <c r="AB423" s="575"/>
      <c r="AC423" s="575"/>
      <c r="AD423" s="575"/>
    </row>
    <row r="424" spans="1:30" ht="35.25" hidden="1" customHeight="1" thickTop="1" thickBot="1">
      <c r="A424" s="563">
        <v>26.16</v>
      </c>
      <c r="B424" s="564"/>
      <c r="C424" s="564"/>
      <c r="D424" s="564"/>
      <c r="E424" s="564"/>
      <c r="F424" s="599" t="s">
        <v>1404</v>
      </c>
      <c r="G424" s="600"/>
      <c r="H424" s="600"/>
      <c r="I424" s="567" t="str">
        <f t="shared" si="121"/>
        <v>No hay ejecución</v>
      </c>
      <c r="J424" s="568" t="str">
        <f t="shared" si="122"/>
        <v>NA</v>
      </c>
      <c r="K424" s="632"/>
      <c r="L424" s="580"/>
      <c r="M424" s="580"/>
      <c r="N424" s="567" t="str">
        <f t="shared" si="120"/>
        <v>No hay ejecución</v>
      </c>
      <c r="O424" s="568" t="str">
        <f t="shared" si="123"/>
        <v>NA</v>
      </c>
      <c r="P424" s="575"/>
      <c r="Q424" s="575"/>
      <c r="R424" s="575"/>
      <c r="S424" s="576"/>
      <c r="T424" s="576"/>
      <c r="U424" s="575"/>
      <c r="V424" s="575"/>
      <c r="W424" s="575"/>
      <c r="X424" s="576"/>
      <c r="Y424" s="576"/>
      <c r="Z424" s="575"/>
      <c r="AA424" s="575"/>
      <c r="AB424" s="575"/>
      <c r="AC424" s="575"/>
      <c r="AD424" s="575"/>
    </row>
    <row r="425" spans="1:30" ht="35.25" hidden="1" customHeight="1" thickTop="1" thickBot="1">
      <c r="A425" s="563">
        <v>26.17</v>
      </c>
      <c r="B425" s="564"/>
      <c r="C425" s="564"/>
      <c r="D425" s="564"/>
      <c r="E425" s="564"/>
      <c r="F425" s="599" t="s">
        <v>1405</v>
      </c>
      <c r="G425" s="600"/>
      <c r="H425" s="600"/>
      <c r="I425" s="567" t="str">
        <f t="shared" si="121"/>
        <v>No hay ejecución</v>
      </c>
      <c r="J425" s="568" t="str">
        <f t="shared" si="122"/>
        <v>NA</v>
      </c>
      <c r="K425" s="632"/>
      <c r="L425" s="580"/>
      <c r="M425" s="580"/>
      <c r="N425" s="567" t="str">
        <f t="shared" si="120"/>
        <v>No hay ejecución</v>
      </c>
      <c r="O425" s="568" t="str">
        <f t="shared" si="123"/>
        <v>NA</v>
      </c>
      <c r="P425" s="575"/>
      <c r="Q425" s="575"/>
      <c r="R425" s="575"/>
      <c r="S425" s="576"/>
      <c r="T425" s="576"/>
      <c r="U425" s="575"/>
      <c r="V425" s="575"/>
      <c r="W425" s="575"/>
      <c r="X425" s="576"/>
      <c r="Y425" s="576"/>
      <c r="Z425" s="575"/>
      <c r="AA425" s="575"/>
      <c r="AB425" s="575"/>
      <c r="AC425" s="575"/>
      <c r="AD425" s="575"/>
    </row>
    <row r="426" spans="1:30" ht="35.25" customHeight="1" thickTop="1" thickBot="1">
      <c r="A426" s="563">
        <v>26.18</v>
      </c>
      <c r="B426" s="564"/>
      <c r="C426" s="564"/>
      <c r="D426" s="564"/>
      <c r="E426" s="564"/>
      <c r="F426" s="599" t="s">
        <v>1406</v>
      </c>
      <c r="G426" s="600"/>
      <c r="H426" s="600"/>
      <c r="I426" s="567" t="str">
        <f t="shared" si="121"/>
        <v>No hay ejecución</v>
      </c>
      <c r="J426" s="568" t="str">
        <f t="shared" si="122"/>
        <v>NA</v>
      </c>
      <c r="K426" s="632"/>
      <c r="L426" s="580">
        <v>1</v>
      </c>
      <c r="M426" s="580">
        <v>1</v>
      </c>
      <c r="N426" s="567">
        <f t="shared" si="120"/>
        <v>1</v>
      </c>
      <c r="O426" s="568" t="str">
        <f t="shared" si="123"/>
        <v>De acuerdo con lo programado</v>
      </c>
      <c r="P426" s="575"/>
      <c r="Q426" s="575">
        <v>1</v>
      </c>
      <c r="R426" s="575">
        <v>1</v>
      </c>
      <c r="S426" s="567">
        <f t="shared" ref="S426" si="130">IF(R426="","No hay ejecución",IF(AND(Q426=0),"No hay Programación", R426/Q426))</f>
        <v>1</v>
      </c>
      <c r="T426" s="568" t="str">
        <f t="shared" ref="T426" si="131">IF(S426="No hay ejecución","NA",IF(S426&gt;=90%,"De acuerdo con lo programado",IF(S426&gt;=51%,"Atraso Leve",IF(S426&lt;=50%,"En riesgo cumplimiento"))))</f>
        <v>De acuerdo con lo programado</v>
      </c>
      <c r="U426" s="575"/>
      <c r="V426" s="575">
        <v>2</v>
      </c>
      <c r="W426" s="575">
        <v>2</v>
      </c>
      <c r="X426" s="576">
        <v>100</v>
      </c>
      <c r="Y426" s="576" t="str">
        <f>IF(X426="No hay ejecución","NA",IF(X426&gt;=90%,"De acuerdo con lo programado",IF(X426&gt;=51%,"Atraso Leve",IF(X426&lt;=50%,"En riesgo cumplimiento"))))</f>
        <v>De acuerdo con lo programado</v>
      </c>
      <c r="Z426" s="575"/>
      <c r="AA426" s="575"/>
      <c r="AB426" s="575"/>
      <c r="AC426" s="575"/>
      <c r="AD426" s="575"/>
    </row>
    <row r="427" spans="1:30" ht="35.25" hidden="1" customHeight="1" thickTop="1" thickBot="1">
      <c r="A427" s="563">
        <v>26.19</v>
      </c>
      <c r="B427" s="564"/>
      <c r="C427" s="564"/>
      <c r="D427" s="564"/>
      <c r="E427" s="564"/>
      <c r="F427" s="599" t="s">
        <v>1407</v>
      </c>
      <c r="G427" s="600"/>
      <c r="H427" s="600"/>
      <c r="I427" s="567" t="str">
        <f t="shared" si="121"/>
        <v>No hay ejecución</v>
      </c>
      <c r="J427" s="568" t="str">
        <f t="shared" si="122"/>
        <v>NA</v>
      </c>
      <c r="K427" s="632"/>
      <c r="L427" s="580"/>
      <c r="M427" s="580"/>
      <c r="N427" s="567" t="str">
        <f t="shared" si="120"/>
        <v>No hay ejecución</v>
      </c>
      <c r="O427" s="568" t="str">
        <f t="shared" si="123"/>
        <v>NA</v>
      </c>
      <c r="P427" s="575"/>
      <c r="Q427" s="575"/>
      <c r="R427" s="575"/>
      <c r="S427" s="576"/>
      <c r="T427" s="576"/>
      <c r="U427" s="575"/>
      <c r="V427" s="575"/>
      <c r="W427" s="575"/>
      <c r="X427" s="576"/>
      <c r="Y427" s="576"/>
      <c r="Z427" s="575"/>
      <c r="AA427" s="575"/>
      <c r="AB427" s="575"/>
      <c r="AC427" s="575"/>
      <c r="AD427" s="575"/>
    </row>
    <row r="428" spans="1:30" ht="35.25" hidden="1" customHeight="1" thickTop="1" thickBot="1">
      <c r="A428" s="593">
        <v>26.2</v>
      </c>
      <c r="B428" s="564"/>
      <c r="C428" s="564"/>
      <c r="D428" s="564"/>
      <c r="E428" s="564"/>
      <c r="F428" s="599" t="s">
        <v>1408</v>
      </c>
      <c r="G428" s="600"/>
      <c r="H428" s="600"/>
      <c r="I428" s="567" t="str">
        <f t="shared" si="121"/>
        <v>No hay ejecución</v>
      </c>
      <c r="J428" s="568" t="str">
        <f t="shared" si="122"/>
        <v>NA</v>
      </c>
      <c r="K428" s="632"/>
      <c r="L428" s="580"/>
      <c r="M428" s="580"/>
      <c r="N428" s="567" t="str">
        <f t="shared" si="120"/>
        <v>No hay ejecución</v>
      </c>
      <c r="O428" s="568" t="str">
        <f t="shared" si="123"/>
        <v>NA</v>
      </c>
      <c r="P428" s="575"/>
      <c r="Q428" s="575"/>
      <c r="R428" s="575"/>
      <c r="S428" s="576"/>
      <c r="T428" s="576"/>
      <c r="U428" s="575"/>
      <c r="V428" s="575"/>
      <c r="W428" s="575"/>
      <c r="X428" s="576"/>
      <c r="Y428" s="576"/>
      <c r="Z428" s="575"/>
      <c r="AA428" s="575"/>
      <c r="AB428" s="575"/>
      <c r="AC428" s="575"/>
      <c r="AD428" s="575"/>
    </row>
    <row r="429" spans="1:30" ht="35.25" customHeight="1" thickTop="1" thickBot="1">
      <c r="A429" s="563">
        <v>26.21</v>
      </c>
      <c r="B429" s="564"/>
      <c r="C429" s="564"/>
      <c r="D429" s="564"/>
      <c r="E429" s="564"/>
      <c r="F429" s="599" t="s">
        <v>1409</v>
      </c>
      <c r="G429" s="600"/>
      <c r="H429" s="600"/>
      <c r="I429" s="567" t="str">
        <f t="shared" si="121"/>
        <v>No hay ejecución</v>
      </c>
      <c r="J429" s="568" t="str">
        <f t="shared" si="122"/>
        <v>NA</v>
      </c>
      <c r="K429" s="632"/>
      <c r="L429" s="580">
        <v>1</v>
      </c>
      <c r="M429" s="580">
        <v>1</v>
      </c>
      <c r="N429" s="567">
        <f t="shared" si="120"/>
        <v>1</v>
      </c>
      <c r="O429" s="568" t="str">
        <f t="shared" si="123"/>
        <v>De acuerdo con lo programado</v>
      </c>
      <c r="P429" s="575"/>
      <c r="Q429" s="575">
        <v>1</v>
      </c>
      <c r="R429" s="575">
        <v>1</v>
      </c>
      <c r="S429" s="567">
        <f t="shared" ref="S429" si="132">IF(R429="","No hay ejecución",IF(AND(Q429=0),"No hay Programación", R429/Q429))</f>
        <v>1</v>
      </c>
      <c r="T429" s="568" t="str">
        <f t="shared" ref="T429" si="133">IF(S429="No hay ejecución","NA",IF(S429&gt;=90%,"De acuerdo con lo programado",IF(S429&gt;=51%,"Atraso Leve",IF(S429&lt;=50%,"En riesgo cumplimiento"))))</f>
        <v>De acuerdo con lo programado</v>
      </c>
      <c r="U429" s="575"/>
      <c r="V429" s="575">
        <v>1</v>
      </c>
      <c r="W429" s="575">
        <v>1</v>
      </c>
      <c r="X429" s="576">
        <v>100</v>
      </c>
      <c r="Y429" s="576" t="str">
        <f>IF(X429="No hay ejecución","NA",IF(X429&gt;=90%,"De acuerdo con lo programado",IF(X429&gt;=51%,"Atraso Leve",IF(X429&lt;=50%,"En riesgo cumplimiento"))))</f>
        <v>De acuerdo con lo programado</v>
      </c>
      <c r="Z429" s="575"/>
      <c r="AA429" s="575"/>
      <c r="AB429" s="575"/>
      <c r="AC429" s="575"/>
      <c r="AD429" s="575"/>
    </row>
    <row r="430" spans="1:30" ht="35.25" customHeight="1" thickTop="1">
      <c r="F430" s="633"/>
      <c r="G430" s="633"/>
      <c r="H430" s="633"/>
      <c r="I430" s="633"/>
      <c r="J430" s="633"/>
      <c r="K430" s="633"/>
    </row>
    <row r="431" spans="1:30" ht="35.25" customHeight="1">
      <c r="F431" s="633"/>
      <c r="G431" s="633"/>
      <c r="H431" s="633"/>
      <c r="I431" s="633"/>
      <c r="J431" s="633"/>
      <c r="K431" s="633"/>
    </row>
    <row r="432" spans="1:30" ht="35.25" customHeight="1">
      <c r="F432" s="633"/>
      <c r="G432" s="633"/>
      <c r="H432" s="633"/>
      <c r="I432" s="633"/>
      <c r="J432" s="633"/>
      <c r="K432" s="633"/>
    </row>
    <row r="433" spans="6:11" ht="35.25" customHeight="1">
      <c r="F433" s="633"/>
      <c r="G433" s="633"/>
      <c r="H433" s="633"/>
      <c r="I433" s="633"/>
      <c r="J433" s="633"/>
      <c r="K433" s="633"/>
    </row>
    <row r="434" spans="6:11" ht="35.25" customHeight="1">
      <c r="F434" s="633"/>
      <c r="G434" s="633"/>
      <c r="H434" s="633"/>
      <c r="I434" s="633"/>
      <c r="J434" s="633"/>
      <c r="K434" s="633"/>
    </row>
    <row r="435" spans="6:11" ht="35.25" customHeight="1">
      <c r="F435" s="633"/>
      <c r="G435" s="633"/>
      <c r="H435" s="633"/>
      <c r="I435" s="633"/>
      <c r="J435" s="633"/>
      <c r="K435" s="633"/>
    </row>
    <row r="436" spans="6:11" ht="35.25" customHeight="1">
      <c r="F436" s="633"/>
      <c r="G436" s="633"/>
      <c r="H436" s="633"/>
      <c r="I436" s="633"/>
      <c r="J436" s="633"/>
      <c r="K436" s="633"/>
    </row>
    <row r="437" spans="6:11" ht="35.25" customHeight="1">
      <c r="F437" s="633"/>
      <c r="G437" s="633"/>
      <c r="H437" s="633"/>
      <c r="I437" s="633"/>
      <c r="J437" s="633"/>
      <c r="K437" s="633"/>
    </row>
    <row r="438" spans="6:11" ht="35.25" customHeight="1">
      <c r="F438" s="633"/>
      <c r="G438" s="633"/>
      <c r="H438" s="633"/>
      <c r="I438" s="633"/>
      <c r="J438" s="633"/>
      <c r="K438" s="633"/>
    </row>
    <row r="439" spans="6:11" ht="35.25" customHeight="1">
      <c r="F439" s="633"/>
      <c r="G439" s="633"/>
      <c r="H439" s="633"/>
      <c r="I439" s="633"/>
      <c r="J439" s="633"/>
      <c r="K439" s="633"/>
    </row>
    <row r="440" spans="6:11" ht="35.25" customHeight="1">
      <c r="F440" s="633"/>
      <c r="G440" s="633"/>
      <c r="H440" s="633"/>
      <c r="I440" s="633"/>
      <c r="J440" s="633"/>
      <c r="K440" s="633"/>
    </row>
    <row r="441" spans="6:11" ht="35.25" customHeight="1">
      <c r="F441" s="633"/>
      <c r="G441" s="633"/>
      <c r="H441" s="633"/>
      <c r="I441" s="633"/>
      <c r="J441" s="633"/>
      <c r="K441" s="633"/>
    </row>
  </sheetData>
  <autoFilter ref="G12:AD429" xr:uid="{B09173A4-D445-4DD5-AEEE-53A37081DCD3}">
    <filterColumn colId="7">
      <filters>
        <filter val="0%"/>
        <filter val="100%"/>
        <filter val="50%"/>
        <filter val="83%"/>
        <filter val="90%"/>
        <filter val="92%"/>
        <filter val="95%"/>
        <filter val="97%"/>
        <filter val="99%"/>
      </filters>
    </filterColumn>
    <filterColumn colId="15">
      <filters blank="1">
        <filter val="1"/>
        <filter val="10"/>
        <filter val="11"/>
        <filter val="12"/>
        <filter val="120"/>
        <filter val="15"/>
        <filter val="150"/>
        <filter val="16"/>
        <filter val="17"/>
        <filter val="170"/>
        <filter val="2"/>
        <filter val="20"/>
        <filter val="22"/>
        <filter val="23"/>
        <filter val="237"/>
        <filter val="25"/>
        <filter val="26"/>
        <filter val="28"/>
        <filter val="3"/>
        <filter val="30"/>
        <filter val="32"/>
        <filter val="34"/>
        <filter val="35"/>
        <filter val="3620"/>
        <filter val="38"/>
        <filter val="39"/>
        <filter val="4"/>
        <filter val="405"/>
        <filter val="48"/>
        <filter val="5"/>
        <filter val="6"/>
        <filter val="60"/>
        <filter val="6313"/>
        <filter val="7"/>
        <filter val="73"/>
        <filter val="8"/>
        <filter val="8546"/>
        <filter val="9"/>
      </filters>
    </filterColumn>
    <filterColumn colId="17">
      <customFilters>
        <customFilter operator="notEqual" val=" "/>
      </customFilters>
    </filterColumn>
  </autoFilter>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7A687-37B5-4C43-9496-713DFD8F85EA}">
  <sheetPr>
    <tabColor theme="0"/>
  </sheetPr>
  <dimension ref="A1:AM72"/>
  <sheetViews>
    <sheetView topLeftCell="W12" zoomScale="80" zoomScaleNormal="80" workbookViewId="0">
      <selection activeCell="S12" sqref="S1:AN1048576"/>
    </sheetView>
  </sheetViews>
  <sheetFormatPr baseColWidth="10" defaultColWidth="11.21875" defaultRowHeight="9.6"/>
  <cols>
    <col min="1" max="5" width="6.21875" style="1" customWidth="1"/>
    <col min="6" max="7" width="18.77734375" style="3" customWidth="1"/>
    <col min="8" max="8" width="17" style="1" customWidth="1"/>
    <col min="9" max="9" width="15" style="1" customWidth="1"/>
    <col min="10" max="11" width="4.21875" style="1" customWidth="1"/>
    <col min="12" max="12" width="8.21875" style="1" bestFit="1" customWidth="1"/>
    <col min="13" max="14" width="4.21875" style="1" customWidth="1"/>
    <col min="15" max="15" width="4.21875" style="1" bestFit="1" customWidth="1"/>
    <col min="16" max="16" width="7" style="1" bestFit="1" customWidth="1"/>
    <col min="17" max="17" width="12" style="1" customWidth="1"/>
    <col min="18" max="18" width="18.21875" style="1" customWidth="1"/>
    <col min="19" max="19" width="15.77734375" style="1" customWidth="1"/>
    <col min="20" max="24" width="9.21875" style="27" customWidth="1"/>
    <col min="25" max="27" width="11.21875" style="27" customWidth="1"/>
    <col min="28" max="28" width="23.21875" style="27" customWidth="1"/>
    <col min="29" max="39" width="11.21875" style="27" customWidth="1"/>
    <col min="40" max="16384" width="11.21875" style="27"/>
  </cols>
  <sheetData>
    <row r="1" spans="1:39" ht="15.6">
      <c r="A1" s="790" t="s">
        <v>38</v>
      </c>
      <c r="B1" s="790"/>
      <c r="C1" s="790"/>
      <c r="D1" s="790"/>
      <c r="E1" s="790"/>
      <c r="F1"/>
      <c r="G1"/>
      <c r="H1" s="835"/>
      <c r="I1" s="835"/>
      <c r="J1" s="835"/>
      <c r="K1" s="835"/>
      <c r="L1" s="835"/>
      <c r="M1" s="835"/>
      <c r="N1" s="835"/>
      <c r="O1" s="835"/>
      <c r="P1" s="835"/>
      <c r="Q1" s="835"/>
      <c r="R1" s="835"/>
    </row>
    <row r="2" spans="1:39" ht="12" customHeight="1">
      <c r="A2" s="791" t="s">
        <v>39</v>
      </c>
      <c r="B2" s="791"/>
      <c r="C2" s="791"/>
      <c r="D2" s="791"/>
      <c r="E2" s="791"/>
      <c r="F2" s="2"/>
      <c r="G2" s="2"/>
      <c r="H2" s="835"/>
      <c r="I2" s="835"/>
      <c r="J2" s="835"/>
      <c r="K2" s="835"/>
      <c r="L2" s="835"/>
      <c r="M2" s="835"/>
      <c r="N2" s="835"/>
      <c r="O2" s="835"/>
      <c r="P2" s="835"/>
      <c r="Q2" s="835"/>
      <c r="R2" s="835"/>
    </row>
    <row r="3" spans="1:39" ht="10.199999999999999" customHeight="1">
      <c r="H3" s="835"/>
      <c r="I3" s="835"/>
      <c r="J3" s="835"/>
      <c r="K3" s="835"/>
      <c r="L3" s="835"/>
      <c r="M3" s="835"/>
      <c r="N3" s="835"/>
      <c r="O3" s="835"/>
      <c r="P3" s="835"/>
      <c r="Q3" s="835"/>
      <c r="R3" s="835"/>
    </row>
    <row r="6" spans="1:39" ht="10.8">
      <c r="A6" s="792" t="s">
        <v>40</v>
      </c>
      <c r="B6" s="792"/>
      <c r="C6" s="792"/>
      <c r="D6" s="792"/>
      <c r="E6" s="792"/>
      <c r="F6" s="110">
        <v>2024</v>
      </c>
      <c r="G6" s="111"/>
    </row>
    <row r="7" spans="1:39" ht="10.8">
      <c r="A7" s="792" t="s">
        <v>41</v>
      </c>
      <c r="B7" s="792"/>
      <c r="C7" s="792"/>
      <c r="D7" s="792"/>
      <c r="E7" s="792"/>
      <c r="F7" s="110" t="s">
        <v>240</v>
      </c>
      <c r="G7" s="111"/>
    </row>
    <row r="8" spans="1:39" ht="10.8">
      <c r="A8" s="792" t="s">
        <v>42</v>
      </c>
      <c r="B8" s="792"/>
      <c r="C8" s="792"/>
      <c r="D8" s="792"/>
      <c r="E8" s="792"/>
      <c r="F8" s="110" t="s">
        <v>1112</v>
      </c>
      <c r="G8" s="111"/>
    </row>
    <row r="9" spans="1:39" ht="19.2">
      <c r="A9" s="792" t="s">
        <v>43</v>
      </c>
      <c r="B9" s="792"/>
      <c r="C9" s="792"/>
      <c r="D9" s="792"/>
      <c r="E9" s="792"/>
      <c r="F9" s="110" t="s">
        <v>1113</v>
      </c>
      <c r="G9" s="111"/>
    </row>
    <row r="10" spans="1:39" ht="19.5" customHeight="1"/>
    <row r="11" spans="1:39" ht="27" customHeight="1">
      <c r="A11" s="856" t="s">
        <v>45</v>
      </c>
      <c r="B11" s="812" t="s">
        <v>46</v>
      </c>
      <c r="C11" s="812"/>
      <c r="D11" s="812"/>
      <c r="E11" s="812"/>
      <c r="F11" s="112" t="s">
        <v>47</v>
      </c>
      <c r="G11" s="112"/>
      <c r="H11" s="112"/>
      <c r="I11" s="112"/>
      <c r="J11" s="112"/>
      <c r="K11" s="112"/>
      <c r="L11" s="112"/>
      <c r="M11" s="112"/>
      <c r="N11" s="112"/>
      <c r="O11" s="112"/>
      <c r="P11" s="112"/>
      <c r="Q11" s="112"/>
      <c r="R11" s="112"/>
      <c r="S11" s="112"/>
      <c r="T11" s="29"/>
      <c r="U11" s="29"/>
      <c r="V11" s="29"/>
      <c r="W11" s="29"/>
      <c r="X11" s="29"/>
      <c r="Y11" s="29"/>
      <c r="Z11" s="29"/>
      <c r="AA11" s="29"/>
      <c r="AB11" s="29"/>
      <c r="AC11" s="29"/>
      <c r="AD11" s="29"/>
      <c r="AE11" s="29"/>
      <c r="AF11" s="29"/>
      <c r="AG11" s="29"/>
      <c r="AH11" s="29"/>
      <c r="AI11" s="29"/>
      <c r="AJ11" s="793" t="s">
        <v>49</v>
      </c>
      <c r="AK11" s="793"/>
      <c r="AL11" s="793"/>
      <c r="AM11" s="793"/>
    </row>
    <row r="12" spans="1:39" ht="19.5" customHeight="1">
      <c r="A12" s="857"/>
      <c r="B12" s="813" t="s">
        <v>50</v>
      </c>
      <c r="C12" s="813" t="s">
        <v>51</v>
      </c>
      <c r="D12" s="813" t="s">
        <v>52</v>
      </c>
      <c r="E12" s="813" t="s">
        <v>53</v>
      </c>
      <c r="F12" s="812" t="s">
        <v>54</v>
      </c>
      <c r="G12" s="348"/>
      <c r="H12" s="113" t="s">
        <v>55</v>
      </c>
      <c r="I12" s="113"/>
      <c r="J12" s="346"/>
      <c r="K12" s="346"/>
      <c r="L12" s="346"/>
      <c r="M12" s="346"/>
      <c r="N12" s="346"/>
      <c r="O12" s="346"/>
      <c r="P12" s="346"/>
      <c r="Q12" s="859" t="s">
        <v>56</v>
      </c>
      <c r="R12" s="812" t="s">
        <v>57</v>
      </c>
      <c r="S12" s="812" t="s">
        <v>58</v>
      </c>
      <c r="T12" s="793" t="s">
        <v>59</v>
      </c>
      <c r="U12" s="793"/>
      <c r="V12" s="793"/>
      <c r="W12" s="793"/>
      <c r="X12" s="793" t="s">
        <v>60</v>
      </c>
      <c r="Y12" s="793"/>
      <c r="Z12" s="793"/>
      <c r="AA12" s="793"/>
      <c r="AB12" s="793" t="s">
        <v>61</v>
      </c>
      <c r="AC12" s="793"/>
      <c r="AD12" s="793"/>
      <c r="AE12" s="793"/>
      <c r="AF12" s="793" t="s">
        <v>1114</v>
      </c>
      <c r="AG12" s="793"/>
      <c r="AH12" s="793"/>
      <c r="AI12" s="793"/>
      <c r="AJ12" s="793"/>
      <c r="AK12" s="793"/>
      <c r="AL12" s="793"/>
      <c r="AM12" s="793"/>
    </row>
    <row r="13" spans="1:39" ht="26.7" customHeight="1">
      <c r="A13" s="857"/>
      <c r="B13" s="813"/>
      <c r="C13" s="813"/>
      <c r="D13" s="813"/>
      <c r="E13" s="813"/>
      <c r="F13" s="812"/>
      <c r="G13" s="109" t="s">
        <v>297</v>
      </c>
      <c r="H13" s="812" t="s">
        <v>63</v>
      </c>
      <c r="I13" s="812" t="s">
        <v>64</v>
      </c>
      <c r="J13" s="812" t="s">
        <v>65</v>
      </c>
      <c r="K13" s="812"/>
      <c r="L13" s="812"/>
      <c r="M13" s="812"/>
      <c r="N13" s="812"/>
      <c r="O13" s="812"/>
      <c r="P13" s="109" t="s">
        <v>66</v>
      </c>
      <c r="Q13" s="859"/>
      <c r="R13" s="812"/>
      <c r="S13" s="812"/>
      <c r="T13" s="793" t="s">
        <v>67</v>
      </c>
      <c r="U13" s="793" t="s">
        <v>68</v>
      </c>
      <c r="V13" s="793" t="s">
        <v>69</v>
      </c>
      <c r="W13" s="793" t="s">
        <v>70</v>
      </c>
      <c r="X13" s="793" t="s">
        <v>67</v>
      </c>
      <c r="Y13" s="793" t="s">
        <v>68</v>
      </c>
      <c r="Z13" s="793" t="s">
        <v>69</v>
      </c>
      <c r="AA13" s="793" t="s">
        <v>70</v>
      </c>
      <c r="AB13" s="793" t="s">
        <v>67</v>
      </c>
      <c r="AC13" s="793" t="s">
        <v>68</v>
      </c>
      <c r="AD13" s="793" t="s">
        <v>69</v>
      </c>
      <c r="AE13" s="793" t="s">
        <v>70</v>
      </c>
      <c r="AF13" s="793" t="s">
        <v>67</v>
      </c>
      <c r="AG13" s="793" t="s">
        <v>68</v>
      </c>
      <c r="AH13" s="793" t="s">
        <v>69</v>
      </c>
      <c r="AI13" s="793" t="s">
        <v>70</v>
      </c>
      <c r="AJ13" s="793" t="s">
        <v>71</v>
      </c>
      <c r="AK13" s="793" t="s">
        <v>72</v>
      </c>
      <c r="AL13" s="793" t="s">
        <v>73</v>
      </c>
      <c r="AM13" s="793" t="s">
        <v>70</v>
      </c>
    </row>
    <row r="14" spans="1:39" ht="19.5" customHeight="1">
      <c r="A14" s="858"/>
      <c r="B14" s="813"/>
      <c r="C14" s="813"/>
      <c r="D14" s="813"/>
      <c r="E14" s="813"/>
      <c r="F14" s="812"/>
      <c r="G14" s="109"/>
      <c r="H14" s="812"/>
      <c r="I14" s="812"/>
      <c r="J14" s="109">
        <v>1</v>
      </c>
      <c r="K14" s="109">
        <v>2</v>
      </c>
      <c r="L14" s="109" t="s">
        <v>74</v>
      </c>
      <c r="M14" s="109">
        <v>3</v>
      </c>
      <c r="N14" s="109">
        <v>4</v>
      </c>
      <c r="O14" s="109" t="s">
        <v>75</v>
      </c>
      <c r="P14" s="109" t="s">
        <v>76</v>
      </c>
      <c r="Q14" s="859"/>
      <c r="R14" s="812"/>
      <c r="S14" s="812"/>
      <c r="T14" s="794"/>
      <c r="U14" s="794"/>
      <c r="V14" s="794"/>
      <c r="W14" s="794"/>
      <c r="X14" s="794"/>
      <c r="Y14" s="794"/>
      <c r="Z14" s="794"/>
      <c r="AA14" s="794"/>
      <c r="AB14" s="794"/>
      <c r="AC14" s="794"/>
      <c r="AD14" s="794"/>
      <c r="AE14" s="794"/>
      <c r="AF14" s="794"/>
      <c r="AG14" s="794"/>
      <c r="AH14" s="794"/>
      <c r="AI14" s="794"/>
      <c r="AJ14" s="794"/>
      <c r="AK14" s="794"/>
      <c r="AL14" s="794"/>
      <c r="AM14" s="794"/>
    </row>
    <row r="15" spans="1:39" ht="10.199999999999999" thickBot="1">
      <c r="A15" s="453"/>
      <c r="B15" s="105">
        <v>0</v>
      </c>
      <c r="C15" s="105">
        <v>0</v>
      </c>
      <c r="D15" s="105">
        <v>0</v>
      </c>
      <c r="E15" s="105">
        <v>0</v>
      </c>
      <c r="F15" s="104"/>
      <c r="G15" s="104"/>
      <c r="H15" s="417" t="s">
        <v>378</v>
      </c>
      <c r="I15" s="103"/>
      <c r="J15" s="114"/>
      <c r="K15" s="114"/>
      <c r="L15" s="115">
        <f t="shared" ref="L15:L33" si="0">J15+K15</f>
        <v>0</v>
      </c>
      <c r="M15" s="114"/>
      <c r="N15" s="114"/>
      <c r="O15" s="115">
        <f>M15+N15</f>
        <v>0</v>
      </c>
      <c r="P15" s="115">
        <f>L15+O15</f>
        <v>0</v>
      </c>
      <c r="Q15" s="100"/>
      <c r="R15" s="99"/>
      <c r="S15" s="98"/>
      <c r="T15" s="454"/>
      <c r="U15" s="455"/>
      <c r="V15" s="456"/>
      <c r="W15" s="457"/>
      <c r="X15" s="454"/>
      <c r="Y15" s="455"/>
      <c r="Z15" s="456"/>
      <c r="AA15" s="457"/>
      <c r="AB15" s="458"/>
      <c r="AC15" s="455"/>
      <c r="AD15" s="456"/>
      <c r="AE15" s="457"/>
      <c r="AF15" s="457"/>
      <c r="AG15" s="457"/>
      <c r="AH15" s="457"/>
      <c r="AI15" s="457"/>
      <c r="AJ15" s="459"/>
      <c r="AK15" s="459"/>
    </row>
    <row r="16" spans="1:39" ht="30" thickTop="1" thickBot="1">
      <c r="A16" s="453">
        <v>1</v>
      </c>
      <c r="B16" s="105">
        <v>3</v>
      </c>
      <c r="C16" s="105" t="s">
        <v>156</v>
      </c>
      <c r="D16" s="105">
        <v>1</v>
      </c>
      <c r="E16" s="105">
        <v>2.0099999999999998</v>
      </c>
      <c r="F16" s="104" t="s">
        <v>1115</v>
      </c>
      <c r="G16" s="103" t="s">
        <v>1116</v>
      </c>
      <c r="H16" s="417" t="s">
        <v>378</v>
      </c>
      <c r="I16" s="103" t="s">
        <v>1117</v>
      </c>
      <c r="J16" s="102">
        <v>0</v>
      </c>
      <c r="K16" s="102">
        <v>1</v>
      </c>
      <c r="L16" s="101">
        <f t="shared" si="0"/>
        <v>1</v>
      </c>
      <c r="M16" s="102"/>
      <c r="N16" s="102">
        <v>0</v>
      </c>
      <c r="O16" s="101">
        <f t="shared" ref="O16:O28" si="1">M16+N16</f>
        <v>0</v>
      </c>
      <c r="P16" s="101">
        <f t="shared" ref="P16:P33" si="2">L16+O16</f>
        <v>1</v>
      </c>
      <c r="Q16" s="100">
        <v>0</v>
      </c>
      <c r="R16" s="99" t="s">
        <v>1118</v>
      </c>
      <c r="S16" s="98" t="s">
        <v>1119</v>
      </c>
      <c r="T16" s="164"/>
      <c r="U16" s="165" t="str">
        <f>IF(T16="","No hay ejecución",IF(AND(J16=0),"No hay Programación", T16/J16))</f>
        <v>No hay ejecución</v>
      </c>
      <c r="V16" s="166" t="str">
        <f>IF(U16="No hay ejecución","NA",IF(U16&gt;=90%,"De acuerdo con lo programado",IF(U16&gt;=51%,"Atraso Leve",IF(U16&lt;50%,"En riesgo cumplimiento"))))</f>
        <v>NA</v>
      </c>
      <c r="W16" s="94"/>
      <c r="X16" s="164">
        <v>1</v>
      </c>
      <c r="Y16" s="165">
        <f>IF(X16="","No hay ejecución",IF(AND(K16=0),"No hay Programación", X16/K16))</f>
        <v>1</v>
      </c>
      <c r="Z16" s="166" t="str">
        <f>IF(Y16="No hay ejecución","NA",IF(Y16&gt;=90%,"De acuerdo con lo programado",IF(Y16&gt;=51%,"Atraso Leve",IF(Y16&lt;50%,"En riesgo en cumplimiento"))))</f>
        <v>De acuerdo con lo programado</v>
      </c>
      <c r="AA16" s="94"/>
      <c r="AB16" s="619"/>
      <c r="AC16" s="165" t="str">
        <f>IF(AB16="","No hay ejecución",IF(AND(M16=0),"No hay Programación", AB16/M16))</f>
        <v>No hay ejecución</v>
      </c>
      <c r="AD16" s="166" t="str">
        <f>IF(AC16="No hay ejecución","NA",IF(AC16&gt;=90%,"De acuerdo con lo programado",IF(AC16&gt;=51%,"Atraso Leve",IF(AC16&lt;50%,"En riesgo en cumplimiento"))))</f>
        <v>NA</v>
      </c>
      <c r="AE16" s="94"/>
      <c r="AF16" s="672">
        <v>0</v>
      </c>
      <c r="AG16" s="672" t="str">
        <f t="shared" ref="AG16:AG33" si="3">IF(AF16="","No hay ejecución",IF(AND(N16=0),"No hay Programación", AF16/N16))</f>
        <v>No hay Programación</v>
      </c>
      <c r="AH16" s="672" t="str">
        <f>IF(AG16="No hay ejecución","NA",IF(AG16&gt;=90%,"De acuerdo con lo programado",IF(AG16&gt;=51%,"Atraso Leve",IF(AG16&lt;50%,"En riesgo en cumplimiento"))))</f>
        <v>De acuerdo con lo programado</v>
      </c>
      <c r="AI16" s="94"/>
      <c r="AJ16" s="24">
        <f t="shared" ref="AJ16:AJ33" si="4">X16+T16</f>
        <v>1</v>
      </c>
      <c r="AK16" s="26">
        <f t="shared" ref="AK16:AK33" si="5">IF(AJ16="","No hay ejecución",IF(AND(P16=0),"No hay Programación", AJ16/P16))</f>
        <v>1</v>
      </c>
      <c r="AL16" s="518" t="str">
        <f t="shared" ref="AL16:AL33" si="6">IF(AK16="No hay ejecución","NA",IF(AK16&gt;=45%,"De Acuerdo a lo Programado",IF(AK16&gt;=25%,"Atraso Leve",IF(AK16&lt;=24%,"En Riesgo de Incumplimiento"))))</f>
        <v>De Acuerdo a lo Programado</v>
      </c>
      <c r="AM16" s="87"/>
    </row>
    <row r="17" spans="1:39" ht="30" thickTop="1" thickBot="1">
      <c r="A17" s="453">
        <v>2</v>
      </c>
      <c r="B17" s="105">
        <v>3</v>
      </c>
      <c r="C17" s="105" t="s">
        <v>156</v>
      </c>
      <c r="D17" s="105">
        <v>1</v>
      </c>
      <c r="E17" s="105">
        <v>2.0099999999999998</v>
      </c>
      <c r="F17" s="104" t="s">
        <v>1120</v>
      </c>
      <c r="G17" s="103" t="s">
        <v>433</v>
      </c>
      <c r="H17" s="417" t="s">
        <v>378</v>
      </c>
      <c r="I17" s="103" t="s">
        <v>1121</v>
      </c>
      <c r="J17" s="102">
        <v>0</v>
      </c>
      <c r="K17" s="102">
        <v>1</v>
      </c>
      <c r="L17" s="101">
        <f t="shared" si="0"/>
        <v>1</v>
      </c>
      <c r="M17" s="102"/>
      <c r="N17" s="102">
        <v>0</v>
      </c>
      <c r="O17" s="101">
        <f t="shared" si="1"/>
        <v>0</v>
      </c>
      <c r="P17" s="101">
        <f t="shared" si="2"/>
        <v>1</v>
      </c>
      <c r="Q17" s="100">
        <v>0</v>
      </c>
      <c r="R17" s="99" t="s">
        <v>1118</v>
      </c>
      <c r="S17" s="98"/>
      <c r="T17" s="164"/>
      <c r="U17" s="165" t="str">
        <f t="shared" ref="U17:U33" si="7">IF(T17="","No hay ejecución",IF(AND(J17=0),"No hay Programación", T17/J17))</f>
        <v>No hay ejecución</v>
      </c>
      <c r="V17" s="166" t="str">
        <f t="shared" ref="V17:V33" si="8">IF(U17="No hay ejecución","NA",IF(U17&gt;=90%,"De acuerdo con lo programado",IF(U17&gt;=51%,"Atraso Leve",IF(U17&lt;50%,"En riesgo cumplimiento"))))</f>
        <v>NA</v>
      </c>
      <c r="W17" s="94"/>
      <c r="X17" s="164">
        <v>1</v>
      </c>
      <c r="Y17" s="165">
        <f t="shared" ref="Y17:Y33" si="9">IF(X17="","No hay ejecución",IF(AND(K17=0),"No hay Programación", X17/K17))</f>
        <v>1</v>
      </c>
      <c r="Z17" s="166" t="str">
        <f t="shared" ref="Z17:Z33" si="10">IF(Y17="No hay ejecución","NA",IF(Y17&gt;=90%,"De acuerdo con lo programado",IF(Y17&gt;=51%,"Atraso Leve",IF(Y17&lt;50%,"En riesgo en cumplimiento"))))</f>
        <v>De acuerdo con lo programado</v>
      </c>
      <c r="AA17" s="94"/>
      <c r="AB17" s="619"/>
      <c r="AC17" s="165" t="str">
        <f t="shared" ref="AC17:AC33" si="11">IF(AB17="","No hay ejecución",IF(AND(M17=0),"No hay Programación", AB17/M17))</f>
        <v>No hay ejecución</v>
      </c>
      <c r="AD17" s="166" t="str">
        <f t="shared" ref="AD17:AD33" si="12">IF(AC17="No hay ejecución","NA",IF(AC17&gt;=90%,"De acuerdo con lo programado",IF(AC17&gt;=51%,"Atraso Leve",IF(AC17&lt;50%,"En riesgo en cumplimiento"))))</f>
        <v>NA</v>
      </c>
      <c r="AE17" s="94"/>
      <c r="AF17" s="672">
        <v>0</v>
      </c>
      <c r="AG17" s="672" t="str">
        <f t="shared" si="3"/>
        <v>No hay Programación</v>
      </c>
      <c r="AH17" s="672" t="str">
        <f>IF(AG17="No hay ejecución","NA",IF(AG17&gt;=90%,"De acuerdo con lo programado",IF(AG17&gt;=51%,"Atraso Leve",IF(AG17&lt;50%,"En riesgo en cumplimiento"))))</f>
        <v>De acuerdo con lo programado</v>
      </c>
      <c r="AI17" s="94"/>
      <c r="AJ17" s="24">
        <f t="shared" si="4"/>
        <v>1</v>
      </c>
      <c r="AK17" s="26">
        <f t="shared" si="5"/>
        <v>1</v>
      </c>
      <c r="AL17" s="518" t="str">
        <f t="shared" si="6"/>
        <v>De Acuerdo a lo Programado</v>
      </c>
      <c r="AM17" s="87"/>
    </row>
    <row r="18" spans="1:39" ht="145.19999999999999" thickTop="1" thickBot="1">
      <c r="A18" s="453">
        <v>3</v>
      </c>
      <c r="B18" s="105">
        <v>3</v>
      </c>
      <c r="C18" s="105" t="s">
        <v>156</v>
      </c>
      <c r="D18" s="105">
        <v>1</v>
      </c>
      <c r="E18" s="105">
        <v>1.01</v>
      </c>
      <c r="F18" s="104" t="s">
        <v>1122</v>
      </c>
      <c r="G18" s="103" t="s">
        <v>1123</v>
      </c>
      <c r="H18" s="417" t="s">
        <v>378</v>
      </c>
      <c r="I18" s="103" t="s">
        <v>1121</v>
      </c>
      <c r="J18" s="102">
        <v>0</v>
      </c>
      <c r="K18" s="102">
        <v>0</v>
      </c>
      <c r="L18" s="101">
        <f t="shared" si="0"/>
        <v>0</v>
      </c>
      <c r="M18" s="102"/>
      <c r="N18" s="102">
        <v>1</v>
      </c>
      <c r="O18" s="101">
        <f t="shared" si="1"/>
        <v>1</v>
      </c>
      <c r="P18" s="101">
        <f t="shared" si="2"/>
        <v>1</v>
      </c>
      <c r="Q18" s="100">
        <v>0</v>
      </c>
      <c r="R18" s="99" t="s">
        <v>1118</v>
      </c>
      <c r="S18" s="98" t="s">
        <v>1124</v>
      </c>
      <c r="T18" s="164"/>
      <c r="U18" s="165" t="str">
        <f t="shared" si="7"/>
        <v>No hay ejecución</v>
      </c>
      <c r="V18" s="166" t="str">
        <f t="shared" si="8"/>
        <v>NA</v>
      </c>
      <c r="W18" s="94"/>
      <c r="X18" s="164">
        <v>0</v>
      </c>
      <c r="Y18" s="165" t="str">
        <f t="shared" si="9"/>
        <v>No hay Programación</v>
      </c>
      <c r="Z18" s="166" t="str">
        <f t="shared" si="10"/>
        <v>De acuerdo con lo programado</v>
      </c>
      <c r="AA18" s="94"/>
      <c r="AB18" s="619">
        <v>24</v>
      </c>
      <c r="AC18" s="165" t="str">
        <f t="shared" si="11"/>
        <v>No hay Programación</v>
      </c>
      <c r="AD18" s="166" t="str">
        <f t="shared" si="12"/>
        <v>De acuerdo con lo programado</v>
      </c>
      <c r="AE18" s="94" t="s">
        <v>1459</v>
      </c>
      <c r="AF18" s="672">
        <v>0.8</v>
      </c>
      <c r="AG18" s="673">
        <f t="shared" si="3"/>
        <v>0.8</v>
      </c>
      <c r="AH18" s="672" t="str">
        <f t="shared" ref="AH18:AH33" si="13">IF(AG18="No hay ejecución","NA",IF(AG18&gt;=90%,"De acuerdo con lo programado",IF(AG18&gt;=51%,"Atraso Leve",IF(AG18&lt;50%,"En riesgo en cumplimiento"))))</f>
        <v>Atraso Leve</v>
      </c>
      <c r="AI18" s="94" t="s">
        <v>1607</v>
      </c>
      <c r="AJ18" s="24">
        <f>T18+X18+AB18+AF18</f>
        <v>24.8</v>
      </c>
      <c r="AK18" s="26">
        <f>IF(AJ18="","No hay ejecución",IF(AND(P18=0),"No hay Programación", AJ18/P18))</f>
        <v>24.8</v>
      </c>
      <c r="AL18" s="518" t="str">
        <f t="shared" ref="AL18" si="14">IF(AK18="No hay ejecución","NA",IF(AK18&gt;=90%,"De acuerdo a lo programado",IF(AK18&lt;89.99%,"En riesgo de Incumplimiento")))</f>
        <v>De acuerdo a lo programado</v>
      </c>
      <c r="AM18" s="87"/>
    </row>
    <row r="19" spans="1:39" ht="222" thickTop="1" thickBot="1">
      <c r="A19" s="453">
        <v>4</v>
      </c>
      <c r="B19" s="105">
        <v>3</v>
      </c>
      <c r="C19" s="105" t="s">
        <v>156</v>
      </c>
      <c r="D19" s="105">
        <v>1</v>
      </c>
      <c r="E19" s="105">
        <v>1.01</v>
      </c>
      <c r="F19" s="104" t="s">
        <v>1125</v>
      </c>
      <c r="G19" s="103" t="s">
        <v>1123</v>
      </c>
      <c r="H19" s="417"/>
      <c r="I19" s="103" t="s">
        <v>1121</v>
      </c>
      <c r="J19" s="102">
        <v>0</v>
      </c>
      <c r="K19" s="102">
        <v>0</v>
      </c>
      <c r="L19" s="101">
        <f t="shared" si="0"/>
        <v>0</v>
      </c>
      <c r="M19" s="102"/>
      <c r="N19" s="102">
        <v>1</v>
      </c>
      <c r="O19" s="101">
        <f t="shared" si="1"/>
        <v>1</v>
      </c>
      <c r="P19" s="101">
        <f t="shared" si="2"/>
        <v>1</v>
      </c>
      <c r="Q19" s="100">
        <v>0</v>
      </c>
      <c r="R19" s="99" t="s">
        <v>1118</v>
      </c>
      <c r="S19" s="98" t="s">
        <v>1124</v>
      </c>
      <c r="T19" s="164"/>
      <c r="U19" s="165" t="str">
        <f t="shared" si="7"/>
        <v>No hay ejecución</v>
      </c>
      <c r="V19" s="166" t="str">
        <f t="shared" si="8"/>
        <v>NA</v>
      </c>
      <c r="W19" s="94"/>
      <c r="X19" s="164">
        <v>0</v>
      </c>
      <c r="Y19" s="165" t="str">
        <f t="shared" si="9"/>
        <v>No hay Programación</v>
      </c>
      <c r="Z19" s="166" t="str">
        <f t="shared" si="10"/>
        <v>De acuerdo con lo programado</v>
      </c>
      <c r="AA19" s="94"/>
      <c r="AB19" s="619">
        <v>3</v>
      </c>
      <c r="AC19" s="165" t="str">
        <f t="shared" si="11"/>
        <v>No hay Programación</v>
      </c>
      <c r="AD19" s="166" t="str">
        <f t="shared" si="12"/>
        <v>De acuerdo con lo programado</v>
      </c>
      <c r="AE19" s="94" t="s">
        <v>1460</v>
      </c>
      <c r="AF19" s="672">
        <v>0.8</v>
      </c>
      <c r="AG19" s="673">
        <f t="shared" si="3"/>
        <v>0.8</v>
      </c>
      <c r="AH19" s="672" t="str">
        <f t="shared" si="13"/>
        <v>Atraso Leve</v>
      </c>
      <c r="AI19" s="94" t="s">
        <v>1608</v>
      </c>
      <c r="AJ19" s="24">
        <f t="shared" ref="AJ19:AJ31" si="15">T19+X19+AB19+AF19</f>
        <v>3.8</v>
      </c>
      <c r="AK19" s="26">
        <f t="shared" ref="AK19:AK31" si="16">IF(AJ19="","No hay ejecución",IF(AND(P19=0),"No hay Programación", AJ19/P19))</f>
        <v>3.8</v>
      </c>
      <c r="AL19" s="518" t="str">
        <f t="shared" si="6"/>
        <v>De Acuerdo a lo Programado</v>
      </c>
      <c r="AM19" s="87"/>
    </row>
    <row r="20" spans="1:39" ht="39.6" thickTop="1" thickBot="1">
      <c r="A20" s="453">
        <v>5</v>
      </c>
      <c r="B20" s="105">
        <v>3</v>
      </c>
      <c r="C20" s="105" t="s">
        <v>156</v>
      </c>
      <c r="D20" s="105">
        <v>1</v>
      </c>
      <c r="E20" s="105">
        <v>1.01</v>
      </c>
      <c r="F20" s="104" t="s">
        <v>1126</v>
      </c>
      <c r="G20" s="103" t="s">
        <v>1127</v>
      </c>
      <c r="H20" s="417"/>
      <c r="I20" s="103" t="s">
        <v>132</v>
      </c>
      <c r="J20" s="102">
        <v>0</v>
      </c>
      <c r="K20" s="102">
        <v>3</v>
      </c>
      <c r="L20" s="101">
        <f t="shared" si="0"/>
        <v>3</v>
      </c>
      <c r="M20" s="102"/>
      <c r="N20" s="102">
        <v>3</v>
      </c>
      <c r="O20" s="101">
        <f t="shared" si="1"/>
        <v>3</v>
      </c>
      <c r="P20" s="101">
        <f t="shared" si="2"/>
        <v>6</v>
      </c>
      <c r="Q20" s="100">
        <v>182707.83199999999</v>
      </c>
      <c r="R20" s="99" t="s">
        <v>1118</v>
      </c>
      <c r="S20" s="98"/>
      <c r="T20" s="164"/>
      <c r="U20" s="165" t="str">
        <f t="shared" si="7"/>
        <v>No hay ejecución</v>
      </c>
      <c r="V20" s="166" t="str">
        <f t="shared" si="8"/>
        <v>NA</v>
      </c>
      <c r="W20" s="94"/>
      <c r="X20" s="164">
        <v>13</v>
      </c>
      <c r="Y20" s="165">
        <f t="shared" si="9"/>
        <v>4.333333333333333</v>
      </c>
      <c r="Z20" s="166" t="str">
        <f t="shared" si="10"/>
        <v>De acuerdo con lo programado</v>
      </c>
      <c r="AA20" s="94"/>
      <c r="AB20" s="619">
        <v>1</v>
      </c>
      <c r="AC20" s="165" t="str">
        <f t="shared" si="11"/>
        <v>No hay Programación</v>
      </c>
      <c r="AD20" s="166" t="str">
        <f t="shared" si="12"/>
        <v>De acuerdo con lo programado</v>
      </c>
      <c r="AE20" s="94" t="s">
        <v>1461</v>
      </c>
      <c r="AF20" s="672">
        <v>3</v>
      </c>
      <c r="AG20" s="673">
        <f t="shared" si="3"/>
        <v>1</v>
      </c>
      <c r="AH20" s="672" t="str">
        <f t="shared" si="13"/>
        <v>De acuerdo con lo programado</v>
      </c>
      <c r="AI20" s="94"/>
      <c r="AJ20" s="24">
        <f t="shared" si="15"/>
        <v>17</v>
      </c>
      <c r="AK20" s="26">
        <f t="shared" si="16"/>
        <v>2.8333333333333335</v>
      </c>
      <c r="AL20" s="518" t="str">
        <f t="shared" si="6"/>
        <v>De Acuerdo a lo Programado</v>
      </c>
      <c r="AM20" s="87"/>
    </row>
    <row r="21" spans="1:39" ht="30" thickTop="1" thickBot="1">
      <c r="A21" s="453">
        <v>6</v>
      </c>
      <c r="B21" s="105">
        <v>3</v>
      </c>
      <c r="C21" s="105" t="s">
        <v>156</v>
      </c>
      <c r="D21" s="105">
        <v>1</v>
      </c>
      <c r="E21" s="105">
        <v>2.0099999999999998</v>
      </c>
      <c r="F21" s="104" t="s">
        <v>1128</v>
      </c>
      <c r="G21" s="103" t="s">
        <v>1127</v>
      </c>
      <c r="H21" s="417"/>
      <c r="I21" s="103" t="s">
        <v>132</v>
      </c>
      <c r="J21" s="102">
        <v>0</v>
      </c>
      <c r="K21" s="102">
        <v>1</v>
      </c>
      <c r="L21" s="101">
        <f t="shared" si="0"/>
        <v>1</v>
      </c>
      <c r="M21" s="102"/>
      <c r="N21" s="102">
        <v>1</v>
      </c>
      <c r="O21" s="101">
        <f t="shared" si="1"/>
        <v>1</v>
      </c>
      <c r="P21" s="101">
        <f t="shared" si="2"/>
        <v>2</v>
      </c>
      <c r="Q21" s="100">
        <v>80000</v>
      </c>
      <c r="R21" s="99" t="s">
        <v>1118</v>
      </c>
      <c r="S21" s="98"/>
      <c r="T21" s="164"/>
      <c r="U21" s="165" t="str">
        <f t="shared" si="7"/>
        <v>No hay ejecución</v>
      </c>
      <c r="V21" s="166" t="str">
        <f t="shared" si="8"/>
        <v>NA</v>
      </c>
      <c r="W21" s="94"/>
      <c r="X21" s="164">
        <v>3</v>
      </c>
      <c r="Y21" s="165">
        <f t="shared" si="9"/>
        <v>3</v>
      </c>
      <c r="Z21" s="166" t="str">
        <f t="shared" si="10"/>
        <v>De acuerdo con lo programado</v>
      </c>
      <c r="AA21" s="94"/>
      <c r="AB21" s="619">
        <v>0</v>
      </c>
      <c r="AC21" s="165" t="str">
        <f t="shared" si="11"/>
        <v>No hay Programación</v>
      </c>
      <c r="AD21" s="166" t="str">
        <f t="shared" si="12"/>
        <v>De acuerdo con lo programado</v>
      </c>
      <c r="AE21" s="94"/>
      <c r="AF21" s="94">
        <v>1</v>
      </c>
      <c r="AG21" s="673">
        <f t="shared" si="3"/>
        <v>1</v>
      </c>
      <c r="AH21" s="94" t="str">
        <f t="shared" si="13"/>
        <v>De acuerdo con lo programado</v>
      </c>
      <c r="AI21" s="94"/>
      <c r="AJ21" s="24">
        <f t="shared" si="15"/>
        <v>4</v>
      </c>
      <c r="AK21" s="26">
        <f t="shared" si="16"/>
        <v>2</v>
      </c>
      <c r="AL21" s="518" t="str">
        <f t="shared" si="6"/>
        <v>De Acuerdo a lo Programado</v>
      </c>
      <c r="AM21" s="87"/>
    </row>
    <row r="22" spans="1:39" ht="289.2" thickTop="1" thickBot="1">
      <c r="A22" s="453">
        <v>7</v>
      </c>
      <c r="B22" s="105">
        <v>3</v>
      </c>
      <c r="C22" s="105" t="s">
        <v>156</v>
      </c>
      <c r="D22" s="105">
        <v>1</v>
      </c>
      <c r="E22" s="105">
        <v>1.01</v>
      </c>
      <c r="F22" s="104" t="s">
        <v>1129</v>
      </c>
      <c r="G22" s="103" t="s">
        <v>438</v>
      </c>
      <c r="H22" s="417"/>
      <c r="I22" s="103" t="s">
        <v>1121</v>
      </c>
      <c r="J22" s="102">
        <v>0</v>
      </c>
      <c r="K22" s="102">
        <v>1</v>
      </c>
      <c r="L22" s="101">
        <f t="shared" si="0"/>
        <v>1</v>
      </c>
      <c r="M22" s="102">
        <v>0</v>
      </c>
      <c r="N22" s="102">
        <v>3</v>
      </c>
      <c r="O22" s="101">
        <f t="shared" si="1"/>
        <v>3</v>
      </c>
      <c r="P22" s="101">
        <f t="shared" si="2"/>
        <v>4</v>
      </c>
      <c r="Q22" s="100">
        <v>0</v>
      </c>
      <c r="R22" s="99" t="s">
        <v>1118</v>
      </c>
      <c r="S22" s="98"/>
      <c r="T22" s="164"/>
      <c r="U22" s="165" t="str">
        <f t="shared" si="7"/>
        <v>No hay ejecución</v>
      </c>
      <c r="V22" s="166" t="str">
        <f t="shared" si="8"/>
        <v>NA</v>
      </c>
      <c r="W22" s="94"/>
      <c r="X22" s="164">
        <v>1</v>
      </c>
      <c r="Y22" s="165">
        <f t="shared" si="9"/>
        <v>1</v>
      </c>
      <c r="Z22" s="166" t="str">
        <f t="shared" si="10"/>
        <v>De acuerdo con lo programado</v>
      </c>
      <c r="AA22" s="94"/>
      <c r="AB22" s="619">
        <v>2</v>
      </c>
      <c r="AC22" s="165" t="str">
        <f t="shared" si="11"/>
        <v>No hay Programación</v>
      </c>
      <c r="AD22" s="166" t="str">
        <f t="shared" si="12"/>
        <v>De acuerdo con lo programado</v>
      </c>
      <c r="AE22" s="94" t="s">
        <v>1462</v>
      </c>
      <c r="AF22" s="672">
        <v>0</v>
      </c>
      <c r="AG22" s="673">
        <f t="shared" si="3"/>
        <v>0</v>
      </c>
      <c r="AH22" s="94" t="str">
        <f t="shared" si="13"/>
        <v>En riesgo en cumplimiento</v>
      </c>
      <c r="AI22" s="94" t="s">
        <v>1609</v>
      </c>
      <c r="AJ22" s="24">
        <f t="shared" si="15"/>
        <v>3</v>
      </c>
      <c r="AK22" s="26">
        <f t="shared" si="16"/>
        <v>0.75</v>
      </c>
      <c r="AL22" s="518" t="str">
        <f t="shared" si="6"/>
        <v>De Acuerdo a lo Programado</v>
      </c>
      <c r="AM22" s="87"/>
    </row>
    <row r="23" spans="1:39" ht="58.8" thickTop="1" thickBot="1">
      <c r="A23" s="453">
        <v>8</v>
      </c>
      <c r="B23" s="105">
        <v>3</v>
      </c>
      <c r="C23" s="105" t="s">
        <v>156</v>
      </c>
      <c r="D23" s="105">
        <v>1</v>
      </c>
      <c r="E23" s="105">
        <v>2.0299999999999998</v>
      </c>
      <c r="F23" s="104" t="s">
        <v>1130</v>
      </c>
      <c r="G23" s="103" t="s">
        <v>438</v>
      </c>
      <c r="H23" s="417"/>
      <c r="I23" s="103" t="s">
        <v>79</v>
      </c>
      <c r="J23" s="114">
        <v>0</v>
      </c>
      <c r="K23" s="114">
        <v>2</v>
      </c>
      <c r="L23" s="115">
        <f t="shared" si="0"/>
        <v>2</v>
      </c>
      <c r="M23" s="114">
        <v>0</v>
      </c>
      <c r="N23" s="114">
        <v>0</v>
      </c>
      <c r="O23" s="115">
        <v>2</v>
      </c>
      <c r="P23" s="115">
        <f t="shared" si="2"/>
        <v>4</v>
      </c>
      <c r="Q23" s="100">
        <v>80000</v>
      </c>
      <c r="R23" s="99" t="s">
        <v>1118</v>
      </c>
      <c r="S23" s="98"/>
      <c r="T23" s="164"/>
      <c r="U23" s="165" t="str">
        <f t="shared" si="7"/>
        <v>No hay ejecución</v>
      </c>
      <c r="V23" s="166" t="str">
        <f t="shared" si="8"/>
        <v>NA</v>
      </c>
      <c r="W23" s="94"/>
      <c r="X23" s="164">
        <v>2</v>
      </c>
      <c r="Y23" s="165">
        <f t="shared" si="9"/>
        <v>1</v>
      </c>
      <c r="Z23" s="166" t="str">
        <f t="shared" si="10"/>
        <v>De acuerdo con lo programado</v>
      </c>
      <c r="AA23" s="94"/>
      <c r="AB23" s="619">
        <v>5</v>
      </c>
      <c r="AC23" s="165" t="str">
        <f t="shared" si="11"/>
        <v>No hay Programación</v>
      </c>
      <c r="AD23" s="166" t="str">
        <f t="shared" si="12"/>
        <v>De acuerdo con lo programado</v>
      </c>
      <c r="AE23" s="94" t="s">
        <v>1463</v>
      </c>
      <c r="AF23" s="94">
        <v>3</v>
      </c>
      <c r="AG23" s="94" t="str">
        <f t="shared" si="3"/>
        <v>No hay Programación</v>
      </c>
      <c r="AH23" s="94" t="str">
        <f t="shared" si="13"/>
        <v>De acuerdo con lo programado</v>
      </c>
      <c r="AI23" s="94"/>
      <c r="AJ23" s="24">
        <f t="shared" si="15"/>
        <v>10</v>
      </c>
      <c r="AK23" s="26">
        <f t="shared" si="16"/>
        <v>2.5</v>
      </c>
      <c r="AL23" s="518" t="str">
        <f t="shared" si="6"/>
        <v>De Acuerdo a lo Programado</v>
      </c>
      <c r="AM23" s="87"/>
    </row>
    <row r="24" spans="1:39" ht="58.8" thickTop="1" thickBot="1">
      <c r="A24" s="453">
        <v>9</v>
      </c>
      <c r="B24" s="105">
        <v>3</v>
      </c>
      <c r="C24" s="105" t="s">
        <v>156</v>
      </c>
      <c r="D24" s="105">
        <v>1</v>
      </c>
      <c r="E24" s="105">
        <v>2.0299999999999998</v>
      </c>
      <c r="F24" s="104" t="s">
        <v>1131</v>
      </c>
      <c r="G24" s="103" t="s">
        <v>389</v>
      </c>
      <c r="H24" s="417"/>
      <c r="I24" s="103" t="s">
        <v>100</v>
      </c>
      <c r="J24" s="102">
        <v>0</v>
      </c>
      <c r="K24" s="102">
        <v>3</v>
      </c>
      <c r="L24" s="101">
        <f t="shared" si="0"/>
        <v>3</v>
      </c>
      <c r="M24" s="102"/>
      <c r="N24" s="102">
        <v>3</v>
      </c>
      <c r="O24" s="101">
        <f>M24+N24</f>
        <v>3</v>
      </c>
      <c r="P24" s="101">
        <f t="shared" si="2"/>
        <v>6</v>
      </c>
      <c r="Q24" s="100">
        <v>0</v>
      </c>
      <c r="R24" s="99" t="s">
        <v>1118</v>
      </c>
      <c r="S24" s="98"/>
      <c r="T24" s="164"/>
      <c r="U24" s="165" t="str">
        <f t="shared" si="7"/>
        <v>No hay ejecución</v>
      </c>
      <c r="V24" s="166" t="str">
        <f t="shared" si="8"/>
        <v>NA</v>
      </c>
      <c r="W24" s="94"/>
      <c r="X24" s="164">
        <v>3</v>
      </c>
      <c r="Y24" s="165">
        <f t="shared" si="9"/>
        <v>1</v>
      </c>
      <c r="Z24" s="166" t="str">
        <f t="shared" si="10"/>
        <v>De acuerdo con lo programado</v>
      </c>
      <c r="AA24" s="94"/>
      <c r="AB24" s="619">
        <v>1</v>
      </c>
      <c r="AC24" s="165" t="str">
        <f t="shared" si="11"/>
        <v>No hay Programación</v>
      </c>
      <c r="AD24" s="166" t="str">
        <f t="shared" si="12"/>
        <v>De acuerdo con lo programado</v>
      </c>
      <c r="AE24" s="94" t="s">
        <v>1464</v>
      </c>
      <c r="AF24" s="94">
        <v>3</v>
      </c>
      <c r="AG24" s="674">
        <f t="shared" si="3"/>
        <v>1</v>
      </c>
      <c r="AH24" s="94" t="str">
        <f t="shared" si="13"/>
        <v>De acuerdo con lo programado</v>
      </c>
      <c r="AI24" s="94"/>
      <c r="AJ24" s="24">
        <f t="shared" si="15"/>
        <v>7</v>
      </c>
      <c r="AK24" s="26">
        <f t="shared" si="16"/>
        <v>1.1666666666666667</v>
      </c>
      <c r="AL24" s="518" t="str">
        <f t="shared" si="6"/>
        <v>De Acuerdo a lo Programado</v>
      </c>
      <c r="AM24" s="87"/>
    </row>
    <row r="25" spans="1:39" ht="58.8" thickTop="1" thickBot="1">
      <c r="A25" s="453">
        <v>10</v>
      </c>
      <c r="B25" s="105">
        <v>3</v>
      </c>
      <c r="C25" s="105" t="s">
        <v>156</v>
      </c>
      <c r="D25" s="105">
        <v>1</v>
      </c>
      <c r="E25" s="105">
        <v>2.0099999999999998</v>
      </c>
      <c r="F25" s="104" t="s">
        <v>1132</v>
      </c>
      <c r="G25" s="103" t="s">
        <v>317</v>
      </c>
      <c r="H25" s="417"/>
      <c r="I25" s="103" t="s">
        <v>100</v>
      </c>
      <c r="J25" s="114">
        <v>0</v>
      </c>
      <c r="K25" s="114">
        <v>2</v>
      </c>
      <c r="L25" s="115">
        <f t="shared" si="0"/>
        <v>2</v>
      </c>
      <c r="M25" s="114">
        <v>0</v>
      </c>
      <c r="N25" s="114">
        <v>2</v>
      </c>
      <c r="O25" s="115">
        <v>2</v>
      </c>
      <c r="P25" s="115">
        <f t="shared" si="2"/>
        <v>4</v>
      </c>
      <c r="Q25" s="100">
        <v>90000</v>
      </c>
      <c r="R25" s="99" t="s">
        <v>1118</v>
      </c>
      <c r="S25" s="98"/>
      <c r="T25" s="164"/>
      <c r="U25" s="165" t="str">
        <f t="shared" si="7"/>
        <v>No hay ejecución</v>
      </c>
      <c r="V25" s="166" t="str">
        <f t="shared" si="8"/>
        <v>NA</v>
      </c>
      <c r="W25" s="94"/>
      <c r="X25" s="164">
        <v>2</v>
      </c>
      <c r="Y25" s="165">
        <f t="shared" si="9"/>
        <v>1</v>
      </c>
      <c r="Z25" s="166" t="str">
        <f t="shared" si="10"/>
        <v>De acuerdo con lo programado</v>
      </c>
      <c r="AA25" s="94"/>
      <c r="AB25" s="619">
        <v>1</v>
      </c>
      <c r="AC25" s="165" t="str">
        <f t="shared" si="11"/>
        <v>No hay Programación</v>
      </c>
      <c r="AD25" s="166" t="str">
        <f t="shared" si="12"/>
        <v>De acuerdo con lo programado</v>
      </c>
      <c r="AE25" s="94" t="s">
        <v>1465</v>
      </c>
      <c r="AF25" s="94">
        <v>2</v>
      </c>
      <c r="AG25" s="674">
        <f t="shared" si="3"/>
        <v>1</v>
      </c>
      <c r="AH25" s="94" t="str">
        <f t="shared" si="13"/>
        <v>De acuerdo con lo programado</v>
      </c>
      <c r="AI25" s="94"/>
      <c r="AJ25" s="24">
        <f t="shared" si="15"/>
        <v>5</v>
      </c>
      <c r="AK25" s="26">
        <f t="shared" si="16"/>
        <v>1.25</v>
      </c>
      <c r="AL25" s="518" t="str">
        <f t="shared" si="6"/>
        <v>De Acuerdo a lo Programado</v>
      </c>
      <c r="AM25" s="87"/>
    </row>
    <row r="26" spans="1:39" ht="68.400000000000006" thickTop="1" thickBot="1">
      <c r="A26" s="453">
        <v>11</v>
      </c>
      <c r="B26" s="105">
        <v>12</v>
      </c>
      <c r="C26" s="105" t="s">
        <v>156</v>
      </c>
      <c r="D26" s="105">
        <v>0</v>
      </c>
      <c r="E26" s="105">
        <v>2.0099999999999998</v>
      </c>
      <c r="F26" s="104" t="s">
        <v>1133</v>
      </c>
      <c r="G26" s="103" t="s">
        <v>317</v>
      </c>
      <c r="H26" s="417"/>
      <c r="I26" s="103" t="s">
        <v>100</v>
      </c>
      <c r="J26" s="114">
        <v>0</v>
      </c>
      <c r="K26" s="114">
        <v>2</v>
      </c>
      <c r="L26" s="115">
        <f t="shared" si="0"/>
        <v>2</v>
      </c>
      <c r="M26" s="114">
        <v>0</v>
      </c>
      <c r="N26" s="114">
        <v>2</v>
      </c>
      <c r="O26" s="115">
        <v>2</v>
      </c>
      <c r="P26" s="115">
        <f t="shared" si="2"/>
        <v>4</v>
      </c>
      <c r="Q26" s="100">
        <v>90000</v>
      </c>
      <c r="R26" s="99" t="s">
        <v>1118</v>
      </c>
      <c r="S26" s="98"/>
      <c r="T26" s="164"/>
      <c r="U26" s="165" t="str">
        <f t="shared" si="7"/>
        <v>No hay ejecución</v>
      </c>
      <c r="V26" s="166" t="str">
        <f t="shared" si="8"/>
        <v>NA</v>
      </c>
      <c r="W26" s="94"/>
      <c r="X26" s="164">
        <v>2</v>
      </c>
      <c r="Y26" s="165">
        <f t="shared" si="9"/>
        <v>1</v>
      </c>
      <c r="Z26" s="166" t="str">
        <f t="shared" si="10"/>
        <v>De acuerdo con lo programado</v>
      </c>
      <c r="AA26" s="94"/>
      <c r="AB26" s="619">
        <v>4</v>
      </c>
      <c r="AC26" s="165" t="str">
        <f t="shared" si="11"/>
        <v>No hay Programación</v>
      </c>
      <c r="AD26" s="166" t="str">
        <f t="shared" si="12"/>
        <v>De acuerdo con lo programado</v>
      </c>
      <c r="AE26" s="94" t="s">
        <v>1466</v>
      </c>
      <c r="AF26" s="94">
        <v>2</v>
      </c>
      <c r="AG26" s="674">
        <f t="shared" si="3"/>
        <v>1</v>
      </c>
      <c r="AH26" s="94" t="str">
        <f t="shared" si="13"/>
        <v>De acuerdo con lo programado</v>
      </c>
      <c r="AI26" s="94"/>
      <c r="AJ26" s="24">
        <f t="shared" si="15"/>
        <v>8</v>
      </c>
      <c r="AK26" s="26">
        <f t="shared" si="16"/>
        <v>2</v>
      </c>
      <c r="AL26" s="518" t="str">
        <f t="shared" si="6"/>
        <v>De Acuerdo a lo Programado</v>
      </c>
      <c r="AM26" s="87"/>
    </row>
    <row r="27" spans="1:39" ht="58.8" thickTop="1" thickBot="1">
      <c r="A27" s="453">
        <v>12</v>
      </c>
      <c r="B27" s="105">
        <v>3</v>
      </c>
      <c r="C27" s="105" t="s">
        <v>156</v>
      </c>
      <c r="D27" s="105">
        <v>1</v>
      </c>
      <c r="E27" s="105">
        <v>2.0299999999999998</v>
      </c>
      <c r="F27" s="104" t="s">
        <v>1134</v>
      </c>
      <c r="G27" s="103" t="s">
        <v>314</v>
      </c>
      <c r="H27" s="417" t="s">
        <v>378</v>
      </c>
      <c r="I27" s="103" t="s">
        <v>117</v>
      </c>
      <c r="J27" s="114">
        <v>0</v>
      </c>
      <c r="K27" s="114">
        <v>2</v>
      </c>
      <c r="L27" s="115">
        <f t="shared" si="0"/>
        <v>2</v>
      </c>
      <c r="M27" s="114">
        <v>0</v>
      </c>
      <c r="N27" s="114">
        <v>2</v>
      </c>
      <c r="O27" s="115">
        <f t="shared" si="1"/>
        <v>2</v>
      </c>
      <c r="P27" s="115">
        <f t="shared" si="2"/>
        <v>4</v>
      </c>
      <c r="Q27" s="100">
        <v>0</v>
      </c>
      <c r="R27" s="99" t="s">
        <v>1118</v>
      </c>
      <c r="S27" s="98"/>
      <c r="T27" s="164"/>
      <c r="U27" s="165" t="str">
        <f t="shared" si="7"/>
        <v>No hay ejecución</v>
      </c>
      <c r="V27" s="166" t="str">
        <f t="shared" si="8"/>
        <v>NA</v>
      </c>
      <c r="W27" s="94"/>
      <c r="X27" s="164">
        <v>5</v>
      </c>
      <c r="Y27" s="165">
        <f t="shared" si="9"/>
        <v>2.5</v>
      </c>
      <c r="Z27" s="166" t="str">
        <f t="shared" si="10"/>
        <v>De acuerdo con lo programado</v>
      </c>
      <c r="AA27" s="94"/>
      <c r="AB27" s="619">
        <v>0</v>
      </c>
      <c r="AC27" s="165" t="str">
        <f t="shared" si="11"/>
        <v>No hay Programación</v>
      </c>
      <c r="AD27" s="166" t="str">
        <f t="shared" si="12"/>
        <v>De acuerdo con lo programado</v>
      </c>
      <c r="AE27" s="94"/>
      <c r="AF27" s="94">
        <v>2</v>
      </c>
      <c r="AG27" s="674">
        <f t="shared" si="3"/>
        <v>1</v>
      </c>
      <c r="AH27" s="94" t="str">
        <f t="shared" si="13"/>
        <v>De acuerdo con lo programado</v>
      </c>
      <c r="AI27" s="94"/>
      <c r="AJ27" s="24">
        <f t="shared" si="15"/>
        <v>7</v>
      </c>
      <c r="AK27" s="26">
        <f t="shared" si="16"/>
        <v>1.75</v>
      </c>
      <c r="AL27" s="518" t="str">
        <f t="shared" si="6"/>
        <v>De Acuerdo a lo Programado</v>
      </c>
      <c r="AM27" s="87"/>
    </row>
    <row r="28" spans="1:39" ht="58.8" thickTop="1" thickBot="1">
      <c r="A28" s="453">
        <v>13</v>
      </c>
      <c r="B28" s="105">
        <v>3</v>
      </c>
      <c r="C28" s="105" t="s">
        <v>156</v>
      </c>
      <c r="D28" s="105">
        <v>1</v>
      </c>
      <c r="E28" s="105">
        <v>2.0099999999999998</v>
      </c>
      <c r="F28" s="104" t="s">
        <v>1135</v>
      </c>
      <c r="G28" s="103" t="s">
        <v>438</v>
      </c>
      <c r="H28" s="417" t="s">
        <v>378</v>
      </c>
      <c r="I28" s="103" t="s">
        <v>79</v>
      </c>
      <c r="J28" s="114">
        <v>0</v>
      </c>
      <c r="K28" s="114">
        <v>0</v>
      </c>
      <c r="L28" s="115">
        <f t="shared" si="0"/>
        <v>0</v>
      </c>
      <c r="M28" s="114">
        <v>0</v>
      </c>
      <c r="N28" s="114">
        <v>8</v>
      </c>
      <c r="O28" s="115">
        <f t="shared" si="1"/>
        <v>8</v>
      </c>
      <c r="P28" s="115">
        <f t="shared" si="2"/>
        <v>8</v>
      </c>
      <c r="Q28" s="100">
        <v>0</v>
      </c>
      <c r="R28" s="99" t="s">
        <v>1118</v>
      </c>
      <c r="S28" s="98"/>
      <c r="T28" s="164"/>
      <c r="U28" s="165" t="str">
        <f t="shared" si="7"/>
        <v>No hay ejecución</v>
      </c>
      <c r="V28" s="166" t="str">
        <f t="shared" si="8"/>
        <v>NA</v>
      </c>
      <c r="W28" s="94"/>
      <c r="X28" s="164">
        <v>0</v>
      </c>
      <c r="Y28" s="165" t="str">
        <f t="shared" si="9"/>
        <v>No hay Programación</v>
      </c>
      <c r="Z28" s="166" t="str">
        <f t="shared" si="10"/>
        <v>De acuerdo con lo programado</v>
      </c>
      <c r="AA28" s="94"/>
      <c r="AB28" s="619">
        <v>1</v>
      </c>
      <c r="AC28" s="165" t="str">
        <f t="shared" si="11"/>
        <v>No hay Programación</v>
      </c>
      <c r="AD28" s="166" t="str">
        <f t="shared" si="12"/>
        <v>De acuerdo con lo programado</v>
      </c>
      <c r="AE28" s="94" t="s">
        <v>1467</v>
      </c>
      <c r="AF28" s="94">
        <v>8</v>
      </c>
      <c r="AG28" s="674">
        <f t="shared" si="3"/>
        <v>1</v>
      </c>
      <c r="AH28" s="94" t="str">
        <f t="shared" si="13"/>
        <v>De acuerdo con lo programado</v>
      </c>
      <c r="AI28" s="94" t="s">
        <v>1610</v>
      </c>
      <c r="AJ28" s="24">
        <f t="shared" si="15"/>
        <v>9</v>
      </c>
      <c r="AK28" s="26">
        <f t="shared" si="16"/>
        <v>1.125</v>
      </c>
      <c r="AL28" s="518" t="str">
        <f t="shared" si="6"/>
        <v>De Acuerdo a lo Programado</v>
      </c>
      <c r="AM28" s="87"/>
    </row>
    <row r="29" spans="1:39" ht="39.6" thickTop="1" thickBot="1">
      <c r="A29" s="453">
        <v>14</v>
      </c>
      <c r="B29" s="105">
        <v>3</v>
      </c>
      <c r="C29" s="105" t="s">
        <v>156</v>
      </c>
      <c r="D29" s="105">
        <v>1</v>
      </c>
      <c r="E29" s="105">
        <v>2.0099999999999998</v>
      </c>
      <c r="F29" s="104" t="s">
        <v>1136</v>
      </c>
      <c r="G29" s="103" t="s">
        <v>1127</v>
      </c>
      <c r="H29" s="417"/>
      <c r="I29" s="103" t="s">
        <v>132</v>
      </c>
      <c r="J29" s="114">
        <v>0</v>
      </c>
      <c r="K29" s="114">
        <v>2</v>
      </c>
      <c r="L29" s="115">
        <f t="shared" si="0"/>
        <v>2</v>
      </c>
      <c r="M29" s="114">
        <v>0</v>
      </c>
      <c r="N29" s="114">
        <v>2</v>
      </c>
      <c r="O29" s="115">
        <v>2</v>
      </c>
      <c r="P29" s="115">
        <f t="shared" si="2"/>
        <v>4</v>
      </c>
      <c r="Q29" s="100">
        <v>100000</v>
      </c>
      <c r="R29" s="99" t="s">
        <v>1118</v>
      </c>
      <c r="S29" s="98"/>
      <c r="T29" s="164"/>
      <c r="U29" s="165" t="str">
        <f t="shared" si="7"/>
        <v>No hay ejecución</v>
      </c>
      <c r="V29" s="166" t="str">
        <f t="shared" si="8"/>
        <v>NA</v>
      </c>
      <c r="W29" s="94"/>
      <c r="X29" s="164">
        <v>3</v>
      </c>
      <c r="Y29" s="165">
        <f t="shared" si="9"/>
        <v>1.5</v>
      </c>
      <c r="Z29" s="166" t="str">
        <f t="shared" si="10"/>
        <v>De acuerdo con lo programado</v>
      </c>
      <c r="AA29" s="94"/>
      <c r="AB29" s="619">
        <v>0</v>
      </c>
      <c r="AC29" s="165" t="str">
        <f t="shared" si="11"/>
        <v>No hay Programación</v>
      </c>
      <c r="AD29" s="166" t="str">
        <f t="shared" si="12"/>
        <v>De acuerdo con lo programado</v>
      </c>
      <c r="AE29" s="94"/>
      <c r="AF29" s="94">
        <v>3</v>
      </c>
      <c r="AG29" s="674">
        <f t="shared" si="3"/>
        <v>1.5</v>
      </c>
      <c r="AH29" s="94" t="str">
        <f t="shared" si="13"/>
        <v>De acuerdo con lo programado</v>
      </c>
      <c r="AI29" s="94"/>
      <c r="AJ29" s="24">
        <f t="shared" si="15"/>
        <v>6</v>
      </c>
      <c r="AK29" s="26">
        <f t="shared" si="16"/>
        <v>1.5</v>
      </c>
      <c r="AL29" s="518" t="str">
        <f t="shared" si="6"/>
        <v>De Acuerdo a lo Programado</v>
      </c>
      <c r="AM29" s="87"/>
    </row>
    <row r="30" spans="1:39" ht="39.6" thickTop="1" thickBot="1">
      <c r="A30" s="453">
        <v>15</v>
      </c>
      <c r="B30" s="105">
        <v>3</v>
      </c>
      <c r="C30" s="105" t="s">
        <v>156</v>
      </c>
      <c r="D30" s="105">
        <v>1</v>
      </c>
      <c r="E30" s="105">
        <v>2.0099999999999998</v>
      </c>
      <c r="F30" s="104" t="s">
        <v>1137</v>
      </c>
      <c r="G30" s="103" t="s">
        <v>438</v>
      </c>
      <c r="H30" s="417" t="s">
        <v>378</v>
      </c>
      <c r="I30" s="103" t="s">
        <v>1121</v>
      </c>
      <c r="J30" s="102">
        <v>0</v>
      </c>
      <c r="K30" s="102">
        <v>1</v>
      </c>
      <c r="L30" s="101">
        <f t="shared" si="0"/>
        <v>1</v>
      </c>
      <c r="M30" s="102">
        <v>0</v>
      </c>
      <c r="N30" s="102">
        <v>1</v>
      </c>
      <c r="O30" s="101">
        <f>M30+N30</f>
        <v>1</v>
      </c>
      <c r="P30" s="101">
        <f t="shared" si="2"/>
        <v>2</v>
      </c>
      <c r="Q30" s="100">
        <v>0</v>
      </c>
      <c r="R30" s="99" t="s">
        <v>1118</v>
      </c>
      <c r="S30" s="98"/>
      <c r="T30" s="164"/>
      <c r="U30" s="165" t="str">
        <f t="shared" si="7"/>
        <v>No hay ejecución</v>
      </c>
      <c r="V30" s="166" t="str">
        <f t="shared" si="8"/>
        <v>NA</v>
      </c>
      <c r="W30" s="94"/>
      <c r="X30" s="164">
        <v>2</v>
      </c>
      <c r="Y30" s="165">
        <f t="shared" si="9"/>
        <v>2</v>
      </c>
      <c r="Z30" s="166" t="str">
        <f t="shared" si="10"/>
        <v>De acuerdo con lo programado</v>
      </c>
      <c r="AA30" s="94"/>
      <c r="AB30" s="619">
        <v>0</v>
      </c>
      <c r="AC30" s="165" t="str">
        <f t="shared" si="11"/>
        <v>No hay Programación</v>
      </c>
      <c r="AD30" s="166" t="str">
        <f t="shared" si="12"/>
        <v>De acuerdo con lo programado</v>
      </c>
      <c r="AE30" s="94"/>
      <c r="AF30" s="94">
        <v>1</v>
      </c>
      <c r="AG30" s="674">
        <f t="shared" si="3"/>
        <v>1</v>
      </c>
      <c r="AH30" s="94" t="str">
        <f t="shared" si="13"/>
        <v>De acuerdo con lo programado</v>
      </c>
      <c r="AI30" s="94"/>
      <c r="AJ30" s="24">
        <f t="shared" si="15"/>
        <v>3</v>
      </c>
      <c r="AK30" s="26">
        <f t="shared" si="16"/>
        <v>1.5</v>
      </c>
      <c r="AL30" s="518" t="str">
        <f t="shared" si="6"/>
        <v>De Acuerdo a lo Programado</v>
      </c>
      <c r="AM30" s="87"/>
    </row>
    <row r="31" spans="1:39" ht="68.400000000000006" thickTop="1" thickBot="1">
      <c r="A31" s="453">
        <v>16</v>
      </c>
      <c r="B31" s="105">
        <v>3</v>
      </c>
      <c r="C31" s="105" t="s">
        <v>156</v>
      </c>
      <c r="D31" s="105">
        <v>1</v>
      </c>
      <c r="E31" s="105">
        <v>2.0299999999999998</v>
      </c>
      <c r="F31" s="104" t="s">
        <v>1138</v>
      </c>
      <c r="G31" s="103" t="s">
        <v>322</v>
      </c>
      <c r="H31" s="104"/>
      <c r="I31" s="103" t="s">
        <v>1121</v>
      </c>
      <c r="J31" s="102">
        <v>0</v>
      </c>
      <c r="K31" s="102">
        <v>1</v>
      </c>
      <c r="L31" s="101">
        <f t="shared" si="0"/>
        <v>1</v>
      </c>
      <c r="M31" s="102">
        <v>0</v>
      </c>
      <c r="N31" s="102">
        <v>1</v>
      </c>
      <c r="O31" s="101">
        <f>M31+N31</f>
        <v>1</v>
      </c>
      <c r="P31" s="101">
        <f t="shared" si="2"/>
        <v>2</v>
      </c>
      <c r="Q31" s="100">
        <v>0</v>
      </c>
      <c r="R31" s="99" t="s">
        <v>1118</v>
      </c>
      <c r="S31" s="98"/>
      <c r="T31" s="164"/>
      <c r="U31" s="165" t="str">
        <f t="shared" si="7"/>
        <v>No hay ejecución</v>
      </c>
      <c r="V31" s="166" t="str">
        <f t="shared" si="8"/>
        <v>NA</v>
      </c>
      <c r="W31" s="94"/>
      <c r="X31" s="164">
        <v>2</v>
      </c>
      <c r="Y31" s="165">
        <f t="shared" si="9"/>
        <v>2</v>
      </c>
      <c r="Z31" s="166" t="str">
        <f t="shared" si="10"/>
        <v>De acuerdo con lo programado</v>
      </c>
      <c r="AA31" s="94"/>
      <c r="AB31" s="619">
        <v>0</v>
      </c>
      <c r="AC31" s="165" t="str">
        <f t="shared" si="11"/>
        <v>No hay Programación</v>
      </c>
      <c r="AD31" s="166" t="str">
        <f t="shared" si="12"/>
        <v>De acuerdo con lo programado</v>
      </c>
      <c r="AE31" s="94"/>
      <c r="AF31" s="94">
        <v>1</v>
      </c>
      <c r="AG31" s="674">
        <f t="shared" si="3"/>
        <v>1</v>
      </c>
      <c r="AH31" s="94" t="str">
        <f t="shared" si="13"/>
        <v>De acuerdo con lo programado</v>
      </c>
      <c r="AI31" s="94"/>
      <c r="AJ31" s="24">
        <f t="shared" si="15"/>
        <v>3</v>
      </c>
      <c r="AK31" s="26">
        <f t="shared" si="16"/>
        <v>1.5</v>
      </c>
      <c r="AL31" s="518" t="str">
        <f t="shared" si="6"/>
        <v>De Acuerdo a lo Programado</v>
      </c>
      <c r="AM31" s="87"/>
    </row>
    <row r="32" spans="1:39" ht="49.2" thickTop="1" thickBot="1">
      <c r="A32" s="453">
        <v>17</v>
      </c>
      <c r="B32" s="105">
        <v>3</v>
      </c>
      <c r="C32" s="105" t="s">
        <v>156</v>
      </c>
      <c r="D32" s="105">
        <v>1</v>
      </c>
      <c r="E32" s="105">
        <v>2.0299999999999998</v>
      </c>
      <c r="F32" s="104" t="s">
        <v>1139</v>
      </c>
      <c r="G32" s="103" t="s">
        <v>148</v>
      </c>
      <c r="H32" s="417"/>
      <c r="I32" s="103" t="s">
        <v>88</v>
      </c>
      <c r="J32" s="102">
        <v>0</v>
      </c>
      <c r="K32" s="102">
        <v>1</v>
      </c>
      <c r="L32" s="101">
        <f t="shared" si="0"/>
        <v>1</v>
      </c>
      <c r="M32" s="102">
        <v>0</v>
      </c>
      <c r="N32" s="102">
        <v>1</v>
      </c>
      <c r="O32" s="101">
        <f>M32+N32</f>
        <v>1</v>
      </c>
      <c r="P32" s="101">
        <f t="shared" si="2"/>
        <v>2</v>
      </c>
      <c r="Q32" s="100">
        <v>0</v>
      </c>
      <c r="R32" s="99" t="s">
        <v>1118</v>
      </c>
      <c r="S32" s="98"/>
      <c r="T32" s="164"/>
      <c r="U32" s="165" t="str">
        <f t="shared" si="7"/>
        <v>No hay ejecución</v>
      </c>
      <c r="V32" s="166" t="str">
        <f t="shared" si="8"/>
        <v>NA</v>
      </c>
      <c r="W32" s="94"/>
      <c r="X32" s="164">
        <v>1</v>
      </c>
      <c r="Y32" s="165">
        <f t="shared" si="9"/>
        <v>1</v>
      </c>
      <c r="Z32" s="166" t="str">
        <f t="shared" si="10"/>
        <v>De acuerdo con lo programado</v>
      </c>
      <c r="AA32" s="94"/>
      <c r="AB32" s="167"/>
      <c r="AC32" s="165" t="str">
        <f t="shared" si="11"/>
        <v>No hay ejecución</v>
      </c>
      <c r="AD32" s="166" t="str">
        <f t="shared" si="12"/>
        <v>NA</v>
      </c>
      <c r="AE32" s="94"/>
      <c r="AF32" s="94">
        <v>1</v>
      </c>
      <c r="AG32" s="674">
        <f t="shared" si="3"/>
        <v>1</v>
      </c>
      <c r="AH32" s="94" t="str">
        <f t="shared" si="13"/>
        <v>De acuerdo con lo programado</v>
      </c>
      <c r="AI32" s="94" t="s">
        <v>1611</v>
      </c>
      <c r="AJ32" s="24">
        <f t="shared" si="4"/>
        <v>1</v>
      </c>
      <c r="AK32" s="26">
        <f t="shared" si="5"/>
        <v>0.5</v>
      </c>
      <c r="AL32" s="518" t="str">
        <f t="shared" si="6"/>
        <v>De Acuerdo a lo Programado</v>
      </c>
      <c r="AM32" s="87"/>
    </row>
    <row r="33" spans="1:39" ht="78" thickTop="1" thickBot="1">
      <c r="A33" s="453">
        <v>18</v>
      </c>
      <c r="B33" s="105">
        <v>3</v>
      </c>
      <c r="C33" s="105" t="s">
        <v>156</v>
      </c>
      <c r="D33" s="105">
        <v>1</v>
      </c>
      <c r="E33" s="105">
        <v>2.0299999999999998</v>
      </c>
      <c r="F33" s="104" t="s">
        <v>1140</v>
      </c>
      <c r="G33" s="103" t="s">
        <v>389</v>
      </c>
      <c r="H33" s="417"/>
      <c r="I33" s="103" t="s">
        <v>100</v>
      </c>
      <c r="J33" s="102">
        <v>0</v>
      </c>
      <c r="K33" s="102">
        <v>3</v>
      </c>
      <c r="L33" s="101">
        <f t="shared" si="0"/>
        <v>3</v>
      </c>
      <c r="M33" s="102">
        <v>0</v>
      </c>
      <c r="N33" s="102">
        <v>3</v>
      </c>
      <c r="O33" s="101">
        <f>M33+N33</f>
        <v>3</v>
      </c>
      <c r="P33" s="101">
        <f t="shared" si="2"/>
        <v>6</v>
      </c>
      <c r="Q33" s="100">
        <v>0</v>
      </c>
      <c r="R33" s="99" t="s">
        <v>1118</v>
      </c>
      <c r="S33" s="98"/>
      <c r="T33" s="164"/>
      <c r="U33" s="165" t="str">
        <f t="shared" si="7"/>
        <v>No hay ejecución</v>
      </c>
      <c r="V33" s="166" t="str">
        <f t="shared" si="8"/>
        <v>NA</v>
      </c>
      <c r="W33" s="94"/>
      <c r="X33" s="164">
        <v>4</v>
      </c>
      <c r="Y33" s="165">
        <f t="shared" si="9"/>
        <v>1.3333333333333333</v>
      </c>
      <c r="Z33" s="166" t="str">
        <f t="shared" si="10"/>
        <v>De acuerdo con lo programado</v>
      </c>
      <c r="AA33" s="94"/>
      <c r="AB33" s="167"/>
      <c r="AC33" s="165" t="str">
        <f t="shared" si="11"/>
        <v>No hay ejecución</v>
      </c>
      <c r="AD33" s="166" t="str">
        <f t="shared" si="12"/>
        <v>NA</v>
      </c>
      <c r="AE33" s="94"/>
      <c r="AF33" s="94">
        <v>4</v>
      </c>
      <c r="AG33" s="674">
        <f t="shared" si="3"/>
        <v>1.3333333333333333</v>
      </c>
      <c r="AH33" s="94" t="str">
        <f t="shared" si="13"/>
        <v>De acuerdo con lo programado</v>
      </c>
      <c r="AI33" s="94" t="s">
        <v>1612</v>
      </c>
      <c r="AJ33" s="24">
        <f t="shared" si="4"/>
        <v>4</v>
      </c>
      <c r="AK33" s="26">
        <f t="shared" si="5"/>
        <v>0.66666666666666663</v>
      </c>
      <c r="AL33" s="518" t="str">
        <f t="shared" si="6"/>
        <v>De Acuerdo a lo Programado</v>
      </c>
      <c r="AM33" s="87"/>
    </row>
    <row r="34" spans="1:39" s="93" customFormat="1" ht="12.6" thickTop="1">
      <c r="A34" s="90" t="s">
        <v>274</v>
      </c>
      <c r="B34" s="267"/>
      <c r="C34" s="267"/>
      <c r="D34" s="267"/>
      <c r="E34" s="267"/>
      <c r="F34" s="267"/>
      <c r="G34" s="267"/>
      <c r="H34" s="267"/>
      <c r="I34" s="267"/>
      <c r="J34" s="267"/>
      <c r="K34" s="267"/>
      <c r="L34" s="267"/>
      <c r="M34" s="267"/>
      <c r="N34" s="267"/>
      <c r="O34" s="267"/>
      <c r="P34" s="267"/>
      <c r="Q34" s="267"/>
      <c r="R34" s="267"/>
      <c r="S34" s="267"/>
      <c r="T34" s="91"/>
      <c r="U34" s="91"/>
      <c r="V34" s="91"/>
      <c r="W34" s="91"/>
      <c r="X34" s="91"/>
      <c r="Y34" s="91"/>
      <c r="Z34" s="91"/>
      <c r="AA34" s="91"/>
      <c r="AB34" s="91"/>
      <c r="AC34" s="91"/>
      <c r="AD34" s="91"/>
      <c r="AE34" s="91"/>
      <c r="AF34" s="91"/>
      <c r="AG34" s="91"/>
      <c r="AH34" s="91"/>
      <c r="AI34" s="91"/>
      <c r="AJ34" s="92"/>
      <c r="AK34" s="92"/>
      <c r="AL34" s="92"/>
      <c r="AM34" s="92"/>
    </row>
    <row r="35" spans="1:39" ht="10.199999999999999" thickBot="1">
      <c r="A35" s="32"/>
      <c r="B35" s="33"/>
      <c r="C35" s="33"/>
      <c r="D35" s="33"/>
      <c r="E35" s="33"/>
      <c r="F35" s="159"/>
      <c r="G35" s="159"/>
      <c r="H35" s="84"/>
      <c r="I35" s="44"/>
      <c r="J35" s="40"/>
      <c r="K35" s="40"/>
      <c r="L35" s="41">
        <f>J35+K35</f>
        <v>0</v>
      </c>
      <c r="M35" s="40"/>
      <c r="N35" s="40"/>
      <c r="O35" s="41">
        <f>M35+N35</f>
        <v>0</v>
      </c>
      <c r="P35" s="41">
        <f>L35+O35</f>
        <v>0</v>
      </c>
      <c r="Q35" s="36"/>
      <c r="R35" s="37"/>
      <c r="S35" s="38"/>
      <c r="T35" s="189"/>
      <c r="U35" s="97"/>
      <c r="V35" s="190"/>
      <c r="W35" s="5"/>
      <c r="X35" s="189"/>
      <c r="Y35" s="97"/>
      <c r="Z35" s="190"/>
      <c r="AA35" s="5"/>
      <c r="AB35" s="191"/>
      <c r="AC35" s="97"/>
      <c r="AD35" s="190"/>
      <c r="AE35" s="5"/>
      <c r="AF35" s="5"/>
      <c r="AG35" s="5"/>
      <c r="AH35" s="5"/>
      <c r="AI35" s="5"/>
      <c r="AJ35" s="5"/>
      <c r="AK35" s="5"/>
      <c r="AL35" s="5"/>
      <c r="AM35" s="5"/>
    </row>
    <row r="36" spans="1:39" ht="10.8" thickTop="1" thickBot="1">
      <c r="A36" s="32"/>
      <c r="B36" s="33"/>
      <c r="C36" s="33"/>
      <c r="D36" s="33"/>
      <c r="E36" s="33"/>
      <c r="F36" s="159"/>
      <c r="G36" s="159"/>
      <c r="H36" s="84"/>
      <c r="I36" s="44"/>
      <c r="J36" s="40"/>
      <c r="K36" s="40"/>
      <c r="L36" s="41">
        <f>J36+K36</f>
        <v>0</v>
      </c>
      <c r="M36" s="40"/>
      <c r="N36" s="40"/>
      <c r="O36" s="41">
        <f>M36+N36</f>
        <v>0</v>
      </c>
      <c r="P36" s="41">
        <f>L36+O36</f>
        <v>0</v>
      </c>
      <c r="Q36" s="36"/>
      <c r="R36" s="37"/>
      <c r="S36" s="38"/>
      <c r="T36" s="189"/>
      <c r="U36" s="97"/>
      <c r="V36" s="190"/>
      <c r="W36" s="5"/>
      <c r="X36" s="189"/>
      <c r="Y36" s="97"/>
      <c r="Z36" s="190"/>
      <c r="AA36" s="5"/>
      <c r="AB36" s="191"/>
      <c r="AC36" s="97"/>
      <c r="AD36" s="190"/>
      <c r="AE36" s="5"/>
      <c r="AF36" s="5"/>
      <c r="AG36" s="5"/>
      <c r="AH36" s="5"/>
      <c r="AI36" s="5"/>
      <c r="AJ36" s="5"/>
      <c r="AK36" s="5"/>
      <c r="AL36" s="5"/>
      <c r="AM36" s="5"/>
    </row>
    <row r="37" spans="1:39" ht="10.8" thickTop="1" thickBot="1">
      <c r="A37" s="32"/>
      <c r="B37" s="33"/>
      <c r="C37" s="33"/>
      <c r="D37" s="33"/>
      <c r="E37" s="33"/>
      <c r="F37" s="159"/>
      <c r="G37" s="159"/>
      <c r="H37" s="84"/>
      <c r="I37" s="44"/>
      <c r="J37" s="40"/>
      <c r="K37" s="40"/>
      <c r="L37" s="41">
        <f>J37+K37</f>
        <v>0</v>
      </c>
      <c r="M37" s="40"/>
      <c r="N37" s="40"/>
      <c r="O37" s="41">
        <f>M37+N37</f>
        <v>0</v>
      </c>
      <c r="P37" s="41">
        <f>L37+O37</f>
        <v>0</v>
      </c>
      <c r="Q37" s="36"/>
      <c r="R37" s="37"/>
      <c r="S37" s="38"/>
      <c r="T37" s="189"/>
      <c r="U37" s="97"/>
      <c r="V37" s="190"/>
      <c r="W37" s="5"/>
      <c r="X37" s="189"/>
      <c r="Y37" s="97"/>
      <c r="Z37" s="190"/>
      <c r="AA37" s="5"/>
      <c r="AB37" s="191"/>
      <c r="AC37" s="97"/>
      <c r="AD37" s="190"/>
      <c r="AE37" s="5"/>
      <c r="AF37" s="5"/>
      <c r="AG37" s="5"/>
      <c r="AH37" s="5"/>
      <c r="AI37" s="5"/>
      <c r="AJ37" s="5"/>
      <c r="AK37" s="5"/>
      <c r="AL37" s="5"/>
      <c r="AM37" s="5"/>
    </row>
    <row r="38" spans="1:39" ht="10.8" thickTop="1" thickBot="1">
      <c r="A38" s="32"/>
      <c r="B38" s="33"/>
      <c r="C38" s="33"/>
      <c r="D38" s="33"/>
      <c r="E38" s="33"/>
      <c r="F38" s="159"/>
      <c r="G38" s="159"/>
      <c r="H38" s="84"/>
      <c r="I38" s="44"/>
      <c r="J38" s="40"/>
      <c r="K38" s="40"/>
      <c r="L38" s="41">
        <f>J38+K38</f>
        <v>0</v>
      </c>
      <c r="M38" s="40"/>
      <c r="N38" s="40"/>
      <c r="O38" s="41">
        <f>M38+N38</f>
        <v>0</v>
      </c>
      <c r="P38" s="41">
        <f>L38+O38</f>
        <v>0</v>
      </c>
      <c r="Q38" s="36"/>
      <c r="R38" s="37"/>
      <c r="S38" s="38"/>
      <c r="T38" s="189"/>
      <c r="U38" s="97"/>
      <c r="V38" s="190"/>
      <c r="W38" s="5"/>
      <c r="X38" s="189"/>
      <c r="Y38" s="97"/>
      <c r="Z38" s="190"/>
      <c r="AA38" s="5"/>
      <c r="AB38" s="191"/>
      <c r="AC38" s="97"/>
      <c r="AD38" s="190"/>
      <c r="AE38" s="5"/>
      <c r="AF38" s="5"/>
      <c r="AG38" s="5"/>
      <c r="AH38" s="5"/>
      <c r="AI38" s="5"/>
      <c r="AJ38" s="5"/>
      <c r="AK38" s="5"/>
      <c r="AL38" s="5"/>
      <c r="AM38" s="5"/>
    </row>
    <row r="39" spans="1:39" ht="10.8" thickTop="1" thickBot="1">
      <c r="A39" s="6"/>
      <c r="B39" s="6"/>
      <c r="C39" s="6"/>
      <c r="D39" s="6"/>
      <c r="E39" s="6"/>
      <c r="F39" s="7"/>
      <c r="G39" s="7"/>
      <c r="H39" s="8"/>
      <c r="I39" s="8"/>
      <c r="J39" s="9"/>
      <c r="K39" s="9"/>
      <c r="L39" s="9"/>
      <c r="M39" s="9"/>
      <c r="N39" s="9"/>
      <c r="O39" s="9"/>
      <c r="P39" s="9"/>
      <c r="Q39" s="9"/>
      <c r="R39" s="9"/>
      <c r="S39" s="9"/>
      <c r="AE39" s="5"/>
      <c r="AF39" s="95"/>
      <c r="AG39" s="95"/>
      <c r="AH39" s="95"/>
      <c r="AI39" s="95"/>
    </row>
    <row r="40" spans="1:39" ht="10.5" customHeight="1" thickTop="1" thickBot="1">
      <c r="A40" s="806" t="s">
        <v>223</v>
      </c>
      <c r="B40" s="807"/>
      <c r="C40" s="807"/>
      <c r="D40" s="807"/>
      <c r="E40" s="807"/>
      <c r="F40" s="45" t="s">
        <v>1141</v>
      </c>
      <c r="G40" s="14"/>
      <c r="H40" s="10"/>
      <c r="I40" s="10"/>
      <c r="J40" s="9"/>
      <c r="K40" s="9"/>
      <c r="L40" s="9"/>
      <c r="M40" s="9"/>
      <c r="N40" s="9"/>
      <c r="O40" s="9"/>
      <c r="P40" s="9"/>
      <c r="Q40" s="9"/>
      <c r="R40" s="9"/>
      <c r="S40" s="9"/>
    </row>
    <row r="41" spans="1:39" ht="10.8" thickTop="1" thickBot="1">
      <c r="A41" s="11"/>
      <c r="B41" s="11"/>
      <c r="C41" s="11"/>
      <c r="D41" s="11"/>
      <c r="E41" s="11"/>
      <c r="F41" s="12"/>
      <c r="G41" s="12"/>
      <c r="H41" s="10"/>
      <c r="I41" s="10"/>
      <c r="J41" s="9"/>
      <c r="K41" s="9"/>
      <c r="L41" s="9"/>
      <c r="M41" s="9"/>
      <c r="N41" s="9"/>
      <c r="O41" s="9"/>
      <c r="P41" s="9"/>
      <c r="Q41" s="9"/>
      <c r="R41" s="9"/>
      <c r="S41" s="9"/>
    </row>
    <row r="42" spans="1:39" ht="12" customHeight="1" thickTop="1" thickBot="1">
      <c r="A42" s="808" t="s">
        <v>224</v>
      </c>
      <c r="B42" s="809"/>
      <c r="C42" s="809"/>
      <c r="D42" s="809"/>
      <c r="E42" s="809"/>
      <c r="F42" s="45" t="s">
        <v>324</v>
      </c>
      <c r="G42" s="14"/>
      <c r="H42" s="10"/>
      <c r="I42" s="10"/>
      <c r="J42" s="9"/>
      <c r="K42" s="9"/>
      <c r="L42" s="9"/>
      <c r="M42" s="9"/>
      <c r="N42" s="9"/>
      <c r="O42" s="9"/>
      <c r="P42" s="9"/>
      <c r="Q42" s="9"/>
      <c r="R42" s="9"/>
      <c r="S42" s="9"/>
    </row>
    <row r="43" spans="1:39" ht="10.8" thickTop="1" thickBot="1">
      <c r="A43" s="13"/>
      <c r="B43" s="13"/>
      <c r="C43" s="13"/>
      <c r="D43" s="13"/>
      <c r="E43" s="13"/>
      <c r="F43" s="14"/>
      <c r="G43" s="14"/>
      <c r="H43" s="10"/>
      <c r="I43" s="10"/>
      <c r="J43" s="9"/>
      <c r="K43" s="9"/>
      <c r="L43" s="9"/>
      <c r="M43" s="9"/>
      <c r="N43" s="9"/>
      <c r="O43" s="9"/>
      <c r="P43" s="9"/>
      <c r="Q43" s="9"/>
      <c r="R43" s="9"/>
      <c r="S43" s="9"/>
    </row>
    <row r="44" spans="1:39" ht="10.8" thickTop="1" thickBot="1">
      <c r="A44" s="15" t="s">
        <v>226</v>
      </c>
      <c r="B44" s="6"/>
      <c r="C44" s="16"/>
      <c r="D44" s="6"/>
      <c r="E44" s="6"/>
      <c r="F44" s="7"/>
      <c r="G44" s="7"/>
      <c r="H44" s="10"/>
      <c r="I44" s="10"/>
      <c r="J44" s="9"/>
      <c r="K44" s="9"/>
      <c r="L44" s="9"/>
      <c r="M44" s="9"/>
      <c r="N44" s="9"/>
      <c r="O44" s="9"/>
      <c r="P44" s="9"/>
      <c r="Q44" s="9"/>
      <c r="R44" s="9"/>
      <c r="S44" s="9"/>
    </row>
    <row r="45" spans="1:39" ht="13.2" customHeight="1" thickTop="1" thickBot="1">
      <c r="A45" s="17">
        <v>1</v>
      </c>
      <c r="B45" s="6" t="s">
        <v>227</v>
      </c>
      <c r="C45" s="16"/>
      <c r="D45" s="6"/>
      <c r="E45" s="6"/>
      <c r="F45" s="7"/>
      <c r="G45" s="7"/>
      <c r="H45" s="10"/>
      <c r="I45" s="10"/>
      <c r="J45" s="9"/>
      <c r="K45" s="9"/>
      <c r="L45" s="9"/>
      <c r="M45" s="9"/>
      <c r="N45" s="9"/>
      <c r="O45" s="9"/>
      <c r="P45" s="9"/>
      <c r="Q45" s="9"/>
      <c r="R45" s="9"/>
      <c r="S45" s="9"/>
    </row>
    <row r="46" spans="1:39" ht="13.2" customHeight="1" thickTop="1" thickBot="1">
      <c r="A46" s="17">
        <v>2</v>
      </c>
      <c r="B46" s="6" t="s">
        <v>228</v>
      </c>
      <c r="C46" s="16"/>
      <c r="D46" s="6"/>
      <c r="E46" s="6"/>
      <c r="F46" s="7"/>
      <c r="G46" s="7"/>
      <c r="H46" s="10"/>
      <c r="I46" s="10"/>
      <c r="J46" s="9"/>
      <c r="K46" s="9"/>
      <c r="L46" s="9"/>
      <c r="M46" s="9"/>
      <c r="N46" s="9"/>
      <c r="O46" s="9"/>
      <c r="P46" s="9"/>
      <c r="Q46" s="9"/>
      <c r="R46" s="9"/>
      <c r="S46" s="9"/>
    </row>
    <row r="47" spans="1:39" ht="13.2" customHeight="1" thickTop="1" thickBot="1">
      <c r="A47" s="17">
        <v>3</v>
      </c>
      <c r="B47" s="6" t="s">
        <v>229</v>
      </c>
      <c r="C47" s="18"/>
      <c r="D47" s="6"/>
      <c r="E47" s="6"/>
      <c r="F47" s="7"/>
      <c r="G47" s="7"/>
      <c r="H47" s="19"/>
      <c r="I47" s="19"/>
      <c r="J47" s="9"/>
      <c r="K47" s="9"/>
      <c r="L47" s="9"/>
      <c r="M47" s="9"/>
      <c r="N47" s="9"/>
      <c r="O47" s="9"/>
      <c r="P47" s="9"/>
      <c r="Q47" s="9"/>
      <c r="R47" s="9"/>
      <c r="S47" s="9"/>
    </row>
    <row r="48" spans="1:39" ht="13.2" customHeight="1" thickTop="1" thickBot="1">
      <c r="A48" s="17">
        <v>4</v>
      </c>
      <c r="B48" s="6" t="s">
        <v>294</v>
      </c>
      <c r="C48" s="18"/>
      <c r="D48" s="6"/>
      <c r="E48" s="6"/>
      <c r="F48" s="7"/>
      <c r="G48" s="7"/>
      <c r="H48" s="8"/>
      <c r="I48" s="8"/>
      <c r="J48" s="9"/>
      <c r="K48" s="9"/>
      <c r="L48" s="9"/>
      <c r="M48" s="9"/>
      <c r="N48" s="9"/>
      <c r="O48" s="9"/>
      <c r="P48" s="9"/>
      <c r="Q48" s="9"/>
      <c r="R48" s="9"/>
      <c r="S48" s="9"/>
    </row>
    <row r="49" spans="1:19" ht="13.2" customHeight="1" thickTop="1" thickBot="1">
      <c r="A49" s="17">
        <v>5</v>
      </c>
      <c r="B49" s="6" t="s">
        <v>231</v>
      </c>
      <c r="C49" s="18"/>
      <c r="D49" s="6"/>
      <c r="E49" s="6"/>
      <c r="F49" s="7"/>
      <c r="G49" s="7"/>
      <c r="H49" s="8"/>
      <c r="I49" s="8"/>
      <c r="J49" s="9"/>
      <c r="K49" s="9"/>
      <c r="L49" s="9"/>
      <c r="M49" s="9"/>
      <c r="N49" s="9"/>
      <c r="O49" s="9"/>
      <c r="P49" s="9"/>
      <c r="Q49" s="9"/>
      <c r="R49" s="9"/>
      <c r="S49" s="9"/>
    </row>
    <row r="50" spans="1:19" ht="13.2" customHeight="1" thickTop="1">
      <c r="A50" s="17">
        <v>6</v>
      </c>
      <c r="B50" s="19" t="s">
        <v>232</v>
      </c>
      <c r="C50" s="18"/>
      <c r="D50" s="6"/>
      <c r="E50" s="6"/>
      <c r="F50" s="7"/>
      <c r="G50" s="7"/>
      <c r="H50" s="10"/>
      <c r="I50" s="10"/>
      <c r="J50" s="14"/>
      <c r="K50" s="14"/>
      <c r="L50" s="14"/>
      <c r="M50" s="14"/>
      <c r="N50" s="14"/>
      <c r="O50" s="14"/>
      <c r="P50" s="14"/>
      <c r="Q50" s="14"/>
      <c r="R50" s="14"/>
      <c r="S50" s="14"/>
    </row>
    <row r="51" spans="1:19" ht="13.2" customHeight="1">
      <c r="A51" s="17">
        <v>7</v>
      </c>
      <c r="B51" s="6" t="s">
        <v>233</v>
      </c>
      <c r="D51" s="6"/>
      <c r="E51" s="6"/>
      <c r="F51" s="7"/>
      <c r="G51" s="7"/>
      <c r="H51" s="10"/>
      <c r="I51" s="10"/>
      <c r="J51" s="14"/>
      <c r="K51" s="14"/>
      <c r="L51" s="14"/>
      <c r="M51" s="14"/>
      <c r="N51" s="14"/>
      <c r="O51" s="14"/>
      <c r="P51" s="14"/>
      <c r="Q51" s="14"/>
      <c r="R51" s="14"/>
      <c r="S51" s="14"/>
    </row>
    <row r="52" spans="1:19" s="28" customFormat="1" ht="13.2" customHeight="1">
      <c r="A52" s="17">
        <v>8</v>
      </c>
      <c r="B52" s="20" t="s">
        <v>234</v>
      </c>
      <c r="C52" s="6"/>
      <c r="D52" s="19"/>
      <c r="E52" s="19"/>
      <c r="F52" s="7"/>
      <c r="G52" s="7"/>
      <c r="H52" s="10"/>
      <c r="I52" s="10"/>
      <c r="J52" s="14"/>
      <c r="K52" s="14"/>
      <c r="L52" s="14"/>
      <c r="M52" s="14"/>
      <c r="N52" s="14"/>
      <c r="O52" s="14"/>
      <c r="P52" s="14"/>
      <c r="Q52" s="14"/>
      <c r="R52" s="14"/>
      <c r="S52" s="14"/>
    </row>
    <row r="53" spans="1:19" ht="13.2" customHeight="1">
      <c r="A53" s="17">
        <v>9</v>
      </c>
      <c r="B53" s="20" t="s">
        <v>235</v>
      </c>
      <c r="C53" s="6"/>
      <c r="D53" s="6"/>
      <c r="E53" s="6"/>
      <c r="F53" s="7"/>
      <c r="G53" s="7"/>
      <c r="H53" s="10"/>
      <c r="I53" s="10"/>
      <c r="J53" s="14"/>
      <c r="K53" s="14"/>
      <c r="L53" s="14"/>
      <c r="M53" s="14"/>
      <c r="N53" s="14"/>
      <c r="O53" s="14"/>
      <c r="P53" s="14"/>
      <c r="Q53" s="14"/>
      <c r="R53" s="14"/>
      <c r="S53" s="14"/>
    </row>
    <row r="54" spans="1:19" ht="13.2" hidden="1" customHeight="1">
      <c r="A54" s="17">
        <v>10</v>
      </c>
      <c r="B54" s="20" t="s">
        <v>236</v>
      </c>
      <c r="C54" s="6"/>
      <c r="D54" s="6"/>
      <c r="E54" s="6"/>
      <c r="F54" s="7"/>
      <c r="G54" s="7"/>
      <c r="H54" s="10"/>
      <c r="I54" s="10"/>
      <c r="J54" s="14"/>
      <c r="K54" s="14"/>
      <c r="L54" s="14"/>
      <c r="M54" s="14"/>
      <c r="N54" s="14"/>
      <c r="O54" s="14"/>
      <c r="P54" s="14"/>
      <c r="Q54" s="14"/>
      <c r="R54" s="14"/>
      <c r="S54" s="14"/>
    </row>
    <row r="55" spans="1:19" ht="13.2" customHeight="1">
      <c r="A55" s="17">
        <v>10</v>
      </c>
      <c r="B55" s="20" t="s">
        <v>237</v>
      </c>
      <c r="C55" s="6"/>
      <c r="D55" s="6"/>
      <c r="E55" s="6"/>
      <c r="F55" s="7"/>
      <c r="G55" s="7"/>
      <c r="H55" s="10"/>
      <c r="I55" s="10"/>
      <c r="J55" s="14"/>
      <c r="K55" s="14"/>
      <c r="L55" s="14"/>
      <c r="M55" s="14"/>
      <c r="N55" s="14"/>
      <c r="O55" s="14"/>
      <c r="P55" s="14"/>
      <c r="Q55" s="14"/>
      <c r="R55" s="14"/>
      <c r="S55" s="14"/>
    </row>
    <row r="56" spans="1:19" ht="13.2" customHeight="1">
      <c r="A56" s="17">
        <v>11</v>
      </c>
      <c r="B56" s="6" t="s">
        <v>238</v>
      </c>
      <c r="C56" s="6"/>
      <c r="D56" s="6"/>
      <c r="E56" s="6"/>
      <c r="F56" s="7"/>
      <c r="G56" s="7"/>
      <c r="H56" s="10"/>
      <c r="I56" s="10"/>
      <c r="J56" s="14"/>
      <c r="K56" s="14"/>
      <c r="L56" s="14"/>
      <c r="M56" s="14"/>
      <c r="N56" s="14"/>
      <c r="O56" s="14"/>
      <c r="P56" s="14"/>
      <c r="Q56" s="14"/>
      <c r="R56" s="14"/>
      <c r="S56" s="14"/>
    </row>
    <row r="57" spans="1:19" ht="13.2" customHeight="1">
      <c r="A57" s="17">
        <v>12</v>
      </c>
      <c r="B57" s="20" t="s">
        <v>239</v>
      </c>
      <c r="C57" s="6"/>
      <c r="D57" s="6"/>
      <c r="E57" s="6"/>
      <c r="F57" s="7"/>
      <c r="G57" s="7"/>
      <c r="H57" s="10"/>
      <c r="I57" s="10"/>
      <c r="J57" s="14"/>
      <c r="K57" s="14"/>
      <c r="L57" s="14"/>
      <c r="M57" s="14"/>
      <c r="N57" s="14"/>
      <c r="O57" s="14"/>
      <c r="P57" s="14"/>
      <c r="Q57" s="14"/>
      <c r="R57" s="14"/>
      <c r="S57" s="14"/>
    </row>
    <row r="58" spans="1:19" ht="10.199999999999999" thickBot="1">
      <c r="A58" s="19"/>
      <c r="C58" s="19"/>
      <c r="D58" s="19"/>
      <c r="E58" s="19"/>
      <c r="F58" s="21"/>
      <c r="G58" s="21"/>
      <c r="H58" s="22"/>
      <c r="I58" s="22"/>
      <c r="J58" s="22"/>
      <c r="K58" s="22"/>
      <c r="L58" s="22"/>
      <c r="M58" s="22"/>
      <c r="N58" s="22"/>
      <c r="O58" s="22"/>
      <c r="P58" s="22"/>
      <c r="Q58" s="22"/>
      <c r="R58" s="22"/>
      <c r="S58" s="22"/>
    </row>
    <row r="59" spans="1:19" ht="10.199999999999999" thickTop="1">
      <c r="A59" s="19"/>
      <c r="C59" s="19"/>
      <c r="D59" s="19"/>
      <c r="E59" s="19"/>
      <c r="F59" s="21"/>
      <c r="G59" s="21"/>
      <c r="H59" s="19"/>
      <c r="I59" s="19"/>
      <c r="J59" s="19"/>
      <c r="K59" s="19"/>
      <c r="L59" s="19"/>
      <c r="M59" s="19"/>
      <c r="N59" s="19"/>
      <c r="O59" s="19"/>
      <c r="P59" s="19"/>
      <c r="Q59" s="19"/>
      <c r="R59" s="19"/>
      <c r="S59" s="19"/>
    </row>
    <row r="60" spans="1:19" s="28" customFormat="1">
      <c r="A60" s="19"/>
      <c r="B60" s="19"/>
      <c r="C60" s="19"/>
      <c r="D60" s="19"/>
      <c r="E60" s="19"/>
      <c r="F60" s="21"/>
      <c r="G60" s="21"/>
      <c r="H60" s="19"/>
      <c r="I60" s="19"/>
      <c r="J60" s="19"/>
      <c r="K60" s="19"/>
      <c r="L60" s="19"/>
      <c r="M60" s="19"/>
      <c r="N60" s="19"/>
      <c r="O60" s="19"/>
      <c r="P60" s="19"/>
      <c r="Q60" s="19"/>
      <c r="R60" s="19"/>
      <c r="S60" s="19"/>
    </row>
    <row r="61" spans="1:19" s="28" customFormat="1" ht="9.75" customHeight="1">
      <c r="A61" s="19"/>
      <c r="B61" s="19"/>
      <c r="C61" s="19"/>
      <c r="D61" s="19"/>
      <c r="E61" s="19"/>
      <c r="F61" s="21"/>
      <c r="G61" s="21"/>
      <c r="H61" s="19"/>
      <c r="I61" s="19"/>
      <c r="J61" s="19"/>
      <c r="K61" s="19"/>
      <c r="L61" s="19"/>
      <c r="M61" s="19"/>
      <c r="N61" s="19"/>
      <c r="O61" s="19"/>
      <c r="P61" s="19"/>
      <c r="Q61" s="19"/>
      <c r="R61" s="19"/>
      <c r="S61" s="19"/>
    </row>
    <row r="62" spans="1:19" s="28" customFormat="1">
      <c r="A62" s="19"/>
      <c r="B62" s="19"/>
      <c r="C62" s="19"/>
      <c r="D62" s="19"/>
      <c r="E62" s="19"/>
      <c r="F62" s="21"/>
      <c r="G62" s="21"/>
      <c r="H62" s="19"/>
      <c r="I62" s="19"/>
      <c r="J62" s="19"/>
      <c r="K62" s="19"/>
      <c r="L62" s="19"/>
      <c r="M62" s="19"/>
      <c r="N62" s="19"/>
      <c r="O62" s="19"/>
      <c r="P62" s="19"/>
      <c r="Q62" s="19"/>
      <c r="R62" s="19"/>
      <c r="S62" s="19"/>
    </row>
    <row r="63" spans="1:19" s="28" customFormat="1" ht="9" customHeight="1">
      <c r="A63" s="1"/>
      <c r="B63" s="1"/>
      <c r="C63" s="1"/>
      <c r="D63" s="1"/>
      <c r="E63" s="1"/>
      <c r="F63" s="3"/>
      <c r="G63" s="3"/>
      <c r="H63" s="1"/>
      <c r="I63" s="1"/>
      <c r="J63" s="1"/>
      <c r="K63" s="1"/>
      <c r="L63" s="1"/>
      <c r="M63" s="1"/>
      <c r="N63" s="1"/>
      <c r="O63" s="1"/>
      <c r="P63" s="1"/>
      <c r="Q63" s="1"/>
      <c r="R63" s="1"/>
      <c r="S63" s="1"/>
    </row>
    <row r="64" spans="1:19" s="28" customFormat="1">
      <c r="A64" s="1"/>
      <c r="B64" s="1"/>
      <c r="C64" s="1"/>
      <c r="D64" s="1"/>
      <c r="E64" s="1"/>
      <c r="F64" s="3"/>
      <c r="G64" s="3"/>
      <c r="H64" s="1"/>
      <c r="I64" s="1"/>
      <c r="J64" s="1"/>
      <c r="K64" s="1"/>
      <c r="L64" s="1"/>
      <c r="M64" s="1"/>
      <c r="N64" s="1"/>
      <c r="O64" s="1"/>
      <c r="P64" s="1"/>
      <c r="Q64" s="1"/>
      <c r="R64" s="1"/>
      <c r="S64" s="1"/>
    </row>
    <row r="65" spans="1:19" s="28" customFormat="1">
      <c r="A65" s="1"/>
      <c r="B65" s="1"/>
      <c r="C65" s="1"/>
      <c r="D65" s="1"/>
      <c r="E65" s="1"/>
      <c r="F65" s="3"/>
      <c r="G65" s="3"/>
      <c r="H65" s="1"/>
      <c r="I65" s="1"/>
      <c r="J65" s="1"/>
      <c r="K65" s="1"/>
      <c r="L65" s="1"/>
      <c r="M65" s="1"/>
      <c r="N65" s="1"/>
      <c r="O65" s="1"/>
      <c r="P65" s="1"/>
      <c r="Q65" s="1"/>
      <c r="R65" s="1"/>
      <c r="S65" s="1"/>
    </row>
    <row r="66" spans="1:19" s="28" customFormat="1">
      <c r="A66" s="1"/>
      <c r="B66" s="1"/>
      <c r="C66" s="1"/>
      <c r="D66" s="1"/>
      <c r="E66" s="1"/>
      <c r="F66" s="3"/>
      <c r="G66" s="3"/>
      <c r="H66" s="1"/>
      <c r="I66" s="1"/>
      <c r="J66" s="1"/>
      <c r="K66" s="1"/>
      <c r="L66" s="1"/>
      <c r="M66" s="1"/>
      <c r="N66" s="1"/>
      <c r="O66" s="1"/>
      <c r="P66" s="1"/>
      <c r="Q66" s="1"/>
      <c r="R66" s="1"/>
      <c r="S66" s="1"/>
    </row>
    <row r="67" spans="1:19" s="28" customFormat="1">
      <c r="A67" s="1"/>
      <c r="B67" s="1"/>
      <c r="C67" s="1"/>
      <c r="D67" s="1"/>
      <c r="E67" s="1"/>
      <c r="F67" s="3"/>
      <c r="G67" s="3"/>
      <c r="H67" s="1"/>
      <c r="I67" s="1"/>
      <c r="J67" s="1"/>
      <c r="K67" s="1"/>
      <c r="L67" s="1"/>
      <c r="M67" s="1"/>
      <c r="N67" s="1"/>
      <c r="O67" s="1"/>
      <c r="P67" s="1"/>
      <c r="Q67" s="1"/>
      <c r="R67" s="1"/>
      <c r="S67" s="1"/>
    </row>
    <row r="68" spans="1:19" s="28" customFormat="1">
      <c r="A68" s="1"/>
      <c r="B68" s="1"/>
      <c r="C68" s="1"/>
      <c r="D68" s="1"/>
      <c r="E68" s="1"/>
      <c r="F68" s="3"/>
      <c r="G68" s="3"/>
      <c r="H68" s="1"/>
      <c r="I68" s="1"/>
      <c r="J68" s="1"/>
      <c r="K68" s="1"/>
      <c r="L68" s="1"/>
      <c r="M68" s="1"/>
      <c r="N68" s="1"/>
      <c r="O68" s="1"/>
      <c r="P68" s="1"/>
      <c r="Q68" s="1"/>
      <c r="R68" s="1"/>
      <c r="S68" s="1"/>
    </row>
    <row r="69" spans="1:19" s="28" customFormat="1">
      <c r="A69" s="1"/>
      <c r="B69" s="1"/>
      <c r="C69" s="1"/>
      <c r="D69" s="1"/>
      <c r="E69" s="1"/>
      <c r="F69" s="3"/>
      <c r="G69" s="3"/>
      <c r="H69" s="1"/>
      <c r="I69" s="1"/>
      <c r="J69" s="1"/>
      <c r="K69" s="1"/>
      <c r="L69" s="1"/>
      <c r="M69" s="1"/>
      <c r="N69" s="1"/>
      <c r="O69" s="1"/>
      <c r="P69" s="1"/>
      <c r="Q69" s="1"/>
      <c r="R69" s="1"/>
      <c r="S69" s="1"/>
    </row>
    <row r="70" spans="1:19" s="28" customFormat="1">
      <c r="A70" s="1"/>
      <c r="B70" s="1"/>
      <c r="C70" s="1"/>
      <c r="D70" s="1"/>
      <c r="E70" s="1"/>
      <c r="F70" s="3"/>
      <c r="G70" s="3"/>
      <c r="H70" s="1"/>
      <c r="I70" s="1"/>
      <c r="J70" s="1"/>
      <c r="K70" s="1"/>
      <c r="L70" s="1"/>
      <c r="M70" s="1"/>
      <c r="N70" s="1"/>
      <c r="O70" s="1"/>
      <c r="P70" s="1"/>
      <c r="Q70" s="1"/>
      <c r="R70" s="1"/>
      <c r="S70" s="1"/>
    </row>
    <row r="71" spans="1:19" s="28" customFormat="1">
      <c r="A71" s="1"/>
      <c r="B71" s="1"/>
      <c r="C71" s="1"/>
      <c r="D71" s="1"/>
      <c r="E71" s="1"/>
      <c r="F71" s="3"/>
      <c r="G71" s="3"/>
      <c r="H71" s="1"/>
      <c r="I71" s="1"/>
      <c r="J71" s="1"/>
      <c r="K71" s="1"/>
      <c r="L71" s="1"/>
      <c r="M71" s="1"/>
      <c r="N71" s="1"/>
      <c r="O71" s="1"/>
      <c r="P71" s="1"/>
      <c r="Q71" s="1"/>
      <c r="R71" s="1"/>
      <c r="S71" s="1"/>
    </row>
    <row r="72" spans="1:19" s="28" customFormat="1">
      <c r="A72" s="1"/>
      <c r="B72" s="1"/>
      <c r="C72" s="1"/>
      <c r="D72" s="1"/>
      <c r="E72" s="1"/>
      <c r="F72" s="3"/>
      <c r="G72" s="3"/>
      <c r="H72" s="1"/>
      <c r="I72" s="1"/>
      <c r="J72" s="1"/>
      <c r="K72" s="1"/>
      <c r="L72" s="1"/>
      <c r="M72" s="1"/>
      <c r="N72" s="1"/>
      <c r="O72" s="1"/>
      <c r="P72" s="1"/>
      <c r="Q72" s="1"/>
      <c r="R72" s="1"/>
      <c r="S72" s="1"/>
    </row>
  </sheetData>
  <autoFilter ref="AF13:AH38" xr:uid="{3877A687-37B5-4C43-9496-713DFD8F85EA}"/>
  <mergeCells count="47">
    <mergeCell ref="AM13:AM14"/>
    <mergeCell ref="A40:E40"/>
    <mergeCell ref="A42:E42"/>
    <mergeCell ref="AG13:AG14"/>
    <mergeCell ref="AH13:AH14"/>
    <mergeCell ref="AI13:AI14"/>
    <mergeCell ref="AJ13:AJ14"/>
    <mergeCell ref="AK13:AK14"/>
    <mergeCell ref="AL13:AL14"/>
    <mergeCell ref="AA13:AA14"/>
    <mergeCell ref="AB13:AB14"/>
    <mergeCell ref="AC13:AC14"/>
    <mergeCell ref="AD13:AD14"/>
    <mergeCell ref="AE13:AE14"/>
    <mergeCell ref="AF13:AF14"/>
    <mergeCell ref="H13:H14"/>
    <mergeCell ref="Z13:Z14"/>
    <mergeCell ref="I13:I14"/>
    <mergeCell ref="J13:O13"/>
    <mergeCell ref="T13:T14"/>
    <mergeCell ref="U13:U14"/>
    <mergeCell ref="V13:V14"/>
    <mergeCell ref="R12:R14"/>
    <mergeCell ref="S12:S14"/>
    <mergeCell ref="T12:W12"/>
    <mergeCell ref="A9:E9"/>
    <mergeCell ref="A11:A14"/>
    <mergeCell ref="B11:E11"/>
    <mergeCell ref="AJ11:AM12"/>
    <mergeCell ref="B12:B14"/>
    <mergeCell ref="C12:C14"/>
    <mergeCell ref="D12:D14"/>
    <mergeCell ref="E12:E14"/>
    <mergeCell ref="F12:F14"/>
    <mergeCell ref="Q12:Q14"/>
    <mergeCell ref="X12:AA12"/>
    <mergeCell ref="AB12:AE12"/>
    <mergeCell ref="AF12:AI12"/>
    <mergeCell ref="W13:W14"/>
    <mergeCell ref="X13:X14"/>
    <mergeCell ref="Y13:Y14"/>
    <mergeCell ref="A8:E8"/>
    <mergeCell ref="A1:E1"/>
    <mergeCell ref="H1:R3"/>
    <mergeCell ref="A2:E2"/>
    <mergeCell ref="A6:E6"/>
    <mergeCell ref="A7:E7"/>
  </mergeCells>
  <conditionalFormatting sqref="AL16:AL33">
    <cfRule type="containsText" dxfId="20" priority="1" operator="containsText" text="De Acuerdo a lo Programado">
      <formula>NOT(ISERROR(SEARCH("De Acuerdo a lo Programado",AL16)))</formula>
    </cfRule>
    <cfRule type="containsText" dxfId="19" priority="2" operator="containsText" text="Atraso Leve">
      <formula>NOT(ISERROR(SEARCH("Atraso Leve",AL16)))</formula>
    </cfRule>
    <cfRule type="containsText" dxfId="18" priority="3" operator="containsText" text="En Riesgo de Incumplimiento">
      <formula>NOT(ISERROR(SEARCH("En Riesgo de Incumplimiento",AL16)))</formula>
    </cfRule>
  </conditionalFormatting>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A7CDC-C869-412F-9C30-CD1D2B846551}">
  <sheetPr filterMode="1">
    <tabColor theme="0"/>
  </sheetPr>
  <dimension ref="A1:AM61"/>
  <sheetViews>
    <sheetView showGridLines="0" topLeftCell="U20" zoomScaleNormal="100" workbookViewId="0">
      <selection activeCell="AG16" sqref="AG16:AG27"/>
    </sheetView>
  </sheetViews>
  <sheetFormatPr baseColWidth="10" defaultColWidth="11.44140625" defaultRowHeight="9.6"/>
  <cols>
    <col min="1" max="1" width="6.21875" style="1" customWidth="1"/>
    <col min="2" max="5" width="6.44140625" style="1" customWidth="1"/>
    <col min="6" max="6" width="18.77734375" style="351" customWidth="1"/>
    <col min="7" max="7" width="18.77734375" style="3" customWidth="1"/>
    <col min="8" max="8" width="17" style="1" customWidth="1"/>
    <col min="9" max="9" width="15" style="1" customWidth="1"/>
    <col min="10" max="10" width="4.21875" style="1" customWidth="1"/>
    <col min="11" max="11" width="4.44140625" style="27" customWidth="1"/>
    <col min="12" max="12" width="8.21875" style="1" bestFit="1" customWidth="1"/>
    <col min="13" max="14" width="4.21875" style="1" customWidth="1"/>
    <col min="15" max="15" width="6" style="1" bestFit="1" customWidth="1"/>
    <col min="16" max="16" width="7" style="1" bestFit="1" customWidth="1"/>
    <col min="17" max="17" width="12" style="1" customWidth="1"/>
    <col min="18" max="18" width="18.21875" style="1" customWidth="1"/>
    <col min="19" max="19" width="19.21875" style="1" customWidth="1"/>
    <col min="20" max="21" width="11.44140625" style="1" customWidth="1"/>
    <col min="22" max="22" width="13.21875" style="1" customWidth="1"/>
    <col min="23" max="23" width="26.77734375" style="1" customWidth="1"/>
    <col min="24" max="27" width="11.44140625" style="1" customWidth="1"/>
    <col min="28" max="28" width="23.44140625" style="1" customWidth="1"/>
    <col min="29" max="35" width="12.44140625" style="1" customWidth="1"/>
    <col min="36" max="39" width="12.44140625" style="1" hidden="1" customWidth="1"/>
    <col min="40" max="45" width="12.44140625" style="1" customWidth="1"/>
    <col min="46" max="16384" width="11.44140625" style="1"/>
  </cols>
  <sheetData>
    <row r="1" spans="1:39" ht="15.6">
      <c r="A1" s="790" t="s">
        <v>38</v>
      </c>
      <c r="B1" s="790"/>
      <c r="C1" s="790"/>
      <c r="D1" s="790"/>
      <c r="E1" s="790"/>
      <c r="F1" s="349"/>
      <c r="G1"/>
      <c r="H1" s="326"/>
      <c r="I1" s="326"/>
      <c r="J1" s="326"/>
      <c r="K1" s="320"/>
      <c r="L1" s="326"/>
      <c r="M1" s="326"/>
      <c r="N1" s="326"/>
      <c r="O1" s="326"/>
      <c r="P1" s="326"/>
      <c r="Q1" s="326"/>
      <c r="R1" s="326"/>
    </row>
    <row r="2" spans="1:39" ht="12" customHeight="1">
      <c r="A2" s="791" t="s">
        <v>39</v>
      </c>
      <c r="B2" s="791"/>
      <c r="C2" s="791"/>
      <c r="D2" s="791"/>
      <c r="E2" s="791"/>
      <c r="F2" s="350"/>
      <c r="G2" s="2"/>
      <c r="H2" s="326"/>
      <c r="I2" s="326"/>
      <c r="J2" s="326"/>
      <c r="K2" s="320"/>
      <c r="L2" s="326"/>
      <c r="M2" s="326"/>
      <c r="N2" s="326"/>
      <c r="O2" s="326"/>
      <c r="P2" s="326"/>
      <c r="Q2" s="326"/>
      <c r="R2" s="326"/>
    </row>
    <row r="3" spans="1:39" ht="9.6" customHeight="1">
      <c r="H3" s="326"/>
      <c r="I3" s="326"/>
      <c r="J3" s="326"/>
      <c r="K3" s="320"/>
      <c r="L3" s="326"/>
      <c r="M3" s="326"/>
      <c r="N3" s="326"/>
      <c r="O3" s="326"/>
      <c r="P3" s="326"/>
      <c r="Q3" s="326"/>
      <c r="R3" s="326"/>
    </row>
    <row r="6" spans="1:39" ht="10.8">
      <c r="A6" s="863" t="s">
        <v>40</v>
      </c>
      <c r="B6" s="864"/>
      <c r="C6" s="864"/>
      <c r="D6" s="864"/>
      <c r="E6" s="865"/>
      <c r="F6" s="137">
        <v>2024</v>
      </c>
      <c r="G6" s="111"/>
    </row>
    <row r="7" spans="1:39" ht="10.8">
      <c r="A7" s="863" t="s">
        <v>41</v>
      </c>
      <c r="B7" s="864"/>
      <c r="C7" s="864"/>
      <c r="D7" s="864"/>
      <c r="E7" s="865"/>
      <c r="F7" s="137" t="s">
        <v>240</v>
      </c>
      <c r="G7" s="111"/>
    </row>
    <row r="8" spans="1:39" ht="10.8">
      <c r="A8" s="863" t="s">
        <v>42</v>
      </c>
      <c r="B8" s="864"/>
      <c r="C8" s="864"/>
      <c r="D8" s="864"/>
      <c r="E8" s="865"/>
      <c r="F8" s="137" t="s">
        <v>371</v>
      </c>
      <c r="G8" s="111"/>
    </row>
    <row r="9" spans="1:39" ht="19.2">
      <c r="A9" s="863" t="s">
        <v>43</v>
      </c>
      <c r="B9" s="864"/>
      <c r="C9" s="864"/>
      <c r="D9" s="864"/>
      <c r="E9" s="865"/>
      <c r="F9" s="137" t="s">
        <v>372</v>
      </c>
      <c r="G9" s="111"/>
    </row>
    <row r="11" spans="1:39" ht="9.6" customHeight="1">
      <c r="A11" s="868" t="s">
        <v>45</v>
      </c>
      <c r="B11" s="871" t="s">
        <v>46</v>
      </c>
      <c r="C11" s="872"/>
      <c r="D11" s="872"/>
      <c r="E11" s="873"/>
      <c r="F11" s="403" t="s">
        <v>47</v>
      </c>
      <c r="G11" s="400"/>
      <c r="H11" s="400"/>
      <c r="I11" s="400"/>
      <c r="J11" s="400"/>
      <c r="K11" s="404"/>
      <c r="L11" s="400"/>
      <c r="M11" s="400"/>
      <c r="N11" s="400"/>
      <c r="O11" s="400"/>
      <c r="P11" s="400"/>
      <c r="Q11" s="390"/>
      <c r="R11" s="390"/>
      <c r="S11" s="391"/>
      <c r="T11" s="259" t="s">
        <v>48</v>
      </c>
      <c r="U11" s="259"/>
      <c r="V11" s="259"/>
      <c r="W11" s="259"/>
      <c r="X11" s="29"/>
      <c r="Y11" s="29"/>
      <c r="Z11" s="29"/>
      <c r="AA11" s="29"/>
      <c r="AB11" s="29"/>
      <c r="AC11" s="29"/>
      <c r="AD11" s="29"/>
      <c r="AE11" s="29"/>
      <c r="AF11" s="29"/>
      <c r="AG11" s="29"/>
      <c r="AH11" s="29"/>
      <c r="AI11" s="29"/>
      <c r="AJ11" s="847" t="s">
        <v>49</v>
      </c>
      <c r="AK11" s="848"/>
      <c r="AL11" s="848"/>
      <c r="AM11" s="849"/>
    </row>
    <row r="12" spans="1:39" ht="9.6" customHeight="1">
      <c r="A12" s="869"/>
      <c r="B12" s="874" t="s">
        <v>50</v>
      </c>
      <c r="C12" s="874" t="s">
        <v>51</v>
      </c>
      <c r="D12" s="874" t="s">
        <v>52</v>
      </c>
      <c r="E12" s="874" t="s">
        <v>53</v>
      </c>
      <c r="F12" s="405" t="s">
        <v>373</v>
      </c>
      <c r="G12" s="411"/>
      <c r="H12" s="412" t="s">
        <v>55</v>
      </c>
      <c r="I12" s="413"/>
      <c r="J12" s="401"/>
      <c r="K12" s="406"/>
      <c r="L12" s="401"/>
      <c r="M12" s="401"/>
      <c r="N12" s="401"/>
      <c r="O12" s="401"/>
      <c r="P12" s="402"/>
      <c r="Q12" s="392" t="s">
        <v>56</v>
      </c>
      <c r="R12" s="395" t="s">
        <v>57</v>
      </c>
      <c r="S12" s="395" t="s">
        <v>58</v>
      </c>
      <c r="T12" s="860" t="s">
        <v>59</v>
      </c>
      <c r="U12" s="861"/>
      <c r="V12" s="861"/>
      <c r="W12" s="862"/>
      <c r="X12" s="815" t="s">
        <v>60</v>
      </c>
      <c r="Y12" s="816"/>
      <c r="Z12" s="816"/>
      <c r="AA12" s="817"/>
      <c r="AB12" s="815" t="s">
        <v>61</v>
      </c>
      <c r="AC12" s="816"/>
      <c r="AD12" s="816"/>
      <c r="AE12" s="817"/>
      <c r="AF12" s="815" t="s">
        <v>62</v>
      </c>
      <c r="AG12" s="816"/>
      <c r="AH12" s="816"/>
      <c r="AI12" s="817"/>
      <c r="AJ12" s="850"/>
      <c r="AK12" s="851"/>
      <c r="AL12" s="851"/>
      <c r="AM12" s="852"/>
    </row>
    <row r="13" spans="1:39" ht="9.6" customHeight="1">
      <c r="A13" s="869"/>
      <c r="B13" s="875"/>
      <c r="C13" s="875"/>
      <c r="D13" s="875"/>
      <c r="E13" s="875"/>
      <c r="F13" s="407"/>
      <c r="G13" s="411" t="s">
        <v>297</v>
      </c>
      <c r="H13" s="414" t="s">
        <v>374</v>
      </c>
      <c r="I13" s="414" t="s">
        <v>375</v>
      </c>
      <c r="J13" s="415" t="s">
        <v>65</v>
      </c>
      <c r="K13" s="408"/>
      <c r="L13" s="398"/>
      <c r="M13" s="398"/>
      <c r="N13" s="398"/>
      <c r="O13" s="399"/>
      <c r="P13" s="109" t="s">
        <v>66</v>
      </c>
      <c r="Q13" s="393"/>
      <c r="R13" s="396"/>
      <c r="S13" s="396"/>
      <c r="T13" s="877" t="s">
        <v>67</v>
      </c>
      <c r="U13" s="877" t="s">
        <v>68</v>
      </c>
      <c r="V13" s="877" t="s">
        <v>69</v>
      </c>
      <c r="W13" s="877" t="s">
        <v>70</v>
      </c>
      <c r="X13" s="866" t="s">
        <v>67</v>
      </c>
      <c r="Y13" s="866" t="s">
        <v>68</v>
      </c>
      <c r="Z13" s="866" t="s">
        <v>69</v>
      </c>
      <c r="AA13" s="866" t="s">
        <v>70</v>
      </c>
      <c r="AB13" s="866" t="s">
        <v>67</v>
      </c>
      <c r="AC13" s="866" t="s">
        <v>68</v>
      </c>
      <c r="AD13" s="866" t="s">
        <v>69</v>
      </c>
      <c r="AE13" s="866" t="s">
        <v>70</v>
      </c>
      <c r="AF13" s="866" t="s">
        <v>67</v>
      </c>
      <c r="AG13" s="866" t="s">
        <v>68</v>
      </c>
      <c r="AH13" s="866" t="s">
        <v>69</v>
      </c>
      <c r="AI13" s="866" t="s">
        <v>70</v>
      </c>
      <c r="AJ13" s="866" t="s">
        <v>71</v>
      </c>
      <c r="AK13" s="866" t="s">
        <v>72</v>
      </c>
      <c r="AL13" s="866" t="s">
        <v>73</v>
      </c>
      <c r="AM13" s="866" t="s">
        <v>70</v>
      </c>
    </row>
    <row r="14" spans="1:39" ht="24.6" hidden="1" customHeight="1">
      <c r="A14" s="870"/>
      <c r="B14" s="876"/>
      <c r="C14" s="876"/>
      <c r="D14" s="876"/>
      <c r="E14" s="876"/>
      <c r="F14" s="409"/>
      <c r="G14" s="411"/>
      <c r="H14" s="416"/>
      <c r="I14" s="416"/>
      <c r="J14" s="109">
        <v>1</v>
      </c>
      <c r="K14" s="352">
        <v>2</v>
      </c>
      <c r="L14" s="109" t="s">
        <v>74</v>
      </c>
      <c r="M14" s="109">
        <v>3</v>
      </c>
      <c r="N14" s="109">
        <v>4</v>
      </c>
      <c r="O14" s="109" t="s">
        <v>75</v>
      </c>
      <c r="P14" s="109" t="s">
        <v>76</v>
      </c>
      <c r="Q14" s="394"/>
      <c r="R14" s="397"/>
      <c r="S14" s="397"/>
      <c r="T14" s="878"/>
      <c r="U14" s="878"/>
      <c r="V14" s="878"/>
      <c r="W14" s="878"/>
      <c r="X14" s="867"/>
      <c r="Y14" s="867"/>
      <c r="Z14" s="867"/>
      <c r="AA14" s="867"/>
      <c r="AB14" s="867"/>
      <c r="AC14" s="867"/>
      <c r="AD14" s="867"/>
      <c r="AE14" s="867"/>
      <c r="AF14" s="867"/>
      <c r="AG14" s="867"/>
      <c r="AH14" s="867"/>
      <c r="AI14" s="867"/>
      <c r="AJ14" s="867"/>
      <c r="AK14" s="867"/>
      <c r="AL14" s="867"/>
      <c r="AM14" s="867"/>
    </row>
    <row r="15" spans="1:39" ht="48" hidden="1">
      <c r="A15" s="138">
        <v>1</v>
      </c>
      <c r="B15" s="139">
        <v>3</v>
      </c>
      <c r="C15" s="139" t="s">
        <v>156</v>
      </c>
      <c r="D15" s="139">
        <v>1</v>
      </c>
      <c r="E15" s="139">
        <v>2.0299999999999998</v>
      </c>
      <c r="F15" s="140" t="s">
        <v>376</v>
      </c>
      <c r="G15" s="103" t="s">
        <v>377</v>
      </c>
      <c r="H15" s="417" t="s">
        <v>378</v>
      </c>
      <c r="I15" s="103" t="s">
        <v>334</v>
      </c>
      <c r="J15" s="114"/>
      <c r="K15" s="141">
        <v>1</v>
      </c>
      <c r="L15" s="142">
        <f t="shared" ref="L15:L21" si="0">J15+K15</f>
        <v>1</v>
      </c>
      <c r="M15" s="141">
        <v>1</v>
      </c>
      <c r="N15" s="141">
        <v>1</v>
      </c>
      <c r="O15" s="142">
        <f>M15+N15</f>
        <v>2</v>
      </c>
      <c r="P15" s="142">
        <f>L15+O15</f>
        <v>3</v>
      </c>
      <c r="Q15" s="143">
        <v>0</v>
      </c>
      <c r="R15" s="23" t="s">
        <v>379</v>
      </c>
      <c r="S15" s="144"/>
      <c r="T15" s="261">
        <v>4</v>
      </c>
      <c r="U15" s="145">
        <v>1</v>
      </c>
      <c r="V15" s="99" t="str">
        <f>IF(U15="No hay ejecución","NA",IF(U15&gt;=90%,"De acuerdo con lo programado",IF(U15&gt;=51%,"Atraso Leve",IF(U15&lt;=50%,"En riesgo cumplimiento"))))</f>
        <v>De acuerdo con lo programado</v>
      </c>
      <c r="W15" s="266"/>
      <c r="X15" s="24">
        <v>1</v>
      </c>
      <c r="Y15" s="145">
        <f>IF(X15="","No hay ejecución",IF(AND(K15=0),"No hay Programación", X15/K15))</f>
        <v>1</v>
      </c>
      <c r="Z15" s="99" t="str">
        <f>IF(Y15="No hay ejecución","NA",IF(Y15&gt;=90%,"De acuerdo con lo programado",IF(Y15&gt;=51%,"Atraso Leve",IF(Y15&lt;50%,"En riesgo en cumplimiento"))))</f>
        <v>De acuerdo con lo programado</v>
      </c>
      <c r="AA15" s="85"/>
      <c r="AB15" s="24">
        <v>1</v>
      </c>
      <c r="AC15" s="145">
        <f>IF(AB15="","No hay ejecución",IF(AND(M15=0),"No hay Programación", AB15/M15))</f>
        <v>1</v>
      </c>
      <c r="AD15" s="99" t="str">
        <f>IF(AC15="No hay ejecución","NA",IF(AC15&gt;=90%,"De acuerdo con lo programado",IF(AC15&gt;=51%,"Atraso Leve",IF(AC15&lt;50%,"En riesgo en cumplimiento"))))</f>
        <v>De acuerdo con lo programado</v>
      </c>
      <c r="AE15" s="94"/>
      <c r="AF15" s="146">
        <v>0</v>
      </c>
      <c r="AG15" s="675">
        <v>0</v>
      </c>
      <c r="AH15" s="146"/>
      <c r="AI15" s="146" t="s">
        <v>1613</v>
      </c>
      <c r="AJ15" s="24">
        <f>T15+X15+AB15+AF15</f>
        <v>6</v>
      </c>
      <c r="AK15" s="26">
        <f t="shared" ref="AK15:AK21" si="1">IF(AJ15="","No hay ejecución",IF(AND(P15=0),"No hay Programación", AJ15/P15))</f>
        <v>2</v>
      </c>
      <c r="AL15" s="519" t="str">
        <f>IF(H20="No hay ejecución","NA",IF(H20&gt;=90%,"De acuerdo a lo programado",IF(H20&lt;89.99%,"En riesgo de Incumplimiento")))</f>
        <v>De acuerdo a lo programado</v>
      </c>
      <c r="AM15" s="146"/>
    </row>
    <row r="16" spans="1:39" ht="28.8">
      <c r="A16" s="138">
        <v>2</v>
      </c>
      <c r="B16" s="139">
        <v>3</v>
      </c>
      <c r="C16" s="139" t="s">
        <v>156</v>
      </c>
      <c r="D16" s="139">
        <v>1</v>
      </c>
      <c r="E16" s="139">
        <v>2.0299999999999998</v>
      </c>
      <c r="F16" s="140" t="s">
        <v>380</v>
      </c>
      <c r="G16" s="103" t="s">
        <v>381</v>
      </c>
      <c r="H16" s="417" t="s">
        <v>378</v>
      </c>
      <c r="I16" s="103" t="s">
        <v>88</v>
      </c>
      <c r="J16" s="114">
        <v>1</v>
      </c>
      <c r="K16" s="141">
        <v>1</v>
      </c>
      <c r="L16" s="142">
        <f t="shared" si="0"/>
        <v>2</v>
      </c>
      <c r="M16" s="141">
        <v>1</v>
      </c>
      <c r="N16" s="141">
        <v>1</v>
      </c>
      <c r="O16" s="142">
        <f t="shared" ref="O16:O21" si="2">M16+N16</f>
        <v>2</v>
      </c>
      <c r="P16" s="142">
        <f t="shared" ref="P16:P21" si="3">L16+O16</f>
        <v>4</v>
      </c>
      <c r="Q16" s="142">
        <v>62270</v>
      </c>
      <c r="R16" s="23" t="s">
        <v>379</v>
      </c>
      <c r="S16" s="144"/>
      <c r="T16" s="261">
        <v>0</v>
      </c>
      <c r="U16" s="145">
        <f t="shared" ref="U16:U21" si="4">IF(T16="","No hay ejecución",IF(AND(J16=0),"No hay Programación", T16/J16))</f>
        <v>0</v>
      </c>
      <c r="V16" s="99" t="str">
        <f t="shared" ref="V16:V27" si="5">IF(U16="No hay ejecución","NA",IF(U16&gt;=90%,"De acuerdo con lo programado",IF(U16&gt;=51%,"Atraso Leve",IF(U16&lt;=50%,"En riesgo cumplimiento"))))</f>
        <v>En riesgo cumplimiento</v>
      </c>
      <c r="W16" s="266"/>
      <c r="X16" s="24">
        <v>1</v>
      </c>
      <c r="Y16" s="145">
        <f t="shared" ref="Y16:Y21" si="6">IF(X16="","No hay ejecución",IF(AND(K16=0),"No hay Programación", X16/K16))</f>
        <v>1</v>
      </c>
      <c r="Z16" s="99" t="str">
        <f t="shared" ref="Z16:Z27" si="7">IF(Y16="No hay ejecución","NA",IF(Y16&gt;=90%,"De acuerdo con lo programado",IF(Y16&gt;=51%,"Atraso Leve",IF(Y16&lt;50%,"En riesgo en cumplimiento"))))</f>
        <v>De acuerdo con lo programado</v>
      </c>
      <c r="AA16" s="85" t="s">
        <v>1197</v>
      </c>
      <c r="AB16" s="24">
        <v>5</v>
      </c>
      <c r="AC16" s="145">
        <f t="shared" ref="AC16:AC21" si="8">IF(AB16="","No hay ejecución",IF(AND(M16=0),"No hay Programación", AB16/M16))</f>
        <v>5</v>
      </c>
      <c r="AD16" s="99" t="str">
        <f t="shared" ref="AD16:AD27" si="9">IF(AC16="No hay ejecución","NA",IF(AC16&gt;=90%,"De acuerdo con lo programado",IF(AC16&gt;=51%,"Atraso Leve",IF(AC16&lt;50%,"En riesgo en cumplimiento"))))</f>
        <v>De acuerdo con lo programado</v>
      </c>
      <c r="AE16" s="94" t="s">
        <v>1197</v>
      </c>
      <c r="AF16" s="146">
        <v>3</v>
      </c>
      <c r="AG16" s="675">
        <v>1</v>
      </c>
      <c r="AH16" s="146" t="str">
        <f t="shared" ref="AH16:AH27" si="10">IF(AG16="No hay ejecución","NA",IF(AG16&gt;=90%,"De acuerdo con lo programado",IF(AG16&gt;=51%,"Atraso Leve",IF(AG16&lt;50%,"En riesgo en cumplimiento"))))</f>
        <v>De acuerdo con lo programado</v>
      </c>
      <c r="AI16" s="146"/>
      <c r="AJ16" s="24">
        <f t="shared" ref="AJ16:AJ27" si="11">T16+X16+AB16+AF16</f>
        <v>9</v>
      </c>
      <c r="AK16" s="26">
        <f t="shared" si="1"/>
        <v>2.25</v>
      </c>
      <c r="AL16" s="519" t="str">
        <f t="shared" ref="AL16:AL27" si="12">IF(H21="No hay ejecución","NA",IF(H21&gt;=90%,"De acuerdo a lo programado",IF(H21&lt;89.99%,"En riesgo de Incumplimiento")))</f>
        <v>De acuerdo a lo programado</v>
      </c>
      <c r="AM16" s="146"/>
    </row>
    <row r="17" spans="1:39" ht="28.8">
      <c r="A17" s="138">
        <v>3</v>
      </c>
      <c r="B17" s="139">
        <v>3</v>
      </c>
      <c r="C17" s="139" t="s">
        <v>156</v>
      </c>
      <c r="D17" s="139">
        <v>1</v>
      </c>
      <c r="E17" s="139">
        <v>2.0299999999999998</v>
      </c>
      <c r="F17" s="140" t="s">
        <v>382</v>
      </c>
      <c r="G17" s="103" t="s">
        <v>148</v>
      </c>
      <c r="H17" s="417" t="s">
        <v>378</v>
      </c>
      <c r="I17" s="103" t="s">
        <v>171</v>
      </c>
      <c r="J17" s="114">
        <v>1</v>
      </c>
      <c r="K17" s="141"/>
      <c r="L17" s="142">
        <f t="shared" si="0"/>
        <v>1</v>
      </c>
      <c r="M17" s="141">
        <v>1</v>
      </c>
      <c r="N17" s="141"/>
      <c r="O17" s="142">
        <f t="shared" si="2"/>
        <v>1</v>
      </c>
      <c r="P17" s="142">
        <f t="shared" si="3"/>
        <v>2</v>
      </c>
      <c r="Q17" s="142">
        <v>62270</v>
      </c>
      <c r="R17" s="23" t="s">
        <v>379</v>
      </c>
      <c r="S17" s="144"/>
      <c r="T17" s="261">
        <v>1</v>
      </c>
      <c r="U17" s="145">
        <f t="shared" si="4"/>
        <v>1</v>
      </c>
      <c r="V17" s="99" t="str">
        <f t="shared" si="5"/>
        <v>De acuerdo con lo programado</v>
      </c>
      <c r="W17" s="266"/>
      <c r="X17" s="24"/>
      <c r="Y17" s="145" t="str">
        <f t="shared" si="6"/>
        <v>No hay ejecución</v>
      </c>
      <c r="Z17" s="99" t="str">
        <f t="shared" si="7"/>
        <v>NA</v>
      </c>
      <c r="AA17" s="85"/>
      <c r="AB17" s="86">
        <v>0</v>
      </c>
      <c r="AC17" s="145">
        <f t="shared" si="8"/>
        <v>0</v>
      </c>
      <c r="AD17" s="99" t="str">
        <f t="shared" si="9"/>
        <v>En riesgo en cumplimiento</v>
      </c>
      <c r="AE17" s="94"/>
      <c r="AF17" s="146">
        <v>1</v>
      </c>
      <c r="AG17" s="675">
        <v>1</v>
      </c>
      <c r="AH17" s="146" t="str">
        <f t="shared" si="10"/>
        <v>De acuerdo con lo programado</v>
      </c>
      <c r="AI17" s="146"/>
      <c r="AJ17" s="24">
        <f t="shared" si="11"/>
        <v>2</v>
      </c>
      <c r="AK17" s="26">
        <f t="shared" si="1"/>
        <v>1</v>
      </c>
      <c r="AL17" s="519" t="str">
        <f t="shared" si="12"/>
        <v>En riesgo de Incumplimiento</v>
      </c>
      <c r="AM17" s="146"/>
    </row>
    <row r="18" spans="1:39" ht="28.8">
      <c r="A18" s="138">
        <v>4</v>
      </c>
      <c r="B18" s="139">
        <v>3</v>
      </c>
      <c r="C18" s="139" t="s">
        <v>156</v>
      </c>
      <c r="D18" s="139">
        <v>1</v>
      </c>
      <c r="E18" s="139">
        <v>2.0299999999999998</v>
      </c>
      <c r="F18" s="140" t="s">
        <v>383</v>
      </c>
      <c r="G18" s="103" t="s">
        <v>381</v>
      </c>
      <c r="H18" s="417" t="s">
        <v>378</v>
      </c>
      <c r="I18" s="103" t="s">
        <v>384</v>
      </c>
      <c r="J18" s="114">
        <v>2</v>
      </c>
      <c r="K18" s="141"/>
      <c r="L18" s="142">
        <f t="shared" si="0"/>
        <v>2</v>
      </c>
      <c r="M18" s="141">
        <v>2</v>
      </c>
      <c r="N18" s="141"/>
      <c r="O18" s="142">
        <f t="shared" si="2"/>
        <v>2</v>
      </c>
      <c r="P18" s="142">
        <f t="shared" si="3"/>
        <v>4</v>
      </c>
      <c r="Q18" s="142">
        <v>62270</v>
      </c>
      <c r="R18" s="23" t="s">
        <v>379</v>
      </c>
      <c r="S18" s="144"/>
      <c r="T18" s="261">
        <v>4</v>
      </c>
      <c r="U18" s="145">
        <f t="shared" si="4"/>
        <v>2</v>
      </c>
      <c r="V18" s="99" t="str">
        <f t="shared" si="5"/>
        <v>De acuerdo con lo programado</v>
      </c>
      <c r="W18" s="266"/>
      <c r="X18" s="24"/>
      <c r="Y18" s="145" t="str">
        <f t="shared" si="6"/>
        <v>No hay ejecución</v>
      </c>
      <c r="Z18" s="99" t="str">
        <f t="shared" si="7"/>
        <v>NA</v>
      </c>
      <c r="AA18" s="85"/>
      <c r="AB18" s="24">
        <v>2</v>
      </c>
      <c r="AC18" s="145">
        <f t="shared" si="8"/>
        <v>1</v>
      </c>
      <c r="AD18" s="99" t="str">
        <f t="shared" si="9"/>
        <v>De acuerdo con lo programado</v>
      </c>
      <c r="AE18" s="94"/>
      <c r="AF18" s="146">
        <v>2</v>
      </c>
      <c r="AG18" s="675">
        <v>1</v>
      </c>
      <c r="AH18" s="146" t="str">
        <f t="shared" si="10"/>
        <v>De acuerdo con lo programado</v>
      </c>
      <c r="AI18" s="146"/>
      <c r="AJ18" s="24">
        <f t="shared" si="11"/>
        <v>8</v>
      </c>
      <c r="AK18" s="26">
        <f t="shared" si="1"/>
        <v>2</v>
      </c>
      <c r="AL18" s="519" t="str">
        <f t="shared" si="12"/>
        <v>En riesgo de Incumplimiento</v>
      </c>
      <c r="AM18" s="146"/>
    </row>
    <row r="19" spans="1:39" ht="57.6">
      <c r="A19" s="138">
        <v>5</v>
      </c>
      <c r="B19" s="139">
        <v>3</v>
      </c>
      <c r="C19" s="139" t="s">
        <v>156</v>
      </c>
      <c r="D19" s="139">
        <v>1</v>
      </c>
      <c r="E19" s="139">
        <v>2.0299999999999998</v>
      </c>
      <c r="F19" s="140" t="s">
        <v>385</v>
      </c>
      <c r="G19" s="103" t="s">
        <v>386</v>
      </c>
      <c r="H19" s="417" t="s">
        <v>378</v>
      </c>
      <c r="I19" s="103" t="s">
        <v>387</v>
      </c>
      <c r="J19" s="114">
        <v>3000</v>
      </c>
      <c r="K19" s="141">
        <v>3000</v>
      </c>
      <c r="L19" s="142">
        <f t="shared" si="0"/>
        <v>6000</v>
      </c>
      <c r="M19" s="141">
        <v>3000</v>
      </c>
      <c r="N19" s="141">
        <v>3000</v>
      </c>
      <c r="O19" s="142">
        <f>SUM(M19:N19)</f>
        <v>6000</v>
      </c>
      <c r="P19" s="142">
        <f t="shared" si="3"/>
        <v>12000</v>
      </c>
      <c r="Q19" s="142"/>
      <c r="R19" s="23" t="s">
        <v>379</v>
      </c>
      <c r="S19" s="144"/>
      <c r="T19" s="102">
        <v>3787</v>
      </c>
      <c r="U19" s="145">
        <f t="shared" si="4"/>
        <v>1.2623333333333333</v>
      </c>
      <c r="V19" s="99" t="str">
        <f t="shared" si="5"/>
        <v>De acuerdo con lo programado</v>
      </c>
      <c r="W19" s="266"/>
      <c r="X19" s="24">
        <v>4738</v>
      </c>
      <c r="Y19" s="145">
        <f t="shared" si="6"/>
        <v>1.5793333333333333</v>
      </c>
      <c r="Z19" s="99" t="str">
        <f t="shared" si="7"/>
        <v>De acuerdo con lo programado</v>
      </c>
      <c r="AA19" s="85" t="s">
        <v>1198</v>
      </c>
      <c r="AB19" s="24">
        <v>4784</v>
      </c>
      <c r="AC19" s="145">
        <f t="shared" si="8"/>
        <v>1.5946666666666667</v>
      </c>
      <c r="AD19" s="99" t="str">
        <f t="shared" si="9"/>
        <v>De acuerdo con lo programado</v>
      </c>
      <c r="AE19" s="94" t="s">
        <v>1198</v>
      </c>
      <c r="AF19" s="146">
        <v>3197</v>
      </c>
      <c r="AG19" s="675">
        <v>1</v>
      </c>
      <c r="AH19" s="146" t="str">
        <f t="shared" si="10"/>
        <v>De acuerdo con lo programado</v>
      </c>
      <c r="AI19" s="146"/>
      <c r="AJ19" s="24">
        <f t="shared" si="11"/>
        <v>16506</v>
      </c>
      <c r="AK19" s="26">
        <f t="shared" si="1"/>
        <v>1.3754999999999999</v>
      </c>
      <c r="AL19" s="519" t="str">
        <f t="shared" si="12"/>
        <v>En riesgo de Incumplimiento</v>
      </c>
      <c r="AM19" s="146"/>
    </row>
    <row r="20" spans="1:39" ht="76.8">
      <c r="A20" s="138">
        <v>6</v>
      </c>
      <c r="B20" s="139">
        <v>3</v>
      </c>
      <c r="C20" s="139" t="s">
        <v>156</v>
      </c>
      <c r="D20" s="139">
        <v>1</v>
      </c>
      <c r="E20" s="139">
        <v>2.0299999999999998</v>
      </c>
      <c r="F20" s="140" t="s">
        <v>388</v>
      </c>
      <c r="G20" s="103" t="s">
        <v>389</v>
      </c>
      <c r="H20" s="417" t="s">
        <v>378</v>
      </c>
      <c r="I20" s="103" t="s">
        <v>79</v>
      </c>
      <c r="J20" s="114">
        <v>15</v>
      </c>
      <c r="K20" s="141">
        <v>15</v>
      </c>
      <c r="L20" s="142">
        <f t="shared" si="0"/>
        <v>30</v>
      </c>
      <c r="M20" s="141">
        <v>10</v>
      </c>
      <c r="N20" s="141">
        <v>10</v>
      </c>
      <c r="O20" s="142">
        <f t="shared" si="2"/>
        <v>20</v>
      </c>
      <c r="P20" s="142">
        <f t="shared" si="3"/>
        <v>50</v>
      </c>
      <c r="Q20" s="142">
        <v>62270</v>
      </c>
      <c r="R20" s="23" t="s">
        <v>379</v>
      </c>
      <c r="S20" s="144"/>
      <c r="T20" s="261">
        <v>8</v>
      </c>
      <c r="U20" s="145">
        <f t="shared" si="4"/>
        <v>0.53333333333333333</v>
      </c>
      <c r="V20" s="99" t="str">
        <f t="shared" si="5"/>
        <v>Atraso Leve</v>
      </c>
      <c r="W20" s="266"/>
      <c r="X20" s="24">
        <v>13</v>
      </c>
      <c r="Y20" s="145">
        <f t="shared" si="6"/>
        <v>0.8666666666666667</v>
      </c>
      <c r="Z20" s="99" t="str">
        <f t="shared" si="7"/>
        <v>Atraso Leve</v>
      </c>
      <c r="AA20" s="85" t="s">
        <v>1199</v>
      </c>
      <c r="AB20" s="24">
        <v>22</v>
      </c>
      <c r="AC20" s="145">
        <f t="shared" si="8"/>
        <v>2.2000000000000002</v>
      </c>
      <c r="AD20" s="99" t="str">
        <f t="shared" si="9"/>
        <v>De acuerdo con lo programado</v>
      </c>
      <c r="AE20" s="94" t="s">
        <v>1199</v>
      </c>
      <c r="AF20" s="146">
        <v>9</v>
      </c>
      <c r="AG20" s="675">
        <v>1</v>
      </c>
      <c r="AH20" s="146" t="str">
        <f t="shared" si="10"/>
        <v>De acuerdo con lo programado</v>
      </c>
      <c r="AI20" s="146"/>
      <c r="AJ20" s="24">
        <f t="shared" si="11"/>
        <v>52</v>
      </c>
      <c r="AK20" s="26">
        <f t="shared" si="1"/>
        <v>1.04</v>
      </c>
      <c r="AL20" s="519" t="str">
        <f t="shared" si="12"/>
        <v>En riesgo de Incumplimiento</v>
      </c>
      <c r="AM20" s="146"/>
    </row>
    <row r="21" spans="1:39" ht="28.8">
      <c r="A21" s="138">
        <v>7</v>
      </c>
      <c r="B21" s="139">
        <v>3</v>
      </c>
      <c r="C21" s="139" t="s">
        <v>156</v>
      </c>
      <c r="D21" s="139">
        <v>1</v>
      </c>
      <c r="E21" s="139">
        <v>2.0299999999999998</v>
      </c>
      <c r="F21" s="140" t="s">
        <v>390</v>
      </c>
      <c r="G21" s="103" t="s">
        <v>381</v>
      </c>
      <c r="H21" s="417" t="s">
        <v>378</v>
      </c>
      <c r="I21" s="103" t="s">
        <v>384</v>
      </c>
      <c r="J21" s="114">
        <v>4</v>
      </c>
      <c r="K21" s="141">
        <v>4</v>
      </c>
      <c r="L21" s="142">
        <f t="shared" si="0"/>
        <v>8</v>
      </c>
      <c r="M21" s="141">
        <v>4</v>
      </c>
      <c r="N21" s="141">
        <v>4</v>
      </c>
      <c r="O21" s="142">
        <f t="shared" si="2"/>
        <v>8</v>
      </c>
      <c r="P21" s="142">
        <f t="shared" si="3"/>
        <v>16</v>
      </c>
      <c r="Q21" s="142">
        <v>62270</v>
      </c>
      <c r="R21" s="23" t="s">
        <v>379</v>
      </c>
      <c r="S21" s="144"/>
      <c r="T21" s="261">
        <v>1</v>
      </c>
      <c r="U21" s="145">
        <f t="shared" si="4"/>
        <v>0.25</v>
      </c>
      <c r="V21" s="99" t="str">
        <f t="shared" si="5"/>
        <v>En riesgo cumplimiento</v>
      </c>
      <c r="W21" s="266"/>
      <c r="X21" s="24">
        <v>2</v>
      </c>
      <c r="Y21" s="145">
        <f t="shared" si="6"/>
        <v>0.5</v>
      </c>
      <c r="Z21" s="99" t="b">
        <f t="shared" si="7"/>
        <v>0</v>
      </c>
      <c r="AA21" s="85" t="s">
        <v>1200</v>
      </c>
      <c r="AB21" s="24">
        <v>4</v>
      </c>
      <c r="AC21" s="145">
        <f t="shared" si="8"/>
        <v>1</v>
      </c>
      <c r="AD21" s="99" t="str">
        <f t="shared" si="9"/>
        <v>De acuerdo con lo programado</v>
      </c>
      <c r="AE21" s="94" t="s">
        <v>1614</v>
      </c>
      <c r="AF21" s="146">
        <v>9</v>
      </c>
      <c r="AG21" s="675">
        <v>1</v>
      </c>
      <c r="AH21" s="146" t="str">
        <f t="shared" si="10"/>
        <v>De acuerdo con lo programado</v>
      </c>
      <c r="AI21" s="146"/>
      <c r="AJ21" s="24">
        <f t="shared" si="11"/>
        <v>16</v>
      </c>
      <c r="AK21" s="26">
        <f t="shared" si="1"/>
        <v>1</v>
      </c>
      <c r="AL21" s="519" t="str">
        <f t="shared" si="12"/>
        <v>En riesgo de Incumplimiento</v>
      </c>
      <c r="AM21" s="146"/>
    </row>
    <row r="22" spans="1:39" ht="21.6" hidden="1">
      <c r="A22" s="147" t="s">
        <v>274</v>
      </c>
      <c r="B22" s="147"/>
      <c r="C22" s="147"/>
      <c r="D22" s="147"/>
      <c r="E22" s="147"/>
      <c r="F22" s="410"/>
      <c r="G22" s="277"/>
      <c r="H22" s="277"/>
      <c r="I22" s="277"/>
      <c r="J22" s="277"/>
      <c r="K22" s="410"/>
      <c r="L22" s="277"/>
      <c r="M22" s="277"/>
      <c r="N22" s="277"/>
      <c r="O22" s="277"/>
      <c r="P22" s="277"/>
      <c r="Q22" s="277"/>
      <c r="R22" s="277"/>
      <c r="S22" s="277"/>
      <c r="T22" s="148"/>
      <c r="U22" s="148"/>
      <c r="V22" s="148"/>
      <c r="W22" s="148"/>
      <c r="X22" s="148"/>
      <c r="Y22" s="148"/>
      <c r="Z22" s="148"/>
      <c r="AA22" s="148"/>
      <c r="AB22" s="148"/>
      <c r="AC22" s="148"/>
      <c r="AD22" s="148"/>
      <c r="AE22" s="148"/>
      <c r="AF22" s="149"/>
      <c r="AG22" s="149"/>
      <c r="AH22" s="149"/>
      <c r="AI22" s="149"/>
      <c r="AJ22" s="24">
        <f t="shared" si="11"/>
        <v>0</v>
      </c>
      <c r="AK22" s="149"/>
      <c r="AL22" s="519" t="str">
        <f t="shared" si="12"/>
        <v>En riesgo de Incumplimiento</v>
      </c>
      <c r="AM22" s="149"/>
    </row>
    <row r="23" spans="1:39" ht="28.8">
      <c r="A23" s="138">
        <v>1</v>
      </c>
      <c r="B23" s="139">
        <v>3</v>
      </c>
      <c r="C23" s="139" t="s">
        <v>156</v>
      </c>
      <c r="D23" s="139">
        <v>1</v>
      </c>
      <c r="E23" s="139">
        <v>2.0299999999999998</v>
      </c>
      <c r="F23" s="140" t="s">
        <v>391</v>
      </c>
      <c r="G23" s="103" t="s">
        <v>392</v>
      </c>
      <c r="H23" s="417"/>
      <c r="I23" s="103" t="s">
        <v>132</v>
      </c>
      <c r="J23" s="102">
        <v>2</v>
      </c>
      <c r="K23" s="150">
        <v>3</v>
      </c>
      <c r="L23" s="151">
        <f>J23+K23</f>
        <v>5</v>
      </c>
      <c r="M23" s="150">
        <v>3</v>
      </c>
      <c r="N23" s="150">
        <v>2</v>
      </c>
      <c r="O23" s="151">
        <f>M23+N23</f>
        <v>5</v>
      </c>
      <c r="P23" s="151">
        <f>L23+O23</f>
        <v>10</v>
      </c>
      <c r="Q23" s="142">
        <v>62270</v>
      </c>
      <c r="R23" s="23" t="s">
        <v>379</v>
      </c>
      <c r="S23" s="144"/>
      <c r="T23" s="261">
        <v>2</v>
      </c>
      <c r="U23" s="145">
        <f t="shared" ref="U23:U27" si="13">IF(T23="","No hay ejecución",IF(AND(J23=0),"No hay Programación", T23/J23))</f>
        <v>1</v>
      </c>
      <c r="V23" s="99" t="str">
        <f t="shared" si="5"/>
        <v>De acuerdo con lo programado</v>
      </c>
      <c r="W23" s="266"/>
      <c r="X23" s="24">
        <v>5</v>
      </c>
      <c r="Y23" s="145">
        <f t="shared" ref="Y23:Y27" si="14">IF(X23="","No hay ejecución",IF(AND(K23=0),"No hay Programación", X23/K23))</f>
        <v>1.6666666666666667</v>
      </c>
      <c r="Z23" s="99" t="str">
        <f t="shared" si="7"/>
        <v>De acuerdo con lo programado</v>
      </c>
      <c r="AA23" s="85"/>
      <c r="AB23" s="24">
        <v>2</v>
      </c>
      <c r="AC23" s="145">
        <f>IF(AB23="","No hay ejecución",IF(AND(M23=0),"No hay Programación", AB23/M23))</f>
        <v>0.66666666666666663</v>
      </c>
      <c r="AD23" s="99" t="str">
        <f t="shared" si="9"/>
        <v>Atraso Leve</v>
      </c>
      <c r="AE23" s="94"/>
      <c r="AF23" s="152">
        <v>2</v>
      </c>
      <c r="AG23" s="676">
        <v>1</v>
      </c>
      <c r="AH23" s="152" t="str">
        <f t="shared" si="10"/>
        <v>De acuerdo con lo programado</v>
      </c>
      <c r="AI23" s="152"/>
      <c r="AJ23" s="24">
        <f t="shared" si="11"/>
        <v>11</v>
      </c>
      <c r="AK23" s="26">
        <f t="shared" ref="AK23:AK27" si="15">IF(AJ23="","No hay ejecución",IF(AND(P23=0),"No hay Programación", AJ23/P23))</f>
        <v>1.1000000000000001</v>
      </c>
      <c r="AL23" s="519" t="str">
        <f t="shared" si="12"/>
        <v>En riesgo de Incumplimiento</v>
      </c>
      <c r="AM23" s="152"/>
    </row>
    <row r="24" spans="1:39" ht="28.8">
      <c r="A24" s="138">
        <v>2</v>
      </c>
      <c r="B24" s="139">
        <v>3</v>
      </c>
      <c r="C24" s="139" t="s">
        <v>156</v>
      </c>
      <c r="D24" s="139">
        <v>1</v>
      </c>
      <c r="E24" s="139">
        <v>2.0299999999999998</v>
      </c>
      <c r="F24" s="140" t="s">
        <v>393</v>
      </c>
      <c r="G24" s="103" t="s">
        <v>394</v>
      </c>
      <c r="H24" s="417"/>
      <c r="I24" s="103" t="s">
        <v>132</v>
      </c>
      <c r="J24" s="102">
        <v>5</v>
      </c>
      <c r="K24" s="150">
        <v>5</v>
      </c>
      <c r="L24" s="151">
        <f>J24+K24</f>
        <v>10</v>
      </c>
      <c r="M24" s="150">
        <v>5</v>
      </c>
      <c r="N24" s="150">
        <v>5</v>
      </c>
      <c r="O24" s="151">
        <f>M24+N24</f>
        <v>10</v>
      </c>
      <c r="P24" s="151">
        <f>L24+O24</f>
        <v>20</v>
      </c>
      <c r="Q24" s="142">
        <v>62270</v>
      </c>
      <c r="R24" s="23" t="s">
        <v>379</v>
      </c>
      <c r="S24" s="144"/>
      <c r="T24" s="261">
        <v>8</v>
      </c>
      <c r="U24" s="145">
        <f t="shared" si="13"/>
        <v>1.6</v>
      </c>
      <c r="V24" s="99" t="str">
        <f t="shared" si="5"/>
        <v>De acuerdo con lo programado</v>
      </c>
      <c r="W24" s="266"/>
      <c r="X24" s="24">
        <v>5</v>
      </c>
      <c r="Y24" s="145">
        <f t="shared" si="14"/>
        <v>1</v>
      </c>
      <c r="Z24" s="99" t="str">
        <f t="shared" si="7"/>
        <v>De acuerdo con lo programado</v>
      </c>
      <c r="AA24" s="85"/>
      <c r="AB24" s="24">
        <v>5</v>
      </c>
      <c r="AC24" s="145">
        <f>IF(AB24="","No hay ejecución",IF(AND(M24=0),"No hay Programación", AB24/M24))</f>
        <v>1</v>
      </c>
      <c r="AD24" s="99" t="str">
        <f t="shared" si="9"/>
        <v>De acuerdo con lo programado</v>
      </c>
      <c r="AE24" s="94"/>
      <c r="AF24" s="152">
        <v>2</v>
      </c>
      <c r="AG24" s="676">
        <v>1</v>
      </c>
      <c r="AH24" s="152" t="str">
        <f t="shared" si="10"/>
        <v>De acuerdo con lo programado</v>
      </c>
      <c r="AI24" s="152"/>
      <c r="AJ24" s="24">
        <f t="shared" si="11"/>
        <v>20</v>
      </c>
      <c r="AK24" s="26">
        <f t="shared" si="15"/>
        <v>1</v>
      </c>
      <c r="AL24" s="519" t="str">
        <f t="shared" si="12"/>
        <v>En riesgo de Incumplimiento</v>
      </c>
      <c r="AM24" s="152"/>
    </row>
    <row r="25" spans="1:39" ht="28.8">
      <c r="A25" s="138">
        <v>3</v>
      </c>
      <c r="B25" s="139">
        <v>3</v>
      </c>
      <c r="C25" s="139" t="s">
        <v>156</v>
      </c>
      <c r="D25" s="139">
        <v>1</v>
      </c>
      <c r="E25" s="139">
        <v>2.0299999999999998</v>
      </c>
      <c r="F25" s="140" t="s">
        <v>395</v>
      </c>
      <c r="G25" s="103" t="s">
        <v>394</v>
      </c>
      <c r="H25" s="417"/>
      <c r="I25" s="103" t="s">
        <v>132</v>
      </c>
      <c r="J25" s="102">
        <v>5</v>
      </c>
      <c r="K25" s="150">
        <v>5</v>
      </c>
      <c r="L25" s="151">
        <f>J25+K25</f>
        <v>10</v>
      </c>
      <c r="M25" s="150">
        <v>5</v>
      </c>
      <c r="N25" s="150">
        <v>5</v>
      </c>
      <c r="O25" s="151">
        <f>M25+N25</f>
        <v>10</v>
      </c>
      <c r="P25" s="151">
        <f>L25+O25</f>
        <v>20</v>
      </c>
      <c r="Q25" s="142">
        <v>62270</v>
      </c>
      <c r="R25" s="23" t="s">
        <v>379</v>
      </c>
      <c r="S25" s="144"/>
      <c r="T25" s="261">
        <v>5</v>
      </c>
      <c r="U25" s="145">
        <f t="shared" si="13"/>
        <v>1</v>
      </c>
      <c r="V25" s="99" t="str">
        <f t="shared" si="5"/>
        <v>De acuerdo con lo programado</v>
      </c>
      <c r="W25" s="266"/>
      <c r="X25" s="24">
        <v>5</v>
      </c>
      <c r="Y25" s="145">
        <f t="shared" si="14"/>
        <v>1</v>
      </c>
      <c r="Z25" s="99" t="str">
        <f t="shared" si="7"/>
        <v>De acuerdo con lo programado</v>
      </c>
      <c r="AA25" s="85"/>
      <c r="AB25" s="24">
        <v>5</v>
      </c>
      <c r="AC25" s="145">
        <f t="shared" ref="AC25:AC27" si="16">IF(AB25="","No hay ejecución",IF(AND(M25=0),"No hay Programación", AB25/M25))</f>
        <v>1</v>
      </c>
      <c r="AD25" s="99" t="str">
        <f t="shared" si="9"/>
        <v>De acuerdo con lo programado</v>
      </c>
      <c r="AE25" s="94"/>
      <c r="AF25" s="152">
        <v>5</v>
      </c>
      <c r="AG25" s="676">
        <v>1</v>
      </c>
      <c r="AH25" s="152" t="str">
        <f t="shared" si="10"/>
        <v>De acuerdo con lo programado</v>
      </c>
      <c r="AI25" s="152"/>
      <c r="AJ25" s="24">
        <f t="shared" si="11"/>
        <v>20</v>
      </c>
      <c r="AK25" s="26">
        <f t="shared" si="15"/>
        <v>1</v>
      </c>
      <c r="AL25" s="519" t="str">
        <f t="shared" si="12"/>
        <v>En riesgo de Incumplimiento</v>
      </c>
      <c r="AM25" s="152"/>
    </row>
    <row r="26" spans="1:39" ht="38.4">
      <c r="A26" s="138">
        <v>4</v>
      </c>
      <c r="B26" s="139">
        <v>3</v>
      </c>
      <c r="C26" s="139" t="s">
        <v>156</v>
      </c>
      <c r="D26" s="139">
        <v>1</v>
      </c>
      <c r="E26" s="139">
        <v>2.0299999999999998</v>
      </c>
      <c r="F26" s="140" t="s">
        <v>396</v>
      </c>
      <c r="G26" s="103" t="s">
        <v>397</v>
      </c>
      <c r="H26" s="417"/>
      <c r="I26" s="103" t="s">
        <v>79</v>
      </c>
      <c r="J26" s="102">
        <v>3</v>
      </c>
      <c r="K26" s="150">
        <v>3</v>
      </c>
      <c r="L26" s="151">
        <f>J26+K26</f>
        <v>6</v>
      </c>
      <c r="M26" s="150">
        <v>3</v>
      </c>
      <c r="N26" s="150">
        <v>3</v>
      </c>
      <c r="O26" s="151">
        <f>M26+N26</f>
        <v>6</v>
      </c>
      <c r="P26" s="151">
        <v>12</v>
      </c>
      <c r="Q26" s="142">
        <v>62270</v>
      </c>
      <c r="R26" s="23" t="s">
        <v>379</v>
      </c>
      <c r="S26" s="144"/>
      <c r="T26" s="261">
        <v>3</v>
      </c>
      <c r="U26" s="145">
        <f t="shared" si="13"/>
        <v>1</v>
      </c>
      <c r="V26" s="99" t="str">
        <f t="shared" si="5"/>
        <v>De acuerdo con lo programado</v>
      </c>
      <c r="W26" s="266"/>
      <c r="X26" s="24">
        <v>4</v>
      </c>
      <c r="Y26" s="145">
        <f t="shared" si="14"/>
        <v>1.3333333333333333</v>
      </c>
      <c r="Z26" s="99" t="str">
        <f t="shared" si="7"/>
        <v>De acuerdo con lo programado</v>
      </c>
      <c r="AA26" s="85"/>
      <c r="AB26" s="24">
        <v>3</v>
      </c>
      <c r="AC26" s="145">
        <f t="shared" si="16"/>
        <v>1</v>
      </c>
      <c r="AD26" s="99" t="str">
        <f t="shared" si="9"/>
        <v>De acuerdo con lo programado</v>
      </c>
      <c r="AE26" s="94"/>
      <c r="AF26" s="152">
        <v>4</v>
      </c>
      <c r="AG26" s="676">
        <v>1</v>
      </c>
      <c r="AH26" s="152" t="str">
        <f t="shared" si="10"/>
        <v>De acuerdo con lo programado</v>
      </c>
      <c r="AI26" s="152"/>
      <c r="AJ26" s="24">
        <f t="shared" si="11"/>
        <v>14</v>
      </c>
      <c r="AK26" s="26">
        <f t="shared" si="15"/>
        <v>1.1666666666666667</v>
      </c>
      <c r="AL26" s="519" t="str">
        <f t="shared" si="12"/>
        <v>En riesgo de Incumplimiento</v>
      </c>
      <c r="AM26" s="152"/>
    </row>
    <row r="27" spans="1:39" ht="28.8">
      <c r="A27" s="138">
        <v>5</v>
      </c>
      <c r="B27" s="139">
        <v>3</v>
      </c>
      <c r="C27" s="139" t="s">
        <v>156</v>
      </c>
      <c r="D27" s="139">
        <v>1</v>
      </c>
      <c r="E27" s="139">
        <v>2.0299999999999998</v>
      </c>
      <c r="F27" s="140" t="s">
        <v>398</v>
      </c>
      <c r="G27" s="103" t="s">
        <v>399</v>
      </c>
      <c r="H27" s="417"/>
      <c r="I27" s="103" t="s">
        <v>270</v>
      </c>
      <c r="J27" s="102">
        <v>1</v>
      </c>
      <c r="K27" s="150">
        <v>1</v>
      </c>
      <c r="L27" s="151">
        <f>J27+K27</f>
        <v>2</v>
      </c>
      <c r="M27" s="150">
        <v>1</v>
      </c>
      <c r="N27" s="150">
        <v>1</v>
      </c>
      <c r="O27" s="151">
        <f>M27+N27</f>
        <v>2</v>
      </c>
      <c r="P27" s="151">
        <v>4</v>
      </c>
      <c r="Q27" s="142">
        <v>62270</v>
      </c>
      <c r="R27" s="23" t="s">
        <v>379</v>
      </c>
      <c r="S27" s="144"/>
      <c r="T27" s="261">
        <v>0</v>
      </c>
      <c r="U27" s="145">
        <f t="shared" si="13"/>
        <v>0</v>
      </c>
      <c r="V27" s="99" t="str">
        <f t="shared" si="5"/>
        <v>En riesgo cumplimiento</v>
      </c>
      <c r="W27" s="266"/>
      <c r="X27" s="24">
        <v>1</v>
      </c>
      <c r="Y27" s="145">
        <f t="shared" si="14"/>
        <v>1</v>
      </c>
      <c r="Z27" s="99" t="str">
        <f t="shared" si="7"/>
        <v>De acuerdo con lo programado</v>
      </c>
      <c r="AA27" s="85"/>
      <c r="AB27" s="24">
        <v>2</v>
      </c>
      <c r="AC27" s="145">
        <f t="shared" si="16"/>
        <v>2</v>
      </c>
      <c r="AD27" s="99" t="str">
        <f t="shared" si="9"/>
        <v>De acuerdo con lo programado</v>
      </c>
      <c r="AE27" s="94"/>
      <c r="AF27" s="152">
        <v>2</v>
      </c>
      <c r="AG27" s="676">
        <v>1</v>
      </c>
      <c r="AH27" s="152" t="str">
        <f t="shared" si="10"/>
        <v>De acuerdo con lo programado</v>
      </c>
      <c r="AI27" s="152"/>
      <c r="AJ27" s="24">
        <f t="shared" si="11"/>
        <v>5</v>
      </c>
      <c r="AK27" s="26">
        <f t="shared" si="15"/>
        <v>1.25</v>
      </c>
      <c r="AL27" s="519" t="str">
        <f t="shared" si="12"/>
        <v>En riesgo de Incumplimiento</v>
      </c>
      <c r="AM27" s="152"/>
    </row>
    <row r="28" spans="1:39" ht="10.199999999999999" thickBot="1">
      <c r="A28" s="6"/>
      <c r="B28" s="6"/>
      <c r="C28" s="6"/>
      <c r="D28" s="6"/>
      <c r="E28" s="6"/>
      <c r="F28" s="363"/>
      <c r="G28" s="7"/>
      <c r="H28" s="8"/>
      <c r="I28" s="8"/>
      <c r="J28" s="9"/>
      <c r="K28" s="307"/>
      <c r="L28" s="9"/>
      <c r="M28" s="9"/>
      <c r="N28" s="9"/>
      <c r="O28" s="9"/>
      <c r="P28" s="9"/>
      <c r="Q28" s="9"/>
      <c r="R28" s="9"/>
      <c r="S28" s="9"/>
      <c r="AE28" s="5"/>
    </row>
    <row r="29" spans="1:39" ht="10.8" thickTop="1" thickBot="1">
      <c r="A29" s="806" t="s">
        <v>223</v>
      </c>
      <c r="B29" s="807"/>
      <c r="C29" s="807"/>
      <c r="D29" s="807"/>
      <c r="E29" s="807"/>
      <c r="F29" s="153" t="s">
        <v>379</v>
      </c>
      <c r="G29" s="14"/>
      <c r="H29" s="10"/>
      <c r="I29" s="10"/>
      <c r="J29" s="9"/>
      <c r="K29" s="307"/>
      <c r="L29" s="9"/>
      <c r="M29" s="9"/>
      <c r="N29" s="9"/>
      <c r="O29" s="9"/>
      <c r="P29" s="9"/>
      <c r="Q29" s="9"/>
      <c r="R29" s="9"/>
      <c r="S29" s="9"/>
    </row>
    <row r="30" spans="1:39" ht="10.8" thickTop="1" thickBot="1">
      <c r="A30" s="11"/>
      <c r="B30" s="11"/>
      <c r="C30" s="11"/>
      <c r="D30" s="11"/>
      <c r="E30" s="11"/>
      <c r="F30" s="362"/>
      <c r="G30" s="12"/>
      <c r="H30" s="10"/>
      <c r="I30" s="10"/>
      <c r="J30" s="9"/>
      <c r="K30" s="307"/>
      <c r="L30" s="9"/>
      <c r="M30" s="9"/>
      <c r="N30" s="9"/>
      <c r="O30" s="9"/>
      <c r="P30" s="9"/>
      <c r="Q30" s="9"/>
      <c r="R30" s="9"/>
      <c r="S30" s="9"/>
    </row>
    <row r="31" spans="1:39" ht="10.8" thickTop="1" thickBot="1">
      <c r="A31" s="808" t="s">
        <v>224</v>
      </c>
      <c r="B31" s="809"/>
      <c r="C31" s="809"/>
      <c r="D31" s="809"/>
      <c r="E31" s="809"/>
      <c r="F31" s="153" t="s">
        <v>324</v>
      </c>
      <c r="G31" s="14"/>
      <c r="H31" s="10"/>
      <c r="I31" s="10"/>
      <c r="J31" s="9"/>
      <c r="K31" s="307"/>
      <c r="L31" s="9"/>
      <c r="M31" s="9"/>
      <c r="N31" s="9"/>
      <c r="O31" s="9"/>
      <c r="P31" s="9"/>
      <c r="Q31" s="9"/>
      <c r="R31" s="9"/>
      <c r="S31" s="9"/>
    </row>
    <row r="32" spans="1:39" ht="10.8" thickTop="1" thickBot="1">
      <c r="A32" s="13"/>
      <c r="B32" s="13"/>
      <c r="C32" s="13"/>
      <c r="D32" s="13"/>
      <c r="E32" s="13"/>
      <c r="F32" s="154"/>
      <c r="G32" s="14"/>
      <c r="H32" s="10"/>
      <c r="I32" s="10"/>
      <c r="J32" s="9"/>
      <c r="K32" s="307"/>
      <c r="L32" s="9"/>
      <c r="M32" s="9"/>
      <c r="N32" s="9"/>
      <c r="O32" s="9"/>
      <c r="P32" s="9"/>
      <c r="Q32" s="9"/>
      <c r="R32" s="9"/>
      <c r="S32" s="9"/>
    </row>
    <row r="33" spans="1:19" ht="10.8" thickTop="1" thickBot="1">
      <c r="A33" s="15" t="s">
        <v>226</v>
      </c>
      <c r="B33" s="6"/>
      <c r="C33" s="16"/>
      <c r="D33" s="6"/>
      <c r="E33" s="6"/>
      <c r="F33" s="363"/>
      <c r="G33" s="7"/>
      <c r="H33" s="10"/>
      <c r="I33" s="10"/>
      <c r="J33" s="9"/>
      <c r="K33" s="307"/>
      <c r="L33" s="9"/>
      <c r="M33" s="9"/>
      <c r="N33" s="9"/>
      <c r="O33" s="9"/>
      <c r="P33" s="9"/>
      <c r="Q33" s="9"/>
      <c r="R33" s="9"/>
      <c r="S33" s="9"/>
    </row>
    <row r="34" spans="1:19" ht="10.8" thickTop="1" thickBot="1">
      <c r="A34" s="17">
        <v>1</v>
      </c>
      <c r="B34" s="6" t="s">
        <v>227</v>
      </c>
      <c r="C34" s="16"/>
      <c r="D34" s="6"/>
      <c r="E34" s="6"/>
      <c r="F34" s="363"/>
      <c r="G34" s="7"/>
      <c r="H34" s="10"/>
      <c r="I34" s="10"/>
      <c r="J34" s="9"/>
      <c r="K34" s="307"/>
      <c r="L34" s="9"/>
      <c r="M34" s="9"/>
      <c r="N34" s="9"/>
      <c r="O34" s="9"/>
      <c r="P34" s="9"/>
      <c r="Q34" s="9"/>
      <c r="R34" s="9"/>
      <c r="S34" s="9"/>
    </row>
    <row r="35" spans="1:19" ht="10.8" thickTop="1" thickBot="1">
      <c r="A35" s="17">
        <v>2</v>
      </c>
      <c r="B35" s="6" t="s">
        <v>228</v>
      </c>
      <c r="C35" s="16"/>
      <c r="D35" s="6"/>
      <c r="E35" s="6"/>
      <c r="F35" s="363"/>
      <c r="G35" s="7"/>
      <c r="H35" s="10"/>
      <c r="I35" s="10"/>
      <c r="J35" s="9"/>
      <c r="K35" s="307"/>
      <c r="L35" s="9"/>
      <c r="M35" s="9"/>
      <c r="N35" s="9"/>
      <c r="O35" s="9"/>
      <c r="P35" s="9"/>
      <c r="Q35" s="9"/>
      <c r="R35" s="9"/>
      <c r="S35" s="9"/>
    </row>
    <row r="36" spans="1:19" ht="10.8" thickTop="1" thickBot="1">
      <c r="A36" s="17">
        <v>3</v>
      </c>
      <c r="B36" s="6" t="s">
        <v>229</v>
      </c>
      <c r="C36" s="18"/>
      <c r="D36" s="6"/>
      <c r="E36" s="6"/>
      <c r="F36" s="363"/>
      <c r="G36" s="7"/>
      <c r="H36" s="19"/>
      <c r="I36" s="19"/>
      <c r="J36" s="9"/>
      <c r="K36" s="307"/>
      <c r="L36" s="9"/>
      <c r="M36" s="9"/>
      <c r="N36" s="9"/>
      <c r="O36" s="9"/>
      <c r="P36" s="9"/>
      <c r="Q36" s="9"/>
      <c r="R36" s="9"/>
      <c r="S36" s="9"/>
    </row>
    <row r="37" spans="1:19" ht="10.8" thickTop="1" thickBot="1">
      <c r="A37" s="17">
        <v>4</v>
      </c>
      <c r="B37" s="6" t="s">
        <v>294</v>
      </c>
      <c r="C37" s="18"/>
      <c r="D37" s="6"/>
      <c r="E37" s="6"/>
      <c r="F37" s="363"/>
      <c r="G37" s="7"/>
      <c r="H37" s="8"/>
      <c r="I37" s="8"/>
      <c r="J37" s="9"/>
      <c r="K37" s="307"/>
      <c r="L37" s="9"/>
      <c r="M37" s="9"/>
      <c r="N37" s="9"/>
      <c r="O37" s="9"/>
      <c r="P37" s="9"/>
      <c r="Q37" s="9"/>
      <c r="R37" s="9"/>
      <c r="S37" s="9"/>
    </row>
    <row r="38" spans="1:19" ht="10.8" thickTop="1" thickBot="1">
      <c r="A38" s="17">
        <v>5</v>
      </c>
      <c r="B38" s="6" t="s">
        <v>231</v>
      </c>
      <c r="C38" s="18"/>
      <c r="D38" s="6"/>
      <c r="E38" s="6"/>
      <c r="F38" s="363"/>
      <c r="G38" s="7"/>
      <c r="H38" s="8"/>
      <c r="I38" s="8"/>
      <c r="J38" s="9"/>
      <c r="K38" s="307"/>
      <c r="L38" s="9"/>
      <c r="M38" s="9"/>
      <c r="N38" s="9"/>
      <c r="O38" s="9"/>
      <c r="P38" s="9"/>
      <c r="Q38" s="9"/>
      <c r="R38" s="9"/>
      <c r="S38" s="9"/>
    </row>
    <row r="39" spans="1:19" ht="10.199999999999999" thickTop="1">
      <c r="A39" s="17">
        <v>6</v>
      </c>
      <c r="B39" s="19" t="s">
        <v>232</v>
      </c>
      <c r="C39" s="18"/>
      <c r="D39" s="6"/>
      <c r="E39" s="6"/>
      <c r="F39" s="363"/>
      <c r="G39" s="7"/>
      <c r="H39" s="10"/>
      <c r="I39" s="10"/>
      <c r="J39" s="14"/>
      <c r="K39" s="154"/>
      <c r="L39" s="14"/>
      <c r="M39" s="14"/>
      <c r="N39" s="14"/>
      <c r="O39" s="14"/>
      <c r="P39" s="14"/>
      <c r="Q39" s="14"/>
      <c r="R39" s="14"/>
      <c r="S39" s="14"/>
    </row>
    <row r="40" spans="1:19">
      <c r="A40" s="17">
        <v>7</v>
      </c>
      <c r="B40" s="6" t="s">
        <v>233</v>
      </c>
      <c r="D40" s="6"/>
      <c r="E40" s="6"/>
      <c r="F40" s="363"/>
      <c r="G40" s="7"/>
      <c r="H40" s="10"/>
      <c r="I40" s="10"/>
      <c r="J40" s="14"/>
      <c r="K40" s="154"/>
      <c r="L40" s="14"/>
      <c r="M40" s="14"/>
      <c r="N40" s="14"/>
      <c r="O40" s="14"/>
      <c r="P40" s="14"/>
      <c r="Q40" s="14"/>
      <c r="R40" s="14"/>
      <c r="S40" s="14"/>
    </row>
    <row r="41" spans="1:19" s="19" customFormat="1">
      <c r="A41" s="17">
        <v>8</v>
      </c>
      <c r="B41" s="20" t="s">
        <v>234</v>
      </c>
      <c r="C41" s="6"/>
      <c r="F41" s="363"/>
      <c r="G41" s="7"/>
      <c r="H41" s="10"/>
      <c r="I41" s="10"/>
      <c r="J41" s="14"/>
      <c r="K41" s="154"/>
      <c r="L41" s="14"/>
      <c r="M41" s="14"/>
      <c r="N41" s="14"/>
      <c r="O41" s="14"/>
      <c r="P41" s="14"/>
      <c r="Q41" s="14"/>
      <c r="R41" s="14"/>
      <c r="S41" s="14"/>
    </row>
    <row r="42" spans="1:19">
      <c r="A42" s="17">
        <v>9</v>
      </c>
      <c r="B42" s="20" t="s">
        <v>235</v>
      </c>
      <c r="C42" s="6"/>
      <c r="D42" s="6"/>
      <c r="E42" s="6"/>
      <c r="F42" s="363"/>
      <c r="G42" s="7"/>
      <c r="H42" s="10"/>
      <c r="I42" s="10"/>
      <c r="J42" s="14"/>
      <c r="K42" s="154"/>
      <c r="L42" s="14"/>
      <c r="M42" s="14"/>
      <c r="N42" s="14"/>
      <c r="O42" s="14"/>
      <c r="P42" s="14"/>
      <c r="Q42" s="14"/>
      <c r="R42" s="14"/>
      <c r="S42" s="14"/>
    </row>
    <row r="43" spans="1:19" ht="9.6" hidden="1" customHeight="1">
      <c r="A43" s="17">
        <v>10</v>
      </c>
      <c r="B43" s="20" t="s">
        <v>236</v>
      </c>
      <c r="C43" s="6"/>
      <c r="D43" s="6"/>
      <c r="E43" s="6"/>
      <c r="F43" s="363"/>
      <c r="G43" s="7"/>
      <c r="H43" s="10"/>
      <c r="I43" s="10"/>
      <c r="J43" s="14"/>
      <c r="K43" s="154"/>
      <c r="L43" s="14"/>
      <c r="M43" s="14"/>
      <c r="N43" s="14"/>
      <c r="O43" s="14"/>
      <c r="P43" s="14"/>
      <c r="Q43" s="14"/>
      <c r="R43" s="14"/>
      <c r="S43" s="14"/>
    </row>
    <row r="44" spans="1:19">
      <c r="A44" s="17">
        <v>10</v>
      </c>
      <c r="B44" s="20" t="s">
        <v>237</v>
      </c>
      <c r="C44" s="6"/>
      <c r="D44" s="6"/>
      <c r="E44" s="6"/>
      <c r="F44" s="363"/>
      <c r="G44" s="7"/>
      <c r="H44" s="10"/>
      <c r="I44" s="10"/>
      <c r="J44" s="14"/>
      <c r="K44" s="154"/>
      <c r="L44" s="14"/>
      <c r="M44" s="14"/>
      <c r="N44" s="14"/>
      <c r="O44" s="14"/>
      <c r="P44" s="14"/>
      <c r="Q44" s="14"/>
      <c r="R44" s="14"/>
      <c r="S44" s="14"/>
    </row>
    <row r="45" spans="1:19">
      <c r="A45" s="17">
        <v>11</v>
      </c>
      <c r="B45" s="6" t="s">
        <v>238</v>
      </c>
      <c r="C45" s="6"/>
      <c r="D45" s="6"/>
      <c r="E45" s="6"/>
      <c r="F45" s="363"/>
      <c r="G45" s="7"/>
      <c r="H45" s="10"/>
      <c r="I45" s="10"/>
      <c r="J45" s="14"/>
      <c r="K45" s="154"/>
      <c r="L45" s="14"/>
      <c r="M45" s="14"/>
      <c r="N45" s="14"/>
      <c r="O45" s="14"/>
      <c r="P45" s="14"/>
      <c r="Q45" s="14"/>
      <c r="R45" s="14"/>
      <c r="S45" s="14"/>
    </row>
    <row r="46" spans="1:19">
      <c r="A46" s="17">
        <v>12</v>
      </c>
      <c r="B46" s="20" t="s">
        <v>239</v>
      </c>
      <c r="C46" s="6"/>
      <c r="D46" s="6"/>
      <c r="E46" s="6"/>
      <c r="F46" s="363"/>
      <c r="G46" s="7"/>
      <c r="H46" s="10"/>
      <c r="I46" s="10"/>
      <c r="J46" s="14"/>
      <c r="K46" s="154"/>
      <c r="L46" s="14"/>
      <c r="M46" s="14"/>
      <c r="N46" s="14"/>
      <c r="O46" s="14"/>
      <c r="P46" s="14"/>
      <c r="Q46" s="14"/>
      <c r="R46" s="14"/>
      <c r="S46" s="14"/>
    </row>
    <row r="47" spans="1:19" ht="10.199999999999999" thickBot="1">
      <c r="A47" s="19"/>
      <c r="C47" s="19"/>
      <c r="D47" s="19"/>
      <c r="E47" s="19"/>
      <c r="F47" s="364"/>
      <c r="G47" s="21"/>
      <c r="H47" s="22"/>
      <c r="I47" s="22"/>
      <c r="J47" s="22"/>
      <c r="K47" s="308"/>
      <c r="L47" s="22"/>
      <c r="M47" s="22"/>
      <c r="N47" s="22"/>
      <c r="O47" s="22"/>
      <c r="P47" s="22"/>
      <c r="Q47" s="22"/>
      <c r="R47" s="22"/>
      <c r="S47" s="22"/>
    </row>
    <row r="48" spans="1:19" ht="10.199999999999999" thickTop="1">
      <c r="A48" s="19"/>
      <c r="C48" s="19"/>
      <c r="D48" s="19"/>
      <c r="E48" s="19"/>
      <c r="F48" s="364"/>
      <c r="G48" s="21"/>
      <c r="H48" s="19"/>
      <c r="I48" s="19"/>
      <c r="J48" s="19"/>
      <c r="K48" s="28"/>
      <c r="L48" s="19"/>
      <c r="M48" s="19"/>
      <c r="N48" s="19"/>
      <c r="O48" s="19"/>
      <c r="P48" s="19"/>
      <c r="Q48" s="19"/>
      <c r="R48" s="19"/>
      <c r="S48" s="19"/>
    </row>
    <row r="49" spans="1:19" s="19" customFormat="1">
      <c r="F49" s="364"/>
      <c r="G49" s="21"/>
      <c r="K49" s="28"/>
    </row>
    <row r="50" spans="1:19" s="19" customFormat="1">
      <c r="F50" s="364"/>
      <c r="G50" s="21"/>
      <c r="K50" s="28"/>
    </row>
    <row r="51" spans="1:19" s="19" customFormat="1">
      <c r="F51" s="364"/>
      <c r="G51" s="21"/>
      <c r="K51" s="28"/>
    </row>
    <row r="52" spans="1:19" s="19" customFormat="1" ht="9" customHeight="1">
      <c r="A52" s="1"/>
      <c r="B52" s="1"/>
      <c r="C52" s="1"/>
      <c r="D52" s="1"/>
      <c r="E52" s="1"/>
      <c r="F52" s="351"/>
      <c r="G52" s="3"/>
      <c r="H52" s="1"/>
      <c r="I52" s="1"/>
      <c r="J52" s="1"/>
      <c r="K52" s="27"/>
      <c r="L52" s="1"/>
      <c r="M52" s="1"/>
      <c r="N52" s="1"/>
      <c r="O52" s="1"/>
      <c r="P52" s="1"/>
      <c r="Q52" s="1"/>
      <c r="R52" s="1"/>
      <c r="S52" s="1"/>
    </row>
    <row r="53" spans="1:19" s="19" customFormat="1">
      <c r="A53" s="1"/>
      <c r="B53" s="1"/>
      <c r="C53" s="1"/>
      <c r="D53" s="1"/>
      <c r="E53" s="1"/>
      <c r="F53" s="351"/>
      <c r="G53" s="3"/>
      <c r="H53" s="1"/>
      <c r="I53" s="1"/>
      <c r="J53" s="1"/>
      <c r="K53" s="27"/>
      <c r="L53" s="1"/>
      <c r="M53" s="1"/>
      <c r="N53" s="1"/>
      <c r="O53" s="1"/>
      <c r="P53" s="1"/>
      <c r="Q53" s="1"/>
      <c r="R53" s="1"/>
      <c r="S53" s="1"/>
    </row>
    <row r="54" spans="1:19" s="19" customFormat="1">
      <c r="A54" s="1"/>
      <c r="B54" s="1"/>
      <c r="C54" s="1"/>
      <c r="D54" s="1"/>
      <c r="E54" s="1"/>
      <c r="F54" s="351"/>
      <c r="G54" s="3"/>
      <c r="H54" s="1"/>
      <c r="I54" s="1"/>
      <c r="J54" s="1"/>
      <c r="K54" s="27"/>
      <c r="L54" s="1"/>
      <c r="M54" s="1"/>
      <c r="N54" s="1"/>
      <c r="O54" s="1"/>
      <c r="P54" s="1"/>
      <c r="Q54" s="1"/>
      <c r="R54" s="1"/>
      <c r="S54" s="1"/>
    </row>
    <row r="55" spans="1:19" s="19" customFormat="1">
      <c r="A55" s="1"/>
      <c r="B55" s="1"/>
      <c r="C55" s="1"/>
      <c r="D55" s="1"/>
      <c r="E55" s="1"/>
      <c r="F55" s="351"/>
      <c r="G55" s="3"/>
      <c r="H55" s="1"/>
      <c r="I55" s="1"/>
      <c r="J55" s="1"/>
      <c r="K55" s="27"/>
      <c r="L55" s="1"/>
      <c r="M55" s="1"/>
      <c r="N55" s="1"/>
      <c r="O55" s="1"/>
      <c r="P55" s="1"/>
      <c r="Q55" s="1"/>
      <c r="R55" s="1"/>
      <c r="S55" s="1"/>
    </row>
    <row r="56" spans="1:19" s="19" customFormat="1">
      <c r="A56" s="1"/>
      <c r="B56" s="1"/>
      <c r="C56" s="1"/>
      <c r="D56" s="1"/>
      <c r="E56" s="1"/>
      <c r="F56" s="351"/>
      <c r="G56" s="3"/>
      <c r="H56" s="1"/>
      <c r="I56" s="1"/>
      <c r="J56" s="1"/>
      <c r="K56" s="27"/>
      <c r="L56" s="1"/>
      <c r="M56" s="1"/>
      <c r="N56" s="1"/>
      <c r="O56" s="1"/>
      <c r="P56" s="1"/>
      <c r="Q56" s="1"/>
      <c r="R56" s="1"/>
      <c r="S56" s="1"/>
    </row>
    <row r="57" spans="1:19" s="19" customFormat="1">
      <c r="A57" s="1"/>
      <c r="B57" s="1"/>
      <c r="C57" s="1"/>
      <c r="D57" s="1"/>
      <c r="E57" s="1"/>
      <c r="F57" s="351"/>
      <c r="G57" s="3"/>
      <c r="H57" s="1"/>
      <c r="I57" s="1"/>
      <c r="J57" s="1"/>
      <c r="K57" s="27"/>
      <c r="L57" s="1"/>
      <c r="M57" s="1"/>
      <c r="N57" s="1"/>
      <c r="O57" s="1"/>
      <c r="P57" s="1"/>
      <c r="Q57" s="1"/>
      <c r="R57" s="1"/>
      <c r="S57" s="1"/>
    </row>
    <row r="58" spans="1:19" s="19" customFormat="1">
      <c r="A58" s="1"/>
      <c r="B58" s="1"/>
      <c r="C58" s="1"/>
      <c r="D58" s="1"/>
      <c r="E58" s="1"/>
      <c r="F58" s="351"/>
      <c r="G58" s="3"/>
      <c r="H58" s="1"/>
      <c r="I58" s="1"/>
      <c r="J58" s="1"/>
      <c r="K58" s="27"/>
      <c r="L58" s="1"/>
      <c r="M58" s="1"/>
      <c r="N58" s="1"/>
      <c r="O58" s="1"/>
      <c r="P58" s="1"/>
      <c r="Q58" s="1"/>
      <c r="R58" s="1"/>
      <c r="S58" s="1"/>
    </row>
    <row r="59" spans="1:19" s="19" customFormat="1">
      <c r="A59" s="1"/>
      <c r="B59" s="1"/>
      <c r="C59" s="1"/>
      <c r="D59" s="1"/>
      <c r="E59" s="1"/>
      <c r="F59" s="351"/>
      <c r="G59" s="3"/>
      <c r="H59" s="1"/>
      <c r="I59" s="1"/>
      <c r="J59" s="1"/>
      <c r="K59" s="27"/>
      <c r="L59" s="1"/>
      <c r="M59" s="1"/>
      <c r="N59" s="1"/>
      <c r="O59" s="1"/>
      <c r="P59" s="1"/>
      <c r="Q59" s="1"/>
      <c r="R59" s="1"/>
      <c r="S59" s="1"/>
    </row>
    <row r="60" spans="1:19" s="19" customFormat="1">
      <c r="A60" s="1"/>
      <c r="B60" s="1"/>
      <c r="C60" s="1"/>
      <c r="D60" s="1"/>
      <c r="E60" s="1"/>
      <c r="F60" s="351"/>
      <c r="G60" s="3"/>
      <c r="H60" s="1"/>
      <c r="I60" s="1"/>
      <c r="J60" s="1"/>
      <c r="K60" s="27"/>
      <c r="L60" s="1"/>
      <c r="M60" s="1"/>
      <c r="N60" s="1"/>
      <c r="O60" s="1"/>
      <c r="P60" s="1"/>
      <c r="Q60" s="1"/>
      <c r="R60" s="1"/>
      <c r="S60" s="1"/>
    </row>
    <row r="61" spans="1:19" s="19" customFormat="1">
      <c r="A61" s="1"/>
      <c r="B61" s="1"/>
      <c r="C61" s="1"/>
      <c r="D61" s="1"/>
      <c r="E61" s="1"/>
      <c r="F61" s="351"/>
      <c r="G61" s="3"/>
      <c r="H61" s="1"/>
      <c r="I61" s="1"/>
      <c r="J61" s="1"/>
      <c r="K61" s="27"/>
      <c r="L61" s="1"/>
      <c r="M61" s="1"/>
      <c r="N61" s="1"/>
      <c r="O61" s="1"/>
      <c r="P61" s="1"/>
      <c r="Q61" s="1"/>
      <c r="R61" s="1"/>
      <c r="S61" s="1"/>
    </row>
  </sheetData>
  <autoFilter ref="AF13:AH27" xr:uid="{BC0A7CDC-C869-412F-9C30-CD1D2B846551}">
    <filterColumn colId="0">
      <filters>
        <filter val="1"/>
        <filter val="2"/>
        <filter val="3"/>
        <filter val="3197"/>
        <filter val="4"/>
        <filter val="5"/>
        <filter val="9"/>
      </filters>
    </filterColumn>
  </autoFilter>
  <mergeCells count="39">
    <mergeCell ref="A31:E31"/>
    <mergeCell ref="AI13:AI14"/>
    <mergeCell ref="AJ13:AJ14"/>
    <mergeCell ref="AK13:AK14"/>
    <mergeCell ref="AL13:AL14"/>
    <mergeCell ref="T13:T14"/>
    <mergeCell ref="U13:U14"/>
    <mergeCell ref="V13:V14"/>
    <mergeCell ref="W13:W14"/>
    <mergeCell ref="X13:X14"/>
    <mergeCell ref="Y13:Y14"/>
    <mergeCell ref="Z13:Z14"/>
    <mergeCell ref="AA13:AA14"/>
    <mergeCell ref="AB13:AB14"/>
    <mergeCell ref="AM13:AM14"/>
    <mergeCell ref="A29:E29"/>
    <mergeCell ref="AC13:AC14"/>
    <mergeCell ref="AD13:AD14"/>
    <mergeCell ref="AE13:AE14"/>
    <mergeCell ref="AF13:AF14"/>
    <mergeCell ref="AG13:AG14"/>
    <mergeCell ref="AH13:AH14"/>
    <mergeCell ref="A11:A14"/>
    <mergeCell ref="B11:E11"/>
    <mergeCell ref="AJ11:AM12"/>
    <mergeCell ref="B12:B14"/>
    <mergeCell ref="C12:C14"/>
    <mergeCell ref="D12:D14"/>
    <mergeCell ref="E12:E14"/>
    <mergeCell ref="AF12:AI12"/>
    <mergeCell ref="T12:W12"/>
    <mergeCell ref="X12:AA12"/>
    <mergeCell ref="AB12:AE12"/>
    <mergeCell ref="A9:E9"/>
    <mergeCell ref="A1:E1"/>
    <mergeCell ref="A2:E2"/>
    <mergeCell ref="A6:E6"/>
    <mergeCell ref="A7:E7"/>
    <mergeCell ref="A8:E8"/>
  </mergeCells>
  <conditionalFormatting sqref="AL15:AL27">
    <cfRule type="containsText" dxfId="17" priority="1" operator="containsText" text="De Acuerdo a lo Programado">
      <formula>NOT(ISERROR(SEARCH("De Acuerdo a lo Programado",AL15)))</formula>
    </cfRule>
    <cfRule type="containsText" dxfId="16" priority="2" operator="containsText" text="Atraso Leve">
      <formula>NOT(ISERROR(SEARCH("Atraso Leve",AL15)))</formula>
    </cfRule>
    <cfRule type="containsText" dxfId="15" priority="3" operator="containsText" text="En Riesgo de Incumplimiento">
      <formula>NOT(ISERROR(SEARCH("En Riesgo de Incumplimiento",AL15)))</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5CF79-3F3F-4AEF-8C4E-7D67B7ED6D95}">
  <sheetPr>
    <tabColor theme="0"/>
  </sheetPr>
  <dimension ref="A1:TZ88"/>
  <sheetViews>
    <sheetView showGridLines="0" topLeftCell="AD13" zoomScale="120" zoomScaleNormal="120" workbookViewId="0">
      <selection activeCell="AK15" sqref="AK15:AK48"/>
    </sheetView>
  </sheetViews>
  <sheetFormatPr baseColWidth="10" defaultColWidth="11.44140625" defaultRowHeight="9.6"/>
  <cols>
    <col min="1" max="1" width="6.21875" style="1" hidden="1" customWidth="1"/>
    <col min="2" max="5" width="6.5546875" style="1" hidden="1" customWidth="1"/>
    <col min="6" max="6" width="18.77734375" style="3" customWidth="1"/>
    <col min="7" max="7" width="17" style="1" customWidth="1"/>
    <col min="8" max="8" width="15" style="1" customWidth="1"/>
    <col min="9" max="9" width="5.44140625" style="1" customWidth="1"/>
    <col min="10" max="10" width="4.5546875" style="1" customWidth="1"/>
    <col min="11" max="11" width="5.5546875" style="1" customWidth="1"/>
    <col min="12" max="12" width="4.77734375" style="678" customWidth="1"/>
    <col min="13" max="13" width="4.77734375" style="1" customWidth="1"/>
    <col min="14" max="14" width="5.5546875" style="1" customWidth="1"/>
    <col min="15" max="15" width="7" style="1" customWidth="1"/>
    <col min="16" max="16" width="12" style="1" customWidth="1"/>
    <col min="17" max="17" width="18.21875" style="1" customWidth="1"/>
    <col min="18" max="18" width="28" style="1" customWidth="1"/>
    <col min="19" max="21" width="12.77734375" style="27" customWidth="1"/>
    <col min="22" max="22" width="29.77734375" style="27" customWidth="1"/>
    <col min="23" max="25" width="12.77734375" style="27" customWidth="1"/>
    <col min="26" max="26" width="29.77734375" style="27" customWidth="1"/>
    <col min="27" max="27" width="16.5546875" style="27" customWidth="1"/>
    <col min="28" max="29" width="12.77734375" style="27" customWidth="1"/>
    <col min="30" max="30" width="32.44140625" style="27" customWidth="1"/>
    <col min="31" max="31" width="12.77734375" style="27" customWidth="1"/>
    <col min="32" max="33" width="11.44140625" style="27" customWidth="1"/>
    <col min="34" max="34" width="37.44140625" style="27" customWidth="1"/>
    <col min="35" max="37" width="11.44140625" style="27" customWidth="1"/>
    <col min="38" max="38" width="26.5546875" style="27" customWidth="1"/>
    <col min="39" max="16384" width="11.44140625" style="1"/>
  </cols>
  <sheetData>
    <row r="1" spans="1:38" ht="15.6">
      <c r="A1" s="790" t="s">
        <v>38</v>
      </c>
      <c r="B1" s="790"/>
      <c r="C1" s="790"/>
      <c r="D1" s="790"/>
      <c r="E1" s="790"/>
      <c r="F1"/>
      <c r="G1" s="835"/>
      <c r="H1" s="835"/>
      <c r="I1" s="835"/>
      <c r="J1" s="835"/>
      <c r="K1" s="835"/>
      <c r="L1" s="835"/>
      <c r="M1" s="835"/>
      <c r="N1" s="835"/>
      <c r="O1" s="835"/>
      <c r="P1" s="835"/>
      <c r="Q1" s="835"/>
    </row>
    <row r="2" spans="1:38" ht="12" customHeight="1">
      <c r="A2" s="880" t="s">
        <v>39</v>
      </c>
      <c r="B2" s="880"/>
      <c r="C2" s="880"/>
      <c r="D2" s="880"/>
      <c r="E2" s="880"/>
      <c r="F2" s="677"/>
      <c r="G2" s="835"/>
      <c r="H2" s="835"/>
      <c r="I2" s="835"/>
      <c r="J2" s="835"/>
      <c r="K2" s="835"/>
      <c r="L2" s="835"/>
      <c r="M2" s="835"/>
      <c r="N2" s="835"/>
      <c r="O2" s="835"/>
      <c r="P2" s="835"/>
      <c r="Q2" s="835"/>
    </row>
    <row r="3" spans="1:38" ht="10.050000000000001" customHeight="1">
      <c r="G3" s="835"/>
      <c r="H3" s="835"/>
      <c r="I3" s="835"/>
      <c r="J3" s="835"/>
      <c r="K3" s="835"/>
      <c r="L3" s="835"/>
      <c r="M3" s="835"/>
      <c r="N3" s="835"/>
      <c r="O3" s="835"/>
      <c r="P3" s="835"/>
      <c r="Q3" s="835"/>
    </row>
    <row r="6" spans="1:38" ht="10.8">
      <c r="A6" s="879" t="s">
        <v>40</v>
      </c>
      <c r="B6" s="879"/>
      <c r="C6" s="879"/>
      <c r="D6" s="879"/>
      <c r="E6" s="879"/>
      <c r="F6" s="192">
        <v>2024</v>
      </c>
    </row>
    <row r="7" spans="1:38" ht="10.8">
      <c r="A7" s="879" t="s">
        <v>41</v>
      </c>
      <c r="B7" s="879"/>
      <c r="C7" s="879"/>
      <c r="D7" s="879"/>
      <c r="E7" s="879"/>
      <c r="F7" s="193" t="s">
        <v>240</v>
      </c>
    </row>
    <row r="8" spans="1:38" ht="10.8">
      <c r="A8" s="879" t="s">
        <v>42</v>
      </c>
      <c r="B8" s="879"/>
      <c r="C8" s="879"/>
      <c r="D8" s="879"/>
      <c r="E8" s="879"/>
      <c r="F8" s="193" t="s">
        <v>503</v>
      </c>
    </row>
    <row r="9" spans="1:38" ht="10.8">
      <c r="A9" s="879" t="s">
        <v>43</v>
      </c>
      <c r="B9" s="879"/>
      <c r="C9" s="879"/>
      <c r="D9" s="879"/>
      <c r="E9" s="879"/>
      <c r="F9" s="193" t="s">
        <v>503</v>
      </c>
    </row>
    <row r="10" spans="1:38" ht="19.5" customHeight="1"/>
    <row r="11" spans="1:38" ht="27" customHeight="1">
      <c r="A11" s="884" t="s">
        <v>45</v>
      </c>
      <c r="B11" s="887" t="s">
        <v>1615</v>
      </c>
      <c r="C11" s="888"/>
      <c r="D11" s="888"/>
      <c r="E11" s="889"/>
      <c r="F11" s="838" t="s">
        <v>47</v>
      </c>
      <c r="G11" s="839"/>
      <c r="H11" s="839"/>
      <c r="I11" s="839"/>
      <c r="J11" s="839"/>
      <c r="K11" s="839"/>
      <c r="L11" s="839"/>
      <c r="M11" s="839"/>
      <c r="N11" s="839"/>
      <c r="O11" s="839"/>
      <c r="P11" s="839"/>
      <c r="Q11" s="839"/>
      <c r="R11" s="840"/>
      <c r="S11" s="29" t="s">
        <v>48</v>
      </c>
      <c r="T11" s="29"/>
      <c r="U11" s="29"/>
      <c r="V11" s="29"/>
      <c r="W11" s="29"/>
      <c r="X11" s="29"/>
      <c r="Y11" s="29"/>
      <c r="Z11" s="29"/>
      <c r="AA11" s="29"/>
      <c r="AB11" s="29"/>
      <c r="AC11" s="29"/>
      <c r="AD11" s="29"/>
      <c r="AE11" s="29"/>
      <c r="AF11" s="29"/>
      <c r="AG11" s="29"/>
      <c r="AH11" s="29"/>
      <c r="AI11" s="793" t="s">
        <v>49</v>
      </c>
      <c r="AJ11" s="793"/>
      <c r="AK11" s="793"/>
      <c r="AL11" s="793"/>
    </row>
    <row r="12" spans="1:38" ht="19.5" customHeight="1">
      <c r="A12" s="885"/>
      <c r="B12" s="881" t="s">
        <v>1616</v>
      </c>
      <c r="C12" s="881" t="s">
        <v>1617</v>
      </c>
      <c r="D12" s="881" t="s">
        <v>1618</v>
      </c>
      <c r="E12" s="881" t="s">
        <v>1619</v>
      </c>
      <c r="F12" s="882" t="s">
        <v>1620</v>
      </c>
      <c r="G12" s="891" t="s">
        <v>55</v>
      </c>
      <c r="H12" s="892"/>
      <c r="I12" s="892"/>
      <c r="J12" s="892"/>
      <c r="K12" s="892"/>
      <c r="L12" s="892"/>
      <c r="M12" s="892"/>
      <c r="N12" s="892"/>
      <c r="O12" s="893"/>
      <c r="P12" s="894" t="s">
        <v>504</v>
      </c>
      <c r="Q12" s="882" t="s">
        <v>1621</v>
      </c>
      <c r="R12" s="882" t="s">
        <v>1622</v>
      </c>
      <c r="S12" s="793" t="s">
        <v>59</v>
      </c>
      <c r="T12" s="793"/>
      <c r="U12" s="793"/>
      <c r="V12" s="793"/>
      <c r="W12" s="793" t="s">
        <v>60</v>
      </c>
      <c r="X12" s="793"/>
      <c r="Y12" s="793"/>
      <c r="Z12" s="793"/>
      <c r="AA12" s="793" t="s">
        <v>61</v>
      </c>
      <c r="AB12" s="793"/>
      <c r="AC12" s="793"/>
      <c r="AD12" s="793"/>
      <c r="AE12" s="793" t="s">
        <v>62</v>
      </c>
      <c r="AF12" s="793"/>
      <c r="AG12" s="793"/>
      <c r="AH12" s="793"/>
      <c r="AI12" s="793"/>
      <c r="AJ12" s="793"/>
      <c r="AK12" s="793"/>
      <c r="AL12" s="793"/>
    </row>
    <row r="13" spans="1:38" ht="26.55" customHeight="1">
      <c r="A13" s="885"/>
      <c r="B13" s="881"/>
      <c r="C13" s="881"/>
      <c r="D13" s="881"/>
      <c r="E13" s="881"/>
      <c r="F13" s="882"/>
      <c r="G13" s="890" t="s">
        <v>1623</v>
      </c>
      <c r="H13" s="890" t="s">
        <v>1624</v>
      </c>
      <c r="I13" s="887" t="s">
        <v>1625</v>
      </c>
      <c r="J13" s="888"/>
      <c r="K13" s="888"/>
      <c r="L13" s="888"/>
      <c r="M13" s="888"/>
      <c r="N13" s="889"/>
      <c r="O13" s="679" t="s">
        <v>66</v>
      </c>
      <c r="P13" s="894"/>
      <c r="Q13" s="882"/>
      <c r="R13" s="882"/>
      <c r="S13" s="793" t="s">
        <v>67</v>
      </c>
      <c r="T13" s="793" t="s">
        <v>68</v>
      </c>
      <c r="U13" s="793" t="s">
        <v>69</v>
      </c>
      <c r="V13" s="793" t="s">
        <v>70</v>
      </c>
      <c r="W13" s="793" t="s">
        <v>67</v>
      </c>
      <c r="X13" s="793" t="s">
        <v>68</v>
      </c>
      <c r="Y13" s="793" t="s">
        <v>69</v>
      </c>
      <c r="Z13" s="793" t="s">
        <v>70</v>
      </c>
      <c r="AA13" s="793" t="s">
        <v>67</v>
      </c>
      <c r="AB13" s="793" t="s">
        <v>68</v>
      </c>
      <c r="AC13" s="793" t="s">
        <v>69</v>
      </c>
      <c r="AD13" s="793" t="s">
        <v>70</v>
      </c>
      <c r="AE13" s="793" t="s">
        <v>67</v>
      </c>
      <c r="AF13" s="793" t="s">
        <v>68</v>
      </c>
      <c r="AG13" s="793" t="s">
        <v>69</v>
      </c>
      <c r="AH13" s="793" t="s">
        <v>70</v>
      </c>
      <c r="AI13" s="793" t="s">
        <v>71</v>
      </c>
      <c r="AJ13" s="793" t="s">
        <v>72</v>
      </c>
      <c r="AK13" s="793" t="s">
        <v>73</v>
      </c>
      <c r="AL13" s="793" t="s">
        <v>70</v>
      </c>
    </row>
    <row r="14" spans="1:38" ht="19.5" customHeight="1">
      <c r="A14" s="886"/>
      <c r="B14" s="881"/>
      <c r="C14" s="881"/>
      <c r="D14" s="881"/>
      <c r="E14" s="881"/>
      <c r="F14" s="883"/>
      <c r="G14" s="883"/>
      <c r="H14" s="883"/>
      <c r="I14" s="680">
        <v>1</v>
      </c>
      <c r="J14" s="680">
        <v>2</v>
      </c>
      <c r="K14" s="680" t="s">
        <v>74</v>
      </c>
      <c r="L14" s="680">
        <v>3</v>
      </c>
      <c r="M14" s="681">
        <v>4</v>
      </c>
      <c r="N14" s="680" t="s">
        <v>75</v>
      </c>
      <c r="O14" s="680" t="s">
        <v>76</v>
      </c>
      <c r="P14" s="895"/>
      <c r="Q14" s="883"/>
      <c r="R14" s="883"/>
      <c r="S14" s="794"/>
      <c r="T14" s="794"/>
      <c r="U14" s="794"/>
      <c r="V14" s="794"/>
      <c r="W14" s="794"/>
      <c r="X14" s="794"/>
      <c r="Y14" s="794"/>
      <c r="Z14" s="794"/>
      <c r="AA14" s="794"/>
      <c r="AB14" s="794"/>
      <c r="AC14" s="794"/>
      <c r="AD14" s="794"/>
      <c r="AE14" s="794"/>
      <c r="AF14" s="794"/>
      <c r="AG14" s="794"/>
      <c r="AH14" s="794"/>
      <c r="AI14" s="794"/>
      <c r="AJ14" s="794"/>
      <c r="AK14" s="794"/>
      <c r="AL14" s="794"/>
    </row>
    <row r="15" spans="1:38" ht="132" customHeight="1" thickBot="1">
      <c r="A15" s="682">
        <v>1</v>
      </c>
      <c r="B15" s="683">
        <v>3</v>
      </c>
      <c r="C15" s="683">
        <v>0</v>
      </c>
      <c r="D15" s="683">
        <v>2</v>
      </c>
      <c r="E15" s="683">
        <v>0</v>
      </c>
      <c r="F15" s="684" t="s">
        <v>505</v>
      </c>
      <c r="G15" s="685" t="s">
        <v>506</v>
      </c>
      <c r="H15" s="685" t="s">
        <v>507</v>
      </c>
      <c r="I15" s="686">
        <v>5</v>
      </c>
      <c r="J15" s="686">
        <v>5</v>
      </c>
      <c r="K15" s="687">
        <f>I15+J15</f>
        <v>10</v>
      </c>
      <c r="L15" s="686">
        <v>5</v>
      </c>
      <c r="M15" s="688">
        <v>5</v>
      </c>
      <c r="N15" s="687">
        <f>L15+M15</f>
        <v>10</v>
      </c>
      <c r="O15" s="687">
        <f>K15+N15</f>
        <v>20</v>
      </c>
      <c r="P15" s="898" t="s">
        <v>508</v>
      </c>
      <c r="Q15" s="685" t="s">
        <v>509</v>
      </c>
      <c r="R15" s="689" t="s">
        <v>510</v>
      </c>
      <c r="S15" s="616">
        <v>5</v>
      </c>
      <c r="T15" s="690">
        <f>IF(S15="","No hay ejecución",IF(AND(I15=0),"No hay Programación", S15/I15))</f>
        <v>1</v>
      </c>
      <c r="U15" s="617" t="str">
        <f>IF(T15="No hay ejecución","NA",IF(T15&gt;=90%,"De acuerdo con lo programado",IF(T15&gt;=51%,"Atraso Leve",IF(T15&lt;50%,"En riesgo cumplimiento"))))</f>
        <v>De acuerdo con lo programado</v>
      </c>
      <c r="V15" s="617"/>
      <c r="W15" s="616">
        <v>5</v>
      </c>
      <c r="X15" s="690">
        <f>IF(W15="","No hay ejecución",IF(AND(J15=0),"No hay Programación", W15/J15))</f>
        <v>1</v>
      </c>
      <c r="Y15" s="617" t="str">
        <f>IF(X15="No hay ejecución","NA",IF(X15&gt;=90%,"De acuerdo con lo programado",IF(X15&gt;=51%,"Atraso Leve",IF(X15&lt;50%,"En riesgo en cumplimiento"))))</f>
        <v>De acuerdo con lo programado</v>
      </c>
      <c r="Z15" s="691" t="s">
        <v>1626</v>
      </c>
      <c r="AA15" s="616">
        <v>5</v>
      </c>
      <c r="AB15" s="690">
        <f>IF(AA15="","No hay ejecución",IF(AND(L15=0),"No hay Programación", AA15/L15))</f>
        <v>1</v>
      </c>
      <c r="AC15" s="617" t="str">
        <f>IF(AB15="No hay ejecución","NA",IF(AB15&gt;=90%,"De acuerdo con lo programado",IF(AB15&gt;=51%,"Atraso Leve",IF(AB15&lt;50%,"En riesgo en cumplimiento"))))</f>
        <v>De acuerdo con lo programado</v>
      </c>
      <c r="AD15" s="617" t="s">
        <v>1627</v>
      </c>
      <c r="AE15" s="616">
        <v>5</v>
      </c>
      <c r="AF15" s="690">
        <f>IF(AE15="","No hay ejecución",IF(AND(M15=0),"No hay Programación", AE15/M15))</f>
        <v>1</v>
      </c>
      <c r="AG15" s="617" t="str">
        <f>IF(AF15="No hay ejecución","NA",IF(AF15&gt;=90%,"De acuerdo con lo programado",IF(AF15&gt;=51%,"Atraso Leve",IF(AF15&lt;50%,"En riesgo en cumplimiento"))))</f>
        <v>De acuerdo con lo programado</v>
      </c>
      <c r="AH15" s="617" t="s">
        <v>1628</v>
      </c>
      <c r="AI15" s="616">
        <v>20</v>
      </c>
      <c r="AJ15" s="692">
        <f>IF(AI15="","No hay ejecución",IF(AND(O15=0),"No hay Programación", AI15/O15))</f>
        <v>1</v>
      </c>
      <c r="AK15" s="617" t="str">
        <f>IF(AJ15="No hay ejecución","NA",IF(AJ15&gt;=90%,"De acuerdo con lo programado",IF(AJ15&gt;=51%,"Atraso Leve",IF(AJ15&lt;50%,"En riesgo en cumplimiento"))))</f>
        <v>De acuerdo con lo programado</v>
      </c>
      <c r="AL15" s="617"/>
    </row>
    <row r="16" spans="1:38" ht="61.2" customHeight="1" thickTop="1" thickBot="1">
      <c r="A16" s="682">
        <v>2</v>
      </c>
      <c r="B16" s="683">
        <v>3</v>
      </c>
      <c r="C16" s="683">
        <v>0</v>
      </c>
      <c r="D16" s="683">
        <v>2</v>
      </c>
      <c r="E16" s="683">
        <v>0</v>
      </c>
      <c r="F16" s="684" t="s">
        <v>511</v>
      </c>
      <c r="G16" s="685" t="s">
        <v>512</v>
      </c>
      <c r="H16" s="685" t="s">
        <v>507</v>
      </c>
      <c r="I16" s="686">
        <v>80</v>
      </c>
      <c r="J16" s="686">
        <v>40</v>
      </c>
      <c r="K16" s="687">
        <f t="shared" ref="K16:K44" si="0">I16+J16</f>
        <v>120</v>
      </c>
      <c r="L16" s="686">
        <v>40</v>
      </c>
      <c r="M16" s="688">
        <v>25</v>
      </c>
      <c r="N16" s="687">
        <f t="shared" ref="N16:N44" si="1">L16+M16</f>
        <v>65</v>
      </c>
      <c r="O16" s="687">
        <f t="shared" ref="O16:O44" si="2">K16+N16</f>
        <v>185</v>
      </c>
      <c r="P16" s="899"/>
      <c r="Q16" s="685" t="s">
        <v>513</v>
      </c>
      <c r="R16" s="689"/>
      <c r="S16" s="616">
        <v>22</v>
      </c>
      <c r="T16" s="690">
        <f t="shared" ref="T16:T49" si="3">IF(S16="","No hay ejecución",IF(AND(I16=0),"No hay Programación", S16/I16))</f>
        <v>0.27500000000000002</v>
      </c>
      <c r="U16" s="617" t="str">
        <f t="shared" ref="U16:U49" si="4">IF(T16="No hay ejecución","NA",IF(T16&gt;=90%,"De acuerdo con lo programado",IF(T16&gt;=51%,"Atraso Leve",IF(T16&lt;50%,"En riesgo cumplimiento"))))</f>
        <v>En riesgo cumplimiento</v>
      </c>
      <c r="V16" s="617" t="s">
        <v>514</v>
      </c>
      <c r="W16" s="616">
        <v>54</v>
      </c>
      <c r="X16" s="690">
        <f t="shared" ref="X16:X49" si="5">IF(W16="","No hay ejecución",IF(AND(J16=0),"No hay Programación", W16/J16))</f>
        <v>1.35</v>
      </c>
      <c r="Y16" s="617" t="str">
        <f t="shared" ref="Y16:Y49" si="6">IF(X16="No hay ejecución","NA",IF(X16&gt;=90%,"De acuerdo con lo programado",IF(X16&gt;=51%,"Atraso Leve",IF(X16&lt;50%,"En riesgo en cumplimiento"))))</f>
        <v>De acuerdo con lo programado</v>
      </c>
      <c r="Z16" s="691" t="s">
        <v>1210</v>
      </c>
      <c r="AA16" s="616">
        <v>50</v>
      </c>
      <c r="AB16" s="690">
        <f t="shared" ref="AB16:AB49" si="7">IF(AA16="","No hay ejecución",IF(AND(L16=0),"No hay Programación", AA16/L16))</f>
        <v>1.25</v>
      </c>
      <c r="AC16" s="617" t="str">
        <f t="shared" ref="AC16:AC49" si="8">IF(AB16="No hay ejecución","NA",IF(AB16&gt;=90%,"De acuerdo con lo programado",IF(AB16&gt;=51%,"Atraso Leve",IF(AB16&lt;50%,"En riesgo en cumplimiento"))))</f>
        <v>De acuerdo con lo programado</v>
      </c>
      <c r="AD16" s="617" t="s">
        <v>1629</v>
      </c>
      <c r="AE16" s="616">
        <v>42</v>
      </c>
      <c r="AF16" s="690">
        <f t="shared" ref="AF16:AF49" si="9">IF(AE16="","No hay ejecución",IF(AND(M16=0),"No hay Programación", AE16/M16))</f>
        <v>1.68</v>
      </c>
      <c r="AG16" s="617" t="str">
        <f t="shared" ref="AG16:AG49" si="10">IF(AF16="No hay ejecución","NA",IF(AF16&gt;=90%,"De acuerdo con lo programado",IF(AF16&gt;=51%,"Atraso Leve",IF(AF16&lt;50%,"En riesgo en cumplimiento"))))</f>
        <v>De acuerdo con lo programado</v>
      </c>
      <c r="AH16" s="617" t="s">
        <v>1630</v>
      </c>
      <c r="AI16" s="616">
        <v>168</v>
      </c>
      <c r="AJ16" s="692">
        <f t="shared" ref="AJ16:AJ49" si="11">IF(AI16="","No hay ejecución",IF(AND(O16=0),"No hay Programación", AI16/O16))</f>
        <v>0.90810810810810816</v>
      </c>
      <c r="AK16" s="617" t="str">
        <f t="shared" ref="AK16:AK49" si="12">IF(AJ16="No hay ejecución","NA",IF(AJ16&gt;=90%,"De acuerdo con lo programado",IF(AJ16&gt;=51%,"Atraso Leve",IF(AJ16&lt;50%,"En riesgo en cumplimiento"))))</f>
        <v>De acuerdo con lo programado</v>
      </c>
      <c r="AL16" s="617"/>
    </row>
    <row r="17" spans="1:546" ht="52.2" customHeight="1" thickTop="1" thickBot="1">
      <c r="A17" s="682">
        <v>3</v>
      </c>
      <c r="B17" s="683">
        <v>3</v>
      </c>
      <c r="C17" s="683">
        <v>0</v>
      </c>
      <c r="D17" s="683">
        <v>2</v>
      </c>
      <c r="E17" s="683">
        <v>0</v>
      </c>
      <c r="F17" s="684" t="s">
        <v>515</v>
      </c>
      <c r="G17" s="685" t="s">
        <v>512</v>
      </c>
      <c r="H17" s="685" t="s">
        <v>507</v>
      </c>
      <c r="I17" s="686">
        <v>35</v>
      </c>
      <c r="J17" s="686">
        <v>25</v>
      </c>
      <c r="K17" s="687">
        <f t="shared" si="0"/>
        <v>60</v>
      </c>
      <c r="L17" s="686">
        <v>21</v>
      </c>
      <c r="M17" s="688">
        <v>15</v>
      </c>
      <c r="N17" s="687">
        <f t="shared" si="1"/>
        <v>36</v>
      </c>
      <c r="O17" s="687">
        <f t="shared" si="2"/>
        <v>96</v>
      </c>
      <c r="P17" s="899"/>
      <c r="Q17" s="685" t="s">
        <v>513</v>
      </c>
      <c r="R17" s="689"/>
      <c r="S17" s="616">
        <v>23</v>
      </c>
      <c r="T17" s="690">
        <f t="shared" si="3"/>
        <v>0.65714285714285714</v>
      </c>
      <c r="U17" s="617" t="str">
        <f t="shared" si="4"/>
        <v>Atraso Leve</v>
      </c>
      <c r="V17" s="617" t="s">
        <v>514</v>
      </c>
      <c r="W17" s="616">
        <v>29</v>
      </c>
      <c r="X17" s="690">
        <f t="shared" si="5"/>
        <v>1.1599999999999999</v>
      </c>
      <c r="Y17" s="617" t="str">
        <f t="shared" si="6"/>
        <v>De acuerdo con lo programado</v>
      </c>
      <c r="Z17" s="691" t="s">
        <v>1210</v>
      </c>
      <c r="AA17" s="616">
        <v>27</v>
      </c>
      <c r="AB17" s="690">
        <f t="shared" si="7"/>
        <v>1.2857142857142858</v>
      </c>
      <c r="AC17" s="617" t="str">
        <f t="shared" si="8"/>
        <v>De acuerdo con lo programado</v>
      </c>
      <c r="AD17" s="617" t="s">
        <v>1631</v>
      </c>
      <c r="AE17" s="616">
        <v>26</v>
      </c>
      <c r="AF17" s="690">
        <f t="shared" si="9"/>
        <v>1.7333333333333334</v>
      </c>
      <c r="AG17" s="617" t="str">
        <f t="shared" si="10"/>
        <v>De acuerdo con lo programado</v>
      </c>
      <c r="AH17" s="617" t="s">
        <v>1632</v>
      </c>
      <c r="AI17" s="616">
        <v>105</v>
      </c>
      <c r="AJ17" s="692">
        <f t="shared" si="11"/>
        <v>1.09375</v>
      </c>
      <c r="AK17" s="617" t="str">
        <f t="shared" si="12"/>
        <v>De acuerdo con lo programado</v>
      </c>
      <c r="AL17" s="617"/>
    </row>
    <row r="18" spans="1:546" ht="52.2" customHeight="1" thickTop="1" thickBot="1">
      <c r="A18" s="682">
        <v>4</v>
      </c>
      <c r="B18" s="683">
        <v>3</v>
      </c>
      <c r="C18" s="683">
        <v>0</v>
      </c>
      <c r="D18" s="683">
        <v>2</v>
      </c>
      <c r="E18" s="683">
        <v>0</v>
      </c>
      <c r="F18" s="684" t="s">
        <v>516</v>
      </c>
      <c r="G18" s="685" t="s">
        <v>517</v>
      </c>
      <c r="H18" s="685" t="s">
        <v>518</v>
      </c>
      <c r="I18" s="686">
        <v>75</v>
      </c>
      <c r="J18" s="686">
        <v>75</v>
      </c>
      <c r="K18" s="687">
        <f t="shared" si="0"/>
        <v>150</v>
      </c>
      <c r="L18" s="686">
        <v>73</v>
      </c>
      <c r="M18" s="688">
        <v>80</v>
      </c>
      <c r="N18" s="687">
        <f t="shared" si="1"/>
        <v>153</v>
      </c>
      <c r="O18" s="687">
        <f t="shared" si="2"/>
        <v>303</v>
      </c>
      <c r="P18" s="899"/>
      <c r="Q18" s="685" t="s">
        <v>519</v>
      </c>
      <c r="R18" s="689"/>
      <c r="S18" s="616">
        <v>48</v>
      </c>
      <c r="T18" s="690">
        <f t="shared" si="3"/>
        <v>0.64</v>
      </c>
      <c r="U18" s="617" t="str">
        <f t="shared" si="4"/>
        <v>Atraso Leve</v>
      </c>
      <c r="V18" s="617" t="s">
        <v>514</v>
      </c>
      <c r="W18" s="616">
        <v>83</v>
      </c>
      <c r="X18" s="690">
        <f t="shared" si="5"/>
        <v>1.1066666666666667</v>
      </c>
      <c r="Y18" s="617" t="str">
        <f t="shared" si="6"/>
        <v>De acuerdo con lo programado</v>
      </c>
      <c r="Z18" s="691" t="s">
        <v>1633</v>
      </c>
      <c r="AA18" s="616">
        <v>21</v>
      </c>
      <c r="AB18" s="690">
        <f t="shared" si="7"/>
        <v>0.28767123287671231</v>
      </c>
      <c r="AC18" s="617" t="str">
        <f t="shared" si="8"/>
        <v>En riesgo en cumplimiento</v>
      </c>
      <c r="AD18" s="617" t="s">
        <v>1634</v>
      </c>
      <c r="AE18" s="616">
        <v>142</v>
      </c>
      <c r="AF18" s="690">
        <f t="shared" si="9"/>
        <v>1.7749999999999999</v>
      </c>
      <c r="AG18" s="617" t="str">
        <f t="shared" si="10"/>
        <v>De acuerdo con lo programado</v>
      </c>
      <c r="AH18" s="617" t="s">
        <v>1635</v>
      </c>
      <c r="AI18" s="616">
        <v>294</v>
      </c>
      <c r="AJ18" s="692">
        <f t="shared" si="11"/>
        <v>0.97029702970297027</v>
      </c>
      <c r="AK18" s="617" t="str">
        <f t="shared" si="12"/>
        <v>De acuerdo con lo programado</v>
      </c>
      <c r="AL18" s="617"/>
    </row>
    <row r="19" spans="1:546" ht="70.95" customHeight="1" thickTop="1" thickBot="1">
      <c r="A19" s="682">
        <v>5</v>
      </c>
      <c r="B19" s="683">
        <v>3</v>
      </c>
      <c r="C19" s="683">
        <v>0</v>
      </c>
      <c r="D19" s="683">
        <v>2</v>
      </c>
      <c r="E19" s="683">
        <v>0</v>
      </c>
      <c r="F19" s="684" t="s">
        <v>520</v>
      </c>
      <c r="G19" s="685" t="s">
        <v>521</v>
      </c>
      <c r="H19" s="685" t="s">
        <v>518</v>
      </c>
      <c r="I19" s="686">
        <v>30</v>
      </c>
      <c r="J19" s="686"/>
      <c r="K19" s="687">
        <f t="shared" si="0"/>
        <v>30</v>
      </c>
      <c r="L19" s="686"/>
      <c r="M19" s="688"/>
      <c r="N19" s="687">
        <f t="shared" si="1"/>
        <v>0</v>
      </c>
      <c r="O19" s="687">
        <f t="shared" si="2"/>
        <v>30</v>
      </c>
      <c r="P19" s="899"/>
      <c r="Q19" s="685" t="s">
        <v>522</v>
      </c>
      <c r="R19" s="689"/>
      <c r="S19" s="616">
        <v>30</v>
      </c>
      <c r="T19" s="690">
        <f t="shared" si="3"/>
        <v>1</v>
      </c>
      <c r="U19" s="617" t="str">
        <f t="shared" si="4"/>
        <v>De acuerdo con lo programado</v>
      </c>
      <c r="V19" s="617"/>
      <c r="W19" s="616">
        <v>0</v>
      </c>
      <c r="X19" s="690" t="str">
        <f t="shared" si="5"/>
        <v>No hay Programación</v>
      </c>
      <c r="Y19" s="617" t="str">
        <f t="shared" si="6"/>
        <v>De acuerdo con lo programado</v>
      </c>
      <c r="Z19" s="693" t="s">
        <v>1636</v>
      </c>
      <c r="AA19" s="616">
        <v>0</v>
      </c>
      <c r="AB19" s="690" t="str">
        <f t="shared" si="7"/>
        <v>No hay Programación</v>
      </c>
      <c r="AC19" s="617" t="str">
        <f t="shared" si="8"/>
        <v>De acuerdo con lo programado</v>
      </c>
      <c r="AD19" s="617" t="s">
        <v>1637</v>
      </c>
      <c r="AE19" s="616">
        <v>0</v>
      </c>
      <c r="AF19" s="690" t="str">
        <f>IF(AE19="","No hay ejecución",IF(AND(M19=0),"No hay Programación", AE19/M19))</f>
        <v>No hay Programación</v>
      </c>
      <c r="AG19" s="617" t="str">
        <f t="shared" si="10"/>
        <v>De acuerdo con lo programado</v>
      </c>
      <c r="AH19" s="617" t="s">
        <v>1637</v>
      </c>
      <c r="AI19" s="616">
        <v>30</v>
      </c>
      <c r="AJ19" s="692">
        <f t="shared" si="11"/>
        <v>1</v>
      </c>
      <c r="AK19" s="617" t="str">
        <f t="shared" si="12"/>
        <v>De acuerdo con lo programado</v>
      </c>
      <c r="AL19" s="617"/>
    </row>
    <row r="20" spans="1:546" ht="140.55000000000001" customHeight="1" thickTop="1" thickBot="1">
      <c r="A20" s="682">
        <v>6</v>
      </c>
      <c r="B20" s="683">
        <v>8</v>
      </c>
      <c r="C20" s="683">
        <v>0</v>
      </c>
      <c r="D20" s="683">
        <v>2</v>
      </c>
      <c r="E20" s="683">
        <v>0</v>
      </c>
      <c r="F20" s="684" t="s">
        <v>523</v>
      </c>
      <c r="G20" s="685" t="s">
        <v>524</v>
      </c>
      <c r="H20" s="685" t="s">
        <v>525</v>
      </c>
      <c r="I20" s="686">
        <v>100</v>
      </c>
      <c r="J20" s="686"/>
      <c r="K20" s="687">
        <f t="shared" si="0"/>
        <v>100</v>
      </c>
      <c r="L20" s="686"/>
      <c r="M20" s="688"/>
      <c r="N20" s="687">
        <f t="shared" si="1"/>
        <v>0</v>
      </c>
      <c r="O20" s="687">
        <f t="shared" si="2"/>
        <v>100</v>
      </c>
      <c r="P20" s="899"/>
      <c r="Q20" s="685" t="s">
        <v>526</v>
      </c>
      <c r="R20" s="689" t="s">
        <v>527</v>
      </c>
      <c r="S20" s="616">
        <v>100</v>
      </c>
      <c r="T20" s="690">
        <f t="shared" si="3"/>
        <v>1</v>
      </c>
      <c r="U20" s="617" t="str">
        <f t="shared" si="4"/>
        <v>De acuerdo con lo programado</v>
      </c>
      <c r="V20" s="617" t="s">
        <v>1435</v>
      </c>
      <c r="W20" s="694">
        <v>1</v>
      </c>
      <c r="X20" s="690" t="str">
        <f t="shared" si="5"/>
        <v>No hay Programación</v>
      </c>
      <c r="Y20" s="617" t="str">
        <f t="shared" si="6"/>
        <v>De acuerdo con lo programado</v>
      </c>
      <c r="Z20" s="693" t="s">
        <v>1638</v>
      </c>
      <c r="AA20" s="694">
        <v>1</v>
      </c>
      <c r="AB20" s="690" t="str">
        <f t="shared" si="7"/>
        <v>No hay Programación</v>
      </c>
      <c r="AC20" s="617" t="str">
        <f t="shared" si="8"/>
        <v>De acuerdo con lo programado</v>
      </c>
      <c r="AD20" s="617" t="s">
        <v>1639</v>
      </c>
      <c r="AE20" s="694">
        <v>1</v>
      </c>
      <c r="AF20" s="690" t="str">
        <f t="shared" si="9"/>
        <v>No hay Programación</v>
      </c>
      <c r="AG20" s="617" t="str">
        <f t="shared" si="10"/>
        <v>De acuerdo con lo programado</v>
      </c>
      <c r="AH20" s="617" t="s">
        <v>1640</v>
      </c>
      <c r="AI20" s="616">
        <v>100</v>
      </c>
      <c r="AJ20" s="692">
        <f t="shared" si="11"/>
        <v>1</v>
      </c>
      <c r="AK20" s="617" t="str">
        <f t="shared" si="12"/>
        <v>De acuerdo con lo programado</v>
      </c>
      <c r="AL20" s="617"/>
    </row>
    <row r="21" spans="1:546" ht="90" customHeight="1" thickTop="1" thickBot="1">
      <c r="A21" s="682">
        <v>7</v>
      </c>
      <c r="B21" s="683">
        <v>8</v>
      </c>
      <c r="C21" s="683">
        <v>0</v>
      </c>
      <c r="D21" s="683">
        <v>2</v>
      </c>
      <c r="E21" s="683">
        <v>0</v>
      </c>
      <c r="F21" s="684" t="s">
        <v>528</v>
      </c>
      <c r="G21" s="685" t="s">
        <v>529</v>
      </c>
      <c r="H21" s="685" t="s">
        <v>530</v>
      </c>
      <c r="I21" s="686">
        <v>100</v>
      </c>
      <c r="J21" s="686"/>
      <c r="K21" s="687">
        <f t="shared" si="0"/>
        <v>100</v>
      </c>
      <c r="L21" s="686"/>
      <c r="M21" s="688"/>
      <c r="N21" s="687">
        <f t="shared" si="1"/>
        <v>0</v>
      </c>
      <c r="O21" s="687">
        <f t="shared" si="2"/>
        <v>100</v>
      </c>
      <c r="P21" s="900"/>
      <c r="Q21" s="685" t="s">
        <v>531</v>
      </c>
      <c r="R21" s="689" t="s">
        <v>532</v>
      </c>
      <c r="S21" s="616">
        <v>100</v>
      </c>
      <c r="T21" s="690">
        <f t="shared" si="3"/>
        <v>1</v>
      </c>
      <c r="U21" s="617" t="str">
        <f t="shared" si="4"/>
        <v>De acuerdo con lo programado</v>
      </c>
      <c r="V21" s="617" t="s">
        <v>1436</v>
      </c>
      <c r="W21" s="694">
        <v>1</v>
      </c>
      <c r="X21" s="690" t="str">
        <f t="shared" si="5"/>
        <v>No hay Programación</v>
      </c>
      <c r="Y21" s="617" t="str">
        <f t="shared" si="6"/>
        <v>De acuerdo con lo programado</v>
      </c>
      <c r="Z21" s="693" t="s">
        <v>1641</v>
      </c>
      <c r="AA21" s="694">
        <v>1</v>
      </c>
      <c r="AB21" s="690" t="str">
        <f t="shared" si="7"/>
        <v>No hay Programación</v>
      </c>
      <c r="AC21" s="617" t="str">
        <f t="shared" si="8"/>
        <v>De acuerdo con lo programado</v>
      </c>
      <c r="AD21" s="617" t="s">
        <v>1642</v>
      </c>
      <c r="AE21" s="694">
        <v>1</v>
      </c>
      <c r="AF21" s="690" t="str">
        <f t="shared" si="9"/>
        <v>No hay Programación</v>
      </c>
      <c r="AG21" s="617" t="str">
        <f t="shared" si="10"/>
        <v>De acuerdo con lo programado</v>
      </c>
      <c r="AH21" s="617" t="s">
        <v>1643</v>
      </c>
      <c r="AI21" s="616">
        <v>100</v>
      </c>
      <c r="AJ21" s="692">
        <f t="shared" si="11"/>
        <v>1</v>
      </c>
      <c r="AK21" s="617" t="str">
        <f t="shared" si="12"/>
        <v>De acuerdo con lo programado</v>
      </c>
      <c r="AL21" s="617"/>
    </row>
    <row r="22" spans="1:546" s="698" customFormat="1" ht="117.6" customHeight="1" thickTop="1" thickBot="1">
      <c r="A22" s="695">
        <v>8</v>
      </c>
      <c r="B22" s="695">
        <v>8</v>
      </c>
      <c r="C22" s="695">
        <v>0</v>
      </c>
      <c r="D22" s="695">
        <v>2</v>
      </c>
      <c r="E22" s="695">
        <v>0</v>
      </c>
      <c r="F22" s="684" t="s">
        <v>533</v>
      </c>
      <c r="G22" s="685" t="s">
        <v>534</v>
      </c>
      <c r="H22" s="685" t="s">
        <v>530</v>
      </c>
      <c r="I22" s="686">
        <v>100</v>
      </c>
      <c r="J22" s="686"/>
      <c r="K22" s="687">
        <f t="shared" si="0"/>
        <v>100</v>
      </c>
      <c r="L22" s="686"/>
      <c r="M22" s="688"/>
      <c r="N22" s="687">
        <f t="shared" si="1"/>
        <v>0</v>
      </c>
      <c r="O22" s="687">
        <f t="shared" si="2"/>
        <v>100</v>
      </c>
      <c r="P22" s="696"/>
      <c r="Q22" s="685" t="s">
        <v>535</v>
      </c>
      <c r="R22" s="689" t="s">
        <v>536</v>
      </c>
      <c r="S22" s="616">
        <v>70.58</v>
      </c>
      <c r="T22" s="690">
        <f t="shared" si="3"/>
        <v>0.70579999999999998</v>
      </c>
      <c r="U22" s="617" t="str">
        <f t="shared" si="4"/>
        <v>Atraso Leve</v>
      </c>
      <c r="V22" s="617" t="s">
        <v>1437</v>
      </c>
      <c r="W22" s="694">
        <v>0.8</v>
      </c>
      <c r="X22" s="690" t="str">
        <f t="shared" si="5"/>
        <v>No hay Programación</v>
      </c>
      <c r="Y22" s="617" t="str">
        <f t="shared" si="6"/>
        <v>De acuerdo con lo programado</v>
      </c>
      <c r="Z22" s="693" t="s">
        <v>1644</v>
      </c>
      <c r="AA22" s="697">
        <v>1.23</v>
      </c>
      <c r="AB22" s="690" t="str">
        <f t="shared" si="7"/>
        <v>No hay Programación</v>
      </c>
      <c r="AC22" s="617" t="str">
        <f t="shared" si="8"/>
        <v>De acuerdo con lo programado</v>
      </c>
      <c r="AD22" s="617" t="s">
        <v>1645</v>
      </c>
      <c r="AE22" s="694">
        <v>1</v>
      </c>
      <c r="AF22" s="690" t="str">
        <f t="shared" si="9"/>
        <v>No hay Programación</v>
      </c>
      <c r="AG22" s="617" t="str">
        <f t="shared" si="10"/>
        <v>De acuerdo con lo programado</v>
      </c>
      <c r="AH22" s="617" t="s">
        <v>1646</v>
      </c>
      <c r="AI22" s="616">
        <v>90</v>
      </c>
      <c r="AJ22" s="692">
        <f t="shared" si="11"/>
        <v>0.9</v>
      </c>
      <c r="AK22" s="617" t="str">
        <f t="shared" si="12"/>
        <v>De acuerdo con lo programado</v>
      </c>
      <c r="AL22" s="617"/>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row>
    <row r="23" spans="1:546" s="698" customFormat="1" ht="81" customHeight="1" thickTop="1" thickBot="1">
      <c r="A23" s="695">
        <v>9</v>
      </c>
      <c r="B23" s="695">
        <v>8</v>
      </c>
      <c r="C23" s="695">
        <v>0</v>
      </c>
      <c r="D23" s="695">
        <v>2</v>
      </c>
      <c r="E23" s="695">
        <v>0</v>
      </c>
      <c r="F23" s="684" t="s">
        <v>537</v>
      </c>
      <c r="G23" s="685" t="s">
        <v>538</v>
      </c>
      <c r="H23" s="685" t="s">
        <v>539</v>
      </c>
      <c r="I23" s="686">
        <v>100</v>
      </c>
      <c r="J23" s="686"/>
      <c r="K23" s="687">
        <f t="shared" si="0"/>
        <v>100</v>
      </c>
      <c r="L23" s="686"/>
      <c r="M23" s="688"/>
      <c r="N23" s="687">
        <f t="shared" si="1"/>
        <v>0</v>
      </c>
      <c r="O23" s="687">
        <f t="shared" si="2"/>
        <v>100</v>
      </c>
      <c r="P23" s="696"/>
      <c r="Q23" s="685" t="s">
        <v>540</v>
      </c>
      <c r="R23" s="689" t="s">
        <v>541</v>
      </c>
      <c r="S23" s="616">
        <v>100</v>
      </c>
      <c r="T23" s="690">
        <f t="shared" si="3"/>
        <v>1</v>
      </c>
      <c r="U23" s="617" t="str">
        <f t="shared" si="4"/>
        <v>De acuerdo con lo programado</v>
      </c>
      <c r="V23" s="617" t="s">
        <v>1438</v>
      </c>
      <c r="W23" s="694">
        <v>1</v>
      </c>
      <c r="X23" s="690" t="str">
        <f t="shared" si="5"/>
        <v>No hay Programación</v>
      </c>
      <c r="Y23" s="617" t="str">
        <f t="shared" si="6"/>
        <v>De acuerdo con lo programado</v>
      </c>
      <c r="Z23" s="693" t="s">
        <v>1647</v>
      </c>
      <c r="AA23" s="616">
        <v>0</v>
      </c>
      <c r="AB23" s="690" t="str">
        <f t="shared" si="7"/>
        <v>No hay Programación</v>
      </c>
      <c r="AC23" s="617" t="str">
        <f t="shared" si="8"/>
        <v>De acuerdo con lo programado</v>
      </c>
      <c r="AD23" s="617" t="s">
        <v>1648</v>
      </c>
      <c r="AE23" s="694">
        <v>1</v>
      </c>
      <c r="AF23" s="690" t="str">
        <f t="shared" si="9"/>
        <v>No hay Programación</v>
      </c>
      <c r="AG23" s="617" t="str">
        <f t="shared" si="10"/>
        <v>De acuerdo con lo programado</v>
      </c>
      <c r="AH23" s="617" t="s">
        <v>1649</v>
      </c>
      <c r="AI23" s="616">
        <v>100</v>
      </c>
      <c r="AJ23" s="690">
        <f t="shared" si="11"/>
        <v>1</v>
      </c>
      <c r="AK23" s="617" t="str">
        <f t="shared" si="12"/>
        <v>De acuerdo con lo programado</v>
      </c>
      <c r="AL23" s="617"/>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row>
    <row r="24" spans="1:546" ht="133.5" customHeight="1" thickTop="1" thickBot="1">
      <c r="A24" s="682">
        <v>10</v>
      </c>
      <c r="B24" s="683">
        <v>8</v>
      </c>
      <c r="C24" s="683">
        <v>0</v>
      </c>
      <c r="D24" s="683">
        <v>2</v>
      </c>
      <c r="E24" s="683">
        <v>0</v>
      </c>
      <c r="F24" s="684" t="s">
        <v>542</v>
      </c>
      <c r="G24" s="685" t="s">
        <v>543</v>
      </c>
      <c r="H24" s="685" t="s">
        <v>544</v>
      </c>
      <c r="I24" s="686">
        <v>100</v>
      </c>
      <c r="J24" s="686"/>
      <c r="K24" s="687">
        <f t="shared" si="0"/>
        <v>100</v>
      </c>
      <c r="L24" s="686"/>
      <c r="M24" s="688"/>
      <c r="N24" s="687">
        <f t="shared" si="1"/>
        <v>0</v>
      </c>
      <c r="O24" s="687">
        <f t="shared" si="2"/>
        <v>100</v>
      </c>
      <c r="P24" s="696"/>
      <c r="Q24" s="685" t="s">
        <v>545</v>
      </c>
      <c r="R24" s="689" t="s">
        <v>546</v>
      </c>
      <c r="S24" s="616">
        <v>57.14</v>
      </c>
      <c r="T24" s="690">
        <f t="shared" si="3"/>
        <v>0.57140000000000002</v>
      </c>
      <c r="U24" s="617" t="str">
        <f t="shared" si="4"/>
        <v>Atraso Leve</v>
      </c>
      <c r="V24" s="617" t="s">
        <v>1439</v>
      </c>
      <c r="W24" s="694">
        <v>1</v>
      </c>
      <c r="X24" s="690" t="str">
        <f t="shared" si="5"/>
        <v>No hay Programación</v>
      </c>
      <c r="Y24" s="617" t="str">
        <f t="shared" si="6"/>
        <v>De acuerdo con lo programado</v>
      </c>
      <c r="Z24" s="693" t="s">
        <v>1650</v>
      </c>
      <c r="AA24" s="694">
        <v>0.82</v>
      </c>
      <c r="AB24" s="690" t="str">
        <f t="shared" si="7"/>
        <v>No hay Programación</v>
      </c>
      <c r="AC24" s="617" t="str">
        <f t="shared" si="8"/>
        <v>De acuerdo con lo programado</v>
      </c>
      <c r="AD24" s="617" t="s">
        <v>1651</v>
      </c>
      <c r="AE24" s="694">
        <v>3</v>
      </c>
      <c r="AF24" s="690" t="str">
        <f t="shared" si="9"/>
        <v>No hay Programación</v>
      </c>
      <c r="AG24" s="617" t="str">
        <f t="shared" si="10"/>
        <v>De acuerdo con lo programado</v>
      </c>
      <c r="AH24" s="617" t="s">
        <v>1652</v>
      </c>
      <c r="AI24" s="616">
        <v>92</v>
      </c>
      <c r="AJ24" s="692">
        <f t="shared" si="11"/>
        <v>0.92</v>
      </c>
      <c r="AK24" s="617" t="str">
        <f t="shared" si="12"/>
        <v>De acuerdo con lo programado</v>
      </c>
      <c r="AL24" s="617" t="s">
        <v>1653</v>
      </c>
    </row>
    <row r="25" spans="1:546" ht="154.80000000000001" thickTop="1" thickBot="1">
      <c r="A25" s="682">
        <v>11</v>
      </c>
      <c r="B25" s="683">
        <v>8</v>
      </c>
      <c r="C25" s="683">
        <v>0</v>
      </c>
      <c r="D25" s="683">
        <v>2</v>
      </c>
      <c r="E25" s="683">
        <v>0</v>
      </c>
      <c r="F25" s="684" t="s">
        <v>1654</v>
      </c>
      <c r="G25" s="685" t="s">
        <v>1655</v>
      </c>
      <c r="H25" s="699" t="s">
        <v>547</v>
      </c>
      <c r="I25" s="686">
        <v>100</v>
      </c>
      <c r="J25" s="686"/>
      <c r="K25" s="687">
        <f t="shared" si="0"/>
        <v>100</v>
      </c>
      <c r="L25" s="686"/>
      <c r="M25" s="688"/>
      <c r="N25" s="687">
        <f t="shared" si="1"/>
        <v>0</v>
      </c>
      <c r="O25" s="687">
        <f t="shared" si="2"/>
        <v>100</v>
      </c>
      <c r="P25" s="696" t="s">
        <v>1656</v>
      </c>
      <c r="Q25" s="685" t="s">
        <v>548</v>
      </c>
      <c r="R25" s="700" t="s">
        <v>1657</v>
      </c>
      <c r="S25" s="616">
        <v>100</v>
      </c>
      <c r="T25" s="690">
        <f t="shared" si="3"/>
        <v>1</v>
      </c>
      <c r="U25" s="617" t="str">
        <f t="shared" si="4"/>
        <v>De acuerdo con lo programado</v>
      </c>
      <c r="V25" s="617" t="s">
        <v>1440</v>
      </c>
      <c r="W25" s="694">
        <v>1</v>
      </c>
      <c r="X25" s="690" t="str">
        <f t="shared" si="5"/>
        <v>No hay Programación</v>
      </c>
      <c r="Y25" s="617" t="str">
        <f t="shared" si="6"/>
        <v>De acuerdo con lo programado</v>
      </c>
      <c r="Z25" s="693" t="s">
        <v>1658</v>
      </c>
      <c r="AA25" s="694">
        <v>1</v>
      </c>
      <c r="AB25" s="690" t="str">
        <f t="shared" si="7"/>
        <v>No hay Programación</v>
      </c>
      <c r="AC25" s="617" t="str">
        <f t="shared" si="8"/>
        <v>De acuerdo con lo programado</v>
      </c>
      <c r="AD25" s="617" t="s">
        <v>1659</v>
      </c>
      <c r="AE25" s="694">
        <v>1</v>
      </c>
      <c r="AF25" s="690" t="str">
        <f t="shared" si="9"/>
        <v>No hay Programación</v>
      </c>
      <c r="AG25" s="617" t="str">
        <f t="shared" si="10"/>
        <v>De acuerdo con lo programado</v>
      </c>
      <c r="AH25" s="617" t="s">
        <v>1660</v>
      </c>
      <c r="AI25" s="616">
        <v>100</v>
      </c>
      <c r="AJ25" s="692">
        <f t="shared" si="11"/>
        <v>1</v>
      </c>
      <c r="AK25" s="617" t="str">
        <f t="shared" si="12"/>
        <v>De acuerdo con lo programado</v>
      </c>
      <c r="AL25" s="617"/>
    </row>
    <row r="26" spans="1:546" ht="109.95" customHeight="1" thickTop="1" thickBot="1">
      <c r="A26" s="682">
        <v>12</v>
      </c>
      <c r="B26" s="683">
        <v>3</v>
      </c>
      <c r="C26" s="683">
        <v>0</v>
      </c>
      <c r="D26" s="683">
        <v>2</v>
      </c>
      <c r="E26" s="683">
        <v>0</v>
      </c>
      <c r="F26" s="684" t="s">
        <v>549</v>
      </c>
      <c r="G26" s="685" t="s">
        <v>1661</v>
      </c>
      <c r="H26" s="699" t="s">
        <v>550</v>
      </c>
      <c r="I26" s="686">
        <v>100</v>
      </c>
      <c r="J26" s="686"/>
      <c r="K26" s="687">
        <f t="shared" si="0"/>
        <v>100</v>
      </c>
      <c r="L26" s="686"/>
      <c r="M26" s="688"/>
      <c r="N26" s="687">
        <f t="shared" si="1"/>
        <v>0</v>
      </c>
      <c r="O26" s="687">
        <f t="shared" si="2"/>
        <v>100</v>
      </c>
      <c r="P26" s="696"/>
      <c r="Q26" s="685" t="s">
        <v>551</v>
      </c>
      <c r="R26" s="689" t="s">
        <v>1662</v>
      </c>
      <c r="S26" s="616">
        <v>100</v>
      </c>
      <c r="T26" s="690">
        <f t="shared" si="3"/>
        <v>1</v>
      </c>
      <c r="U26" s="617" t="str">
        <f t="shared" si="4"/>
        <v>De acuerdo con lo programado</v>
      </c>
      <c r="V26" s="617" t="s">
        <v>1441</v>
      </c>
      <c r="W26" s="694">
        <v>0.88</v>
      </c>
      <c r="X26" s="690" t="str">
        <f t="shared" si="5"/>
        <v>No hay Programación</v>
      </c>
      <c r="Y26" s="617" t="str">
        <f>IF(X26="No hay ejecución","NA",IF(X26&gt;=90%,"De acuerdo con lo programado",IF(X26&gt;=51%,"Atraso Leve",IF(X26&lt;50%,"En riesgo en cumplimiento"))))</f>
        <v>De acuerdo con lo programado</v>
      </c>
      <c r="Z26" s="693" t="s">
        <v>1663</v>
      </c>
      <c r="AA26" s="694">
        <v>0.86</v>
      </c>
      <c r="AB26" s="690" t="str">
        <f t="shared" si="7"/>
        <v>No hay Programación</v>
      </c>
      <c r="AC26" s="617" t="str">
        <f t="shared" si="8"/>
        <v>De acuerdo con lo programado</v>
      </c>
      <c r="AD26" s="23" t="s">
        <v>1664</v>
      </c>
      <c r="AE26" s="616">
        <v>92</v>
      </c>
      <c r="AF26" s="690" t="str">
        <f t="shared" si="9"/>
        <v>No hay Programación</v>
      </c>
      <c r="AG26" s="617" t="str">
        <f t="shared" si="10"/>
        <v>De acuerdo con lo programado</v>
      </c>
      <c r="AH26" s="23" t="s">
        <v>1665</v>
      </c>
      <c r="AI26" s="616">
        <v>96</v>
      </c>
      <c r="AJ26" s="692">
        <f t="shared" si="11"/>
        <v>0.96</v>
      </c>
      <c r="AK26" s="617" t="str">
        <f t="shared" si="12"/>
        <v>De acuerdo con lo programado</v>
      </c>
      <c r="AL26" s="617"/>
    </row>
    <row r="27" spans="1:546" ht="80.55" customHeight="1" thickTop="1" thickBot="1">
      <c r="A27" s="682">
        <v>13</v>
      </c>
      <c r="B27" s="683">
        <v>3</v>
      </c>
      <c r="C27" s="683">
        <v>0</v>
      </c>
      <c r="D27" s="683">
        <v>2</v>
      </c>
      <c r="E27" s="683">
        <v>0</v>
      </c>
      <c r="F27" s="684" t="s">
        <v>552</v>
      </c>
      <c r="G27" s="685" t="s">
        <v>1666</v>
      </c>
      <c r="H27" s="699" t="s">
        <v>550</v>
      </c>
      <c r="I27" s="686">
        <v>100</v>
      </c>
      <c r="J27" s="686"/>
      <c r="K27" s="687">
        <f t="shared" si="0"/>
        <v>100</v>
      </c>
      <c r="L27" s="686"/>
      <c r="M27" s="688"/>
      <c r="N27" s="687">
        <f t="shared" si="1"/>
        <v>0</v>
      </c>
      <c r="O27" s="687">
        <f t="shared" si="2"/>
        <v>100</v>
      </c>
      <c r="P27" s="696"/>
      <c r="Q27" s="685" t="s">
        <v>553</v>
      </c>
      <c r="R27" s="689" t="s">
        <v>1667</v>
      </c>
      <c r="S27" s="616">
        <v>100</v>
      </c>
      <c r="T27" s="690">
        <f t="shared" si="3"/>
        <v>1</v>
      </c>
      <c r="U27" s="617" t="str">
        <f t="shared" si="4"/>
        <v>De acuerdo con lo programado</v>
      </c>
      <c r="V27" s="617" t="s">
        <v>1442</v>
      </c>
      <c r="W27" s="694">
        <v>1</v>
      </c>
      <c r="X27" s="690" t="str">
        <f t="shared" si="5"/>
        <v>No hay Programación</v>
      </c>
      <c r="Y27" s="617" t="str">
        <f t="shared" si="6"/>
        <v>De acuerdo con lo programado</v>
      </c>
      <c r="Z27" s="693" t="s">
        <v>1668</v>
      </c>
      <c r="AA27" s="694">
        <v>1</v>
      </c>
      <c r="AB27" s="690" t="str">
        <f t="shared" si="7"/>
        <v>No hay Programación</v>
      </c>
      <c r="AC27" s="617" t="str">
        <f t="shared" si="8"/>
        <v>De acuerdo con lo programado</v>
      </c>
      <c r="AD27" s="617" t="s">
        <v>1442</v>
      </c>
      <c r="AE27" s="616">
        <v>0</v>
      </c>
      <c r="AF27" s="690" t="str">
        <f t="shared" si="9"/>
        <v>No hay Programación</v>
      </c>
      <c r="AG27" s="617" t="str">
        <f t="shared" si="10"/>
        <v>De acuerdo con lo programado</v>
      </c>
      <c r="AH27" s="617" t="s">
        <v>1442</v>
      </c>
      <c r="AI27" s="616">
        <v>100</v>
      </c>
      <c r="AJ27" s="692">
        <f t="shared" si="11"/>
        <v>1</v>
      </c>
      <c r="AK27" s="617" t="str">
        <f t="shared" si="12"/>
        <v>De acuerdo con lo programado</v>
      </c>
      <c r="AL27" s="617"/>
    </row>
    <row r="28" spans="1:546" ht="126.6" customHeight="1" thickTop="1" thickBot="1">
      <c r="A28" s="682">
        <v>14</v>
      </c>
      <c r="B28" s="683">
        <v>3</v>
      </c>
      <c r="C28" s="683">
        <v>0</v>
      </c>
      <c r="D28" s="683">
        <v>2</v>
      </c>
      <c r="E28" s="683">
        <v>0</v>
      </c>
      <c r="F28" s="684" t="s">
        <v>1669</v>
      </c>
      <c r="G28" s="685" t="s">
        <v>1670</v>
      </c>
      <c r="H28" s="699" t="s">
        <v>550</v>
      </c>
      <c r="I28" s="686">
        <v>100</v>
      </c>
      <c r="J28" s="686"/>
      <c r="K28" s="687">
        <f t="shared" si="0"/>
        <v>100</v>
      </c>
      <c r="L28" s="686"/>
      <c r="M28" s="688"/>
      <c r="N28" s="687">
        <f t="shared" si="1"/>
        <v>0</v>
      </c>
      <c r="O28" s="687">
        <f t="shared" si="2"/>
        <v>100</v>
      </c>
      <c r="P28" s="696"/>
      <c r="Q28" s="685" t="s">
        <v>551</v>
      </c>
      <c r="R28" s="689" t="s">
        <v>1671</v>
      </c>
      <c r="S28" s="616">
        <v>100</v>
      </c>
      <c r="T28" s="690">
        <f t="shared" si="3"/>
        <v>1</v>
      </c>
      <c r="U28" s="617" t="str">
        <f t="shared" si="4"/>
        <v>De acuerdo con lo programado</v>
      </c>
      <c r="V28" s="617" t="s">
        <v>1443</v>
      </c>
      <c r="W28" s="694">
        <v>0</v>
      </c>
      <c r="X28" s="690" t="str">
        <f t="shared" si="5"/>
        <v>No hay Programación</v>
      </c>
      <c r="Y28" s="617" t="str">
        <f t="shared" si="6"/>
        <v>De acuerdo con lo programado</v>
      </c>
      <c r="Z28" s="693" t="s">
        <v>1672</v>
      </c>
      <c r="AA28" s="694">
        <v>1</v>
      </c>
      <c r="AB28" s="690" t="str">
        <f t="shared" si="7"/>
        <v>No hay Programación</v>
      </c>
      <c r="AC28" s="617" t="str">
        <f t="shared" si="8"/>
        <v>De acuerdo con lo programado</v>
      </c>
      <c r="AD28" s="23" t="s">
        <v>1673</v>
      </c>
      <c r="AE28" s="616">
        <v>0</v>
      </c>
      <c r="AF28" s="690" t="str">
        <f t="shared" si="9"/>
        <v>No hay Programación</v>
      </c>
      <c r="AG28" s="617" t="str">
        <f t="shared" si="10"/>
        <v>De acuerdo con lo programado</v>
      </c>
      <c r="AH28" s="617" t="s">
        <v>1674</v>
      </c>
      <c r="AI28" s="616">
        <v>100</v>
      </c>
      <c r="AJ28" s="692">
        <f t="shared" si="11"/>
        <v>1</v>
      </c>
      <c r="AK28" s="617" t="str">
        <f t="shared" si="12"/>
        <v>De acuerdo con lo programado</v>
      </c>
      <c r="AL28" s="617"/>
    </row>
    <row r="29" spans="1:546" ht="82.5" customHeight="1" thickTop="1" thickBot="1">
      <c r="A29" s="682">
        <v>15</v>
      </c>
      <c r="B29" s="683">
        <v>8</v>
      </c>
      <c r="C29" s="683">
        <v>0</v>
      </c>
      <c r="D29" s="683">
        <v>2</v>
      </c>
      <c r="E29" s="683">
        <v>0</v>
      </c>
      <c r="F29" s="684" t="s">
        <v>554</v>
      </c>
      <c r="G29" s="685" t="s">
        <v>555</v>
      </c>
      <c r="H29" s="699" t="s">
        <v>171</v>
      </c>
      <c r="I29" s="686">
        <v>12</v>
      </c>
      <c r="J29" s="686">
        <v>12</v>
      </c>
      <c r="K29" s="687">
        <f t="shared" si="0"/>
        <v>24</v>
      </c>
      <c r="L29" s="686">
        <v>12</v>
      </c>
      <c r="M29" s="688">
        <v>12</v>
      </c>
      <c r="N29" s="687">
        <f t="shared" si="1"/>
        <v>24</v>
      </c>
      <c r="O29" s="687">
        <f t="shared" si="2"/>
        <v>48</v>
      </c>
      <c r="P29" s="696"/>
      <c r="Q29" s="685" t="s">
        <v>556</v>
      </c>
      <c r="R29" s="689"/>
      <c r="S29" s="616">
        <v>12</v>
      </c>
      <c r="T29" s="690">
        <f t="shared" si="3"/>
        <v>1</v>
      </c>
      <c r="U29" s="617" t="str">
        <f t="shared" si="4"/>
        <v>De acuerdo con lo programado</v>
      </c>
      <c r="V29" s="617" t="s">
        <v>557</v>
      </c>
      <c r="W29" s="616">
        <v>12</v>
      </c>
      <c r="X29" s="690">
        <f t="shared" si="5"/>
        <v>1</v>
      </c>
      <c r="Y29" s="617" t="str">
        <f t="shared" si="6"/>
        <v>De acuerdo con lo programado</v>
      </c>
      <c r="Z29" s="693" t="s">
        <v>1675</v>
      </c>
      <c r="AA29" s="616">
        <v>12</v>
      </c>
      <c r="AB29" s="690">
        <f t="shared" si="7"/>
        <v>1</v>
      </c>
      <c r="AC29" s="617" t="str">
        <f t="shared" si="8"/>
        <v>De acuerdo con lo programado</v>
      </c>
      <c r="AD29" s="617" t="s">
        <v>1676</v>
      </c>
      <c r="AE29" s="616">
        <v>12</v>
      </c>
      <c r="AF29" s="690">
        <f t="shared" si="9"/>
        <v>1</v>
      </c>
      <c r="AG29" s="617" t="str">
        <f t="shared" si="10"/>
        <v>De acuerdo con lo programado</v>
      </c>
      <c r="AH29" s="617" t="s">
        <v>1677</v>
      </c>
      <c r="AI29" s="616">
        <v>48</v>
      </c>
      <c r="AJ29" s="692">
        <f t="shared" si="11"/>
        <v>1</v>
      </c>
      <c r="AK29" s="617" t="str">
        <f t="shared" si="12"/>
        <v>De acuerdo con lo programado</v>
      </c>
      <c r="AL29" s="617"/>
    </row>
    <row r="30" spans="1:546" ht="59.55" customHeight="1" thickTop="1" thickBot="1">
      <c r="A30" s="682">
        <v>16</v>
      </c>
      <c r="B30" s="683">
        <v>8</v>
      </c>
      <c r="C30" s="683">
        <v>0</v>
      </c>
      <c r="D30" s="683">
        <v>2</v>
      </c>
      <c r="E30" s="683">
        <v>0</v>
      </c>
      <c r="F30" s="684" t="s">
        <v>558</v>
      </c>
      <c r="G30" s="685" t="s">
        <v>555</v>
      </c>
      <c r="H30" s="699" t="s">
        <v>559</v>
      </c>
      <c r="I30" s="686">
        <v>1</v>
      </c>
      <c r="J30" s="686">
        <v>1</v>
      </c>
      <c r="K30" s="687">
        <f t="shared" si="0"/>
        <v>2</v>
      </c>
      <c r="L30" s="686">
        <v>1</v>
      </c>
      <c r="M30" s="688"/>
      <c r="N30" s="687">
        <f t="shared" si="1"/>
        <v>1</v>
      </c>
      <c r="O30" s="687">
        <f t="shared" si="2"/>
        <v>3</v>
      </c>
      <c r="P30" s="696"/>
      <c r="Q30" s="685" t="s">
        <v>560</v>
      </c>
      <c r="R30" s="689"/>
      <c r="S30" s="616">
        <v>1</v>
      </c>
      <c r="T30" s="690">
        <f t="shared" si="3"/>
        <v>1</v>
      </c>
      <c r="U30" s="617" t="str">
        <f t="shared" si="4"/>
        <v>De acuerdo con lo programado</v>
      </c>
      <c r="V30" s="617" t="s">
        <v>561</v>
      </c>
      <c r="W30" s="616">
        <v>1</v>
      </c>
      <c r="X30" s="690">
        <f t="shared" si="5"/>
        <v>1</v>
      </c>
      <c r="Y30" s="617" t="str">
        <f t="shared" si="6"/>
        <v>De acuerdo con lo programado</v>
      </c>
      <c r="Z30" s="691" t="s">
        <v>1678</v>
      </c>
      <c r="AA30" s="616">
        <v>0</v>
      </c>
      <c r="AB30" s="690">
        <f t="shared" si="7"/>
        <v>0</v>
      </c>
      <c r="AC30" s="617" t="str">
        <f t="shared" si="8"/>
        <v>En riesgo en cumplimiento</v>
      </c>
      <c r="AD30" s="617" t="s">
        <v>1679</v>
      </c>
      <c r="AE30" s="616">
        <v>1</v>
      </c>
      <c r="AF30" s="690" t="str">
        <f t="shared" si="9"/>
        <v>No hay Programación</v>
      </c>
      <c r="AG30" s="617" t="str">
        <f t="shared" si="10"/>
        <v>De acuerdo con lo programado</v>
      </c>
      <c r="AH30" s="691" t="s">
        <v>1680</v>
      </c>
      <c r="AI30" s="616">
        <v>3</v>
      </c>
      <c r="AJ30" s="692">
        <f t="shared" si="11"/>
        <v>1</v>
      </c>
      <c r="AK30" s="617" t="str">
        <f t="shared" si="12"/>
        <v>De acuerdo con lo programado</v>
      </c>
      <c r="AL30" s="617"/>
    </row>
    <row r="31" spans="1:546" ht="59.55" customHeight="1" thickTop="1" thickBot="1">
      <c r="A31" s="682">
        <v>17</v>
      </c>
      <c r="B31" s="683">
        <v>8</v>
      </c>
      <c r="C31" s="683">
        <v>0</v>
      </c>
      <c r="D31" s="683">
        <v>2</v>
      </c>
      <c r="E31" s="683">
        <v>0</v>
      </c>
      <c r="F31" s="684" t="s">
        <v>562</v>
      </c>
      <c r="G31" s="685" t="s">
        <v>555</v>
      </c>
      <c r="H31" s="699" t="s">
        <v>559</v>
      </c>
      <c r="I31" s="686">
        <v>3</v>
      </c>
      <c r="J31" s="686">
        <v>3</v>
      </c>
      <c r="K31" s="687">
        <f t="shared" si="0"/>
        <v>6</v>
      </c>
      <c r="L31" s="686">
        <v>3</v>
      </c>
      <c r="M31" s="688">
        <v>3</v>
      </c>
      <c r="N31" s="687">
        <f t="shared" si="1"/>
        <v>6</v>
      </c>
      <c r="O31" s="687">
        <f t="shared" si="2"/>
        <v>12</v>
      </c>
      <c r="P31" s="696"/>
      <c r="Q31" s="685" t="s">
        <v>563</v>
      </c>
      <c r="R31" s="689"/>
      <c r="S31" s="616">
        <v>4</v>
      </c>
      <c r="T31" s="690">
        <f t="shared" si="3"/>
        <v>1.3333333333333333</v>
      </c>
      <c r="U31" s="617" t="str">
        <f t="shared" si="4"/>
        <v>De acuerdo con lo programado</v>
      </c>
      <c r="V31" s="617" t="s">
        <v>1444</v>
      </c>
      <c r="W31" s="616">
        <v>2</v>
      </c>
      <c r="X31" s="690">
        <f t="shared" si="5"/>
        <v>0.66666666666666663</v>
      </c>
      <c r="Y31" s="617" t="str">
        <f t="shared" si="6"/>
        <v>Atraso Leve</v>
      </c>
      <c r="Z31" s="691" t="s">
        <v>1681</v>
      </c>
      <c r="AA31" s="616">
        <v>3</v>
      </c>
      <c r="AB31" s="690">
        <f t="shared" si="7"/>
        <v>1</v>
      </c>
      <c r="AC31" s="617" t="str">
        <f t="shared" si="8"/>
        <v>De acuerdo con lo programado</v>
      </c>
      <c r="AD31" s="691" t="s">
        <v>1682</v>
      </c>
      <c r="AE31" s="616">
        <v>2</v>
      </c>
      <c r="AF31" s="690">
        <f t="shared" si="9"/>
        <v>0.66666666666666663</v>
      </c>
      <c r="AG31" s="617" t="str">
        <f t="shared" si="10"/>
        <v>Atraso Leve</v>
      </c>
      <c r="AH31" s="691" t="s">
        <v>1683</v>
      </c>
      <c r="AI31" s="616">
        <v>11</v>
      </c>
      <c r="AJ31" s="692">
        <f t="shared" si="11"/>
        <v>0.91666666666666663</v>
      </c>
      <c r="AK31" s="617" t="str">
        <f t="shared" si="12"/>
        <v>De acuerdo con lo programado</v>
      </c>
      <c r="AL31" s="617"/>
    </row>
    <row r="32" spans="1:546" ht="81" customHeight="1" thickTop="1" thickBot="1">
      <c r="A32" s="682">
        <v>18</v>
      </c>
      <c r="B32" s="683">
        <v>8</v>
      </c>
      <c r="C32" s="683">
        <v>0</v>
      </c>
      <c r="D32" s="683">
        <v>2</v>
      </c>
      <c r="E32" s="683">
        <v>0</v>
      </c>
      <c r="F32" s="684" t="s">
        <v>564</v>
      </c>
      <c r="G32" s="685" t="s">
        <v>565</v>
      </c>
      <c r="H32" s="699" t="s">
        <v>171</v>
      </c>
      <c r="I32" s="686">
        <v>17</v>
      </c>
      <c r="J32" s="686">
        <v>17</v>
      </c>
      <c r="K32" s="687">
        <f t="shared" si="0"/>
        <v>34</v>
      </c>
      <c r="L32" s="686">
        <v>17</v>
      </c>
      <c r="M32" s="688">
        <v>17</v>
      </c>
      <c r="N32" s="687">
        <f t="shared" si="1"/>
        <v>34</v>
      </c>
      <c r="O32" s="687">
        <f t="shared" si="2"/>
        <v>68</v>
      </c>
      <c r="P32" s="696"/>
      <c r="Q32" s="685" t="s">
        <v>566</v>
      </c>
      <c r="R32" s="689"/>
      <c r="S32" s="616">
        <v>17</v>
      </c>
      <c r="T32" s="690">
        <f t="shared" si="3"/>
        <v>1</v>
      </c>
      <c r="U32" s="617" t="str">
        <f t="shared" si="4"/>
        <v>De acuerdo con lo programado</v>
      </c>
      <c r="V32" s="617"/>
      <c r="W32" s="616">
        <v>17</v>
      </c>
      <c r="X32" s="690">
        <f t="shared" si="5"/>
        <v>1</v>
      </c>
      <c r="Y32" s="617" t="str">
        <f t="shared" si="6"/>
        <v>De acuerdo con lo programado</v>
      </c>
      <c r="Z32" s="691" t="s">
        <v>1684</v>
      </c>
      <c r="AA32" s="616">
        <v>12</v>
      </c>
      <c r="AB32" s="690">
        <f t="shared" si="7"/>
        <v>0.70588235294117652</v>
      </c>
      <c r="AC32" s="617" t="str">
        <f t="shared" si="8"/>
        <v>Atraso Leve</v>
      </c>
      <c r="AD32" s="617" t="s">
        <v>1685</v>
      </c>
      <c r="AE32" s="616">
        <v>19</v>
      </c>
      <c r="AF32" s="690">
        <f t="shared" si="9"/>
        <v>1.1176470588235294</v>
      </c>
      <c r="AG32" s="617" t="str">
        <f t="shared" si="10"/>
        <v>De acuerdo con lo programado</v>
      </c>
      <c r="AH32" s="617" t="s">
        <v>1686</v>
      </c>
      <c r="AI32" s="616">
        <v>65</v>
      </c>
      <c r="AJ32" s="692">
        <f t="shared" si="11"/>
        <v>0.95588235294117652</v>
      </c>
      <c r="AK32" s="617" t="str">
        <f t="shared" si="12"/>
        <v>De acuerdo con lo programado</v>
      </c>
      <c r="AL32" s="617"/>
    </row>
    <row r="33" spans="1:38" ht="81" customHeight="1" thickTop="1" thickBot="1">
      <c r="A33" s="682">
        <v>19</v>
      </c>
      <c r="B33" s="683">
        <v>3</v>
      </c>
      <c r="C33" s="683">
        <v>0</v>
      </c>
      <c r="D33" s="683">
        <v>2</v>
      </c>
      <c r="E33" s="683">
        <v>0</v>
      </c>
      <c r="F33" s="684" t="s">
        <v>567</v>
      </c>
      <c r="G33" s="685" t="s">
        <v>555</v>
      </c>
      <c r="H33" s="699" t="s">
        <v>171</v>
      </c>
      <c r="I33" s="686">
        <v>2</v>
      </c>
      <c r="J33" s="686">
        <v>3</v>
      </c>
      <c r="K33" s="687">
        <f t="shared" si="0"/>
        <v>5</v>
      </c>
      <c r="L33" s="686">
        <v>3</v>
      </c>
      <c r="M33" s="688">
        <v>2</v>
      </c>
      <c r="N33" s="687">
        <f t="shared" si="1"/>
        <v>5</v>
      </c>
      <c r="O33" s="687">
        <f t="shared" si="2"/>
        <v>10</v>
      </c>
      <c r="P33" s="696"/>
      <c r="Q33" s="685" t="s">
        <v>568</v>
      </c>
      <c r="R33" s="689"/>
      <c r="S33" s="616">
        <v>4</v>
      </c>
      <c r="T33" s="690">
        <f t="shared" si="3"/>
        <v>2</v>
      </c>
      <c r="U33" s="617" t="str">
        <f t="shared" si="4"/>
        <v>De acuerdo con lo programado</v>
      </c>
      <c r="V33" s="617"/>
      <c r="W33" s="616">
        <v>4</v>
      </c>
      <c r="X33" s="690">
        <f t="shared" si="5"/>
        <v>1.3333333333333333</v>
      </c>
      <c r="Y33" s="617" t="str">
        <f t="shared" si="6"/>
        <v>De acuerdo con lo programado</v>
      </c>
      <c r="Z33" s="693" t="s">
        <v>1687</v>
      </c>
      <c r="AA33" s="616">
        <v>3</v>
      </c>
      <c r="AB33" s="690">
        <f t="shared" si="7"/>
        <v>1</v>
      </c>
      <c r="AC33" s="617" t="str">
        <f t="shared" si="8"/>
        <v>De acuerdo con lo programado</v>
      </c>
      <c r="AD33" s="693" t="s">
        <v>1688</v>
      </c>
      <c r="AE33" s="616">
        <v>1</v>
      </c>
      <c r="AF33" s="690">
        <f t="shared" si="9"/>
        <v>0.5</v>
      </c>
      <c r="AG33" s="617" t="str">
        <f>IF(AF33="No hay ejecución","NA",IF(AF33&gt;=90%,"De acuerdo con lo programado",IF(AF33&gt;=51%,"Atraso Leve",IF(AF33&lt;51%,"En riesgo en cumplimiento"))))</f>
        <v>En riesgo en cumplimiento</v>
      </c>
      <c r="AH33" s="693" t="s">
        <v>1689</v>
      </c>
      <c r="AI33" s="616">
        <v>13</v>
      </c>
      <c r="AJ33" s="692">
        <f t="shared" si="11"/>
        <v>1.3</v>
      </c>
      <c r="AK33" s="617" t="str">
        <f t="shared" si="12"/>
        <v>De acuerdo con lo programado</v>
      </c>
      <c r="AL33" s="617"/>
    </row>
    <row r="34" spans="1:38" ht="81.599999999999994" customHeight="1" thickTop="1" thickBot="1">
      <c r="A34" s="682">
        <v>20</v>
      </c>
      <c r="B34" s="683">
        <v>3</v>
      </c>
      <c r="C34" s="683">
        <v>0</v>
      </c>
      <c r="D34" s="683">
        <v>2</v>
      </c>
      <c r="E34" s="683">
        <v>0</v>
      </c>
      <c r="F34" s="684" t="s">
        <v>569</v>
      </c>
      <c r="G34" s="685" t="s">
        <v>570</v>
      </c>
      <c r="H34" s="699" t="s">
        <v>171</v>
      </c>
      <c r="I34" s="686">
        <v>130</v>
      </c>
      <c r="J34" s="686"/>
      <c r="K34" s="687">
        <f t="shared" si="0"/>
        <v>130</v>
      </c>
      <c r="L34" s="686"/>
      <c r="M34" s="688"/>
      <c r="N34" s="687">
        <f t="shared" si="1"/>
        <v>0</v>
      </c>
      <c r="O34" s="687">
        <f t="shared" si="2"/>
        <v>130</v>
      </c>
      <c r="P34" s="696"/>
      <c r="Q34" s="685" t="s">
        <v>571</v>
      </c>
      <c r="R34" s="689"/>
      <c r="S34" s="616">
        <v>223</v>
      </c>
      <c r="T34" s="690">
        <f t="shared" si="3"/>
        <v>1.7153846153846153</v>
      </c>
      <c r="U34" s="617" t="str">
        <f t="shared" si="4"/>
        <v>De acuerdo con lo programado</v>
      </c>
      <c r="V34" s="617" t="s">
        <v>572</v>
      </c>
      <c r="W34" s="616">
        <v>1</v>
      </c>
      <c r="X34" s="690" t="str">
        <f t="shared" si="5"/>
        <v>No hay Programación</v>
      </c>
      <c r="Y34" s="617" t="str">
        <f t="shared" si="6"/>
        <v>De acuerdo con lo programado</v>
      </c>
      <c r="Z34" s="691" t="s">
        <v>1690</v>
      </c>
      <c r="AA34" s="616">
        <v>2</v>
      </c>
      <c r="AB34" s="690" t="str">
        <f t="shared" si="7"/>
        <v>No hay Programación</v>
      </c>
      <c r="AC34" s="617" t="str">
        <f t="shared" si="8"/>
        <v>De acuerdo con lo programado</v>
      </c>
      <c r="AD34" s="617" t="s">
        <v>1691</v>
      </c>
      <c r="AE34" s="616">
        <v>1</v>
      </c>
      <c r="AF34" s="690" t="str">
        <f t="shared" si="9"/>
        <v>No hay Programación</v>
      </c>
      <c r="AG34" s="617" t="str">
        <f t="shared" si="10"/>
        <v>De acuerdo con lo programado</v>
      </c>
      <c r="AH34" s="617" t="s">
        <v>1692</v>
      </c>
      <c r="AI34" s="616">
        <v>227</v>
      </c>
      <c r="AJ34" s="692">
        <f t="shared" si="11"/>
        <v>1.7461538461538462</v>
      </c>
      <c r="AK34" s="617" t="str">
        <f t="shared" si="12"/>
        <v>De acuerdo con lo programado</v>
      </c>
      <c r="AL34" s="617" t="s">
        <v>1693</v>
      </c>
    </row>
    <row r="35" spans="1:38" ht="58.8" thickTop="1" thickBot="1">
      <c r="A35" s="682">
        <v>21</v>
      </c>
      <c r="B35" s="683">
        <v>3</v>
      </c>
      <c r="C35" s="683">
        <v>0</v>
      </c>
      <c r="D35" s="683">
        <v>2</v>
      </c>
      <c r="E35" s="683">
        <v>0</v>
      </c>
      <c r="F35" s="684" t="s">
        <v>573</v>
      </c>
      <c r="G35" s="685" t="s">
        <v>920</v>
      </c>
      <c r="H35" s="699" t="s">
        <v>171</v>
      </c>
      <c r="I35" s="686">
        <v>1951</v>
      </c>
      <c r="J35" s="686">
        <v>1951</v>
      </c>
      <c r="K35" s="687">
        <f t="shared" si="0"/>
        <v>3902</v>
      </c>
      <c r="L35" s="686">
        <v>1951</v>
      </c>
      <c r="M35" s="688">
        <v>1951</v>
      </c>
      <c r="N35" s="687">
        <f t="shared" si="1"/>
        <v>3902</v>
      </c>
      <c r="O35" s="687">
        <f t="shared" si="2"/>
        <v>7804</v>
      </c>
      <c r="P35" s="898" t="s">
        <v>508</v>
      </c>
      <c r="Q35" s="685" t="s">
        <v>574</v>
      </c>
      <c r="R35" s="689" t="s">
        <v>1694</v>
      </c>
      <c r="S35" s="616">
        <v>1651</v>
      </c>
      <c r="T35" s="690">
        <f t="shared" si="3"/>
        <v>0.84623270117888261</v>
      </c>
      <c r="U35" s="617" t="str">
        <f t="shared" si="4"/>
        <v>Atraso Leve</v>
      </c>
      <c r="V35" s="617" t="s">
        <v>1695</v>
      </c>
      <c r="W35" s="616">
        <v>1571</v>
      </c>
      <c r="X35" s="690">
        <f t="shared" si="5"/>
        <v>0.80522808815991798</v>
      </c>
      <c r="Y35" s="617" t="str">
        <f t="shared" si="6"/>
        <v>Atraso Leve</v>
      </c>
      <c r="Z35" s="691" t="s">
        <v>1212</v>
      </c>
      <c r="AA35" s="616">
        <v>2150</v>
      </c>
      <c r="AB35" s="690">
        <f t="shared" si="7"/>
        <v>1.1019989748846746</v>
      </c>
      <c r="AC35" s="617" t="str">
        <f t="shared" si="8"/>
        <v>De acuerdo con lo programado</v>
      </c>
      <c r="AD35" s="617" t="s">
        <v>1696</v>
      </c>
      <c r="AE35" s="616">
        <v>1783</v>
      </c>
      <c r="AF35" s="690">
        <f t="shared" si="9"/>
        <v>0.91389031266017429</v>
      </c>
      <c r="AG35" s="617" t="str">
        <f t="shared" si="10"/>
        <v>De acuerdo con lo programado</v>
      </c>
      <c r="AH35" s="617" t="s">
        <v>1697</v>
      </c>
      <c r="AI35" s="616">
        <v>7155</v>
      </c>
      <c r="AJ35" s="692">
        <f t="shared" si="11"/>
        <v>0.91683751922091239</v>
      </c>
      <c r="AK35" s="617" t="str">
        <f t="shared" si="12"/>
        <v>De acuerdo con lo programado</v>
      </c>
      <c r="AL35" s="617"/>
    </row>
    <row r="36" spans="1:38" ht="61.2" customHeight="1" thickTop="1" thickBot="1">
      <c r="A36" s="682">
        <v>22</v>
      </c>
      <c r="B36" s="683">
        <v>3</v>
      </c>
      <c r="C36" s="683">
        <v>0</v>
      </c>
      <c r="D36" s="683">
        <v>2</v>
      </c>
      <c r="E36" s="683">
        <v>0</v>
      </c>
      <c r="F36" s="684" t="s">
        <v>575</v>
      </c>
      <c r="G36" s="685" t="s">
        <v>920</v>
      </c>
      <c r="H36" s="699" t="s">
        <v>171</v>
      </c>
      <c r="I36" s="686">
        <v>25</v>
      </c>
      <c r="J36" s="686">
        <v>53</v>
      </c>
      <c r="K36" s="687">
        <f t="shared" si="0"/>
        <v>78</v>
      </c>
      <c r="L36" s="686">
        <v>39</v>
      </c>
      <c r="M36" s="688">
        <v>39</v>
      </c>
      <c r="N36" s="687">
        <f t="shared" si="1"/>
        <v>78</v>
      </c>
      <c r="O36" s="687">
        <f t="shared" si="2"/>
        <v>156</v>
      </c>
      <c r="P36" s="900"/>
      <c r="Q36" s="685" t="s">
        <v>574</v>
      </c>
      <c r="R36" s="689" t="s">
        <v>1698</v>
      </c>
      <c r="S36" s="616">
        <v>25</v>
      </c>
      <c r="T36" s="690">
        <f t="shared" si="3"/>
        <v>1</v>
      </c>
      <c r="U36" s="617" t="str">
        <f t="shared" si="4"/>
        <v>De acuerdo con lo programado</v>
      </c>
      <c r="V36" s="617" t="s">
        <v>1445</v>
      </c>
      <c r="W36" s="616">
        <v>48</v>
      </c>
      <c r="X36" s="690">
        <f t="shared" si="5"/>
        <v>0.90566037735849059</v>
      </c>
      <c r="Y36" s="617" t="str">
        <f t="shared" si="6"/>
        <v>De acuerdo con lo programado</v>
      </c>
      <c r="Z36" s="691" t="s">
        <v>1213</v>
      </c>
      <c r="AA36" s="616">
        <v>41</v>
      </c>
      <c r="AB36" s="690">
        <f t="shared" si="7"/>
        <v>1.0512820512820513</v>
      </c>
      <c r="AC36" s="617" t="str">
        <f t="shared" si="8"/>
        <v>De acuerdo con lo programado</v>
      </c>
      <c r="AD36" s="617" t="s">
        <v>1699</v>
      </c>
      <c r="AE36" s="616">
        <v>37</v>
      </c>
      <c r="AF36" s="690">
        <f t="shared" si="9"/>
        <v>0.94871794871794868</v>
      </c>
      <c r="AG36" s="617" t="str">
        <f t="shared" si="10"/>
        <v>De acuerdo con lo programado</v>
      </c>
      <c r="AH36" s="617" t="s">
        <v>1700</v>
      </c>
      <c r="AI36" s="616">
        <v>151</v>
      </c>
      <c r="AJ36" s="692">
        <f t="shared" si="11"/>
        <v>0.96794871794871795</v>
      </c>
      <c r="AK36" s="617" t="str">
        <f t="shared" si="12"/>
        <v>De acuerdo con lo programado</v>
      </c>
      <c r="AL36" s="617"/>
    </row>
    <row r="37" spans="1:38" ht="58.8" thickTop="1" thickBot="1">
      <c r="A37" s="682">
        <v>23</v>
      </c>
      <c r="B37" s="683">
        <v>3</v>
      </c>
      <c r="C37" s="683">
        <v>0</v>
      </c>
      <c r="D37" s="683">
        <v>2</v>
      </c>
      <c r="E37" s="683">
        <v>0</v>
      </c>
      <c r="F37" s="684" t="s">
        <v>576</v>
      </c>
      <c r="G37" s="685" t="s">
        <v>1701</v>
      </c>
      <c r="H37" s="699" t="s">
        <v>530</v>
      </c>
      <c r="I37" s="686">
        <v>100</v>
      </c>
      <c r="J37" s="686"/>
      <c r="K37" s="687">
        <f t="shared" si="0"/>
        <v>100</v>
      </c>
      <c r="L37" s="686"/>
      <c r="M37" s="688"/>
      <c r="N37" s="687">
        <f t="shared" si="1"/>
        <v>0</v>
      </c>
      <c r="O37" s="687">
        <f t="shared" si="2"/>
        <v>100</v>
      </c>
      <c r="P37" s="696"/>
      <c r="Q37" s="685" t="s">
        <v>577</v>
      </c>
      <c r="R37" s="689" t="s">
        <v>578</v>
      </c>
      <c r="S37" s="616">
        <v>100</v>
      </c>
      <c r="T37" s="690">
        <f t="shared" si="3"/>
        <v>1</v>
      </c>
      <c r="U37" s="617" t="str">
        <f t="shared" si="4"/>
        <v>De acuerdo con lo programado</v>
      </c>
      <c r="V37" s="617" t="s">
        <v>1446</v>
      </c>
      <c r="W37" s="694">
        <v>1</v>
      </c>
      <c r="X37" s="690" t="str">
        <f t="shared" si="5"/>
        <v>No hay Programación</v>
      </c>
      <c r="Y37" s="617" t="str">
        <f t="shared" si="6"/>
        <v>De acuerdo con lo programado</v>
      </c>
      <c r="Z37" s="693" t="s">
        <v>1702</v>
      </c>
      <c r="AA37" s="694">
        <v>1</v>
      </c>
      <c r="AB37" s="690" t="str">
        <f t="shared" si="7"/>
        <v>No hay Programación</v>
      </c>
      <c r="AC37" s="617" t="str">
        <f t="shared" si="8"/>
        <v>De acuerdo con lo programado</v>
      </c>
      <c r="AD37" s="617" t="s">
        <v>1703</v>
      </c>
      <c r="AE37" s="694">
        <v>1</v>
      </c>
      <c r="AF37" s="690" t="str">
        <f t="shared" si="9"/>
        <v>No hay Programación</v>
      </c>
      <c r="AG37" s="617" t="str">
        <f t="shared" si="10"/>
        <v>De acuerdo con lo programado</v>
      </c>
      <c r="AH37" s="617" t="s">
        <v>1704</v>
      </c>
      <c r="AI37" s="616">
        <v>100</v>
      </c>
      <c r="AJ37" s="692">
        <f t="shared" si="11"/>
        <v>1</v>
      </c>
      <c r="AK37" s="617" t="str">
        <f t="shared" si="12"/>
        <v>De acuerdo con lo programado</v>
      </c>
      <c r="AL37" s="617"/>
    </row>
    <row r="38" spans="1:38" ht="108.6" customHeight="1" thickTop="1" thickBot="1">
      <c r="A38" s="682">
        <v>24</v>
      </c>
      <c r="B38" s="683">
        <v>3</v>
      </c>
      <c r="C38" s="683">
        <v>0</v>
      </c>
      <c r="D38" s="683">
        <v>2</v>
      </c>
      <c r="E38" s="683">
        <v>0</v>
      </c>
      <c r="F38" s="684" t="s">
        <v>1705</v>
      </c>
      <c r="G38" s="685" t="s">
        <v>579</v>
      </c>
      <c r="H38" s="699" t="s">
        <v>580</v>
      </c>
      <c r="I38" s="686">
        <v>100</v>
      </c>
      <c r="J38" s="686"/>
      <c r="K38" s="687">
        <f t="shared" si="0"/>
        <v>100</v>
      </c>
      <c r="L38" s="686"/>
      <c r="M38" s="688"/>
      <c r="N38" s="687">
        <f t="shared" si="1"/>
        <v>0</v>
      </c>
      <c r="O38" s="687">
        <f t="shared" si="2"/>
        <v>100</v>
      </c>
      <c r="P38" s="696"/>
      <c r="Q38" s="685" t="s">
        <v>581</v>
      </c>
      <c r="R38" s="689" t="s">
        <v>582</v>
      </c>
      <c r="S38" s="616">
        <v>100</v>
      </c>
      <c r="T38" s="690">
        <f t="shared" si="3"/>
        <v>1</v>
      </c>
      <c r="U38" s="617" t="str">
        <f t="shared" si="4"/>
        <v>De acuerdo con lo programado</v>
      </c>
      <c r="V38" s="617" t="s">
        <v>1447</v>
      </c>
      <c r="W38" s="694">
        <v>1</v>
      </c>
      <c r="X38" s="690" t="str">
        <f t="shared" si="5"/>
        <v>No hay Programación</v>
      </c>
      <c r="Y38" s="617" t="str">
        <f t="shared" si="6"/>
        <v>De acuerdo con lo programado</v>
      </c>
      <c r="Z38" s="693" t="s">
        <v>1706</v>
      </c>
      <c r="AA38" s="694">
        <v>1</v>
      </c>
      <c r="AB38" s="690" t="str">
        <f t="shared" si="7"/>
        <v>No hay Programación</v>
      </c>
      <c r="AC38" s="617" t="str">
        <f t="shared" si="8"/>
        <v>De acuerdo con lo programado</v>
      </c>
      <c r="AD38" s="693" t="s">
        <v>1707</v>
      </c>
      <c r="AE38" s="694">
        <v>1</v>
      </c>
      <c r="AF38" s="690" t="str">
        <f t="shared" si="9"/>
        <v>No hay Programación</v>
      </c>
      <c r="AG38" s="617" t="str">
        <f t="shared" si="10"/>
        <v>De acuerdo con lo programado</v>
      </c>
      <c r="AH38" s="693" t="s">
        <v>1708</v>
      </c>
      <c r="AI38" s="616">
        <v>100</v>
      </c>
      <c r="AJ38" s="692">
        <f t="shared" si="11"/>
        <v>1</v>
      </c>
      <c r="AK38" s="617" t="str">
        <f t="shared" si="12"/>
        <v>De acuerdo con lo programado</v>
      </c>
      <c r="AL38" s="617"/>
    </row>
    <row r="39" spans="1:38" ht="58.8" thickTop="1" thickBot="1">
      <c r="A39" s="682">
        <v>25</v>
      </c>
      <c r="B39" s="683">
        <v>3</v>
      </c>
      <c r="C39" s="683">
        <v>0</v>
      </c>
      <c r="D39" s="683">
        <v>2</v>
      </c>
      <c r="E39" s="683">
        <v>0</v>
      </c>
      <c r="F39" s="684" t="s">
        <v>583</v>
      </c>
      <c r="G39" s="685" t="s">
        <v>584</v>
      </c>
      <c r="H39" s="699" t="s">
        <v>100</v>
      </c>
      <c r="I39" s="686">
        <v>25</v>
      </c>
      <c r="J39" s="686">
        <v>30</v>
      </c>
      <c r="K39" s="687">
        <f t="shared" si="0"/>
        <v>55</v>
      </c>
      <c r="L39" s="686">
        <v>30</v>
      </c>
      <c r="M39" s="688">
        <v>15</v>
      </c>
      <c r="N39" s="687">
        <f t="shared" si="1"/>
        <v>45</v>
      </c>
      <c r="O39" s="687">
        <f t="shared" si="2"/>
        <v>100</v>
      </c>
      <c r="P39" s="898" t="s">
        <v>508</v>
      </c>
      <c r="Q39" s="685" t="s">
        <v>585</v>
      </c>
      <c r="R39" s="689"/>
      <c r="S39" s="616">
        <v>26</v>
      </c>
      <c r="T39" s="690">
        <f t="shared" si="3"/>
        <v>1.04</v>
      </c>
      <c r="U39" s="617" t="str">
        <f t="shared" si="4"/>
        <v>De acuerdo con lo programado</v>
      </c>
      <c r="V39" s="691" t="s">
        <v>1448</v>
      </c>
      <c r="W39" s="616">
        <v>32</v>
      </c>
      <c r="X39" s="690">
        <f t="shared" si="5"/>
        <v>1.0666666666666667</v>
      </c>
      <c r="Y39" s="617" t="str">
        <f t="shared" si="6"/>
        <v>De acuerdo con lo programado</v>
      </c>
      <c r="Z39" s="691" t="s">
        <v>1709</v>
      </c>
      <c r="AA39" s="616">
        <v>60</v>
      </c>
      <c r="AB39" s="690">
        <f t="shared" si="7"/>
        <v>2</v>
      </c>
      <c r="AC39" s="617" t="str">
        <f t="shared" si="8"/>
        <v>De acuerdo con lo programado</v>
      </c>
      <c r="AD39" s="617" t="s">
        <v>1710</v>
      </c>
      <c r="AE39" s="616">
        <v>30</v>
      </c>
      <c r="AF39" s="690">
        <f t="shared" si="9"/>
        <v>2</v>
      </c>
      <c r="AG39" s="617" t="str">
        <f t="shared" si="10"/>
        <v>De acuerdo con lo programado</v>
      </c>
      <c r="AH39" s="617" t="s">
        <v>1711</v>
      </c>
      <c r="AI39" s="616">
        <v>148</v>
      </c>
      <c r="AJ39" s="692">
        <f t="shared" si="11"/>
        <v>1.48</v>
      </c>
      <c r="AK39" s="617" t="str">
        <f t="shared" si="12"/>
        <v>De acuerdo con lo programado</v>
      </c>
      <c r="AL39" s="617" t="s">
        <v>1712</v>
      </c>
    </row>
    <row r="40" spans="1:38" ht="69.599999999999994" customHeight="1" thickTop="1" thickBot="1">
      <c r="A40" s="682">
        <v>26</v>
      </c>
      <c r="B40" s="683">
        <v>3</v>
      </c>
      <c r="C40" s="683">
        <v>0</v>
      </c>
      <c r="D40" s="683">
        <v>2</v>
      </c>
      <c r="E40" s="683">
        <v>0</v>
      </c>
      <c r="F40" s="684" t="s">
        <v>586</v>
      </c>
      <c r="G40" s="685" t="s">
        <v>587</v>
      </c>
      <c r="H40" s="699" t="s">
        <v>171</v>
      </c>
      <c r="I40" s="686">
        <v>100</v>
      </c>
      <c r="J40" s="686"/>
      <c r="K40" s="687">
        <f t="shared" si="0"/>
        <v>100</v>
      </c>
      <c r="L40" s="686"/>
      <c r="M40" s="688"/>
      <c r="N40" s="687">
        <f t="shared" si="1"/>
        <v>0</v>
      </c>
      <c r="O40" s="687">
        <f t="shared" si="2"/>
        <v>100</v>
      </c>
      <c r="P40" s="900"/>
      <c r="Q40" s="685" t="s">
        <v>588</v>
      </c>
      <c r="R40" s="689" t="s">
        <v>589</v>
      </c>
      <c r="S40" s="616">
        <v>100</v>
      </c>
      <c r="T40" s="690">
        <f>IF(S40="","No hay ejecución",IF(AND(I40=0),"No hay Programación", S40/I40))</f>
        <v>1</v>
      </c>
      <c r="U40" s="617" t="str">
        <f t="shared" si="4"/>
        <v>De acuerdo con lo programado</v>
      </c>
      <c r="V40" s="617" t="s">
        <v>1449</v>
      </c>
      <c r="W40" s="694">
        <v>1</v>
      </c>
      <c r="X40" s="690" t="str">
        <f t="shared" si="5"/>
        <v>No hay Programación</v>
      </c>
      <c r="Y40" s="617" t="str">
        <f t="shared" si="6"/>
        <v>De acuerdo con lo programado</v>
      </c>
      <c r="Z40" s="691" t="s">
        <v>1713</v>
      </c>
      <c r="AA40" s="694">
        <v>1</v>
      </c>
      <c r="AB40" s="690" t="str">
        <f t="shared" si="7"/>
        <v>No hay Programación</v>
      </c>
      <c r="AC40" s="617" t="str">
        <f t="shared" si="8"/>
        <v>De acuerdo con lo programado</v>
      </c>
      <c r="AD40" s="617" t="s">
        <v>1714</v>
      </c>
      <c r="AE40" s="616">
        <v>100</v>
      </c>
      <c r="AF40" s="690" t="str">
        <f t="shared" si="9"/>
        <v>No hay Programación</v>
      </c>
      <c r="AG40" s="617" t="str">
        <f t="shared" si="10"/>
        <v>De acuerdo con lo programado</v>
      </c>
      <c r="AH40" s="617" t="s">
        <v>1715</v>
      </c>
      <c r="AI40" s="616">
        <v>100</v>
      </c>
      <c r="AJ40" s="692">
        <f t="shared" si="11"/>
        <v>1</v>
      </c>
      <c r="AK40" s="617" t="str">
        <f t="shared" si="12"/>
        <v>De acuerdo con lo programado</v>
      </c>
      <c r="AL40" s="617"/>
    </row>
    <row r="41" spans="1:38" ht="161.25" customHeight="1" thickTop="1" thickBot="1">
      <c r="A41" s="682">
        <v>27</v>
      </c>
      <c r="B41" s="683">
        <v>3</v>
      </c>
      <c r="C41" s="683">
        <v>0</v>
      </c>
      <c r="D41" s="683">
        <v>2</v>
      </c>
      <c r="E41" s="683">
        <v>0</v>
      </c>
      <c r="F41" s="684" t="s">
        <v>590</v>
      </c>
      <c r="G41" s="685" t="s">
        <v>591</v>
      </c>
      <c r="H41" s="699" t="s">
        <v>592</v>
      </c>
      <c r="I41" s="686">
        <v>100</v>
      </c>
      <c r="J41" s="686"/>
      <c r="K41" s="687">
        <f t="shared" si="0"/>
        <v>100</v>
      </c>
      <c r="L41" s="686"/>
      <c r="M41" s="688"/>
      <c r="N41" s="687">
        <f t="shared" si="1"/>
        <v>0</v>
      </c>
      <c r="O41" s="687">
        <f t="shared" si="2"/>
        <v>100</v>
      </c>
      <c r="P41" s="696"/>
      <c r="Q41" s="685" t="s">
        <v>593</v>
      </c>
      <c r="R41" s="689" t="s">
        <v>594</v>
      </c>
      <c r="S41" s="616">
        <v>100</v>
      </c>
      <c r="T41" s="690">
        <f t="shared" si="3"/>
        <v>1</v>
      </c>
      <c r="U41" s="617" t="str">
        <f t="shared" si="4"/>
        <v>De acuerdo con lo programado</v>
      </c>
      <c r="V41" s="617" t="s">
        <v>1450</v>
      </c>
      <c r="W41" s="694">
        <v>1</v>
      </c>
      <c r="X41" s="690" t="str">
        <f t="shared" si="5"/>
        <v>No hay Programación</v>
      </c>
      <c r="Y41" s="617" t="str">
        <f t="shared" si="6"/>
        <v>De acuerdo con lo programado</v>
      </c>
      <c r="Z41" s="693" t="s">
        <v>1716</v>
      </c>
      <c r="AA41" s="694">
        <v>1</v>
      </c>
      <c r="AB41" s="690" t="str">
        <f t="shared" si="7"/>
        <v>No hay Programación</v>
      </c>
      <c r="AC41" s="617" t="str">
        <f t="shared" si="8"/>
        <v>De acuerdo con lo programado</v>
      </c>
      <c r="AD41" s="617" t="s">
        <v>1717</v>
      </c>
      <c r="AE41" s="694">
        <v>1</v>
      </c>
      <c r="AF41" s="690" t="str">
        <f t="shared" si="9"/>
        <v>No hay Programación</v>
      </c>
      <c r="AG41" s="617" t="str">
        <f t="shared" si="10"/>
        <v>De acuerdo con lo programado</v>
      </c>
      <c r="AH41" s="617" t="s">
        <v>1718</v>
      </c>
      <c r="AI41" s="616">
        <v>100</v>
      </c>
      <c r="AJ41" s="692">
        <f t="shared" si="11"/>
        <v>1</v>
      </c>
      <c r="AK41" s="617" t="str">
        <f t="shared" si="12"/>
        <v>De acuerdo con lo programado</v>
      </c>
      <c r="AL41" s="617"/>
    </row>
    <row r="42" spans="1:38" ht="67.95" customHeight="1" thickTop="1" thickBot="1">
      <c r="A42" s="682">
        <v>28</v>
      </c>
      <c r="B42" s="683">
        <v>3</v>
      </c>
      <c r="C42" s="683">
        <v>0</v>
      </c>
      <c r="D42" s="683">
        <v>2</v>
      </c>
      <c r="E42" s="683">
        <v>0</v>
      </c>
      <c r="F42" s="684" t="s">
        <v>595</v>
      </c>
      <c r="G42" s="685" t="s">
        <v>591</v>
      </c>
      <c r="H42" s="699" t="s">
        <v>592</v>
      </c>
      <c r="I42" s="686">
        <v>100</v>
      </c>
      <c r="J42" s="686"/>
      <c r="K42" s="687">
        <f t="shared" si="0"/>
        <v>100</v>
      </c>
      <c r="L42" s="686"/>
      <c r="M42" s="688"/>
      <c r="N42" s="687">
        <f t="shared" si="1"/>
        <v>0</v>
      </c>
      <c r="O42" s="687">
        <f t="shared" si="2"/>
        <v>100</v>
      </c>
      <c r="P42" s="696"/>
      <c r="Q42" s="685" t="s">
        <v>596</v>
      </c>
      <c r="R42" s="689" t="s">
        <v>597</v>
      </c>
      <c r="S42" s="616">
        <v>100</v>
      </c>
      <c r="T42" s="690">
        <f t="shared" si="3"/>
        <v>1</v>
      </c>
      <c r="U42" s="617" t="str">
        <f t="shared" si="4"/>
        <v>De acuerdo con lo programado</v>
      </c>
      <c r="V42" s="617" t="s">
        <v>1451</v>
      </c>
      <c r="W42" s="694">
        <v>1</v>
      </c>
      <c r="X42" s="690" t="str">
        <f t="shared" si="5"/>
        <v>No hay Programación</v>
      </c>
      <c r="Y42" s="617" t="str">
        <f t="shared" si="6"/>
        <v>De acuerdo con lo programado</v>
      </c>
      <c r="Z42" s="691" t="s">
        <v>1719</v>
      </c>
      <c r="AA42" s="694">
        <v>1</v>
      </c>
      <c r="AB42" s="690" t="str">
        <f t="shared" si="7"/>
        <v>No hay Programación</v>
      </c>
      <c r="AC42" s="617" t="str">
        <f t="shared" si="8"/>
        <v>De acuerdo con lo programado</v>
      </c>
      <c r="AD42" s="617" t="s">
        <v>1720</v>
      </c>
      <c r="AE42" s="616">
        <v>100</v>
      </c>
      <c r="AF42" s="690" t="str">
        <f t="shared" si="9"/>
        <v>No hay Programación</v>
      </c>
      <c r="AG42" s="617" t="str">
        <f t="shared" si="10"/>
        <v>De acuerdo con lo programado</v>
      </c>
      <c r="AH42" s="617" t="s">
        <v>1721</v>
      </c>
      <c r="AI42" s="616">
        <v>100</v>
      </c>
      <c r="AJ42" s="692">
        <f t="shared" si="11"/>
        <v>1</v>
      </c>
      <c r="AK42" s="617" t="str">
        <f t="shared" si="12"/>
        <v>De acuerdo con lo programado</v>
      </c>
      <c r="AL42" s="617"/>
    </row>
    <row r="43" spans="1:38" ht="62.55" customHeight="1" thickTop="1" thickBot="1">
      <c r="A43" s="682">
        <v>29</v>
      </c>
      <c r="B43" s="683">
        <v>3</v>
      </c>
      <c r="C43" s="683">
        <v>0</v>
      </c>
      <c r="D43" s="683">
        <v>2</v>
      </c>
      <c r="E43" s="683">
        <v>0</v>
      </c>
      <c r="F43" s="684" t="s">
        <v>598</v>
      </c>
      <c r="G43" s="685" t="s">
        <v>599</v>
      </c>
      <c r="H43" s="699" t="s">
        <v>79</v>
      </c>
      <c r="I43" s="686">
        <v>1</v>
      </c>
      <c r="J43" s="686">
        <v>2</v>
      </c>
      <c r="K43" s="687">
        <f t="shared" si="0"/>
        <v>3</v>
      </c>
      <c r="L43" s="686">
        <v>1</v>
      </c>
      <c r="M43" s="688">
        <v>2</v>
      </c>
      <c r="N43" s="687">
        <f t="shared" si="1"/>
        <v>3</v>
      </c>
      <c r="O43" s="687">
        <f t="shared" si="2"/>
        <v>6</v>
      </c>
      <c r="P43" s="696"/>
      <c r="Q43" s="685" t="s">
        <v>600</v>
      </c>
      <c r="R43" s="689"/>
      <c r="S43" s="616">
        <v>2</v>
      </c>
      <c r="T43" s="690">
        <f t="shared" si="3"/>
        <v>2</v>
      </c>
      <c r="U43" s="617" t="str">
        <f t="shared" si="4"/>
        <v>De acuerdo con lo programado</v>
      </c>
      <c r="V43" s="617" t="s">
        <v>1452</v>
      </c>
      <c r="W43" s="616">
        <v>2</v>
      </c>
      <c r="X43" s="690">
        <f t="shared" si="5"/>
        <v>1</v>
      </c>
      <c r="Y43" s="617" t="str">
        <f t="shared" si="6"/>
        <v>De acuerdo con lo programado</v>
      </c>
      <c r="Z43" s="693" t="s">
        <v>1722</v>
      </c>
      <c r="AA43" s="616">
        <v>1</v>
      </c>
      <c r="AB43" s="690">
        <f t="shared" si="7"/>
        <v>1</v>
      </c>
      <c r="AC43" s="617" t="str">
        <f t="shared" si="8"/>
        <v>De acuerdo con lo programado</v>
      </c>
      <c r="AD43" s="617" t="s">
        <v>1723</v>
      </c>
      <c r="AE43" s="616">
        <v>2</v>
      </c>
      <c r="AF43" s="690">
        <f t="shared" si="9"/>
        <v>1</v>
      </c>
      <c r="AG43" s="617" t="str">
        <f t="shared" si="10"/>
        <v>De acuerdo con lo programado</v>
      </c>
      <c r="AH43" s="617" t="s">
        <v>1724</v>
      </c>
      <c r="AI43" s="616">
        <v>7</v>
      </c>
      <c r="AJ43" s="692">
        <f t="shared" si="11"/>
        <v>1.1666666666666667</v>
      </c>
      <c r="AK43" s="617" t="str">
        <f t="shared" si="12"/>
        <v>De acuerdo con lo programado</v>
      </c>
      <c r="AL43" s="617"/>
    </row>
    <row r="44" spans="1:38" ht="61.2" customHeight="1" thickTop="1" thickBot="1">
      <c r="A44" s="682">
        <v>30</v>
      </c>
      <c r="B44" s="683">
        <v>3</v>
      </c>
      <c r="C44" s="683">
        <v>0</v>
      </c>
      <c r="D44" s="683">
        <v>2</v>
      </c>
      <c r="E44" s="683">
        <v>0</v>
      </c>
      <c r="F44" s="684" t="s">
        <v>601</v>
      </c>
      <c r="G44" s="685" t="s">
        <v>602</v>
      </c>
      <c r="H44" s="699" t="s">
        <v>171</v>
      </c>
      <c r="I44" s="686">
        <v>100</v>
      </c>
      <c r="J44" s="686"/>
      <c r="K44" s="687">
        <f t="shared" si="0"/>
        <v>100</v>
      </c>
      <c r="L44" s="686"/>
      <c r="M44" s="688"/>
      <c r="N44" s="687">
        <f t="shared" si="1"/>
        <v>0</v>
      </c>
      <c r="O44" s="687">
        <f t="shared" si="2"/>
        <v>100</v>
      </c>
      <c r="P44" s="898" t="s">
        <v>508</v>
      </c>
      <c r="Q44" s="685" t="s">
        <v>603</v>
      </c>
      <c r="R44" s="689" t="s">
        <v>604</v>
      </c>
      <c r="S44" s="616">
        <v>100</v>
      </c>
      <c r="T44" s="690">
        <f t="shared" si="3"/>
        <v>1</v>
      </c>
      <c r="U44" s="617" t="str">
        <f t="shared" si="4"/>
        <v>De acuerdo con lo programado</v>
      </c>
      <c r="V44" s="617" t="s">
        <v>1453</v>
      </c>
      <c r="W44" s="694">
        <v>1</v>
      </c>
      <c r="X44" s="690" t="str">
        <f t="shared" si="5"/>
        <v>No hay Programación</v>
      </c>
      <c r="Y44" s="617" t="str">
        <f t="shared" si="6"/>
        <v>De acuerdo con lo programado</v>
      </c>
      <c r="Z44" s="693" t="s">
        <v>1725</v>
      </c>
      <c r="AA44" s="694">
        <v>1</v>
      </c>
      <c r="AB44" s="690" t="str">
        <f t="shared" si="7"/>
        <v>No hay Programación</v>
      </c>
      <c r="AC44" s="617" t="str">
        <f t="shared" si="8"/>
        <v>De acuerdo con lo programado</v>
      </c>
      <c r="AD44" s="617" t="s">
        <v>1726</v>
      </c>
      <c r="AE44" s="694">
        <v>1</v>
      </c>
      <c r="AF44" s="690" t="str">
        <f t="shared" si="9"/>
        <v>No hay Programación</v>
      </c>
      <c r="AG44" s="617" t="str">
        <f t="shared" si="10"/>
        <v>De acuerdo con lo programado</v>
      </c>
      <c r="AH44" s="617" t="s">
        <v>1727</v>
      </c>
      <c r="AI44" s="616">
        <v>100</v>
      </c>
      <c r="AJ44" s="692">
        <f t="shared" si="11"/>
        <v>1</v>
      </c>
      <c r="AK44" s="617" t="str">
        <f t="shared" si="12"/>
        <v>De acuerdo con lo programado</v>
      </c>
      <c r="AL44" s="617"/>
    </row>
    <row r="45" spans="1:38" ht="52.2" customHeight="1" thickTop="1" thickBot="1">
      <c r="A45" s="682">
        <v>31</v>
      </c>
      <c r="B45" s="683">
        <v>3</v>
      </c>
      <c r="C45" s="683">
        <v>0</v>
      </c>
      <c r="D45" s="683">
        <v>2</v>
      </c>
      <c r="E45" s="683">
        <v>0</v>
      </c>
      <c r="F45" s="684" t="s">
        <v>1728</v>
      </c>
      <c r="G45" s="685" t="s">
        <v>605</v>
      </c>
      <c r="H45" s="699" t="s">
        <v>507</v>
      </c>
      <c r="I45" s="686">
        <v>100</v>
      </c>
      <c r="J45" s="686"/>
      <c r="K45" s="687">
        <f>I45+J45</f>
        <v>100</v>
      </c>
      <c r="L45" s="686"/>
      <c r="M45" s="688"/>
      <c r="N45" s="687">
        <f>L45+M45</f>
        <v>0</v>
      </c>
      <c r="O45" s="687">
        <f>K45+N45</f>
        <v>100</v>
      </c>
      <c r="P45" s="900"/>
      <c r="Q45" s="685" t="s">
        <v>606</v>
      </c>
      <c r="R45" s="689" t="s">
        <v>607</v>
      </c>
      <c r="S45" s="616">
        <v>100</v>
      </c>
      <c r="T45" s="690">
        <f t="shared" si="3"/>
        <v>1</v>
      </c>
      <c r="U45" s="617" t="str">
        <f t="shared" si="4"/>
        <v>De acuerdo con lo programado</v>
      </c>
      <c r="V45" s="617" t="s">
        <v>1454</v>
      </c>
      <c r="W45" s="694">
        <v>1</v>
      </c>
      <c r="X45" s="690" t="str">
        <f t="shared" si="5"/>
        <v>No hay Programación</v>
      </c>
      <c r="Y45" s="617" t="str">
        <f t="shared" si="6"/>
        <v>De acuerdo con lo programado</v>
      </c>
      <c r="Z45" s="691" t="s">
        <v>1729</v>
      </c>
      <c r="AA45" s="694">
        <v>1</v>
      </c>
      <c r="AB45" s="690" t="str">
        <f t="shared" si="7"/>
        <v>No hay Programación</v>
      </c>
      <c r="AC45" s="617" t="str">
        <f t="shared" si="8"/>
        <v>De acuerdo con lo programado</v>
      </c>
      <c r="AD45" s="617" t="s">
        <v>1730</v>
      </c>
      <c r="AE45" s="694">
        <v>1</v>
      </c>
      <c r="AF45" s="690" t="str">
        <f t="shared" si="9"/>
        <v>No hay Programación</v>
      </c>
      <c r="AG45" s="617" t="str">
        <f t="shared" si="10"/>
        <v>De acuerdo con lo programado</v>
      </c>
      <c r="AH45" s="617" t="s">
        <v>1731</v>
      </c>
      <c r="AI45" s="616">
        <v>100</v>
      </c>
      <c r="AJ45" s="692">
        <f t="shared" si="11"/>
        <v>1</v>
      </c>
      <c r="AK45" s="617" t="str">
        <f t="shared" si="12"/>
        <v>De acuerdo con lo programado</v>
      </c>
      <c r="AL45" s="617"/>
    </row>
    <row r="46" spans="1:38" ht="54.6" customHeight="1" thickTop="1" thickBot="1">
      <c r="A46" s="682">
        <v>32</v>
      </c>
      <c r="B46" s="683">
        <v>3</v>
      </c>
      <c r="C46" s="683">
        <v>0</v>
      </c>
      <c r="D46" s="683">
        <v>2</v>
      </c>
      <c r="E46" s="683">
        <v>0</v>
      </c>
      <c r="F46" s="684" t="s">
        <v>608</v>
      </c>
      <c r="G46" s="685" t="s">
        <v>609</v>
      </c>
      <c r="H46" s="699" t="s">
        <v>171</v>
      </c>
      <c r="I46" s="686">
        <v>100</v>
      </c>
      <c r="J46" s="686"/>
      <c r="K46" s="687">
        <f>I46+J46</f>
        <v>100</v>
      </c>
      <c r="L46" s="686"/>
      <c r="M46" s="688"/>
      <c r="N46" s="687">
        <f>L46+M46</f>
        <v>0</v>
      </c>
      <c r="O46" s="687">
        <f>K46+N46</f>
        <v>100</v>
      </c>
      <c r="P46" s="696"/>
      <c r="Q46" s="685" t="s">
        <v>610</v>
      </c>
      <c r="R46" s="689" t="s">
        <v>611</v>
      </c>
      <c r="S46" s="616">
        <v>100</v>
      </c>
      <c r="T46" s="690">
        <f t="shared" si="3"/>
        <v>1</v>
      </c>
      <c r="U46" s="617" t="str">
        <f t="shared" si="4"/>
        <v>De acuerdo con lo programado</v>
      </c>
      <c r="V46" s="617" t="s">
        <v>1455</v>
      </c>
      <c r="W46" s="694">
        <v>1</v>
      </c>
      <c r="X46" s="690" t="str">
        <f t="shared" si="5"/>
        <v>No hay Programación</v>
      </c>
      <c r="Y46" s="617" t="str">
        <f t="shared" si="6"/>
        <v>De acuerdo con lo programado</v>
      </c>
      <c r="Z46" s="691" t="s">
        <v>1732</v>
      </c>
      <c r="AA46" s="694">
        <v>1</v>
      </c>
      <c r="AB46" s="690" t="str">
        <f t="shared" si="7"/>
        <v>No hay Programación</v>
      </c>
      <c r="AC46" s="617" t="str">
        <f t="shared" si="8"/>
        <v>De acuerdo con lo programado</v>
      </c>
      <c r="AD46" s="617" t="s">
        <v>1733</v>
      </c>
      <c r="AE46" s="694">
        <v>1</v>
      </c>
      <c r="AF46" s="690" t="str">
        <f t="shared" si="9"/>
        <v>No hay Programación</v>
      </c>
      <c r="AG46" s="617" t="str">
        <f t="shared" si="10"/>
        <v>De acuerdo con lo programado</v>
      </c>
      <c r="AH46" s="617" t="s">
        <v>1734</v>
      </c>
      <c r="AI46" s="616">
        <v>100</v>
      </c>
      <c r="AJ46" s="692">
        <f t="shared" si="11"/>
        <v>1</v>
      </c>
      <c r="AK46" s="617" t="str">
        <f t="shared" si="12"/>
        <v>De acuerdo con lo programado</v>
      </c>
      <c r="AL46" s="617"/>
    </row>
    <row r="47" spans="1:38" ht="20.399999999999999" thickTop="1" thickBot="1">
      <c r="A47" s="682">
        <v>33</v>
      </c>
      <c r="B47" s="683">
        <v>3</v>
      </c>
      <c r="C47" s="683">
        <v>0</v>
      </c>
      <c r="D47" s="683">
        <v>2</v>
      </c>
      <c r="E47" s="683">
        <v>0</v>
      </c>
      <c r="F47" s="684" t="s">
        <v>612</v>
      </c>
      <c r="G47" s="685" t="s">
        <v>613</v>
      </c>
      <c r="H47" s="699" t="s">
        <v>79</v>
      </c>
      <c r="I47" s="686">
        <v>25</v>
      </c>
      <c r="J47" s="686">
        <v>25</v>
      </c>
      <c r="K47" s="687">
        <f>I47+J47</f>
        <v>50</v>
      </c>
      <c r="L47" s="686">
        <v>25</v>
      </c>
      <c r="M47" s="688">
        <v>25</v>
      </c>
      <c r="N47" s="687">
        <f>L47+M47</f>
        <v>50</v>
      </c>
      <c r="O47" s="687">
        <f>K47+N47</f>
        <v>100</v>
      </c>
      <c r="P47" s="696"/>
      <c r="Q47" s="685" t="s">
        <v>610</v>
      </c>
      <c r="R47" s="689"/>
      <c r="S47" s="616">
        <v>28</v>
      </c>
      <c r="T47" s="690">
        <f t="shared" si="3"/>
        <v>1.1200000000000001</v>
      </c>
      <c r="U47" s="617" t="str">
        <f t="shared" si="4"/>
        <v>De acuerdo con lo programado</v>
      </c>
      <c r="V47" s="617"/>
      <c r="W47" s="616">
        <v>19</v>
      </c>
      <c r="X47" s="690">
        <f t="shared" si="5"/>
        <v>0.76</v>
      </c>
      <c r="Y47" s="617" t="str">
        <f t="shared" si="6"/>
        <v>Atraso Leve</v>
      </c>
      <c r="Z47" s="691" t="s">
        <v>1735</v>
      </c>
      <c r="AA47" s="616">
        <v>27</v>
      </c>
      <c r="AB47" s="690">
        <f t="shared" si="7"/>
        <v>1.08</v>
      </c>
      <c r="AC47" s="617" t="str">
        <f t="shared" si="8"/>
        <v>De acuerdo con lo programado</v>
      </c>
      <c r="AD47" s="617" t="s">
        <v>1736</v>
      </c>
      <c r="AE47" s="616">
        <v>25</v>
      </c>
      <c r="AF47" s="690">
        <f t="shared" si="9"/>
        <v>1</v>
      </c>
      <c r="AG47" s="617" t="str">
        <f t="shared" si="10"/>
        <v>De acuerdo con lo programado</v>
      </c>
      <c r="AH47" s="617" t="s">
        <v>1737</v>
      </c>
      <c r="AI47" s="616">
        <v>99</v>
      </c>
      <c r="AJ47" s="692">
        <f t="shared" si="11"/>
        <v>0.99</v>
      </c>
      <c r="AK47" s="617" t="str">
        <f t="shared" si="12"/>
        <v>De acuerdo con lo programado</v>
      </c>
      <c r="AL47" s="617"/>
    </row>
    <row r="48" spans="1:38" ht="20.399999999999999" thickTop="1" thickBot="1">
      <c r="A48" s="682">
        <v>34</v>
      </c>
      <c r="B48" s="683">
        <v>3</v>
      </c>
      <c r="C48" s="683">
        <v>0</v>
      </c>
      <c r="D48" s="683">
        <v>2</v>
      </c>
      <c r="E48" s="683">
        <v>0</v>
      </c>
      <c r="F48" s="684" t="s">
        <v>614</v>
      </c>
      <c r="G48" s="685" t="s">
        <v>615</v>
      </c>
      <c r="H48" s="699" t="s">
        <v>79</v>
      </c>
      <c r="I48" s="686">
        <v>1</v>
      </c>
      <c r="J48" s="686"/>
      <c r="K48" s="687">
        <f>I48+J48</f>
        <v>1</v>
      </c>
      <c r="L48" s="686">
        <v>1</v>
      </c>
      <c r="M48" s="688"/>
      <c r="N48" s="687">
        <f>L48+M48</f>
        <v>1</v>
      </c>
      <c r="O48" s="687">
        <f>K48+N48</f>
        <v>2</v>
      </c>
      <c r="P48" s="696"/>
      <c r="Q48" s="685" t="s">
        <v>616</v>
      </c>
      <c r="R48" s="689"/>
      <c r="S48" s="616">
        <v>1</v>
      </c>
      <c r="T48" s="690">
        <f t="shared" si="3"/>
        <v>1</v>
      </c>
      <c r="U48" s="617" t="str">
        <f t="shared" si="4"/>
        <v>De acuerdo con lo programado</v>
      </c>
      <c r="V48" s="617"/>
      <c r="W48" s="616">
        <v>0</v>
      </c>
      <c r="X48" s="690" t="str">
        <f t="shared" si="5"/>
        <v>No hay Programación</v>
      </c>
      <c r="Y48" s="617" t="str">
        <f t="shared" si="6"/>
        <v>De acuerdo con lo programado</v>
      </c>
      <c r="Z48" s="691" t="s">
        <v>1738</v>
      </c>
      <c r="AA48" s="616">
        <v>1</v>
      </c>
      <c r="AB48" s="690">
        <f t="shared" si="7"/>
        <v>1</v>
      </c>
      <c r="AC48" s="617" t="str">
        <f t="shared" si="8"/>
        <v>De acuerdo con lo programado</v>
      </c>
      <c r="AD48" s="617" t="s">
        <v>1739</v>
      </c>
      <c r="AE48" s="616">
        <v>0</v>
      </c>
      <c r="AF48" s="690" t="str">
        <f t="shared" si="9"/>
        <v>No hay Programación</v>
      </c>
      <c r="AG48" s="617" t="str">
        <f t="shared" si="10"/>
        <v>De acuerdo con lo programado</v>
      </c>
      <c r="AH48" s="617"/>
      <c r="AI48" s="616">
        <v>2</v>
      </c>
      <c r="AJ48" s="692">
        <f t="shared" si="11"/>
        <v>1</v>
      </c>
      <c r="AK48" s="617" t="str">
        <f t="shared" si="12"/>
        <v>De acuerdo con lo programado</v>
      </c>
      <c r="AL48" s="617"/>
    </row>
    <row r="49" spans="1:38" ht="39.6" thickTop="1" thickBot="1">
      <c r="A49" s="682">
        <v>35</v>
      </c>
      <c r="B49" s="683">
        <v>0</v>
      </c>
      <c r="C49" s="683">
        <v>0</v>
      </c>
      <c r="D49" s="683">
        <v>2</v>
      </c>
      <c r="E49" s="683">
        <v>0</v>
      </c>
      <c r="F49" s="684" t="s">
        <v>617</v>
      </c>
      <c r="G49" s="685" t="s">
        <v>618</v>
      </c>
      <c r="H49" s="699" t="s">
        <v>79</v>
      </c>
      <c r="I49" s="686"/>
      <c r="J49" s="686">
        <v>1</v>
      </c>
      <c r="K49" s="687">
        <f>I49+J49</f>
        <v>1</v>
      </c>
      <c r="L49" s="686"/>
      <c r="M49" s="688"/>
      <c r="N49" s="687">
        <f>L49+M49</f>
        <v>0</v>
      </c>
      <c r="O49" s="687">
        <f>K49+N49</f>
        <v>1</v>
      </c>
      <c r="P49" s="696"/>
      <c r="Q49" s="685" t="s">
        <v>619</v>
      </c>
      <c r="R49" s="689"/>
      <c r="S49" s="616">
        <v>0</v>
      </c>
      <c r="T49" s="690" t="str">
        <f t="shared" si="3"/>
        <v>No hay Programación</v>
      </c>
      <c r="U49" s="617" t="str">
        <f t="shared" si="4"/>
        <v>De acuerdo con lo programado</v>
      </c>
      <c r="V49" s="617"/>
      <c r="W49" s="616">
        <v>0</v>
      </c>
      <c r="X49" s="690">
        <f t="shared" si="5"/>
        <v>0</v>
      </c>
      <c r="Y49" s="617" t="str">
        <f t="shared" si="6"/>
        <v>En riesgo en cumplimiento</v>
      </c>
      <c r="Z49" s="691" t="s">
        <v>1740</v>
      </c>
      <c r="AA49" s="694">
        <v>0</v>
      </c>
      <c r="AB49" s="690" t="str">
        <f t="shared" si="7"/>
        <v>No hay Programación</v>
      </c>
      <c r="AC49" s="617" t="str">
        <f t="shared" si="8"/>
        <v>De acuerdo con lo programado</v>
      </c>
      <c r="AD49" s="617" t="s">
        <v>1214</v>
      </c>
      <c r="AE49" s="616">
        <v>0</v>
      </c>
      <c r="AF49" s="690" t="str">
        <f t="shared" si="9"/>
        <v>No hay Programación</v>
      </c>
      <c r="AG49" s="617" t="str">
        <f t="shared" si="10"/>
        <v>De acuerdo con lo programado</v>
      </c>
      <c r="AH49" s="617"/>
      <c r="AI49" s="616">
        <v>0</v>
      </c>
      <c r="AJ49" s="692">
        <f t="shared" si="11"/>
        <v>0</v>
      </c>
      <c r="AK49" s="617" t="str">
        <f t="shared" si="12"/>
        <v>En riesgo en cumplimiento</v>
      </c>
      <c r="AL49" s="617" t="s">
        <v>1214</v>
      </c>
    </row>
    <row r="50" spans="1:38" ht="12.6" thickTop="1">
      <c r="A50" s="901" t="s">
        <v>1741</v>
      </c>
      <c r="B50" s="901"/>
      <c r="C50" s="901"/>
      <c r="D50" s="901"/>
      <c r="E50" s="901"/>
      <c r="F50" s="901"/>
      <c r="G50" s="901"/>
      <c r="H50" s="901"/>
      <c r="I50" s="901"/>
      <c r="J50" s="901"/>
      <c r="K50" s="901"/>
      <c r="L50" s="901"/>
      <c r="M50" s="901"/>
      <c r="N50" s="901"/>
      <c r="O50" s="901"/>
      <c r="P50" s="901"/>
      <c r="Q50" s="901"/>
      <c r="R50" s="901"/>
      <c r="S50" s="701"/>
      <c r="T50" s="701"/>
      <c r="U50" s="701"/>
      <c r="V50" s="701"/>
      <c r="W50" s="701"/>
      <c r="X50" s="701"/>
      <c r="Y50" s="701"/>
      <c r="Z50" s="701"/>
      <c r="AA50" s="701"/>
      <c r="AB50" s="701"/>
      <c r="AC50" s="701"/>
      <c r="AD50" s="701"/>
      <c r="AE50" s="701"/>
      <c r="AF50" s="701"/>
      <c r="AG50" s="701"/>
      <c r="AH50" s="701"/>
      <c r="AI50" s="701"/>
      <c r="AJ50" s="701"/>
      <c r="AK50" s="701"/>
      <c r="AL50" s="701"/>
    </row>
    <row r="51" spans="1:38" ht="10.199999999999999" thickBot="1">
      <c r="A51" s="682"/>
      <c r="B51" s="683"/>
      <c r="C51" s="683"/>
      <c r="D51" s="683"/>
      <c r="E51" s="683"/>
      <c r="F51" s="702"/>
      <c r="G51" s="685"/>
      <c r="H51" s="445"/>
      <c r="I51" s="703"/>
      <c r="J51" s="703"/>
      <c r="K51" s="704">
        <f>I51+J51</f>
        <v>0</v>
      </c>
      <c r="L51" s="705"/>
      <c r="M51" s="703"/>
      <c r="N51" s="704">
        <f>L51+M51</f>
        <v>0</v>
      </c>
      <c r="O51" s="704">
        <f>K51+N51</f>
        <v>0</v>
      </c>
      <c r="P51" s="696"/>
      <c r="Q51" s="685"/>
      <c r="R51" s="689"/>
      <c r="S51" s="706"/>
      <c r="T51" s="707"/>
      <c r="U51" s="685"/>
      <c r="V51" s="708"/>
      <c r="W51" s="706"/>
      <c r="X51" s="707"/>
      <c r="Y51" s="685"/>
      <c r="Z51" s="708"/>
      <c r="AA51" s="709"/>
      <c r="AB51" s="707"/>
      <c r="AC51" s="685"/>
      <c r="AD51" s="708"/>
      <c r="AE51" s="708"/>
      <c r="AF51" s="708"/>
      <c r="AG51" s="708"/>
      <c r="AH51" s="708"/>
      <c r="AI51" s="708"/>
      <c r="AJ51" s="708"/>
      <c r="AK51" s="708"/>
      <c r="AL51" s="708"/>
    </row>
    <row r="52" spans="1:38" ht="10.8" thickTop="1" thickBot="1">
      <c r="A52" s="682"/>
      <c r="B52" s="683"/>
      <c r="C52" s="683"/>
      <c r="D52" s="683"/>
      <c r="E52" s="683"/>
      <c r="F52" s="702"/>
      <c r="G52" s="685"/>
      <c r="H52" s="445"/>
      <c r="I52" s="703"/>
      <c r="J52" s="703"/>
      <c r="K52" s="704">
        <f t="shared" ref="K52:K54" si="13">I52+J52</f>
        <v>0</v>
      </c>
      <c r="L52" s="705"/>
      <c r="M52" s="703"/>
      <c r="N52" s="704">
        <f t="shared" ref="N52:N54" si="14">L52+M52</f>
        <v>0</v>
      </c>
      <c r="O52" s="704">
        <f t="shared" ref="O52:O54" si="15">K52+N52</f>
        <v>0</v>
      </c>
      <c r="P52" s="696"/>
      <c r="Q52" s="685"/>
      <c r="R52" s="689"/>
      <c r="S52" s="706"/>
      <c r="T52" s="707"/>
      <c r="U52" s="685"/>
      <c r="V52" s="708"/>
      <c r="W52" s="706"/>
      <c r="X52" s="707"/>
      <c r="Y52" s="685"/>
      <c r="Z52" s="708"/>
      <c r="AA52" s="709"/>
      <c r="AB52" s="707"/>
      <c r="AC52" s="685"/>
      <c r="AD52" s="708"/>
      <c r="AE52" s="708"/>
      <c r="AF52" s="708"/>
      <c r="AG52" s="708"/>
      <c r="AH52" s="708"/>
      <c r="AI52" s="708"/>
      <c r="AJ52" s="708"/>
      <c r="AK52" s="708"/>
      <c r="AL52" s="708"/>
    </row>
    <row r="53" spans="1:38" ht="10.8" thickTop="1" thickBot="1">
      <c r="A53" s="682"/>
      <c r="B53" s="683"/>
      <c r="C53" s="683"/>
      <c r="D53" s="683"/>
      <c r="E53" s="683"/>
      <c r="F53" s="702"/>
      <c r="G53" s="685"/>
      <c r="H53" s="445"/>
      <c r="I53" s="703"/>
      <c r="J53" s="703"/>
      <c r="K53" s="704">
        <f t="shared" si="13"/>
        <v>0</v>
      </c>
      <c r="L53" s="705"/>
      <c r="M53" s="703"/>
      <c r="N53" s="704">
        <f t="shared" si="14"/>
        <v>0</v>
      </c>
      <c r="O53" s="704">
        <f t="shared" si="15"/>
        <v>0</v>
      </c>
      <c r="P53" s="696"/>
      <c r="Q53" s="685"/>
      <c r="R53" s="689"/>
      <c r="S53" s="706"/>
      <c r="T53" s="707"/>
      <c r="U53" s="685"/>
      <c r="V53" s="708"/>
      <c r="W53" s="706"/>
      <c r="X53" s="707"/>
      <c r="Y53" s="685"/>
      <c r="Z53" s="708"/>
      <c r="AA53" s="709"/>
      <c r="AB53" s="707"/>
      <c r="AC53" s="685"/>
      <c r="AD53" s="708"/>
      <c r="AE53" s="708"/>
      <c r="AF53" s="708"/>
      <c r="AG53" s="708"/>
      <c r="AH53" s="708"/>
      <c r="AI53" s="708"/>
      <c r="AJ53" s="708"/>
      <c r="AK53" s="708"/>
      <c r="AL53" s="708"/>
    </row>
    <row r="54" spans="1:38" ht="10.8" thickTop="1" thickBot="1">
      <c r="A54" s="682"/>
      <c r="B54" s="683"/>
      <c r="C54" s="683"/>
      <c r="D54" s="683"/>
      <c r="E54" s="683"/>
      <c r="F54" s="702"/>
      <c r="G54" s="685"/>
      <c r="H54" s="445"/>
      <c r="I54" s="703"/>
      <c r="J54" s="703"/>
      <c r="K54" s="704">
        <f t="shared" si="13"/>
        <v>0</v>
      </c>
      <c r="L54" s="705"/>
      <c r="M54" s="703"/>
      <c r="N54" s="704">
        <f t="shared" si="14"/>
        <v>0</v>
      </c>
      <c r="O54" s="704">
        <f t="shared" si="15"/>
        <v>0</v>
      </c>
      <c r="P54" s="696"/>
      <c r="Q54" s="685"/>
      <c r="R54" s="689"/>
      <c r="S54" s="706"/>
      <c r="T54" s="707"/>
      <c r="U54" s="685"/>
      <c r="V54" s="708"/>
      <c r="W54" s="706"/>
      <c r="X54" s="707"/>
      <c r="Y54" s="685"/>
      <c r="Z54" s="708"/>
      <c r="AA54" s="709"/>
      <c r="AB54" s="707"/>
      <c r="AC54" s="685"/>
      <c r="AD54" s="708"/>
      <c r="AE54" s="708"/>
      <c r="AF54" s="708"/>
      <c r="AG54" s="708"/>
      <c r="AH54" s="708"/>
      <c r="AI54" s="708"/>
      <c r="AJ54" s="708"/>
      <c r="AK54" s="708"/>
      <c r="AL54" s="708"/>
    </row>
    <row r="55" spans="1:38" ht="10.8" thickTop="1" thickBot="1">
      <c r="A55" s="6"/>
      <c r="B55" s="6"/>
      <c r="C55" s="6"/>
      <c r="D55" s="6"/>
      <c r="E55" s="6"/>
      <c r="F55" s="7"/>
      <c r="G55" s="52"/>
      <c r="H55" s="52"/>
      <c r="I55" s="52"/>
      <c r="J55" s="52"/>
      <c r="K55" s="52"/>
      <c r="L55" s="710"/>
      <c r="M55" s="52"/>
      <c r="N55" s="52"/>
      <c r="O55" s="52"/>
      <c r="P55" s="52"/>
      <c r="Q55" s="52"/>
      <c r="R55" s="52"/>
    </row>
    <row r="56" spans="1:38" ht="10.5" customHeight="1" thickTop="1" thickBot="1">
      <c r="A56" s="902" t="s">
        <v>1742</v>
      </c>
      <c r="B56" s="903"/>
      <c r="C56" s="903"/>
      <c r="D56" s="903"/>
      <c r="E56" s="903"/>
      <c r="F56" s="711"/>
      <c r="G56" s="712"/>
      <c r="H56" s="712"/>
      <c r="I56" s="52"/>
      <c r="J56" s="52"/>
      <c r="K56" s="52"/>
      <c r="L56" s="710"/>
      <c r="M56" s="52"/>
      <c r="N56" s="52"/>
      <c r="O56" s="52"/>
      <c r="P56" s="52"/>
      <c r="Q56" s="52"/>
      <c r="R56" s="52"/>
    </row>
    <row r="57" spans="1:38" ht="10.8" thickTop="1" thickBot="1">
      <c r="A57" s="11"/>
      <c r="B57" s="11"/>
      <c r="C57" s="11"/>
      <c r="D57" s="11"/>
      <c r="E57" s="11"/>
      <c r="F57" s="12"/>
      <c r="G57" s="712"/>
      <c r="H57" s="712"/>
      <c r="I57" s="52"/>
      <c r="J57" s="52"/>
      <c r="K57" s="52"/>
      <c r="L57" s="710"/>
      <c r="M57" s="52"/>
      <c r="N57" s="52"/>
      <c r="O57" s="52"/>
      <c r="P57" s="52"/>
      <c r="Q57" s="52"/>
      <c r="R57" s="52"/>
    </row>
    <row r="58" spans="1:38" ht="12" customHeight="1" thickTop="1" thickBot="1">
      <c r="A58" s="896" t="s">
        <v>224</v>
      </c>
      <c r="B58" s="897"/>
      <c r="C58" s="897"/>
      <c r="D58" s="897"/>
      <c r="E58" s="897"/>
      <c r="F58" s="711"/>
      <c r="G58" s="712"/>
      <c r="H58" s="712"/>
      <c r="I58" s="52"/>
      <c r="J58" s="52"/>
      <c r="K58" s="52"/>
      <c r="L58" s="710"/>
      <c r="M58" s="52"/>
      <c r="N58" s="52"/>
      <c r="O58" s="52"/>
      <c r="P58" s="52"/>
      <c r="Q58" s="52"/>
      <c r="R58" s="52"/>
    </row>
    <row r="59" spans="1:38" ht="10.8" thickTop="1" thickBot="1">
      <c r="A59" s="713"/>
      <c r="B59" s="713"/>
      <c r="C59" s="713"/>
      <c r="D59" s="713"/>
      <c r="E59" s="713"/>
      <c r="F59" s="712"/>
      <c r="G59" s="712"/>
      <c r="H59" s="712"/>
      <c r="I59" s="52"/>
      <c r="J59" s="52"/>
      <c r="K59" s="52"/>
      <c r="L59" s="710"/>
      <c r="M59" s="52"/>
      <c r="N59" s="52"/>
      <c r="O59" s="52"/>
      <c r="P59" s="52"/>
      <c r="Q59" s="52"/>
      <c r="R59" s="52"/>
    </row>
    <row r="60" spans="1:38" ht="10.8" thickTop="1" thickBot="1">
      <c r="A60" s="15" t="s">
        <v>226</v>
      </c>
      <c r="B60" s="6"/>
      <c r="C60" s="16"/>
      <c r="D60" s="6"/>
      <c r="E60" s="6"/>
      <c r="F60" s="7"/>
      <c r="G60" s="712"/>
      <c r="H60" s="712"/>
      <c r="I60" s="52"/>
      <c r="J60" s="52"/>
      <c r="K60" s="52"/>
      <c r="L60" s="710"/>
      <c r="M60" s="52"/>
      <c r="N60" s="52"/>
      <c r="O60" s="52"/>
      <c r="P60" s="52"/>
      <c r="Q60" s="52"/>
      <c r="R60" s="52"/>
    </row>
    <row r="61" spans="1:38" ht="13.05" customHeight="1" thickTop="1" thickBot="1">
      <c r="A61" s="17">
        <v>1</v>
      </c>
      <c r="B61" s="6" t="s">
        <v>227</v>
      </c>
      <c r="C61" s="16"/>
      <c r="D61" s="6"/>
      <c r="E61" s="6"/>
      <c r="F61" s="7"/>
      <c r="G61" s="712"/>
      <c r="H61" s="712"/>
      <c r="I61" s="52"/>
      <c r="J61" s="52"/>
      <c r="K61" s="52"/>
      <c r="L61" s="710"/>
      <c r="M61" s="52"/>
      <c r="N61" s="52"/>
      <c r="O61" s="52"/>
      <c r="P61" s="52"/>
      <c r="Q61" s="52"/>
      <c r="R61" s="52"/>
    </row>
    <row r="62" spans="1:38" ht="13.05" customHeight="1" thickTop="1" thickBot="1">
      <c r="A62" s="17">
        <v>2</v>
      </c>
      <c r="B62" s="6" t="s">
        <v>1743</v>
      </c>
      <c r="C62" s="16"/>
      <c r="D62" s="6"/>
      <c r="E62" s="6"/>
      <c r="F62" s="7"/>
      <c r="G62" s="712"/>
      <c r="H62" s="712"/>
      <c r="I62" s="52"/>
      <c r="J62" s="52"/>
      <c r="K62" s="52"/>
      <c r="L62" s="710"/>
      <c r="M62" s="52"/>
      <c r="N62" s="52"/>
      <c r="O62" s="52"/>
      <c r="P62" s="52"/>
      <c r="Q62" s="52"/>
      <c r="R62" s="52"/>
    </row>
    <row r="63" spans="1:38" ht="13.05" customHeight="1" thickTop="1" thickBot="1">
      <c r="A63" s="17">
        <v>3</v>
      </c>
      <c r="B63" s="6" t="s">
        <v>229</v>
      </c>
      <c r="C63" s="18"/>
      <c r="D63" s="6"/>
      <c r="E63" s="6"/>
      <c r="F63" s="7"/>
      <c r="G63" s="19"/>
      <c r="H63" s="19"/>
      <c r="I63" s="52"/>
      <c r="J63" s="52"/>
      <c r="K63" s="52"/>
      <c r="L63" s="710"/>
      <c r="M63" s="52"/>
      <c r="N63" s="52"/>
      <c r="O63" s="52"/>
      <c r="P63" s="52"/>
      <c r="Q63" s="52"/>
      <c r="R63" s="52"/>
    </row>
    <row r="64" spans="1:38" ht="13.05" customHeight="1" thickTop="1" thickBot="1">
      <c r="A64" s="17">
        <v>4</v>
      </c>
      <c r="B64" s="6" t="s">
        <v>294</v>
      </c>
      <c r="C64" s="18"/>
      <c r="D64" s="6"/>
      <c r="E64" s="6"/>
      <c r="F64" s="7"/>
      <c r="G64" s="52"/>
      <c r="H64" s="52"/>
      <c r="I64" s="52"/>
      <c r="J64" s="52"/>
      <c r="K64" s="52"/>
      <c r="L64" s="710"/>
      <c r="M64" s="52"/>
      <c r="N64" s="52"/>
      <c r="O64" s="52"/>
      <c r="P64" s="52"/>
      <c r="Q64" s="52"/>
      <c r="R64" s="52"/>
    </row>
    <row r="65" spans="1:38" ht="13.05" customHeight="1" thickTop="1" thickBot="1">
      <c r="A65" s="17">
        <v>5</v>
      </c>
      <c r="B65" s="6" t="s">
        <v>231</v>
      </c>
      <c r="C65" s="18"/>
      <c r="D65" s="6"/>
      <c r="E65" s="6"/>
      <c r="F65" s="7"/>
      <c r="G65" s="52"/>
      <c r="H65" s="52"/>
      <c r="I65" s="52"/>
      <c r="J65" s="52"/>
      <c r="K65" s="52"/>
      <c r="L65" s="710"/>
      <c r="M65" s="52"/>
      <c r="N65" s="52"/>
      <c r="O65" s="52"/>
      <c r="P65" s="52"/>
      <c r="Q65" s="52"/>
      <c r="R65" s="52"/>
    </row>
    <row r="66" spans="1:38" ht="13.05" customHeight="1" thickTop="1">
      <c r="A66" s="17">
        <v>6</v>
      </c>
      <c r="B66" s="19" t="s">
        <v>232</v>
      </c>
      <c r="C66" s="18"/>
      <c r="D66" s="6"/>
      <c r="E66" s="6"/>
      <c r="F66" s="7"/>
      <c r="G66" s="712"/>
      <c r="H66" s="712"/>
      <c r="I66" s="712"/>
      <c r="J66" s="712"/>
      <c r="K66" s="712"/>
      <c r="L66" s="714"/>
      <c r="M66" s="712"/>
      <c r="N66" s="712"/>
      <c r="O66" s="712"/>
      <c r="P66" s="712"/>
      <c r="Q66" s="712"/>
      <c r="R66" s="712"/>
    </row>
    <row r="67" spans="1:38" ht="13.05" customHeight="1">
      <c r="A67" s="17">
        <v>7</v>
      </c>
      <c r="B67" s="6" t="s">
        <v>233</v>
      </c>
      <c r="D67" s="6"/>
      <c r="E67" s="6"/>
      <c r="F67" s="7"/>
      <c r="G67" s="712"/>
      <c r="H67" s="712"/>
      <c r="I67" s="712"/>
      <c r="J67" s="712"/>
      <c r="K67" s="712"/>
      <c r="L67" s="714"/>
      <c r="M67" s="712"/>
      <c r="N67" s="712"/>
      <c r="O67" s="712"/>
      <c r="P67" s="712"/>
      <c r="Q67" s="712"/>
      <c r="R67" s="712"/>
    </row>
    <row r="68" spans="1:38" s="19" customFormat="1" ht="13.05" customHeight="1">
      <c r="A68" s="17">
        <v>8</v>
      </c>
      <c r="B68" s="6" t="s">
        <v>234</v>
      </c>
      <c r="C68" s="6"/>
      <c r="F68" s="7"/>
      <c r="G68" s="712"/>
      <c r="H68" s="712"/>
      <c r="I68" s="712"/>
      <c r="J68" s="712"/>
      <c r="K68" s="712"/>
      <c r="L68" s="714"/>
      <c r="M68" s="712"/>
      <c r="N68" s="712"/>
      <c r="O68" s="712"/>
      <c r="P68" s="712"/>
      <c r="Q68" s="712"/>
      <c r="R68" s="712"/>
      <c r="S68" s="28"/>
      <c r="T68" s="28"/>
      <c r="U68" s="28"/>
      <c r="V68" s="28"/>
      <c r="W68" s="28"/>
      <c r="X68" s="28"/>
      <c r="Y68" s="28"/>
      <c r="Z68" s="28"/>
      <c r="AA68" s="28"/>
      <c r="AB68" s="28"/>
      <c r="AC68" s="28"/>
      <c r="AD68" s="28"/>
      <c r="AE68" s="28"/>
      <c r="AF68" s="28"/>
      <c r="AG68" s="28"/>
      <c r="AH68" s="28"/>
      <c r="AI68" s="28"/>
      <c r="AJ68" s="28"/>
      <c r="AK68" s="28"/>
      <c r="AL68" s="28"/>
    </row>
    <row r="69" spans="1:38" ht="13.05" customHeight="1">
      <c r="A69" s="17">
        <v>9</v>
      </c>
      <c r="B69" s="6" t="s">
        <v>235</v>
      </c>
      <c r="C69" s="6"/>
      <c r="D69" s="6"/>
      <c r="E69" s="6"/>
      <c r="F69" s="7"/>
      <c r="G69" s="712"/>
      <c r="H69" s="712"/>
      <c r="I69" s="712"/>
      <c r="J69" s="712"/>
      <c r="K69" s="712"/>
      <c r="L69" s="714"/>
      <c r="M69" s="712"/>
      <c r="N69" s="712"/>
      <c r="O69" s="712"/>
      <c r="P69" s="712"/>
      <c r="Q69" s="712"/>
      <c r="R69" s="712"/>
    </row>
    <row r="70" spans="1:38" ht="13.05" hidden="1" customHeight="1">
      <c r="A70" s="17">
        <v>10</v>
      </c>
      <c r="B70" s="6" t="s">
        <v>236</v>
      </c>
      <c r="C70" s="6"/>
      <c r="D70" s="6"/>
      <c r="E70" s="6"/>
      <c r="F70" s="7"/>
      <c r="G70" s="712"/>
      <c r="H70" s="712"/>
      <c r="I70" s="712"/>
      <c r="J70" s="712"/>
      <c r="K70" s="712"/>
      <c r="L70" s="714"/>
      <c r="M70" s="712"/>
      <c r="N70" s="712"/>
      <c r="O70" s="712"/>
      <c r="P70" s="712"/>
      <c r="Q70" s="712"/>
      <c r="R70" s="712"/>
    </row>
    <row r="71" spans="1:38" ht="13.05" customHeight="1">
      <c r="A71" s="17">
        <v>10</v>
      </c>
      <c r="B71" s="6" t="s">
        <v>237</v>
      </c>
      <c r="C71" s="6"/>
      <c r="D71" s="6"/>
      <c r="E71" s="6"/>
      <c r="F71" s="7"/>
      <c r="G71" s="712"/>
      <c r="H71" s="712"/>
      <c r="I71" s="712"/>
      <c r="J71" s="712"/>
      <c r="K71" s="712"/>
      <c r="L71" s="714"/>
      <c r="M71" s="712"/>
      <c r="N71" s="712"/>
      <c r="O71" s="712"/>
      <c r="P71" s="712"/>
      <c r="Q71" s="712"/>
      <c r="R71" s="712"/>
    </row>
    <row r="72" spans="1:38" ht="13.05" customHeight="1">
      <c r="A72" s="17">
        <v>11</v>
      </c>
      <c r="B72" s="6" t="s">
        <v>238</v>
      </c>
      <c r="C72" s="6"/>
      <c r="D72" s="6"/>
      <c r="E72" s="6"/>
      <c r="F72" s="7"/>
      <c r="G72" s="712"/>
      <c r="H72" s="712"/>
      <c r="I72" s="712"/>
      <c r="J72" s="712"/>
      <c r="K72" s="712"/>
      <c r="L72" s="714"/>
      <c r="M72" s="712"/>
      <c r="N72" s="712"/>
      <c r="O72" s="712"/>
      <c r="P72" s="712"/>
      <c r="Q72" s="712"/>
      <c r="R72" s="712"/>
    </row>
    <row r="73" spans="1:38" ht="13.05" customHeight="1">
      <c r="A73" s="17">
        <v>12</v>
      </c>
      <c r="B73" s="6" t="s">
        <v>239</v>
      </c>
      <c r="C73" s="6"/>
      <c r="D73" s="6"/>
      <c r="E73" s="6"/>
      <c r="F73" s="7"/>
      <c r="G73" s="712"/>
      <c r="H73" s="712"/>
      <c r="I73" s="712"/>
      <c r="J73" s="712"/>
      <c r="K73" s="712"/>
      <c r="L73" s="714"/>
      <c r="M73" s="712"/>
      <c r="N73" s="712"/>
      <c r="O73" s="712"/>
      <c r="P73" s="712"/>
      <c r="Q73" s="712"/>
      <c r="R73" s="712"/>
    </row>
    <row r="74" spans="1:38" ht="10.199999999999999" thickBot="1">
      <c r="A74" s="19"/>
      <c r="C74" s="19"/>
      <c r="D74" s="19"/>
      <c r="E74" s="19"/>
      <c r="F74" s="21"/>
      <c r="G74" s="22"/>
      <c r="H74" s="22"/>
      <c r="I74" s="22"/>
      <c r="J74" s="22"/>
      <c r="K74" s="22"/>
      <c r="L74" s="715"/>
      <c r="M74" s="22"/>
      <c r="N74" s="22"/>
      <c r="O74" s="22"/>
      <c r="P74" s="22"/>
      <c r="Q74" s="22"/>
      <c r="R74" s="22"/>
    </row>
    <row r="75" spans="1:38" ht="10.199999999999999" thickTop="1">
      <c r="A75" s="19"/>
      <c r="C75" s="19"/>
      <c r="D75" s="19"/>
      <c r="E75" s="19"/>
      <c r="F75" s="21"/>
      <c r="G75" s="19"/>
      <c r="H75" s="19"/>
      <c r="I75" s="19"/>
      <c r="J75" s="19"/>
      <c r="K75" s="19"/>
      <c r="M75" s="19"/>
      <c r="N75" s="19"/>
      <c r="O75" s="19"/>
      <c r="P75" s="19"/>
      <c r="Q75" s="19"/>
      <c r="R75" s="19"/>
    </row>
    <row r="76" spans="1:38" s="19" customFormat="1">
      <c r="F76" s="21"/>
      <c r="L76" s="678"/>
      <c r="S76" s="28"/>
      <c r="T76" s="28"/>
      <c r="U76" s="28"/>
      <c r="V76" s="28"/>
      <c r="W76" s="28"/>
      <c r="X76" s="28"/>
      <c r="Y76" s="28"/>
      <c r="Z76" s="28"/>
      <c r="AA76" s="28"/>
      <c r="AB76" s="28"/>
      <c r="AC76" s="28"/>
      <c r="AD76" s="28"/>
      <c r="AE76" s="28"/>
      <c r="AF76" s="28"/>
      <c r="AG76" s="28"/>
      <c r="AH76" s="28"/>
      <c r="AI76" s="28"/>
      <c r="AJ76" s="28"/>
      <c r="AK76" s="28"/>
      <c r="AL76" s="28"/>
    </row>
    <row r="77" spans="1:38" s="19" customFormat="1" ht="9.75" customHeight="1">
      <c r="F77" s="21"/>
      <c r="L77" s="678"/>
      <c r="S77" s="28"/>
      <c r="T77" s="28"/>
      <c r="U77" s="28"/>
      <c r="V77" s="28"/>
      <c r="W77" s="28"/>
      <c r="X77" s="28"/>
      <c r="Y77" s="28"/>
      <c r="Z77" s="28"/>
      <c r="AA77" s="28"/>
      <c r="AB77" s="28"/>
      <c r="AC77" s="28"/>
      <c r="AD77" s="28"/>
      <c r="AE77" s="28"/>
      <c r="AF77" s="28"/>
      <c r="AG77" s="28"/>
      <c r="AH77" s="28"/>
      <c r="AI77" s="28"/>
      <c r="AJ77" s="28"/>
      <c r="AK77" s="28"/>
      <c r="AL77" s="28"/>
    </row>
    <row r="78" spans="1:38" s="19" customFormat="1">
      <c r="F78" s="21"/>
      <c r="L78" s="678"/>
      <c r="S78" s="28"/>
      <c r="T78" s="28"/>
      <c r="U78" s="28"/>
      <c r="V78" s="28"/>
      <c r="W78" s="28"/>
      <c r="X78" s="28"/>
      <c r="Y78" s="28"/>
      <c r="Z78" s="28"/>
      <c r="AA78" s="28"/>
      <c r="AB78" s="28"/>
      <c r="AC78" s="28"/>
      <c r="AD78" s="28"/>
      <c r="AE78" s="28"/>
      <c r="AF78" s="28"/>
      <c r="AG78" s="28"/>
      <c r="AH78" s="28"/>
      <c r="AI78" s="28"/>
      <c r="AJ78" s="28"/>
      <c r="AK78" s="28"/>
      <c r="AL78" s="28"/>
    </row>
    <row r="79" spans="1:38" s="19" customFormat="1" ht="9" customHeight="1">
      <c r="A79" s="1"/>
      <c r="B79" s="1"/>
      <c r="C79" s="1"/>
      <c r="D79" s="1"/>
      <c r="E79" s="1"/>
      <c r="F79" s="3"/>
      <c r="G79" s="1"/>
      <c r="H79" s="1"/>
      <c r="I79" s="1"/>
      <c r="J79" s="1"/>
      <c r="K79" s="1"/>
      <c r="L79" s="678"/>
      <c r="M79" s="1"/>
      <c r="N79" s="1"/>
      <c r="O79" s="1"/>
      <c r="P79" s="1"/>
      <c r="Q79" s="1"/>
      <c r="R79" s="1"/>
      <c r="S79" s="28"/>
      <c r="T79" s="28"/>
      <c r="U79" s="28"/>
      <c r="V79" s="28"/>
      <c r="W79" s="28"/>
      <c r="X79" s="28"/>
      <c r="Y79" s="28"/>
      <c r="Z79" s="28"/>
      <c r="AA79" s="28"/>
      <c r="AB79" s="28"/>
      <c r="AC79" s="28"/>
      <c r="AD79" s="28"/>
      <c r="AE79" s="28"/>
      <c r="AF79" s="28"/>
      <c r="AG79" s="28"/>
      <c r="AH79" s="28"/>
      <c r="AI79" s="28"/>
      <c r="AJ79" s="28"/>
      <c r="AK79" s="28"/>
      <c r="AL79" s="28"/>
    </row>
    <row r="80" spans="1:38" s="19" customFormat="1">
      <c r="A80" s="1"/>
      <c r="B80" s="1"/>
      <c r="C80" s="1"/>
      <c r="D80" s="1"/>
      <c r="E80" s="1"/>
      <c r="F80" s="3"/>
      <c r="G80" s="1"/>
      <c r="H80" s="1"/>
      <c r="I80" s="1"/>
      <c r="J80" s="1"/>
      <c r="K80" s="1"/>
      <c r="L80" s="678"/>
      <c r="M80" s="1"/>
      <c r="N80" s="1"/>
      <c r="O80" s="1"/>
      <c r="P80" s="1"/>
      <c r="Q80" s="1"/>
      <c r="R80" s="1"/>
      <c r="S80" s="28"/>
      <c r="T80" s="28"/>
      <c r="U80" s="28"/>
      <c r="V80" s="28"/>
      <c r="W80" s="28"/>
      <c r="X80" s="28"/>
      <c r="Y80" s="28"/>
      <c r="Z80" s="28"/>
      <c r="AA80" s="28"/>
      <c r="AB80" s="28"/>
      <c r="AC80" s="28"/>
      <c r="AD80" s="28"/>
      <c r="AE80" s="28"/>
      <c r="AF80" s="28"/>
      <c r="AG80" s="28"/>
      <c r="AH80" s="28"/>
      <c r="AI80" s="28"/>
      <c r="AJ80" s="28"/>
      <c r="AK80" s="28"/>
      <c r="AL80" s="28"/>
    </row>
    <row r="81" spans="1:38" s="19" customFormat="1">
      <c r="A81" s="1"/>
      <c r="B81" s="1"/>
      <c r="C81" s="1"/>
      <c r="D81" s="1"/>
      <c r="E81" s="1"/>
      <c r="F81" s="3"/>
      <c r="G81" s="1"/>
      <c r="H81" s="1"/>
      <c r="I81" s="1"/>
      <c r="J81" s="1"/>
      <c r="K81" s="1"/>
      <c r="L81" s="678"/>
      <c r="M81" s="1"/>
      <c r="N81" s="1"/>
      <c r="O81" s="1"/>
      <c r="P81" s="1"/>
      <c r="Q81" s="1"/>
      <c r="R81" s="1"/>
      <c r="S81" s="28"/>
      <c r="T81" s="28"/>
      <c r="U81" s="28"/>
      <c r="V81" s="28"/>
      <c r="W81" s="28"/>
      <c r="X81" s="28"/>
      <c r="Y81" s="28"/>
      <c r="Z81" s="28"/>
      <c r="AA81" s="28"/>
      <c r="AB81" s="28"/>
      <c r="AC81" s="28"/>
      <c r="AD81" s="28"/>
      <c r="AE81" s="28"/>
      <c r="AF81" s="28"/>
      <c r="AG81" s="28"/>
      <c r="AH81" s="28"/>
      <c r="AI81" s="28"/>
      <c r="AJ81" s="28"/>
      <c r="AK81" s="28"/>
      <c r="AL81" s="28"/>
    </row>
    <row r="82" spans="1:38" s="19" customFormat="1">
      <c r="A82" s="1"/>
      <c r="B82" s="1"/>
      <c r="C82" s="1"/>
      <c r="D82" s="1"/>
      <c r="E82" s="1"/>
      <c r="F82" s="3"/>
      <c r="G82" s="1"/>
      <c r="H82" s="1"/>
      <c r="I82" s="1"/>
      <c r="J82" s="1"/>
      <c r="K82" s="1"/>
      <c r="L82" s="678"/>
      <c r="M82" s="1"/>
      <c r="N82" s="1"/>
      <c r="O82" s="1"/>
      <c r="P82" s="1"/>
      <c r="Q82" s="1"/>
      <c r="R82" s="1"/>
      <c r="S82" s="28"/>
      <c r="T82" s="28"/>
      <c r="U82" s="28"/>
      <c r="V82" s="28"/>
      <c r="W82" s="28"/>
      <c r="X82" s="28"/>
      <c r="Y82" s="28"/>
      <c r="Z82" s="28"/>
      <c r="AA82" s="28"/>
      <c r="AB82" s="28"/>
      <c r="AC82" s="28"/>
      <c r="AD82" s="28"/>
      <c r="AE82" s="28"/>
      <c r="AF82" s="28"/>
      <c r="AG82" s="28"/>
      <c r="AH82" s="28"/>
      <c r="AI82" s="28"/>
      <c r="AJ82" s="28"/>
      <c r="AK82" s="28"/>
      <c r="AL82" s="28"/>
    </row>
    <row r="83" spans="1:38" s="19" customFormat="1">
      <c r="A83" s="1"/>
      <c r="B83" s="1"/>
      <c r="C83" s="1"/>
      <c r="D83" s="1"/>
      <c r="E83" s="1"/>
      <c r="F83" s="3"/>
      <c r="G83" s="1"/>
      <c r="H83" s="1"/>
      <c r="I83" s="1"/>
      <c r="J83" s="1"/>
      <c r="K83" s="1"/>
      <c r="L83" s="678"/>
      <c r="M83" s="1"/>
      <c r="N83" s="1"/>
      <c r="O83" s="1"/>
      <c r="P83" s="1"/>
      <c r="Q83" s="1"/>
      <c r="R83" s="1"/>
      <c r="S83" s="28"/>
      <c r="T83" s="28"/>
      <c r="U83" s="28"/>
      <c r="V83" s="28"/>
      <c r="W83" s="28"/>
      <c r="X83" s="28"/>
      <c r="Y83" s="28"/>
      <c r="Z83" s="28"/>
      <c r="AA83" s="28"/>
      <c r="AB83" s="28"/>
      <c r="AC83" s="28"/>
      <c r="AD83" s="28"/>
      <c r="AE83" s="28"/>
      <c r="AF83" s="28"/>
      <c r="AG83" s="28"/>
      <c r="AH83" s="28"/>
      <c r="AI83" s="28"/>
      <c r="AJ83" s="28"/>
      <c r="AK83" s="28"/>
      <c r="AL83" s="28"/>
    </row>
    <row r="84" spans="1:38" s="19" customFormat="1">
      <c r="A84" s="1"/>
      <c r="B84" s="1"/>
      <c r="C84" s="1"/>
      <c r="D84" s="1"/>
      <c r="E84" s="1"/>
      <c r="F84" s="3"/>
      <c r="G84" s="1"/>
      <c r="H84" s="1"/>
      <c r="I84" s="1"/>
      <c r="J84" s="1"/>
      <c r="K84" s="1"/>
      <c r="L84" s="678"/>
      <c r="M84" s="1"/>
      <c r="N84" s="1"/>
      <c r="O84" s="1"/>
      <c r="P84" s="1"/>
      <c r="Q84" s="1"/>
      <c r="R84" s="1"/>
      <c r="S84" s="28"/>
      <c r="T84" s="28"/>
      <c r="U84" s="28"/>
      <c r="V84" s="28"/>
      <c r="W84" s="28"/>
      <c r="X84" s="28"/>
      <c r="Y84" s="28"/>
      <c r="Z84" s="28"/>
      <c r="AA84" s="28"/>
      <c r="AB84" s="28"/>
      <c r="AC84" s="28"/>
      <c r="AD84" s="28"/>
      <c r="AE84" s="28"/>
      <c r="AF84" s="28"/>
      <c r="AG84" s="28"/>
      <c r="AH84" s="28"/>
      <c r="AI84" s="28"/>
      <c r="AJ84" s="28"/>
      <c r="AK84" s="28"/>
      <c r="AL84" s="28"/>
    </row>
    <row r="85" spans="1:38" s="19" customFormat="1">
      <c r="A85" s="1"/>
      <c r="B85" s="1"/>
      <c r="C85" s="1"/>
      <c r="D85" s="1"/>
      <c r="E85" s="1"/>
      <c r="F85" s="3"/>
      <c r="G85" s="1"/>
      <c r="H85" s="1"/>
      <c r="I85" s="1"/>
      <c r="J85" s="1"/>
      <c r="K85" s="1"/>
      <c r="L85" s="678"/>
      <c r="M85" s="1"/>
      <c r="N85" s="1"/>
      <c r="O85" s="1"/>
      <c r="P85" s="1"/>
      <c r="Q85" s="1"/>
      <c r="R85" s="1"/>
      <c r="S85" s="28"/>
      <c r="T85" s="28"/>
      <c r="U85" s="28"/>
      <c r="V85" s="28"/>
      <c r="W85" s="28"/>
      <c r="X85" s="28"/>
      <c r="Y85" s="28"/>
      <c r="Z85" s="28"/>
      <c r="AA85" s="28"/>
      <c r="AB85" s="28"/>
      <c r="AC85" s="28"/>
      <c r="AD85" s="28"/>
      <c r="AE85" s="28"/>
      <c r="AF85" s="28"/>
      <c r="AG85" s="28"/>
      <c r="AH85" s="28"/>
      <c r="AI85" s="28"/>
      <c r="AJ85" s="28"/>
      <c r="AK85" s="28"/>
      <c r="AL85" s="28"/>
    </row>
    <row r="86" spans="1:38" s="19" customFormat="1">
      <c r="A86" s="1"/>
      <c r="B86" s="1"/>
      <c r="C86" s="1"/>
      <c r="D86" s="1"/>
      <c r="E86" s="1"/>
      <c r="F86" s="3"/>
      <c r="G86" s="1"/>
      <c r="H86" s="1"/>
      <c r="I86" s="1"/>
      <c r="J86" s="1"/>
      <c r="K86" s="1"/>
      <c r="L86" s="678"/>
      <c r="M86" s="1"/>
      <c r="N86" s="1"/>
      <c r="O86" s="1"/>
      <c r="P86" s="1"/>
      <c r="Q86" s="1"/>
      <c r="R86" s="1"/>
      <c r="S86" s="28"/>
      <c r="T86" s="28"/>
      <c r="U86" s="28"/>
      <c r="V86" s="28"/>
      <c r="W86" s="28"/>
      <c r="X86" s="28"/>
      <c r="Y86" s="28"/>
      <c r="Z86" s="28"/>
      <c r="AA86" s="28"/>
      <c r="AB86" s="28"/>
      <c r="AC86" s="28"/>
      <c r="AD86" s="28"/>
      <c r="AE86" s="28"/>
      <c r="AF86" s="28"/>
      <c r="AG86" s="28"/>
      <c r="AH86" s="28"/>
      <c r="AI86" s="28"/>
      <c r="AJ86" s="28"/>
      <c r="AK86" s="28"/>
      <c r="AL86" s="28"/>
    </row>
    <row r="87" spans="1:38" s="19" customFormat="1">
      <c r="A87" s="1"/>
      <c r="B87" s="1"/>
      <c r="C87" s="1"/>
      <c r="D87" s="1"/>
      <c r="E87" s="1"/>
      <c r="F87" s="3"/>
      <c r="G87" s="1"/>
      <c r="H87" s="1"/>
      <c r="I87" s="1"/>
      <c r="J87" s="1"/>
      <c r="K87" s="1"/>
      <c r="L87" s="678"/>
      <c r="M87" s="1"/>
      <c r="N87" s="1"/>
      <c r="O87" s="1"/>
      <c r="P87" s="1"/>
      <c r="Q87" s="1"/>
      <c r="R87" s="1"/>
      <c r="S87" s="28"/>
      <c r="T87" s="28"/>
      <c r="U87" s="28"/>
      <c r="V87" s="28"/>
      <c r="W87" s="28"/>
      <c r="X87" s="28"/>
      <c r="Y87" s="28"/>
      <c r="Z87" s="28"/>
      <c r="AA87" s="28"/>
      <c r="AB87" s="28"/>
      <c r="AC87" s="28"/>
      <c r="AD87" s="28"/>
      <c r="AE87" s="28"/>
      <c r="AF87" s="28"/>
      <c r="AG87" s="28"/>
      <c r="AH87" s="28"/>
      <c r="AI87" s="28"/>
      <c r="AJ87" s="28"/>
      <c r="AK87" s="28"/>
      <c r="AL87" s="28"/>
    </row>
    <row r="88" spans="1:38" s="19" customFormat="1">
      <c r="A88" s="1"/>
      <c r="B88" s="1"/>
      <c r="C88" s="1"/>
      <c r="D88" s="1"/>
      <c r="E88" s="1"/>
      <c r="F88" s="3"/>
      <c r="G88" s="1"/>
      <c r="H88" s="1"/>
      <c r="I88" s="1"/>
      <c r="J88" s="1"/>
      <c r="K88" s="1"/>
      <c r="L88" s="678"/>
      <c r="M88" s="1"/>
      <c r="N88" s="1"/>
      <c r="O88" s="1"/>
      <c r="P88" s="1"/>
      <c r="Q88" s="1"/>
      <c r="R88" s="1"/>
      <c r="S88" s="28"/>
      <c r="T88" s="28"/>
      <c r="U88" s="28"/>
      <c r="V88" s="28"/>
      <c r="W88" s="28"/>
      <c r="X88" s="28"/>
      <c r="Y88" s="28"/>
      <c r="Z88" s="28"/>
      <c r="AA88" s="28"/>
      <c r="AB88" s="28"/>
      <c r="AC88" s="28"/>
      <c r="AD88" s="28"/>
      <c r="AE88" s="28"/>
      <c r="AF88" s="28"/>
      <c r="AG88" s="28"/>
      <c r="AH88" s="28"/>
      <c r="AI88" s="28"/>
      <c r="AJ88" s="28"/>
      <c r="AK88" s="28"/>
      <c r="AL88" s="28"/>
    </row>
  </sheetData>
  <sheetProtection selectLockedCells="1" selectUnlockedCells="1"/>
  <autoFilter ref="AI13:AK54" xr:uid="{B595CF79-3F3F-4AEF-8C4E-7D67B7ED6D95}"/>
  <mergeCells count="54">
    <mergeCell ref="AH13:AH14"/>
    <mergeCell ref="AI13:AI14"/>
    <mergeCell ref="AJ13:AJ14"/>
    <mergeCell ref="AK13:AK14"/>
    <mergeCell ref="A58:E58"/>
    <mergeCell ref="P15:P21"/>
    <mergeCell ref="P35:P36"/>
    <mergeCell ref="P39:P40"/>
    <mergeCell ref="P44:P45"/>
    <mergeCell ref="A50:R50"/>
    <mergeCell ref="A56:E56"/>
    <mergeCell ref="AC13:AC14"/>
    <mergeCell ref="AD13:AD14"/>
    <mergeCell ref="AE13:AE14"/>
    <mergeCell ref="AF13:AF14"/>
    <mergeCell ref="AG13:AG14"/>
    <mergeCell ref="A9:E9"/>
    <mergeCell ref="A11:A14"/>
    <mergeCell ref="B11:E11"/>
    <mergeCell ref="F11:R11"/>
    <mergeCell ref="AA12:AD12"/>
    <mergeCell ref="G13:G14"/>
    <mergeCell ref="H13:H14"/>
    <mergeCell ref="I13:N13"/>
    <mergeCell ref="S13:S14"/>
    <mergeCell ref="T13:T14"/>
    <mergeCell ref="U13:U14"/>
    <mergeCell ref="V13:V14"/>
    <mergeCell ref="W13:W14"/>
    <mergeCell ref="G12:O12"/>
    <mergeCell ref="P12:P14"/>
    <mergeCell ref="Q12:Q14"/>
    <mergeCell ref="AI11:AL12"/>
    <mergeCell ref="B12:B14"/>
    <mergeCell ref="C12:C14"/>
    <mergeCell ref="D12:D14"/>
    <mergeCell ref="E12:E14"/>
    <mergeCell ref="F12:F14"/>
    <mergeCell ref="X13:X14"/>
    <mergeCell ref="Y13:Y14"/>
    <mergeCell ref="Z13:Z14"/>
    <mergeCell ref="AE12:AH12"/>
    <mergeCell ref="R12:R14"/>
    <mergeCell ref="S12:V12"/>
    <mergeCell ref="W12:Z12"/>
    <mergeCell ref="AL13:AL14"/>
    <mergeCell ref="AA13:AA14"/>
    <mergeCell ref="AB13:AB14"/>
    <mergeCell ref="A8:E8"/>
    <mergeCell ref="A1:E1"/>
    <mergeCell ref="G1:Q3"/>
    <mergeCell ref="A2:E2"/>
    <mergeCell ref="A6:E6"/>
    <mergeCell ref="A7:E7"/>
  </mergeCells>
  <pageMargins left="0.7" right="0.7" top="0.75" bottom="0.75" header="0.3" footer="0.3"/>
  <pageSetup paperSize="9" orientation="portrait" r:id="rId1"/>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7F767-0D6B-4548-8CE5-7B27C35B3E26}">
  <sheetPr>
    <tabColor theme="0"/>
  </sheetPr>
  <dimension ref="A1:AM77"/>
  <sheetViews>
    <sheetView topLeftCell="Y8" zoomScale="80" zoomScaleNormal="80" workbookViewId="0">
      <selection activeCell="AJ6" sqref="AJ1:AN1048576"/>
    </sheetView>
  </sheetViews>
  <sheetFormatPr baseColWidth="10" defaultColWidth="11.21875" defaultRowHeight="9.6"/>
  <cols>
    <col min="1" max="3" width="6.21875" style="1" hidden="1" customWidth="1"/>
    <col min="4" max="4" width="10.77734375" style="1" hidden="1" customWidth="1"/>
    <col min="5" max="5" width="6.21875" style="1" hidden="1" customWidth="1"/>
    <col min="6" max="6" width="18.77734375" style="351" customWidth="1"/>
    <col min="7" max="7" width="18.77734375" style="3" customWidth="1"/>
    <col min="8" max="8" width="17" style="1" customWidth="1"/>
    <col min="9" max="9" width="15" style="1" customWidth="1"/>
    <col min="10" max="10" width="4.21875" style="1" customWidth="1"/>
    <col min="11" max="11" width="4.21875" style="27" customWidth="1"/>
    <col min="12" max="12" width="8.21875" style="27" customWidth="1"/>
    <col min="13" max="14" width="4.21875" style="27" customWidth="1"/>
    <col min="15" max="15" width="4.21875" style="1" customWidth="1"/>
    <col min="16" max="16" width="7" style="1" customWidth="1"/>
    <col min="17" max="17" width="12" style="1" customWidth="1"/>
    <col min="18" max="18" width="11.21875" style="1" customWidth="1"/>
    <col min="19" max="19" width="24.77734375" style="1" customWidth="1"/>
    <col min="20" max="21" width="11.21875" style="1" customWidth="1"/>
    <col min="22" max="22" width="13.21875" style="1" customWidth="1"/>
    <col min="23" max="23" width="19.5546875" style="1" customWidth="1"/>
    <col min="24" max="26" width="11.21875" style="27" customWidth="1"/>
    <col min="27" max="27" width="20.21875" style="27" customWidth="1"/>
    <col min="28" max="28" width="9.77734375" style="27" customWidth="1"/>
    <col min="29" max="30" width="11.21875" style="27" customWidth="1"/>
    <col min="31" max="31" width="23.77734375" style="27" customWidth="1"/>
    <col min="32" max="32" width="10" style="27" customWidth="1"/>
    <col min="33" max="34" width="11.21875" style="27" customWidth="1"/>
    <col min="35" max="35" width="26.21875" style="27" customWidth="1"/>
    <col min="36" max="39" width="11.21875" style="27" hidden="1" customWidth="1"/>
    <col min="40" max="40" width="0" style="27" hidden="1" customWidth="1"/>
    <col min="41" max="16384" width="11.21875" style="27"/>
  </cols>
  <sheetData>
    <row r="1" spans="1:39" ht="15.6">
      <c r="A1" s="790" t="s">
        <v>38</v>
      </c>
      <c r="B1" s="790"/>
      <c r="C1" s="790"/>
      <c r="D1" s="790"/>
      <c r="E1" s="790"/>
      <c r="F1" s="349"/>
      <c r="G1"/>
      <c r="H1" s="326"/>
      <c r="I1" s="326"/>
      <c r="J1" s="326"/>
      <c r="K1" s="320"/>
      <c r="L1" s="320"/>
      <c r="M1" s="320"/>
      <c r="N1" s="320"/>
      <c r="O1" s="326"/>
      <c r="P1" s="326"/>
      <c r="Q1" s="326"/>
      <c r="R1" s="326"/>
    </row>
    <row r="2" spans="1:39" ht="12" customHeight="1">
      <c r="A2" s="791" t="s">
        <v>39</v>
      </c>
      <c r="B2" s="791"/>
      <c r="C2" s="791"/>
      <c r="D2" s="791"/>
      <c r="E2" s="791"/>
      <c r="F2" s="350"/>
      <c r="G2" s="2"/>
      <c r="H2" s="326"/>
      <c r="I2" s="326"/>
      <c r="J2" s="326"/>
      <c r="K2" s="320"/>
      <c r="L2" s="320"/>
      <c r="M2" s="320"/>
      <c r="N2" s="320"/>
      <c r="O2" s="326"/>
      <c r="P2" s="326"/>
      <c r="Q2" s="326"/>
      <c r="R2" s="326"/>
    </row>
    <row r="3" spans="1:39" ht="10.050000000000001" customHeight="1">
      <c r="H3" s="326"/>
      <c r="I3" s="326"/>
      <c r="J3" s="326"/>
      <c r="K3" s="320"/>
      <c r="L3" s="320"/>
      <c r="M3" s="320"/>
      <c r="N3" s="320"/>
      <c r="O3" s="326"/>
      <c r="P3" s="326"/>
      <c r="Q3" s="326"/>
      <c r="R3" s="326"/>
    </row>
    <row r="6" spans="1:39" ht="10.8">
      <c r="A6" s="792" t="s">
        <v>40</v>
      </c>
      <c r="B6" s="792"/>
      <c r="C6" s="792"/>
      <c r="D6" s="792"/>
      <c r="E6" s="792"/>
      <c r="F6" s="137">
        <v>2024</v>
      </c>
      <c r="G6" s="111"/>
    </row>
    <row r="7" spans="1:39" ht="10.8">
      <c r="A7" s="792" t="s">
        <v>41</v>
      </c>
      <c r="B7" s="792"/>
      <c r="C7" s="792"/>
      <c r="D7" s="792"/>
      <c r="E7" s="792"/>
      <c r="F7" s="137" t="s">
        <v>240</v>
      </c>
      <c r="G7" s="111"/>
    </row>
    <row r="8" spans="1:39" ht="10.8">
      <c r="A8" s="792" t="s">
        <v>42</v>
      </c>
      <c r="B8" s="792"/>
      <c r="C8" s="792"/>
      <c r="D8" s="792"/>
      <c r="E8" s="792"/>
      <c r="F8" s="137" t="s">
        <v>371</v>
      </c>
      <c r="G8" s="111"/>
    </row>
    <row r="9" spans="1:39" ht="19.2">
      <c r="A9" s="792" t="s">
        <v>43</v>
      </c>
      <c r="B9" s="792"/>
      <c r="C9" s="792"/>
      <c r="D9" s="792"/>
      <c r="E9" s="792"/>
      <c r="F9" s="137" t="s">
        <v>422</v>
      </c>
      <c r="G9" s="111"/>
    </row>
    <row r="10" spans="1:39" ht="19.5" customHeight="1"/>
    <row r="11" spans="1:39" ht="27" customHeight="1">
      <c r="A11" s="812" t="s">
        <v>45</v>
      </c>
      <c r="B11" s="348" t="s">
        <v>46</v>
      </c>
      <c r="C11" s="348"/>
      <c r="D11" s="348"/>
      <c r="E11" s="348"/>
      <c r="F11" s="347" t="s">
        <v>47</v>
      </c>
      <c r="G11" s="112"/>
      <c r="H11" s="112"/>
      <c r="I11" s="112"/>
      <c r="J11" s="313"/>
      <c r="K11" s="419"/>
      <c r="L11" s="419"/>
      <c r="M11" s="419"/>
      <c r="N11" s="419"/>
      <c r="O11" s="313"/>
      <c r="P11" s="313"/>
      <c r="Q11" s="313"/>
      <c r="R11" s="313"/>
      <c r="S11" s="112"/>
      <c r="T11" s="260"/>
      <c r="U11" s="260"/>
      <c r="V11" s="260"/>
      <c r="W11" s="260"/>
      <c r="X11" s="29"/>
      <c r="Y11" s="29"/>
      <c r="Z11" s="29"/>
      <c r="AA11" s="29"/>
      <c r="AB11" s="29"/>
      <c r="AC11" s="29"/>
      <c r="AD11" s="29"/>
      <c r="AE11" s="29"/>
      <c r="AF11" s="29"/>
      <c r="AG11" s="29"/>
      <c r="AH11" s="29"/>
      <c r="AI11" s="29"/>
      <c r="AJ11" s="793" t="s">
        <v>49</v>
      </c>
      <c r="AK11" s="793"/>
      <c r="AL11" s="793"/>
      <c r="AM11" s="793"/>
    </row>
    <row r="12" spans="1:39" ht="19.5" customHeight="1">
      <c r="A12" s="812"/>
      <c r="B12" s="813" t="s">
        <v>50</v>
      </c>
      <c r="C12" s="813" t="s">
        <v>51</v>
      </c>
      <c r="D12" s="813" t="s">
        <v>52</v>
      </c>
      <c r="E12" s="813" t="s">
        <v>53</v>
      </c>
      <c r="F12" s="352" t="s">
        <v>54</v>
      </c>
      <c r="G12" s="109"/>
      <c r="H12" s="311" t="s">
        <v>55</v>
      </c>
      <c r="I12" s="311"/>
      <c r="J12" s="311"/>
      <c r="K12" s="353"/>
      <c r="L12" s="353"/>
      <c r="M12" s="353"/>
      <c r="N12" s="353"/>
      <c r="O12" s="311"/>
      <c r="P12" s="311"/>
      <c r="Q12" s="346" t="s">
        <v>56</v>
      </c>
      <c r="R12" s="345" t="s">
        <v>57</v>
      </c>
      <c r="S12" s="812" t="s">
        <v>58</v>
      </c>
      <c r="T12" s="860" t="s">
        <v>59</v>
      </c>
      <c r="U12" s="861"/>
      <c r="V12" s="861"/>
      <c r="W12" s="862"/>
      <c r="X12" s="793" t="s">
        <v>60</v>
      </c>
      <c r="Y12" s="793"/>
      <c r="Z12" s="793"/>
      <c r="AA12" s="793"/>
      <c r="AB12" s="793" t="s">
        <v>61</v>
      </c>
      <c r="AC12" s="793"/>
      <c r="AD12" s="793"/>
      <c r="AE12" s="793"/>
      <c r="AF12" s="793" t="s">
        <v>62</v>
      </c>
      <c r="AG12" s="793"/>
      <c r="AH12" s="793"/>
      <c r="AI12" s="793"/>
      <c r="AJ12" s="793"/>
      <c r="AK12" s="793"/>
      <c r="AL12" s="793"/>
      <c r="AM12" s="793"/>
    </row>
    <row r="13" spans="1:39" ht="26.55" customHeight="1">
      <c r="A13" s="812"/>
      <c r="B13" s="813"/>
      <c r="C13" s="813"/>
      <c r="D13" s="813"/>
      <c r="E13" s="813"/>
      <c r="F13" s="354"/>
      <c r="G13" s="109" t="s">
        <v>297</v>
      </c>
      <c r="H13" s="345" t="s">
        <v>63</v>
      </c>
      <c r="I13" s="345" t="s">
        <v>64</v>
      </c>
      <c r="J13" s="348" t="s">
        <v>65</v>
      </c>
      <c r="K13" s="355"/>
      <c r="L13" s="355"/>
      <c r="M13" s="355"/>
      <c r="N13" s="355"/>
      <c r="O13" s="348"/>
      <c r="P13" s="109" t="s">
        <v>66</v>
      </c>
      <c r="Q13" s="346"/>
      <c r="R13" s="345"/>
      <c r="S13" s="812"/>
      <c r="T13" s="877" t="s">
        <v>67</v>
      </c>
      <c r="U13" s="877" t="s">
        <v>68</v>
      </c>
      <c r="V13" s="877" t="s">
        <v>69</v>
      </c>
      <c r="W13" s="877" t="s">
        <v>70</v>
      </c>
      <c r="X13" s="793" t="s">
        <v>67</v>
      </c>
      <c r="Y13" s="793" t="s">
        <v>68</v>
      </c>
      <c r="Z13" s="793" t="s">
        <v>69</v>
      </c>
      <c r="AA13" s="793" t="s">
        <v>70</v>
      </c>
      <c r="AB13" s="793" t="s">
        <v>67</v>
      </c>
      <c r="AC13" s="793" t="s">
        <v>68</v>
      </c>
      <c r="AD13" s="793" t="s">
        <v>69</v>
      </c>
      <c r="AE13" s="793" t="s">
        <v>70</v>
      </c>
      <c r="AF13" s="793" t="s">
        <v>67</v>
      </c>
      <c r="AG13" s="793" t="s">
        <v>68</v>
      </c>
      <c r="AH13" s="793" t="s">
        <v>69</v>
      </c>
      <c r="AI13" s="793" t="s">
        <v>70</v>
      </c>
      <c r="AJ13" s="793" t="s">
        <v>71</v>
      </c>
      <c r="AK13" s="793" t="s">
        <v>72</v>
      </c>
      <c r="AL13" s="793" t="s">
        <v>73</v>
      </c>
      <c r="AM13" s="793" t="s">
        <v>70</v>
      </c>
    </row>
    <row r="14" spans="1:39" ht="19.5" customHeight="1">
      <c r="A14" s="812"/>
      <c r="B14" s="813"/>
      <c r="C14" s="813"/>
      <c r="D14" s="813"/>
      <c r="E14" s="813"/>
      <c r="F14" s="354"/>
      <c r="G14" s="109"/>
      <c r="H14" s="345"/>
      <c r="I14" s="345"/>
      <c r="J14" s="109">
        <v>1</v>
      </c>
      <c r="K14" s="352">
        <v>2</v>
      </c>
      <c r="L14" s="352" t="s">
        <v>74</v>
      </c>
      <c r="M14" s="352">
        <v>3</v>
      </c>
      <c r="N14" s="352">
        <v>4</v>
      </c>
      <c r="O14" s="109" t="s">
        <v>75</v>
      </c>
      <c r="P14" s="109" t="s">
        <v>76</v>
      </c>
      <c r="Q14" s="346"/>
      <c r="R14" s="345"/>
      <c r="S14" s="812"/>
      <c r="T14" s="878"/>
      <c r="U14" s="878"/>
      <c r="V14" s="878"/>
      <c r="W14" s="878"/>
      <c r="X14" s="794"/>
      <c r="Y14" s="794"/>
      <c r="Z14" s="794"/>
      <c r="AA14" s="794"/>
      <c r="AB14" s="794"/>
      <c r="AC14" s="794"/>
      <c r="AD14" s="794"/>
      <c r="AE14" s="794"/>
      <c r="AF14" s="794"/>
      <c r="AG14" s="794"/>
      <c r="AH14" s="794"/>
      <c r="AI14" s="794"/>
      <c r="AJ14" s="794"/>
      <c r="AK14" s="794"/>
      <c r="AL14" s="794"/>
      <c r="AM14" s="794"/>
    </row>
    <row r="15" spans="1:39" ht="76.8">
      <c r="A15" s="106">
        <v>1</v>
      </c>
      <c r="B15" s="105">
        <v>3</v>
      </c>
      <c r="C15" s="105" t="s">
        <v>156</v>
      </c>
      <c r="D15" s="105">
        <v>1</v>
      </c>
      <c r="E15" s="105">
        <v>2.0299999999999998</v>
      </c>
      <c r="F15" s="420" t="s">
        <v>423</v>
      </c>
      <c r="G15" s="483" t="s">
        <v>314</v>
      </c>
      <c r="H15" s="483" t="s">
        <v>378</v>
      </c>
      <c r="I15" s="483" t="s">
        <v>315</v>
      </c>
      <c r="J15" s="114">
        <v>0</v>
      </c>
      <c r="K15" s="141">
        <v>1</v>
      </c>
      <c r="L15" s="357">
        <f t="shared" ref="L15:L38" si="0">J15+K15</f>
        <v>1</v>
      </c>
      <c r="M15" s="141">
        <v>0</v>
      </c>
      <c r="N15" s="141">
        <v>0</v>
      </c>
      <c r="O15" s="115">
        <f t="shared" ref="O15:O38" si="1">M15+N15</f>
        <v>0</v>
      </c>
      <c r="P15" s="115">
        <f>L15+O15</f>
        <v>1</v>
      </c>
      <c r="Q15" s="162">
        <v>22240</v>
      </c>
      <c r="R15" s="163" t="s">
        <v>424</v>
      </c>
      <c r="S15" s="163" t="s">
        <v>425</v>
      </c>
      <c r="T15" s="273">
        <v>1</v>
      </c>
      <c r="U15" s="274" t="str">
        <f>IF(T15="","No hay ejecución",IF(AND(J15=0),"No hay Programación", T15/J15))</f>
        <v>No hay Programación</v>
      </c>
      <c r="V15" s="275" t="str">
        <f>IF(U15="No hay ejecución","NA",IF(U15&gt;=90%,"De acuerdo con lo programado",IF(U15&gt;=51%,"Atraso Leve",IF(U15&lt;=50%,"En riesgo cumplimiento"))))</f>
        <v>De acuerdo con lo programado</v>
      </c>
      <c r="W15" s="276" t="s">
        <v>426</v>
      </c>
      <c r="X15" s="164">
        <v>1</v>
      </c>
      <c r="Y15" s="165">
        <f>IF(X15="","No hay ejecución",IF(AND(K15=0),"No hay Programación", X15/K15))</f>
        <v>1</v>
      </c>
      <c r="Z15" s="166" t="str">
        <f>IF(Y15="No hay ejecución","NA",IF(Y15&gt;=90%,"De acuerdo con lo programado",IF(Y15&gt;=51%,"Atraso Leve",IF(Y15&lt;50%,"En riesgo en cumplimiento"))))</f>
        <v>De acuerdo con lo programado</v>
      </c>
      <c r="AA15" s="94" t="s">
        <v>1744</v>
      </c>
      <c r="AB15" s="164">
        <v>0</v>
      </c>
      <c r="AC15" s="165" t="str">
        <f>IF(AB15="","No hay ejecución",IF(AND(M15=0),"No hay Programación",AB15/M15))</f>
        <v>No hay Programación</v>
      </c>
      <c r="AD15" s="166" t="str">
        <f>IF(AC15="No hay ejecución","NA",IF(AC15&gt;=90%,"De acuerdo con lo programado",IF(AC15&gt;=51%,"Atraso Leve",IF(AC15&lt;50%,"En riesgo en cumplimiento"))))</f>
        <v>De acuerdo con lo programado</v>
      </c>
      <c r="AE15" s="94" t="s">
        <v>1745</v>
      </c>
      <c r="AF15" s="167">
        <v>0</v>
      </c>
      <c r="AG15" s="165" t="str">
        <f>IF(AF15="","No hay ejecución",IF(AND(M15=0),"No hay Programación", AF15/M15))</f>
        <v>No hay Programación</v>
      </c>
      <c r="AH15" s="166" t="str">
        <f>IF(AG15="No hay ejecución","NA",IF(AG15&gt;=90%,"De acuerdo con lo programado",IF(AG15&gt;=51%,"Atraso Leve",IF(AG15&lt;50%,"En riesgo en cumplimiento"))))</f>
        <v>De acuerdo con lo programado</v>
      </c>
      <c r="AI15" s="94" t="s">
        <v>1746</v>
      </c>
      <c r="AJ15" s="24">
        <f>T15+X15</f>
        <v>2</v>
      </c>
      <c r="AK15" s="26">
        <f t="shared" ref="AK15:AK38" si="2">IF(AJ15="","No hay ejecución",IF(AND(L15=0),"No hay Programación", AJ15/L15))</f>
        <v>2</v>
      </c>
      <c r="AL15" s="519" t="str">
        <f>IF(H24="No hay ejecución","NA",IF(H24&gt;=90%,"De acuerdo a lo programado",IF(H24&lt;89.99%,"En riesgo de Incumplimiento")))</f>
        <v>De acuerdo a lo programado</v>
      </c>
      <c r="AM15" s="87"/>
    </row>
    <row r="16" spans="1:39" ht="76.8">
      <c r="A16" s="106">
        <v>2</v>
      </c>
      <c r="B16" s="105">
        <v>3</v>
      </c>
      <c r="C16" s="105" t="s">
        <v>156</v>
      </c>
      <c r="D16" s="105">
        <v>1</v>
      </c>
      <c r="E16" s="105">
        <v>2.0299999999999998</v>
      </c>
      <c r="F16" s="420" t="s">
        <v>427</v>
      </c>
      <c r="G16" s="483" t="s">
        <v>314</v>
      </c>
      <c r="H16" s="483" t="s">
        <v>378</v>
      </c>
      <c r="I16" s="483" t="s">
        <v>315</v>
      </c>
      <c r="J16" s="114">
        <v>0</v>
      </c>
      <c r="K16" s="141">
        <v>1</v>
      </c>
      <c r="L16" s="357">
        <f t="shared" si="0"/>
        <v>1</v>
      </c>
      <c r="M16" s="141">
        <v>0</v>
      </c>
      <c r="N16" s="141">
        <v>0</v>
      </c>
      <c r="O16" s="115">
        <f t="shared" si="1"/>
        <v>0</v>
      </c>
      <c r="P16" s="115">
        <f t="shared" ref="P16:P38" si="3">L16+O16</f>
        <v>1</v>
      </c>
      <c r="Q16" s="162">
        <v>22240</v>
      </c>
      <c r="R16" s="163" t="s">
        <v>424</v>
      </c>
      <c r="S16" s="163" t="s">
        <v>425</v>
      </c>
      <c r="T16" s="273">
        <v>1</v>
      </c>
      <c r="U16" s="274" t="str">
        <f t="shared" ref="U16:U38" si="4">IF(T16="","No hay ejecución",IF(AND(J16=0),"No hay Programación", T16/J16))</f>
        <v>No hay Programación</v>
      </c>
      <c r="V16" s="275" t="str">
        <f t="shared" ref="V16:V44" si="5">IF(U16="No hay ejecución","NA",IF(U16&gt;=90%,"De acuerdo con lo programado",IF(U16&gt;=51%,"Atraso Leve",IF(U16&lt;=50%,"En riesgo cumplimiento"))))</f>
        <v>De acuerdo con lo programado</v>
      </c>
      <c r="W16" s="276" t="s">
        <v>426</v>
      </c>
      <c r="X16" s="164">
        <v>1</v>
      </c>
      <c r="Y16" s="165">
        <f t="shared" ref="Y16:Y38" si="6">IF(X16="","No hay ejecución",IF(AND(K16=0),"No hay Programación", X16/K16))</f>
        <v>1</v>
      </c>
      <c r="Z16" s="166" t="str">
        <f t="shared" ref="Z16:Z38" si="7">IF(Y16="No hay ejecución","NA",IF(Y16&gt;=90%,"De acuerdo con lo programado",IF(Y16&gt;=51%,"Atraso Leve",IF(Y16&lt;50%,"En riesgo en cumplimiento"))))</f>
        <v>De acuerdo con lo programado</v>
      </c>
      <c r="AA16" s="94" t="s">
        <v>1744</v>
      </c>
      <c r="AB16" s="164">
        <v>0</v>
      </c>
      <c r="AC16" s="165" t="str">
        <f t="shared" ref="AC16:AC38" si="8">IF(AB16="","No hay ejecución",IF(AND(M16=0),"No hay Programación",AB16/M16))</f>
        <v>No hay Programación</v>
      </c>
      <c r="AD16" s="166" t="str">
        <f t="shared" ref="AD16:AD36" si="9">IF(AC16="No hay ejecución","NA",IF(AC16&gt;=90%,"De acuerdo con lo programado",IF(AC16&gt;=51%,"Atraso Leve",IF(AC16&lt;50%,"En riesgo en cumplimiento"))))</f>
        <v>De acuerdo con lo programado</v>
      </c>
      <c r="AE16" s="94" t="s">
        <v>1745</v>
      </c>
      <c r="AF16" s="167">
        <v>0</v>
      </c>
      <c r="AG16" s="165" t="str">
        <f t="shared" ref="AG16:AG38" si="10">IF(AF16="","No hay ejecución",IF(AND(M16=0),"No hay Programación", AF16/M16))</f>
        <v>No hay Programación</v>
      </c>
      <c r="AH16" s="166" t="str">
        <f t="shared" ref="AH16:AH38" si="11">IF(AG16="No hay ejecución","NA",IF(AG16&gt;=90%,"De acuerdo con lo programado",IF(AG16&gt;=51%,"Atraso Leve",IF(AG16&lt;50%,"En riesgo en cumplimiento"))))</f>
        <v>De acuerdo con lo programado</v>
      </c>
      <c r="AI16" s="94" t="s">
        <v>1746</v>
      </c>
      <c r="AJ16" s="24">
        <f t="shared" ref="AJ16:AJ35" si="12">T16+X16</f>
        <v>2</v>
      </c>
      <c r="AK16" s="26">
        <f t="shared" si="2"/>
        <v>2</v>
      </c>
      <c r="AL16" s="519" t="str">
        <f t="shared" ref="AL16:AL35" si="13">IF(H25="No hay ejecución","NA",IF(H25&gt;=90%,"De acuerdo a lo programado",IF(H25&lt;89.99%,"En riesgo de Incumplimiento")))</f>
        <v>De acuerdo a lo programado</v>
      </c>
      <c r="AM16" s="87"/>
    </row>
    <row r="17" spans="1:39" ht="48">
      <c r="A17" s="106">
        <v>3</v>
      </c>
      <c r="B17" s="105">
        <v>3</v>
      </c>
      <c r="C17" s="105" t="s">
        <v>156</v>
      </c>
      <c r="D17" s="105">
        <v>1</v>
      </c>
      <c r="E17" s="105">
        <v>2.0299999999999998</v>
      </c>
      <c r="F17" s="420" t="s">
        <v>428</v>
      </c>
      <c r="G17" s="483" t="s">
        <v>314</v>
      </c>
      <c r="H17" s="483" t="s">
        <v>378</v>
      </c>
      <c r="I17" s="483" t="s">
        <v>315</v>
      </c>
      <c r="J17" s="114">
        <v>0</v>
      </c>
      <c r="K17" s="141">
        <v>0</v>
      </c>
      <c r="L17" s="357">
        <f t="shared" si="0"/>
        <v>0</v>
      </c>
      <c r="M17" s="141">
        <v>0</v>
      </c>
      <c r="N17" s="141">
        <v>1</v>
      </c>
      <c r="O17" s="115">
        <f t="shared" si="1"/>
        <v>1</v>
      </c>
      <c r="P17" s="115">
        <f t="shared" si="3"/>
        <v>1</v>
      </c>
      <c r="Q17" s="162">
        <v>22240</v>
      </c>
      <c r="R17" s="163" t="s">
        <v>424</v>
      </c>
      <c r="S17" s="163" t="s">
        <v>425</v>
      </c>
      <c r="T17" s="273">
        <v>1</v>
      </c>
      <c r="U17" s="274" t="str">
        <f t="shared" si="4"/>
        <v>No hay Programación</v>
      </c>
      <c r="V17" s="275" t="str">
        <f t="shared" si="5"/>
        <v>De acuerdo con lo programado</v>
      </c>
      <c r="W17" s="276" t="s">
        <v>426</v>
      </c>
      <c r="X17" s="164">
        <v>0</v>
      </c>
      <c r="Y17" s="165" t="str">
        <f t="shared" si="6"/>
        <v>No hay Programación</v>
      </c>
      <c r="Z17" s="166" t="str">
        <f t="shared" si="7"/>
        <v>De acuerdo con lo programado</v>
      </c>
      <c r="AA17" s="94" t="s">
        <v>1747</v>
      </c>
      <c r="AB17" s="164">
        <v>0</v>
      </c>
      <c r="AC17" s="165" t="str">
        <f t="shared" si="8"/>
        <v>No hay Programación</v>
      </c>
      <c r="AD17" s="166" t="str">
        <f t="shared" si="9"/>
        <v>De acuerdo con lo programado</v>
      </c>
      <c r="AE17" s="94" t="s">
        <v>1745</v>
      </c>
      <c r="AF17" s="167">
        <v>0</v>
      </c>
      <c r="AG17" s="165">
        <v>0</v>
      </c>
      <c r="AH17" s="166" t="s">
        <v>1748</v>
      </c>
      <c r="AI17" s="94" t="s">
        <v>1746</v>
      </c>
      <c r="AJ17" s="24">
        <f t="shared" si="12"/>
        <v>1</v>
      </c>
      <c r="AK17" s="26" t="str">
        <f t="shared" si="2"/>
        <v>No hay Programación</v>
      </c>
      <c r="AL17" s="519" t="str">
        <f t="shared" si="13"/>
        <v>De acuerdo a lo programado</v>
      </c>
      <c r="AM17" s="87"/>
    </row>
    <row r="18" spans="1:39" ht="67.2">
      <c r="A18" s="106">
        <v>4</v>
      </c>
      <c r="B18" s="105">
        <v>3</v>
      </c>
      <c r="C18" s="105" t="s">
        <v>156</v>
      </c>
      <c r="D18" s="105">
        <v>1</v>
      </c>
      <c r="E18" s="105">
        <v>2.0299999999999998</v>
      </c>
      <c r="F18" s="420" t="s">
        <v>429</v>
      </c>
      <c r="G18" s="483" t="s">
        <v>314</v>
      </c>
      <c r="H18" s="483" t="s">
        <v>378</v>
      </c>
      <c r="I18" s="483" t="s">
        <v>315</v>
      </c>
      <c r="J18" s="114">
        <v>0</v>
      </c>
      <c r="K18" s="141">
        <v>0</v>
      </c>
      <c r="L18" s="357">
        <f t="shared" si="0"/>
        <v>0</v>
      </c>
      <c r="M18" s="141">
        <v>0</v>
      </c>
      <c r="N18" s="141">
        <v>1</v>
      </c>
      <c r="O18" s="115">
        <f t="shared" si="1"/>
        <v>1</v>
      </c>
      <c r="P18" s="115">
        <f t="shared" si="3"/>
        <v>1</v>
      </c>
      <c r="Q18" s="162">
        <v>22240</v>
      </c>
      <c r="R18" s="163" t="s">
        <v>424</v>
      </c>
      <c r="S18" s="163" t="s">
        <v>425</v>
      </c>
      <c r="T18" s="273"/>
      <c r="U18" s="274" t="str">
        <f t="shared" si="4"/>
        <v>No hay ejecución</v>
      </c>
      <c r="V18" s="275" t="str">
        <f t="shared" si="5"/>
        <v>NA</v>
      </c>
      <c r="W18" s="276"/>
      <c r="X18" s="164">
        <v>1</v>
      </c>
      <c r="Y18" s="165" t="str">
        <f t="shared" si="6"/>
        <v>No hay Programación</v>
      </c>
      <c r="Z18" s="166" t="str">
        <f t="shared" si="7"/>
        <v>De acuerdo con lo programado</v>
      </c>
      <c r="AA18" s="94" t="s">
        <v>1749</v>
      </c>
      <c r="AB18" s="164">
        <v>1</v>
      </c>
      <c r="AC18" s="165" t="str">
        <f t="shared" si="8"/>
        <v>No hay Programación</v>
      </c>
      <c r="AD18" s="166" t="str">
        <f t="shared" si="9"/>
        <v>De acuerdo con lo programado</v>
      </c>
      <c r="AE18" s="94" t="s">
        <v>1750</v>
      </c>
      <c r="AF18" s="167">
        <v>1</v>
      </c>
      <c r="AG18" s="165">
        <v>0</v>
      </c>
      <c r="AH18" s="166" t="s">
        <v>1748</v>
      </c>
      <c r="AI18" s="94" t="s">
        <v>1750</v>
      </c>
      <c r="AJ18" s="24">
        <f>T18+X18+AB18+AF18</f>
        <v>3</v>
      </c>
      <c r="AK18" s="26" t="str">
        <f t="shared" si="2"/>
        <v>No hay Programación</v>
      </c>
      <c r="AL18" s="519" t="str">
        <f>IF(AK18="No hay ejecución","NA",IF(AK18&gt;=90%,"De acuerdo a lo programado",IF(AK18&lt;89.99%,"En riesgo de Incumplimiento")))</f>
        <v>De acuerdo a lo programado</v>
      </c>
      <c r="AM18" s="87"/>
    </row>
    <row r="19" spans="1:39" ht="48">
      <c r="A19" s="106">
        <v>5</v>
      </c>
      <c r="B19" s="105">
        <v>3</v>
      </c>
      <c r="C19" s="105" t="s">
        <v>156</v>
      </c>
      <c r="D19" s="105">
        <v>1</v>
      </c>
      <c r="E19" s="105">
        <v>2.0299999999999998</v>
      </c>
      <c r="F19" s="420" t="s">
        <v>430</v>
      </c>
      <c r="G19" s="483" t="s">
        <v>314</v>
      </c>
      <c r="H19" s="483" t="s">
        <v>378</v>
      </c>
      <c r="I19" s="483" t="s">
        <v>315</v>
      </c>
      <c r="J19" s="114">
        <v>1</v>
      </c>
      <c r="K19" s="141">
        <v>0</v>
      </c>
      <c r="L19" s="357">
        <f t="shared" si="0"/>
        <v>1</v>
      </c>
      <c r="M19" s="141">
        <v>0</v>
      </c>
      <c r="N19" s="141">
        <v>0</v>
      </c>
      <c r="O19" s="115">
        <f t="shared" si="1"/>
        <v>0</v>
      </c>
      <c r="P19" s="115">
        <f t="shared" si="3"/>
        <v>1</v>
      </c>
      <c r="Q19" s="162">
        <v>22240</v>
      </c>
      <c r="R19" s="163" t="s">
        <v>424</v>
      </c>
      <c r="S19" s="163" t="s">
        <v>425</v>
      </c>
      <c r="T19" s="273">
        <v>0</v>
      </c>
      <c r="U19" s="274">
        <f t="shared" si="4"/>
        <v>0</v>
      </c>
      <c r="V19" s="275" t="str">
        <f t="shared" si="5"/>
        <v>En riesgo cumplimiento</v>
      </c>
      <c r="W19" s="276"/>
      <c r="X19" s="164">
        <v>1</v>
      </c>
      <c r="Y19" s="165" t="str">
        <f t="shared" si="6"/>
        <v>No hay Programación</v>
      </c>
      <c r="Z19" s="166" t="str">
        <f t="shared" si="7"/>
        <v>De acuerdo con lo programado</v>
      </c>
      <c r="AA19" s="94" t="s">
        <v>1747</v>
      </c>
      <c r="AB19" s="164">
        <v>0</v>
      </c>
      <c r="AC19" s="165" t="str">
        <f t="shared" si="8"/>
        <v>No hay Programación</v>
      </c>
      <c r="AD19" s="166" t="str">
        <f t="shared" si="9"/>
        <v>De acuerdo con lo programado</v>
      </c>
      <c r="AE19" s="94" t="s">
        <v>1745</v>
      </c>
      <c r="AF19" s="167">
        <v>0</v>
      </c>
      <c r="AG19" s="165" t="str">
        <f t="shared" si="10"/>
        <v>No hay Programación</v>
      </c>
      <c r="AH19" s="166" t="str">
        <f t="shared" si="11"/>
        <v>De acuerdo con lo programado</v>
      </c>
      <c r="AI19" s="94" t="s">
        <v>1746</v>
      </c>
      <c r="AJ19" s="24">
        <f t="shared" ref="AJ19:AJ26" si="14">T19+X19+AB19+AF19</f>
        <v>1</v>
      </c>
      <c r="AK19" s="26">
        <f t="shared" si="2"/>
        <v>1</v>
      </c>
      <c r="AL19" s="519" t="str">
        <f t="shared" ref="AL19:AL26" si="15">IF(AK19="No hay ejecución","NA",IF(AK19&gt;=90%,"De acuerdo a lo programado",IF(AK19&lt;89.99%,"En riesgo de Incumplimiento")))</f>
        <v>De acuerdo a lo programado</v>
      </c>
      <c r="AM19" s="87"/>
    </row>
    <row r="20" spans="1:39" ht="48">
      <c r="A20" s="106">
        <v>6</v>
      </c>
      <c r="B20" s="105">
        <v>3</v>
      </c>
      <c r="C20" s="105" t="s">
        <v>156</v>
      </c>
      <c r="D20" s="105">
        <v>1</v>
      </c>
      <c r="E20" s="105">
        <v>2.0299999999999998</v>
      </c>
      <c r="F20" s="420" t="s">
        <v>431</v>
      </c>
      <c r="G20" s="483" t="s">
        <v>314</v>
      </c>
      <c r="H20" s="483" t="s">
        <v>378</v>
      </c>
      <c r="I20" s="483" t="s">
        <v>315</v>
      </c>
      <c r="J20" s="114">
        <v>0</v>
      </c>
      <c r="K20" s="141">
        <v>0</v>
      </c>
      <c r="L20" s="357">
        <f t="shared" si="0"/>
        <v>0</v>
      </c>
      <c r="M20" s="141">
        <v>1</v>
      </c>
      <c r="N20" s="141">
        <v>0</v>
      </c>
      <c r="O20" s="115">
        <f t="shared" si="1"/>
        <v>1</v>
      </c>
      <c r="P20" s="115">
        <f t="shared" si="3"/>
        <v>1</v>
      </c>
      <c r="Q20" s="162">
        <v>22240</v>
      </c>
      <c r="R20" s="163" t="s">
        <v>424</v>
      </c>
      <c r="S20" s="163" t="s">
        <v>425</v>
      </c>
      <c r="T20" s="273"/>
      <c r="U20" s="274" t="str">
        <f t="shared" si="4"/>
        <v>No hay ejecución</v>
      </c>
      <c r="V20" s="275" t="str">
        <f t="shared" si="5"/>
        <v>NA</v>
      </c>
      <c r="W20" s="276"/>
      <c r="X20" s="164">
        <v>0</v>
      </c>
      <c r="Y20" s="165" t="str">
        <f t="shared" si="6"/>
        <v>No hay Programación</v>
      </c>
      <c r="Z20" s="166" t="str">
        <f t="shared" si="7"/>
        <v>De acuerdo con lo programado</v>
      </c>
      <c r="AA20" s="94" t="s">
        <v>1747</v>
      </c>
      <c r="AB20" s="164">
        <v>0</v>
      </c>
      <c r="AC20" s="165">
        <f t="shared" si="8"/>
        <v>0</v>
      </c>
      <c r="AD20" s="166" t="str">
        <f t="shared" si="9"/>
        <v>En riesgo en cumplimiento</v>
      </c>
      <c r="AE20" s="94" t="s">
        <v>1745</v>
      </c>
      <c r="AF20" s="167">
        <v>0</v>
      </c>
      <c r="AG20" s="165">
        <f t="shared" si="10"/>
        <v>0</v>
      </c>
      <c r="AH20" s="166" t="str">
        <f t="shared" si="11"/>
        <v>En riesgo en cumplimiento</v>
      </c>
      <c r="AI20" s="94" t="s">
        <v>1746</v>
      </c>
      <c r="AJ20" s="24">
        <f t="shared" si="14"/>
        <v>0</v>
      </c>
      <c r="AK20" s="26" t="str">
        <f t="shared" si="2"/>
        <v>No hay Programación</v>
      </c>
      <c r="AL20" s="519" t="str">
        <f t="shared" si="15"/>
        <v>De acuerdo a lo programado</v>
      </c>
      <c r="AM20" s="87"/>
    </row>
    <row r="21" spans="1:39" ht="48">
      <c r="A21" s="106">
        <v>7</v>
      </c>
      <c r="B21" s="105">
        <v>3</v>
      </c>
      <c r="C21" s="105" t="s">
        <v>156</v>
      </c>
      <c r="D21" s="105">
        <v>1</v>
      </c>
      <c r="E21" s="105">
        <v>2.0299999999999998</v>
      </c>
      <c r="F21" s="420" t="s">
        <v>432</v>
      </c>
      <c r="G21" s="483" t="s">
        <v>433</v>
      </c>
      <c r="H21" s="483"/>
      <c r="I21" s="483" t="s">
        <v>117</v>
      </c>
      <c r="J21" s="114">
        <v>0</v>
      </c>
      <c r="K21" s="141">
        <v>1</v>
      </c>
      <c r="L21" s="357">
        <f t="shared" si="0"/>
        <v>1</v>
      </c>
      <c r="M21" s="141">
        <v>0</v>
      </c>
      <c r="N21" s="141">
        <v>0</v>
      </c>
      <c r="O21" s="115">
        <f t="shared" si="1"/>
        <v>0</v>
      </c>
      <c r="P21" s="115">
        <f t="shared" si="3"/>
        <v>1</v>
      </c>
      <c r="Q21" s="162">
        <v>22240</v>
      </c>
      <c r="R21" s="163" t="s">
        <v>424</v>
      </c>
      <c r="S21" s="163" t="s">
        <v>425</v>
      </c>
      <c r="T21" s="273"/>
      <c r="U21" s="274" t="str">
        <f t="shared" si="4"/>
        <v>No hay ejecución</v>
      </c>
      <c r="V21" s="275" t="str">
        <f t="shared" si="5"/>
        <v>NA</v>
      </c>
      <c r="W21" s="276"/>
      <c r="X21" s="164">
        <v>0</v>
      </c>
      <c r="Y21" s="165">
        <f t="shared" si="6"/>
        <v>0</v>
      </c>
      <c r="Z21" s="166" t="str">
        <f t="shared" si="7"/>
        <v>En riesgo en cumplimiento</v>
      </c>
      <c r="AA21" s="94" t="s">
        <v>1747</v>
      </c>
      <c r="AB21" s="164">
        <v>0</v>
      </c>
      <c r="AC21" s="165" t="str">
        <f t="shared" si="8"/>
        <v>No hay Programación</v>
      </c>
      <c r="AD21" s="166" t="str">
        <f t="shared" si="9"/>
        <v>De acuerdo con lo programado</v>
      </c>
      <c r="AE21" s="94" t="s">
        <v>1745</v>
      </c>
      <c r="AF21" s="167">
        <v>1</v>
      </c>
      <c r="AG21" s="165" t="str">
        <f t="shared" si="10"/>
        <v>No hay Programación</v>
      </c>
      <c r="AH21" s="166" t="str">
        <f t="shared" si="11"/>
        <v>De acuerdo con lo programado</v>
      </c>
      <c r="AI21" s="94"/>
      <c r="AJ21" s="24">
        <f t="shared" si="14"/>
        <v>1</v>
      </c>
      <c r="AK21" s="26">
        <f t="shared" si="2"/>
        <v>1</v>
      </c>
      <c r="AL21" s="519" t="str">
        <f t="shared" si="15"/>
        <v>De acuerdo a lo programado</v>
      </c>
      <c r="AM21" s="87"/>
    </row>
    <row r="22" spans="1:39" ht="48">
      <c r="A22" s="106">
        <v>8</v>
      </c>
      <c r="B22" s="105">
        <v>3</v>
      </c>
      <c r="C22" s="105" t="s">
        <v>156</v>
      </c>
      <c r="D22" s="105">
        <v>1</v>
      </c>
      <c r="E22" s="105">
        <v>2.0299999999999998</v>
      </c>
      <c r="F22" s="420" t="s">
        <v>434</v>
      </c>
      <c r="G22" s="483" t="s">
        <v>435</v>
      </c>
      <c r="H22" s="483"/>
      <c r="I22" s="483" t="s">
        <v>436</v>
      </c>
      <c r="J22" s="114">
        <v>1</v>
      </c>
      <c r="K22" s="141">
        <v>0</v>
      </c>
      <c r="L22" s="357">
        <f t="shared" si="0"/>
        <v>1</v>
      </c>
      <c r="M22" s="141">
        <v>0</v>
      </c>
      <c r="N22" s="141">
        <v>0</v>
      </c>
      <c r="O22" s="115">
        <f t="shared" si="1"/>
        <v>0</v>
      </c>
      <c r="P22" s="115">
        <f t="shared" si="3"/>
        <v>1</v>
      </c>
      <c r="Q22" s="162">
        <v>22240</v>
      </c>
      <c r="R22" s="163" t="s">
        <v>424</v>
      </c>
      <c r="S22" s="163" t="s">
        <v>425</v>
      </c>
      <c r="T22" s="273">
        <v>1</v>
      </c>
      <c r="U22" s="274">
        <f t="shared" si="4"/>
        <v>1</v>
      </c>
      <c r="V22" s="275" t="str">
        <f t="shared" si="5"/>
        <v>De acuerdo con lo programado</v>
      </c>
      <c r="W22" s="276"/>
      <c r="X22" s="164">
        <v>1</v>
      </c>
      <c r="Y22" s="165" t="str">
        <f t="shared" si="6"/>
        <v>No hay Programación</v>
      </c>
      <c r="Z22" s="166" t="str">
        <f t="shared" si="7"/>
        <v>De acuerdo con lo programado</v>
      </c>
      <c r="AA22" s="94" t="s">
        <v>1751</v>
      </c>
      <c r="AB22" s="164">
        <v>1</v>
      </c>
      <c r="AC22" s="165" t="str">
        <f t="shared" si="8"/>
        <v>No hay Programación</v>
      </c>
      <c r="AD22" s="166" t="str">
        <f t="shared" si="9"/>
        <v>De acuerdo con lo programado</v>
      </c>
      <c r="AE22" s="94" t="s">
        <v>1752</v>
      </c>
      <c r="AF22" s="167">
        <v>0</v>
      </c>
      <c r="AG22" s="165" t="str">
        <f t="shared" si="10"/>
        <v>No hay Programación</v>
      </c>
      <c r="AH22" s="166" t="str">
        <f t="shared" si="11"/>
        <v>De acuerdo con lo programado</v>
      </c>
      <c r="AI22" s="94"/>
      <c r="AJ22" s="24">
        <f t="shared" si="14"/>
        <v>3</v>
      </c>
      <c r="AK22" s="26">
        <f t="shared" si="2"/>
        <v>3</v>
      </c>
      <c r="AL22" s="519" t="str">
        <f t="shared" si="15"/>
        <v>De acuerdo a lo programado</v>
      </c>
      <c r="AM22" s="87"/>
    </row>
    <row r="23" spans="1:39" ht="57.6">
      <c r="A23" s="106">
        <v>9</v>
      </c>
      <c r="B23" s="105">
        <v>3</v>
      </c>
      <c r="C23" s="105" t="s">
        <v>156</v>
      </c>
      <c r="D23" s="105">
        <v>1</v>
      </c>
      <c r="E23" s="105">
        <v>2.0299999999999998</v>
      </c>
      <c r="F23" s="420" t="s">
        <v>437</v>
      </c>
      <c r="G23" s="483" t="s">
        <v>438</v>
      </c>
      <c r="H23" s="483" t="s">
        <v>439</v>
      </c>
      <c r="I23" s="483" t="s">
        <v>79</v>
      </c>
      <c r="J23" s="114">
        <v>0</v>
      </c>
      <c r="K23" s="141">
        <v>1</v>
      </c>
      <c r="L23" s="357">
        <f t="shared" si="0"/>
        <v>1</v>
      </c>
      <c r="M23" s="141">
        <v>0</v>
      </c>
      <c r="N23" s="141">
        <v>0</v>
      </c>
      <c r="O23" s="115">
        <f t="shared" si="1"/>
        <v>0</v>
      </c>
      <c r="P23" s="115">
        <f t="shared" si="3"/>
        <v>1</v>
      </c>
      <c r="Q23" s="162">
        <v>22240</v>
      </c>
      <c r="R23" s="163" t="s">
        <v>424</v>
      </c>
      <c r="S23" s="163" t="s">
        <v>425</v>
      </c>
      <c r="T23" s="273"/>
      <c r="U23" s="274" t="str">
        <f t="shared" si="4"/>
        <v>No hay ejecución</v>
      </c>
      <c r="V23" s="275" t="str">
        <f t="shared" si="5"/>
        <v>NA</v>
      </c>
      <c r="W23" s="276"/>
      <c r="X23" s="164">
        <v>0</v>
      </c>
      <c r="Y23" s="165">
        <f t="shared" si="6"/>
        <v>0</v>
      </c>
      <c r="Z23" s="166" t="str">
        <f t="shared" si="7"/>
        <v>En riesgo en cumplimiento</v>
      </c>
      <c r="AA23" s="94" t="s">
        <v>1747</v>
      </c>
      <c r="AB23" s="164">
        <v>0</v>
      </c>
      <c r="AC23" s="165" t="str">
        <f t="shared" si="8"/>
        <v>No hay Programación</v>
      </c>
      <c r="AD23" s="166" t="str">
        <f t="shared" si="9"/>
        <v>De acuerdo con lo programado</v>
      </c>
      <c r="AE23" s="94" t="s">
        <v>1745</v>
      </c>
      <c r="AF23" s="167">
        <v>0</v>
      </c>
      <c r="AG23" s="165" t="str">
        <f t="shared" si="10"/>
        <v>No hay Programación</v>
      </c>
      <c r="AH23" s="166" t="str">
        <f t="shared" si="11"/>
        <v>De acuerdo con lo programado</v>
      </c>
      <c r="AI23" s="94" t="s">
        <v>1746</v>
      </c>
      <c r="AJ23" s="24">
        <f t="shared" si="14"/>
        <v>0</v>
      </c>
      <c r="AK23" s="26">
        <f t="shared" si="2"/>
        <v>0</v>
      </c>
      <c r="AL23" s="519" t="str">
        <f t="shared" si="15"/>
        <v>En riesgo de Incumplimiento</v>
      </c>
      <c r="AM23" s="94" t="s">
        <v>1746</v>
      </c>
    </row>
    <row r="24" spans="1:39" s="171" customFormat="1" ht="48">
      <c r="A24" s="168">
        <v>10</v>
      </c>
      <c r="B24" s="105">
        <v>3</v>
      </c>
      <c r="C24" s="105" t="s">
        <v>156</v>
      </c>
      <c r="D24" s="105">
        <v>1</v>
      </c>
      <c r="E24" s="105">
        <v>1.01</v>
      </c>
      <c r="F24" s="420" t="s">
        <v>440</v>
      </c>
      <c r="G24" s="483" t="s">
        <v>438</v>
      </c>
      <c r="H24" s="483" t="s">
        <v>439</v>
      </c>
      <c r="I24" s="483" t="s">
        <v>79</v>
      </c>
      <c r="J24" s="169">
        <v>1</v>
      </c>
      <c r="K24" s="421">
        <v>0</v>
      </c>
      <c r="L24" s="482">
        <f t="shared" si="0"/>
        <v>1</v>
      </c>
      <c r="M24" s="421">
        <v>0</v>
      </c>
      <c r="N24" s="421">
        <v>0</v>
      </c>
      <c r="O24" s="170">
        <f t="shared" si="1"/>
        <v>0</v>
      </c>
      <c r="P24" s="170">
        <f t="shared" si="3"/>
        <v>1</v>
      </c>
      <c r="Q24" s="162">
        <v>22240</v>
      </c>
      <c r="R24" s="163" t="s">
        <v>424</v>
      </c>
      <c r="S24" s="163" t="s">
        <v>425</v>
      </c>
      <c r="T24" s="273">
        <v>1</v>
      </c>
      <c r="U24" s="274">
        <f t="shared" si="4"/>
        <v>1</v>
      </c>
      <c r="V24" s="275" t="str">
        <f t="shared" si="5"/>
        <v>De acuerdo con lo programado</v>
      </c>
      <c r="W24" s="276"/>
      <c r="X24" s="164">
        <v>0</v>
      </c>
      <c r="Y24" s="165" t="str">
        <f t="shared" si="6"/>
        <v>No hay Programación</v>
      </c>
      <c r="Z24" s="166" t="str">
        <f t="shared" si="7"/>
        <v>De acuerdo con lo programado</v>
      </c>
      <c r="AA24" s="94" t="s">
        <v>1747</v>
      </c>
      <c r="AB24" s="164">
        <v>0</v>
      </c>
      <c r="AC24" s="165" t="str">
        <f t="shared" si="8"/>
        <v>No hay Programación</v>
      </c>
      <c r="AD24" s="166" t="str">
        <f t="shared" si="9"/>
        <v>De acuerdo con lo programado</v>
      </c>
      <c r="AE24" s="94"/>
      <c r="AF24" s="167">
        <v>1</v>
      </c>
      <c r="AG24" s="165" t="str">
        <f t="shared" si="10"/>
        <v>No hay Programación</v>
      </c>
      <c r="AH24" s="166" t="str">
        <f t="shared" si="11"/>
        <v>De acuerdo con lo programado</v>
      </c>
      <c r="AI24" s="94"/>
      <c r="AJ24" s="24">
        <f t="shared" si="14"/>
        <v>2</v>
      </c>
      <c r="AK24" s="26">
        <f t="shared" si="2"/>
        <v>2</v>
      </c>
      <c r="AL24" s="519" t="str">
        <f t="shared" si="15"/>
        <v>De acuerdo a lo programado</v>
      </c>
      <c r="AM24" s="87"/>
    </row>
    <row r="25" spans="1:39" s="171" customFormat="1" ht="48">
      <c r="A25" s="168">
        <v>11</v>
      </c>
      <c r="B25" s="105">
        <v>3</v>
      </c>
      <c r="C25" s="105" t="s">
        <v>156</v>
      </c>
      <c r="D25" s="105">
        <v>1</v>
      </c>
      <c r="E25" s="105">
        <v>1.01</v>
      </c>
      <c r="F25" s="420" t="s">
        <v>441</v>
      </c>
      <c r="G25" s="483" t="s">
        <v>438</v>
      </c>
      <c r="H25" s="483" t="s">
        <v>439</v>
      </c>
      <c r="I25" s="483" t="s">
        <v>79</v>
      </c>
      <c r="J25" s="169">
        <v>1</v>
      </c>
      <c r="K25" s="421">
        <v>0</v>
      </c>
      <c r="L25" s="482">
        <f t="shared" si="0"/>
        <v>1</v>
      </c>
      <c r="M25" s="421">
        <v>0</v>
      </c>
      <c r="N25" s="421">
        <v>0</v>
      </c>
      <c r="O25" s="170">
        <f t="shared" si="1"/>
        <v>0</v>
      </c>
      <c r="P25" s="170">
        <f t="shared" si="3"/>
        <v>1</v>
      </c>
      <c r="Q25" s="162">
        <v>22240</v>
      </c>
      <c r="R25" s="163" t="s">
        <v>424</v>
      </c>
      <c r="S25" s="163" t="s">
        <v>425</v>
      </c>
      <c r="T25" s="273">
        <v>1</v>
      </c>
      <c r="U25" s="274">
        <f t="shared" si="4"/>
        <v>1</v>
      </c>
      <c r="V25" s="275" t="str">
        <f t="shared" si="5"/>
        <v>De acuerdo con lo programado</v>
      </c>
      <c r="W25" s="276"/>
      <c r="X25" s="164">
        <v>0</v>
      </c>
      <c r="Y25" s="165" t="str">
        <f t="shared" si="6"/>
        <v>No hay Programación</v>
      </c>
      <c r="Z25" s="166" t="str">
        <f t="shared" si="7"/>
        <v>De acuerdo con lo programado</v>
      </c>
      <c r="AA25" s="94" t="s">
        <v>1747</v>
      </c>
      <c r="AB25" s="164">
        <v>0</v>
      </c>
      <c r="AC25" s="165" t="str">
        <f t="shared" si="8"/>
        <v>No hay Programación</v>
      </c>
      <c r="AD25" s="166" t="str">
        <f t="shared" si="9"/>
        <v>De acuerdo con lo programado</v>
      </c>
      <c r="AE25" s="94"/>
      <c r="AF25" s="167">
        <v>1</v>
      </c>
      <c r="AG25" s="165" t="str">
        <f t="shared" si="10"/>
        <v>No hay Programación</v>
      </c>
      <c r="AH25" s="166" t="str">
        <f t="shared" si="11"/>
        <v>De acuerdo con lo programado</v>
      </c>
      <c r="AI25" s="94"/>
      <c r="AJ25" s="24">
        <f t="shared" si="14"/>
        <v>2</v>
      </c>
      <c r="AK25" s="26">
        <f t="shared" si="2"/>
        <v>2</v>
      </c>
      <c r="AL25" s="519" t="str">
        <f t="shared" si="15"/>
        <v>De acuerdo a lo programado</v>
      </c>
      <c r="AM25" s="87"/>
    </row>
    <row r="26" spans="1:39" s="171" customFormat="1" ht="57.6">
      <c r="A26" s="168">
        <v>12</v>
      </c>
      <c r="B26" s="105">
        <v>3</v>
      </c>
      <c r="C26" s="105" t="s">
        <v>156</v>
      </c>
      <c r="D26" s="105">
        <v>1</v>
      </c>
      <c r="E26" s="105">
        <v>1.01</v>
      </c>
      <c r="F26" s="420" t="s">
        <v>442</v>
      </c>
      <c r="G26" s="483" t="s">
        <v>438</v>
      </c>
      <c r="H26" s="483" t="s">
        <v>439</v>
      </c>
      <c r="I26" s="483" t="s">
        <v>79</v>
      </c>
      <c r="J26" s="169">
        <v>1</v>
      </c>
      <c r="K26" s="421">
        <v>0</v>
      </c>
      <c r="L26" s="482">
        <f t="shared" si="0"/>
        <v>1</v>
      </c>
      <c r="M26" s="421">
        <v>0</v>
      </c>
      <c r="N26" s="421">
        <v>0</v>
      </c>
      <c r="O26" s="170">
        <f t="shared" si="1"/>
        <v>0</v>
      </c>
      <c r="P26" s="170">
        <f t="shared" si="3"/>
        <v>1</v>
      </c>
      <c r="Q26" s="162">
        <v>22240</v>
      </c>
      <c r="R26" s="163" t="s">
        <v>424</v>
      </c>
      <c r="S26" s="163" t="s">
        <v>425</v>
      </c>
      <c r="T26" s="273">
        <v>1</v>
      </c>
      <c r="U26" s="274">
        <f t="shared" si="4"/>
        <v>1</v>
      </c>
      <c r="V26" s="275" t="str">
        <f t="shared" si="5"/>
        <v>De acuerdo con lo programado</v>
      </c>
      <c r="W26" s="276"/>
      <c r="X26" s="164">
        <v>1</v>
      </c>
      <c r="Y26" s="165" t="str">
        <f t="shared" si="6"/>
        <v>No hay Programación</v>
      </c>
      <c r="Z26" s="166" t="str">
        <f t="shared" si="7"/>
        <v>De acuerdo con lo programado</v>
      </c>
      <c r="AA26" s="94" t="s">
        <v>1753</v>
      </c>
      <c r="AB26" s="164">
        <v>0</v>
      </c>
      <c r="AC26" s="165" t="str">
        <f t="shared" si="8"/>
        <v>No hay Programación</v>
      </c>
      <c r="AD26" s="166" t="str">
        <f t="shared" si="9"/>
        <v>De acuerdo con lo programado</v>
      </c>
      <c r="AE26" s="94"/>
      <c r="AF26" s="167">
        <v>0</v>
      </c>
      <c r="AG26" s="165" t="str">
        <f t="shared" si="10"/>
        <v>No hay Programación</v>
      </c>
      <c r="AH26" s="166" t="str">
        <f t="shared" si="11"/>
        <v>De acuerdo con lo programado</v>
      </c>
      <c r="AI26" s="94"/>
      <c r="AJ26" s="24">
        <f t="shared" si="14"/>
        <v>2</v>
      </c>
      <c r="AK26" s="26">
        <f t="shared" si="2"/>
        <v>2</v>
      </c>
      <c r="AL26" s="519" t="str">
        <f t="shared" si="15"/>
        <v>De acuerdo a lo programado</v>
      </c>
      <c r="AM26" s="87"/>
    </row>
    <row r="27" spans="1:39" s="171" customFormat="1" ht="48">
      <c r="A27" s="168">
        <v>13</v>
      </c>
      <c r="B27" s="105">
        <v>3</v>
      </c>
      <c r="C27" s="105" t="s">
        <v>156</v>
      </c>
      <c r="D27" s="105">
        <v>1</v>
      </c>
      <c r="E27" s="105">
        <v>2.0299999999999998</v>
      </c>
      <c r="F27" s="420" t="s">
        <v>443</v>
      </c>
      <c r="G27" s="483" t="s">
        <v>317</v>
      </c>
      <c r="H27" s="484"/>
      <c r="I27" s="483" t="s">
        <v>100</v>
      </c>
      <c r="J27" s="169">
        <v>1</v>
      </c>
      <c r="K27" s="421">
        <v>0</v>
      </c>
      <c r="L27" s="482">
        <f t="shared" si="0"/>
        <v>1</v>
      </c>
      <c r="M27" s="421">
        <v>0</v>
      </c>
      <c r="N27" s="421">
        <v>0</v>
      </c>
      <c r="O27" s="170">
        <f t="shared" si="1"/>
        <v>0</v>
      </c>
      <c r="P27" s="170">
        <f t="shared" si="3"/>
        <v>1</v>
      </c>
      <c r="Q27" s="162">
        <v>22240</v>
      </c>
      <c r="R27" s="163" t="s">
        <v>424</v>
      </c>
      <c r="S27" s="163" t="s">
        <v>425</v>
      </c>
      <c r="T27" s="273">
        <v>1</v>
      </c>
      <c r="U27" s="274">
        <f t="shared" si="4"/>
        <v>1</v>
      </c>
      <c r="V27" s="275" t="str">
        <f t="shared" si="5"/>
        <v>De acuerdo con lo programado</v>
      </c>
      <c r="W27" s="276" t="s">
        <v>444</v>
      </c>
      <c r="X27" s="164">
        <v>0</v>
      </c>
      <c r="Y27" s="165" t="str">
        <f t="shared" si="6"/>
        <v>No hay Programación</v>
      </c>
      <c r="Z27" s="166" t="str">
        <f t="shared" si="7"/>
        <v>De acuerdo con lo programado</v>
      </c>
      <c r="AA27" s="94" t="s">
        <v>1747</v>
      </c>
      <c r="AB27" s="164">
        <v>0</v>
      </c>
      <c r="AC27" s="165" t="str">
        <f t="shared" si="8"/>
        <v>No hay Programación</v>
      </c>
      <c r="AD27" s="166" t="str">
        <f t="shared" si="9"/>
        <v>De acuerdo con lo programado</v>
      </c>
      <c r="AE27" s="94"/>
      <c r="AF27" s="167">
        <v>0</v>
      </c>
      <c r="AG27" s="165" t="str">
        <f t="shared" si="10"/>
        <v>No hay Programación</v>
      </c>
      <c r="AH27" s="166" t="str">
        <f t="shared" si="11"/>
        <v>De acuerdo con lo programado</v>
      </c>
      <c r="AI27" s="94"/>
      <c r="AJ27" s="24">
        <f t="shared" si="12"/>
        <v>1</v>
      </c>
      <c r="AK27" s="26">
        <f t="shared" si="2"/>
        <v>1</v>
      </c>
      <c r="AL27" s="519" t="str">
        <f t="shared" si="13"/>
        <v>De acuerdo a lo programado</v>
      </c>
      <c r="AM27" s="87"/>
    </row>
    <row r="28" spans="1:39" s="171" customFormat="1" ht="48">
      <c r="A28" s="168">
        <v>14</v>
      </c>
      <c r="B28" s="105">
        <v>3</v>
      </c>
      <c r="C28" s="105" t="s">
        <v>156</v>
      </c>
      <c r="D28" s="105">
        <v>1</v>
      </c>
      <c r="E28" s="105">
        <v>2.0299999999999998</v>
      </c>
      <c r="F28" s="420" t="s">
        <v>445</v>
      </c>
      <c r="G28" s="483" t="s">
        <v>317</v>
      </c>
      <c r="H28" s="484"/>
      <c r="I28" s="483" t="s">
        <v>100</v>
      </c>
      <c r="J28" s="169">
        <v>1</v>
      </c>
      <c r="K28" s="421">
        <v>0</v>
      </c>
      <c r="L28" s="482">
        <f t="shared" si="0"/>
        <v>1</v>
      </c>
      <c r="M28" s="421">
        <v>0</v>
      </c>
      <c r="N28" s="421">
        <v>0</v>
      </c>
      <c r="O28" s="170">
        <f t="shared" si="1"/>
        <v>0</v>
      </c>
      <c r="P28" s="170">
        <f t="shared" si="3"/>
        <v>1</v>
      </c>
      <c r="Q28" s="162">
        <v>22240</v>
      </c>
      <c r="R28" s="163" t="s">
        <v>424</v>
      </c>
      <c r="S28" s="163" t="s">
        <v>425</v>
      </c>
      <c r="T28" s="273">
        <v>1</v>
      </c>
      <c r="U28" s="274">
        <f t="shared" si="4"/>
        <v>1</v>
      </c>
      <c r="V28" s="275" t="str">
        <f t="shared" si="5"/>
        <v>De acuerdo con lo programado</v>
      </c>
      <c r="W28" s="276"/>
      <c r="X28" s="164">
        <v>0</v>
      </c>
      <c r="Y28" s="165" t="str">
        <f t="shared" si="6"/>
        <v>No hay Programación</v>
      </c>
      <c r="Z28" s="166" t="str">
        <f t="shared" si="7"/>
        <v>De acuerdo con lo programado</v>
      </c>
      <c r="AA28" s="94" t="s">
        <v>1747</v>
      </c>
      <c r="AB28" s="164">
        <v>0</v>
      </c>
      <c r="AC28" s="165" t="str">
        <f t="shared" si="8"/>
        <v>No hay Programación</v>
      </c>
      <c r="AD28" s="166" t="str">
        <f t="shared" si="9"/>
        <v>De acuerdo con lo programado</v>
      </c>
      <c r="AE28" s="94"/>
      <c r="AF28" s="167">
        <v>0</v>
      </c>
      <c r="AG28" s="165" t="str">
        <f t="shared" si="10"/>
        <v>No hay Programación</v>
      </c>
      <c r="AH28" s="166" t="str">
        <f t="shared" si="11"/>
        <v>De acuerdo con lo programado</v>
      </c>
      <c r="AI28" s="94"/>
      <c r="AJ28" s="24">
        <f t="shared" si="12"/>
        <v>1</v>
      </c>
      <c r="AK28" s="26">
        <f t="shared" si="2"/>
        <v>1</v>
      </c>
      <c r="AL28" s="519" t="str">
        <f t="shared" si="13"/>
        <v>De acuerdo a lo programado</v>
      </c>
      <c r="AM28" s="87"/>
    </row>
    <row r="29" spans="1:39" s="171" customFormat="1" ht="48">
      <c r="A29" s="168">
        <v>15</v>
      </c>
      <c r="B29" s="105">
        <v>3</v>
      </c>
      <c r="C29" s="105" t="s">
        <v>156</v>
      </c>
      <c r="D29" s="105">
        <v>1</v>
      </c>
      <c r="E29" s="105">
        <v>2.0299999999999998</v>
      </c>
      <c r="F29" s="420" t="s">
        <v>446</v>
      </c>
      <c r="G29" s="483" t="s">
        <v>317</v>
      </c>
      <c r="H29" s="484"/>
      <c r="I29" s="483" t="s">
        <v>100</v>
      </c>
      <c r="J29" s="169">
        <v>1</v>
      </c>
      <c r="K29" s="421">
        <v>0</v>
      </c>
      <c r="L29" s="482">
        <f t="shared" si="0"/>
        <v>1</v>
      </c>
      <c r="M29" s="421">
        <v>0</v>
      </c>
      <c r="N29" s="421">
        <v>0</v>
      </c>
      <c r="O29" s="170">
        <f t="shared" si="1"/>
        <v>0</v>
      </c>
      <c r="P29" s="170">
        <f t="shared" si="3"/>
        <v>1</v>
      </c>
      <c r="Q29" s="162">
        <v>0</v>
      </c>
      <c r="R29" s="163" t="s">
        <v>424</v>
      </c>
      <c r="S29" s="163" t="s">
        <v>425</v>
      </c>
      <c r="T29" s="273">
        <v>1</v>
      </c>
      <c r="U29" s="274">
        <f t="shared" si="4"/>
        <v>1</v>
      </c>
      <c r="V29" s="275" t="str">
        <f t="shared" si="5"/>
        <v>De acuerdo con lo programado</v>
      </c>
      <c r="W29" s="276" t="s">
        <v>447</v>
      </c>
      <c r="X29" s="164">
        <v>0</v>
      </c>
      <c r="Y29" s="165" t="str">
        <f t="shared" si="6"/>
        <v>No hay Programación</v>
      </c>
      <c r="Z29" s="166" t="str">
        <f t="shared" si="7"/>
        <v>De acuerdo con lo programado</v>
      </c>
      <c r="AA29" s="94" t="s">
        <v>1747</v>
      </c>
      <c r="AB29" s="164">
        <v>0</v>
      </c>
      <c r="AC29" s="165" t="str">
        <f t="shared" si="8"/>
        <v>No hay Programación</v>
      </c>
      <c r="AD29" s="166" t="str">
        <f t="shared" si="9"/>
        <v>De acuerdo con lo programado</v>
      </c>
      <c r="AE29" s="94"/>
      <c r="AF29" s="167">
        <v>0</v>
      </c>
      <c r="AG29" s="165" t="str">
        <f t="shared" si="10"/>
        <v>No hay Programación</v>
      </c>
      <c r="AH29" s="166" t="str">
        <f t="shared" si="11"/>
        <v>De acuerdo con lo programado</v>
      </c>
      <c r="AI29" s="94"/>
      <c r="AJ29" s="24">
        <f t="shared" si="12"/>
        <v>1</v>
      </c>
      <c r="AK29" s="26">
        <f t="shared" si="2"/>
        <v>1</v>
      </c>
      <c r="AL29" s="519" t="str">
        <f t="shared" si="13"/>
        <v>De acuerdo a lo programado</v>
      </c>
      <c r="AM29" s="87"/>
    </row>
    <row r="30" spans="1:39" s="171" customFormat="1" ht="48">
      <c r="A30" s="168">
        <v>15</v>
      </c>
      <c r="B30" s="105">
        <v>3</v>
      </c>
      <c r="C30" s="105" t="s">
        <v>156</v>
      </c>
      <c r="D30" s="105">
        <v>1</v>
      </c>
      <c r="E30" s="105">
        <v>2.0299999999999998</v>
      </c>
      <c r="F30" s="420" t="s">
        <v>448</v>
      </c>
      <c r="G30" s="483" t="s">
        <v>317</v>
      </c>
      <c r="H30" s="484"/>
      <c r="I30" s="483" t="s">
        <v>100</v>
      </c>
      <c r="J30" s="169">
        <v>0</v>
      </c>
      <c r="K30" s="421">
        <v>3</v>
      </c>
      <c r="L30" s="482">
        <f t="shared" si="0"/>
        <v>3</v>
      </c>
      <c r="M30" s="421">
        <v>3</v>
      </c>
      <c r="N30" s="421">
        <v>2</v>
      </c>
      <c r="O30" s="170">
        <f t="shared" si="1"/>
        <v>5</v>
      </c>
      <c r="P30" s="170">
        <f t="shared" si="3"/>
        <v>8</v>
      </c>
      <c r="Q30" s="162">
        <f>+(3500+5000+5000)*P30</f>
        <v>108000</v>
      </c>
      <c r="R30" s="163" t="s">
        <v>424</v>
      </c>
      <c r="S30" s="163" t="s">
        <v>425</v>
      </c>
      <c r="T30" s="273">
        <v>8</v>
      </c>
      <c r="U30" s="274" t="str">
        <f t="shared" si="4"/>
        <v>No hay Programación</v>
      </c>
      <c r="V30" s="275" t="str">
        <f t="shared" si="5"/>
        <v>De acuerdo con lo programado</v>
      </c>
      <c r="W30" s="276"/>
      <c r="X30" s="164">
        <v>2</v>
      </c>
      <c r="Y30" s="165">
        <f t="shared" si="6"/>
        <v>0.66666666666666663</v>
      </c>
      <c r="Z30" s="166" t="str">
        <f t="shared" si="7"/>
        <v>Atraso Leve</v>
      </c>
      <c r="AA30" s="94" t="s">
        <v>1747</v>
      </c>
      <c r="AB30" s="164">
        <v>1</v>
      </c>
      <c r="AC30" s="165">
        <f t="shared" si="8"/>
        <v>0.33333333333333331</v>
      </c>
      <c r="AD30" s="166" t="str">
        <f t="shared" si="9"/>
        <v>En riesgo en cumplimiento</v>
      </c>
      <c r="AE30" s="94" t="s">
        <v>1745</v>
      </c>
      <c r="AF30" s="167">
        <v>0</v>
      </c>
      <c r="AG30" s="165">
        <f t="shared" si="10"/>
        <v>0</v>
      </c>
      <c r="AH30" s="166" t="str">
        <f t="shared" si="11"/>
        <v>En riesgo en cumplimiento</v>
      </c>
      <c r="AI30" s="94" t="s">
        <v>1746</v>
      </c>
      <c r="AJ30" s="24">
        <f>T30+X30+AB30+AF30</f>
        <v>11</v>
      </c>
      <c r="AK30" s="26">
        <f t="shared" si="2"/>
        <v>3.6666666666666665</v>
      </c>
      <c r="AL30" s="519" t="str">
        <f>IF(AK30="No hay ejecución","NA",IF(AK30&gt;=90%,"De acuerdo a lo programado",IF(AK30&lt;89.99%,"En riesgo de Incumplimiento")))</f>
        <v>De acuerdo a lo programado</v>
      </c>
      <c r="AM30" s="87"/>
    </row>
    <row r="31" spans="1:39" s="171" customFormat="1" ht="48">
      <c r="A31" s="168">
        <v>17</v>
      </c>
      <c r="B31" s="105">
        <v>3</v>
      </c>
      <c r="C31" s="105" t="s">
        <v>156</v>
      </c>
      <c r="D31" s="105">
        <v>1</v>
      </c>
      <c r="E31" s="105">
        <v>2.0299999999999998</v>
      </c>
      <c r="F31" s="420" t="s">
        <v>449</v>
      </c>
      <c r="G31" s="483" t="s">
        <v>317</v>
      </c>
      <c r="H31" s="484"/>
      <c r="I31" s="483" t="s">
        <v>100</v>
      </c>
      <c r="J31" s="169">
        <v>1</v>
      </c>
      <c r="K31" s="421">
        <v>0</v>
      </c>
      <c r="L31" s="482">
        <f t="shared" si="0"/>
        <v>1</v>
      </c>
      <c r="M31" s="421">
        <v>0</v>
      </c>
      <c r="N31" s="421">
        <v>0</v>
      </c>
      <c r="O31" s="170">
        <f t="shared" si="1"/>
        <v>0</v>
      </c>
      <c r="P31" s="170">
        <f t="shared" si="3"/>
        <v>1</v>
      </c>
      <c r="Q31" s="162">
        <v>0</v>
      </c>
      <c r="R31" s="163" t="s">
        <v>424</v>
      </c>
      <c r="S31" s="163" t="s">
        <v>425</v>
      </c>
      <c r="T31" s="273">
        <v>1</v>
      </c>
      <c r="U31" s="274">
        <f t="shared" si="4"/>
        <v>1</v>
      </c>
      <c r="V31" s="275" t="str">
        <f t="shared" si="5"/>
        <v>De acuerdo con lo programado</v>
      </c>
      <c r="W31" s="276"/>
      <c r="X31" s="164">
        <v>3</v>
      </c>
      <c r="Y31" s="165" t="str">
        <f t="shared" si="6"/>
        <v>No hay Programación</v>
      </c>
      <c r="Z31" s="166" t="str">
        <f t="shared" si="7"/>
        <v>De acuerdo con lo programado</v>
      </c>
      <c r="AA31" s="94" t="s">
        <v>1754</v>
      </c>
      <c r="AB31" s="164">
        <v>3</v>
      </c>
      <c r="AC31" s="165" t="str">
        <f t="shared" si="8"/>
        <v>No hay Programación</v>
      </c>
      <c r="AD31" s="166" t="str">
        <f t="shared" si="9"/>
        <v>De acuerdo con lo programado</v>
      </c>
      <c r="AE31" s="94" t="s">
        <v>1755</v>
      </c>
      <c r="AF31" s="167">
        <v>1</v>
      </c>
      <c r="AG31" s="165" t="str">
        <f t="shared" si="10"/>
        <v>No hay Programación</v>
      </c>
      <c r="AH31" s="166" t="str">
        <f t="shared" si="11"/>
        <v>De acuerdo con lo programado</v>
      </c>
      <c r="AI31" s="94"/>
      <c r="AJ31" s="24">
        <f t="shared" si="12"/>
        <v>4</v>
      </c>
      <c r="AK31" s="26">
        <f t="shared" si="2"/>
        <v>4</v>
      </c>
      <c r="AL31" s="519" t="str">
        <f t="shared" si="13"/>
        <v>De acuerdo a lo programado</v>
      </c>
      <c r="AM31" s="87"/>
    </row>
    <row r="32" spans="1:39" s="171" customFormat="1" ht="48">
      <c r="A32" s="168">
        <v>18</v>
      </c>
      <c r="B32" s="105">
        <v>3</v>
      </c>
      <c r="C32" s="105" t="s">
        <v>156</v>
      </c>
      <c r="D32" s="105">
        <v>1</v>
      </c>
      <c r="E32" s="105">
        <v>3.04</v>
      </c>
      <c r="F32" s="420" t="s">
        <v>450</v>
      </c>
      <c r="G32" s="483" t="s">
        <v>317</v>
      </c>
      <c r="H32" s="484"/>
      <c r="I32" s="483" t="s">
        <v>100</v>
      </c>
      <c r="J32" s="169">
        <v>0</v>
      </c>
      <c r="K32" s="421">
        <v>0</v>
      </c>
      <c r="L32" s="482">
        <f t="shared" si="0"/>
        <v>0</v>
      </c>
      <c r="M32" s="421">
        <v>0</v>
      </c>
      <c r="N32" s="421">
        <v>1</v>
      </c>
      <c r="O32" s="170">
        <f t="shared" si="1"/>
        <v>1</v>
      </c>
      <c r="P32" s="170">
        <f t="shared" si="3"/>
        <v>1</v>
      </c>
      <c r="Q32" s="162">
        <f>+(3500+5000+6207.83)*P32</f>
        <v>14707.83</v>
      </c>
      <c r="R32" s="163" t="s">
        <v>424</v>
      </c>
      <c r="S32" s="163" t="s">
        <v>425</v>
      </c>
      <c r="T32" s="273">
        <v>1</v>
      </c>
      <c r="U32" s="274" t="str">
        <f t="shared" si="4"/>
        <v>No hay Programación</v>
      </c>
      <c r="V32" s="275" t="str">
        <f t="shared" si="5"/>
        <v>De acuerdo con lo programado</v>
      </c>
      <c r="W32" s="276"/>
      <c r="X32" s="164">
        <v>2</v>
      </c>
      <c r="Y32" s="165" t="str">
        <f t="shared" si="6"/>
        <v>No hay Programación</v>
      </c>
      <c r="Z32" s="166" t="str">
        <f t="shared" si="7"/>
        <v>De acuerdo con lo programado</v>
      </c>
      <c r="AA32" s="94"/>
      <c r="AB32" s="164">
        <v>7</v>
      </c>
      <c r="AC32" s="165" t="str">
        <f t="shared" si="8"/>
        <v>No hay Programación</v>
      </c>
      <c r="AD32" s="166" t="str">
        <f t="shared" si="9"/>
        <v>De acuerdo con lo programado</v>
      </c>
      <c r="AE32" s="94" t="s">
        <v>1756</v>
      </c>
      <c r="AF32" s="167">
        <v>1</v>
      </c>
      <c r="AG32" s="165" t="str">
        <f t="shared" si="10"/>
        <v>No hay Programación</v>
      </c>
      <c r="AH32" s="166" t="str">
        <f t="shared" si="11"/>
        <v>De acuerdo con lo programado</v>
      </c>
      <c r="AI32" s="94" t="s">
        <v>1757</v>
      </c>
      <c r="AJ32" s="24">
        <f t="shared" ref="AJ32:AJ33" si="16">T32+X32+AB32+AF32</f>
        <v>11</v>
      </c>
      <c r="AK32" s="26" t="str">
        <f t="shared" si="2"/>
        <v>No hay Programación</v>
      </c>
      <c r="AL32" s="519" t="str">
        <f t="shared" ref="AL32:AL33" si="17">IF(AK32="No hay ejecución","NA",IF(AK32&gt;=90%,"De acuerdo a lo programado",IF(AK32&lt;89.99%,"En riesgo de Incumplimiento")))</f>
        <v>De acuerdo a lo programado</v>
      </c>
      <c r="AM32" s="87"/>
    </row>
    <row r="33" spans="1:39" s="171" customFormat="1" ht="67.2">
      <c r="A33" s="168">
        <v>19</v>
      </c>
      <c r="B33" s="105">
        <v>3</v>
      </c>
      <c r="C33" s="105" t="s">
        <v>156</v>
      </c>
      <c r="D33" s="105">
        <v>1</v>
      </c>
      <c r="E33" s="105">
        <v>2.0299999999999998</v>
      </c>
      <c r="F33" s="420" t="s">
        <v>451</v>
      </c>
      <c r="G33" s="483" t="s">
        <v>317</v>
      </c>
      <c r="H33" s="484"/>
      <c r="I33" s="483" t="s">
        <v>132</v>
      </c>
      <c r="J33" s="169">
        <v>8</v>
      </c>
      <c r="K33" s="421">
        <v>12</v>
      </c>
      <c r="L33" s="482">
        <f t="shared" si="0"/>
        <v>20</v>
      </c>
      <c r="M33" s="421">
        <v>12</v>
      </c>
      <c r="N33" s="421">
        <v>8</v>
      </c>
      <c r="O33" s="170">
        <f t="shared" si="1"/>
        <v>20</v>
      </c>
      <c r="P33" s="170">
        <f t="shared" si="3"/>
        <v>40</v>
      </c>
      <c r="Q33" s="162">
        <f>+(3500+5000+4000)*P33</f>
        <v>500000</v>
      </c>
      <c r="R33" s="163" t="s">
        <v>424</v>
      </c>
      <c r="S33" s="163" t="s">
        <v>425</v>
      </c>
      <c r="T33" s="273">
        <v>18</v>
      </c>
      <c r="U33" s="274">
        <f t="shared" si="4"/>
        <v>2.25</v>
      </c>
      <c r="V33" s="275" t="str">
        <f t="shared" si="5"/>
        <v>De acuerdo con lo programado</v>
      </c>
      <c r="W33" s="276" t="s">
        <v>452</v>
      </c>
      <c r="X33" s="164">
        <v>25</v>
      </c>
      <c r="Y33" s="165">
        <f t="shared" si="6"/>
        <v>2.0833333333333335</v>
      </c>
      <c r="Z33" s="166" t="str">
        <f t="shared" si="7"/>
        <v>De acuerdo con lo programado</v>
      </c>
      <c r="AA33" s="94"/>
      <c r="AB33" s="164">
        <v>0</v>
      </c>
      <c r="AC33" s="165">
        <f t="shared" si="8"/>
        <v>0</v>
      </c>
      <c r="AD33" s="166" t="str">
        <f t="shared" si="9"/>
        <v>En riesgo en cumplimiento</v>
      </c>
      <c r="AE33" s="94" t="s">
        <v>1745</v>
      </c>
      <c r="AF33" s="167">
        <v>13</v>
      </c>
      <c r="AG33" s="165">
        <f t="shared" si="10"/>
        <v>1.0833333333333333</v>
      </c>
      <c r="AH33" s="166" t="str">
        <f t="shared" si="11"/>
        <v>De acuerdo con lo programado</v>
      </c>
      <c r="AI33" s="94"/>
      <c r="AJ33" s="24">
        <f t="shared" si="16"/>
        <v>56</v>
      </c>
      <c r="AK33" s="26">
        <f t="shared" si="2"/>
        <v>2.8</v>
      </c>
      <c r="AL33" s="519" t="str">
        <f t="shared" si="17"/>
        <v>De acuerdo a lo programado</v>
      </c>
      <c r="AM33" s="87"/>
    </row>
    <row r="34" spans="1:39" s="171" customFormat="1" ht="48">
      <c r="A34" s="168">
        <v>20</v>
      </c>
      <c r="B34" s="105">
        <v>3</v>
      </c>
      <c r="C34" s="105" t="s">
        <v>352</v>
      </c>
      <c r="D34" s="105">
        <v>1</v>
      </c>
      <c r="E34" s="105">
        <v>2.0299999999999998</v>
      </c>
      <c r="F34" s="420" t="s">
        <v>453</v>
      </c>
      <c r="G34" s="483" t="s">
        <v>389</v>
      </c>
      <c r="H34" s="484"/>
      <c r="I34" s="483" t="s">
        <v>132</v>
      </c>
      <c r="J34" s="169">
        <v>3</v>
      </c>
      <c r="K34" s="421">
        <v>3</v>
      </c>
      <c r="L34" s="482">
        <f t="shared" si="0"/>
        <v>6</v>
      </c>
      <c r="M34" s="421">
        <v>3</v>
      </c>
      <c r="N34" s="421">
        <v>3</v>
      </c>
      <c r="O34" s="170">
        <f t="shared" si="1"/>
        <v>6</v>
      </c>
      <c r="P34" s="170">
        <f t="shared" si="3"/>
        <v>12</v>
      </c>
      <c r="Q34" s="162">
        <v>22240</v>
      </c>
      <c r="R34" s="163" t="s">
        <v>424</v>
      </c>
      <c r="S34" s="163" t="s">
        <v>425</v>
      </c>
      <c r="T34" s="273">
        <v>7</v>
      </c>
      <c r="U34" s="274">
        <f t="shared" si="4"/>
        <v>2.3333333333333335</v>
      </c>
      <c r="V34" s="275" t="str">
        <f t="shared" si="5"/>
        <v>De acuerdo con lo programado</v>
      </c>
      <c r="W34" s="276"/>
      <c r="X34" s="164">
        <v>11</v>
      </c>
      <c r="Y34" s="165">
        <f t="shared" si="6"/>
        <v>3.6666666666666665</v>
      </c>
      <c r="Z34" s="166" t="str">
        <f t="shared" si="7"/>
        <v>De acuerdo con lo programado</v>
      </c>
      <c r="AA34" s="94"/>
      <c r="AB34" s="164">
        <v>0</v>
      </c>
      <c r="AC34" s="165">
        <f t="shared" si="8"/>
        <v>0</v>
      </c>
      <c r="AD34" s="166" t="str">
        <f t="shared" si="9"/>
        <v>En riesgo en cumplimiento</v>
      </c>
      <c r="AE34" s="94" t="s">
        <v>1745</v>
      </c>
      <c r="AF34" s="167">
        <v>3</v>
      </c>
      <c r="AG34" s="165">
        <f t="shared" si="10"/>
        <v>1</v>
      </c>
      <c r="AH34" s="166" t="str">
        <f t="shared" si="11"/>
        <v>De acuerdo con lo programado</v>
      </c>
      <c r="AI34" s="94"/>
      <c r="AJ34" s="24">
        <f t="shared" si="12"/>
        <v>18</v>
      </c>
      <c r="AK34" s="26">
        <f t="shared" si="2"/>
        <v>3</v>
      </c>
      <c r="AL34" s="519" t="str">
        <f t="shared" si="13"/>
        <v>De acuerdo a lo programado</v>
      </c>
      <c r="AM34" s="87"/>
    </row>
    <row r="35" spans="1:39" s="171" customFormat="1" ht="48">
      <c r="A35" s="168">
        <v>21</v>
      </c>
      <c r="B35" s="105">
        <v>3</v>
      </c>
      <c r="C35" s="105" t="s">
        <v>156</v>
      </c>
      <c r="D35" s="105">
        <v>1</v>
      </c>
      <c r="E35" s="105">
        <v>1.01</v>
      </c>
      <c r="F35" s="420" t="s">
        <v>342</v>
      </c>
      <c r="G35" s="483" t="s">
        <v>317</v>
      </c>
      <c r="H35" s="483"/>
      <c r="I35" s="483" t="s">
        <v>88</v>
      </c>
      <c r="J35" s="169">
        <v>2</v>
      </c>
      <c r="K35" s="421">
        <v>3</v>
      </c>
      <c r="L35" s="482">
        <f t="shared" si="0"/>
        <v>5</v>
      </c>
      <c r="M35" s="421">
        <v>3</v>
      </c>
      <c r="N35" s="421">
        <v>2</v>
      </c>
      <c r="O35" s="170">
        <f t="shared" si="1"/>
        <v>5</v>
      </c>
      <c r="P35" s="170">
        <f t="shared" si="3"/>
        <v>10</v>
      </c>
      <c r="Q35" s="162">
        <v>22240</v>
      </c>
      <c r="R35" s="163" t="s">
        <v>424</v>
      </c>
      <c r="S35" s="163" t="s">
        <v>425</v>
      </c>
      <c r="T35" s="273">
        <v>3</v>
      </c>
      <c r="U35" s="274">
        <f t="shared" si="4"/>
        <v>1.5</v>
      </c>
      <c r="V35" s="275" t="str">
        <f t="shared" si="5"/>
        <v>De acuerdo con lo programado</v>
      </c>
      <c r="W35" s="276"/>
      <c r="X35" s="164">
        <v>12</v>
      </c>
      <c r="Y35" s="165">
        <f t="shared" si="6"/>
        <v>4</v>
      </c>
      <c r="Z35" s="166" t="str">
        <f t="shared" si="7"/>
        <v>De acuerdo con lo programado</v>
      </c>
      <c r="AA35" s="94"/>
      <c r="AB35" s="164">
        <v>17</v>
      </c>
      <c r="AC35" s="165">
        <f t="shared" si="8"/>
        <v>5.666666666666667</v>
      </c>
      <c r="AD35" s="166" t="str">
        <f t="shared" si="9"/>
        <v>De acuerdo con lo programado</v>
      </c>
      <c r="AE35" s="94"/>
      <c r="AF35" s="167">
        <v>5</v>
      </c>
      <c r="AG35" s="165">
        <f t="shared" si="10"/>
        <v>1.6666666666666667</v>
      </c>
      <c r="AH35" s="166" t="str">
        <f t="shared" si="11"/>
        <v>De acuerdo con lo programado</v>
      </c>
      <c r="AI35" s="94"/>
      <c r="AJ35" s="24">
        <f t="shared" si="12"/>
        <v>15</v>
      </c>
      <c r="AK35" s="26">
        <f t="shared" si="2"/>
        <v>3</v>
      </c>
      <c r="AL35" s="519" t="str">
        <f t="shared" si="13"/>
        <v>De acuerdo a lo programado</v>
      </c>
      <c r="AM35" s="87"/>
    </row>
    <row r="36" spans="1:39" s="171" customFormat="1" ht="48">
      <c r="A36" s="168">
        <v>22</v>
      </c>
      <c r="B36" s="105">
        <v>3</v>
      </c>
      <c r="C36" s="105" t="s">
        <v>156</v>
      </c>
      <c r="D36" s="105">
        <v>1</v>
      </c>
      <c r="E36" s="105">
        <v>1.01</v>
      </c>
      <c r="F36" s="420" t="s">
        <v>344</v>
      </c>
      <c r="G36" s="483" t="s">
        <v>299</v>
      </c>
      <c r="H36" s="483" t="s">
        <v>439</v>
      </c>
      <c r="I36" s="483" t="s">
        <v>79</v>
      </c>
      <c r="J36" s="169">
        <v>3</v>
      </c>
      <c r="K36" s="421">
        <v>3</v>
      </c>
      <c r="L36" s="482">
        <f t="shared" si="0"/>
        <v>6</v>
      </c>
      <c r="M36" s="421">
        <v>3</v>
      </c>
      <c r="N36" s="421">
        <v>3</v>
      </c>
      <c r="O36" s="170">
        <f t="shared" si="1"/>
        <v>6</v>
      </c>
      <c r="P36" s="170">
        <f t="shared" si="3"/>
        <v>12</v>
      </c>
      <c r="Q36" s="162">
        <v>22240</v>
      </c>
      <c r="R36" s="163" t="s">
        <v>424</v>
      </c>
      <c r="S36" s="163" t="s">
        <v>425</v>
      </c>
      <c r="T36" s="273">
        <v>3</v>
      </c>
      <c r="U36" s="274">
        <f t="shared" si="4"/>
        <v>1</v>
      </c>
      <c r="V36" s="275" t="str">
        <f t="shared" si="5"/>
        <v>De acuerdo con lo programado</v>
      </c>
      <c r="W36" s="276"/>
      <c r="X36" s="164">
        <v>2</v>
      </c>
      <c r="Y36" s="165">
        <f t="shared" si="6"/>
        <v>0.66666666666666663</v>
      </c>
      <c r="Z36" s="166" t="str">
        <f t="shared" si="7"/>
        <v>Atraso Leve</v>
      </c>
      <c r="AA36" s="94" t="s">
        <v>1747</v>
      </c>
      <c r="AB36" s="164">
        <v>1</v>
      </c>
      <c r="AC36" s="165">
        <f t="shared" si="8"/>
        <v>0.33333333333333331</v>
      </c>
      <c r="AD36" s="166" t="str">
        <f t="shared" si="9"/>
        <v>En riesgo en cumplimiento</v>
      </c>
      <c r="AE36" s="94"/>
      <c r="AF36" s="167">
        <v>6</v>
      </c>
      <c r="AG36" s="165">
        <f t="shared" si="10"/>
        <v>2</v>
      </c>
      <c r="AH36" s="166" t="str">
        <f t="shared" si="11"/>
        <v>De acuerdo con lo programado</v>
      </c>
      <c r="AI36" s="94"/>
      <c r="AJ36" s="24">
        <f t="shared" ref="AJ36:AJ38" si="18">T36+X36+AB36+AF36</f>
        <v>12</v>
      </c>
      <c r="AK36" s="26">
        <f t="shared" si="2"/>
        <v>2</v>
      </c>
      <c r="AL36" s="519" t="str">
        <f t="shared" ref="AL36:AL44" si="19">IF(AK36="No hay ejecución","NA",IF(AK36&gt;=90%,"De acuerdo a lo programado",IF(AK36&lt;89.99%,"En riesgo de Incumplimiento")))</f>
        <v>De acuerdo a lo programado</v>
      </c>
      <c r="AM36" s="87"/>
    </row>
    <row r="37" spans="1:39" s="171" customFormat="1" ht="48">
      <c r="A37" s="168">
        <v>23</v>
      </c>
      <c r="B37" s="105">
        <v>0</v>
      </c>
      <c r="C37" s="105">
        <v>0</v>
      </c>
      <c r="D37" s="105">
        <v>0</v>
      </c>
      <c r="E37" s="105">
        <v>0</v>
      </c>
      <c r="F37" s="420" t="s">
        <v>454</v>
      </c>
      <c r="G37" s="483" t="s">
        <v>299</v>
      </c>
      <c r="H37" s="483" t="s">
        <v>439</v>
      </c>
      <c r="I37" s="483" t="s">
        <v>79</v>
      </c>
      <c r="J37" s="169">
        <v>3</v>
      </c>
      <c r="K37" s="421">
        <v>3</v>
      </c>
      <c r="L37" s="482">
        <f t="shared" si="0"/>
        <v>6</v>
      </c>
      <c r="M37" s="421">
        <v>3</v>
      </c>
      <c r="N37" s="421">
        <v>3</v>
      </c>
      <c r="O37" s="170">
        <f t="shared" si="1"/>
        <v>6</v>
      </c>
      <c r="P37" s="170">
        <f t="shared" si="3"/>
        <v>12</v>
      </c>
      <c r="Q37" s="162">
        <v>22240</v>
      </c>
      <c r="R37" s="163" t="s">
        <v>424</v>
      </c>
      <c r="S37" s="163" t="s">
        <v>425</v>
      </c>
      <c r="T37" s="273">
        <v>3</v>
      </c>
      <c r="U37" s="274">
        <f t="shared" si="4"/>
        <v>1</v>
      </c>
      <c r="V37" s="275" t="str">
        <f t="shared" si="5"/>
        <v>De acuerdo con lo programado</v>
      </c>
      <c r="W37" s="276"/>
      <c r="X37" s="164">
        <v>2</v>
      </c>
      <c r="Y37" s="165">
        <f t="shared" si="6"/>
        <v>0.66666666666666663</v>
      </c>
      <c r="Z37" s="166" t="str">
        <f t="shared" si="7"/>
        <v>Atraso Leve</v>
      </c>
      <c r="AA37" s="94" t="s">
        <v>1747</v>
      </c>
      <c r="AB37" s="164">
        <v>1</v>
      </c>
      <c r="AC37" s="165">
        <f t="shared" si="8"/>
        <v>0.33333333333333331</v>
      </c>
      <c r="AD37" s="166" t="str">
        <f>IF(AC37="No hay ejecución","NA",IF(AC37&gt;=90%,"De acuerdo con lo programado",IF(AC37&gt;=51%,"Atraso Leve",IF(AC37&lt;50%,"En riesgo en cumplimiento"))))</f>
        <v>En riesgo en cumplimiento</v>
      </c>
      <c r="AE37" s="94"/>
      <c r="AF37" s="167">
        <v>6</v>
      </c>
      <c r="AG37" s="165">
        <f t="shared" si="10"/>
        <v>2</v>
      </c>
      <c r="AH37" s="166" t="str">
        <f t="shared" si="11"/>
        <v>De acuerdo con lo programado</v>
      </c>
      <c r="AI37" s="94"/>
      <c r="AJ37" s="24">
        <f t="shared" si="18"/>
        <v>12</v>
      </c>
      <c r="AK37" s="26">
        <f t="shared" si="2"/>
        <v>2</v>
      </c>
      <c r="AL37" s="519" t="str">
        <f t="shared" si="19"/>
        <v>De acuerdo a lo programado</v>
      </c>
      <c r="AM37" s="87"/>
    </row>
    <row r="38" spans="1:39" s="171" customFormat="1" ht="67.2">
      <c r="A38" s="168">
        <v>24</v>
      </c>
      <c r="B38" s="105">
        <v>0</v>
      </c>
      <c r="C38" s="105">
        <v>0</v>
      </c>
      <c r="D38" s="105">
        <v>0</v>
      </c>
      <c r="E38" s="105">
        <v>0</v>
      </c>
      <c r="F38" s="420" t="s">
        <v>455</v>
      </c>
      <c r="G38" s="483" t="s">
        <v>299</v>
      </c>
      <c r="H38" s="483" t="s">
        <v>439</v>
      </c>
      <c r="I38" s="483" t="s">
        <v>79</v>
      </c>
      <c r="J38" s="169">
        <v>3</v>
      </c>
      <c r="K38" s="421">
        <v>3</v>
      </c>
      <c r="L38" s="482">
        <f t="shared" si="0"/>
        <v>6</v>
      </c>
      <c r="M38" s="421">
        <v>3</v>
      </c>
      <c r="N38" s="421">
        <v>3</v>
      </c>
      <c r="O38" s="170">
        <f t="shared" si="1"/>
        <v>6</v>
      </c>
      <c r="P38" s="170">
        <f t="shared" si="3"/>
        <v>12</v>
      </c>
      <c r="Q38" s="162">
        <v>22240</v>
      </c>
      <c r="R38" s="163" t="s">
        <v>424</v>
      </c>
      <c r="S38" s="163" t="s">
        <v>456</v>
      </c>
      <c r="T38" s="273">
        <v>3</v>
      </c>
      <c r="U38" s="274">
        <f t="shared" si="4"/>
        <v>1</v>
      </c>
      <c r="V38" s="275" t="str">
        <f t="shared" si="5"/>
        <v>De acuerdo con lo programado</v>
      </c>
      <c r="W38" s="276"/>
      <c r="X38" s="164">
        <v>3</v>
      </c>
      <c r="Y38" s="165">
        <f t="shared" si="6"/>
        <v>1</v>
      </c>
      <c r="Z38" s="166" t="str">
        <f t="shared" si="7"/>
        <v>De acuerdo con lo programado</v>
      </c>
      <c r="AA38" s="94"/>
      <c r="AB38" s="164">
        <v>3</v>
      </c>
      <c r="AC38" s="165">
        <f t="shared" si="8"/>
        <v>1</v>
      </c>
      <c r="AD38" s="166" t="str">
        <f>IF(AC38="No hay ejecución","NA",IF(AC38&gt;=90%,"De acuerdo con lo programado",IF(AC38&gt;=51%,"Atraso Leve",IF(AC38&lt;50%,"En riesgo en cumplimiento"))))</f>
        <v>De acuerdo con lo programado</v>
      </c>
      <c r="AE38" s="94"/>
      <c r="AF38" s="167">
        <v>3</v>
      </c>
      <c r="AG38" s="165">
        <f t="shared" si="10"/>
        <v>1</v>
      </c>
      <c r="AH38" s="166" t="str">
        <f t="shared" si="11"/>
        <v>De acuerdo con lo programado</v>
      </c>
      <c r="AI38" s="94"/>
      <c r="AJ38" s="24">
        <f t="shared" si="18"/>
        <v>12</v>
      </c>
      <c r="AK38" s="26">
        <f t="shared" si="2"/>
        <v>2</v>
      </c>
      <c r="AL38" s="519" t="str">
        <f t="shared" si="19"/>
        <v>De acuerdo a lo programado</v>
      </c>
      <c r="AM38" s="87"/>
    </row>
    <row r="39" spans="1:39" s="93" customFormat="1" ht="12">
      <c r="A39" s="147" t="s">
        <v>274</v>
      </c>
      <c r="B39" s="147"/>
      <c r="C39" s="147"/>
      <c r="D39" s="147"/>
      <c r="E39" s="147"/>
      <c r="F39" s="410"/>
      <c r="G39" s="147"/>
      <c r="H39" s="277"/>
      <c r="I39" s="277"/>
      <c r="J39" s="277"/>
      <c r="K39" s="410"/>
      <c r="L39" s="410"/>
      <c r="M39" s="410"/>
      <c r="N39" s="410"/>
      <c r="O39" s="277"/>
      <c r="P39" s="277"/>
      <c r="Q39" s="277"/>
      <c r="R39" s="277"/>
      <c r="S39" s="147"/>
      <c r="T39" s="277"/>
      <c r="U39" s="277"/>
      <c r="V39" s="277"/>
      <c r="W39" s="277"/>
      <c r="X39" s="172"/>
      <c r="Y39" s="172"/>
      <c r="Z39" s="172"/>
      <c r="AA39" s="172"/>
      <c r="AB39" s="172"/>
      <c r="AC39" s="172"/>
      <c r="AD39" s="172" t="str">
        <f t="shared" ref="AD39:AD44" si="20">IF(AC39="No hay ejecución","NA",IF(AC39&gt;=90%,"De acuerdo con lo programado",IF(AC39&gt;=51%,"Atraso Leve",IF(AC39&lt;50%,"En riesgo en cumplimiento"))))</f>
        <v>En riesgo en cumplimiento</v>
      </c>
      <c r="AE39" s="172"/>
      <c r="AF39" s="172"/>
      <c r="AG39" s="172"/>
      <c r="AH39" s="172"/>
      <c r="AI39" s="172"/>
      <c r="AJ39" s="157"/>
      <c r="AK39" s="157"/>
      <c r="AL39" s="157"/>
      <c r="AM39" s="157"/>
    </row>
    <row r="40" spans="1:39" s="171" customFormat="1" ht="39" thickBot="1">
      <c r="A40" s="168">
        <v>25</v>
      </c>
      <c r="B40" s="105">
        <v>3</v>
      </c>
      <c r="C40" s="105" t="s">
        <v>352</v>
      </c>
      <c r="D40" s="105">
        <v>1</v>
      </c>
      <c r="E40" s="105">
        <v>2.0299999999999998</v>
      </c>
      <c r="F40" s="420" t="s">
        <v>457</v>
      </c>
      <c r="G40" s="483" t="s">
        <v>389</v>
      </c>
      <c r="H40" s="483" t="s">
        <v>458</v>
      </c>
      <c r="I40" s="483" t="s">
        <v>117</v>
      </c>
      <c r="J40" s="169">
        <v>0</v>
      </c>
      <c r="K40" s="421">
        <v>0</v>
      </c>
      <c r="L40" s="482">
        <f>J40+K40</f>
        <v>0</v>
      </c>
      <c r="M40" s="421">
        <v>0</v>
      </c>
      <c r="N40" s="421">
        <v>0</v>
      </c>
      <c r="O40" s="170">
        <f>M40+N40</f>
        <v>0</v>
      </c>
      <c r="P40" s="170">
        <f>L40+O40</f>
        <v>0</v>
      </c>
      <c r="Q40" s="162">
        <v>22240</v>
      </c>
      <c r="R40" s="163" t="s">
        <v>424</v>
      </c>
      <c r="S40" s="163" t="s">
        <v>459</v>
      </c>
      <c r="T40" s="278"/>
      <c r="U40" s="4" t="str">
        <f>IF(T40="","No hay ejecución",IF(AND('[3]Programa Nacional de tuberculos'!G40=0),"No hay Programación", T40/'[3]Programa Nacional de tuberculos'!G40))</f>
        <v>No hay ejecución</v>
      </c>
      <c r="V40" s="163" t="str">
        <f t="shared" si="5"/>
        <v>NA</v>
      </c>
      <c r="W40" s="163"/>
      <c r="X40" s="173">
        <v>0</v>
      </c>
      <c r="Y40" s="175" t="str">
        <f>IF(X40="","No hay ejecución",IF(AND('[3]Programa Nacional de tuberculos'!I40=0),"No hay Programación", X40/'[3]Programa Nacional de tuberculos'!I40))</f>
        <v>No hay Programación</v>
      </c>
      <c r="Z40" s="174" t="str">
        <f t="shared" ref="Z40:Z44" si="21">IF(Y40="No hay ejecución","NA",IF(Y40&gt;=90%,"De acuerdo con lo programado",IF(Y40&gt;=51%,"Atraso Leve",IF(Y40&lt;50%,"En riesgo en cumplimiento"))))</f>
        <v>De acuerdo con lo programado</v>
      </c>
      <c r="AA40" s="174"/>
      <c r="AB40" s="174">
        <v>0</v>
      </c>
      <c r="AC40" s="165" t="str">
        <f t="shared" ref="AC40:AC44" si="22">IF(AB40="","No hay ejecución",IF(AND(O40=0),"No hay Programación", AB40/O40))</f>
        <v>No hay Programación</v>
      </c>
      <c r="AD40" s="166" t="str">
        <f t="shared" si="20"/>
        <v>De acuerdo con lo programado</v>
      </c>
      <c r="AE40" s="174"/>
      <c r="AF40" s="176">
        <v>1</v>
      </c>
      <c r="AG40" s="175" t="str">
        <f>IF(AF40="","No hay ejecución",IF(AND('[3]Programa Nacional de tuberculos'!J40=0),"No hay Programación", AF40/'[3]Programa Nacional de tuberculos'!J40))</f>
        <v>No hay Programación</v>
      </c>
      <c r="AH40" s="174" t="str">
        <f t="shared" ref="AH40:AH44" si="23">IF(AG40="No hay ejecución","NA",IF(AG40&gt;=90%,"De acuerdo con lo programado",IF(AG40&gt;=51%,"Atraso Leve",IF(AG40&lt;50%,"En riesgo en cumplimiento"))))</f>
        <v>De acuerdo con lo programado</v>
      </c>
      <c r="AI40" s="174"/>
      <c r="AJ40" s="177"/>
      <c r="AK40" s="177" t="str">
        <f>IF(AJ40="","No hay ejecución",IF(AND('[3]Programa Nacional de tuberculos'!L40=0),"No hay Programación", AJ40/'[3]Programa Nacional de tuberculos'!L40))</f>
        <v>No hay ejecución</v>
      </c>
      <c r="AL40" s="519" t="str">
        <f t="shared" si="19"/>
        <v>NA</v>
      </c>
      <c r="AM40" s="177"/>
    </row>
    <row r="41" spans="1:39" s="171" customFormat="1" ht="30" thickTop="1" thickBot="1">
      <c r="A41" s="168">
        <v>26</v>
      </c>
      <c r="B41" s="105">
        <v>3</v>
      </c>
      <c r="C41" s="105" t="s">
        <v>156</v>
      </c>
      <c r="D41" s="105">
        <v>1</v>
      </c>
      <c r="E41" s="105">
        <v>2.0299999999999998</v>
      </c>
      <c r="F41" s="420" t="s">
        <v>460</v>
      </c>
      <c r="G41" s="483" t="s">
        <v>389</v>
      </c>
      <c r="H41" s="484"/>
      <c r="I41" s="483" t="s">
        <v>117</v>
      </c>
      <c r="J41" s="169">
        <v>0</v>
      </c>
      <c r="K41" s="421">
        <v>0</v>
      </c>
      <c r="L41" s="482">
        <f>J41+K41</f>
        <v>0</v>
      </c>
      <c r="M41" s="421">
        <v>0</v>
      </c>
      <c r="N41" s="421">
        <v>0</v>
      </c>
      <c r="O41" s="170">
        <f>M41+N41</f>
        <v>0</v>
      </c>
      <c r="P41" s="170">
        <f>L41+O41</f>
        <v>0</v>
      </c>
      <c r="Q41" s="162">
        <v>22240</v>
      </c>
      <c r="R41" s="163" t="s">
        <v>424</v>
      </c>
      <c r="S41" s="163" t="s">
        <v>461</v>
      </c>
      <c r="T41" s="278"/>
      <c r="U41" s="4" t="str">
        <f>IF(T41="","No hay ejecución",IF(AND('[3]Programa Nacional de tuberculos'!G41=0),"No hay Programación", T41/'[3]Programa Nacional de tuberculos'!G41))</f>
        <v>No hay ejecución</v>
      </c>
      <c r="V41" s="163" t="str">
        <f t="shared" si="5"/>
        <v>NA</v>
      </c>
      <c r="W41" s="163"/>
      <c r="X41" s="173">
        <v>1</v>
      </c>
      <c r="Y41" s="175" t="str">
        <f>IF(X41="","No hay ejecución",IF(AND('[3]Programa Nacional de tuberculos'!I41=0),"No hay Programación", X41/'[3]Programa Nacional de tuberculos'!I41))</f>
        <v>No hay Programación</v>
      </c>
      <c r="Z41" s="174" t="str">
        <f t="shared" si="21"/>
        <v>De acuerdo con lo programado</v>
      </c>
      <c r="AA41" s="174" t="s">
        <v>1758</v>
      </c>
      <c r="AB41" s="174">
        <v>0</v>
      </c>
      <c r="AC41" s="165" t="str">
        <f t="shared" si="22"/>
        <v>No hay Programación</v>
      </c>
      <c r="AD41" s="166" t="str">
        <f t="shared" si="20"/>
        <v>De acuerdo con lo programado</v>
      </c>
      <c r="AE41" s="174"/>
      <c r="AF41" s="176">
        <v>1</v>
      </c>
      <c r="AG41" s="175" t="str">
        <f>IF(AF41="","No hay ejecución",IF(AND('[3]Programa Nacional de tuberculos'!J41=0),"No hay Programación", AF41/'[3]Programa Nacional de tuberculos'!J41))</f>
        <v>No hay Programación</v>
      </c>
      <c r="AH41" s="174" t="str">
        <f t="shared" si="23"/>
        <v>De acuerdo con lo programado</v>
      </c>
      <c r="AI41" s="174" t="s">
        <v>1759</v>
      </c>
      <c r="AJ41" s="177"/>
      <c r="AK41" s="177" t="str">
        <f>IF(AJ41="","No hay ejecución",IF(AND('[3]Programa Nacional de tuberculos'!L41=0),"No hay Programación", AJ41/'[3]Programa Nacional de tuberculos'!L41))</f>
        <v>No hay ejecución</v>
      </c>
      <c r="AL41" s="519" t="str">
        <f t="shared" si="19"/>
        <v>NA</v>
      </c>
      <c r="AM41" s="177"/>
    </row>
    <row r="42" spans="1:39" s="171" customFormat="1" ht="39.6" thickTop="1" thickBot="1">
      <c r="A42" s="168">
        <v>27</v>
      </c>
      <c r="B42" s="105">
        <v>3</v>
      </c>
      <c r="C42" s="105" t="s">
        <v>156</v>
      </c>
      <c r="D42" s="105">
        <v>1</v>
      </c>
      <c r="E42" s="105">
        <v>2.0299999999999998</v>
      </c>
      <c r="F42" s="420" t="s">
        <v>462</v>
      </c>
      <c r="G42" s="483" t="s">
        <v>463</v>
      </c>
      <c r="H42" s="484"/>
      <c r="I42" s="483" t="s">
        <v>100</v>
      </c>
      <c r="J42" s="169">
        <v>0</v>
      </c>
      <c r="K42" s="421">
        <v>0</v>
      </c>
      <c r="L42" s="482">
        <f>J42+K42</f>
        <v>0</v>
      </c>
      <c r="M42" s="421">
        <v>0</v>
      </c>
      <c r="N42" s="421">
        <v>0</v>
      </c>
      <c r="O42" s="170">
        <f>M42+N42</f>
        <v>0</v>
      </c>
      <c r="P42" s="170">
        <f>L42+O42</f>
        <v>0</v>
      </c>
      <c r="Q42" s="162">
        <v>22240</v>
      </c>
      <c r="R42" s="163" t="s">
        <v>424</v>
      </c>
      <c r="S42" s="163" t="s">
        <v>464</v>
      </c>
      <c r="T42" s="278"/>
      <c r="U42" s="4" t="str">
        <f>IF(T42="","No hay ejecución",IF(AND('[3]Programa Nacional de tuberculos'!G42=0),"No hay Programación", T42/'[3]Programa Nacional de tuberculos'!G42))</f>
        <v>No hay ejecución</v>
      </c>
      <c r="V42" s="163" t="str">
        <f t="shared" si="5"/>
        <v>NA</v>
      </c>
      <c r="W42" s="163"/>
      <c r="X42" s="173">
        <v>5</v>
      </c>
      <c r="Y42" s="175" t="str">
        <f>IF(X42="","No hay ejecución",IF(AND('[3]Programa Nacional de tuberculos'!I42=0),"No hay Programación", X42/'[3]Programa Nacional de tuberculos'!I42))</f>
        <v>No hay Programación</v>
      </c>
      <c r="Z42" s="174" t="str">
        <f t="shared" si="21"/>
        <v>De acuerdo con lo programado</v>
      </c>
      <c r="AA42" s="174" t="s">
        <v>1760</v>
      </c>
      <c r="AB42" s="174">
        <v>2</v>
      </c>
      <c r="AC42" s="165" t="str">
        <f t="shared" si="22"/>
        <v>No hay Programación</v>
      </c>
      <c r="AD42" s="166" t="str">
        <f t="shared" si="20"/>
        <v>De acuerdo con lo programado</v>
      </c>
      <c r="AE42" s="174" t="s">
        <v>1761</v>
      </c>
      <c r="AF42" s="176">
        <v>2</v>
      </c>
      <c r="AG42" s="175" t="str">
        <f>IF(AF42="","No hay ejecución",IF(AND('[3]Programa Nacional de tuberculos'!J42=0),"No hay Programación", AF42/'[3]Programa Nacional de tuberculos'!J42))</f>
        <v>No hay Programación</v>
      </c>
      <c r="AH42" s="174" t="str">
        <f t="shared" si="23"/>
        <v>De acuerdo con lo programado</v>
      </c>
      <c r="AI42" s="174" t="s">
        <v>1762</v>
      </c>
      <c r="AJ42" s="177"/>
      <c r="AK42" s="177" t="str">
        <f>IF(AJ42="","No hay ejecución",IF(AND('[3]Programa Nacional de tuberculos'!L42=0),"No hay Programación", AJ42/'[3]Programa Nacional de tuberculos'!L42))</f>
        <v>No hay ejecución</v>
      </c>
      <c r="AL42" s="519" t="str">
        <f t="shared" si="19"/>
        <v>NA</v>
      </c>
      <c r="AM42" s="177"/>
    </row>
    <row r="43" spans="1:39" s="171" customFormat="1" ht="39.6" thickTop="1" thickBot="1">
      <c r="A43" s="168">
        <v>28</v>
      </c>
      <c r="B43" s="105">
        <v>3</v>
      </c>
      <c r="C43" s="105" t="s">
        <v>156</v>
      </c>
      <c r="D43" s="105">
        <v>1</v>
      </c>
      <c r="E43" s="105">
        <v>2.0299999999999998</v>
      </c>
      <c r="F43" s="420" t="s">
        <v>465</v>
      </c>
      <c r="G43" s="483" t="s">
        <v>466</v>
      </c>
      <c r="H43" s="483" t="s">
        <v>439</v>
      </c>
      <c r="I43" s="483" t="s">
        <v>79</v>
      </c>
      <c r="J43" s="169">
        <v>0</v>
      </c>
      <c r="K43" s="421">
        <v>0</v>
      </c>
      <c r="L43" s="482">
        <f>J43+K43</f>
        <v>0</v>
      </c>
      <c r="M43" s="421">
        <v>0</v>
      </c>
      <c r="N43" s="421">
        <v>0</v>
      </c>
      <c r="O43" s="170">
        <f>M43+N43</f>
        <v>0</v>
      </c>
      <c r="P43" s="170">
        <f>L43+O43</f>
        <v>0</v>
      </c>
      <c r="Q43" s="162">
        <v>22240</v>
      </c>
      <c r="R43" s="163" t="s">
        <v>424</v>
      </c>
      <c r="S43" s="163" t="s">
        <v>467</v>
      </c>
      <c r="T43" s="278"/>
      <c r="U43" s="4" t="str">
        <f>IF(T43="","No hay ejecución",IF(AND('[3]Programa Nacional de tuberculos'!G43=0),"No hay Programación", T43/'[3]Programa Nacional de tuberculos'!G43))</f>
        <v>No hay ejecución</v>
      </c>
      <c r="V43" s="163" t="str">
        <f t="shared" si="5"/>
        <v>NA</v>
      </c>
      <c r="W43" s="163"/>
      <c r="X43" s="173">
        <v>0</v>
      </c>
      <c r="Y43" s="175" t="str">
        <f>IF(X43="","No hay ejecución",IF(AND('[3]Programa Nacional de tuberculos'!I43=0),"No hay Programación", X43/'[3]Programa Nacional de tuberculos'!I43))</f>
        <v>No hay Programación</v>
      </c>
      <c r="Z43" s="174" t="str">
        <f t="shared" si="21"/>
        <v>De acuerdo con lo programado</v>
      </c>
      <c r="AA43" s="174"/>
      <c r="AB43" s="174">
        <v>0</v>
      </c>
      <c r="AC43" s="165" t="str">
        <f t="shared" si="22"/>
        <v>No hay Programación</v>
      </c>
      <c r="AD43" s="166" t="str">
        <f t="shared" si="20"/>
        <v>De acuerdo con lo programado</v>
      </c>
      <c r="AE43" s="174"/>
      <c r="AF43" s="176">
        <v>0</v>
      </c>
      <c r="AG43" s="175" t="str">
        <f>IF(AF43="","No hay ejecución",IF(AND('[3]Programa Nacional de tuberculos'!J43=0),"No hay Programación", AF43/'[3]Programa Nacional de tuberculos'!J43))</f>
        <v>No hay Programación</v>
      </c>
      <c r="AH43" s="174" t="str">
        <f t="shared" si="23"/>
        <v>De acuerdo con lo programado</v>
      </c>
      <c r="AI43" s="174"/>
      <c r="AJ43" s="177"/>
      <c r="AK43" s="177" t="str">
        <f>IF(AJ43="","No hay ejecución",IF(AND('[3]Programa Nacional de tuberculos'!L43=0),"No hay Programación", AJ43/'[3]Programa Nacional de tuberculos'!L43))</f>
        <v>No hay ejecución</v>
      </c>
      <c r="AL43" s="519" t="str">
        <f t="shared" si="19"/>
        <v>NA</v>
      </c>
      <c r="AM43" s="177"/>
    </row>
    <row r="44" spans="1:39" s="171" customFormat="1" ht="39.6" thickTop="1" thickBot="1">
      <c r="A44" s="168">
        <v>29</v>
      </c>
      <c r="B44" s="105">
        <v>3</v>
      </c>
      <c r="C44" s="105" t="s">
        <v>156</v>
      </c>
      <c r="D44" s="105">
        <v>1</v>
      </c>
      <c r="E44" s="105">
        <v>2.0299999999999998</v>
      </c>
      <c r="F44" s="420" t="s">
        <v>468</v>
      </c>
      <c r="G44" s="483" t="s">
        <v>466</v>
      </c>
      <c r="H44" s="483" t="s">
        <v>439</v>
      </c>
      <c r="I44" s="483" t="s">
        <v>79</v>
      </c>
      <c r="J44" s="169">
        <v>0</v>
      </c>
      <c r="K44" s="421">
        <v>0</v>
      </c>
      <c r="L44" s="482">
        <f>J44+K44</f>
        <v>0</v>
      </c>
      <c r="M44" s="421">
        <v>0</v>
      </c>
      <c r="N44" s="421">
        <v>0</v>
      </c>
      <c r="O44" s="170">
        <f>M44+N44</f>
        <v>0</v>
      </c>
      <c r="P44" s="170">
        <f>L44+O44</f>
        <v>0</v>
      </c>
      <c r="Q44" s="162">
        <v>22240</v>
      </c>
      <c r="R44" s="163" t="s">
        <v>424</v>
      </c>
      <c r="S44" s="163" t="s">
        <v>469</v>
      </c>
      <c r="T44" s="278"/>
      <c r="U44" s="4" t="str">
        <f>IF(T44="","No hay ejecución",IF(AND('[3]Programa Nacional de tuberculos'!G44=0),"No hay Programación", T44/'[3]Programa Nacional de tuberculos'!G44))</f>
        <v>No hay ejecución</v>
      </c>
      <c r="V44" s="163" t="str">
        <f t="shared" si="5"/>
        <v>NA</v>
      </c>
      <c r="W44" s="163"/>
      <c r="X44" s="173">
        <v>2</v>
      </c>
      <c r="Y44" s="175" t="str">
        <f>IF(X44="","No hay ejecución",IF(AND('[3]Programa Nacional de tuberculos'!I44=0),"No hay Programación", X44/'[3]Programa Nacional de tuberculos'!I44))</f>
        <v>No hay Programación</v>
      </c>
      <c r="Z44" s="174" t="str">
        <f t="shared" si="21"/>
        <v>De acuerdo con lo programado</v>
      </c>
      <c r="AA44" s="174" t="s">
        <v>1763</v>
      </c>
      <c r="AB44" s="174">
        <v>3</v>
      </c>
      <c r="AC44" s="165" t="str">
        <f t="shared" si="22"/>
        <v>No hay Programación</v>
      </c>
      <c r="AD44" s="166" t="str">
        <f t="shared" si="20"/>
        <v>De acuerdo con lo programado</v>
      </c>
      <c r="AE44" s="174" t="s">
        <v>1764</v>
      </c>
      <c r="AF44" s="176">
        <v>0</v>
      </c>
      <c r="AG44" s="175" t="str">
        <f>IF(AF44="","No hay ejecución",IF(AND('[3]Programa Nacional de tuberculos'!J44=0),"No hay Programación", AF44/'[3]Programa Nacional de tuberculos'!J44))</f>
        <v>No hay Programación</v>
      </c>
      <c r="AH44" s="174" t="str">
        <f t="shared" si="23"/>
        <v>De acuerdo con lo programado</v>
      </c>
      <c r="AI44" s="174"/>
      <c r="AJ44" s="177"/>
      <c r="AK44" s="177" t="str">
        <f>IF(AJ44="","No hay ejecución",IF(AND('[3]Programa Nacional de tuberculos'!L44=0),"No hay Programación", AJ44/'[3]Programa Nacional de tuberculos'!L44))</f>
        <v>No hay ejecución</v>
      </c>
      <c r="AL44" s="519" t="str">
        <f t="shared" si="19"/>
        <v>NA</v>
      </c>
      <c r="AM44" s="177"/>
    </row>
    <row r="45" spans="1:39" ht="32.25" customHeight="1" thickTop="1" thickBot="1">
      <c r="A45" s="11"/>
      <c r="B45" s="11"/>
      <c r="C45" s="11"/>
      <c r="D45" s="11"/>
      <c r="E45" s="11"/>
      <c r="F45" s="362"/>
      <c r="G45" s="12"/>
      <c r="H45" s="10"/>
      <c r="I45" s="10"/>
      <c r="J45" s="9"/>
      <c r="K45" s="307"/>
      <c r="L45" s="307"/>
      <c r="M45" s="307"/>
      <c r="N45" s="307"/>
      <c r="O45" s="9"/>
      <c r="P45" s="9"/>
      <c r="Q45" s="9"/>
      <c r="R45" s="9"/>
      <c r="S45" s="9"/>
    </row>
    <row r="46" spans="1:39" ht="30" customHeight="1" thickTop="1" thickBot="1">
      <c r="A46" s="808" t="s">
        <v>470</v>
      </c>
      <c r="B46" s="809"/>
      <c r="C46" s="809"/>
      <c r="D46" s="809"/>
      <c r="E46" s="809"/>
      <c r="F46" s="153" t="s">
        <v>471</v>
      </c>
      <c r="G46" s="14"/>
      <c r="H46" s="10"/>
      <c r="I46" s="10"/>
      <c r="J46" s="9"/>
      <c r="K46" s="307"/>
      <c r="L46" s="307"/>
      <c r="M46" s="307"/>
      <c r="N46" s="307"/>
      <c r="O46" s="9"/>
      <c r="P46" s="9"/>
      <c r="Q46" s="9"/>
      <c r="R46" s="9"/>
      <c r="S46" s="9"/>
    </row>
    <row r="47" spans="1:39" ht="30" customHeight="1" thickTop="1" thickBot="1">
      <c r="A47" s="808" t="s">
        <v>224</v>
      </c>
      <c r="B47" s="809"/>
      <c r="C47" s="809"/>
      <c r="D47" s="809"/>
      <c r="E47" s="809"/>
      <c r="F47" s="153" t="s">
        <v>324</v>
      </c>
      <c r="G47" s="14"/>
      <c r="H47" s="10"/>
      <c r="I47" s="10"/>
      <c r="J47" s="9"/>
      <c r="K47" s="307"/>
      <c r="L47" s="307"/>
      <c r="M47" s="307"/>
      <c r="N47" s="307"/>
      <c r="O47" s="9"/>
      <c r="P47" s="9"/>
      <c r="Q47" s="9"/>
      <c r="R47" s="9"/>
      <c r="S47" s="9"/>
    </row>
    <row r="48" spans="1:39" ht="20.25" customHeight="1" thickTop="1" thickBot="1">
      <c r="A48" s="13"/>
      <c r="B48" s="13"/>
      <c r="C48" s="13"/>
      <c r="D48" s="13"/>
      <c r="E48" s="13"/>
      <c r="F48" s="154"/>
      <c r="G48" s="14"/>
      <c r="H48" s="10"/>
      <c r="I48" s="10"/>
      <c r="J48" s="9"/>
      <c r="K48" s="307"/>
      <c r="L48" s="307"/>
      <c r="M48" s="307"/>
      <c r="N48" s="307"/>
      <c r="O48" s="9"/>
      <c r="P48" s="9"/>
      <c r="Q48" s="9"/>
      <c r="R48" s="9"/>
      <c r="S48" s="9"/>
    </row>
    <row r="49" spans="1:23" ht="10.8" thickTop="1" thickBot="1">
      <c r="A49" s="15" t="s">
        <v>226</v>
      </c>
      <c r="B49" s="6"/>
      <c r="C49" s="16"/>
      <c r="D49" s="6"/>
      <c r="E49" s="6"/>
      <c r="F49" s="363"/>
      <c r="G49" s="7"/>
      <c r="H49" s="10"/>
      <c r="I49" s="10"/>
      <c r="J49" s="9"/>
      <c r="K49" s="307"/>
      <c r="L49" s="307"/>
      <c r="M49" s="307"/>
      <c r="N49" s="307"/>
      <c r="O49" s="9"/>
      <c r="P49" s="9"/>
      <c r="Q49" s="9"/>
      <c r="R49" s="9"/>
      <c r="S49" s="9"/>
    </row>
    <row r="50" spans="1:23" ht="13.05" customHeight="1" thickTop="1" thickBot="1">
      <c r="A50" s="17">
        <v>1</v>
      </c>
      <c r="B50" s="6" t="s">
        <v>227</v>
      </c>
      <c r="C50" s="16"/>
      <c r="D50" s="6"/>
      <c r="E50" s="6"/>
      <c r="F50" s="363"/>
      <c r="G50" s="7"/>
      <c r="H50" s="10"/>
      <c r="I50" s="10"/>
      <c r="J50" s="9"/>
      <c r="K50" s="307"/>
      <c r="L50" s="307"/>
      <c r="M50" s="307"/>
      <c r="N50" s="307"/>
      <c r="O50" s="9"/>
      <c r="P50" s="9"/>
      <c r="Q50" s="9"/>
      <c r="R50" s="9"/>
      <c r="S50" s="9"/>
    </row>
    <row r="51" spans="1:23" ht="13.05" customHeight="1" thickTop="1" thickBot="1">
      <c r="A51" s="17">
        <v>2</v>
      </c>
      <c r="B51" s="6" t="s">
        <v>228</v>
      </c>
      <c r="C51" s="16"/>
      <c r="D51" s="6"/>
      <c r="E51" s="6"/>
      <c r="F51" s="363"/>
      <c r="G51" s="7"/>
      <c r="H51" s="10"/>
      <c r="I51" s="10"/>
      <c r="J51" s="9"/>
      <c r="K51" s="307"/>
      <c r="L51" s="307"/>
      <c r="M51" s="307"/>
      <c r="N51" s="307"/>
      <c r="O51" s="9"/>
      <c r="P51" s="9"/>
      <c r="Q51" s="9"/>
      <c r="R51" s="9"/>
      <c r="S51" s="9"/>
    </row>
    <row r="52" spans="1:23" ht="13.05" customHeight="1" thickTop="1" thickBot="1">
      <c r="A52" s="17">
        <v>3</v>
      </c>
      <c r="B52" s="6" t="s">
        <v>229</v>
      </c>
      <c r="C52" s="18"/>
      <c r="D52" s="6"/>
      <c r="E52" s="6"/>
      <c r="F52" s="363"/>
      <c r="G52" s="7"/>
      <c r="H52" s="19"/>
      <c r="I52" s="19"/>
      <c r="J52" s="9"/>
      <c r="K52" s="307"/>
      <c r="L52" s="307"/>
      <c r="M52" s="307"/>
      <c r="N52" s="307"/>
      <c r="O52" s="9"/>
      <c r="P52" s="9"/>
      <c r="Q52" s="9"/>
      <c r="R52" s="9"/>
      <c r="S52" s="9"/>
    </row>
    <row r="53" spans="1:23" ht="13.05" customHeight="1" thickTop="1" thickBot="1">
      <c r="A53" s="17">
        <v>4</v>
      </c>
      <c r="B53" s="6" t="s">
        <v>294</v>
      </c>
      <c r="C53" s="18"/>
      <c r="D53" s="6"/>
      <c r="E53" s="6"/>
      <c r="F53" s="363"/>
      <c r="G53" s="7"/>
      <c r="H53" s="8"/>
      <c r="I53" s="8"/>
      <c r="J53" s="9"/>
      <c r="K53" s="307"/>
      <c r="L53" s="307"/>
      <c r="M53" s="307"/>
      <c r="N53" s="307"/>
      <c r="O53" s="9"/>
      <c r="P53" s="9"/>
      <c r="Q53" s="9"/>
      <c r="R53" s="9"/>
      <c r="S53" s="9"/>
    </row>
    <row r="54" spans="1:23" ht="13.05" customHeight="1" thickTop="1" thickBot="1">
      <c r="A54" s="17">
        <v>5</v>
      </c>
      <c r="B54" s="6" t="s">
        <v>231</v>
      </c>
      <c r="C54" s="18"/>
      <c r="D54" s="6"/>
      <c r="E54" s="6"/>
      <c r="F54" s="363"/>
      <c r="G54" s="7"/>
      <c r="H54" s="8"/>
      <c r="I54" s="8"/>
      <c r="J54" s="9"/>
      <c r="K54" s="307"/>
      <c r="L54" s="307"/>
      <c r="M54" s="307"/>
      <c r="N54" s="307"/>
      <c r="O54" s="9"/>
      <c r="P54" s="9"/>
      <c r="Q54" s="9"/>
      <c r="R54" s="9"/>
      <c r="S54" s="9"/>
    </row>
    <row r="55" spans="1:23" ht="13.05" customHeight="1" thickTop="1">
      <c r="A55" s="17">
        <v>6</v>
      </c>
      <c r="B55" s="19" t="s">
        <v>232</v>
      </c>
      <c r="C55" s="18"/>
      <c r="D55" s="6"/>
      <c r="E55" s="6"/>
      <c r="F55" s="363"/>
      <c r="G55" s="7"/>
      <c r="H55" s="10"/>
      <c r="I55" s="10"/>
      <c r="J55" s="14"/>
      <c r="K55" s="154"/>
      <c r="L55" s="154"/>
      <c r="M55" s="154"/>
      <c r="N55" s="154"/>
      <c r="O55" s="14"/>
      <c r="P55" s="14"/>
      <c r="Q55" s="14"/>
      <c r="R55" s="14"/>
      <c r="S55" s="14"/>
    </row>
    <row r="56" spans="1:23" ht="13.05" customHeight="1">
      <c r="A56" s="17">
        <v>7</v>
      </c>
      <c r="B56" s="6" t="s">
        <v>233</v>
      </c>
      <c r="D56" s="6"/>
      <c r="E56" s="6"/>
      <c r="F56" s="363"/>
      <c r="G56" s="7"/>
      <c r="H56" s="10"/>
      <c r="I56" s="10"/>
      <c r="J56" s="14"/>
      <c r="K56" s="154"/>
      <c r="L56" s="154"/>
      <c r="M56" s="154"/>
      <c r="N56" s="154"/>
      <c r="O56" s="14"/>
      <c r="P56" s="14"/>
      <c r="Q56" s="14"/>
      <c r="R56" s="14"/>
      <c r="S56" s="14"/>
    </row>
    <row r="57" spans="1:23" s="28" customFormat="1" ht="13.05" customHeight="1">
      <c r="A57" s="17">
        <v>8</v>
      </c>
      <c r="B57" s="20" t="s">
        <v>234</v>
      </c>
      <c r="C57" s="6"/>
      <c r="D57" s="19"/>
      <c r="E57" s="19"/>
      <c r="F57" s="363"/>
      <c r="G57" s="7"/>
      <c r="H57" s="10"/>
      <c r="I57" s="10"/>
      <c r="J57" s="14"/>
      <c r="K57" s="154"/>
      <c r="L57" s="154"/>
      <c r="M57" s="154"/>
      <c r="N57" s="154"/>
      <c r="O57" s="14"/>
      <c r="P57" s="14"/>
      <c r="Q57" s="14"/>
      <c r="R57" s="14"/>
      <c r="S57" s="14"/>
      <c r="T57" s="19"/>
      <c r="U57" s="19"/>
      <c r="V57" s="19"/>
      <c r="W57" s="19"/>
    </row>
    <row r="58" spans="1:23" ht="13.05" customHeight="1">
      <c r="A58" s="17">
        <v>9</v>
      </c>
      <c r="B58" s="20" t="s">
        <v>235</v>
      </c>
      <c r="C58" s="6"/>
      <c r="D58" s="6"/>
      <c r="E58" s="6"/>
      <c r="F58" s="363"/>
      <c r="G58" s="7"/>
      <c r="H58" s="10"/>
      <c r="I58" s="10"/>
      <c r="J58" s="14"/>
      <c r="K58" s="154"/>
      <c r="L58" s="154"/>
      <c r="M58" s="154"/>
      <c r="N58" s="154"/>
      <c r="O58" s="14"/>
      <c r="P58" s="14"/>
      <c r="Q58" s="14"/>
      <c r="R58" s="14"/>
      <c r="S58" s="14"/>
    </row>
    <row r="59" spans="1:23" ht="13.05" hidden="1" customHeight="1">
      <c r="A59" s="17">
        <v>10</v>
      </c>
      <c r="B59" s="20" t="s">
        <v>236</v>
      </c>
      <c r="C59" s="6"/>
      <c r="D59" s="6"/>
      <c r="E59" s="6"/>
      <c r="F59" s="363"/>
      <c r="G59" s="7"/>
      <c r="H59" s="10"/>
      <c r="I59" s="10"/>
      <c r="J59" s="14"/>
      <c r="K59" s="154"/>
      <c r="L59" s="154"/>
      <c r="M59" s="154"/>
      <c r="N59" s="154"/>
      <c r="O59" s="14"/>
      <c r="P59" s="14"/>
      <c r="Q59" s="14"/>
      <c r="R59" s="14"/>
      <c r="S59" s="14"/>
    </row>
    <row r="60" spans="1:23" ht="13.05" customHeight="1">
      <c r="A60" s="17">
        <v>10</v>
      </c>
      <c r="B60" s="20" t="s">
        <v>237</v>
      </c>
      <c r="C60" s="6"/>
      <c r="D60" s="6"/>
      <c r="E60" s="6"/>
      <c r="F60" s="363"/>
      <c r="G60" s="7"/>
      <c r="H60" s="10"/>
      <c r="I60" s="10"/>
      <c r="J60" s="14"/>
      <c r="K60" s="154"/>
      <c r="L60" s="154"/>
      <c r="M60" s="154"/>
      <c r="N60" s="154"/>
      <c r="O60" s="14"/>
      <c r="P60" s="14"/>
      <c r="Q60" s="14"/>
      <c r="R60" s="14"/>
      <c r="S60" s="14"/>
    </row>
    <row r="61" spans="1:23" ht="13.05" customHeight="1">
      <c r="A61" s="17">
        <v>11</v>
      </c>
      <c r="B61" s="6" t="s">
        <v>238</v>
      </c>
      <c r="C61" s="6"/>
      <c r="D61" s="6"/>
      <c r="E61" s="6"/>
      <c r="F61" s="363"/>
      <c r="G61" s="7"/>
      <c r="H61" s="10"/>
      <c r="I61" s="10"/>
      <c r="J61" s="14"/>
      <c r="K61" s="154"/>
      <c r="L61" s="154"/>
      <c r="M61" s="154"/>
      <c r="N61" s="154"/>
      <c r="O61" s="14"/>
      <c r="P61" s="14"/>
      <c r="Q61" s="14"/>
      <c r="R61" s="14"/>
      <c r="S61" s="14"/>
    </row>
    <row r="62" spans="1:23" ht="13.05" customHeight="1">
      <c r="A62" s="17">
        <v>12</v>
      </c>
      <c r="B62" s="20" t="s">
        <v>239</v>
      </c>
      <c r="C62" s="6"/>
      <c r="D62" s="6"/>
      <c r="E62" s="6"/>
      <c r="F62" s="363"/>
      <c r="G62" s="7"/>
      <c r="H62" s="10"/>
      <c r="I62" s="10"/>
      <c r="J62" s="14"/>
      <c r="K62" s="154"/>
      <c r="L62" s="154"/>
      <c r="M62" s="154"/>
      <c r="N62" s="154"/>
      <c r="O62" s="14"/>
      <c r="P62" s="14"/>
      <c r="Q62" s="14"/>
      <c r="R62" s="14"/>
      <c r="S62" s="14"/>
    </row>
    <row r="63" spans="1:23" ht="10.199999999999999" thickBot="1">
      <c r="A63" s="19"/>
      <c r="C63" s="19"/>
      <c r="D63" s="19"/>
      <c r="E63" s="19"/>
      <c r="F63" s="364"/>
      <c r="G63" s="21"/>
      <c r="H63" s="22"/>
      <c r="I63" s="22"/>
      <c r="J63" s="22"/>
      <c r="K63" s="308"/>
      <c r="L63" s="308"/>
      <c r="M63" s="308"/>
      <c r="N63" s="308"/>
      <c r="O63" s="22"/>
      <c r="P63" s="22"/>
      <c r="Q63" s="22"/>
      <c r="R63" s="22"/>
      <c r="S63" s="22"/>
    </row>
    <row r="64" spans="1:23" ht="10.199999999999999" thickTop="1">
      <c r="A64" s="19"/>
      <c r="C64" s="19"/>
      <c r="D64" s="19"/>
      <c r="E64" s="19"/>
      <c r="F64" s="364"/>
      <c r="G64" s="21"/>
      <c r="H64" s="19"/>
      <c r="I64" s="19"/>
      <c r="J64" s="19"/>
      <c r="K64" s="28"/>
      <c r="L64" s="28"/>
      <c r="M64" s="28"/>
      <c r="N64" s="28"/>
      <c r="O64" s="19"/>
      <c r="P64" s="19"/>
      <c r="Q64" s="19"/>
      <c r="R64" s="19"/>
      <c r="S64" s="19"/>
    </row>
    <row r="65" spans="1:23" s="28" customFormat="1">
      <c r="A65" s="19"/>
      <c r="B65" s="19"/>
      <c r="C65" s="19"/>
      <c r="D65" s="19"/>
      <c r="E65" s="19"/>
      <c r="F65" s="364"/>
      <c r="G65" s="21"/>
      <c r="H65" s="19"/>
      <c r="I65" s="19"/>
      <c r="J65" s="19"/>
      <c r="O65" s="19"/>
      <c r="P65" s="19"/>
      <c r="Q65" s="19"/>
      <c r="R65" s="19"/>
      <c r="S65" s="19"/>
      <c r="T65" s="19"/>
      <c r="U65" s="19"/>
      <c r="V65" s="19"/>
      <c r="W65" s="19"/>
    </row>
    <row r="66" spans="1:23" s="28" customFormat="1" ht="9.75" customHeight="1">
      <c r="A66" s="19"/>
      <c r="B66" s="19"/>
      <c r="C66" s="19"/>
      <c r="D66" s="19"/>
      <c r="E66" s="19"/>
      <c r="F66" s="364"/>
      <c r="G66" s="21"/>
      <c r="H66" s="19"/>
      <c r="I66" s="19"/>
      <c r="J66" s="19"/>
      <c r="O66" s="19"/>
      <c r="P66" s="19"/>
      <c r="Q66" s="19"/>
      <c r="R66" s="19"/>
      <c r="S66" s="19"/>
      <c r="T66" s="19"/>
      <c r="U66" s="19"/>
      <c r="V66" s="19"/>
      <c r="W66" s="19"/>
    </row>
    <row r="67" spans="1:23" s="28" customFormat="1">
      <c r="A67" s="19"/>
      <c r="B67" s="19"/>
      <c r="C67" s="19"/>
      <c r="D67" s="19"/>
      <c r="E67" s="19"/>
      <c r="F67" s="364"/>
      <c r="G67" s="21"/>
      <c r="H67" s="19"/>
      <c r="I67" s="19"/>
      <c r="J67" s="19"/>
      <c r="O67" s="19"/>
      <c r="P67" s="19"/>
      <c r="Q67" s="19"/>
      <c r="R67" s="19"/>
      <c r="S67" s="19"/>
      <c r="T67" s="19"/>
      <c r="U67" s="19"/>
      <c r="V67" s="19"/>
      <c r="W67" s="19"/>
    </row>
    <row r="68" spans="1:23" s="28" customFormat="1" ht="9" customHeight="1">
      <c r="A68" s="1"/>
      <c r="B68" s="1"/>
      <c r="C68" s="1"/>
      <c r="D68" s="1"/>
      <c r="E68" s="1"/>
      <c r="F68" s="351"/>
      <c r="G68" s="3"/>
      <c r="H68" s="1"/>
      <c r="I68" s="1"/>
      <c r="J68" s="1"/>
      <c r="K68" s="27"/>
      <c r="L68" s="27"/>
      <c r="M68" s="27"/>
      <c r="N68" s="27"/>
      <c r="O68" s="1"/>
      <c r="P68" s="1"/>
      <c r="Q68" s="1"/>
      <c r="R68" s="1"/>
      <c r="S68" s="1"/>
      <c r="T68" s="19"/>
      <c r="U68" s="19"/>
      <c r="V68" s="19"/>
      <c r="W68" s="19"/>
    </row>
    <row r="69" spans="1:23" s="28" customFormat="1">
      <c r="A69" s="1"/>
      <c r="B69" s="1"/>
      <c r="C69" s="1"/>
      <c r="D69" s="1"/>
      <c r="E69" s="1"/>
      <c r="F69" s="351"/>
      <c r="G69" s="3"/>
      <c r="H69" s="1"/>
      <c r="I69" s="1"/>
      <c r="J69" s="1"/>
      <c r="K69" s="27"/>
      <c r="L69" s="27"/>
      <c r="M69" s="27"/>
      <c r="N69" s="27"/>
      <c r="O69" s="1"/>
      <c r="P69" s="1"/>
      <c r="Q69" s="1"/>
      <c r="R69" s="1"/>
      <c r="S69" s="1"/>
      <c r="T69" s="19"/>
      <c r="U69" s="19"/>
      <c r="V69" s="19"/>
      <c r="W69" s="19"/>
    </row>
    <row r="70" spans="1:23" s="28" customFormat="1">
      <c r="A70" s="1"/>
      <c r="B70" s="1"/>
      <c r="C70" s="1"/>
      <c r="D70" s="1"/>
      <c r="E70" s="1"/>
      <c r="F70" s="351"/>
      <c r="G70" s="3"/>
      <c r="H70" s="1"/>
      <c r="I70" s="1"/>
      <c r="J70" s="1"/>
      <c r="K70" s="27"/>
      <c r="L70" s="27"/>
      <c r="M70" s="27"/>
      <c r="N70" s="27"/>
      <c r="O70" s="1"/>
      <c r="P70" s="1"/>
      <c r="Q70" s="1"/>
      <c r="R70" s="1"/>
      <c r="S70" s="1"/>
      <c r="T70" s="19"/>
      <c r="U70" s="19"/>
      <c r="V70" s="19"/>
      <c r="W70" s="19"/>
    </row>
    <row r="71" spans="1:23" s="28" customFormat="1">
      <c r="A71" s="1"/>
      <c r="B71" s="1"/>
      <c r="C71" s="1"/>
      <c r="D71" s="1"/>
      <c r="E71" s="1"/>
      <c r="F71" s="351"/>
      <c r="G71" s="3"/>
      <c r="H71" s="1"/>
      <c r="I71" s="1"/>
      <c r="J71" s="1"/>
      <c r="K71" s="27"/>
      <c r="L71" s="27"/>
      <c r="M71" s="27"/>
      <c r="N71" s="27"/>
      <c r="O71" s="1"/>
      <c r="P71" s="1"/>
      <c r="Q71" s="1"/>
      <c r="R71" s="1"/>
      <c r="S71" s="1"/>
      <c r="T71" s="19"/>
      <c r="U71" s="19"/>
      <c r="V71" s="19"/>
      <c r="W71" s="19"/>
    </row>
    <row r="72" spans="1:23" s="28" customFormat="1">
      <c r="A72" s="1"/>
      <c r="B72" s="1"/>
      <c r="C72" s="1"/>
      <c r="D72" s="1"/>
      <c r="E72" s="1"/>
      <c r="F72" s="351"/>
      <c r="G72" s="3"/>
      <c r="H72" s="1"/>
      <c r="I72" s="1"/>
      <c r="J72" s="1"/>
      <c r="K72" s="27"/>
      <c r="L72" s="27"/>
      <c r="M72" s="27"/>
      <c r="N72" s="27"/>
      <c r="O72" s="1"/>
      <c r="P72" s="1"/>
      <c r="Q72" s="1"/>
      <c r="R72" s="1"/>
      <c r="S72" s="1"/>
      <c r="T72" s="19"/>
      <c r="U72" s="19"/>
      <c r="V72" s="19"/>
      <c r="W72" s="19"/>
    </row>
    <row r="73" spans="1:23" s="28" customFormat="1">
      <c r="A73" s="1"/>
      <c r="B73" s="1"/>
      <c r="C73" s="1"/>
      <c r="D73" s="1"/>
      <c r="E73" s="1"/>
      <c r="F73" s="351"/>
      <c r="G73" s="3"/>
      <c r="H73" s="1"/>
      <c r="I73" s="1"/>
      <c r="J73" s="1"/>
      <c r="K73" s="27"/>
      <c r="L73" s="27"/>
      <c r="M73" s="27"/>
      <c r="N73" s="27"/>
      <c r="O73" s="1"/>
      <c r="P73" s="1"/>
      <c r="Q73" s="1"/>
      <c r="R73" s="1"/>
      <c r="S73" s="1"/>
      <c r="T73" s="19"/>
      <c r="U73" s="19"/>
      <c r="V73" s="19"/>
      <c r="W73" s="19"/>
    </row>
    <row r="74" spans="1:23" s="28" customFormat="1">
      <c r="A74" s="1"/>
      <c r="B74" s="1"/>
      <c r="C74" s="1"/>
      <c r="D74" s="1"/>
      <c r="E74" s="1"/>
      <c r="F74" s="351"/>
      <c r="G74" s="3"/>
      <c r="H74" s="1"/>
      <c r="I74" s="1"/>
      <c r="J74" s="1"/>
      <c r="K74" s="27"/>
      <c r="L74" s="27"/>
      <c r="M74" s="27"/>
      <c r="N74" s="27"/>
      <c r="O74" s="1"/>
      <c r="P74" s="1"/>
      <c r="Q74" s="1"/>
      <c r="R74" s="1"/>
      <c r="S74" s="1"/>
      <c r="T74" s="19"/>
      <c r="U74" s="19"/>
      <c r="V74" s="19"/>
      <c r="W74" s="19"/>
    </row>
    <row r="75" spans="1:23" s="28" customFormat="1">
      <c r="A75" s="1"/>
      <c r="B75" s="1"/>
      <c r="C75" s="1"/>
      <c r="D75" s="1"/>
      <c r="E75" s="1"/>
      <c r="F75" s="351"/>
      <c r="G75" s="3"/>
      <c r="H75" s="1"/>
      <c r="I75" s="1"/>
      <c r="J75" s="1"/>
      <c r="K75" s="27"/>
      <c r="L75" s="27"/>
      <c r="M75" s="27"/>
      <c r="N75" s="27"/>
      <c r="O75" s="1"/>
      <c r="P75" s="1"/>
      <c r="Q75" s="1"/>
      <c r="R75" s="1"/>
      <c r="S75" s="1"/>
      <c r="T75" s="19"/>
      <c r="U75" s="19"/>
      <c r="V75" s="19"/>
      <c r="W75" s="19"/>
    </row>
    <row r="76" spans="1:23" s="28" customFormat="1">
      <c r="A76" s="1"/>
      <c r="B76" s="1"/>
      <c r="C76" s="1"/>
      <c r="D76" s="1"/>
      <c r="E76" s="1"/>
      <c r="F76" s="351"/>
      <c r="G76" s="3"/>
      <c r="H76" s="1"/>
      <c r="I76" s="1"/>
      <c r="J76" s="1"/>
      <c r="K76" s="27"/>
      <c r="L76" s="27"/>
      <c r="M76" s="27"/>
      <c r="N76" s="27"/>
      <c r="O76" s="1"/>
      <c r="P76" s="1"/>
      <c r="Q76" s="1"/>
      <c r="R76" s="1"/>
      <c r="S76" s="1"/>
      <c r="T76" s="19"/>
      <c r="U76" s="19"/>
      <c r="V76" s="19"/>
      <c r="W76" s="19"/>
    </row>
    <row r="77" spans="1:23" s="28" customFormat="1">
      <c r="A77" s="1"/>
      <c r="B77" s="1"/>
      <c r="C77" s="1"/>
      <c r="D77" s="1"/>
      <c r="E77" s="1"/>
      <c r="F77" s="351"/>
      <c r="G77" s="3"/>
      <c r="H77" s="1"/>
      <c r="I77" s="1"/>
      <c r="J77" s="1"/>
      <c r="K77" s="27"/>
      <c r="L77" s="27"/>
      <c r="M77" s="27"/>
      <c r="N77" s="27"/>
      <c r="O77" s="1"/>
      <c r="P77" s="1"/>
      <c r="Q77" s="1"/>
      <c r="R77" s="1"/>
      <c r="S77" s="1"/>
      <c r="T77" s="19"/>
      <c r="U77" s="19"/>
      <c r="V77" s="19"/>
      <c r="W77" s="19"/>
    </row>
  </sheetData>
  <autoFilter ref="AG13:AH44" xr:uid="{4967F767-0D6B-4548-8CE5-7B27C35B3E26}"/>
  <mergeCells count="39">
    <mergeCell ref="A47:E47"/>
    <mergeCell ref="AI13:AI14"/>
    <mergeCell ref="AJ13:AJ14"/>
    <mergeCell ref="AK13:AK14"/>
    <mergeCell ref="AL13:AL14"/>
    <mergeCell ref="T13:T14"/>
    <mergeCell ref="U13:U14"/>
    <mergeCell ref="V13:V14"/>
    <mergeCell ref="W13:W14"/>
    <mergeCell ref="X13:X14"/>
    <mergeCell ref="Y13:Y14"/>
    <mergeCell ref="Z13:Z14"/>
    <mergeCell ref="AA13:AA14"/>
    <mergeCell ref="AB13:AB14"/>
    <mergeCell ref="AM13:AM14"/>
    <mergeCell ref="A46:E46"/>
    <mergeCell ref="AC13:AC14"/>
    <mergeCell ref="AD13:AD14"/>
    <mergeCell ref="AE13:AE14"/>
    <mergeCell ref="AF13:AF14"/>
    <mergeCell ref="AG13:AG14"/>
    <mergeCell ref="AH13:AH14"/>
    <mergeCell ref="A11:A14"/>
    <mergeCell ref="AJ11:AM12"/>
    <mergeCell ref="B12:B14"/>
    <mergeCell ref="C12:C14"/>
    <mergeCell ref="D12:D14"/>
    <mergeCell ref="E12:E14"/>
    <mergeCell ref="S12:S14"/>
    <mergeCell ref="AF12:AI12"/>
    <mergeCell ref="T12:W12"/>
    <mergeCell ref="X12:AA12"/>
    <mergeCell ref="AB12:AE12"/>
    <mergeCell ref="A9:E9"/>
    <mergeCell ref="A1:E1"/>
    <mergeCell ref="A2:E2"/>
    <mergeCell ref="A6:E6"/>
    <mergeCell ref="A7:E7"/>
    <mergeCell ref="A8:E8"/>
  </mergeCells>
  <conditionalFormatting sqref="AL15:AL38 AL40:AL44">
    <cfRule type="containsText" dxfId="14" priority="1" operator="containsText" text="De Acuerdo a lo Programado">
      <formula>NOT(ISERROR(SEARCH("De Acuerdo a lo Programado",AL15)))</formula>
    </cfRule>
    <cfRule type="containsText" dxfId="13" priority="2" operator="containsText" text="Atraso Leve">
      <formula>NOT(ISERROR(SEARCH("Atraso Leve",AL15)))</formula>
    </cfRule>
    <cfRule type="containsText" dxfId="12" priority="3" operator="containsText" text="En Riesgo de Incumplimiento">
      <formula>NOT(ISERROR(SEARCH("En Riesgo de Incumplimiento",AL15)))</formula>
    </cfRule>
  </conditionalFormatting>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B7C5A-796B-4ED5-9909-9DC192CEECA1}">
  <sheetPr>
    <tabColor theme="0"/>
  </sheetPr>
  <dimension ref="A1:AL86"/>
  <sheetViews>
    <sheetView showGridLines="0" topLeftCell="V16" zoomScale="90" zoomScaleNormal="90" workbookViewId="0">
      <selection activeCell="R1" sqref="R1:AE1048576"/>
    </sheetView>
  </sheetViews>
  <sheetFormatPr baseColWidth="10" defaultColWidth="11.21875" defaultRowHeight="9.6"/>
  <cols>
    <col min="1" max="1" width="6.21875" style="1" customWidth="1"/>
    <col min="2" max="5" width="6.5546875" style="1" customWidth="1"/>
    <col min="6" max="6" width="18.77734375" style="3" customWidth="1"/>
    <col min="7" max="7" width="17" style="1" customWidth="1"/>
    <col min="8" max="8" width="15" style="1" customWidth="1"/>
    <col min="9" max="9" width="4.21875" style="1" customWidth="1"/>
    <col min="10" max="10" width="4.5546875" style="1" customWidth="1"/>
    <col min="11" max="13" width="4.21875" style="1" customWidth="1"/>
    <col min="14" max="14" width="4.5546875" style="1" customWidth="1"/>
    <col min="15" max="15" width="7" style="1" customWidth="1"/>
    <col min="16" max="16" width="12" style="1" customWidth="1"/>
    <col min="17" max="17" width="18.21875" style="1" customWidth="1"/>
    <col min="18" max="18" width="19.21875" style="1" customWidth="1"/>
    <col min="19" max="20" width="11.21875" style="27" customWidth="1"/>
    <col min="21" max="21" width="13.21875" style="27" customWidth="1"/>
    <col min="22" max="22" width="26.77734375" style="27" customWidth="1"/>
    <col min="23" max="26" width="11.21875" style="27" customWidth="1"/>
    <col min="27" max="27" width="23.5546875" style="27" customWidth="1"/>
    <col min="28" max="30" width="11.21875" style="27" customWidth="1"/>
    <col min="31" max="32" width="11.21875" style="281" customWidth="1"/>
    <col min="33" max="33" width="11.21875" style="351" customWidth="1"/>
    <col min="34" max="34" width="13.77734375" style="351" customWidth="1"/>
    <col min="35" max="38" width="11.21875" style="27" hidden="1" customWidth="1"/>
    <col min="39" max="16384" width="11.21875" style="27"/>
  </cols>
  <sheetData>
    <row r="1" spans="1:38" ht="15.6">
      <c r="A1" s="790" t="s">
        <v>38</v>
      </c>
      <c r="B1" s="790"/>
      <c r="C1" s="790"/>
      <c r="D1" s="790"/>
      <c r="E1" s="790"/>
      <c r="F1"/>
      <c r="G1" s="835"/>
      <c r="H1" s="835"/>
      <c r="I1" s="835"/>
      <c r="J1" s="835"/>
      <c r="K1" s="835"/>
      <c r="L1" s="835"/>
      <c r="M1" s="835"/>
      <c r="N1" s="835"/>
      <c r="O1" s="835"/>
      <c r="P1" s="835"/>
      <c r="Q1" s="835"/>
    </row>
    <row r="2" spans="1:38" ht="12" customHeight="1">
      <c r="A2" s="791" t="s">
        <v>39</v>
      </c>
      <c r="B2" s="791"/>
      <c r="C2" s="791"/>
      <c r="D2" s="791"/>
      <c r="E2" s="791"/>
      <c r="F2" s="2"/>
      <c r="G2" s="835"/>
      <c r="H2" s="835"/>
      <c r="I2" s="835"/>
      <c r="J2" s="835"/>
      <c r="K2" s="835"/>
      <c r="L2" s="835"/>
      <c r="M2" s="835"/>
      <c r="N2" s="835"/>
      <c r="O2" s="835"/>
      <c r="P2" s="835"/>
      <c r="Q2" s="835"/>
    </row>
    <row r="3" spans="1:38" ht="10.35" customHeight="1">
      <c r="G3" s="835"/>
      <c r="H3" s="835"/>
      <c r="I3" s="835"/>
      <c r="J3" s="835"/>
      <c r="K3" s="835"/>
      <c r="L3" s="835"/>
      <c r="M3" s="835"/>
      <c r="N3" s="835"/>
      <c r="O3" s="835"/>
      <c r="P3" s="835"/>
      <c r="Q3" s="835"/>
    </row>
    <row r="6" spans="1:38" ht="10.8">
      <c r="A6" s="792" t="s">
        <v>40</v>
      </c>
      <c r="B6" s="792"/>
      <c r="C6" s="792"/>
      <c r="D6" s="792"/>
      <c r="E6" s="792"/>
      <c r="F6" s="42">
        <v>2024</v>
      </c>
    </row>
    <row r="7" spans="1:38" ht="10.8">
      <c r="A7" s="792" t="s">
        <v>41</v>
      </c>
      <c r="B7" s="792"/>
      <c r="C7" s="792"/>
      <c r="D7" s="792"/>
      <c r="E7" s="792"/>
      <c r="F7" s="43" t="s">
        <v>240</v>
      </c>
    </row>
    <row r="8" spans="1:38" ht="19.2">
      <c r="A8" s="792" t="s">
        <v>42</v>
      </c>
      <c r="B8" s="792"/>
      <c r="C8" s="792"/>
      <c r="D8" s="792"/>
      <c r="E8" s="792"/>
      <c r="F8" s="43" t="s">
        <v>724</v>
      </c>
    </row>
    <row r="9" spans="1:38" ht="10.8">
      <c r="A9" s="792" t="s">
        <v>43</v>
      </c>
      <c r="B9" s="792"/>
      <c r="C9" s="792"/>
      <c r="D9" s="792"/>
      <c r="E9" s="792"/>
      <c r="F9" s="43"/>
    </row>
    <row r="10" spans="1:38" ht="19.5" customHeight="1"/>
    <row r="11" spans="1:38" ht="27" customHeight="1">
      <c r="A11" s="796" t="s">
        <v>45</v>
      </c>
      <c r="B11" s="799" t="s">
        <v>46</v>
      </c>
      <c r="C11" s="800"/>
      <c r="D11" s="800"/>
      <c r="E11" s="801"/>
      <c r="F11" s="78" t="s">
        <v>47</v>
      </c>
      <c r="G11" s="79"/>
      <c r="H11" s="79"/>
      <c r="I11" s="79"/>
      <c r="J11" s="79"/>
      <c r="K11" s="79"/>
      <c r="L11" s="79"/>
      <c r="M11" s="79"/>
      <c r="N11" s="79"/>
      <c r="O11" s="79"/>
      <c r="P11" s="79"/>
      <c r="Q11" s="79"/>
      <c r="R11" s="80"/>
      <c r="S11" s="217" t="s">
        <v>725</v>
      </c>
      <c r="T11" s="218"/>
      <c r="U11" s="218"/>
      <c r="V11" s="218"/>
      <c r="W11" s="218"/>
      <c r="X11" s="218"/>
      <c r="Y11" s="218"/>
      <c r="Z11" s="218"/>
      <c r="AA11" s="218"/>
      <c r="AB11" s="218"/>
      <c r="AC11" s="218"/>
      <c r="AD11" s="218"/>
      <c r="AE11" s="671"/>
      <c r="AF11" s="671"/>
      <c r="AG11" s="717"/>
      <c r="AH11" s="670"/>
      <c r="AI11" s="793" t="s">
        <v>49</v>
      </c>
      <c r="AJ11" s="793"/>
      <c r="AK11" s="793"/>
      <c r="AL11" s="793"/>
    </row>
    <row r="12" spans="1:38" ht="19.5" customHeight="1">
      <c r="A12" s="797"/>
      <c r="B12" s="802" t="s">
        <v>50</v>
      </c>
      <c r="C12" s="802" t="s">
        <v>51</v>
      </c>
      <c r="D12" s="802" t="s">
        <v>52</v>
      </c>
      <c r="E12" s="802" t="s">
        <v>53</v>
      </c>
      <c r="F12" s="803" t="s">
        <v>54</v>
      </c>
      <c r="G12" s="841" t="s">
        <v>55</v>
      </c>
      <c r="H12" s="842"/>
      <c r="I12" s="842"/>
      <c r="J12" s="842"/>
      <c r="K12" s="842"/>
      <c r="L12" s="842"/>
      <c r="M12" s="842"/>
      <c r="N12" s="842"/>
      <c r="O12" s="843"/>
      <c r="P12" s="844" t="s">
        <v>56</v>
      </c>
      <c r="Q12" s="803" t="s">
        <v>57</v>
      </c>
      <c r="R12" s="803" t="s">
        <v>58</v>
      </c>
      <c r="S12" s="793" t="s">
        <v>59</v>
      </c>
      <c r="T12" s="793"/>
      <c r="U12" s="793"/>
      <c r="V12" s="793"/>
      <c r="W12" s="793" t="s">
        <v>60</v>
      </c>
      <c r="X12" s="793"/>
      <c r="Y12" s="793"/>
      <c r="Z12" s="793"/>
      <c r="AA12" s="793" t="s">
        <v>61</v>
      </c>
      <c r="AB12" s="793"/>
      <c r="AC12" s="793"/>
      <c r="AD12" s="793"/>
      <c r="AE12" s="793" t="s">
        <v>62</v>
      </c>
      <c r="AF12" s="793"/>
      <c r="AG12" s="793"/>
      <c r="AH12" s="793"/>
      <c r="AI12" s="793"/>
      <c r="AJ12" s="793"/>
      <c r="AK12" s="793"/>
      <c r="AL12" s="793"/>
    </row>
    <row r="13" spans="1:38" ht="26.85" customHeight="1">
      <c r="A13" s="797"/>
      <c r="B13" s="802"/>
      <c r="C13" s="802"/>
      <c r="D13" s="802"/>
      <c r="E13" s="802"/>
      <c r="F13" s="803"/>
      <c r="G13" s="826" t="s">
        <v>63</v>
      </c>
      <c r="H13" s="826" t="s">
        <v>64</v>
      </c>
      <c r="I13" s="799" t="s">
        <v>65</v>
      </c>
      <c r="J13" s="800"/>
      <c r="K13" s="800"/>
      <c r="L13" s="800"/>
      <c r="M13" s="800"/>
      <c r="N13" s="801"/>
      <c r="O13" s="30" t="s">
        <v>66</v>
      </c>
      <c r="P13" s="844"/>
      <c r="Q13" s="803"/>
      <c r="R13" s="803"/>
      <c r="S13" s="793" t="s">
        <v>67</v>
      </c>
      <c r="T13" s="793" t="s">
        <v>68</v>
      </c>
      <c r="U13" s="793" t="s">
        <v>69</v>
      </c>
      <c r="V13" s="793" t="s">
        <v>70</v>
      </c>
      <c r="W13" s="793" t="s">
        <v>67</v>
      </c>
      <c r="X13" s="793" t="s">
        <v>68</v>
      </c>
      <c r="Y13" s="793" t="s">
        <v>69</v>
      </c>
      <c r="Z13" s="793" t="s">
        <v>70</v>
      </c>
      <c r="AA13" s="793" t="s">
        <v>67</v>
      </c>
      <c r="AB13" s="793" t="s">
        <v>68</v>
      </c>
      <c r="AC13" s="793" t="s">
        <v>69</v>
      </c>
      <c r="AD13" s="793" t="s">
        <v>70</v>
      </c>
      <c r="AE13" s="793" t="s">
        <v>67</v>
      </c>
      <c r="AF13" s="793" t="s">
        <v>68</v>
      </c>
      <c r="AG13" s="793" t="s">
        <v>69</v>
      </c>
      <c r="AH13" s="793" t="s">
        <v>70</v>
      </c>
      <c r="AI13" s="793" t="s">
        <v>71</v>
      </c>
      <c r="AJ13" s="793" t="s">
        <v>72</v>
      </c>
      <c r="AK13" s="793" t="s">
        <v>73</v>
      </c>
      <c r="AL13" s="793" t="s">
        <v>70</v>
      </c>
    </row>
    <row r="14" spans="1:38" ht="19.5" customHeight="1">
      <c r="A14" s="798"/>
      <c r="B14" s="802"/>
      <c r="C14" s="802"/>
      <c r="D14" s="802"/>
      <c r="E14" s="802"/>
      <c r="F14" s="804"/>
      <c r="G14" s="804"/>
      <c r="H14" s="804"/>
      <c r="I14" s="31">
        <v>1</v>
      </c>
      <c r="J14" s="31">
        <v>2</v>
      </c>
      <c r="K14" s="31" t="s">
        <v>74</v>
      </c>
      <c r="L14" s="31">
        <v>3</v>
      </c>
      <c r="M14" s="31">
        <v>4</v>
      </c>
      <c r="N14" s="31" t="s">
        <v>75</v>
      </c>
      <c r="O14" s="31" t="s">
        <v>76</v>
      </c>
      <c r="P14" s="845"/>
      <c r="Q14" s="804"/>
      <c r="R14" s="804"/>
      <c r="S14" s="794"/>
      <c r="T14" s="794"/>
      <c r="U14" s="794"/>
      <c r="V14" s="794"/>
      <c r="W14" s="794"/>
      <c r="X14" s="794"/>
      <c r="Y14" s="794"/>
      <c r="Z14" s="794"/>
      <c r="AA14" s="794"/>
      <c r="AB14" s="794"/>
      <c r="AC14" s="794"/>
      <c r="AD14" s="794"/>
      <c r="AE14" s="794"/>
      <c r="AF14" s="794"/>
      <c r="AG14" s="793"/>
      <c r="AH14" s="793"/>
      <c r="AI14" s="794"/>
      <c r="AJ14" s="794"/>
      <c r="AK14" s="794"/>
      <c r="AL14" s="794"/>
    </row>
    <row r="15" spans="1:38" ht="115.8" thickBot="1">
      <c r="A15" s="32"/>
      <c r="B15" s="33">
        <v>3</v>
      </c>
      <c r="C15" s="33">
        <v>0</v>
      </c>
      <c r="D15" s="33">
        <v>1</v>
      </c>
      <c r="E15" s="33">
        <v>0</v>
      </c>
      <c r="F15" s="84" t="s">
        <v>726</v>
      </c>
      <c r="G15" s="84" t="s">
        <v>727</v>
      </c>
      <c r="H15" s="84" t="s">
        <v>728</v>
      </c>
      <c r="I15" s="34">
        <v>3</v>
      </c>
      <c r="J15" s="34">
        <v>3</v>
      </c>
      <c r="K15" s="35">
        <f>SUM(I15:J15)</f>
        <v>6</v>
      </c>
      <c r="L15" s="34">
        <v>3</v>
      </c>
      <c r="M15" s="34">
        <v>3</v>
      </c>
      <c r="N15" s="35">
        <f>L15+M15</f>
        <v>6</v>
      </c>
      <c r="O15" s="35">
        <f>K15+N15</f>
        <v>12</v>
      </c>
      <c r="P15" s="36"/>
      <c r="Q15" s="37" t="s">
        <v>729</v>
      </c>
      <c r="R15" s="88" t="s">
        <v>730</v>
      </c>
      <c r="S15" s="219">
        <v>3</v>
      </c>
      <c r="T15" s="26">
        <f>IF(S15="","No hay ejecución",IF(AND(F15=0),"No hay Programación", S15/J15))</f>
        <v>1</v>
      </c>
      <c r="U15" s="23" t="str">
        <f>IF(T15="No hay ejecución","NA",IF(T15&gt;=90%,"De acuerdo con lo programado",IF(T15&gt;=51%,"Atraso Leve",IF(T15&lt;=50%,"En riesgo en cumplimiento"))))</f>
        <v>De acuerdo con lo programado</v>
      </c>
      <c r="V15" s="85"/>
      <c r="W15" s="24">
        <v>3</v>
      </c>
      <c r="X15" s="26">
        <f>IF(W15="","No hay ejecución",IF(AND(J15=0),"No hay Programación", W15/J15))</f>
        <v>1</v>
      </c>
      <c r="Y15" s="23" t="str">
        <f>IF(X15="No hay ejecución","NA",IF(X15&gt;=90%,"De acuerdo con lo programado",IF(X15&gt;=51%,"Atraso Leve",IF(X15&lt;50%,"En riesgo en cumplimiento"))))</f>
        <v>De acuerdo con lo programado</v>
      </c>
      <c r="Z15" s="85"/>
      <c r="AA15" s="618">
        <v>6</v>
      </c>
      <c r="AB15" s="26">
        <f>IF(AA15="","No hay ejecución",IF(AND(N15=0),"No hay Programación", AA15/N15))</f>
        <v>1</v>
      </c>
      <c r="AC15" s="23" t="str">
        <f>IF(AB15="No hay ejecución","NA",IF(AB15&gt;=90%,"De acuerdo con lo programado",IF(AB15&gt;=51%,"Atraso Leve",IF(AB15&lt;50%,"En riesgo en cumplimiento"))))</f>
        <v>De acuerdo con lo programado</v>
      </c>
      <c r="AD15" s="498"/>
      <c r="AE15" s="668">
        <v>12</v>
      </c>
      <c r="AF15" s="718">
        <v>1</v>
      </c>
      <c r="AG15" s="719" t="str">
        <f>IF(AF15="No hay ejecución","NA",IF(AF15&gt;=90%,"De acuerdo con lo programado",IF(AF15&gt;=51%,"Atraso Leve",IF(AF15&lt;50%,"En riesgo en cumplimiento"))))</f>
        <v>De acuerdo con lo programado</v>
      </c>
      <c r="AH15" s="719" t="s">
        <v>1766</v>
      </c>
      <c r="AI15" s="24">
        <f>S15+W15+AA15+AE15</f>
        <v>24</v>
      </c>
      <c r="AJ15" s="26">
        <f>IF(AI15="","No hay ejecución",IF(AND(O15=0),"No hay Programación", AI15/O15))</f>
        <v>2</v>
      </c>
      <c r="AK15" s="519" t="str">
        <f>IF(AJ15="No hay ejecución","NA",IF(AJ15&gt;=90%,"De acuerdo a lo programado",IF(AJ15&lt;89.99%,"En riesgo de Incumplimiento")))</f>
        <v>De acuerdo a lo programado</v>
      </c>
      <c r="AL15" s="116"/>
    </row>
    <row r="16" spans="1:38" ht="212.4" thickTop="1" thickBot="1">
      <c r="A16" s="32"/>
      <c r="B16" s="33">
        <v>3</v>
      </c>
      <c r="C16" s="33">
        <v>0</v>
      </c>
      <c r="D16" s="33">
        <v>1</v>
      </c>
      <c r="E16" s="33">
        <v>0</v>
      </c>
      <c r="F16" s="84" t="s">
        <v>731</v>
      </c>
      <c r="G16" s="84" t="s">
        <v>732</v>
      </c>
      <c r="H16" s="84" t="s">
        <v>728</v>
      </c>
      <c r="I16" s="34">
        <v>3</v>
      </c>
      <c r="J16" s="34">
        <v>3</v>
      </c>
      <c r="K16" s="35">
        <f t="shared" ref="K16:K47" si="0">I16+J16</f>
        <v>6</v>
      </c>
      <c r="L16" s="34">
        <v>3</v>
      </c>
      <c r="M16" s="34">
        <v>3</v>
      </c>
      <c r="N16" s="35">
        <f t="shared" ref="N16:N47" si="1">L16+M16</f>
        <v>6</v>
      </c>
      <c r="O16" s="35">
        <f t="shared" ref="O16:O47" si="2">K16+N16</f>
        <v>12</v>
      </c>
      <c r="P16" s="36"/>
      <c r="Q16" s="37" t="s">
        <v>729</v>
      </c>
      <c r="R16" s="88" t="s">
        <v>733</v>
      </c>
      <c r="S16" s="219">
        <v>3</v>
      </c>
      <c r="T16" s="26">
        <f>IF(S16="","No hay ejecución",IF(AND(F16=0),"No hay Programación", S16/J16))</f>
        <v>1</v>
      </c>
      <c r="U16" s="23" t="str">
        <f t="shared" ref="U16:U47" si="3">IF(T16="No hay ejecución","NA",IF(T16&gt;=90%,"De acuerdo con lo programado",IF(T16&gt;=51%,"Atraso Leve",IF(T16&lt;=50%,"En riesgo en cumplimiento"))))</f>
        <v>De acuerdo con lo programado</v>
      </c>
      <c r="V16" s="85"/>
      <c r="W16" s="24">
        <v>3</v>
      </c>
      <c r="X16" s="26">
        <f t="shared" ref="X16:X47" si="4">IF(W16="","No hay ejecución",IF(AND(J16=0),"No hay Programación", W16/J16))</f>
        <v>1</v>
      </c>
      <c r="Y16" s="23" t="str">
        <f t="shared" ref="Y16:Y47" si="5">IF(X16="No hay ejecución","NA",IF(X16&gt;=90%,"De acuerdo con lo programado",IF(X16&gt;=51%,"Atraso Leve",IF(X16&lt;50%,"En riesgo en cumplimiento"))))</f>
        <v>De acuerdo con lo programado</v>
      </c>
      <c r="Z16" s="85"/>
      <c r="AA16" s="618">
        <v>5</v>
      </c>
      <c r="AB16" s="26">
        <f t="shared" ref="AB16:AB47" si="6">IF(AA16="","No hay ejecución",IF(AND(N16=0),"No hay Programación", AA16/N16))</f>
        <v>0.83333333333333337</v>
      </c>
      <c r="AC16" s="23" t="str">
        <f t="shared" ref="AC16:AC47" si="7">IF(AB16="No hay ejecución","NA",IF(AB16&gt;=90%,"De acuerdo con lo programado",IF(AB16&gt;=51%,"Atraso Leve",IF(AB16&lt;50%,"En riesgo en cumplimiento"))))</f>
        <v>Atraso Leve</v>
      </c>
      <c r="AD16" s="498"/>
      <c r="AE16" s="668">
        <v>12</v>
      </c>
      <c r="AF16" s="718">
        <v>1</v>
      </c>
      <c r="AG16" s="719" t="s">
        <v>1479</v>
      </c>
      <c r="AH16" s="719" t="s">
        <v>1767</v>
      </c>
      <c r="AI16" s="24">
        <f t="shared" ref="AI16:AI18" si="8">S16+W16+AA16+AE16</f>
        <v>23</v>
      </c>
      <c r="AJ16" s="26">
        <f t="shared" ref="AJ16:AJ47" si="9">IF(AI16="","No hay ejecución",IF(AND(O16=0),"No hay Programación", AI16/O16))</f>
        <v>1.9166666666666667</v>
      </c>
      <c r="AK16" s="519" t="str">
        <f t="shared" ref="AK16:AK47" si="10">IF(AJ16="No hay ejecución","NA",IF(AJ16&gt;=90%,"De acuerdo a lo programado",IF(AJ16&lt;89.99%,"En riesgo de Incumplimiento")))</f>
        <v>De acuerdo a lo programado</v>
      </c>
      <c r="AL16" s="116"/>
    </row>
    <row r="17" spans="1:38" ht="212.4" thickTop="1" thickBot="1">
      <c r="A17" s="32"/>
      <c r="B17" s="33">
        <v>3</v>
      </c>
      <c r="C17" s="33">
        <v>0</v>
      </c>
      <c r="D17" s="33">
        <v>1</v>
      </c>
      <c r="E17" s="33">
        <v>0</v>
      </c>
      <c r="F17" s="84" t="s">
        <v>734</v>
      </c>
      <c r="G17" s="84" t="s">
        <v>735</v>
      </c>
      <c r="H17" s="84" t="s">
        <v>736</v>
      </c>
      <c r="I17" s="34">
        <v>3</v>
      </c>
      <c r="J17" s="34">
        <v>3</v>
      </c>
      <c r="K17" s="35">
        <f t="shared" si="0"/>
        <v>6</v>
      </c>
      <c r="L17" s="34">
        <v>3</v>
      </c>
      <c r="M17" s="34">
        <v>3</v>
      </c>
      <c r="N17" s="35">
        <f t="shared" si="1"/>
        <v>6</v>
      </c>
      <c r="O17" s="35">
        <f t="shared" si="2"/>
        <v>12</v>
      </c>
      <c r="P17" s="36"/>
      <c r="Q17" s="37" t="s">
        <v>729</v>
      </c>
      <c r="R17" s="88" t="s">
        <v>737</v>
      </c>
      <c r="S17" s="219">
        <v>3</v>
      </c>
      <c r="T17" s="26">
        <f t="shared" ref="T17:T19" si="11">IF(S17="","No hay ejecución",IF(AND(F17=0),"No hay Programación", S17/J17))</f>
        <v>1</v>
      </c>
      <c r="U17" s="23" t="str">
        <f t="shared" si="3"/>
        <v>De acuerdo con lo programado</v>
      </c>
      <c r="V17" s="85"/>
      <c r="W17" s="24">
        <v>3</v>
      </c>
      <c r="X17" s="26">
        <f>IF(W17="","No hay ejecución",IF(AND(J17=0),"No hay Programación", W17/J17))</f>
        <v>1</v>
      </c>
      <c r="Y17" s="23" t="str">
        <f t="shared" si="5"/>
        <v>De acuerdo con lo programado</v>
      </c>
      <c r="Z17" s="85"/>
      <c r="AA17" s="618">
        <v>5</v>
      </c>
      <c r="AB17" s="26">
        <f t="shared" si="6"/>
        <v>0.83333333333333337</v>
      </c>
      <c r="AC17" s="23" t="str">
        <f t="shared" si="7"/>
        <v>Atraso Leve</v>
      </c>
      <c r="AD17" s="498"/>
      <c r="AE17" s="668">
        <v>12</v>
      </c>
      <c r="AF17" s="718">
        <v>1</v>
      </c>
      <c r="AG17" s="719" t="s">
        <v>1479</v>
      </c>
      <c r="AH17" s="719" t="s">
        <v>1768</v>
      </c>
      <c r="AI17" s="24">
        <f t="shared" si="8"/>
        <v>23</v>
      </c>
      <c r="AJ17" s="26">
        <f t="shared" si="9"/>
        <v>1.9166666666666667</v>
      </c>
      <c r="AK17" s="519" t="str">
        <f t="shared" si="10"/>
        <v>De acuerdo a lo programado</v>
      </c>
      <c r="AL17" s="116"/>
    </row>
    <row r="18" spans="1:38" ht="193.2" thickTop="1" thickBot="1">
      <c r="A18" s="32"/>
      <c r="B18" s="33">
        <v>3</v>
      </c>
      <c r="C18" s="33">
        <v>0</v>
      </c>
      <c r="D18" s="33">
        <v>1</v>
      </c>
      <c r="E18" s="33">
        <v>0</v>
      </c>
      <c r="F18" s="84" t="s">
        <v>738</v>
      </c>
      <c r="G18" s="84" t="s">
        <v>739</v>
      </c>
      <c r="H18" s="84" t="s">
        <v>740</v>
      </c>
      <c r="I18" s="34">
        <v>1</v>
      </c>
      <c r="J18" s="34"/>
      <c r="K18" s="35">
        <f t="shared" si="0"/>
        <v>1</v>
      </c>
      <c r="L18" s="34"/>
      <c r="M18" s="34">
        <v>1</v>
      </c>
      <c r="N18" s="35">
        <f t="shared" si="1"/>
        <v>1</v>
      </c>
      <c r="O18" s="35">
        <f t="shared" si="2"/>
        <v>2</v>
      </c>
      <c r="P18" s="36"/>
      <c r="Q18" s="37" t="s">
        <v>729</v>
      </c>
      <c r="R18" s="88" t="s">
        <v>741</v>
      </c>
      <c r="S18" s="219">
        <v>1</v>
      </c>
      <c r="T18" s="26">
        <f>IF(S18="","No hay ejecución",IF(AND(F18=0),"No hay Programación", S18/I18))</f>
        <v>1</v>
      </c>
      <c r="U18" s="23" t="str">
        <f t="shared" si="3"/>
        <v>De acuerdo con lo programado</v>
      </c>
      <c r="V18" s="85"/>
      <c r="W18" s="24">
        <v>1</v>
      </c>
      <c r="X18" s="26" t="str">
        <f t="shared" si="4"/>
        <v>No hay Programación</v>
      </c>
      <c r="Y18" s="23" t="str">
        <f t="shared" si="5"/>
        <v>De acuerdo con lo programado</v>
      </c>
      <c r="Z18" s="85"/>
      <c r="AA18" s="618">
        <v>1</v>
      </c>
      <c r="AB18" s="26">
        <f t="shared" si="6"/>
        <v>1</v>
      </c>
      <c r="AC18" s="23" t="str">
        <f t="shared" si="7"/>
        <v>De acuerdo con lo programado</v>
      </c>
      <c r="AD18" s="498"/>
      <c r="AE18" s="668">
        <v>2</v>
      </c>
      <c r="AF18" s="718">
        <v>1</v>
      </c>
      <c r="AG18" s="719" t="s">
        <v>1479</v>
      </c>
      <c r="AH18" s="719" t="s">
        <v>1769</v>
      </c>
      <c r="AI18" s="24">
        <f t="shared" si="8"/>
        <v>5</v>
      </c>
      <c r="AJ18" s="26">
        <f t="shared" si="9"/>
        <v>2.5</v>
      </c>
      <c r="AK18" s="519" t="str">
        <f t="shared" si="10"/>
        <v>De acuerdo a lo programado</v>
      </c>
      <c r="AL18" s="116"/>
    </row>
    <row r="19" spans="1:38" ht="174" thickTop="1" thickBot="1">
      <c r="A19" s="32"/>
      <c r="B19" s="33">
        <v>3</v>
      </c>
      <c r="C19" s="33">
        <v>0</v>
      </c>
      <c r="D19" s="33">
        <v>1</v>
      </c>
      <c r="E19" s="33">
        <v>0</v>
      </c>
      <c r="F19" s="84" t="s">
        <v>742</v>
      </c>
      <c r="G19" s="84" t="s">
        <v>743</v>
      </c>
      <c r="H19" s="84" t="s">
        <v>744</v>
      </c>
      <c r="I19" s="34">
        <v>2</v>
      </c>
      <c r="J19" s="34">
        <v>2</v>
      </c>
      <c r="K19" s="35">
        <f t="shared" si="0"/>
        <v>4</v>
      </c>
      <c r="L19" s="34">
        <v>2</v>
      </c>
      <c r="M19" s="34">
        <v>2</v>
      </c>
      <c r="N19" s="35">
        <f t="shared" si="1"/>
        <v>4</v>
      </c>
      <c r="O19" s="35">
        <f t="shared" si="2"/>
        <v>8</v>
      </c>
      <c r="P19" s="36"/>
      <c r="Q19" s="37" t="s">
        <v>745</v>
      </c>
      <c r="R19" s="88" t="s">
        <v>746</v>
      </c>
      <c r="S19" s="219">
        <v>2</v>
      </c>
      <c r="T19" s="26">
        <f t="shared" si="11"/>
        <v>1</v>
      </c>
      <c r="U19" s="23" t="str">
        <f t="shared" si="3"/>
        <v>De acuerdo con lo programado</v>
      </c>
      <c r="V19" s="85"/>
      <c r="W19" s="24">
        <v>2</v>
      </c>
      <c r="X19" s="26">
        <f t="shared" si="4"/>
        <v>1</v>
      </c>
      <c r="Y19" s="23" t="str">
        <f t="shared" si="5"/>
        <v>De acuerdo con lo programado</v>
      </c>
      <c r="Z19" s="85"/>
      <c r="AA19" s="618"/>
      <c r="AB19" s="26" t="str">
        <f t="shared" si="6"/>
        <v>No hay ejecución</v>
      </c>
      <c r="AC19" s="23" t="str">
        <f t="shared" si="7"/>
        <v>NA</v>
      </c>
      <c r="AD19" s="498" t="s">
        <v>1495</v>
      </c>
      <c r="AE19" s="668">
        <v>8</v>
      </c>
      <c r="AF19" s="668">
        <v>100</v>
      </c>
      <c r="AG19" s="719" t="s">
        <v>1479</v>
      </c>
      <c r="AH19" s="719" t="s">
        <v>1770</v>
      </c>
      <c r="AI19" s="24">
        <f t="shared" ref="AI19:AI36" si="12">W19+S19</f>
        <v>4</v>
      </c>
      <c r="AJ19" s="26">
        <f t="shared" si="9"/>
        <v>0.5</v>
      </c>
      <c r="AK19" s="519" t="str">
        <f t="shared" si="10"/>
        <v>En riesgo de Incumplimiento</v>
      </c>
      <c r="AL19" s="116"/>
    </row>
    <row r="20" spans="1:38" ht="202.8" thickTop="1" thickBot="1">
      <c r="A20" s="32"/>
      <c r="B20" s="33">
        <v>8</v>
      </c>
      <c r="C20" s="33"/>
      <c r="D20" s="33">
        <v>1</v>
      </c>
      <c r="E20" s="33">
        <v>0</v>
      </c>
      <c r="F20" s="84" t="s">
        <v>747</v>
      </c>
      <c r="G20" s="84" t="s">
        <v>748</v>
      </c>
      <c r="H20" s="84" t="s">
        <v>749</v>
      </c>
      <c r="I20" s="34">
        <v>1</v>
      </c>
      <c r="J20" s="34"/>
      <c r="K20" s="35">
        <f t="shared" si="0"/>
        <v>1</v>
      </c>
      <c r="L20" s="34"/>
      <c r="M20" s="34"/>
      <c r="N20" s="35">
        <f t="shared" si="1"/>
        <v>0</v>
      </c>
      <c r="O20" s="35">
        <f t="shared" si="2"/>
        <v>1</v>
      </c>
      <c r="P20" s="36"/>
      <c r="Q20" s="37" t="s">
        <v>750</v>
      </c>
      <c r="R20" s="88" t="s">
        <v>751</v>
      </c>
      <c r="S20" s="219">
        <v>0</v>
      </c>
      <c r="T20" s="26">
        <f>IF(S20="","No hay ejecución",IF(AND(F20=0),"No hay Programación", S20/I20))</f>
        <v>0</v>
      </c>
      <c r="U20" s="23" t="str">
        <f t="shared" si="3"/>
        <v>En riesgo en cumplimiento</v>
      </c>
      <c r="V20" s="85" t="s">
        <v>752</v>
      </c>
      <c r="W20" s="24">
        <v>0</v>
      </c>
      <c r="X20" s="26" t="str">
        <f t="shared" si="4"/>
        <v>No hay Programación</v>
      </c>
      <c r="Y20" s="23" t="str">
        <f t="shared" si="5"/>
        <v>De acuerdo con lo programado</v>
      </c>
      <c r="Z20" s="85" t="s">
        <v>753</v>
      </c>
      <c r="AA20" s="618"/>
      <c r="AB20" s="26" t="str">
        <f t="shared" si="6"/>
        <v>No hay ejecución</v>
      </c>
      <c r="AC20" s="23" t="str">
        <f t="shared" si="7"/>
        <v>NA</v>
      </c>
      <c r="AD20" s="498" t="s">
        <v>1496</v>
      </c>
      <c r="AE20" s="668">
        <v>1</v>
      </c>
      <c r="AF20" s="668">
        <v>100</v>
      </c>
      <c r="AG20" s="719" t="s">
        <v>1479</v>
      </c>
      <c r="AH20" s="719" t="s">
        <v>1771</v>
      </c>
      <c r="AI20" s="24">
        <f t="shared" si="12"/>
        <v>0</v>
      </c>
      <c r="AJ20" s="26">
        <f t="shared" si="9"/>
        <v>0</v>
      </c>
      <c r="AK20" s="519" t="str">
        <f t="shared" si="10"/>
        <v>En riesgo de Incumplimiento</v>
      </c>
      <c r="AL20" s="116"/>
    </row>
    <row r="21" spans="1:38" ht="183.6" thickTop="1" thickBot="1">
      <c r="A21" s="32"/>
      <c r="B21" s="33">
        <v>3</v>
      </c>
      <c r="C21" s="33">
        <v>0</v>
      </c>
      <c r="D21" s="33">
        <v>1</v>
      </c>
      <c r="E21" s="33">
        <v>0</v>
      </c>
      <c r="F21" s="84" t="s">
        <v>754</v>
      </c>
      <c r="G21" s="84" t="s">
        <v>755</v>
      </c>
      <c r="H21" s="84" t="s">
        <v>756</v>
      </c>
      <c r="I21" s="34">
        <v>1</v>
      </c>
      <c r="J21" s="34"/>
      <c r="K21" s="35">
        <f t="shared" si="0"/>
        <v>1</v>
      </c>
      <c r="L21" s="34"/>
      <c r="M21" s="34"/>
      <c r="N21" s="35">
        <f t="shared" si="1"/>
        <v>0</v>
      </c>
      <c r="O21" s="35">
        <f t="shared" si="2"/>
        <v>1</v>
      </c>
      <c r="P21" s="36"/>
      <c r="Q21" s="37" t="s">
        <v>750</v>
      </c>
      <c r="R21" s="88" t="s">
        <v>757</v>
      </c>
      <c r="S21" s="219">
        <v>0</v>
      </c>
      <c r="T21" s="26">
        <f>IF(S21="","No hay ejecución",IF(AND(F21=0),"No hay Programación", S21/I21))</f>
        <v>0</v>
      </c>
      <c r="U21" s="23" t="str">
        <f t="shared" si="3"/>
        <v>En riesgo en cumplimiento</v>
      </c>
      <c r="V21" s="85" t="s">
        <v>752</v>
      </c>
      <c r="W21" s="24">
        <v>0</v>
      </c>
      <c r="X21" s="26" t="str">
        <f t="shared" si="4"/>
        <v>No hay Programación</v>
      </c>
      <c r="Y21" s="23" t="str">
        <f t="shared" si="5"/>
        <v>De acuerdo con lo programado</v>
      </c>
      <c r="Z21" s="85"/>
      <c r="AA21" s="618"/>
      <c r="AB21" s="26" t="str">
        <f t="shared" si="6"/>
        <v>No hay ejecución</v>
      </c>
      <c r="AC21" s="23" t="str">
        <f t="shared" si="7"/>
        <v>NA</v>
      </c>
      <c r="AD21" s="498" t="s">
        <v>1496</v>
      </c>
      <c r="AE21" s="668">
        <v>1</v>
      </c>
      <c r="AF21" s="668">
        <v>100</v>
      </c>
      <c r="AG21" s="719" t="s">
        <v>1479</v>
      </c>
      <c r="AH21" s="719" t="s">
        <v>1772</v>
      </c>
      <c r="AI21" s="24">
        <f t="shared" si="12"/>
        <v>0</v>
      </c>
      <c r="AJ21" s="26">
        <f t="shared" si="9"/>
        <v>0</v>
      </c>
      <c r="AK21" s="519" t="str">
        <f t="shared" si="10"/>
        <v>En riesgo de Incumplimiento</v>
      </c>
      <c r="AL21" s="116"/>
    </row>
    <row r="22" spans="1:38" ht="145.19999999999999" thickTop="1" thickBot="1">
      <c r="A22" s="32"/>
      <c r="B22" s="33">
        <v>3</v>
      </c>
      <c r="C22" s="33">
        <v>0</v>
      </c>
      <c r="D22" s="33">
        <v>1</v>
      </c>
      <c r="E22" s="33">
        <v>0</v>
      </c>
      <c r="F22" s="84" t="s">
        <v>758</v>
      </c>
      <c r="G22" s="84" t="s">
        <v>759</v>
      </c>
      <c r="H22" s="84" t="s">
        <v>760</v>
      </c>
      <c r="I22" s="34">
        <v>5</v>
      </c>
      <c r="J22" s="34">
        <v>5</v>
      </c>
      <c r="K22" s="35">
        <f t="shared" si="0"/>
        <v>10</v>
      </c>
      <c r="L22" s="34">
        <v>5</v>
      </c>
      <c r="M22" s="34">
        <v>5</v>
      </c>
      <c r="N22" s="35">
        <f t="shared" si="1"/>
        <v>10</v>
      </c>
      <c r="O22" s="35">
        <f t="shared" si="2"/>
        <v>20</v>
      </c>
      <c r="P22" s="36"/>
      <c r="Q22" s="37" t="s">
        <v>745</v>
      </c>
      <c r="R22" s="88" t="s">
        <v>761</v>
      </c>
      <c r="S22" s="219">
        <v>5</v>
      </c>
      <c r="T22" s="26">
        <f>IF(S22="","No hay ejecución",IF(AND(F22=0),"No hay Programación", S22/J22))</f>
        <v>1</v>
      </c>
      <c r="U22" s="23" t="str">
        <f t="shared" si="3"/>
        <v>De acuerdo con lo programado</v>
      </c>
      <c r="V22" s="85"/>
      <c r="W22" s="24">
        <v>5</v>
      </c>
      <c r="X22" s="26">
        <f t="shared" si="4"/>
        <v>1</v>
      </c>
      <c r="Y22" s="23" t="str">
        <f t="shared" si="5"/>
        <v>De acuerdo con lo programado</v>
      </c>
      <c r="Z22" s="85"/>
      <c r="AA22" s="618"/>
      <c r="AB22" s="26" t="str">
        <f t="shared" si="6"/>
        <v>No hay ejecución</v>
      </c>
      <c r="AC22" s="23" t="str">
        <f t="shared" si="7"/>
        <v>NA</v>
      </c>
      <c r="AD22" s="498" t="s">
        <v>1495</v>
      </c>
      <c r="AE22" s="668">
        <v>20</v>
      </c>
      <c r="AF22" s="668">
        <v>100</v>
      </c>
      <c r="AG22" s="719" t="s">
        <v>1479</v>
      </c>
      <c r="AH22" s="719" t="s">
        <v>1773</v>
      </c>
      <c r="AI22" s="24">
        <f t="shared" si="12"/>
        <v>10</v>
      </c>
      <c r="AJ22" s="26">
        <f t="shared" si="9"/>
        <v>0.5</v>
      </c>
      <c r="AK22" s="519" t="str">
        <f t="shared" si="10"/>
        <v>En riesgo de Incumplimiento</v>
      </c>
      <c r="AL22" s="116"/>
    </row>
    <row r="23" spans="1:38" ht="202.8" thickTop="1" thickBot="1">
      <c r="A23" s="32"/>
      <c r="B23" s="33">
        <v>3</v>
      </c>
      <c r="C23" s="33">
        <v>0</v>
      </c>
      <c r="D23" s="33">
        <v>1</v>
      </c>
      <c r="E23" s="33">
        <v>0</v>
      </c>
      <c r="F23" s="84" t="s">
        <v>762</v>
      </c>
      <c r="G23" s="84" t="s">
        <v>763</v>
      </c>
      <c r="H23" s="84" t="s">
        <v>764</v>
      </c>
      <c r="I23" s="34">
        <v>50</v>
      </c>
      <c r="J23" s="34">
        <v>50</v>
      </c>
      <c r="K23" s="35">
        <f t="shared" si="0"/>
        <v>100</v>
      </c>
      <c r="L23" s="34">
        <v>50</v>
      </c>
      <c r="M23" s="34">
        <v>50</v>
      </c>
      <c r="N23" s="35">
        <f t="shared" si="1"/>
        <v>100</v>
      </c>
      <c r="O23" s="35">
        <f t="shared" si="2"/>
        <v>200</v>
      </c>
      <c r="P23" s="36"/>
      <c r="Q23" s="37" t="s">
        <v>745</v>
      </c>
      <c r="R23" s="88" t="s">
        <v>765</v>
      </c>
      <c r="S23" s="219">
        <v>50</v>
      </c>
      <c r="T23" s="26">
        <f t="shared" ref="T23:T35" si="13">IF(S23="","No hay ejecución",IF(AND(F23=0),"No hay Programación", S23/J23))</f>
        <v>1</v>
      </c>
      <c r="U23" s="23" t="str">
        <f t="shared" si="3"/>
        <v>De acuerdo con lo programado</v>
      </c>
      <c r="V23" s="85"/>
      <c r="W23" s="24">
        <v>50</v>
      </c>
      <c r="X23" s="26">
        <f t="shared" si="4"/>
        <v>1</v>
      </c>
      <c r="Y23" s="23" t="str">
        <f t="shared" si="5"/>
        <v>De acuerdo con lo programado</v>
      </c>
      <c r="Z23" s="85"/>
      <c r="AA23" s="618"/>
      <c r="AB23" s="26" t="str">
        <f t="shared" si="6"/>
        <v>No hay ejecución</v>
      </c>
      <c r="AC23" s="23" t="str">
        <f t="shared" si="7"/>
        <v>NA</v>
      </c>
      <c r="AD23" s="498" t="s">
        <v>1495</v>
      </c>
      <c r="AE23" s="668">
        <v>200</v>
      </c>
      <c r="AF23" s="668">
        <v>100</v>
      </c>
      <c r="AG23" s="719" t="s">
        <v>1479</v>
      </c>
      <c r="AH23" s="719" t="s">
        <v>1774</v>
      </c>
      <c r="AI23" s="24">
        <f t="shared" si="12"/>
        <v>100</v>
      </c>
      <c r="AJ23" s="26">
        <f t="shared" si="9"/>
        <v>0.5</v>
      </c>
      <c r="AK23" s="519" t="str">
        <f t="shared" si="10"/>
        <v>En riesgo de Incumplimiento</v>
      </c>
      <c r="AL23" s="116"/>
    </row>
    <row r="24" spans="1:38" ht="202.8" thickTop="1" thickBot="1">
      <c r="A24" s="32"/>
      <c r="B24" s="33">
        <v>3</v>
      </c>
      <c r="C24" s="33" t="s">
        <v>352</v>
      </c>
      <c r="D24" s="33">
        <v>1</v>
      </c>
      <c r="E24" s="33">
        <v>0</v>
      </c>
      <c r="F24" s="84" t="s">
        <v>766</v>
      </c>
      <c r="G24" s="84" t="s">
        <v>767</v>
      </c>
      <c r="H24" s="84" t="s">
        <v>768</v>
      </c>
      <c r="I24" s="34">
        <v>25</v>
      </c>
      <c r="J24" s="34">
        <v>25</v>
      </c>
      <c r="K24" s="35">
        <f t="shared" si="0"/>
        <v>50</v>
      </c>
      <c r="L24" s="34">
        <v>25</v>
      </c>
      <c r="M24" s="34">
        <v>25</v>
      </c>
      <c r="N24" s="35">
        <f t="shared" si="1"/>
        <v>50</v>
      </c>
      <c r="O24" s="35">
        <f t="shared" si="2"/>
        <v>100</v>
      </c>
      <c r="P24" s="36"/>
      <c r="Q24" s="37" t="s">
        <v>745</v>
      </c>
      <c r="R24" s="88" t="s">
        <v>769</v>
      </c>
      <c r="S24" s="219">
        <v>25</v>
      </c>
      <c r="T24" s="26">
        <f t="shared" si="13"/>
        <v>1</v>
      </c>
      <c r="U24" s="23" t="str">
        <f t="shared" si="3"/>
        <v>De acuerdo con lo programado</v>
      </c>
      <c r="V24" s="85"/>
      <c r="W24" s="24">
        <v>0</v>
      </c>
      <c r="X24" s="26">
        <f t="shared" si="4"/>
        <v>0</v>
      </c>
      <c r="Y24" s="23" t="str">
        <f t="shared" si="5"/>
        <v>En riesgo en cumplimiento</v>
      </c>
      <c r="Z24" s="85" t="s">
        <v>770</v>
      </c>
      <c r="AA24" s="618"/>
      <c r="AB24" s="26" t="str">
        <f t="shared" si="6"/>
        <v>No hay ejecución</v>
      </c>
      <c r="AC24" s="23" t="str">
        <f t="shared" si="7"/>
        <v>NA</v>
      </c>
      <c r="AD24" s="498" t="s">
        <v>1495</v>
      </c>
      <c r="AE24" s="668">
        <v>100</v>
      </c>
      <c r="AF24" s="668">
        <v>100</v>
      </c>
      <c r="AG24" s="719" t="s">
        <v>1479</v>
      </c>
      <c r="AH24" s="719" t="s">
        <v>1775</v>
      </c>
      <c r="AI24" s="24">
        <f t="shared" si="12"/>
        <v>25</v>
      </c>
      <c r="AJ24" s="26">
        <f t="shared" si="9"/>
        <v>0.25</v>
      </c>
      <c r="AK24" s="519" t="str">
        <f t="shared" si="10"/>
        <v>En riesgo de Incumplimiento</v>
      </c>
      <c r="AL24" s="116"/>
    </row>
    <row r="25" spans="1:38" ht="135.6" thickTop="1" thickBot="1">
      <c r="A25" s="32"/>
      <c r="B25" s="33">
        <v>3</v>
      </c>
      <c r="C25" s="33">
        <v>0</v>
      </c>
      <c r="D25" s="33">
        <v>1</v>
      </c>
      <c r="E25" s="33">
        <v>0</v>
      </c>
      <c r="F25" s="84" t="s">
        <v>771</v>
      </c>
      <c r="G25" s="84" t="s">
        <v>772</v>
      </c>
      <c r="H25" s="84" t="s">
        <v>773</v>
      </c>
      <c r="I25" s="34">
        <v>25</v>
      </c>
      <c r="J25" s="34">
        <v>25</v>
      </c>
      <c r="K25" s="35">
        <f t="shared" si="0"/>
        <v>50</v>
      </c>
      <c r="L25" s="34">
        <v>25</v>
      </c>
      <c r="M25" s="34">
        <v>25</v>
      </c>
      <c r="N25" s="35">
        <f t="shared" si="1"/>
        <v>50</v>
      </c>
      <c r="O25" s="35">
        <f t="shared" si="2"/>
        <v>100</v>
      </c>
      <c r="P25" s="36"/>
      <c r="Q25" s="37" t="s">
        <v>745</v>
      </c>
      <c r="R25" s="88" t="s">
        <v>774</v>
      </c>
      <c r="S25" s="219">
        <v>25</v>
      </c>
      <c r="T25" s="26">
        <f t="shared" si="13"/>
        <v>1</v>
      </c>
      <c r="U25" s="23" t="str">
        <f t="shared" si="3"/>
        <v>De acuerdo con lo programado</v>
      </c>
      <c r="V25" s="85"/>
      <c r="W25" s="24">
        <v>25</v>
      </c>
      <c r="X25" s="26">
        <f t="shared" si="4"/>
        <v>1</v>
      </c>
      <c r="Y25" s="23" t="str">
        <f t="shared" si="5"/>
        <v>De acuerdo con lo programado</v>
      </c>
      <c r="Z25" s="85"/>
      <c r="AA25" s="618"/>
      <c r="AB25" s="26" t="str">
        <f t="shared" si="6"/>
        <v>No hay ejecución</v>
      </c>
      <c r="AC25" s="23" t="str">
        <f t="shared" si="7"/>
        <v>NA</v>
      </c>
      <c r="AD25" s="498" t="s">
        <v>1495</v>
      </c>
      <c r="AE25" s="668">
        <v>100</v>
      </c>
      <c r="AF25" s="668">
        <v>100</v>
      </c>
      <c r="AG25" s="719" t="s">
        <v>1479</v>
      </c>
      <c r="AH25" s="719" t="s">
        <v>1776</v>
      </c>
      <c r="AI25" s="24">
        <f t="shared" si="12"/>
        <v>50</v>
      </c>
      <c r="AJ25" s="26">
        <f t="shared" si="9"/>
        <v>0.5</v>
      </c>
      <c r="AK25" s="519" t="str">
        <f t="shared" si="10"/>
        <v>En riesgo de Incumplimiento</v>
      </c>
      <c r="AL25" s="116"/>
    </row>
    <row r="26" spans="1:38" ht="174" thickTop="1" thickBot="1">
      <c r="A26" s="32"/>
      <c r="B26" s="33">
        <v>3</v>
      </c>
      <c r="C26" s="33"/>
      <c r="D26" s="33">
        <v>1</v>
      </c>
      <c r="E26" s="33">
        <v>0</v>
      </c>
      <c r="F26" s="84" t="s">
        <v>775</v>
      </c>
      <c r="G26" s="84" t="s">
        <v>694</v>
      </c>
      <c r="H26" s="84" t="s">
        <v>776</v>
      </c>
      <c r="I26" s="34">
        <v>2</v>
      </c>
      <c r="J26" s="34">
        <v>2</v>
      </c>
      <c r="K26" s="35">
        <f t="shared" si="0"/>
        <v>4</v>
      </c>
      <c r="L26" s="34">
        <v>2</v>
      </c>
      <c r="M26" s="34">
        <v>2</v>
      </c>
      <c r="N26" s="35">
        <f t="shared" si="1"/>
        <v>4</v>
      </c>
      <c r="O26" s="35">
        <f t="shared" si="2"/>
        <v>8</v>
      </c>
      <c r="P26" s="36"/>
      <c r="Q26" s="37" t="s">
        <v>777</v>
      </c>
      <c r="R26" s="88" t="s">
        <v>778</v>
      </c>
      <c r="S26" s="219">
        <v>0</v>
      </c>
      <c r="T26" s="26">
        <f t="shared" si="13"/>
        <v>0</v>
      </c>
      <c r="U26" s="23" t="str">
        <f t="shared" si="3"/>
        <v>En riesgo en cumplimiento</v>
      </c>
      <c r="V26" s="85" t="s">
        <v>752</v>
      </c>
      <c r="W26" s="24">
        <v>0</v>
      </c>
      <c r="X26" s="26">
        <f t="shared" si="4"/>
        <v>0</v>
      </c>
      <c r="Y26" s="23" t="str">
        <f t="shared" si="5"/>
        <v>En riesgo en cumplimiento</v>
      </c>
      <c r="Z26" s="85" t="s">
        <v>779</v>
      </c>
      <c r="AA26" s="618"/>
      <c r="AB26" s="26" t="str">
        <f t="shared" si="6"/>
        <v>No hay ejecución</v>
      </c>
      <c r="AC26" s="23" t="str">
        <f t="shared" si="7"/>
        <v>NA</v>
      </c>
      <c r="AD26" s="498" t="s">
        <v>1496</v>
      </c>
      <c r="AE26" s="668">
        <v>8</v>
      </c>
      <c r="AF26" s="668">
        <v>100</v>
      </c>
      <c r="AG26" s="719" t="s">
        <v>1479</v>
      </c>
      <c r="AH26" s="719" t="s">
        <v>1777</v>
      </c>
      <c r="AI26" s="24">
        <f t="shared" si="12"/>
        <v>0</v>
      </c>
      <c r="AJ26" s="26">
        <f t="shared" si="9"/>
        <v>0</v>
      </c>
      <c r="AK26" s="519" t="str">
        <f t="shared" si="10"/>
        <v>En riesgo de Incumplimiento</v>
      </c>
      <c r="AL26" s="116"/>
    </row>
    <row r="27" spans="1:38" ht="241.2" thickTop="1" thickBot="1">
      <c r="A27" s="32"/>
      <c r="B27" s="33">
        <v>3</v>
      </c>
      <c r="C27" s="33">
        <v>0</v>
      </c>
      <c r="D27" s="33">
        <v>1</v>
      </c>
      <c r="E27" s="33">
        <v>0</v>
      </c>
      <c r="F27" s="84" t="s">
        <v>780</v>
      </c>
      <c r="G27" s="84" t="s">
        <v>781</v>
      </c>
      <c r="H27" s="84" t="s">
        <v>782</v>
      </c>
      <c r="I27" s="34">
        <v>2</v>
      </c>
      <c r="J27" s="34">
        <v>2</v>
      </c>
      <c r="K27" s="35">
        <f t="shared" si="0"/>
        <v>4</v>
      </c>
      <c r="L27" s="34">
        <v>2</v>
      </c>
      <c r="M27" s="34">
        <v>2</v>
      </c>
      <c r="N27" s="35">
        <f t="shared" si="1"/>
        <v>4</v>
      </c>
      <c r="O27" s="35">
        <f t="shared" si="2"/>
        <v>8</v>
      </c>
      <c r="P27" s="36"/>
      <c r="Q27" s="37" t="s">
        <v>750</v>
      </c>
      <c r="R27" s="88" t="s">
        <v>783</v>
      </c>
      <c r="S27" s="219">
        <v>0</v>
      </c>
      <c r="T27" s="26">
        <f t="shared" si="13"/>
        <v>0</v>
      </c>
      <c r="U27" s="23" t="str">
        <f t="shared" si="3"/>
        <v>En riesgo en cumplimiento</v>
      </c>
      <c r="V27" s="85" t="s">
        <v>752</v>
      </c>
      <c r="W27" s="24">
        <v>0</v>
      </c>
      <c r="X27" s="26">
        <f t="shared" si="4"/>
        <v>0</v>
      </c>
      <c r="Y27" s="23" t="str">
        <f t="shared" si="5"/>
        <v>En riesgo en cumplimiento</v>
      </c>
      <c r="Z27" s="85" t="s">
        <v>779</v>
      </c>
      <c r="AA27" s="618"/>
      <c r="AB27" s="26" t="str">
        <f t="shared" si="6"/>
        <v>No hay ejecución</v>
      </c>
      <c r="AC27" s="23" t="str">
        <f t="shared" si="7"/>
        <v>NA</v>
      </c>
      <c r="AD27" s="498" t="s">
        <v>1496</v>
      </c>
      <c r="AE27" s="668">
        <v>8</v>
      </c>
      <c r="AF27" s="668">
        <v>100</v>
      </c>
      <c r="AG27" s="719" t="s">
        <v>1479</v>
      </c>
      <c r="AH27" s="719" t="s">
        <v>1778</v>
      </c>
      <c r="AI27" s="24">
        <f t="shared" si="12"/>
        <v>0</v>
      </c>
      <c r="AJ27" s="26">
        <f t="shared" si="9"/>
        <v>0</v>
      </c>
      <c r="AK27" s="519" t="str">
        <f t="shared" si="10"/>
        <v>En riesgo de Incumplimiento</v>
      </c>
      <c r="AL27" s="116"/>
    </row>
    <row r="28" spans="1:38" ht="154.80000000000001" thickTop="1" thickBot="1">
      <c r="A28" s="32"/>
      <c r="B28" s="33">
        <v>3</v>
      </c>
      <c r="C28" s="33">
        <v>0</v>
      </c>
      <c r="D28" s="33">
        <v>1</v>
      </c>
      <c r="E28" s="33">
        <v>0</v>
      </c>
      <c r="F28" s="84" t="s">
        <v>784</v>
      </c>
      <c r="G28" s="84" t="s">
        <v>785</v>
      </c>
      <c r="H28" s="84" t="s">
        <v>786</v>
      </c>
      <c r="I28" s="34">
        <v>2</v>
      </c>
      <c r="J28" s="34"/>
      <c r="K28" s="35">
        <f t="shared" si="0"/>
        <v>2</v>
      </c>
      <c r="L28" s="34"/>
      <c r="M28" s="34"/>
      <c r="N28" s="35">
        <f t="shared" si="1"/>
        <v>0</v>
      </c>
      <c r="O28" s="35">
        <f t="shared" si="2"/>
        <v>2</v>
      </c>
      <c r="P28" s="36"/>
      <c r="Q28" s="37" t="s">
        <v>787</v>
      </c>
      <c r="R28" s="88" t="s">
        <v>788</v>
      </c>
      <c r="S28" s="219">
        <v>2</v>
      </c>
      <c r="T28" s="26">
        <f>IF(S28="","No hay ejecución",IF(AND(F28=0),"No hay Programación", S28/I27))</f>
        <v>1</v>
      </c>
      <c r="U28" s="23" t="str">
        <f t="shared" si="3"/>
        <v>De acuerdo con lo programado</v>
      </c>
      <c r="V28" s="85"/>
      <c r="W28" s="24">
        <v>2</v>
      </c>
      <c r="X28" s="26" t="str">
        <f t="shared" si="4"/>
        <v>No hay Programación</v>
      </c>
      <c r="Y28" s="23" t="str">
        <f t="shared" si="5"/>
        <v>De acuerdo con lo programado</v>
      </c>
      <c r="Z28" s="85"/>
      <c r="AA28" s="618">
        <v>3</v>
      </c>
      <c r="AB28" s="26" t="str">
        <f t="shared" si="6"/>
        <v>No hay Programación</v>
      </c>
      <c r="AC28" s="23" t="str">
        <f t="shared" si="7"/>
        <v>De acuerdo con lo programado</v>
      </c>
      <c r="AD28" s="498"/>
      <c r="AE28" s="668">
        <v>2</v>
      </c>
      <c r="AF28" s="668">
        <v>100</v>
      </c>
      <c r="AG28" s="719" t="s">
        <v>1479</v>
      </c>
      <c r="AH28" s="719" t="s">
        <v>1779</v>
      </c>
      <c r="AI28" s="24">
        <f t="shared" ref="AI28:AI33" si="14">S28+W28+AA28+AE28</f>
        <v>9</v>
      </c>
      <c r="AJ28" s="26">
        <f t="shared" si="9"/>
        <v>4.5</v>
      </c>
      <c r="AK28" s="519" t="str">
        <f t="shared" si="10"/>
        <v>De acuerdo a lo programado</v>
      </c>
      <c r="AL28" s="116"/>
    </row>
    <row r="29" spans="1:38" ht="164.4" thickTop="1" thickBot="1">
      <c r="A29" s="32"/>
      <c r="B29" s="33">
        <v>3</v>
      </c>
      <c r="C29" s="33">
        <v>0</v>
      </c>
      <c r="D29" s="33">
        <v>1</v>
      </c>
      <c r="E29" s="33">
        <v>0</v>
      </c>
      <c r="F29" s="84" t="s">
        <v>789</v>
      </c>
      <c r="G29" s="84" t="s">
        <v>790</v>
      </c>
      <c r="H29" s="84" t="s">
        <v>791</v>
      </c>
      <c r="I29" s="34"/>
      <c r="J29" s="34">
        <v>3</v>
      </c>
      <c r="K29" s="35">
        <f t="shared" si="0"/>
        <v>3</v>
      </c>
      <c r="L29" s="34"/>
      <c r="M29" s="34">
        <v>2</v>
      </c>
      <c r="N29" s="35">
        <f t="shared" si="1"/>
        <v>2</v>
      </c>
      <c r="O29" s="35">
        <f t="shared" si="2"/>
        <v>5</v>
      </c>
      <c r="P29" s="36"/>
      <c r="Q29" s="37" t="s">
        <v>787</v>
      </c>
      <c r="R29" s="88" t="s">
        <v>792</v>
      </c>
      <c r="S29" s="219">
        <v>3</v>
      </c>
      <c r="T29" s="26">
        <f t="shared" si="13"/>
        <v>1</v>
      </c>
      <c r="U29" s="23" t="str">
        <f t="shared" si="3"/>
        <v>De acuerdo con lo programado</v>
      </c>
      <c r="V29" s="85"/>
      <c r="W29" s="24">
        <v>3</v>
      </c>
      <c r="X29" s="26">
        <f t="shared" si="4"/>
        <v>1</v>
      </c>
      <c r="Y29" s="23" t="str">
        <f t="shared" si="5"/>
        <v>De acuerdo con lo programado</v>
      </c>
      <c r="Z29" s="85"/>
      <c r="AA29" s="618">
        <v>2</v>
      </c>
      <c r="AB29" s="26">
        <f t="shared" si="6"/>
        <v>1</v>
      </c>
      <c r="AC29" s="23" t="str">
        <f t="shared" si="7"/>
        <v>De acuerdo con lo programado</v>
      </c>
      <c r="AD29" s="498"/>
      <c r="AE29" s="668">
        <v>5</v>
      </c>
      <c r="AF29" s="668">
        <v>100</v>
      </c>
      <c r="AG29" s="719" t="s">
        <v>1479</v>
      </c>
      <c r="AH29" s="719" t="s">
        <v>1780</v>
      </c>
      <c r="AI29" s="24">
        <f t="shared" si="14"/>
        <v>13</v>
      </c>
      <c r="AJ29" s="26">
        <f t="shared" si="9"/>
        <v>2.6</v>
      </c>
      <c r="AK29" s="519" t="str">
        <f t="shared" si="10"/>
        <v>De acuerdo a lo programado</v>
      </c>
      <c r="AL29" s="116"/>
    </row>
    <row r="30" spans="1:38" ht="231.6" thickTop="1" thickBot="1">
      <c r="A30" s="32"/>
      <c r="B30" s="33">
        <v>3</v>
      </c>
      <c r="C30" s="33">
        <v>0</v>
      </c>
      <c r="D30" s="33">
        <v>1</v>
      </c>
      <c r="E30" s="33">
        <v>0</v>
      </c>
      <c r="F30" s="84" t="s">
        <v>793</v>
      </c>
      <c r="G30" s="84" t="s">
        <v>794</v>
      </c>
      <c r="H30" s="84" t="s">
        <v>795</v>
      </c>
      <c r="I30" s="34">
        <v>1</v>
      </c>
      <c r="J30" s="34"/>
      <c r="K30" s="35">
        <f t="shared" si="0"/>
        <v>1</v>
      </c>
      <c r="L30" s="34">
        <v>1</v>
      </c>
      <c r="M30" s="34"/>
      <c r="N30" s="35">
        <f t="shared" si="1"/>
        <v>1</v>
      </c>
      <c r="O30" s="35">
        <f t="shared" si="2"/>
        <v>2</v>
      </c>
      <c r="P30" s="36"/>
      <c r="Q30" s="37" t="s">
        <v>787</v>
      </c>
      <c r="R30" s="88" t="s">
        <v>796</v>
      </c>
      <c r="S30" s="219">
        <v>1</v>
      </c>
      <c r="T30" s="26">
        <f>IF(S30="","No hay ejecución",IF(AND(F30=0),"No hay Programación", S30/I30))</f>
        <v>1</v>
      </c>
      <c r="U30" s="23" t="str">
        <f t="shared" si="3"/>
        <v>De acuerdo con lo programado</v>
      </c>
      <c r="V30" s="85"/>
      <c r="W30" s="24">
        <v>1</v>
      </c>
      <c r="X30" s="26" t="str">
        <f t="shared" si="4"/>
        <v>No hay Programación</v>
      </c>
      <c r="Y30" s="23" t="str">
        <f t="shared" si="5"/>
        <v>De acuerdo con lo programado</v>
      </c>
      <c r="Z30" s="85"/>
      <c r="AA30" s="618">
        <v>1</v>
      </c>
      <c r="AB30" s="26">
        <f t="shared" si="6"/>
        <v>1</v>
      </c>
      <c r="AC30" s="23" t="str">
        <f t="shared" si="7"/>
        <v>De acuerdo con lo programado</v>
      </c>
      <c r="AD30" s="498"/>
      <c r="AE30" s="668">
        <v>2</v>
      </c>
      <c r="AF30" s="668">
        <v>100</v>
      </c>
      <c r="AG30" s="719" t="s">
        <v>1479</v>
      </c>
      <c r="AH30" s="719" t="s">
        <v>1781</v>
      </c>
      <c r="AI30" s="24">
        <f t="shared" si="14"/>
        <v>5</v>
      </c>
      <c r="AJ30" s="26">
        <f t="shared" si="9"/>
        <v>2.5</v>
      </c>
      <c r="AK30" s="519" t="str">
        <f t="shared" si="10"/>
        <v>De acuerdo a lo programado</v>
      </c>
      <c r="AL30" s="116"/>
    </row>
    <row r="31" spans="1:38" ht="183.6" thickTop="1" thickBot="1">
      <c r="A31" s="32"/>
      <c r="B31" s="33">
        <v>3</v>
      </c>
      <c r="C31" s="33">
        <v>0</v>
      </c>
      <c r="D31" s="33">
        <v>2</v>
      </c>
      <c r="E31" s="33">
        <v>0</v>
      </c>
      <c r="F31" s="84" t="s">
        <v>797</v>
      </c>
      <c r="G31" s="84" t="s">
        <v>794</v>
      </c>
      <c r="H31" s="84" t="s">
        <v>795</v>
      </c>
      <c r="I31" s="34">
        <v>2</v>
      </c>
      <c r="J31" s="34">
        <v>2</v>
      </c>
      <c r="K31" s="35">
        <f t="shared" si="0"/>
        <v>4</v>
      </c>
      <c r="L31" s="34">
        <v>3</v>
      </c>
      <c r="M31" s="34">
        <v>2</v>
      </c>
      <c r="N31" s="35">
        <f t="shared" si="1"/>
        <v>5</v>
      </c>
      <c r="O31" s="35">
        <f t="shared" si="2"/>
        <v>9</v>
      </c>
      <c r="P31" s="36"/>
      <c r="Q31" s="37" t="s">
        <v>798</v>
      </c>
      <c r="R31" s="88" t="s">
        <v>799</v>
      </c>
      <c r="S31" s="219">
        <v>2</v>
      </c>
      <c r="T31" s="26">
        <f t="shared" si="13"/>
        <v>1</v>
      </c>
      <c r="U31" s="23" t="str">
        <f t="shared" si="3"/>
        <v>De acuerdo con lo programado</v>
      </c>
      <c r="V31" s="85"/>
      <c r="W31" s="24">
        <v>2</v>
      </c>
      <c r="X31" s="26">
        <f t="shared" si="4"/>
        <v>1</v>
      </c>
      <c r="Y31" s="23" t="s">
        <v>800</v>
      </c>
      <c r="Z31" s="85"/>
      <c r="AA31" s="618">
        <v>3</v>
      </c>
      <c r="AB31" s="26">
        <f t="shared" si="6"/>
        <v>0.6</v>
      </c>
      <c r="AC31" s="23" t="str">
        <f t="shared" si="7"/>
        <v>Atraso Leve</v>
      </c>
      <c r="AD31" s="498" t="s">
        <v>1497</v>
      </c>
      <c r="AE31" s="668">
        <v>3</v>
      </c>
      <c r="AF31" s="668">
        <v>100</v>
      </c>
      <c r="AG31" s="719" t="s">
        <v>1479</v>
      </c>
      <c r="AH31" s="719" t="s">
        <v>1782</v>
      </c>
      <c r="AI31" s="24">
        <f t="shared" si="14"/>
        <v>10</v>
      </c>
      <c r="AJ31" s="26">
        <f>IF(AI31="","No hay ejecución",IF(AND(O31=0),"No hay Programación", AI31/O31))</f>
        <v>1.1111111111111112</v>
      </c>
      <c r="AK31" s="519" t="str">
        <f t="shared" si="10"/>
        <v>De acuerdo a lo programado</v>
      </c>
      <c r="AL31" s="116"/>
    </row>
    <row r="32" spans="1:38" ht="183.6" thickTop="1" thickBot="1">
      <c r="A32" s="32"/>
      <c r="B32" s="33">
        <v>3</v>
      </c>
      <c r="C32" s="33">
        <v>0</v>
      </c>
      <c r="D32" s="33">
        <v>2</v>
      </c>
      <c r="E32" s="33">
        <v>0</v>
      </c>
      <c r="F32" s="84" t="s">
        <v>801</v>
      </c>
      <c r="G32" s="84" t="s">
        <v>790</v>
      </c>
      <c r="H32" s="84" t="s">
        <v>802</v>
      </c>
      <c r="I32" s="34">
        <v>1</v>
      </c>
      <c r="J32" s="34">
        <v>1</v>
      </c>
      <c r="K32" s="35">
        <f t="shared" si="0"/>
        <v>2</v>
      </c>
      <c r="L32" s="34">
        <v>1</v>
      </c>
      <c r="M32" s="34"/>
      <c r="N32" s="35">
        <f t="shared" si="1"/>
        <v>1</v>
      </c>
      <c r="O32" s="35">
        <f t="shared" si="2"/>
        <v>3</v>
      </c>
      <c r="P32" s="36"/>
      <c r="Q32" s="37" t="s">
        <v>798</v>
      </c>
      <c r="R32" s="88" t="s">
        <v>803</v>
      </c>
      <c r="S32" s="219">
        <v>1</v>
      </c>
      <c r="T32" s="26">
        <f t="shared" si="13"/>
        <v>1</v>
      </c>
      <c r="U32" s="23" t="str">
        <f t="shared" si="3"/>
        <v>De acuerdo con lo programado</v>
      </c>
      <c r="V32" s="85"/>
      <c r="W32" s="24">
        <v>1</v>
      </c>
      <c r="X32" s="26">
        <f t="shared" si="4"/>
        <v>1</v>
      </c>
      <c r="Y32" s="23" t="str">
        <f t="shared" si="5"/>
        <v>De acuerdo con lo programado</v>
      </c>
      <c r="Z32" s="85" t="s">
        <v>804</v>
      </c>
      <c r="AA32" s="618">
        <v>1</v>
      </c>
      <c r="AB32" s="26">
        <f t="shared" si="6"/>
        <v>1</v>
      </c>
      <c r="AC32" s="23" t="str">
        <f t="shared" si="7"/>
        <v>De acuerdo con lo programado</v>
      </c>
      <c r="AD32" s="498" t="s">
        <v>1498</v>
      </c>
      <c r="AE32" s="668">
        <v>3</v>
      </c>
      <c r="AF32" s="668">
        <v>100</v>
      </c>
      <c r="AG32" s="719" t="s">
        <v>1479</v>
      </c>
      <c r="AH32" s="719" t="s">
        <v>1783</v>
      </c>
      <c r="AI32" s="24">
        <f t="shared" si="14"/>
        <v>6</v>
      </c>
      <c r="AJ32" s="26">
        <f t="shared" si="9"/>
        <v>2</v>
      </c>
      <c r="AK32" s="519" t="str">
        <f t="shared" si="10"/>
        <v>De acuerdo a lo programado</v>
      </c>
      <c r="AL32" s="116"/>
    </row>
    <row r="33" spans="1:38" ht="183.6" thickTop="1" thickBot="1">
      <c r="A33" s="32"/>
      <c r="B33" s="33">
        <v>3</v>
      </c>
      <c r="C33" s="33" t="s">
        <v>104</v>
      </c>
      <c r="D33" s="33">
        <v>2</v>
      </c>
      <c r="E33" s="33">
        <v>0</v>
      </c>
      <c r="F33" s="84" t="s">
        <v>805</v>
      </c>
      <c r="G33" s="84" t="s">
        <v>806</v>
      </c>
      <c r="H33" s="84" t="s">
        <v>807</v>
      </c>
      <c r="I33" s="34">
        <v>1</v>
      </c>
      <c r="J33" s="34">
        <v>1</v>
      </c>
      <c r="K33" s="35">
        <f t="shared" si="0"/>
        <v>2</v>
      </c>
      <c r="L33" s="34">
        <v>1</v>
      </c>
      <c r="M33" s="34"/>
      <c r="N33" s="35">
        <f t="shared" si="1"/>
        <v>1</v>
      </c>
      <c r="O33" s="35">
        <f t="shared" si="2"/>
        <v>3</v>
      </c>
      <c r="P33" s="36"/>
      <c r="Q33" s="37" t="s">
        <v>798</v>
      </c>
      <c r="R33" s="88" t="s">
        <v>808</v>
      </c>
      <c r="S33" s="219">
        <v>2</v>
      </c>
      <c r="T33" s="26">
        <f t="shared" si="13"/>
        <v>2</v>
      </c>
      <c r="U33" s="23" t="str">
        <f t="shared" si="3"/>
        <v>De acuerdo con lo programado</v>
      </c>
      <c r="V33" s="85"/>
      <c r="W33" s="24">
        <v>1</v>
      </c>
      <c r="X33" s="26">
        <f t="shared" si="4"/>
        <v>1</v>
      </c>
      <c r="Y33" s="23" t="str">
        <f t="shared" si="5"/>
        <v>De acuerdo con lo programado</v>
      </c>
      <c r="Z33" s="85" t="s">
        <v>809</v>
      </c>
      <c r="AA33" s="618">
        <v>1</v>
      </c>
      <c r="AB33" s="26">
        <f t="shared" si="6"/>
        <v>1</v>
      </c>
      <c r="AC33" s="23" t="str">
        <f t="shared" si="7"/>
        <v>De acuerdo con lo programado</v>
      </c>
      <c r="AD33" s="498" t="s">
        <v>1499</v>
      </c>
      <c r="AE33" s="668">
        <v>3</v>
      </c>
      <c r="AF33" s="668">
        <v>100</v>
      </c>
      <c r="AG33" s="719" t="s">
        <v>1479</v>
      </c>
      <c r="AH33" s="719" t="s">
        <v>1784</v>
      </c>
      <c r="AI33" s="24">
        <f t="shared" si="14"/>
        <v>7</v>
      </c>
      <c r="AJ33" s="26">
        <f t="shared" si="9"/>
        <v>2.3333333333333335</v>
      </c>
      <c r="AK33" s="519" t="str">
        <f t="shared" si="10"/>
        <v>De acuerdo a lo programado</v>
      </c>
      <c r="AL33" s="116"/>
    </row>
    <row r="34" spans="1:38" ht="202.8" thickTop="1" thickBot="1">
      <c r="A34" s="32"/>
      <c r="B34" s="33">
        <v>3</v>
      </c>
      <c r="C34" s="33">
        <v>0</v>
      </c>
      <c r="D34" s="33">
        <v>1</v>
      </c>
      <c r="E34" s="33">
        <v>0</v>
      </c>
      <c r="F34" s="84" t="s">
        <v>810</v>
      </c>
      <c r="G34" s="84" t="s">
        <v>794</v>
      </c>
      <c r="H34" s="84" t="s">
        <v>811</v>
      </c>
      <c r="I34" s="34">
        <v>2</v>
      </c>
      <c r="J34" s="34">
        <v>2</v>
      </c>
      <c r="K34" s="35">
        <f t="shared" si="0"/>
        <v>4</v>
      </c>
      <c r="L34" s="34">
        <v>2</v>
      </c>
      <c r="M34" s="34">
        <v>2</v>
      </c>
      <c r="N34" s="35">
        <f t="shared" si="1"/>
        <v>4</v>
      </c>
      <c r="O34" s="35">
        <f t="shared" si="2"/>
        <v>8</v>
      </c>
      <c r="P34" s="36"/>
      <c r="Q34" s="37" t="s">
        <v>745</v>
      </c>
      <c r="R34" s="88" t="s">
        <v>812</v>
      </c>
      <c r="S34" s="219">
        <v>2</v>
      </c>
      <c r="T34" s="26">
        <f t="shared" si="13"/>
        <v>1</v>
      </c>
      <c r="U34" s="23" t="str">
        <f t="shared" si="3"/>
        <v>De acuerdo con lo programado</v>
      </c>
      <c r="V34" s="85"/>
      <c r="W34" s="24">
        <v>2</v>
      </c>
      <c r="X34" s="26">
        <f t="shared" si="4"/>
        <v>1</v>
      </c>
      <c r="Y34" s="23" t="str">
        <f t="shared" si="5"/>
        <v>De acuerdo con lo programado</v>
      </c>
      <c r="Z34" s="85"/>
      <c r="AA34" s="618"/>
      <c r="AB34" s="26" t="str">
        <f t="shared" si="6"/>
        <v>No hay ejecución</v>
      </c>
      <c r="AC34" s="23" t="str">
        <f t="shared" si="7"/>
        <v>NA</v>
      </c>
      <c r="AD34" s="498" t="s">
        <v>1495</v>
      </c>
      <c r="AE34" s="668">
        <v>8</v>
      </c>
      <c r="AF34" s="668">
        <v>100</v>
      </c>
      <c r="AG34" s="719" t="s">
        <v>1479</v>
      </c>
      <c r="AH34" s="719" t="s">
        <v>1785</v>
      </c>
      <c r="AI34" s="24">
        <f t="shared" si="12"/>
        <v>4</v>
      </c>
      <c r="AJ34" s="26">
        <f t="shared" si="9"/>
        <v>0.5</v>
      </c>
      <c r="AK34" s="519" t="str">
        <f t="shared" si="10"/>
        <v>En riesgo de Incumplimiento</v>
      </c>
      <c r="AL34" s="116"/>
    </row>
    <row r="35" spans="1:38" ht="222" thickTop="1" thickBot="1">
      <c r="A35" s="32"/>
      <c r="B35" s="33">
        <v>3</v>
      </c>
      <c r="C35" s="33">
        <v>0</v>
      </c>
      <c r="D35" s="33">
        <v>1</v>
      </c>
      <c r="E35" s="33">
        <v>0</v>
      </c>
      <c r="F35" s="84" t="s">
        <v>813</v>
      </c>
      <c r="G35" s="84" t="s">
        <v>814</v>
      </c>
      <c r="H35" s="84" t="s">
        <v>815</v>
      </c>
      <c r="I35" s="34">
        <v>100</v>
      </c>
      <c r="J35" s="34">
        <v>100</v>
      </c>
      <c r="K35" s="35">
        <f t="shared" si="0"/>
        <v>200</v>
      </c>
      <c r="L35" s="34">
        <v>100</v>
      </c>
      <c r="M35" s="34">
        <v>100</v>
      </c>
      <c r="N35" s="35">
        <f t="shared" si="1"/>
        <v>200</v>
      </c>
      <c r="O35" s="35">
        <f t="shared" si="2"/>
        <v>400</v>
      </c>
      <c r="P35" s="36"/>
      <c r="Q35" s="37" t="s">
        <v>816</v>
      </c>
      <c r="R35" s="88" t="s">
        <v>817</v>
      </c>
      <c r="S35" s="219">
        <v>100</v>
      </c>
      <c r="T35" s="26">
        <f t="shared" si="13"/>
        <v>1</v>
      </c>
      <c r="U35" s="23" t="str">
        <f t="shared" si="3"/>
        <v>De acuerdo con lo programado</v>
      </c>
      <c r="V35" s="85"/>
      <c r="W35" s="24">
        <v>100</v>
      </c>
      <c r="X35" s="26">
        <f t="shared" si="4"/>
        <v>1</v>
      </c>
      <c r="Y35" s="23" t="str">
        <f t="shared" si="5"/>
        <v>De acuerdo con lo programado</v>
      </c>
      <c r="Z35" s="85"/>
      <c r="AA35" s="618"/>
      <c r="AB35" s="26" t="str">
        <f t="shared" si="6"/>
        <v>No hay ejecución</v>
      </c>
      <c r="AC35" s="23" t="str">
        <f t="shared" si="7"/>
        <v>NA</v>
      </c>
      <c r="AD35" s="498" t="s">
        <v>1500</v>
      </c>
      <c r="AE35" s="668">
        <v>400</v>
      </c>
      <c r="AF35" s="668">
        <v>100</v>
      </c>
      <c r="AG35" s="719" t="s">
        <v>1479</v>
      </c>
      <c r="AH35" s="719" t="s">
        <v>1786</v>
      </c>
      <c r="AI35" s="24">
        <f t="shared" si="12"/>
        <v>200</v>
      </c>
      <c r="AJ35" s="26">
        <f t="shared" si="9"/>
        <v>0.5</v>
      </c>
      <c r="AK35" s="519" t="str">
        <f t="shared" si="10"/>
        <v>En riesgo de Incumplimiento</v>
      </c>
      <c r="AL35" s="116"/>
    </row>
    <row r="36" spans="1:38" ht="164.4" thickTop="1" thickBot="1">
      <c r="A36" s="32"/>
      <c r="B36" s="33">
        <v>3</v>
      </c>
      <c r="C36" s="33">
        <v>0</v>
      </c>
      <c r="D36" s="33">
        <v>1</v>
      </c>
      <c r="E36" s="33">
        <v>0</v>
      </c>
      <c r="F36" s="84" t="s">
        <v>818</v>
      </c>
      <c r="G36" s="84" t="s">
        <v>819</v>
      </c>
      <c r="H36" s="84" t="s">
        <v>820</v>
      </c>
      <c r="I36" s="34">
        <v>100</v>
      </c>
      <c r="J36" s="34">
        <v>100</v>
      </c>
      <c r="K36" s="35">
        <f t="shared" si="0"/>
        <v>200</v>
      </c>
      <c r="L36" s="34">
        <v>100</v>
      </c>
      <c r="M36" s="34">
        <v>100</v>
      </c>
      <c r="N36" s="35">
        <f t="shared" si="1"/>
        <v>200</v>
      </c>
      <c r="O36" s="35">
        <f t="shared" si="2"/>
        <v>400</v>
      </c>
      <c r="P36" s="36"/>
      <c r="Q36" s="37" t="s">
        <v>816</v>
      </c>
      <c r="R36" s="88" t="s">
        <v>821</v>
      </c>
      <c r="S36" s="219">
        <v>100</v>
      </c>
      <c r="T36" s="26">
        <f>IF(S36="","No hay ejecución",IF(AND(F36=0),"No hay Programación", S36/J36))</f>
        <v>1</v>
      </c>
      <c r="U36" s="23" t="str">
        <f t="shared" si="3"/>
        <v>De acuerdo con lo programado</v>
      </c>
      <c r="V36" s="85"/>
      <c r="W36" s="24">
        <v>100</v>
      </c>
      <c r="X36" s="26">
        <f t="shared" si="4"/>
        <v>1</v>
      </c>
      <c r="Y36" s="23" t="str">
        <f t="shared" si="5"/>
        <v>De acuerdo con lo programado</v>
      </c>
      <c r="Z36" s="85"/>
      <c r="AA36" s="618"/>
      <c r="AB36" s="26" t="str">
        <f t="shared" si="6"/>
        <v>No hay ejecución</v>
      </c>
      <c r="AC36" s="23" t="str">
        <f t="shared" si="7"/>
        <v>NA</v>
      </c>
      <c r="AD36" s="498" t="s">
        <v>1500</v>
      </c>
      <c r="AE36" s="668">
        <v>400</v>
      </c>
      <c r="AF36" s="668">
        <v>100</v>
      </c>
      <c r="AG36" s="719" t="s">
        <v>1479</v>
      </c>
      <c r="AH36" s="719" t="s">
        <v>1787</v>
      </c>
      <c r="AI36" s="24">
        <f t="shared" si="12"/>
        <v>200</v>
      </c>
      <c r="AJ36" s="26">
        <f t="shared" si="9"/>
        <v>0.5</v>
      </c>
      <c r="AK36" s="519" t="str">
        <f t="shared" si="10"/>
        <v>En riesgo de Incumplimiento</v>
      </c>
      <c r="AL36" s="116"/>
    </row>
    <row r="37" spans="1:38" ht="222" thickTop="1" thickBot="1">
      <c r="A37" s="32"/>
      <c r="B37" s="33">
        <v>3</v>
      </c>
      <c r="C37" s="33">
        <v>0</v>
      </c>
      <c r="D37" s="33">
        <v>1</v>
      </c>
      <c r="E37" s="33">
        <v>0</v>
      </c>
      <c r="F37" s="84" t="s">
        <v>822</v>
      </c>
      <c r="G37" s="84" t="s">
        <v>794</v>
      </c>
      <c r="H37" s="84" t="s">
        <v>823</v>
      </c>
      <c r="I37" s="34"/>
      <c r="J37" s="34"/>
      <c r="K37" s="35">
        <f t="shared" si="0"/>
        <v>0</v>
      </c>
      <c r="L37" s="34">
        <v>1</v>
      </c>
      <c r="M37" s="34"/>
      <c r="N37" s="35">
        <f t="shared" si="1"/>
        <v>1</v>
      </c>
      <c r="O37" s="35">
        <f t="shared" si="2"/>
        <v>1</v>
      </c>
      <c r="P37" s="36"/>
      <c r="Q37" s="37" t="s">
        <v>787</v>
      </c>
      <c r="R37" s="88" t="s">
        <v>824</v>
      </c>
      <c r="S37" s="219"/>
      <c r="T37" s="26" t="str">
        <f>IF(S37="","No hay ejecución",IF(AND(F37=0),"No hay Programación", S37/J37))</f>
        <v>No hay ejecución</v>
      </c>
      <c r="U37" s="23" t="str">
        <f t="shared" si="3"/>
        <v>NA</v>
      </c>
      <c r="V37" s="85"/>
      <c r="W37" s="24">
        <v>0</v>
      </c>
      <c r="X37" s="26" t="str">
        <f t="shared" si="4"/>
        <v>No hay Programación</v>
      </c>
      <c r="Y37" s="23" t="str">
        <f t="shared" si="5"/>
        <v>De acuerdo con lo programado</v>
      </c>
      <c r="Z37" s="85"/>
      <c r="AA37" s="618">
        <v>1</v>
      </c>
      <c r="AB37" s="26">
        <f t="shared" si="6"/>
        <v>1</v>
      </c>
      <c r="AC37" s="23" t="str">
        <f t="shared" si="7"/>
        <v>De acuerdo con lo programado</v>
      </c>
      <c r="AD37" s="498"/>
      <c r="AE37" s="668">
        <v>1</v>
      </c>
      <c r="AF37" s="668">
        <v>100</v>
      </c>
      <c r="AG37" s="719" t="s">
        <v>1479</v>
      </c>
      <c r="AH37" s="719" t="s">
        <v>1788</v>
      </c>
      <c r="AI37" s="24">
        <f t="shared" ref="AI37:AI47" si="15">S37+W37+AA37+AE37</f>
        <v>2</v>
      </c>
      <c r="AJ37" s="26">
        <f t="shared" si="9"/>
        <v>2</v>
      </c>
      <c r="AK37" s="519" t="str">
        <f t="shared" si="10"/>
        <v>De acuerdo a lo programado</v>
      </c>
      <c r="AL37" s="116"/>
    </row>
    <row r="38" spans="1:38" ht="222" thickTop="1" thickBot="1">
      <c r="A38" s="32"/>
      <c r="B38" s="33">
        <v>3</v>
      </c>
      <c r="C38" s="33" t="s">
        <v>104</v>
      </c>
      <c r="D38" s="33">
        <v>2</v>
      </c>
      <c r="E38" s="33">
        <v>0</v>
      </c>
      <c r="F38" s="84" t="s">
        <v>825</v>
      </c>
      <c r="G38" s="84" t="s">
        <v>826</v>
      </c>
      <c r="H38" s="84" t="s">
        <v>827</v>
      </c>
      <c r="I38" s="34"/>
      <c r="J38" s="34"/>
      <c r="K38" s="35">
        <f t="shared" si="0"/>
        <v>0</v>
      </c>
      <c r="L38" s="34"/>
      <c r="M38" s="34">
        <v>1</v>
      </c>
      <c r="N38" s="35">
        <f t="shared" si="1"/>
        <v>1</v>
      </c>
      <c r="O38" s="35">
        <f t="shared" si="2"/>
        <v>1</v>
      </c>
      <c r="P38" s="36"/>
      <c r="Q38" s="37" t="s">
        <v>828</v>
      </c>
      <c r="R38" s="88" t="s">
        <v>829</v>
      </c>
      <c r="S38" s="219">
        <v>1</v>
      </c>
      <c r="T38" s="26" t="e">
        <f>IF(S38="","No hay ejecución",IF(AND(F38=0),"No hay Programación", S38/J38))</f>
        <v>#DIV/0!</v>
      </c>
      <c r="U38" s="23" t="e">
        <f t="shared" si="3"/>
        <v>#DIV/0!</v>
      </c>
      <c r="V38" s="85"/>
      <c r="W38" s="24">
        <v>1</v>
      </c>
      <c r="X38" s="26" t="str">
        <f t="shared" si="4"/>
        <v>No hay Programación</v>
      </c>
      <c r="Y38" s="23" t="str">
        <f t="shared" si="5"/>
        <v>De acuerdo con lo programado</v>
      </c>
      <c r="Z38" s="85"/>
      <c r="AA38" s="618">
        <v>1</v>
      </c>
      <c r="AB38" s="26">
        <f t="shared" si="6"/>
        <v>1</v>
      </c>
      <c r="AC38" s="23" t="str">
        <f t="shared" si="7"/>
        <v>De acuerdo con lo programado</v>
      </c>
      <c r="AD38" s="498"/>
      <c r="AE38" s="668">
        <v>1</v>
      </c>
      <c r="AF38" s="668">
        <v>100</v>
      </c>
      <c r="AG38" s="719" t="s">
        <v>1479</v>
      </c>
      <c r="AH38" s="719" t="s">
        <v>1789</v>
      </c>
      <c r="AI38" s="24">
        <f t="shared" si="15"/>
        <v>4</v>
      </c>
      <c r="AJ38" s="26">
        <f t="shared" si="9"/>
        <v>4</v>
      </c>
      <c r="AK38" s="519" t="str">
        <f t="shared" si="10"/>
        <v>De acuerdo a lo programado</v>
      </c>
      <c r="AL38" s="116"/>
    </row>
    <row r="39" spans="1:38" ht="174" thickTop="1" thickBot="1">
      <c r="A39" s="32"/>
      <c r="B39" s="33">
        <v>3</v>
      </c>
      <c r="C39" s="33">
        <v>0</v>
      </c>
      <c r="D39" s="33">
        <v>2</v>
      </c>
      <c r="E39" s="33">
        <v>0</v>
      </c>
      <c r="F39" s="84" t="s">
        <v>830</v>
      </c>
      <c r="G39" s="84" t="s">
        <v>831</v>
      </c>
      <c r="H39" s="84" t="s">
        <v>832</v>
      </c>
      <c r="I39" s="34">
        <v>1</v>
      </c>
      <c r="J39" s="34">
        <v>1</v>
      </c>
      <c r="K39" s="35">
        <f t="shared" si="0"/>
        <v>2</v>
      </c>
      <c r="L39" s="34">
        <v>1</v>
      </c>
      <c r="M39" s="34">
        <v>1</v>
      </c>
      <c r="N39" s="35">
        <f t="shared" si="1"/>
        <v>2</v>
      </c>
      <c r="O39" s="35">
        <f t="shared" si="2"/>
        <v>4</v>
      </c>
      <c r="P39" s="36"/>
      <c r="Q39" s="37" t="s">
        <v>828</v>
      </c>
      <c r="R39" s="88" t="s">
        <v>833</v>
      </c>
      <c r="S39" s="219">
        <v>1</v>
      </c>
      <c r="T39" s="26">
        <f t="shared" ref="T39:T40" si="16">IF(S39="","No hay ejecución",IF(AND(F39=0),"No hay Programación", S39/J39))</f>
        <v>1</v>
      </c>
      <c r="U39" s="23" t="str">
        <f t="shared" si="3"/>
        <v>De acuerdo con lo programado</v>
      </c>
      <c r="V39" s="85"/>
      <c r="W39" s="24">
        <v>2</v>
      </c>
      <c r="X39" s="26">
        <f t="shared" si="4"/>
        <v>2</v>
      </c>
      <c r="Y39" s="23" t="str">
        <f t="shared" si="5"/>
        <v>De acuerdo con lo programado</v>
      </c>
      <c r="Z39" s="85"/>
      <c r="AA39" s="618">
        <v>1</v>
      </c>
      <c r="AB39" s="26">
        <f t="shared" si="6"/>
        <v>0.5</v>
      </c>
      <c r="AC39" s="23" t="str">
        <f>IF(AB39="No hay ejecución","NA",IF(AB39&gt;=90%,"De acuerdo con lo programado",IF(AB39&gt;=50%,"Atraso Leve",IF(AB39&lt;49.9%,"En riesgo en cumplimiento"))))</f>
        <v>Atraso Leve</v>
      </c>
      <c r="AD39" s="498"/>
      <c r="AE39" s="668">
        <v>4</v>
      </c>
      <c r="AF39" s="668">
        <v>100</v>
      </c>
      <c r="AG39" s="719" t="s">
        <v>1479</v>
      </c>
      <c r="AH39" s="719" t="s">
        <v>1790</v>
      </c>
      <c r="AI39" s="24">
        <f t="shared" si="15"/>
        <v>8</v>
      </c>
      <c r="AJ39" s="26">
        <f t="shared" si="9"/>
        <v>2</v>
      </c>
      <c r="AK39" s="519" t="str">
        <f t="shared" si="10"/>
        <v>De acuerdo a lo programado</v>
      </c>
      <c r="AL39" s="116"/>
    </row>
    <row r="40" spans="1:38" ht="193.2" thickTop="1" thickBot="1">
      <c r="A40" s="32"/>
      <c r="B40" s="33">
        <v>3</v>
      </c>
      <c r="C40" s="33">
        <v>0</v>
      </c>
      <c r="D40" s="33">
        <v>2</v>
      </c>
      <c r="E40" s="33">
        <v>0</v>
      </c>
      <c r="F40" s="84" t="s">
        <v>834</v>
      </c>
      <c r="G40" s="84" t="s">
        <v>835</v>
      </c>
      <c r="H40" s="84" t="s">
        <v>832</v>
      </c>
      <c r="I40" s="34">
        <v>2</v>
      </c>
      <c r="J40" s="34">
        <v>2</v>
      </c>
      <c r="K40" s="35">
        <f t="shared" si="0"/>
        <v>4</v>
      </c>
      <c r="L40" s="34">
        <v>2</v>
      </c>
      <c r="M40" s="34">
        <v>2</v>
      </c>
      <c r="N40" s="35">
        <f t="shared" si="1"/>
        <v>4</v>
      </c>
      <c r="O40" s="35">
        <f t="shared" si="2"/>
        <v>8</v>
      </c>
      <c r="P40" s="36"/>
      <c r="Q40" s="37" t="s">
        <v>828</v>
      </c>
      <c r="R40" s="88" t="s">
        <v>836</v>
      </c>
      <c r="S40" s="219">
        <v>3</v>
      </c>
      <c r="T40" s="26">
        <f t="shared" si="16"/>
        <v>1.5</v>
      </c>
      <c r="U40" s="23" t="str">
        <f t="shared" si="3"/>
        <v>De acuerdo con lo programado</v>
      </c>
      <c r="V40" s="85"/>
      <c r="W40" s="24">
        <v>6</v>
      </c>
      <c r="X40" s="26">
        <f t="shared" si="4"/>
        <v>3</v>
      </c>
      <c r="Y40" s="23" t="str">
        <f t="shared" si="5"/>
        <v>De acuerdo con lo programado</v>
      </c>
      <c r="Z40" s="85"/>
      <c r="AA40" s="618">
        <v>3</v>
      </c>
      <c r="AB40" s="26">
        <f t="shared" si="6"/>
        <v>0.75</v>
      </c>
      <c r="AC40" s="23" t="str">
        <f t="shared" si="7"/>
        <v>Atraso Leve</v>
      </c>
      <c r="AD40" s="498"/>
      <c r="AE40" s="668">
        <v>8</v>
      </c>
      <c r="AF40" s="668">
        <v>100</v>
      </c>
      <c r="AG40" s="719" t="s">
        <v>1479</v>
      </c>
      <c r="AH40" s="719" t="s">
        <v>1791</v>
      </c>
      <c r="AI40" s="24">
        <f t="shared" si="15"/>
        <v>20</v>
      </c>
      <c r="AJ40" s="26">
        <f t="shared" si="9"/>
        <v>2.5</v>
      </c>
      <c r="AK40" s="519" t="str">
        <f t="shared" si="10"/>
        <v>De acuerdo a lo programado</v>
      </c>
      <c r="AL40" s="116"/>
    </row>
    <row r="41" spans="1:38" ht="164.4" thickTop="1" thickBot="1">
      <c r="A41" s="32"/>
      <c r="B41" s="33">
        <v>3</v>
      </c>
      <c r="C41" s="33" t="s">
        <v>837</v>
      </c>
      <c r="D41" s="33">
        <v>2</v>
      </c>
      <c r="E41" s="33">
        <v>0</v>
      </c>
      <c r="F41" s="84" t="s">
        <v>838</v>
      </c>
      <c r="G41" s="84" t="s">
        <v>839</v>
      </c>
      <c r="H41" s="84" t="s">
        <v>840</v>
      </c>
      <c r="I41" s="34"/>
      <c r="J41" s="34"/>
      <c r="K41" s="35">
        <f t="shared" si="0"/>
        <v>0</v>
      </c>
      <c r="L41" s="34"/>
      <c r="M41" s="34">
        <v>1</v>
      </c>
      <c r="N41" s="35">
        <f t="shared" si="1"/>
        <v>1</v>
      </c>
      <c r="O41" s="35">
        <f t="shared" si="2"/>
        <v>1</v>
      </c>
      <c r="P41" s="36"/>
      <c r="Q41" s="37" t="s">
        <v>841</v>
      </c>
      <c r="R41" s="88" t="s">
        <v>842</v>
      </c>
      <c r="S41" s="219">
        <v>1</v>
      </c>
      <c r="T41" s="26" t="e">
        <f>IF(S41="","No hay ejecución",IF(AND(F41=0),"No hay Programación", S41/I41))</f>
        <v>#DIV/0!</v>
      </c>
      <c r="U41" s="23" t="e">
        <f t="shared" si="3"/>
        <v>#DIV/0!</v>
      </c>
      <c r="V41" s="85" t="s">
        <v>843</v>
      </c>
      <c r="W41" s="24"/>
      <c r="X41" s="26" t="str">
        <f t="shared" si="4"/>
        <v>No hay ejecución</v>
      </c>
      <c r="Y41" s="23" t="str">
        <f t="shared" si="5"/>
        <v>NA</v>
      </c>
      <c r="Z41" s="85"/>
      <c r="AA41" s="618">
        <v>1</v>
      </c>
      <c r="AB41" s="26">
        <f t="shared" si="6"/>
        <v>1</v>
      </c>
      <c r="AC41" s="23" t="str">
        <f t="shared" si="7"/>
        <v>De acuerdo con lo programado</v>
      </c>
      <c r="AD41" s="498"/>
      <c r="AE41" s="668">
        <v>1</v>
      </c>
      <c r="AF41" s="668">
        <v>100</v>
      </c>
      <c r="AG41" s="719" t="s">
        <v>1479</v>
      </c>
      <c r="AH41" s="719" t="s">
        <v>1792</v>
      </c>
      <c r="AI41" s="24">
        <f t="shared" si="15"/>
        <v>3</v>
      </c>
      <c r="AJ41" s="26">
        <f t="shared" si="9"/>
        <v>3</v>
      </c>
      <c r="AK41" s="519" t="str">
        <f t="shared" si="10"/>
        <v>De acuerdo a lo programado</v>
      </c>
      <c r="AL41" s="116"/>
    </row>
    <row r="42" spans="1:38" ht="164.4" thickTop="1" thickBot="1">
      <c r="A42" s="32"/>
      <c r="B42" s="33">
        <v>3</v>
      </c>
      <c r="C42" s="33">
        <v>0</v>
      </c>
      <c r="D42" s="33">
        <v>3</v>
      </c>
      <c r="E42" s="33">
        <v>0</v>
      </c>
      <c r="F42" s="84" t="s">
        <v>844</v>
      </c>
      <c r="G42" s="84" t="s">
        <v>845</v>
      </c>
      <c r="H42" s="84" t="s">
        <v>840</v>
      </c>
      <c r="I42" s="34"/>
      <c r="J42" s="34">
        <v>1</v>
      </c>
      <c r="K42" s="35">
        <f t="shared" si="0"/>
        <v>1</v>
      </c>
      <c r="L42" s="34"/>
      <c r="M42" s="34">
        <v>1</v>
      </c>
      <c r="N42" s="35">
        <f t="shared" si="1"/>
        <v>1</v>
      </c>
      <c r="O42" s="35">
        <f t="shared" si="2"/>
        <v>2</v>
      </c>
      <c r="P42" s="36"/>
      <c r="Q42" s="37" t="s">
        <v>841</v>
      </c>
      <c r="R42" s="88" t="s">
        <v>846</v>
      </c>
      <c r="S42" s="219">
        <v>2</v>
      </c>
      <c r="T42" s="26">
        <f>IF(S42="","No hay ejecución",IF(AND(F42=0),"No hay Programación", S42/J42))</f>
        <v>2</v>
      </c>
      <c r="U42" s="23" t="str">
        <f t="shared" si="3"/>
        <v>De acuerdo con lo programado</v>
      </c>
      <c r="V42" s="85"/>
      <c r="W42" s="24">
        <v>1</v>
      </c>
      <c r="X42" s="26">
        <f t="shared" si="4"/>
        <v>1</v>
      </c>
      <c r="Y42" s="23" t="str">
        <f t="shared" si="5"/>
        <v>De acuerdo con lo programado</v>
      </c>
      <c r="Z42" s="85"/>
      <c r="AA42" s="618">
        <v>1</v>
      </c>
      <c r="AB42" s="26">
        <f t="shared" si="6"/>
        <v>1</v>
      </c>
      <c r="AC42" s="23" t="str">
        <f t="shared" si="7"/>
        <v>De acuerdo con lo programado</v>
      </c>
      <c r="AD42" s="498"/>
      <c r="AE42" s="668">
        <v>2</v>
      </c>
      <c r="AF42" s="668">
        <v>100</v>
      </c>
      <c r="AG42" s="719" t="s">
        <v>1479</v>
      </c>
      <c r="AH42" s="719" t="s">
        <v>1793</v>
      </c>
      <c r="AI42" s="24">
        <f t="shared" si="15"/>
        <v>6</v>
      </c>
      <c r="AJ42" s="26">
        <f t="shared" si="9"/>
        <v>3</v>
      </c>
      <c r="AK42" s="519" t="str">
        <f t="shared" si="10"/>
        <v>De acuerdo a lo programado</v>
      </c>
      <c r="AL42" s="116"/>
    </row>
    <row r="43" spans="1:38" ht="135.6" thickTop="1" thickBot="1">
      <c r="A43" s="32"/>
      <c r="B43" s="33">
        <v>3</v>
      </c>
      <c r="C43" s="33" t="s">
        <v>352</v>
      </c>
      <c r="D43" s="33">
        <v>3</v>
      </c>
      <c r="E43" s="33">
        <v>0</v>
      </c>
      <c r="F43" s="84" t="s">
        <v>847</v>
      </c>
      <c r="G43" s="84" t="s">
        <v>848</v>
      </c>
      <c r="H43" s="84" t="s">
        <v>849</v>
      </c>
      <c r="I43" s="34">
        <v>1</v>
      </c>
      <c r="J43" s="34">
        <v>2</v>
      </c>
      <c r="K43" s="35">
        <f t="shared" si="0"/>
        <v>3</v>
      </c>
      <c r="L43" s="34">
        <v>1</v>
      </c>
      <c r="M43" s="34">
        <v>2</v>
      </c>
      <c r="N43" s="35">
        <f t="shared" si="1"/>
        <v>3</v>
      </c>
      <c r="O43" s="35">
        <f t="shared" si="2"/>
        <v>6</v>
      </c>
      <c r="P43" s="36"/>
      <c r="Q43" s="37" t="s">
        <v>841</v>
      </c>
      <c r="R43" s="88" t="s">
        <v>850</v>
      </c>
      <c r="S43" s="219"/>
      <c r="T43" s="26" t="str">
        <f>IF(S43="","No hay ejecución",IF(AND(F43=0),"No hay Programación", S43/J43))</f>
        <v>No hay ejecución</v>
      </c>
      <c r="U43" s="23" t="str">
        <f t="shared" si="3"/>
        <v>NA</v>
      </c>
      <c r="V43" s="85" t="s">
        <v>851</v>
      </c>
      <c r="W43" s="24">
        <v>2</v>
      </c>
      <c r="X43" s="26">
        <f t="shared" si="4"/>
        <v>1</v>
      </c>
      <c r="Y43" s="23" t="str">
        <f t="shared" si="5"/>
        <v>De acuerdo con lo programado</v>
      </c>
      <c r="Z43" s="85"/>
      <c r="AA43" s="618">
        <v>3</v>
      </c>
      <c r="AB43" s="26">
        <f t="shared" si="6"/>
        <v>1</v>
      </c>
      <c r="AC43" s="23" t="str">
        <f t="shared" si="7"/>
        <v>De acuerdo con lo programado</v>
      </c>
      <c r="AD43" s="498"/>
      <c r="AE43" s="668">
        <v>6</v>
      </c>
      <c r="AF43" s="668">
        <v>100</v>
      </c>
      <c r="AG43" s="719" t="s">
        <v>1479</v>
      </c>
      <c r="AH43" s="719" t="s">
        <v>1794</v>
      </c>
      <c r="AI43" s="24">
        <f t="shared" si="15"/>
        <v>11</v>
      </c>
      <c r="AJ43" s="26">
        <f t="shared" si="9"/>
        <v>1.8333333333333333</v>
      </c>
      <c r="AK43" s="519" t="str">
        <f t="shared" si="10"/>
        <v>De acuerdo a lo programado</v>
      </c>
      <c r="AL43" s="116"/>
    </row>
    <row r="44" spans="1:38" ht="87.6" thickTop="1" thickBot="1">
      <c r="A44" s="32"/>
      <c r="B44" s="33">
        <v>3</v>
      </c>
      <c r="C44" s="33" t="s">
        <v>837</v>
      </c>
      <c r="D44" s="33">
        <v>1</v>
      </c>
      <c r="E44" s="33">
        <v>0</v>
      </c>
      <c r="F44" s="84" t="s">
        <v>852</v>
      </c>
      <c r="G44" s="84" t="s">
        <v>853</v>
      </c>
      <c r="H44" s="84" t="s">
        <v>854</v>
      </c>
      <c r="I44" s="34">
        <v>25</v>
      </c>
      <c r="J44" s="34">
        <v>25</v>
      </c>
      <c r="K44" s="35">
        <f t="shared" si="0"/>
        <v>50</v>
      </c>
      <c r="L44" s="34">
        <v>25</v>
      </c>
      <c r="M44" s="34">
        <v>25</v>
      </c>
      <c r="N44" s="35">
        <f t="shared" si="1"/>
        <v>50</v>
      </c>
      <c r="O44" s="35">
        <f t="shared" si="2"/>
        <v>100</v>
      </c>
      <c r="P44" s="36"/>
      <c r="Q44" s="37" t="s">
        <v>841</v>
      </c>
      <c r="R44" s="88" t="s">
        <v>855</v>
      </c>
      <c r="S44" s="219">
        <v>1</v>
      </c>
      <c r="T44" s="26">
        <f t="shared" ref="T44:T47" si="17">IF(S44="","No hay ejecución",IF(AND(F44=0),"No hay Programación", S44/J44))</f>
        <v>0.04</v>
      </c>
      <c r="U44" s="23" t="str">
        <f t="shared" si="3"/>
        <v>En riesgo en cumplimiento</v>
      </c>
      <c r="V44" s="85" t="s">
        <v>856</v>
      </c>
      <c r="W44" s="24">
        <v>25</v>
      </c>
      <c r="X44" s="26">
        <f t="shared" si="4"/>
        <v>1</v>
      </c>
      <c r="Y44" s="23" t="str">
        <f t="shared" si="5"/>
        <v>De acuerdo con lo programado</v>
      </c>
      <c r="Z44" s="85"/>
      <c r="AA44" s="618">
        <v>45</v>
      </c>
      <c r="AB44" s="26">
        <f t="shared" si="6"/>
        <v>0.9</v>
      </c>
      <c r="AC44" s="23" t="str">
        <f t="shared" si="7"/>
        <v>De acuerdo con lo programado</v>
      </c>
      <c r="AD44" s="498"/>
      <c r="AE44" s="668">
        <v>100</v>
      </c>
      <c r="AF44" s="668">
        <v>100</v>
      </c>
      <c r="AG44" s="719" t="s">
        <v>1479</v>
      </c>
      <c r="AH44" s="719" t="s">
        <v>1795</v>
      </c>
      <c r="AI44" s="24">
        <f t="shared" si="15"/>
        <v>171</v>
      </c>
      <c r="AJ44" s="26">
        <f t="shared" si="9"/>
        <v>1.71</v>
      </c>
      <c r="AK44" s="519" t="str">
        <f t="shared" si="10"/>
        <v>De acuerdo a lo programado</v>
      </c>
      <c r="AL44" s="116"/>
    </row>
    <row r="45" spans="1:38" ht="106.8" thickTop="1" thickBot="1">
      <c r="A45" s="32"/>
      <c r="B45" s="33">
        <v>3</v>
      </c>
      <c r="C45" s="33" t="s">
        <v>837</v>
      </c>
      <c r="D45" s="33">
        <v>3</v>
      </c>
      <c r="E45" s="33">
        <v>0</v>
      </c>
      <c r="F45" s="84" t="s">
        <v>857</v>
      </c>
      <c r="G45" s="84" t="s">
        <v>858</v>
      </c>
      <c r="H45" s="84" t="s">
        <v>859</v>
      </c>
      <c r="I45" s="34">
        <v>1</v>
      </c>
      <c r="J45" s="34">
        <v>2</v>
      </c>
      <c r="K45" s="35">
        <f t="shared" si="0"/>
        <v>3</v>
      </c>
      <c r="L45" s="34">
        <v>1</v>
      </c>
      <c r="M45" s="34">
        <v>2</v>
      </c>
      <c r="N45" s="35">
        <f t="shared" si="1"/>
        <v>3</v>
      </c>
      <c r="O45" s="35">
        <f t="shared" si="2"/>
        <v>6</v>
      </c>
      <c r="P45" s="36"/>
      <c r="Q45" s="37" t="s">
        <v>841</v>
      </c>
      <c r="R45" s="88" t="s">
        <v>860</v>
      </c>
      <c r="S45" s="219">
        <v>2</v>
      </c>
      <c r="T45" s="26">
        <f t="shared" si="17"/>
        <v>1</v>
      </c>
      <c r="U45" s="23" t="str">
        <f t="shared" si="3"/>
        <v>De acuerdo con lo programado</v>
      </c>
      <c r="V45" s="85"/>
      <c r="W45" s="24">
        <v>2</v>
      </c>
      <c r="X45" s="26">
        <f t="shared" si="4"/>
        <v>1</v>
      </c>
      <c r="Y45" s="23" t="str">
        <f t="shared" si="5"/>
        <v>De acuerdo con lo programado</v>
      </c>
      <c r="Z45" s="85"/>
      <c r="AA45" s="618">
        <v>3</v>
      </c>
      <c r="AB45" s="26">
        <f t="shared" si="6"/>
        <v>1</v>
      </c>
      <c r="AC45" s="23" t="str">
        <f t="shared" si="7"/>
        <v>De acuerdo con lo programado</v>
      </c>
      <c r="AD45" s="498"/>
      <c r="AE45" s="668">
        <v>6</v>
      </c>
      <c r="AF45" s="668">
        <v>100</v>
      </c>
      <c r="AG45" s="719" t="s">
        <v>1479</v>
      </c>
      <c r="AH45" s="719" t="s">
        <v>1796</v>
      </c>
      <c r="AI45" s="24">
        <f t="shared" si="15"/>
        <v>13</v>
      </c>
      <c r="AJ45" s="26">
        <f t="shared" si="9"/>
        <v>2.1666666666666665</v>
      </c>
      <c r="AK45" s="519" t="str">
        <f t="shared" si="10"/>
        <v>De acuerdo a lo programado</v>
      </c>
      <c r="AL45" s="116"/>
    </row>
    <row r="46" spans="1:38" ht="183.6" thickTop="1" thickBot="1">
      <c r="A46" s="32"/>
      <c r="B46" s="33">
        <v>3</v>
      </c>
      <c r="C46" s="33" t="s">
        <v>837</v>
      </c>
      <c r="D46" s="33">
        <v>3</v>
      </c>
      <c r="E46" s="33">
        <v>0</v>
      </c>
      <c r="F46" s="84" t="s">
        <v>861</v>
      </c>
      <c r="G46" s="84" t="s">
        <v>835</v>
      </c>
      <c r="H46" s="84" t="s">
        <v>862</v>
      </c>
      <c r="I46" s="34"/>
      <c r="J46" s="34">
        <v>1</v>
      </c>
      <c r="K46" s="35">
        <f t="shared" si="0"/>
        <v>1</v>
      </c>
      <c r="L46" s="34"/>
      <c r="M46" s="34">
        <v>1</v>
      </c>
      <c r="N46" s="35">
        <f t="shared" si="1"/>
        <v>1</v>
      </c>
      <c r="O46" s="35">
        <f t="shared" si="2"/>
        <v>2</v>
      </c>
      <c r="P46" s="36"/>
      <c r="Q46" s="37" t="s">
        <v>841</v>
      </c>
      <c r="R46" s="88" t="s">
        <v>863</v>
      </c>
      <c r="S46" s="219">
        <v>2</v>
      </c>
      <c r="T46" s="26">
        <f t="shared" si="17"/>
        <v>2</v>
      </c>
      <c r="U46" s="23" t="str">
        <f t="shared" si="3"/>
        <v>De acuerdo con lo programado</v>
      </c>
      <c r="V46" s="85"/>
      <c r="W46" s="24">
        <v>1</v>
      </c>
      <c r="X46" s="26">
        <f t="shared" si="4"/>
        <v>1</v>
      </c>
      <c r="Y46" s="23" t="str">
        <f t="shared" si="5"/>
        <v>De acuerdo con lo programado</v>
      </c>
      <c r="Z46" s="85"/>
      <c r="AA46" s="618">
        <v>1</v>
      </c>
      <c r="AB46" s="26">
        <f t="shared" si="6"/>
        <v>1</v>
      </c>
      <c r="AC46" s="23" t="str">
        <f t="shared" si="7"/>
        <v>De acuerdo con lo programado</v>
      </c>
      <c r="AD46" s="498"/>
      <c r="AE46" s="668">
        <v>2</v>
      </c>
      <c r="AF46" s="668">
        <v>100</v>
      </c>
      <c r="AG46" s="719" t="s">
        <v>1479</v>
      </c>
      <c r="AH46" s="719" t="s">
        <v>1797</v>
      </c>
      <c r="AI46" s="24">
        <f t="shared" si="15"/>
        <v>6</v>
      </c>
      <c r="AJ46" s="26">
        <f t="shared" si="9"/>
        <v>3</v>
      </c>
      <c r="AK46" s="519" t="str">
        <f t="shared" si="10"/>
        <v>De acuerdo a lo programado</v>
      </c>
      <c r="AL46" s="116"/>
    </row>
    <row r="47" spans="1:38" ht="145.19999999999999" thickTop="1" thickBot="1">
      <c r="A47" s="32"/>
      <c r="B47" s="33">
        <v>3</v>
      </c>
      <c r="C47" s="33">
        <v>0</v>
      </c>
      <c r="D47" s="33">
        <v>3</v>
      </c>
      <c r="E47" s="33">
        <v>0</v>
      </c>
      <c r="F47" s="84" t="s">
        <v>864</v>
      </c>
      <c r="G47" s="84" t="s">
        <v>865</v>
      </c>
      <c r="H47" s="84" t="s">
        <v>866</v>
      </c>
      <c r="I47" s="34">
        <v>5</v>
      </c>
      <c r="J47" s="34">
        <v>5</v>
      </c>
      <c r="K47" s="35">
        <f t="shared" si="0"/>
        <v>10</v>
      </c>
      <c r="L47" s="34">
        <v>5</v>
      </c>
      <c r="M47" s="34">
        <v>5</v>
      </c>
      <c r="N47" s="35">
        <f t="shared" si="1"/>
        <v>10</v>
      </c>
      <c r="O47" s="35">
        <f t="shared" si="2"/>
        <v>20</v>
      </c>
      <c r="P47" s="36"/>
      <c r="Q47" s="37" t="s">
        <v>841</v>
      </c>
      <c r="R47" s="88" t="s">
        <v>867</v>
      </c>
      <c r="S47" s="219">
        <v>57</v>
      </c>
      <c r="T47" s="26">
        <f t="shared" si="17"/>
        <v>11.4</v>
      </c>
      <c r="U47" s="23" t="str">
        <f t="shared" si="3"/>
        <v>De acuerdo con lo programado</v>
      </c>
      <c r="V47" s="85"/>
      <c r="W47" s="24">
        <v>5</v>
      </c>
      <c r="X47" s="26">
        <f t="shared" si="4"/>
        <v>1</v>
      </c>
      <c r="Y47" s="23" t="str">
        <f t="shared" si="5"/>
        <v>De acuerdo con lo programado</v>
      </c>
      <c r="Z47" s="85"/>
      <c r="AA47" s="618">
        <v>7</v>
      </c>
      <c r="AB47" s="26">
        <f t="shared" si="6"/>
        <v>0.7</v>
      </c>
      <c r="AC47" s="23" t="str">
        <f t="shared" si="7"/>
        <v>Atraso Leve</v>
      </c>
      <c r="AD47" s="498"/>
      <c r="AE47" s="668">
        <v>20</v>
      </c>
      <c r="AF47" s="668">
        <v>100</v>
      </c>
      <c r="AG47" s="719" t="s">
        <v>1479</v>
      </c>
      <c r="AH47" s="719" t="s">
        <v>1798</v>
      </c>
      <c r="AI47" s="24">
        <f t="shared" si="15"/>
        <v>89</v>
      </c>
      <c r="AJ47" s="26">
        <f t="shared" si="9"/>
        <v>4.45</v>
      </c>
      <c r="AK47" s="519" t="str">
        <f t="shared" si="10"/>
        <v>De acuerdo a lo programado</v>
      </c>
      <c r="AL47" s="116"/>
    </row>
    <row r="48" spans="1:38" s="93" customFormat="1" ht="12.6" thickTop="1">
      <c r="A48" s="187" t="s">
        <v>274</v>
      </c>
      <c r="B48" s="187"/>
      <c r="C48" s="187"/>
      <c r="D48" s="187"/>
      <c r="E48" s="187"/>
      <c r="F48" s="187"/>
      <c r="G48" s="187"/>
      <c r="H48" s="187"/>
      <c r="I48" s="187"/>
      <c r="J48" s="187"/>
      <c r="K48" s="187"/>
      <c r="L48" s="187"/>
      <c r="M48" s="187"/>
      <c r="N48" s="187"/>
      <c r="O48" s="187"/>
      <c r="P48" s="187"/>
      <c r="Q48" s="187"/>
      <c r="R48" s="187"/>
      <c r="S48" s="220"/>
      <c r="T48" s="220"/>
      <c r="U48" s="220"/>
      <c r="V48" s="220"/>
      <c r="W48" s="220"/>
      <c r="X48" s="220"/>
      <c r="Y48" s="220"/>
      <c r="Z48" s="220"/>
      <c r="AA48" s="220"/>
      <c r="AB48" s="220"/>
      <c r="AC48" s="220"/>
      <c r="AD48" s="220"/>
      <c r="AE48" s="281"/>
      <c r="AF48" s="281"/>
      <c r="AG48" s="380"/>
      <c r="AH48" s="380"/>
    </row>
    <row r="49" spans="1:30" ht="10.199999999999999" thickBot="1">
      <c r="A49" s="32"/>
      <c r="B49" s="33"/>
      <c r="C49" s="33"/>
      <c r="D49" s="33"/>
      <c r="E49" s="33"/>
      <c r="F49" s="159"/>
      <c r="G49" s="84"/>
      <c r="H49" s="44"/>
      <c r="I49" s="40"/>
      <c r="J49" s="40"/>
      <c r="K49" s="41">
        <f>I49+J49</f>
        <v>0</v>
      </c>
      <c r="L49" s="40"/>
      <c r="M49" s="40"/>
      <c r="N49" s="41">
        <f>L49+M49</f>
        <v>0</v>
      </c>
      <c r="O49" s="41">
        <f>K49+N49</f>
        <v>0</v>
      </c>
      <c r="P49" s="36"/>
      <c r="Q49" s="37"/>
      <c r="R49" s="38"/>
      <c r="S49" s="189"/>
      <c r="T49" s="97"/>
      <c r="U49" s="190"/>
      <c r="V49" s="5"/>
      <c r="W49" s="189"/>
      <c r="X49" s="97"/>
      <c r="Y49" s="190"/>
      <c r="Z49" s="5"/>
      <c r="AA49" s="191"/>
      <c r="AB49" s="97"/>
      <c r="AC49" s="190"/>
      <c r="AD49" s="5"/>
    </row>
    <row r="50" spans="1:30" ht="10.8" thickTop="1" thickBot="1">
      <c r="A50" s="32"/>
      <c r="B50" s="33"/>
      <c r="C50" s="33"/>
      <c r="D50" s="33"/>
      <c r="E50" s="33"/>
      <c r="F50" s="159"/>
      <c r="G50" s="84"/>
      <c r="H50" s="44"/>
      <c r="I50" s="40"/>
      <c r="J50" s="40"/>
      <c r="K50" s="41">
        <f t="shared" ref="K50:K52" si="18">I50+J50</f>
        <v>0</v>
      </c>
      <c r="L50" s="40"/>
      <c r="M50" s="40"/>
      <c r="N50" s="41">
        <f t="shared" ref="N50:N52" si="19">L50+M50</f>
        <v>0</v>
      </c>
      <c r="O50" s="41">
        <f t="shared" ref="O50:O52" si="20">K50+N50</f>
        <v>0</v>
      </c>
      <c r="P50" s="36"/>
      <c r="Q50" s="37"/>
      <c r="R50" s="38"/>
      <c r="S50" s="189"/>
      <c r="T50" s="97"/>
      <c r="U50" s="190"/>
      <c r="V50" s="5"/>
      <c r="W50" s="189"/>
      <c r="X50" s="97"/>
      <c r="Y50" s="190"/>
      <c r="Z50" s="5"/>
      <c r="AA50" s="191"/>
      <c r="AB50" s="97"/>
      <c r="AC50" s="190"/>
      <c r="AD50" s="5"/>
    </row>
    <row r="51" spans="1:30" ht="10.8" thickTop="1" thickBot="1">
      <c r="A51" s="32"/>
      <c r="B51" s="33"/>
      <c r="C51" s="33"/>
      <c r="D51" s="33"/>
      <c r="E51" s="33"/>
      <c r="F51" s="159"/>
      <c r="G51" s="84"/>
      <c r="H51" s="44"/>
      <c r="I51" s="40"/>
      <c r="J51" s="40"/>
      <c r="K51" s="41">
        <f t="shared" si="18"/>
        <v>0</v>
      </c>
      <c r="L51" s="40"/>
      <c r="M51" s="40"/>
      <c r="N51" s="41">
        <f t="shared" si="19"/>
        <v>0</v>
      </c>
      <c r="O51" s="41">
        <f t="shared" si="20"/>
        <v>0</v>
      </c>
      <c r="P51" s="36"/>
      <c r="Q51" s="37"/>
      <c r="R51" s="38"/>
      <c r="S51" s="189"/>
      <c r="T51" s="97"/>
      <c r="U51" s="190"/>
      <c r="V51" s="5"/>
      <c r="W51" s="189"/>
      <c r="X51" s="97"/>
      <c r="Y51" s="190"/>
      <c r="Z51" s="5"/>
      <c r="AA51" s="191"/>
      <c r="AB51" s="97"/>
      <c r="AC51" s="190"/>
      <c r="AD51" s="5"/>
    </row>
    <row r="52" spans="1:30" ht="10.8" thickTop="1" thickBot="1">
      <c r="A52" s="32"/>
      <c r="B52" s="33"/>
      <c r="C52" s="33"/>
      <c r="D52" s="33"/>
      <c r="E52" s="33"/>
      <c r="F52" s="159"/>
      <c r="G52" s="84"/>
      <c r="H52" s="44"/>
      <c r="I52" s="40"/>
      <c r="J52" s="40"/>
      <c r="K52" s="41">
        <f t="shared" si="18"/>
        <v>0</v>
      </c>
      <c r="L52" s="40"/>
      <c r="M52" s="40"/>
      <c r="N52" s="41">
        <f t="shared" si="19"/>
        <v>0</v>
      </c>
      <c r="O52" s="41">
        <f t="shared" si="20"/>
        <v>0</v>
      </c>
      <c r="P52" s="36"/>
      <c r="Q52" s="37"/>
      <c r="R52" s="38"/>
      <c r="S52" s="189"/>
      <c r="T52" s="97"/>
      <c r="U52" s="190"/>
      <c r="V52" s="5"/>
      <c r="W52" s="189"/>
      <c r="X52" s="97"/>
      <c r="Y52" s="190"/>
      <c r="Z52" s="5"/>
      <c r="AA52" s="191"/>
      <c r="AB52" s="97"/>
      <c r="AC52" s="190"/>
      <c r="AD52" s="5"/>
    </row>
    <row r="53" spans="1:30" ht="10.8" thickTop="1" thickBot="1">
      <c r="A53" s="6"/>
      <c r="B53" s="6"/>
      <c r="C53" s="6"/>
      <c r="D53" s="6"/>
      <c r="E53" s="6"/>
      <c r="F53" s="7"/>
      <c r="G53" s="8"/>
      <c r="H53" s="8"/>
      <c r="I53" s="9"/>
      <c r="J53" s="9"/>
      <c r="K53" s="9"/>
      <c r="L53" s="9"/>
      <c r="M53" s="9"/>
      <c r="N53" s="9"/>
      <c r="O53" s="9"/>
      <c r="P53" s="9"/>
      <c r="Q53" s="9"/>
      <c r="R53" s="9"/>
      <c r="AD53" s="5"/>
    </row>
    <row r="54" spans="1:30" ht="10.5" customHeight="1" thickTop="1" thickBot="1">
      <c r="A54" s="806" t="s">
        <v>223</v>
      </c>
      <c r="B54" s="807"/>
      <c r="C54" s="807"/>
      <c r="D54" s="807"/>
      <c r="E54" s="807"/>
      <c r="F54" s="45" t="s">
        <v>868</v>
      </c>
      <c r="G54" s="10"/>
      <c r="H54" s="10"/>
      <c r="I54" s="9"/>
      <c r="J54" s="9"/>
      <c r="K54" s="9"/>
      <c r="L54" s="9"/>
      <c r="M54" s="9"/>
      <c r="N54" s="9"/>
      <c r="O54" s="9"/>
      <c r="P54" s="9"/>
      <c r="Q54" s="9"/>
      <c r="R54" s="9"/>
    </row>
    <row r="55" spans="1:30" ht="10.8" thickTop="1" thickBot="1">
      <c r="A55" s="11"/>
      <c r="B55" s="11"/>
      <c r="C55" s="11"/>
      <c r="D55" s="11"/>
      <c r="E55" s="11"/>
      <c r="F55" s="12"/>
      <c r="G55" s="10"/>
      <c r="H55" s="10"/>
      <c r="I55" s="9"/>
      <c r="J55" s="9"/>
      <c r="K55" s="9"/>
      <c r="L55" s="9"/>
      <c r="M55" s="9"/>
      <c r="N55" s="9"/>
      <c r="O55" s="9"/>
      <c r="P55" s="9"/>
      <c r="Q55" s="9"/>
      <c r="R55" s="9"/>
    </row>
    <row r="56" spans="1:30" ht="12" customHeight="1" thickTop="1" thickBot="1">
      <c r="A56" s="808" t="s">
        <v>224</v>
      </c>
      <c r="B56" s="809"/>
      <c r="C56" s="809"/>
      <c r="D56" s="809"/>
      <c r="E56" s="809"/>
      <c r="F56" s="45" t="s">
        <v>869</v>
      </c>
      <c r="G56" s="10"/>
      <c r="H56" s="10"/>
      <c r="I56" s="9"/>
      <c r="J56" s="9"/>
      <c r="K56" s="9"/>
      <c r="L56" s="9"/>
      <c r="M56" s="9"/>
      <c r="N56" s="9"/>
      <c r="O56" s="9"/>
      <c r="P56" s="9"/>
      <c r="Q56" s="9"/>
      <c r="R56" s="9"/>
    </row>
    <row r="57" spans="1:30" ht="10.8" thickTop="1" thickBot="1">
      <c r="A57" s="13"/>
      <c r="B57" s="13"/>
      <c r="C57" s="13"/>
      <c r="D57" s="13"/>
      <c r="E57" s="13"/>
      <c r="F57" s="14"/>
      <c r="G57" s="10"/>
      <c r="H57" s="10"/>
      <c r="I57" s="9"/>
      <c r="J57" s="9"/>
      <c r="K57" s="9"/>
      <c r="L57" s="9"/>
      <c r="M57" s="9"/>
      <c r="N57" s="9"/>
      <c r="O57" s="9"/>
      <c r="P57" s="9"/>
      <c r="Q57" s="9"/>
      <c r="R57" s="9"/>
    </row>
    <row r="58" spans="1:30" ht="10.8" thickTop="1" thickBot="1">
      <c r="A58" s="15" t="s">
        <v>226</v>
      </c>
      <c r="B58" s="6"/>
      <c r="C58" s="16"/>
      <c r="D58" s="6"/>
      <c r="E58" s="6"/>
      <c r="F58" s="7"/>
      <c r="G58" s="10"/>
      <c r="H58" s="10"/>
      <c r="I58" s="9"/>
      <c r="J58" s="9"/>
      <c r="K58" s="9"/>
      <c r="L58" s="9"/>
      <c r="M58" s="9"/>
      <c r="N58" s="9"/>
      <c r="O58" s="9"/>
      <c r="P58" s="9"/>
      <c r="Q58" s="9"/>
      <c r="R58" s="9"/>
    </row>
    <row r="59" spans="1:30" ht="13.35" customHeight="1" thickTop="1" thickBot="1">
      <c r="A59" s="17">
        <v>1</v>
      </c>
      <c r="B59" s="6" t="s">
        <v>227</v>
      </c>
      <c r="C59" s="16"/>
      <c r="D59" s="6"/>
      <c r="E59" s="6"/>
      <c r="F59" s="7"/>
      <c r="G59" s="10"/>
      <c r="H59" s="10"/>
      <c r="I59" s="9"/>
      <c r="J59" s="9"/>
      <c r="K59" s="9"/>
      <c r="L59" s="9"/>
      <c r="M59" s="9"/>
      <c r="N59" s="9"/>
      <c r="O59" s="9"/>
      <c r="P59" s="9"/>
      <c r="Q59" s="9"/>
      <c r="R59" s="9"/>
    </row>
    <row r="60" spans="1:30" ht="13.35" customHeight="1" thickTop="1" thickBot="1">
      <c r="A60" s="17">
        <v>2</v>
      </c>
      <c r="B60" s="6" t="s">
        <v>228</v>
      </c>
      <c r="C60" s="16"/>
      <c r="D60" s="6"/>
      <c r="E60" s="6"/>
      <c r="F60" s="7"/>
      <c r="G60" s="10"/>
      <c r="H60" s="10"/>
      <c r="I60" s="9"/>
      <c r="J60" s="9"/>
      <c r="K60" s="9"/>
      <c r="L60" s="9"/>
      <c r="M60" s="9"/>
      <c r="N60" s="9"/>
      <c r="O60" s="9"/>
      <c r="P60" s="9"/>
      <c r="Q60" s="9"/>
      <c r="R60" s="9"/>
    </row>
    <row r="61" spans="1:30" ht="13.35" customHeight="1" thickTop="1" thickBot="1">
      <c r="A61" s="17">
        <v>3</v>
      </c>
      <c r="B61" s="6" t="s">
        <v>229</v>
      </c>
      <c r="C61" s="18"/>
      <c r="D61" s="6"/>
      <c r="E61" s="6"/>
      <c r="F61" s="7"/>
      <c r="G61" s="19"/>
      <c r="H61" s="19"/>
      <c r="I61" s="9"/>
      <c r="J61" s="9"/>
      <c r="K61" s="9"/>
      <c r="L61" s="9"/>
      <c r="M61" s="9"/>
      <c r="N61" s="9"/>
      <c r="O61" s="9"/>
      <c r="P61" s="9"/>
      <c r="Q61" s="9"/>
      <c r="R61" s="9"/>
    </row>
    <row r="62" spans="1:30" ht="13.35" customHeight="1" thickTop="1" thickBot="1">
      <c r="A62" s="17">
        <v>4</v>
      </c>
      <c r="B62" s="6" t="s">
        <v>294</v>
      </c>
      <c r="C62" s="18"/>
      <c r="D62" s="6"/>
      <c r="E62" s="6"/>
      <c r="F62" s="7"/>
      <c r="G62" s="8"/>
      <c r="H62" s="8"/>
      <c r="I62" s="9"/>
      <c r="J62" s="9"/>
      <c r="K62" s="9"/>
      <c r="L62" s="9"/>
      <c r="M62" s="9"/>
      <c r="N62" s="9"/>
      <c r="O62" s="9"/>
      <c r="P62" s="9"/>
      <c r="Q62" s="9"/>
      <c r="R62" s="9"/>
    </row>
    <row r="63" spans="1:30" ht="13.35" customHeight="1" thickTop="1" thickBot="1">
      <c r="A63" s="17">
        <v>5</v>
      </c>
      <c r="B63" s="6" t="s">
        <v>231</v>
      </c>
      <c r="C63" s="18"/>
      <c r="D63" s="6"/>
      <c r="E63" s="6"/>
      <c r="F63" s="7"/>
      <c r="G63" s="8"/>
      <c r="H63" s="8"/>
      <c r="I63" s="9"/>
      <c r="J63" s="9"/>
      <c r="K63" s="9"/>
      <c r="L63" s="9"/>
      <c r="M63" s="9"/>
      <c r="N63" s="9"/>
      <c r="O63" s="9"/>
      <c r="P63" s="9"/>
      <c r="Q63" s="9"/>
      <c r="R63" s="9"/>
    </row>
    <row r="64" spans="1:30" ht="13.35" customHeight="1" thickTop="1">
      <c r="A64" s="17">
        <v>6</v>
      </c>
      <c r="B64" s="19" t="s">
        <v>232</v>
      </c>
      <c r="C64" s="18"/>
      <c r="D64" s="6"/>
      <c r="E64" s="6"/>
      <c r="F64" s="7"/>
      <c r="G64" s="10"/>
      <c r="H64" s="10"/>
      <c r="I64" s="14"/>
      <c r="J64" s="14"/>
      <c r="K64" s="14"/>
      <c r="L64" s="14"/>
      <c r="M64" s="14"/>
      <c r="N64" s="14"/>
      <c r="O64" s="14"/>
      <c r="P64" s="14"/>
      <c r="Q64" s="14"/>
      <c r="R64" s="14"/>
    </row>
    <row r="65" spans="1:34" ht="13.35" customHeight="1">
      <c r="A65" s="17">
        <v>7</v>
      </c>
      <c r="B65" s="6" t="s">
        <v>233</v>
      </c>
      <c r="D65" s="6"/>
      <c r="E65" s="6"/>
      <c r="F65" s="7"/>
      <c r="G65" s="10"/>
      <c r="H65" s="10"/>
      <c r="I65" s="14"/>
      <c r="J65" s="14"/>
      <c r="K65" s="14"/>
      <c r="L65" s="14"/>
      <c r="M65" s="14"/>
      <c r="N65" s="14"/>
      <c r="O65" s="14"/>
      <c r="P65" s="14"/>
      <c r="Q65" s="14"/>
      <c r="R65" s="14"/>
    </row>
    <row r="66" spans="1:34" s="28" customFormat="1" ht="13.35" customHeight="1">
      <c r="A66" s="17">
        <v>8</v>
      </c>
      <c r="B66" s="20" t="s">
        <v>234</v>
      </c>
      <c r="C66" s="6"/>
      <c r="D66" s="19"/>
      <c r="E66" s="19"/>
      <c r="F66" s="7"/>
      <c r="G66" s="10"/>
      <c r="H66" s="10"/>
      <c r="I66" s="14"/>
      <c r="J66" s="14"/>
      <c r="K66" s="14"/>
      <c r="L66" s="14"/>
      <c r="M66" s="14"/>
      <c r="N66" s="14"/>
      <c r="O66" s="14"/>
      <c r="P66" s="14"/>
      <c r="Q66" s="14"/>
      <c r="R66" s="14"/>
      <c r="AE66" s="310"/>
      <c r="AF66" s="310"/>
      <c r="AG66" s="364"/>
      <c r="AH66" s="364"/>
    </row>
    <row r="67" spans="1:34" ht="13.35" customHeight="1">
      <c r="A67" s="17">
        <v>9</v>
      </c>
      <c r="B67" s="20" t="s">
        <v>235</v>
      </c>
      <c r="C67" s="6"/>
      <c r="D67" s="6"/>
      <c r="E67" s="6"/>
      <c r="F67" s="7"/>
      <c r="G67" s="10"/>
      <c r="H67" s="10"/>
      <c r="I67" s="14"/>
      <c r="J67" s="14"/>
      <c r="K67" s="14"/>
      <c r="L67" s="14"/>
      <c r="M67" s="14"/>
      <c r="N67" s="14"/>
      <c r="O67" s="14"/>
      <c r="P67" s="14"/>
      <c r="Q67" s="14"/>
      <c r="R67" s="14"/>
    </row>
    <row r="68" spans="1:34" ht="13.35" hidden="1" customHeight="1">
      <c r="A68" s="17">
        <v>10</v>
      </c>
      <c r="B68" s="20" t="s">
        <v>236</v>
      </c>
      <c r="C68" s="6"/>
      <c r="D68" s="6"/>
      <c r="E68" s="6"/>
      <c r="F68" s="7"/>
      <c r="G68" s="10"/>
      <c r="H68" s="10"/>
      <c r="I68" s="14"/>
      <c r="J68" s="14"/>
      <c r="K68" s="14"/>
      <c r="L68" s="14"/>
      <c r="M68" s="14"/>
      <c r="N68" s="14"/>
      <c r="O68" s="14"/>
      <c r="P68" s="14"/>
      <c r="Q68" s="14"/>
      <c r="R68" s="14"/>
    </row>
    <row r="69" spans="1:34" ht="13.35" customHeight="1">
      <c r="A69" s="17">
        <v>10</v>
      </c>
      <c r="B69" s="20" t="s">
        <v>237</v>
      </c>
      <c r="C69" s="6"/>
      <c r="D69" s="6"/>
      <c r="E69" s="6"/>
      <c r="F69" s="7"/>
      <c r="G69" s="10"/>
      <c r="H69" s="10"/>
      <c r="I69" s="14"/>
      <c r="J69" s="14"/>
      <c r="K69" s="14"/>
      <c r="L69" s="14"/>
      <c r="M69" s="14"/>
      <c r="N69" s="14"/>
      <c r="O69" s="14"/>
      <c r="P69" s="14"/>
      <c r="Q69" s="14"/>
      <c r="R69" s="14"/>
    </row>
    <row r="70" spans="1:34" ht="13.35" customHeight="1">
      <c r="A70" s="17">
        <v>11</v>
      </c>
      <c r="B70" s="6" t="s">
        <v>238</v>
      </c>
      <c r="C70" s="6"/>
      <c r="D70" s="6"/>
      <c r="E70" s="6"/>
      <c r="F70" s="7"/>
      <c r="G70" s="10"/>
      <c r="H70" s="10"/>
      <c r="I70" s="14"/>
      <c r="J70" s="14"/>
      <c r="K70" s="14"/>
      <c r="L70" s="14"/>
      <c r="M70" s="14"/>
      <c r="N70" s="14"/>
      <c r="O70" s="14"/>
      <c r="P70" s="14"/>
      <c r="Q70" s="14"/>
      <c r="R70" s="14"/>
    </row>
    <row r="71" spans="1:34" ht="13.35" customHeight="1">
      <c r="A71" s="17">
        <v>12</v>
      </c>
      <c r="B71" s="20" t="s">
        <v>239</v>
      </c>
      <c r="C71" s="6"/>
      <c r="D71" s="6"/>
      <c r="E71" s="6"/>
      <c r="F71" s="7"/>
      <c r="G71" s="10"/>
      <c r="H71" s="10"/>
      <c r="I71" s="14"/>
      <c r="J71" s="14"/>
      <c r="K71" s="14"/>
      <c r="L71" s="14"/>
      <c r="M71" s="14"/>
      <c r="N71" s="14"/>
      <c r="O71" s="14"/>
      <c r="P71" s="14"/>
      <c r="Q71" s="14"/>
      <c r="R71" s="14"/>
    </row>
    <row r="72" spans="1:34" ht="10.199999999999999" thickBot="1">
      <c r="A72" s="19"/>
      <c r="C72" s="19"/>
      <c r="D72" s="19"/>
      <c r="E72" s="19"/>
      <c r="F72" s="21"/>
      <c r="G72" s="22"/>
      <c r="H72" s="22"/>
      <c r="I72" s="22"/>
      <c r="J72" s="22"/>
      <c r="K72" s="22"/>
      <c r="L72" s="22"/>
      <c r="M72" s="22"/>
      <c r="N72" s="22"/>
      <c r="O72" s="22"/>
      <c r="P72" s="22"/>
      <c r="Q72" s="22"/>
      <c r="R72" s="22"/>
    </row>
    <row r="73" spans="1:34" ht="10.199999999999999" thickTop="1">
      <c r="A73" s="19"/>
      <c r="C73" s="19"/>
      <c r="D73" s="19"/>
      <c r="E73" s="19"/>
      <c r="F73" s="21"/>
      <c r="G73" s="19"/>
      <c r="H73" s="19"/>
      <c r="I73" s="19"/>
      <c r="J73" s="19"/>
      <c r="K73" s="19"/>
      <c r="L73" s="19"/>
      <c r="M73" s="19"/>
      <c r="N73" s="19"/>
      <c r="O73" s="19"/>
      <c r="P73" s="19"/>
      <c r="Q73" s="19"/>
      <c r="R73" s="19"/>
    </row>
    <row r="74" spans="1:34" s="28" customFormat="1">
      <c r="A74" s="19"/>
      <c r="B74" s="19"/>
      <c r="C74" s="19"/>
      <c r="D74" s="19"/>
      <c r="E74" s="19"/>
      <c r="F74" s="21"/>
      <c r="G74" s="19"/>
      <c r="H74" s="19"/>
      <c r="I74" s="19"/>
      <c r="J74" s="19"/>
      <c r="K74" s="19"/>
      <c r="L74" s="19"/>
      <c r="M74" s="19"/>
      <c r="N74" s="19"/>
      <c r="O74" s="19"/>
      <c r="P74" s="19"/>
      <c r="Q74" s="19"/>
      <c r="R74" s="19"/>
      <c r="AE74" s="310"/>
      <c r="AF74" s="310"/>
      <c r="AG74" s="364"/>
      <c r="AH74" s="364"/>
    </row>
    <row r="75" spans="1:34" s="28" customFormat="1" ht="9.75" customHeight="1">
      <c r="A75" s="19"/>
      <c r="B75" s="19"/>
      <c r="C75" s="19"/>
      <c r="D75" s="19"/>
      <c r="E75" s="19"/>
      <c r="F75" s="21"/>
      <c r="G75" s="19"/>
      <c r="H75" s="19"/>
      <c r="I75" s="19"/>
      <c r="J75" s="19"/>
      <c r="K75" s="19"/>
      <c r="L75" s="19"/>
      <c r="M75" s="19"/>
      <c r="N75" s="19"/>
      <c r="O75" s="19"/>
      <c r="P75" s="19"/>
      <c r="Q75" s="19"/>
      <c r="R75" s="19"/>
      <c r="AE75" s="310"/>
      <c r="AF75" s="310"/>
      <c r="AG75" s="364"/>
      <c r="AH75" s="364"/>
    </row>
    <row r="76" spans="1:34" s="28" customFormat="1">
      <c r="A76" s="19"/>
      <c r="B76" s="19"/>
      <c r="C76" s="19"/>
      <c r="D76" s="19"/>
      <c r="E76" s="19"/>
      <c r="F76" s="21"/>
      <c r="G76" s="19"/>
      <c r="H76" s="19"/>
      <c r="I76" s="19"/>
      <c r="J76" s="19"/>
      <c r="K76" s="19"/>
      <c r="L76" s="19"/>
      <c r="M76" s="19"/>
      <c r="N76" s="19"/>
      <c r="O76" s="19"/>
      <c r="P76" s="19"/>
      <c r="Q76" s="19"/>
      <c r="R76" s="19"/>
      <c r="AE76" s="310"/>
      <c r="AF76" s="310"/>
      <c r="AG76" s="364"/>
      <c r="AH76" s="364"/>
    </row>
    <row r="77" spans="1:34" s="28" customFormat="1" ht="9" customHeight="1">
      <c r="A77" s="1"/>
      <c r="B77" s="1"/>
      <c r="C77" s="1"/>
      <c r="D77" s="1"/>
      <c r="E77" s="1"/>
      <c r="F77" s="3"/>
      <c r="G77" s="1"/>
      <c r="H77" s="1"/>
      <c r="I77" s="1"/>
      <c r="J77" s="1"/>
      <c r="K77" s="1"/>
      <c r="L77" s="1"/>
      <c r="M77" s="1"/>
      <c r="N77" s="1"/>
      <c r="O77" s="1"/>
      <c r="P77" s="1"/>
      <c r="Q77" s="1"/>
      <c r="R77" s="1"/>
      <c r="AE77" s="310"/>
      <c r="AF77" s="310"/>
      <c r="AG77" s="364"/>
      <c r="AH77" s="364"/>
    </row>
    <row r="78" spans="1:34" s="28" customFormat="1">
      <c r="A78" s="1"/>
      <c r="B78" s="1"/>
      <c r="C78" s="1"/>
      <c r="D78" s="1"/>
      <c r="E78" s="1"/>
      <c r="F78" s="3"/>
      <c r="G78" s="1"/>
      <c r="H78" s="1"/>
      <c r="I78" s="1"/>
      <c r="J78" s="1"/>
      <c r="K78" s="1"/>
      <c r="L78" s="1"/>
      <c r="M78" s="1"/>
      <c r="N78" s="1"/>
      <c r="O78" s="1"/>
      <c r="P78" s="1"/>
      <c r="Q78" s="1"/>
      <c r="R78" s="1"/>
      <c r="AE78" s="310"/>
      <c r="AF78" s="310"/>
      <c r="AG78" s="364"/>
      <c r="AH78" s="364"/>
    </row>
    <row r="79" spans="1:34" s="28" customFormat="1">
      <c r="A79" s="1"/>
      <c r="B79" s="1"/>
      <c r="C79" s="1"/>
      <c r="D79" s="1"/>
      <c r="E79" s="1"/>
      <c r="F79" s="3"/>
      <c r="G79" s="1"/>
      <c r="H79" s="1"/>
      <c r="I79" s="1"/>
      <c r="J79" s="1"/>
      <c r="K79" s="1"/>
      <c r="L79" s="1"/>
      <c r="M79" s="1"/>
      <c r="N79" s="1"/>
      <c r="O79" s="1"/>
      <c r="P79" s="1"/>
      <c r="Q79" s="1"/>
      <c r="R79" s="1"/>
      <c r="AE79" s="310"/>
      <c r="AF79" s="310"/>
      <c r="AG79" s="364"/>
      <c r="AH79" s="364"/>
    </row>
    <row r="80" spans="1:34" s="28" customFormat="1">
      <c r="A80" s="1"/>
      <c r="B80" s="1"/>
      <c r="C80" s="1"/>
      <c r="D80" s="1"/>
      <c r="E80" s="1"/>
      <c r="F80" s="3"/>
      <c r="G80" s="1"/>
      <c r="H80" s="1"/>
      <c r="I80" s="1"/>
      <c r="J80" s="1"/>
      <c r="K80" s="1"/>
      <c r="L80" s="1"/>
      <c r="M80" s="1"/>
      <c r="N80" s="1"/>
      <c r="O80" s="1"/>
      <c r="P80" s="1"/>
      <c r="Q80" s="1"/>
      <c r="R80" s="1"/>
      <c r="AE80" s="310"/>
      <c r="AF80" s="310"/>
      <c r="AG80" s="364"/>
      <c r="AH80" s="364"/>
    </row>
    <row r="81" spans="1:34" s="28" customFormat="1">
      <c r="A81" s="1"/>
      <c r="B81" s="1"/>
      <c r="C81" s="1"/>
      <c r="D81" s="1"/>
      <c r="E81" s="1"/>
      <c r="F81" s="3"/>
      <c r="G81" s="1"/>
      <c r="H81" s="1"/>
      <c r="I81" s="1"/>
      <c r="J81" s="1"/>
      <c r="K81" s="1"/>
      <c r="L81" s="1"/>
      <c r="M81" s="1"/>
      <c r="N81" s="1"/>
      <c r="O81" s="1"/>
      <c r="P81" s="1"/>
      <c r="Q81" s="1"/>
      <c r="R81" s="1"/>
      <c r="AE81" s="310"/>
      <c r="AF81" s="310"/>
      <c r="AG81" s="364"/>
      <c r="AH81" s="364"/>
    </row>
    <row r="82" spans="1:34" s="28" customFormat="1">
      <c r="A82" s="1"/>
      <c r="B82" s="1"/>
      <c r="C82" s="1"/>
      <c r="D82" s="1"/>
      <c r="E82" s="1"/>
      <c r="F82" s="3"/>
      <c r="G82" s="1"/>
      <c r="H82" s="1"/>
      <c r="I82" s="1"/>
      <c r="J82" s="1"/>
      <c r="K82" s="1"/>
      <c r="L82" s="1"/>
      <c r="M82" s="1"/>
      <c r="N82" s="1"/>
      <c r="O82" s="1"/>
      <c r="P82" s="1"/>
      <c r="Q82" s="1"/>
      <c r="R82" s="1"/>
      <c r="AE82" s="310"/>
      <c r="AF82" s="310"/>
      <c r="AG82" s="364"/>
      <c r="AH82" s="364"/>
    </row>
    <row r="83" spans="1:34" s="28" customFormat="1">
      <c r="A83" s="1"/>
      <c r="B83" s="1"/>
      <c r="C83" s="1"/>
      <c r="D83" s="1"/>
      <c r="E83" s="1"/>
      <c r="F83" s="3"/>
      <c r="G83" s="1"/>
      <c r="H83" s="1"/>
      <c r="I83" s="1"/>
      <c r="J83" s="1"/>
      <c r="K83" s="1"/>
      <c r="L83" s="1"/>
      <c r="M83" s="1"/>
      <c r="N83" s="1"/>
      <c r="O83" s="1"/>
      <c r="P83" s="1"/>
      <c r="Q83" s="1"/>
      <c r="R83" s="1"/>
      <c r="AE83" s="310"/>
      <c r="AF83" s="310"/>
      <c r="AG83" s="364"/>
      <c r="AH83" s="364"/>
    </row>
    <row r="84" spans="1:34" s="28" customFormat="1">
      <c r="A84" s="1"/>
      <c r="B84" s="1"/>
      <c r="C84" s="1"/>
      <c r="D84" s="1"/>
      <c r="E84" s="1"/>
      <c r="F84" s="3"/>
      <c r="G84" s="1"/>
      <c r="H84" s="1"/>
      <c r="I84" s="1"/>
      <c r="J84" s="1"/>
      <c r="K84" s="1"/>
      <c r="L84" s="1"/>
      <c r="M84" s="1"/>
      <c r="N84" s="1"/>
      <c r="O84" s="1"/>
      <c r="P84" s="1"/>
      <c r="Q84" s="1"/>
      <c r="R84" s="1"/>
      <c r="AE84" s="310"/>
      <c r="AF84" s="310"/>
      <c r="AG84" s="364"/>
      <c r="AH84" s="364"/>
    </row>
    <row r="85" spans="1:34" s="28" customFormat="1">
      <c r="A85" s="1"/>
      <c r="B85" s="1"/>
      <c r="C85" s="1"/>
      <c r="D85" s="1"/>
      <c r="E85" s="1"/>
      <c r="F85" s="3"/>
      <c r="G85" s="1"/>
      <c r="H85" s="1"/>
      <c r="I85" s="1"/>
      <c r="J85" s="1"/>
      <c r="K85" s="1"/>
      <c r="L85" s="1"/>
      <c r="M85" s="1"/>
      <c r="N85" s="1"/>
      <c r="O85" s="1"/>
      <c r="P85" s="1"/>
      <c r="Q85" s="1"/>
      <c r="R85" s="1"/>
      <c r="AE85" s="310"/>
      <c r="AF85" s="310"/>
      <c r="AG85" s="364"/>
      <c r="AH85" s="364"/>
    </row>
    <row r="86" spans="1:34" s="28" customFormat="1">
      <c r="A86" s="1"/>
      <c r="B86" s="1"/>
      <c r="C86" s="1"/>
      <c r="D86" s="1"/>
      <c r="E86" s="1"/>
      <c r="F86" s="3"/>
      <c r="G86" s="1"/>
      <c r="H86" s="1"/>
      <c r="I86" s="1"/>
      <c r="J86" s="1"/>
      <c r="K86" s="1"/>
      <c r="L86" s="1"/>
      <c r="M86" s="1"/>
      <c r="N86" s="1"/>
      <c r="O86" s="1"/>
      <c r="P86" s="1"/>
      <c r="Q86" s="1"/>
      <c r="R86" s="1"/>
      <c r="AE86" s="310"/>
      <c r="AF86" s="310"/>
      <c r="AG86" s="364"/>
      <c r="AH86" s="364"/>
    </row>
  </sheetData>
  <autoFilter ref="AE13:AG52" xr:uid="{2E0B7C5A-796B-4ED5-9909-9DC192CEECA1}"/>
  <mergeCells count="48">
    <mergeCell ref="A8:E8"/>
    <mergeCell ref="A1:E1"/>
    <mergeCell ref="G1:Q3"/>
    <mergeCell ref="A2:E2"/>
    <mergeCell ref="A6:E6"/>
    <mergeCell ref="A7:E7"/>
    <mergeCell ref="A9:E9"/>
    <mergeCell ref="A11:A14"/>
    <mergeCell ref="B11:E11"/>
    <mergeCell ref="AI11:AL12"/>
    <mergeCell ref="B12:B14"/>
    <mergeCell ref="C12:C14"/>
    <mergeCell ref="D12:D14"/>
    <mergeCell ref="E12:E14"/>
    <mergeCell ref="F12:F14"/>
    <mergeCell ref="G12:O12"/>
    <mergeCell ref="AE12:AH12"/>
    <mergeCell ref="G13:G14"/>
    <mergeCell ref="H13:H14"/>
    <mergeCell ref="I13:N13"/>
    <mergeCell ref="S13:S14"/>
    <mergeCell ref="T13:T14"/>
    <mergeCell ref="AA12:AD12"/>
    <mergeCell ref="A56:E56"/>
    <mergeCell ref="AC13:AC14"/>
    <mergeCell ref="AD13:AD14"/>
    <mergeCell ref="AE13:AE14"/>
    <mergeCell ref="U13:U14"/>
    <mergeCell ref="V13:V14"/>
    <mergeCell ref="W13:W14"/>
    <mergeCell ref="X13:X14"/>
    <mergeCell ref="P12:P14"/>
    <mergeCell ref="Q12:Q14"/>
    <mergeCell ref="R12:R14"/>
    <mergeCell ref="S12:V12"/>
    <mergeCell ref="W12:Z12"/>
    <mergeCell ref="AI13:AI14"/>
    <mergeCell ref="AJ13:AJ14"/>
    <mergeCell ref="AK13:AK14"/>
    <mergeCell ref="AL13:AL14"/>
    <mergeCell ref="A54:E54"/>
    <mergeCell ref="AG13:AG14"/>
    <mergeCell ref="AH13:AH14"/>
    <mergeCell ref="AF13:AF14"/>
    <mergeCell ref="Y13:Y14"/>
    <mergeCell ref="Z13:Z14"/>
    <mergeCell ref="AA13:AA14"/>
    <mergeCell ref="AB13:AB14"/>
  </mergeCells>
  <conditionalFormatting sqref="AK15:AK47">
    <cfRule type="containsText" dxfId="11" priority="1" operator="containsText" text="De Acuerdo a lo Programado">
      <formula>NOT(ISERROR(SEARCH("De Acuerdo a lo Programado",AK15)))</formula>
    </cfRule>
    <cfRule type="containsText" dxfId="10" priority="2" operator="containsText" text="Atraso Leve">
      <formula>NOT(ISERROR(SEARCH("Atraso Leve",AK15)))</formula>
    </cfRule>
    <cfRule type="containsText" dxfId="9" priority="3" operator="containsText" text="En Riesgo de Incumplimiento">
      <formula>NOT(ISERROR(SEARCH("En Riesgo de Incumplimiento",AK15)))</formula>
    </cfRule>
  </conditionalFormatting>
  <dataValidations count="1">
    <dataValidation type="list" allowBlank="1" showInputMessage="1" showErrorMessage="1" sqref="G15:G47 B15:E47 B49:E52" xr:uid="{790893B5-BB69-454B-AE6B-5ECC16DF2986}">
      <formula1>#REF!</formula1>
    </dataValidation>
  </dataValidation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A75B0-8AF1-4E76-B55D-C216728C2809}">
  <sheetPr filterMode="1">
    <tabColor theme="0"/>
  </sheetPr>
  <dimension ref="A1:AE441"/>
  <sheetViews>
    <sheetView topLeftCell="A10" zoomScale="80" zoomScaleNormal="80" workbookViewId="0">
      <selection activeCell="AA16" sqref="AA16"/>
    </sheetView>
  </sheetViews>
  <sheetFormatPr baseColWidth="10" defaultColWidth="11.44140625" defaultRowHeight="35.25" customHeight="1"/>
  <cols>
    <col min="1" max="1" width="10.21875" style="524" customWidth="1"/>
    <col min="2" max="5" width="6.77734375" style="524" hidden="1" customWidth="1"/>
    <col min="6" max="6" width="53.77734375" style="603" customWidth="1"/>
    <col min="7" max="7" width="25.21875" style="603" hidden="1" customWidth="1"/>
    <col min="8" max="9" width="27.21875" style="603" hidden="1" customWidth="1"/>
    <col min="10" max="10" width="23.77734375" style="603" hidden="1" customWidth="1"/>
    <col min="11" max="11" width="24.21875" style="603" hidden="1" customWidth="1"/>
    <col min="12" max="12" width="11.44140625" style="524" hidden="1" customWidth="1"/>
    <col min="13" max="13" width="16.77734375" style="524" hidden="1" customWidth="1"/>
    <col min="14" max="14" width="18.77734375" style="524" hidden="1" customWidth="1"/>
    <col min="15" max="15" width="15.77734375" style="525" hidden="1" customWidth="1"/>
    <col min="16" max="16" width="17.44140625" style="525" hidden="1" customWidth="1"/>
    <col min="17" max="17" width="29.21875" style="524" hidden="1" customWidth="1"/>
    <col min="18" max="18" width="14.44140625" style="524" hidden="1" customWidth="1"/>
    <col min="19" max="19" width="12.77734375" style="524" hidden="1" customWidth="1"/>
    <col min="20" max="20" width="16.21875" style="525" hidden="1" customWidth="1"/>
    <col min="21" max="21" width="11.44140625" style="525" hidden="1" customWidth="1"/>
    <col min="22" max="22" width="26.21875" style="524" hidden="1" customWidth="1"/>
    <col min="23" max="23" width="17.44140625" style="524" customWidth="1"/>
    <col min="24" max="24" width="11.44140625" style="524" customWidth="1"/>
    <col min="25" max="25" width="14.21875" style="525" customWidth="1"/>
    <col min="26" max="26" width="15.44140625" style="525" customWidth="1"/>
    <col min="27" max="27" width="21.21875" style="524" customWidth="1"/>
    <col min="28" max="28" width="18.21875" style="524" hidden="1" customWidth="1"/>
    <col min="29" max="29" width="15.77734375" style="524" hidden="1" customWidth="1"/>
    <col min="30" max="30" width="14.77734375" style="524" hidden="1" customWidth="1"/>
    <col min="31" max="31" width="25.77734375" style="524" hidden="1" customWidth="1"/>
    <col min="32" max="16384" width="11.44140625" style="524"/>
  </cols>
  <sheetData>
    <row r="1" spans="1:31" ht="35.25" customHeight="1">
      <c r="F1" s="524"/>
      <c r="G1" s="524"/>
      <c r="H1" s="524"/>
      <c r="I1" s="524"/>
      <c r="J1" s="524"/>
      <c r="K1" s="524"/>
    </row>
    <row r="2" spans="1:31" ht="35.25" customHeight="1">
      <c r="A2" s="526"/>
      <c r="B2" s="526"/>
      <c r="C2" s="526"/>
      <c r="D2" s="526"/>
      <c r="E2" s="526"/>
      <c r="F2" s="527"/>
      <c r="G2" s="527"/>
      <c r="H2" s="527"/>
      <c r="I2" s="527"/>
      <c r="J2" s="527"/>
      <c r="K2" s="527"/>
    </row>
    <row r="6" spans="1:31" ht="35.25" customHeight="1">
      <c r="A6" s="528" t="s">
        <v>40</v>
      </c>
      <c r="B6" s="528"/>
      <c r="C6" s="528"/>
      <c r="D6" s="528"/>
      <c r="E6" s="528"/>
      <c r="F6" s="529">
        <v>2024</v>
      </c>
      <c r="G6" s="530"/>
      <c r="H6" s="530"/>
      <c r="I6" s="530"/>
      <c r="J6" s="530"/>
      <c r="K6" s="530"/>
    </row>
    <row r="7" spans="1:31" ht="35.25" customHeight="1">
      <c r="A7" s="531" t="s">
        <v>41</v>
      </c>
      <c r="B7" s="531"/>
      <c r="C7" s="531"/>
      <c r="D7" s="531"/>
      <c r="E7" s="531"/>
      <c r="F7" s="532"/>
      <c r="G7" s="530"/>
      <c r="H7" s="530"/>
      <c r="I7" s="530"/>
      <c r="J7" s="530"/>
      <c r="K7" s="530"/>
    </row>
    <row r="8" spans="1:31" ht="35.25" customHeight="1">
      <c r="A8" s="528" t="s">
        <v>42</v>
      </c>
      <c r="B8" s="528"/>
      <c r="C8" s="528"/>
      <c r="D8" s="528"/>
      <c r="E8" s="528"/>
      <c r="F8" s="532" t="s">
        <v>1241</v>
      </c>
      <c r="G8" s="530"/>
      <c r="H8" s="530"/>
      <c r="I8" s="530"/>
      <c r="J8" s="530"/>
      <c r="K8" s="530"/>
    </row>
    <row r="9" spans="1:31" ht="35.25" customHeight="1">
      <c r="A9" s="531" t="s">
        <v>43</v>
      </c>
      <c r="B9" s="531"/>
      <c r="C9" s="531"/>
      <c r="D9" s="531"/>
      <c r="E9" s="531"/>
      <c r="F9" s="532" t="s">
        <v>1416</v>
      </c>
      <c r="G9" s="530"/>
      <c r="H9" s="530"/>
      <c r="I9" s="530"/>
      <c r="J9" s="530"/>
      <c r="K9" s="530"/>
    </row>
    <row r="10" spans="1:31" ht="35.25" customHeight="1">
      <c r="A10" s="533" t="s">
        <v>45</v>
      </c>
      <c r="B10" s="534" t="s">
        <v>1243</v>
      </c>
      <c r="C10" s="535"/>
      <c r="D10" s="535"/>
      <c r="E10" s="536"/>
      <c r="F10" s="537" t="s">
        <v>48</v>
      </c>
      <c r="G10" s="538"/>
      <c r="H10" s="538"/>
      <c r="I10" s="538"/>
      <c r="J10" s="538"/>
      <c r="K10" s="538"/>
      <c r="L10" s="538"/>
      <c r="M10" s="538"/>
      <c r="N10" s="538"/>
      <c r="O10" s="539"/>
      <c r="P10" s="539"/>
      <c r="Q10" s="538"/>
      <c r="R10" s="538"/>
      <c r="S10" s="538"/>
      <c r="T10" s="539"/>
      <c r="U10" s="539"/>
      <c r="V10" s="538"/>
      <c r="W10" s="538"/>
      <c r="X10" s="538"/>
      <c r="Y10" s="539"/>
      <c r="Z10" s="539"/>
      <c r="AA10" s="538"/>
      <c r="AB10" s="538"/>
      <c r="AC10" s="538"/>
      <c r="AD10" s="538"/>
      <c r="AE10" s="538"/>
    </row>
    <row r="11" spans="1:31" ht="35.25" customHeight="1">
      <c r="A11" s="540"/>
      <c r="B11" s="541" t="s">
        <v>1244</v>
      </c>
      <c r="C11" s="541" t="s">
        <v>1245</v>
      </c>
      <c r="D11" s="541" t="s">
        <v>1246</v>
      </c>
      <c r="E11" s="541" t="s">
        <v>1247</v>
      </c>
      <c r="F11" s="542"/>
      <c r="G11" s="543" t="s">
        <v>59</v>
      </c>
      <c r="H11" s="120"/>
      <c r="I11" s="120"/>
      <c r="J11" s="120"/>
      <c r="K11" s="120"/>
      <c r="M11" s="543" t="s">
        <v>60</v>
      </c>
      <c r="N11" s="120"/>
      <c r="O11" s="270"/>
      <c r="P11" s="270"/>
      <c r="Q11" s="120"/>
      <c r="R11" s="543" t="s">
        <v>61</v>
      </c>
      <c r="S11" s="120"/>
      <c r="T11" s="270"/>
      <c r="U11" s="270"/>
      <c r="V11" s="120"/>
      <c r="W11" s="543" t="s">
        <v>62</v>
      </c>
      <c r="X11" s="120"/>
      <c r="Y11" s="270"/>
      <c r="Z11" s="270"/>
      <c r="AA11" s="120"/>
      <c r="AB11" s="543" t="s">
        <v>49</v>
      </c>
      <c r="AC11" s="120"/>
      <c r="AD11" s="120"/>
      <c r="AE11" s="120"/>
    </row>
    <row r="12" spans="1:31" ht="35.25" customHeight="1">
      <c r="A12" s="540"/>
      <c r="B12" s="541"/>
      <c r="C12" s="541"/>
      <c r="D12" s="541"/>
      <c r="E12" s="541"/>
      <c r="F12" s="552" t="s">
        <v>1250</v>
      </c>
      <c r="G12" s="553" t="s">
        <v>1251</v>
      </c>
      <c r="H12" s="554" t="s">
        <v>67</v>
      </c>
      <c r="I12" s="555" t="s">
        <v>68</v>
      </c>
      <c r="J12" s="555" t="s">
        <v>69</v>
      </c>
      <c r="K12" s="554" t="s">
        <v>70</v>
      </c>
      <c r="M12" s="560" t="s">
        <v>1251</v>
      </c>
      <c r="N12" s="561" t="s">
        <v>67</v>
      </c>
      <c r="O12" s="562" t="s">
        <v>68</v>
      </c>
      <c r="P12" s="562" t="s">
        <v>69</v>
      </c>
      <c r="Q12" s="561" t="s">
        <v>70</v>
      </c>
      <c r="R12" s="560" t="s">
        <v>1251</v>
      </c>
      <c r="S12" s="561" t="s">
        <v>67</v>
      </c>
      <c r="T12" s="562" t="s">
        <v>68</v>
      </c>
      <c r="U12" s="562" t="s">
        <v>69</v>
      </c>
      <c r="V12" s="561" t="s">
        <v>70</v>
      </c>
      <c r="W12" s="560" t="s">
        <v>1251</v>
      </c>
      <c r="X12" s="561" t="s">
        <v>67</v>
      </c>
      <c r="Y12" s="562" t="s">
        <v>68</v>
      </c>
      <c r="Z12" s="562" t="s">
        <v>69</v>
      </c>
      <c r="AA12" s="561" t="s">
        <v>70</v>
      </c>
      <c r="AB12" s="553" t="s">
        <v>71</v>
      </c>
      <c r="AC12" s="561" t="s">
        <v>72</v>
      </c>
      <c r="AD12" s="561" t="s">
        <v>73</v>
      </c>
      <c r="AE12" s="561" t="s">
        <v>70</v>
      </c>
    </row>
    <row r="13" spans="1:31" ht="35.25" customHeight="1" thickBot="1">
      <c r="A13" s="563">
        <v>1</v>
      </c>
      <c r="B13" s="564">
        <v>0</v>
      </c>
      <c r="C13" s="564">
        <v>0</v>
      </c>
      <c r="D13" s="564">
        <v>0</v>
      </c>
      <c r="E13" s="564">
        <v>0</v>
      </c>
      <c r="F13" s="565" t="s">
        <v>1252</v>
      </c>
      <c r="G13" s="566"/>
      <c r="H13" s="566"/>
      <c r="I13" s="567" t="str">
        <f>IF(H13="","No hay ejecución",IF(AND(G13=0),"No hay Programación", H13/G13))</f>
        <v>No hay ejecución</v>
      </c>
      <c r="J13" s="568" t="str">
        <f>IF(I13="No hay ejecución","NA",IF(I13&gt;=90%,"De acuerdo con lo programado",IF(I13&gt;=51%,"Atraso Leve",IF(I13&lt;=50%,"En riesgo cumplimiento"))))</f>
        <v>NA</v>
      </c>
      <c r="K13" s="569"/>
      <c r="L13" s="575"/>
      <c r="M13" s="566"/>
      <c r="N13" s="566"/>
      <c r="O13" s="567" t="str">
        <f>IF(N13="","No hay ejecución",IF(AND(M13=0),"No hay Programación", N13/M13))</f>
        <v>No hay ejecución</v>
      </c>
      <c r="P13" s="568" t="str">
        <f>IF(O13="No hay ejecución","NA",IF(O13&gt;=90%,"De acuerdo con lo programado",IF(O13&gt;=51%,"Atraso Leve",IF(O13&lt;=50%,"En riesgo cumplimiento"))))</f>
        <v>NA</v>
      </c>
      <c r="Q13" s="569"/>
      <c r="R13" s="575"/>
      <c r="S13" s="575"/>
      <c r="T13" s="567" t="str">
        <f t="shared" ref="T13:T76" si="0">IF(S13="","No hay ejecución",IF(AND(R13=0),"No hay Programación", S13/R13))</f>
        <v>No hay ejecución</v>
      </c>
      <c r="U13" s="568" t="str">
        <f t="shared" ref="U13:U76" si="1">IF(T13="No hay ejecución","NA",IF(T13&gt;=90%,"De acuerdo con lo programado",IF(T13&gt;=51%,"Atraso Leve",IF(T13&lt;=50%,"En riesgo cumplimiento"))))</f>
        <v>NA</v>
      </c>
      <c r="V13" s="575"/>
      <c r="W13" s="607"/>
      <c r="X13" s="607"/>
      <c r="Y13" s="576"/>
      <c r="Z13" s="576"/>
      <c r="AA13" s="575"/>
      <c r="AB13" s="575"/>
      <c r="AC13" s="575"/>
      <c r="AD13" s="575"/>
      <c r="AE13" s="575"/>
    </row>
    <row r="14" spans="1:31" ht="35.25" customHeight="1" thickTop="1" thickBot="1">
      <c r="A14" s="563">
        <v>1.1000000000000001</v>
      </c>
      <c r="B14" s="564"/>
      <c r="C14" s="564"/>
      <c r="D14" s="564"/>
      <c r="E14" s="564"/>
      <c r="F14" s="577" t="s">
        <v>1253</v>
      </c>
      <c r="G14" s="578">
        <v>6</v>
      </c>
      <c r="H14" s="578">
        <v>6</v>
      </c>
      <c r="I14" s="567">
        <f t="shared" ref="I14:I77" si="2">IF(H14="","No hay ejecución",IF(AND(G14=0),"No hay Programación", H14/G14))</f>
        <v>1</v>
      </c>
      <c r="J14" s="568" t="str">
        <f t="shared" ref="J14:J77" si="3">IF(I14="No hay ejecución","NA",IF(I14&gt;=90%,"De acuerdo con lo programado",IF(I14&gt;=51%,"Atraso Leve",IF(I14&lt;=50%,"En riesgo cumplimiento"))))</f>
        <v>De acuerdo con lo programado</v>
      </c>
      <c r="K14" s="578"/>
      <c r="L14" s="575"/>
      <c r="M14" s="580">
        <v>6</v>
      </c>
      <c r="N14" s="580">
        <v>6</v>
      </c>
      <c r="O14" s="567">
        <f t="shared" ref="O14:O77" si="4">IF(N14="","No hay ejecución",IF(AND(M14=0),"No hay Programación", N14/M14))</f>
        <v>1</v>
      </c>
      <c r="P14" s="568" t="str">
        <f t="shared" ref="P14:P77" si="5">IF(O14="No hay ejecución","NA",IF(O14&gt;=90%,"De acuerdo con lo programado",IF(O14&gt;=51%,"Atraso Leve",IF(O14&lt;=50%,"En riesgo cumplimiento"))))</f>
        <v>De acuerdo con lo programado</v>
      </c>
      <c r="Q14" s="575"/>
      <c r="R14" s="575"/>
      <c r="S14" s="575"/>
      <c r="T14" s="567" t="str">
        <f t="shared" si="0"/>
        <v>No hay ejecución</v>
      </c>
      <c r="U14" s="568" t="str">
        <f t="shared" si="1"/>
        <v>NA</v>
      </c>
      <c r="V14" s="575"/>
      <c r="W14" s="607">
        <v>6</v>
      </c>
      <c r="X14" s="607">
        <v>6</v>
      </c>
      <c r="Y14" s="567">
        <f>IF(X14="","No hay ejecución",IF(AND(W14=0),"No hay Programación", X14/W14))</f>
        <v>1</v>
      </c>
      <c r="Z14" s="568" t="str">
        <f>IF(Y14="No hay ejecución","NA",IF(Y14&gt;=90%,"De acuerdo con lo programado",IF(Y14&gt;=51%,"Atraso Leve",IF(Y14&lt;=50%,"En riesgo cumplimiento"))))</f>
        <v>De acuerdo con lo programado</v>
      </c>
      <c r="AA14" s="575"/>
      <c r="AB14" s="24">
        <f>H14+N14</f>
        <v>12</v>
      </c>
      <c r="AC14" s="26" t="e">
        <f>IF(AB14="","No hay ejecución",IF(AND(#REF!=0),"No hay Programación", AB14/#REF!))</f>
        <v>#REF!</v>
      </c>
      <c r="AD14" s="519" t="e">
        <f t="shared" ref="AD14" si="6">IF(AC14="No hay ejecución","NA",IF(AC14&gt;=45%,"De Acuerdo a lo Programado",IF(AC14&gt;=25%,"Atraso Leve",IF(AC14&lt;=24%,"En Riesgo de Incumplimiento"))))</f>
        <v>#REF!</v>
      </c>
      <c r="AE14" s="575"/>
    </row>
    <row r="15" spans="1:31" ht="35.25" customHeight="1" thickTop="1" thickBot="1">
      <c r="A15" s="563">
        <v>1.1000000000000001</v>
      </c>
      <c r="B15" s="564"/>
      <c r="C15" s="564"/>
      <c r="D15" s="564"/>
      <c r="E15" s="564"/>
      <c r="F15" s="577" t="s">
        <v>1253</v>
      </c>
      <c r="G15" s="578">
        <v>0</v>
      </c>
      <c r="H15" s="578">
        <v>0</v>
      </c>
      <c r="I15" s="567" t="str">
        <f t="shared" si="2"/>
        <v>No hay Programación</v>
      </c>
      <c r="J15" s="568" t="str">
        <f t="shared" si="3"/>
        <v>De acuerdo con lo programado</v>
      </c>
      <c r="K15" s="578"/>
      <c r="L15" s="575"/>
      <c r="M15" s="580">
        <v>0</v>
      </c>
      <c r="N15" s="580">
        <v>0</v>
      </c>
      <c r="O15" s="567" t="str">
        <f t="shared" si="4"/>
        <v>No hay Programación</v>
      </c>
      <c r="P15" s="568" t="str">
        <f t="shared" si="5"/>
        <v>De acuerdo con lo programado</v>
      </c>
      <c r="Q15" s="575"/>
      <c r="R15" s="575"/>
      <c r="S15" s="575"/>
      <c r="T15" s="567" t="str">
        <f t="shared" si="0"/>
        <v>No hay ejecución</v>
      </c>
      <c r="U15" s="568" t="str">
        <f t="shared" si="1"/>
        <v>NA</v>
      </c>
      <c r="V15" s="575"/>
      <c r="W15" s="607"/>
      <c r="X15" s="607"/>
      <c r="Y15" s="567" t="str">
        <f t="shared" ref="Y15:Y78" si="7">IF(X15="","No hay ejecución",IF(AND(W15=0),"No hay Programación", X15/W15))</f>
        <v>No hay ejecución</v>
      </c>
      <c r="Z15" s="568" t="str">
        <f t="shared" ref="Z15:Z78" si="8">IF(Y15="No hay ejecución","NA",IF(Y15&gt;=90%,"De acuerdo con lo programado",IF(Y15&gt;=51%,"Atraso Leve",IF(Y15&lt;=50%,"En riesgo cumplimiento"))))</f>
        <v>NA</v>
      </c>
      <c r="AA15" s="575"/>
      <c r="AB15" s="575"/>
      <c r="AC15" s="575"/>
      <c r="AD15" s="575"/>
      <c r="AE15" s="575"/>
    </row>
    <row r="16" spans="1:31" ht="35.25" customHeight="1" thickTop="1" thickBot="1">
      <c r="A16" s="563">
        <v>1.1000000000000001</v>
      </c>
      <c r="B16" s="564"/>
      <c r="C16" s="564"/>
      <c r="D16" s="564"/>
      <c r="E16" s="564"/>
      <c r="F16" s="577" t="s">
        <v>1253</v>
      </c>
      <c r="G16" s="578">
        <v>2</v>
      </c>
      <c r="H16" s="578">
        <v>2</v>
      </c>
      <c r="I16" s="567">
        <f t="shared" si="2"/>
        <v>1</v>
      </c>
      <c r="J16" s="568" t="str">
        <f t="shared" si="3"/>
        <v>De acuerdo con lo programado</v>
      </c>
      <c r="K16" s="578"/>
      <c r="L16" s="575"/>
      <c r="M16" s="580">
        <v>3</v>
      </c>
      <c r="N16" s="580">
        <v>3</v>
      </c>
      <c r="O16" s="567">
        <f t="shared" si="4"/>
        <v>1</v>
      </c>
      <c r="P16" s="568" t="str">
        <f t="shared" si="5"/>
        <v>De acuerdo con lo programado</v>
      </c>
      <c r="Q16" s="575"/>
      <c r="R16" s="575"/>
      <c r="S16" s="575"/>
      <c r="T16" s="567" t="str">
        <f t="shared" si="0"/>
        <v>No hay ejecución</v>
      </c>
      <c r="U16" s="568" t="str">
        <f t="shared" si="1"/>
        <v>NA</v>
      </c>
      <c r="V16" s="575"/>
      <c r="W16" s="607"/>
      <c r="X16" s="607"/>
      <c r="Y16" s="567" t="str">
        <f t="shared" si="7"/>
        <v>No hay ejecución</v>
      </c>
      <c r="Z16" s="568" t="str">
        <f t="shared" si="8"/>
        <v>NA</v>
      </c>
      <c r="AA16" s="575"/>
      <c r="AB16" s="575"/>
      <c r="AC16" s="575"/>
      <c r="AD16" s="575"/>
      <c r="AE16" s="575"/>
    </row>
    <row r="17" spans="1:31" ht="35.25" customHeight="1" thickTop="1" thickBot="1">
      <c r="A17" s="563">
        <v>1.1000000000000001</v>
      </c>
      <c r="B17" s="564"/>
      <c r="C17" s="564"/>
      <c r="D17" s="564"/>
      <c r="E17" s="564"/>
      <c r="F17" s="577" t="s">
        <v>1253</v>
      </c>
      <c r="G17" s="585"/>
      <c r="H17" s="585"/>
      <c r="I17" s="567" t="str">
        <f t="shared" si="2"/>
        <v>No hay ejecución</v>
      </c>
      <c r="J17" s="568" t="str">
        <f t="shared" si="3"/>
        <v>NA</v>
      </c>
      <c r="K17" s="578"/>
      <c r="L17" s="575"/>
      <c r="M17" s="580"/>
      <c r="N17" s="580"/>
      <c r="O17" s="567" t="str">
        <f t="shared" si="4"/>
        <v>No hay ejecución</v>
      </c>
      <c r="P17" s="568" t="str">
        <f t="shared" si="5"/>
        <v>NA</v>
      </c>
      <c r="Q17" s="575"/>
      <c r="R17" s="575"/>
      <c r="S17" s="575"/>
      <c r="T17" s="567" t="str">
        <f t="shared" si="0"/>
        <v>No hay ejecución</v>
      </c>
      <c r="U17" s="568" t="str">
        <f t="shared" si="1"/>
        <v>NA</v>
      </c>
      <c r="V17" s="575"/>
      <c r="W17" s="607"/>
      <c r="X17" s="607"/>
      <c r="Y17" s="567" t="str">
        <f t="shared" si="7"/>
        <v>No hay ejecución</v>
      </c>
      <c r="Z17" s="568" t="str">
        <f t="shared" si="8"/>
        <v>NA</v>
      </c>
      <c r="AA17" s="575"/>
      <c r="AB17" s="575"/>
      <c r="AC17" s="575"/>
      <c r="AD17" s="575"/>
      <c r="AE17" s="575"/>
    </row>
    <row r="18" spans="1:31" ht="35.25" customHeight="1" thickTop="1" thickBot="1">
      <c r="A18" s="563">
        <v>1.1000000000000001</v>
      </c>
      <c r="B18" s="564"/>
      <c r="C18" s="564"/>
      <c r="D18" s="564"/>
      <c r="E18" s="564"/>
      <c r="F18" s="577" t="s">
        <v>1253</v>
      </c>
      <c r="G18" s="578">
        <v>2</v>
      </c>
      <c r="H18" s="578">
        <v>2</v>
      </c>
      <c r="I18" s="567">
        <f t="shared" si="2"/>
        <v>1</v>
      </c>
      <c r="J18" s="568" t="str">
        <f t="shared" si="3"/>
        <v>De acuerdo con lo programado</v>
      </c>
      <c r="K18" s="578"/>
      <c r="L18" s="575"/>
      <c r="M18" s="580">
        <v>3</v>
      </c>
      <c r="N18" s="580">
        <v>5</v>
      </c>
      <c r="O18" s="567">
        <f t="shared" si="4"/>
        <v>1.6666666666666667</v>
      </c>
      <c r="P18" s="568" t="str">
        <f t="shared" si="5"/>
        <v>De acuerdo con lo programado</v>
      </c>
      <c r="Q18" s="575"/>
      <c r="R18" s="575"/>
      <c r="S18" s="575"/>
      <c r="T18" s="567" t="str">
        <f t="shared" si="0"/>
        <v>No hay ejecución</v>
      </c>
      <c r="U18" s="568" t="str">
        <f t="shared" si="1"/>
        <v>NA</v>
      </c>
      <c r="V18" s="575"/>
      <c r="W18" s="607"/>
      <c r="X18" s="607"/>
      <c r="Y18" s="567" t="str">
        <f t="shared" si="7"/>
        <v>No hay ejecución</v>
      </c>
      <c r="Z18" s="568" t="str">
        <f t="shared" si="8"/>
        <v>NA</v>
      </c>
      <c r="AA18" s="575"/>
      <c r="AB18" s="575"/>
      <c r="AC18" s="575"/>
      <c r="AD18" s="575"/>
      <c r="AE18" s="575"/>
    </row>
    <row r="19" spans="1:31" ht="35.25" customHeight="1" thickTop="1" thickBot="1">
      <c r="A19" s="563">
        <v>1.1000000000000001</v>
      </c>
      <c r="B19" s="564"/>
      <c r="C19" s="564"/>
      <c r="D19" s="564"/>
      <c r="E19" s="564"/>
      <c r="F19" s="577" t="s">
        <v>1253</v>
      </c>
      <c r="G19" s="578">
        <v>0</v>
      </c>
      <c r="H19" s="578">
        <v>0</v>
      </c>
      <c r="I19" s="567" t="str">
        <f t="shared" si="2"/>
        <v>No hay Programación</v>
      </c>
      <c r="J19" s="568" t="str">
        <f t="shared" si="3"/>
        <v>De acuerdo con lo programado</v>
      </c>
      <c r="K19" s="578"/>
      <c r="L19" s="575"/>
      <c r="M19" s="580">
        <v>0</v>
      </c>
      <c r="N19" s="580">
        <v>0</v>
      </c>
      <c r="O19" s="567" t="str">
        <f t="shared" si="4"/>
        <v>No hay Programación</v>
      </c>
      <c r="P19" s="568" t="str">
        <f t="shared" si="5"/>
        <v>De acuerdo con lo programado</v>
      </c>
      <c r="Q19" s="575"/>
      <c r="R19" s="575"/>
      <c r="S19" s="575"/>
      <c r="T19" s="567" t="str">
        <f t="shared" si="0"/>
        <v>No hay ejecución</v>
      </c>
      <c r="U19" s="568" t="str">
        <f t="shared" si="1"/>
        <v>NA</v>
      </c>
      <c r="V19" s="575"/>
      <c r="W19" s="607"/>
      <c r="X19" s="607"/>
      <c r="Y19" s="567" t="str">
        <f t="shared" si="7"/>
        <v>No hay ejecución</v>
      </c>
      <c r="Z19" s="568" t="str">
        <f t="shared" si="8"/>
        <v>NA</v>
      </c>
      <c r="AA19" s="575"/>
      <c r="AB19" s="575"/>
      <c r="AC19" s="575"/>
      <c r="AD19" s="575"/>
      <c r="AE19" s="575"/>
    </row>
    <row r="20" spans="1:31" ht="39" customHeight="1" thickTop="1" thickBot="1">
      <c r="A20" s="563">
        <v>1.1000000000000001</v>
      </c>
      <c r="B20" s="564"/>
      <c r="C20" s="564"/>
      <c r="D20" s="564"/>
      <c r="E20" s="564"/>
      <c r="F20" s="577" t="s">
        <v>1253</v>
      </c>
      <c r="G20" s="578">
        <v>5</v>
      </c>
      <c r="H20" s="578">
        <v>5</v>
      </c>
      <c r="I20" s="567">
        <f t="shared" si="2"/>
        <v>1</v>
      </c>
      <c r="J20" s="568" t="str">
        <f t="shared" si="3"/>
        <v>De acuerdo con lo programado</v>
      </c>
      <c r="K20" s="578"/>
      <c r="L20" s="575"/>
      <c r="M20" s="580">
        <v>5</v>
      </c>
      <c r="N20" s="580">
        <v>5</v>
      </c>
      <c r="O20" s="567">
        <f t="shared" si="4"/>
        <v>1</v>
      </c>
      <c r="P20" s="568" t="str">
        <f t="shared" si="5"/>
        <v>De acuerdo con lo programado</v>
      </c>
      <c r="Q20" s="575"/>
      <c r="R20" s="575"/>
      <c r="S20" s="575"/>
      <c r="T20" s="567" t="str">
        <f t="shared" si="0"/>
        <v>No hay ejecución</v>
      </c>
      <c r="U20" s="568" t="str">
        <f t="shared" si="1"/>
        <v>NA</v>
      </c>
      <c r="V20" s="575"/>
      <c r="W20" s="607"/>
      <c r="X20" s="607"/>
      <c r="Y20" s="567" t="str">
        <f t="shared" si="7"/>
        <v>No hay ejecución</v>
      </c>
      <c r="Z20" s="568" t="str">
        <f t="shared" si="8"/>
        <v>NA</v>
      </c>
      <c r="AA20" s="575"/>
      <c r="AB20" s="575"/>
      <c r="AC20" s="575"/>
      <c r="AD20" s="575"/>
      <c r="AE20" s="575"/>
    </row>
    <row r="21" spans="1:31" ht="35.25" hidden="1" customHeight="1" thickTop="1" thickBot="1">
      <c r="A21" s="563">
        <v>1.2</v>
      </c>
      <c r="B21" s="564"/>
      <c r="C21" s="564"/>
      <c r="D21" s="564"/>
      <c r="E21" s="564"/>
      <c r="F21" s="577" t="s">
        <v>1254</v>
      </c>
      <c r="G21" s="578"/>
      <c r="H21" s="578"/>
      <c r="I21" s="567" t="str">
        <f t="shared" si="2"/>
        <v>No hay ejecución</v>
      </c>
      <c r="J21" s="568" t="str">
        <f t="shared" si="3"/>
        <v>NA</v>
      </c>
      <c r="K21" s="578"/>
      <c r="L21" s="575"/>
      <c r="M21" s="580"/>
      <c r="N21" s="580"/>
      <c r="O21" s="567" t="str">
        <f t="shared" si="4"/>
        <v>No hay ejecución</v>
      </c>
      <c r="P21" s="568" t="str">
        <f t="shared" si="5"/>
        <v>NA</v>
      </c>
      <c r="Q21" s="575"/>
      <c r="R21" s="575"/>
      <c r="S21" s="575"/>
      <c r="T21" s="567" t="str">
        <f t="shared" si="0"/>
        <v>No hay ejecución</v>
      </c>
      <c r="U21" s="568" t="str">
        <f t="shared" si="1"/>
        <v>NA</v>
      </c>
      <c r="V21" s="575"/>
      <c r="W21" s="607">
        <v>0</v>
      </c>
      <c r="X21" s="607">
        <v>0</v>
      </c>
      <c r="Y21" s="567" t="str">
        <f t="shared" si="7"/>
        <v>No hay Programación</v>
      </c>
      <c r="Z21" s="568" t="str">
        <f t="shared" si="8"/>
        <v>De acuerdo con lo programado</v>
      </c>
      <c r="AA21" s="575"/>
      <c r="AB21" s="575"/>
      <c r="AC21" s="575"/>
      <c r="AD21" s="575"/>
      <c r="AE21" s="575"/>
    </row>
    <row r="22" spans="1:31" ht="40.5" customHeight="1" thickTop="1" thickBot="1">
      <c r="A22" s="563">
        <v>1.2</v>
      </c>
      <c r="B22" s="564"/>
      <c r="C22" s="564"/>
      <c r="D22" s="564"/>
      <c r="E22" s="564"/>
      <c r="F22" s="577" t="s">
        <v>1254</v>
      </c>
      <c r="G22" s="585"/>
      <c r="H22" s="585"/>
      <c r="I22" s="567" t="str">
        <f t="shared" si="2"/>
        <v>No hay ejecución</v>
      </c>
      <c r="J22" s="568" t="str">
        <f t="shared" si="3"/>
        <v>NA</v>
      </c>
      <c r="K22" s="578"/>
      <c r="L22" s="575"/>
      <c r="M22" s="580"/>
      <c r="N22" s="580"/>
      <c r="O22" s="567" t="str">
        <f t="shared" si="4"/>
        <v>No hay ejecución</v>
      </c>
      <c r="P22" s="568" t="str">
        <f t="shared" si="5"/>
        <v>NA</v>
      </c>
      <c r="Q22" s="575"/>
      <c r="R22" s="575"/>
      <c r="S22" s="575"/>
      <c r="T22" s="567" t="str">
        <f t="shared" si="0"/>
        <v>No hay ejecución</v>
      </c>
      <c r="U22" s="568" t="str">
        <f t="shared" si="1"/>
        <v>NA</v>
      </c>
      <c r="V22" s="575"/>
      <c r="W22" s="607"/>
      <c r="X22" s="607"/>
      <c r="Y22" s="567" t="str">
        <f t="shared" si="7"/>
        <v>No hay ejecución</v>
      </c>
      <c r="Z22" s="568" t="str">
        <f t="shared" si="8"/>
        <v>NA</v>
      </c>
      <c r="AA22" s="575"/>
      <c r="AB22" s="575"/>
      <c r="AC22" s="575"/>
      <c r="AD22" s="575"/>
      <c r="AE22" s="575"/>
    </row>
    <row r="23" spans="1:31" ht="35.25" customHeight="1" thickTop="1" thickBot="1">
      <c r="A23" s="563">
        <v>1.3</v>
      </c>
      <c r="B23" s="564"/>
      <c r="C23" s="564"/>
      <c r="D23" s="564"/>
      <c r="E23" s="564"/>
      <c r="F23" s="577" t="s">
        <v>1255</v>
      </c>
      <c r="G23" s="578">
        <v>5</v>
      </c>
      <c r="H23" s="578">
        <v>5</v>
      </c>
      <c r="I23" s="567">
        <f t="shared" si="2"/>
        <v>1</v>
      </c>
      <c r="J23" s="568" t="str">
        <f t="shared" si="3"/>
        <v>De acuerdo con lo programado</v>
      </c>
      <c r="K23" s="578"/>
      <c r="L23" s="575"/>
      <c r="M23" s="580">
        <v>18</v>
      </c>
      <c r="N23" s="580">
        <v>18</v>
      </c>
      <c r="O23" s="567">
        <f t="shared" si="4"/>
        <v>1</v>
      </c>
      <c r="P23" s="568" t="str">
        <f t="shared" si="5"/>
        <v>De acuerdo con lo programado</v>
      </c>
      <c r="Q23" s="575"/>
      <c r="R23" s="575"/>
      <c r="S23" s="575"/>
      <c r="T23" s="567" t="str">
        <f t="shared" si="0"/>
        <v>No hay ejecución</v>
      </c>
      <c r="U23" s="568" t="str">
        <f t="shared" si="1"/>
        <v>NA</v>
      </c>
      <c r="V23" s="575"/>
      <c r="W23" s="607">
        <v>2</v>
      </c>
      <c r="X23" s="607">
        <v>2</v>
      </c>
      <c r="Y23" s="567">
        <f t="shared" si="7"/>
        <v>1</v>
      </c>
      <c r="Z23" s="568" t="str">
        <f t="shared" si="8"/>
        <v>De acuerdo con lo programado</v>
      </c>
      <c r="AA23" s="575"/>
      <c r="AB23" s="575"/>
      <c r="AC23" s="575"/>
      <c r="AD23" s="575"/>
      <c r="AE23" s="575"/>
    </row>
    <row r="24" spans="1:31" ht="35.25" customHeight="1" thickTop="1" thickBot="1">
      <c r="A24" s="563">
        <v>1.3</v>
      </c>
      <c r="B24" s="564"/>
      <c r="C24" s="564"/>
      <c r="D24" s="564"/>
      <c r="E24" s="564"/>
      <c r="F24" s="577" t="s">
        <v>1255</v>
      </c>
      <c r="G24" s="585"/>
      <c r="H24" s="585"/>
      <c r="I24" s="567" t="str">
        <f t="shared" si="2"/>
        <v>No hay ejecución</v>
      </c>
      <c r="J24" s="568" t="str">
        <f t="shared" si="3"/>
        <v>NA</v>
      </c>
      <c r="K24" s="578"/>
      <c r="L24" s="575"/>
      <c r="M24" s="580"/>
      <c r="N24" s="580"/>
      <c r="O24" s="567" t="str">
        <f t="shared" si="4"/>
        <v>No hay ejecución</v>
      </c>
      <c r="P24" s="568" t="str">
        <f t="shared" si="5"/>
        <v>NA</v>
      </c>
      <c r="Q24" s="575"/>
      <c r="R24" s="575"/>
      <c r="S24" s="575"/>
      <c r="T24" s="567" t="str">
        <f t="shared" si="0"/>
        <v>No hay ejecución</v>
      </c>
      <c r="U24" s="568" t="str">
        <f t="shared" si="1"/>
        <v>NA</v>
      </c>
      <c r="V24" s="575"/>
      <c r="W24" s="607"/>
      <c r="X24" s="607"/>
      <c r="Y24" s="567" t="str">
        <f t="shared" si="7"/>
        <v>No hay ejecución</v>
      </c>
      <c r="Z24" s="568" t="str">
        <f t="shared" si="8"/>
        <v>NA</v>
      </c>
      <c r="AA24" s="575"/>
      <c r="AB24" s="575"/>
      <c r="AC24" s="575"/>
      <c r="AD24" s="575"/>
      <c r="AE24" s="575"/>
    </row>
    <row r="25" spans="1:31" ht="35.25" customHeight="1" thickTop="1" thickBot="1">
      <c r="A25" s="563">
        <v>1.3</v>
      </c>
      <c r="B25" s="564"/>
      <c r="C25" s="564"/>
      <c r="D25" s="564"/>
      <c r="E25" s="564"/>
      <c r="F25" s="577" t="s">
        <v>1255</v>
      </c>
      <c r="G25" s="578">
        <v>1</v>
      </c>
      <c r="H25" s="578">
        <v>1</v>
      </c>
      <c r="I25" s="567">
        <f t="shared" si="2"/>
        <v>1</v>
      </c>
      <c r="J25" s="568" t="str">
        <f t="shared" si="3"/>
        <v>De acuerdo con lo programado</v>
      </c>
      <c r="K25" s="578"/>
      <c r="L25" s="575"/>
      <c r="M25" s="580">
        <v>0</v>
      </c>
      <c r="N25" s="580">
        <v>0</v>
      </c>
      <c r="O25" s="567" t="str">
        <f t="shared" si="4"/>
        <v>No hay Programación</v>
      </c>
      <c r="P25" s="568" t="str">
        <f t="shared" si="5"/>
        <v>De acuerdo con lo programado</v>
      </c>
      <c r="Q25" s="575"/>
      <c r="R25" s="575"/>
      <c r="S25" s="575"/>
      <c r="T25" s="567" t="str">
        <f t="shared" si="0"/>
        <v>No hay ejecución</v>
      </c>
      <c r="U25" s="568" t="str">
        <f t="shared" si="1"/>
        <v>NA</v>
      </c>
      <c r="V25" s="575"/>
      <c r="W25" s="607"/>
      <c r="X25" s="607"/>
      <c r="Y25" s="567" t="str">
        <f t="shared" si="7"/>
        <v>No hay ejecución</v>
      </c>
      <c r="Z25" s="568" t="str">
        <f t="shared" si="8"/>
        <v>NA</v>
      </c>
      <c r="AA25" s="575"/>
      <c r="AB25" s="575"/>
      <c r="AC25" s="575"/>
      <c r="AD25" s="575"/>
      <c r="AE25" s="575"/>
    </row>
    <row r="26" spans="1:31" ht="35.25" customHeight="1" thickTop="1" thickBot="1">
      <c r="A26" s="563">
        <v>1.3</v>
      </c>
      <c r="B26" s="564"/>
      <c r="C26" s="564"/>
      <c r="D26" s="564"/>
      <c r="E26" s="564"/>
      <c r="F26" s="577" t="s">
        <v>1255</v>
      </c>
      <c r="G26" s="585"/>
      <c r="H26" s="585"/>
      <c r="I26" s="567" t="str">
        <f t="shared" si="2"/>
        <v>No hay ejecución</v>
      </c>
      <c r="J26" s="568" t="str">
        <f t="shared" si="3"/>
        <v>NA</v>
      </c>
      <c r="K26" s="578"/>
      <c r="L26" s="575"/>
      <c r="M26" s="580"/>
      <c r="N26" s="580"/>
      <c r="O26" s="567" t="str">
        <f t="shared" si="4"/>
        <v>No hay ejecución</v>
      </c>
      <c r="P26" s="568" t="str">
        <f t="shared" si="5"/>
        <v>NA</v>
      </c>
      <c r="Q26" s="575"/>
      <c r="R26" s="575"/>
      <c r="S26" s="575"/>
      <c r="T26" s="567" t="str">
        <f t="shared" si="0"/>
        <v>No hay ejecución</v>
      </c>
      <c r="U26" s="568" t="str">
        <f t="shared" si="1"/>
        <v>NA</v>
      </c>
      <c r="V26" s="575"/>
      <c r="W26" s="607"/>
      <c r="X26" s="607"/>
      <c r="Y26" s="567" t="str">
        <f t="shared" si="7"/>
        <v>No hay ejecución</v>
      </c>
      <c r="Z26" s="568" t="str">
        <f t="shared" si="8"/>
        <v>NA</v>
      </c>
      <c r="AA26" s="575"/>
      <c r="AB26" s="575"/>
      <c r="AC26" s="575"/>
      <c r="AD26" s="575"/>
      <c r="AE26" s="575"/>
    </row>
    <row r="27" spans="1:31" ht="35.25" customHeight="1" thickTop="1" thickBot="1">
      <c r="A27" s="563">
        <v>1.3</v>
      </c>
      <c r="B27" s="564"/>
      <c r="C27" s="564"/>
      <c r="D27" s="564"/>
      <c r="E27" s="564"/>
      <c r="F27" s="577" t="s">
        <v>1255</v>
      </c>
      <c r="G27" s="578">
        <v>2</v>
      </c>
      <c r="H27" s="578">
        <v>2</v>
      </c>
      <c r="I27" s="567">
        <f t="shared" si="2"/>
        <v>1</v>
      </c>
      <c r="J27" s="568" t="str">
        <f t="shared" si="3"/>
        <v>De acuerdo con lo programado</v>
      </c>
      <c r="K27" s="578"/>
      <c r="L27" s="575"/>
      <c r="M27" s="580">
        <v>2</v>
      </c>
      <c r="N27" s="580"/>
      <c r="O27" s="567" t="str">
        <f t="shared" si="4"/>
        <v>No hay ejecución</v>
      </c>
      <c r="P27" s="568" t="str">
        <f t="shared" si="5"/>
        <v>NA</v>
      </c>
      <c r="Q27" s="575"/>
      <c r="R27" s="575"/>
      <c r="S27" s="575"/>
      <c r="T27" s="567" t="str">
        <f t="shared" si="0"/>
        <v>No hay ejecución</v>
      </c>
      <c r="U27" s="568" t="str">
        <f t="shared" si="1"/>
        <v>NA</v>
      </c>
      <c r="V27" s="575"/>
      <c r="W27" s="607"/>
      <c r="X27" s="607"/>
      <c r="Y27" s="567" t="str">
        <f t="shared" si="7"/>
        <v>No hay ejecución</v>
      </c>
      <c r="Z27" s="568" t="str">
        <f t="shared" si="8"/>
        <v>NA</v>
      </c>
      <c r="AA27" s="575"/>
      <c r="AB27" s="575"/>
      <c r="AC27" s="575"/>
      <c r="AD27" s="575"/>
      <c r="AE27" s="575"/>
    </row>
    <row r="28" spans="1:31" ht="16.5" customHeight="1" thickTop="1" thickBot="1">
      <c r="A28" s="563">
        <v>2</v>
      </c>
      <c r="B28" s="564">
        <v>0</v>
      </c>
      <c r="C28" s="564">
        <v>0</v>
      </c>
      <c r="D28" s="564">
        <v>0</v>
      </c>
      <c r="E28" s="564">
        <v>0</v>
      </c>
      <c r="F28" s="584" t="s">
        <v>1256</v>
      </c>
      <c r="G28" s="578">
        <v>5</v>
      </c>
      <c r="H28" s="578">
        <v>5</v>
      </c>
      <c r="I28" s="567">
        <f t="shared" si="2"/>
        <v>1</v>
      </c>
      <c r="J28" s="568" t="str">
        <f t="shared" si="3"/>
        <v>De acuerdo con lo programado</v>
      </c>
      <c r="K28" s="586"/>
      <c r="L28" s="575"/>
      <c r="M28" s="580">
        <v>3</v>
      </c>
      <c r="N28" s="580">
        <v>3</v>
      </c>
      <c r="O28" s="567">
        <f t="shared" si="4"/>
        <v>1</v>
      </c>
      <c r="P28" s="568" t="str">
        <f t="shared" si="5"/>
        <v>De acuerdo con lo programado</v>
      </c>
      <c r="Q28" s="575"/>
      <c r="R28" s="575"/>
      <c r="S28" s="575"/>
      <c r="T28" s="567" t="str">
        <f t="shared" si="0"/>
        <v>No hay ejecución</v>
      </c>
      <c r="U28" s="568" t="str">
        <f t="shared" si="1"/>
        <v>NA</v>
      </c>
      <c r="V28" s="575"/>
      <c r="W28" s="607"/>
      <c r="X28" s="607"/>
      <c r="Y28" s="567" t="str">
        <f t="shared" si="7"/>
        <v>No hay ejecución</v>
      </c>
      <c r="Z28" s="568" t="str">
        <f t="shared" si="8"/>
        <v>NA</v>
      </c>
      <c r="AA28" s="575"/>
      <c r="AB28" s="575"/>
      <c r="AC28" s="575"/>
      <c r="AD28" s="575"/>
      <c r="AE28" s="575"/>
    </row>
    <row r="29" spans="1:31" ht="35.25" customHeight="1" thickTop="1" thickBot="1">
      <c r="A29" s="563">
        <v>2.1</v>
      </c>
      <c r="B29" s="564"/>
      <c r="C29" s="564"/>
      <c r="D29" s="564"/>
      <c r="E29" s="564"/>
      <c r="F29" s="577" t="s">
        <v>1257</v>
      </c>
      <c r="G29" s="585"/>
      <c r="H29" s="585"/>
      <c r="I29" s="567" t="str">
        <f t="shared" si="2"/>
        <v>No hay ejecución</v>
      </c>
      <c r="J29" s="568" t="str">
        <f t="shared" si="3"/>
        <v>NA</v>
      </c>
      <c r="K29" s="578"/>
      <c r="L29" s="575"/>
      <c r="M29" s="580"/>
      <c r="N29" s="580"/>
      <c r="O29" s="567" t="str">
        <f t="shared" si="4"/>
        <v>No hay ejecución</v>
      </c>
      <c r="P29" s="568" t="str">
        <f t="shared" si="5"/>
        <v>NA</v>
      </c>
      <c r="Q29" s="575"/>
      <c r="R29" s="575"/>
      <c r="S29" s="575"/>
      <c r="T29" s="567" t="str">
        <f t="shared" si="0"/>
        <v>No hay ejecución</v>
      </c>
      <c r="U29" s="568" t="str">
        <f t="shared" si="1"/>
        <v>NA</v>
      </c>
      <c r="V29" s="575"/>
      <c r="W29" s="607"/>
      <c r="X29" s="607"/>
      <c r="Y29" s="567" t="str">
        <f t="shared" si="7"/>
        <v>No hay ejecución</v>
      </c>
      <c r="Z29" s="568" t="str">
        <f t="shared" si="8"/>
        <v>NA</v>
      </c>
      <c r="AA29" s="575"/>
      <c r="AB29" s="575"/>
      <c r="AC29" s="575"/>
      <c r="AD29" s="575"/>
      <c r="AE29" s="575"/>
    </row>
    <row r="30" spans="1:31" ht="35.25" customHeight="1" thickTop="1" thickBot="1">
      <c r="A30" s="563">
        <v>2.1</v>
      </c>
      <c r="B30" s="564"/>
      <c r="C30" s="564"/>
      <c r="D30" s="564"/>
      <c r="E30" s="564"/>
      <c r="F30" s="577" t="s">
        <v>1257</v>
      </c>
      <c r="G30" s="578">
        <v>1</v>
      </c>
      <c r="H30" s="578">
        <v>1</v>
      </c>
      <c r="I30" s="567">
        <f t="shared" si="2"/>
        <v>1</v>
      </c>
      <c r="J30" s="568" t="str">
        <f t="shared" si="3"/>
        <v>De acuerdo con lo programado</v>
      </c>
      <c r="K30" s="578"/>
      <c r="L30" s="575"/>
      <c r="M30" s="580">
        <v>1</v>
      </c>
      <c r="N30" s="580">
        <v>1</v>
      </c>
      <c r="O30" s="567">
        <f t="shared" si="4"/>
        <v>1</v>
      </c>
      <c r="P30" s="568" t="str">
        <f t="shared" si="5"/>
        <v>De acuerdo con lo programado</v>
      </c>
      <c r="Q30" s="575"/>
      <c r="R30" s="575"/>
      <c r="S30" s="575"/>
      <c r="T30" s="567" t="str">
        <f t="shared" si="0"/>
        <v>No hay ejecución</v>
      </c>
      <c r="U30" s="568" t="str">
        <f t="shared" si="1"/>
        <v>NA</v>
      </c>
      <c r="V30" s="575"/>
      <c r="W30" s="607"/>
      <c r="X30" s="607"/>
      <c r="Y30" s="567" t="str">
        <f t="shared" si="7"/>
        <v>No hay ejecución</v>
      </c>
      <c r="Z30" s="568" t="str">
        <f t="shared" si="8"/>
        <v>NA</v>
      </c>
      <c r="AA30" s="575"/>
      <c r="AB30" s="575"/>
      <c r="AC30" s="575"/>
      <c r="AD30" s="575"/>
      <c r="AE30" s="575"/>
    </row>
    <row r="31" spans="1:31" ht="35.25" customHeight="1" thickTop="1" thickBot="1">
      <c r="A31" s="563">
        <v>2.1</v>
      </c>
      <c r="B31" s="564"/>
      <c r="C31" s="564"/>
      <c r="D31" s="564"/>
      <c r="E31" s="564"/>
      <c r="F31" s="577" t="s">
        <v>1257</v>
      </c>
      <c r="G31" s="588"/>
      <c r="H31" s="588"/>
      <c r="I31" s="567" t="str">
        <f t="shared" si="2"/>
        <v>No hay ejecución</v>
      </c>
      <c r="J31" s="568" t="str">
        <f t="shared" si="3"/>
        <v>NA</v>
      </c>
      <c r="K31" s="578"/>
      <c r="L31" s="575"/>
      <c r="M31" s="580"/>
      <c r="N31" s="580"/>
      <c r="O31" s="567" t="str">
        <f t="shared" si="4"/>
        <v>No hay ejecución</v>
      </c>
      <c r="P31" s="568" t="str">
        <f t="shared" si="5"/>
        <v>NA</v>
      </c>
      <c r="Q31" s="575"/>
      <c r="R31" s="575"/>
      <c r="S31" s="575"/>
      <c r="T31" s="567" t="str">
        <f t="shared" si="0"/>
        <v>No hay ejecución</v>
      </c>
      <c r="U31" s="568" t="str">
        <f t="shared" si="1"/>
        <v>NA</v>
      </c>
      <c r="V31" s="575"/>
      <c r="W31" s="607"/>
      <c r="X31" s="607"/>
      <c r="Y31" s="567" t="str">
        <f t="shared" si="7"/>
        <v>No hay ejecución</v>
      </c>
      <c r="Z31" s="568" t="str">
        <f t="shared" si="8"/>
        <v>NA</v>
      </c>
      <c r="AA31" s="575"/>
      <c r="AB31" s="575"/>
      <c r="AC31" s="575"/>
      <c r="AD31" s="575"/>
      <c r="AE31" s="575"/>
    </row>
    <row r="32" spans="1:31" ht="35.25" customHeight="1" thickTop="1" thickBot="1">
      <c r="A32" s="563">
        <v>2.1</v>
      </c>
      <c r="B32" s="564"/>
      <c r="C32" s="564"/>
      <c r="D32" s="564"/>
      <c r="E32" s="564"/>
      <c r="F32" s="577" t="s">
        <v>1257</v>
      </c>
      <c r="G32" s="578">
        <v>30</v>
      </c>
      <c r="H32" s="578">
        <v>30</v>
      </c>
      <c r="I32" s="567">
        <f t="shared" si="2"/>
        <v>1</v>
      </c>
      <c r="J32" s="568" t="str">
        <f t="shared" si="3"/>
        <v>De acuerdo con lo programado</v>
      </c>
      <c r="K32" s="578"/>
      <c r="L32" s="575"/>
      <c r="M32" s="580">
        <v>30</v>
      </c>
      <c r="N32" s="580">
        <v>30</v>
      </c>
      <c r="O32" s="567">
        <f t="shared" si="4"/>
        <v>1</v>
      </c>
      <c r="P32" s="568" t="str">
        <f t="shared" si="5"/>
        <v>De acuerdo con lo programado</v>
      </c>
      <c r="Q32" s="575"/>
      <c r="R32" s="575"/>
      <c r="S32" s="575"/>
      <c r="T32" s="567" t="str">
        <f t="shared" si="0"/>
        <v>No hay ejecución</v>
      </c>
      <c r="U32" s="568" t="str">
        <f t="shared" si="1"/>
        <v>NA</v>
      </c>
      <c r="V32" s="575"/>
      <c r="W32" s="607"/>
      <c r="X32" s="607"/>
      <c r="Y32" s="567" t="str">
        <f t="shared" si="7"/>
        <v>No hay ejecución</v>
      </c>
      <c r="Z32" s="568" t="str">
        <f t="shared" si="8"/>
        <v>NA</v>
      </c>
      <c r="AA32" s="575"/>
      <c r="AB32" s="575"/>
      <c r="AC32" s="575"/>
      <c r="AD32" s="575"/>
      <c r="AE32" s="575"/>
    </row>
    <row r="33" spans="1:31" ht="35.25" customHeight="1" thickTop="1" thickBot="1">
      <c r="A33" s="563">
        <v>2.1</v>
      </c>
      <c r="B33" s="564"/>
      <c r="C33" s="564"/>
      <c r="D33" s="564"/>
      <c r="E33" s="564"/>
      <c r="F33" s="577" t="s">
        <v>1257</v>
      </c>
      <c r="G33" s="588"/>
      <c r="H33" s="588"/>
      <c r="I33" s="567" t="str">
        <f t="shared" si="2"/>
        <v>No hay ejecución</v>
      </c>
      <c r="J33" s="568" t="str">
        <f t="shared" si="3"/>
        <v>NA</v>
      </c>
      <c r="K33" s="578"/>
      <c r="L33" s="575"/>
      <c r="M33" s="580"/>
      <c r="N33" s="580"/>
      <c r="O33" s="567" t="str">
        <f t="shared" si="4"/>
        <v>No hay ejecución</v>
      </c>
      <c r="P33" s="568" t="str">
        <f t="shared" si="5"/>
        <v>NA</v>
      </c>
      <c r="Q33" s="575"/>
      <c r="R33" s="575"/>
      <c r="S33" s="575"/>
      <c r="T33" s="567" t="str">
        <f t="shared" si="0"/>
        <v>No hay ejecución</v>
      </c>
      <c r="U33" s="568" t="str">
        <f t="shared" si="1"/>
        <v>NA</v>
      </c>
      <c r="V33" s="575"/>
      <c r="W33" s="607"/>
      <c r="X33" s="607"/>
      <c r="Y33" s="567" t="str">
        <f t="shared" si="7"/>
        <v>No hay ejecución</v>
      </c>
      <c r="Z33" s="568" t="str">
        <f t="shared" si="8"/>
        <v>NA</v>
      </c>
      <c r="AA33" s="575"/>
      <c r="AB33" s="575"/>
      <c r="AC33" s="575"/>
      <c r="AD33" s="575"/>
      <c r="AE33" s="575"/>
    </row>
    <row r="34" spans="1:31" ht="35.25" customHeight="1" thickTop="1" thickBot="1">
      <c r="A34" s="563">
        <v>2.1</v>
      </c>
      <c r="B34" s="564"/>
      <c r="C34" s="564"/>
      <c r="D34" s="564"/>
      <c r="E34" s="564"/>
      <c r="F34" s="577" t="s">
        <v>1257</v>
      </c>
      <c r="G34" s="585"/>
      <c r="H34" s="585"/>
      <c r="I34" s="567" t="str">
        <f t="shared" si="2"/>
        <v>No hay ejecución</v>
      </c>
      <c r="J34" s="568" t="str">
        <f t="shared" si="3"/>
        <v>NA</v>
      </c>
      <c r="K34" s="578"/>
      <c r="L34" s="575"/>
      <c r="M34" s="580"/>
      <c r="N34" s="580"/>
      <c r="O34" s="567" t="str">
        <f t="shared" si="4"/>
        <v>No hay ejecución</v>
      </c>
      <c r="P34" s="568" t="str">
        <f t="shared" si="5"/>
        <v>NA</v>
      </c>
      <c r="Q34" s="575"/>
      <c r="R34" s="575"/>
      <c r="S34" s="575"/>
      <c r="T34" s="567" t="str">
        <f t="shared" si="0"/>
        <v>No hay ejecución</v>
      </c>
      <c r="U34" s="568" t="str">
        <f t="shared" si="1"/>
        <v>NA</v>
      </c>
      <c r="V34" s="575"/>
      <c r="W34" s="607"/>
      <c r="X34" s="607"/>
      <c r="Y34" s="567" t="str">
        <f t="shared" si="7"/>
        <v>No hay ejecución</v>
      </c>
      <c r="Z34" s="568" t="str">
        <f t="shared" si="8"/>
        <v>NA</v>
      </c>
      <c r="AA34" s="575"/>
      <c r="AB34" s="575"/>
      <c r="AC34" s="575"/>
      <c r="AD34" s="575"/>
      <c r="AE34" s="575"/>
    </row>
    <row r="35" spans="1:31" ht="35.25" customHeight="1" thickTop="1" thickBot="1">
      <c r="A35" s="563">
        <v>2.2000000000000002</v>
      </c>
      <c r="B35" s="564"/>
      <c r="C35" s="564"/>
      <c r="D35" s="564"/>
      <c r="E35" s="564"/>
      <c r="F35" s="577" t="s">
        <v>1258</v>
      </c>
      <c r="G35" s="588">
        <v>3</v>
      </c>
      <c r="H35" s="588">
        <v>3</v>
      </c>
      <c r="I35" s="567">
        <f t="shared" si="2"/>
        <v>1</v>
      </c>
      <c r="J35" s="568" t="str">
        <f t="shared" si="3"/>
        <v>De acuerdo con lo programado</v>
      </c>
      <c r="K35" s="578"/>
      <c r="L35" s="575"/>
      <c r="M35" s="580">
        <v>3</v>
      </c>
      <c r="N35" s="580">
        <v>3</v>
      </c>
      <c r="O35" s="567">
        <f t="shared" si="4"/>
        <v>1</v>
      </c>
      <c r="P35" s="568" t="str">
        <f t="shared" si="5"/>
        <v>De acuerdo con lo programado</v>
      </c>
      <c r="Q35" s="575"/>
      <c r="R35" s="575"/>
      <c r="S35" s="575"/>
      <c r="T35" s="567" t="str">
        <f t="shared" si="0"/>
        <v>No hay ejecución</v>
      </c>
      <c r="U35" s="568" t="str">
        <f t="shared" si="1"/>
        <v>NA</v>
      </c>
      <c r="V35" s="575"/>
      <c r="W35" s="607"/>
      <c r="X35" s="607"/>
      <c r="Y35" s="567" t="str">
        <f t="shared" si="7"/>
        <v>No hay ejecución</v>
      </c>
      <c r="Z35" s="568" t="str">
        <f t="shared" si="8"/>
        <v>NA</v>
      </c>
      <c r="AA35" s="575"/>
      <c r="AB35" s="575"/>
      <c r="AC35" s="575"/>
      <c r="AD35" s="575"/>
      <c r="AE35" s="575"/>
    </row>
    <row r="36" spans="1:31" ht="35.25" customHeight="1" thickTop="1" thickBot="1">
      <c r="A36" s="563">
        <v>2.2000000000000002</v>
      </c>
      <c r="B36" s="564"/>
      <c r="C36" s="564"/>
      <c r="D36" s="564"/>
      <c r="E36" s="564"/>
      <c r="F36" s="577" t="s">
        <v>1258</v>
      </c>
      <c r="G36" s="578"/>
      <c r="H36" s="578"/>
      <c r="I36" s="567" t="str">
        <f t="shared" si="2"/>
        <v>No hay ejecución</v>
      </c>
      <c r="J36" s="568" t="str">
        <f t="shared" si="3"/>
        <v>NA</v>
      </c>
      <c r="K36" s="578"/>
      <c r="L36" s="575"/>
      <c r="M36" s="580"/>
      <c r="N36" s="580"/>
      <c r="O36" s="567" t="str">
        <f t="shared" si="4"/>
        <v>No hay ejecución</v>
      </c>
      <c r="P36" s="568" t="str">
        <f t="shared" si="5"/>
        <v>NA</v>
      </c>
      <c r="Q36" s="575"/>
      <c r="R36" s="575"/>
      <c r="S36" s="575"/>
      <c r="T36" s="567" t="str">
        <f t="shared" si="0"/>
        <v>No hay ejecución</v>
      </c>
      <c r="U36" s="568" t="str">
        <f t="shared" si="1"/>
        <v>NA</v>
      </c>
      <c r="V36" s="575"/>
      <c r="W36" s="607"/>
      <c r="X36" s="607"/>
      <c r="Y36" s="567" t="str">
        <f t="shared" si="7"/>
        <v>No hay ejecución</v>
      </c>
      <c r="Z36" s="568" t="str">
        <f t="shared" si="8"/>
        <v>NA</v>
      </c>
      <c r="AA36" s="575"/>
      <c r="AB36" s="575"/>
      <c r="AC36" s="575"/>
      <c r="AD36" s="575"/>
      <c r="AE36" s="575"/>
    </row>
    <row r="37" spans="1:31" ht="35.25" customHeight="1" thickTop="1" thickBot="1">
      <c r="A37" s="563">
        <v>2.2999999999999998</v>
      </c>
      <c r="B37" s="564"/>
      <c r="C37" s="564"/>
      <c r="D37" s="564"/>
      <c r="E37" s="564"/>
      <c r="F37" s="577" t="s">
        <v>1259</v>
      </c>
      <c r="G37" s="588">
        <v>60</v>
      </c>
      <c r="H37" s="588">
        <v>60</v>
      </c>
      <c r="I37" s="567">
        <f t="shared" si="2"/>
        <v>1</v>
      </c>
      <c r="J37" s="568" t="str">
        <f t="shared" si="3"/>
        <v>De acuerdo con lo programado</v>
      </c>
      <c r="K37" s="578"/>
      <c r="L37" s="575"/>
      <c r="M37" s="580">
        <v>60</v>
      </c>
      <c r="N37" s="580">
        <v>60</v>
      </c>
      <c r="O37" s="567">
        <f t="shared" si="4"/>
        <v>1</v>
      </c>
      <c r="P37" s="568" t="str">
        <f t="shared" si="5"/>
        <v>De acuerdo con lo programado</v>
      </c>
      <c r="Q37" s="575"/>
      <c r="R37" s="575"/>
      <c r="S37" s="575"/>
      <c r="T37" s="567" t="str">
        <f t="shared" si="0"/>
        <v>No hay ejecución</v>
      </c>
      <c r="U37" s="568" t="str">
        <f t="shared" si="1"/>
        <v>NA</v>
      </c>
      <c r="V37" s="575"/>
      <c r="W37" s="607">
        <v>3</v>
      </c>
      <c r="X37" s="607">
        <v>3</v>
      </c>
      <c r="Y37" s="567">
        <f t="shared" si="7"/>
        <v>1</v>
      </c>
      <c r="Z37" s="568" t="str">
        <f t="shared" si="8"/>
        <v>De acuerdo con lo programado</v>
      </c>
      <c r="AA37" s="575"/>
      <c r="AB37" s="575"/>
      <c r="AC37" s="575"/>
      <c r="AD37" s="575"/>
      <c r="AE37" s="575"/>
    </row>
    <row r="38" spans="1:31" ht="35.25" customHeight="1" thickTop="1" thickBot="1">
      <c r="A38" s="563">
        <v>2.4</v>
      </c>
      <c r="B38" s="564"/>
      <c r="C38" s="564"/>
      <c r="D38" s="564"/>
      <c r="E38" s="564"/>
      <c r="F38" s="577" t="s">
        <v>1260</v>
      </c>
      <c r="G38" s="585"/>
      <c r="H38" s="585"/>
      <c r="I38" s="567" t="str">
        <f t="shared" si="2"/>
        <v>No hay ejecución</v>
      </c>
      <c r="J38" s="568" t="str">
        <f t="shared" si="3"/>
        <v>NA</v>
      </c>
      <c r="K38" s="578"/>
      <c r="L38" s="575"/>
      <c r="M38" s="580"/>
      <c r="N38" s="580"/>
      <c r="O38" s="567" t="str">
        <f t="shared" si="4"/>
        <v>No hay ejecución</v>
      </c>
      <c r="P38" s="568" t="str">
        <f t="shared" si="5"/>
        <v>NA</v>
      </c>
      <c r="Q38" s="575"/>
      <c r="R38" s="575"/>
      <c r="S38" s="575"/>
      <c r="T38" s="567" t="str">
        <f t="shared" si="0"/>
        <v>No hay ejecución</v>
      </c>
      <c r="U38" s="568" t="str">
        <f t="shared" si="1"/>
        <v>NA</v>
      </c>
      <c r="V38" s="575"/>
      <c r="W38" s="607">
        <v>6</v>
      </c>
      <c r="X38" s="607">
        <v>6</v>
      </c>
      <c r="Y38" s="567">
        <f t="shared" si="7"/>
        <v>1</v>
      </c>
      <c r="Z38" s="568" t="str">
        <f t="shared" si="8"/>
        <v>De acuerdo con lo programado</v>
      </c>
      <c r="AA38" s="575"/>
      <c r="AB38" s="575"/>
      <c r="AC38" s="575"/>
      <c r="AD38" s="575"/>
      <c r="AE38" s="575"/>
    </row>
    <row r="39" spans="1:31" ht="35.25" customHeight="1" thickTop="1" thickBot="1">
      <c r="A39" s="563">
        <v>2.4</v>
      </c>
      <c r="B39" s="564"/>
      <c r="C39" s="564"/>
      <c r="D39" s="564"/>
      <c r="E39" s="564"/>
      <c r="F39" s="577" t="s">
        <v>1260</v>
      </c>
      <c r="G39" s="588"/>
      <c r="H39" s="588"/>
      <c r="I39" s="567" t="str">
        <f t="shared" si="2"/>
        <v>No hay ejecución</v>
      </c>
      <c r="J39" s="568" t="str">
        <f t="shared" si="3"/>
        <v>NA</v>
      </c>
      <c r="K39" s="578"/>
      <c r="L39" s="575"/>
      <c r="M39" s="580"/>
      <c r="N39" s="580"/>
      <c r="O39" s="567" t="str">
        <f t="shared" si="4"/>
        <v>No hay ejecución</v>
      </c>
      <c r="P39" s="568" t="str">
        <f t="shared" si="5"/>
        <v>NA</v>
      </c>
      <c r="Q39" s="575"/>
      <c r="R39" s="575"/>
      <c r="S39" s="575"/>
      <c r="T39" s="567" t="str">
        <f t="shared" si="0"/>
        <v>No hay ejecución</v>
      </c>
      <c r="U39" s="568" t="str">
        <f t="shared" si="1"/>
        <v>NA</v>
      </c>
      <c r="V39" s="575"/>
      <c r="W39" s="607"/>
      <c r="X39" s="607"/>
      <c r="Y39" s="567" t="str">
        <f t="shared" si="7"/>
        <v>No hay ejecución</v>
      </c>
      <c r="Z39" s="568" t="str">
        <f t="shared" si="8"/>
        <v>NA</v>
      </c>
      <c r="AA39" s="575"/>
      <c r="AB39" s="575"/>
      <c r="AC39" s="575"/>
      <c r="AD39" s="575"/>
      <c r="AE39" s="575"/>
    </row>
    <row r="40" spans="1:31" ht="35.25" customHeight="1" thickTop="1" thickBot="1">
      <c r="A40" s="563">
        <v>2.4</v>
      </c>
      <c r="B40" s="564"/>
      <c r="C40" s="564"/>
      <c r="D40" s="564"/>
      <c r="E40" s="564"/>
      <c r="F40" s="577" t="s">
        <v>1260</v>
      </c>
      <c r="G40" s="578">
        <v>0</v>
      </c>
      <c r="H40" s="578">
        <v>0</v>
      </c>
      <c r="I40" s="567" t="str">
        <f t="shared" si="2"/>
        <v>No hay Programación</v>
      </c>
      <c r="J40" s="568" t="str">
        <f t="shared" si="3"/>
        <v>De acuerdo con lo programado</v>
      </c>
      <c r="K40" s="578"/>
      <c r="L40" s="575"/>
      <c r="M40" s="580">
        <v>5</v>
      </c>
      <c r="N40" s="580">
        <v>5</v>
      </c>
      <c r="O40" s="567">
        <f t="shared" si="4"/>
        <v>1</v>
      </c>
      <c r="P40" s="568" t="str">
        <f t="shared" si="5"/>
        <v>De acuerdo con lo programado</v>
      </c>
      <c r="Q40" s="575"/>
      <c r="R40" s="575"/>
      <c r="S40" s="575"/>
      <c r="T40" s="567" t="str">
        <f t="shared" si="0"/>
        <v>No hay ejecución</v>
      </c>
      <c r="U40" s="568" t="str">
        <f t="shared" si="1"/>
        <v>NA</v>
      </c>
      <c r="V40" s="575"/>
      <c r="W40" s="607"/>
      <c r="X40" s="607"/>
      <c r="Y40" s="567" t="str">
        <f t="shared" si="7"/>
        <v>No hay ejecución</v>
      </c>
      <c r="Z40" s="568" t="str">
        <f t="shared" si="8"/>
        <v>NA</v>
      </c>
      <c r="AA40" s="575"/>
      <c r="AB40" s="575"/>
      <c r="AC40" s="575"/>
      <c r="AD40" s="575"/>
      <c r="AE40" s="575"/>
    </row>
    <row r="41" spans="1:31" ht="35.25" customHeight="1" thickTop="1" thickBot="1">
      <c r="A41" s="563">
        <v>2.4</v>
      </c>
      <c r="B41" s="564"/>
      <c r="C41" s="564"/>
      <c r="D41" s="564"/>
      <c r="E41" s="564"/>
      <c r="F41" s="577" t="s">
        <v>1260</v>
      </c>
      <c r="G41" s="588"/>
      <c r="H41" s="588"/>
      <c r="I41" s="567" t="str">
        <f t="shared" si="2"/>
        <v>No hay ejecución</v>
      </c>
      <c r="J41" s="568" t="str">
        <f t="shared" si="3"/>
        <v>NA</v>
      </c>
      <c r="K41" s="578"/>
      <c r="L41" s="575"/>
      <c r="M41" s="614">
        <v>20</v>
      </c>
      <c r="N41" s="580">
        <v>20</v>
      </c>
      <c r="O41" s="567">
        <f t="shared" si="4"/>
        <v>1</v>
      </c>
      <c r="P41" s="568" t="str">
        <f t="shared" si="5"/>
        <v>De acuerdo con lo programado</v>
      </c>
      <c r="Q41" s="575"/>
      <c r="R41" s="575"/>
      <c r="S41" s="575"/>
      <c r="T41" s="567" t="str">
        <f t="shared" si="0"/>
        <v>No hay ejecución</v>
      </c>
      <c r="U41" s="568" t="str">
        <f t="shared" si="1"/>
        <v>NA</v>
      </c>
      <c r="V41" s="575"/>
      <c r="W41" s="607"/>
      <c r="X41" s="607"/>
      <c r="Y41" s="567" t="str">
        <f t="shared" si="7"/>
        <v>No hay ejecución</v>
      </c>
      <c r="Z41" s="568" t="str">
        <f t="shared" si="8"/>
        <v>NA</v>
      </c>
      <c r="AA41" s="575"/>
      <c r="AB41" s="575"/>
      <c r="AC41" s="575"/>
      <c r="AD41" s="575"/>
      <c r="AE41" s="575"/>
    </row>
    <row r="42" spans="1:31" ht="35.25" customHeight="1" thickTop="1" thickBot="1">
      <c r="A42" s="563">
        <v>2.4</v>
      </c>
      <c r="B42" s="564"/>
      <c r="C42" s="564"/>
      <c r="D42" s="564"/>
      <c r="E42" s="564"/>
      <c r="F42" s="577" t="s">
        <v>1260</v>
      </c>
      <c r="G42" s="578"/>
      <c r="H42" s="578"/>
      <c r="I42" s="567" t="str">
        <f t="shared" si="2"/>
        <v>No hay ejecución</v>
      </c>
      <c r="J42" s="568" t="str">
        <f t="shared" si="3"/>
        <v>NA</v>
      </c>
      <c r="K42" s="578"/>
      <c r="L42" s="575"/>
      <c r="M42" s="580"/>
      <c r="N42" s="580"/>
      <c r="O42" s="567" t="str">
        <f t="shared" si="4"/>
        <v>No hay ejecución</v>
      </c>
      <c r="P42" s="568" t="str">
        <f t="shared" si="5"/>
        <v>NA</v>
      </c>
      <c r="Q42" s="575"/>
      <c r="R42" s="575"/>
      <c r="S42" s="575"/>
      <c r="T42" s="567" t="str">
        <f t="shared" si="0"/>
        <v>No hay ejecución</v>
      </c>
      <c r="U42" s="568" t="str">
        <f t="shared" si="1"/>
        <v>NA</v>
      </c>
      <c r="V42" s="575"/>
      <c r="W42" s="607"/>
      <c r="X42" s="607"/>
      <c r="Y42" s="567" t="str">
        <f t="shared" si="7"/>
        <v>No hay ejecución</v>
      </c>
      <c r="Z42" s="568" t="str">
        <f t="shared" si="8"/>
        <v>NA</v>
      </c>
      <c r="AA42" s="575"/>
      <c r="AB42" s="575"/>
      <c r="AC42" s="575"/>
      <c r="AD42" s="575"/>
      <c r="AE42" s="575"/>
    </row>
    <row r="43" spans="1:31" ht="35.25" customHeight="1" thickTop="1" thickBot="1">
      <c r="A43" s="563">
        <v>2.4</v>
      </c>
      <c r="B43" s="564"/>
      <c r="C43" s="564"/>
      <c r="D43" s="564"/>
      <c r="E43" s="564"/>
      <c r="F43" s="577" t="s">
        <v>1260</v>
      </c>
      <c r="G43" s="578">
        <v>0</v>
      </c>
      <c r="H43" s="578">
        <v>0</v>
      </c>
      <c r="I43" s="567" t="str">
        <f t="shared" si="2"/>
        <v>No hay Programación</v>
      </c>
      <c r="J43" s="568" t="str">
        <f t="shared" si="3"/>
        <v>De acuerdo con lo programado</v>
      </c>
      <c r="K43" s="578"/>
      <c r="L43" s="575"/>
      <c r="M43" s="580">
        <v>5</v>
      </c>
      <c r="N43" s="580">
        <v>5</v>
      </c>
      <c r="O43" s="567">
        <f t="shared" si="4"/>
        <v>1</v>
      </c>
      <c r="P43" s="568" t="str">
        <f t="shared" si="5"/>
        <v>De acuerdo con lo programado</v>
      </c>
      <c r="Q43" s="575"/>
      <c r="R43" s="575"/>
      <c r="S43" s="575"/>
      <c r="T43" s="567" t="str">
        <f t="shared" si="0"/>
        <v>No hay ejecución</v>
      </c>
      <c r="U43" s="568" t="str">
        <f t="shared" si="1"/>
        <v>NA</v>
      </c>
      <c r="V43" s="575"/>
      <c r="W43" s="607"/>
      <c r="X43" s="607"/>
      <c r="Y43" s="567" t="str">
        <f t="shared" si="7"/>
        <v>No hay ejecución</v>
      </c>
      <c r="Z43" s="568" t="str">
        <f t="shared" si="8"/>
        <v>NA</v>
      </c>
      <c r="AA43" s="575"/>
      <c r="AB43" s="575"/>
      <c r="AC43" s="575"/>
      <c r="AD43" s="575"/>
      <c r="AE43" s="575"/>
    </row>
    <row r="44" spans="1:31" ht="28.2" customHeight="1" thickTop="1" thickBot="1">
      <c r="A44" s="563">
        <v>3</v>
      </c>
      <c r="B44" s="564">
        <v>0</v>
      </c>
      <c r="C44" s="564">
        <v>0</v>
      </c>
      <c r="D44" s="564">
        <v>0</v>
      </c>
      <c r="E44" s="564">
        <v>0</v>
      </c>
      <c r="F44" s="584" t="s">
        <v>1261</v>
      </c>
      <c r="G44" s="585"/>
      <c r="H44" s="585"/>
      <c r="I44" s="567" t="str">
        <f t="shared" si="2"/>
        <v>No hay ejecución</v>
      </c>
      <c r="J44" s="568" t="str">
        <f t="shared" si="3"/>
        <v>NA</v>
      </c>
      <c r="K44" s="586"/>
      <c r="L44" s="575"/>
      <c r="M44" s="580"/>
      <c r="N44" s="580"/>
      <c r="O44" s="567" t="str">
        <f t="shared" si="4"/>
        <v>No hay ejecución</v>
      </c>
      <c r="P44" s="568" t="str">
        <f t="shared" si="5"/>
        <v>NA</v>
      </c>
      <c r="Q44" s="575"/>
      <c r="R44" s="575"/>
      <c r="S44" s="575"/>
      <c r="T44" s="567" t="str">
        <f t="shared" si="0"/>
        <v>No hay ejecución</v>
      </c>
      <c r="U44" s="568" t="str">
        <f t="shared" si="1"/>
        <v>NA</v>
      </c>
      <c r="V44" s="575"/>
      <c r="W44" s="607"/>
      <c r="X44" s="607"/>
      <c r="Y44" s="567" t="str">
        <f t="shared" si="7"/>
        <v>No hay ejecución</v>
      </c>
      <c r="Z44" s="568" t="str">
        <f t="shared" si="8"/>
        <v>NA</v>
      </c>
      <c r="AA44" s="575"/>
      <c r="AB44" s="575"/>
      <c r="AC44" s="575"/>
      <c r="AD44" s="575"/>
      <c r="AE44" s="575"/>
    </row>
    <row r="45" spans="1:31" ht="35.25" customHeight="1" thickTop="1" thickBot="1">
      <c r="A45" s="563">
        <v>3.1</v>
      </c>
      <c r="B45" s="564"/>
      <c r="C45" s="564"/>
      <c r="D45" s="564"/>
      <c r="E45" s="564"/>
      <c r="F45" s="577" t="s">
        <v>1262</v>
      </c>
      <c r="G45" s="578"/>
      <c r="H45" s="578"/>
      <c r="I45" s="567" t="str">
        <f t="shared" si="2"/>
        <v>No hay ejecución</v>
      </c>
      <c r="J45" s="568" t="str">
        <f t="shared" si="3"/>
        <v>NA</v>
      </c>
      <c r="K45" s="578"/>
      <c r="L45" s="575"/>
      <c r="M45" s="580"/>
      <c r="N45" s="580"/>
      <c r="O45" s="567" t="str">
        <f t="shared" si="4"/>
        <v>No hay ejecución</v>
      </c>
      <c r="P45" s="568" t="str">
        <f t="shared" si="5"/>
        <v>NA</v>
      </c>
      <c r="Q45" s="575"/>
      <c r="R45" s="575"/>
      <c r="S45" s="575"/>
      <c r="T45" s="567" t="str">
        <f t="shared" si="0"/>
        <v>No hay ejecución</v>
      </c>
      <c r="U45" s="568" t="str">
        <f t="shared" si="1"/>
        <v>NA</v>
      </c>
      <c r="V45" s="575"/>
      <c r="W45" s="607">
        <v>2</v>
      </c>
      <c r="X45" s="607">
        <v>2</v>
      </c>
      <c r="Y45" s="567">
        <f t="shared" si="7"/>
        <v>1</v>
      </c>
      <c r="Z45" s="568" t="str">
        <f t="shared" si="8"/>
        <v>De acuerdo con lo programado</v>
      </c>
      <c r="AA45" s="575"/>
      <c r="AB45" s="575"/>
      <c r="AC45" s="575"/>
      <c r="AD45" s="575"/>
      <c r="AE45" s="575"/>
    </row>
    <row r="46" spans="1:31" ht="35.25" customHeight="1" thickTop="1" thickBot="1">
      <c r="A46" s="563">
        <v>3.1</v>
      </c>
      <c r="B46" s="564"/>
      <c r="C46" s="564"/>
      <c r="D46" s="564"/>
      <c r="E46" s="564"/>
      <c r="F46" s="577" t="s">
        <v>1262</v>
      </c>
      <c r="G46" s="585"/>
      <c r="H46" s="585"/>
      <c r="I46" s="567" t="str">
        <f t="shared" si="2"/>
        <v>No hay ejecución</v>
      </c>
      <c r="J46" s="568" t="str">
        <f t="shared" si="3"/>
        <v>NA</v>
      </c>
      <c r="K46" s="578"/>
      <c r="L46" s="575"/>
      <c r="M46" s="580"/>
      <c r="N46" s="580"/>
      <c r="O46" s="567" t="str">
        <f t="shared" si="4"/>
        <v>No hay ejecución</v>
      </c>
      <c r="P46" s="568" t="str">
        <f t="shared" si="5"/>
        <v>NA</v>
      </c>
      <c r="Q46" s="575"/>
      <c r="R46" s="575"/>
      <c r="S46" s="575"/>
      <c r="T46" s="567" t="str">
        <f t="shared" si="0"/>
        <v>No hay ejecución</v>
      </c>
      <c r="U46" s="568" t="str">
        <f t="shared" si="1"/>
        <v>NA</v>
      </c>
      <c r="V46" s="575"/>
      <c r="W46" s="607"/>
      <c r="X46" s="607"/>
      <c r="Y46" s="567" t="str">
        <f t="shared" si="7"/>
        <v>No hay ejecución</v>
      </c>
      <c r="Z46" s="568" t="str">
        <f t="shared" si="8"/>
        <v>NA</v>
      </c>
      <c r="AA46" s="575"/>
      <c r="AB46" s="575"/>
      <c r="AC46" s="575"/>
      <c r="AD46" s="575"/>
      <c r="AE46" s="575"/>
    </row>
    <row r="47" spans="1:31" ht="35.25" customHeight="1" thickTop="1" thickBot="1">
      <c r="A47" s="563">
        <v>3.1</v>
      </c>
      <c r="B47" s="564"/>
      <c r="C47" s="564"/>
      <c r="D47" s="564"/>
      <c r="E47" s="564"/>
      <c r="F47" s="577" t="s">
        <v>1262</v>
      </c>
      <c r="G47" s="578">
        <v>21</v>
      </c>
      <c r="H47" s="578">
        <v>21</v>
      </c>
      <c r="I47" s="567">
        <f t="shared" si="2"/>
        <v>1</v>
      </c>
      <c r="J47" s="568" t="str">
        <f t="shared" si="3"/>
        <v>De acuerdo con lo programado</v>
      </c>
      <c r="K47" s="578"/>
      <c r="L47" s="575"/>
      <c r="M47" s="580">
        <v>266</v>
      </c>
      <c r="N47" s="580">
        <v>266</v>
      </c>
      <c r="O47" s="567">
        <f t="shared" si="4"/>
        <v>1</v>
      </c>
      <c r="P47" s="568" t="str">
        <f t="shared" si="5"/>
        <v>De acuerdo con lo programado</v>
      </c>
      <c r="Q47" s="575"/>
      <c r="R47" s="575"/>
      <c r="S47" s="575"/>
      <c r="T47" s="567" t="str">
        <f t="shared" si="0"/>
        <v>No hay ejecución</v>
      </c>
      <c r="U47" s="568" t="str">
        <f t="shared" si="1"/>
        <v>NA</v>
      </c>
      <c r="V47" s="575"/>
      <c r="W47" s="607"/>
      <c r="X47" s="607"/>
      <c r="Y47" s="567" t="str">
        <f t="shared" si="7"/>
        <v>No hay ejecución</v>
      </c>
      <c r="Z47" s="568" t="str">
        <f t="shared" si="8"/>
        <v>NA</v>
      </c>
      <c r="AA47" s="575"/>
      <c r="AB47" s="575"/>
      <c r="AC47" s="575"/>
      <c r="AD47" s="575"/>
      <c r="AE47" s="575"/>
    </row>
    <row r="48" spans="1:31" ht="35.25" customHeight="1" thickTop="1" thickBot="1">
      <c r="A48" s="563">
        <v>4</v>
      </c>
      <c r="B48" s="564"/>
      <c r="C48" s="564"/>
      <c r="D48" s="564"/>
      <c r="E48" s="564"/>
      <c r="F48" s="584" t="s">
        <v>1263</v>
      </c>
      <c r="G48" s="578">
        <v>412</v>
      </c>
      <c r="H48" s="578">
        <v>412</v>
      </c>
      <c r="I48" s="567">
        <f t="shared" si="2"/>
        <v>1</v>
      </c>
      <c r="J48" s="568" t="str">
        <f t="shared" si="3"/>
        <v>De acuerdo con lo programado</v>
      </c>
      <c r="K48" s="586"/>
      <c r="L48" s="575"/>
      <c r="M48" s="580">
        <v>831</v>
      </c>
      <c r="N48" s="580">
        <v>831</v>
      </c>
      <c r="O48" s="567">
        <f t="shared" si="4"/>
        <v>1</v>
      </c>
      <c r="P48" s="568" t="str">
        <f t="shared" si="5"/>
        <v>De acuerdo con lo programado</v>
      </c>
      <c r="Q48" s="575"/>
      <c r="R48" s="575"/>
      <c r="S48" s="575"/>
      <c r="T48" s="567" t="str">
        <f t="shared" si="0"/>
        <v>No hay ejecución</v>
      </c>
      <c r="U48" s="568" t="str">
        <f t="shared" si="1"/>
        <v>NA</v>
      </c>
      <c r="V48" s="575"/>
      <c r="W48" s="607"/>
      <c r="X48" s="607"/>
      <c r="Y48" s="567" t="str">
        <f t="shared" si="7"/>
        <v>No hay ejecución</v>
      </c>
      <c r="Z48" s="568" t="str">
        <f t="shared" si="8"/>
        <v>NA</v>
      </c>
      <c r="AA48" s="575"/>
      <c r="AB48" s="575"/>
      <c r="AC48" s="575"/>
      <c r="AD48" s="575"/>
      <c r="AE48" s="575"/>
    </row>
    <row r="49" spans="1:31" ht="35.25" customHeight="1" thickTop="1" thickBot="1">
      <c r="A49" s="563">
        <v>4.0999999999999996</v>
      </c>
      <c r="B49" s="564"/>
      <c r="C49" s="564"/>
      <c r="D49" s="564"/>
      <c r="E49" s="564"/>
      <c r="F49" s="577" t="s">
        <v>1264</v>
      </c>
      <c r="G49" s="585"/>
      <c r="H49" s="585"/>
      <c r="I49" s="567" t="str">
        <f t="shared" si="2"/>
        <v>No hay ejecución</v>
      </c>
      <c r="J49" s="568" t="str">
        <f t="shared" si="3"/>
        <v>NA</v>
      </c>
      <c r="K49" s="578"/>
      <c r="L49" s="575"/>
      <c r="M49" s="580"/>
      <c r="N49" s="580"/>
      <c r="O49" s="567" t="str">
        <f t="shared" si="4"/>
        <v>No hay ejecución</v>
      </c>
      <c r="P49" s="568" t="str">
        <f t="shared" si="5"/>
        <v>NA</v>
      </c>
      <c r="Q49" s="575"/>
      <c r="R49" s="575"/>
      <c r="S49" s="575"/>
      <c r="T49" s="567" t="str">
        <f t="shared" si="0"/>
        <v>No hay ejecución</v>
      </c>
      <c r="U49" s="568" t="str">
        <f t="shared" si="1"/>
        <v>NA</v>
      </c>
      <c r="V49" s="575"/>
      <c r="W49" s="607">
        <v>1</v>
      </c>
      <c r="X49" s="607">
        <v>1</v>
      </c>
      <c r="Y49" s="567">
        <f t="shared" si="7"/>
        <v>1</v>
      </c>
      <c r="Z49" s="568" t="str">
        <f t="shared" si="8"/>
        <v>De acuerdo con lo programado</v>
      </c>
      <c r="AA49" s="575"/>
      <c r="AB49" s="575"/>
      <c r="AC49" s="575"/>
      <c r="AD49" s="575"/>
      <c r="AE49" s="575"/>
    </row>
    <row r="50" spans="1:31" ht="35.25" customHeight="1" thickTop="1" thickBot="1">
      <c r="A50" s="563">
        <v>5</v>
      </c>
      <c r="B50" s="564">
        <v>0</v>
      </c>
      <c r="C50" s="564">
        <v>0</v>
      </c>
      <c r="D50" s="564">
        <v>0</v>
      </c>
      <c r="E50" s="564">
        <v>0</v>
      </c>
      <c r="F50" s="584" t="s">
        <v>1265</v>
      </c>
      <c r="G50" s="585"/>
      <c r="H50" s="585"/>
      <c r="I50" s="567" t="str">
        <f t="shared" si="2"/>
        <v>No hay ejecución</v>
      </c>
      <c r="J50" s="568" t="str">
        <f t="shared" si="3"/>
        <v>NA</v>
      </c>
      <c r="K50" s="586"/>
      <c r="L50" s="575"/>
      <c r="M50" s="580"/>
      <c r="N50" s="580"/>
      <c r="O50" s="567" t="str">
        <f t="shared" si="4"/>
        <v>No hay ejecución</v>
      </c>
      <c r="P50" s="568" t="str">
        <f t="shared" si="5"/>
        <v>NA</v>
      </c>
      <c r="Q50" s="575"/>
      <c r="R50" s="575"/>
      <c r="S50" s="575"/>
      <c r="T50" s="567" t="str">
        <f t="shared" si="0"/>
        <v>No hay ejecución</v>
      </c>
      <c r="U50" s="568" t="str">
        <f t="shared" si="1"/>
        <v>NA</v>
      </c>
      <c r="V50" s="575"/>
      <c r="W50" s="607"/>
      <c r="X50" s="607"/>
      <c r="Y50" s="567" t="str">
        <f t="shared" si="7"/>
        <v>No hay ejecución</v>
      </c>
      <c r="Z50" s="568" t="str">
        <f t="shared" si="8"/>
        <v>NA</v>
      </c>
      <c r="AA50" s="575"/>
      <c r="AB50" s="575"/>
      <c r="AC50" s="575"/>
      <c r="AD50" s="575"/>
      <c r="AE50" s="575"/>
    </row>
    <row r="51" spans="1:31" ht="35.25" customHeight="1" thickTop="1" thickBot="1">
      <c r="A51" s="563">
        <v>5.0999999999999996</v>
      </c>
      <c r="B51" s="564"/>
      <c r="C51" s="564"/>
      <c r="D51" s="564"/>
      <c r="E51" s="564"/>
      <c r="F51" s="577" t="s">
        <v>1266</v>
      </c>
      <c r="G51" s="578">
        <v>0</v>
      </c>
      <c r="H51" s="578">
        <v>1</v>
      </c>
      <c r="I51" s="567" t="str">
        <f t="shared" si="2"/>
        <v>No hay Programación</v>
      </c>
      <c r="J51" s="568" t="str">
        <f t="shared" si="3"/>
        <v>De acuerdo con lo programado</v>
      </c>
      <c r="K51" s="578"/>
      <c r="L51" s="575"/>
      <c r="M51" s="580">
        <v>0</v>
      </c>
      <c r="N51" s="580">
        <v>2</v>
      </c>
      <c r="O51" s="567" t="str">
        <f t="shared" si="4"/>
        <v>No hay Programación</v>
      </c>
      <c r="P51" s="568" t="str">
        <f t="shared" si="5"/>
        <v>De acuerdo con lo programado</v>
      </c>
      <c r="Q51" s="575"/>
      <c r="R51" s="575"/>
      <c r="S51" s="575"/>
      <c r="T51" s="567" t="str">
        <f t="shared" si="0"/>
        <v>No hay ejecución</v>
      </c>
      <c r="U51" s="568" t="str">
        <f t="shared" si="1"/>
        <v>NA</v>
      </c>
      <c r="V51" s="575"/>
      <c r="W51" s="607">
        <v>2</v>
      </c>
      <c r="X51" s="607">
        <v>2</v>
      </c>
      <c r="Y51" s="567">
        <f t="shared" si="7"/>
        <v>1</v>
      </c>
      <c r="Z51" s="568" t="str">
        <f t="shared" si="8"/>
        <v>De acuerdo con lo programado</v>
      </c>
      <c r="AA51" s="575"/>
      <c r="AB51" s="575"/>
      <c r="AC51" s="575"/>
      <c r="AD51" s="575"/>
      <c r="AE51" s="575"/>
    </row>
    <row r="52" spans="1:31" ht="35.25" customHeight="1" thickTop="1" thickBot="1">
      <c r="A52" s="563">
        <v>5.0999999999999996</v>
      </c>
      <c r="B52" s="564"/>
      <c r="C52" s="564"/>
      <c r="D52" s="564"/>
      <c r="E52" s="564"/>
      <c r="F52" s="577" t="s">
        <v>1266</v>
      </c>
      <c r="G52" s="578">
        <v>146</v>
      </c>
      <c r="H52" s="578">
        <v>146</v>
      </c>
      <c r="I52" s="567">
        <f t="shared" si="2"/>
        <v>1</v>
      </c>
      <c r="J52" s="568" t="str">
        <f t="shared" si="3"/>
        <v>De acuerdo con lo programado</v>
      </c>
      <c r="K52" s="578"/>
      <c r="L52" s="575"/>
      <c r="M52" s="580">
        <v>137</v>
      </c>
      <c r="N52" s="580">
        <v>137</v>
      </c>
      <c r="O52" s="567">
        <f t="shared" si="4"/>
        <v>1</v>
      </c>
      <c r="P52" s="568" t="str">
        <f t="shared" si="5"/>
        <v>De acuerdo con lo programado</v>
      </c>
      <c r="Q52" s="575"/>
      <c r="R52" s="575"/>
      <c r="S52" s="575"/>
      <c r="T52" s="567" t="str">
        <f t="shared" si="0"/>
        <v>No hay ejecución</v>
      </c>
      <c r="U52" s="568" t="str">
        <f t="shared" si="1"/>
        <v>NA</v>
      </c>
      <c r="V52" s="575"/>
      <c r="W52" s="607"/>
      <c r="X52" s="607"/>
      <c r="Y52" s="567" t="str">
        <f t="shared" si="7"/>
        <v>No hay ejecución</v>
      </c>
      <c r="Z52" s="568" t="str">
        <f t="shared" si="8"/>
        <v>NA</v>
      </c>
      <c r="AA52" s="575"/>
      <c r="AB52" s="575"/>
      <c r="AC52" s="575"/>
      <c r="AD52" s="575"/>
      <c r="AE52" s="575"/>
    </row>
    <row r="53" spans="1:31" ht="35.25" customHeight="1" thickTop="1" thickBot="1">
      <c r="A53" s="563">
        <v>5.0999999999999996</v>
      </c>
      <c r="B53" s="564"/>
      <c r="C53" s="564"/>
      <c r="D53" s="564"/>
      <c r="E53" s="564"/>
      <c r="F53" s="577" t="s">
        <v>1266</v>
      </c>
      <c r="G53" s="585"/>
      <c r="H53" s="585"/>
      <c r="I53" s="567" t="str">
        <f t="shared" si="2"/>
        <v>No hay ejecución</v>
      </c>
      <c r="J53" s="568" t="str">
        <f t="shared" si="3"/>
        <v>NA</v>
      </c>
      <c r="K53" s="578"/>
      <c r="L53" s="575"/>
      <c r="M53" s="580"/>
      <c r="N53" s="580"/>
      <c r="O53" s="567" t="str">
        <f t="shared" si="4"/>
        <v>No hay ejecución</v>
      </c>
      <c r="P53" s="568" t="str">
        <f t="shared" si="5"/>
        <v>NA</v>
      </c>
      <c r="Q53" s="575"/>
      <c r="R53" s="575"/>
      <c r="S53" s="575"/>
      <c r="T53" s="567" t="str">
        <f t="shared" si="0"/>
        <v>No hay ejecución</v>
      </c>
      <c r="U53" s="568" t="str">
        <f t="shared" si="1"/>
        <v>NA</v>
      </c>
      <c r="V53" s="575"/>
      <c r="W53" s="607"/>
      <c r="X53" s="607"/>
      <c r="Y53" s="567" t="str">
        <f t="shared" si="7"/>
        <v>No hay ejecución</v>
      </c>
      <c r="Z53" s="568" t="str">
        <f t="shared" si="8"/>
        <v>NA</v>
      </c>
      <c r="AA53" s="575"/>
      <c r="AB53" s="575"/>
      <c r="AC53" s="575"/>
      <c r="AD53" s="575"/>
      <c r="AE53" s="575"/>
    </row>
    <row r="54" spans="1:31" ht="35.25" customHeight="1" thickTop="1" thickBot="1">
      <c r="A54" s="563">
        <v>5.0999999999999996</v>
      </c>
      <c r="B54" s="564"/>
      <c r="C54" s="564"/>
      <c r="D54" s="564"/>
      <c r="E54" s="564"/>
      <c r="F54" s="577" t="s">
        <v>1266</v>
      </c>
      <c r="G54" s="578">
        <v>0</v>
      </c>
      <c r="H54" s="578">
        <v>0</v>
      </c>
      <c r="I54" s="567" t="str">
        <f t="shared" si="2"/>
        <v>No hay Programación</v>
      </c>
      <c r="J54" s="568" t="str">
        <f t="shared" si="3"/>
        <v>De acuerdo con lo programado</v>
      </c>
      <c r="K54" s="578"/>
      <c r="L54" s="575"/>
      <c r="M54" s="580">
        <v>1</v>
      </c>
      <c r="N54" s="580">
        <v>1</v>
      </c>
      <c r="O54" s="567">
        <f t="shared" si="4"/>
        <v>1</v>
      </c>
      <c r="P54" s="568" t="str">
        <f t="shared" si="5"/>
        <v>De acuerdo con lo programado</v>
      </c>
      <c r="Q54" s="575"/>
      <c r="R54" s="575"/>
      <c r="S54" s="575"/>
      <c r="T54" s="567" t="str">
        <f t="shared" si="0"/>
        <v>No hay ejecución</v>
      </c>
      <c r="U54" s="568" t="str">
        <f t="shared" si="1"/>
        <v>NA</v>
      </c>
      <c r="V54" s="575"/>
      <c r="W54" s="607"/>
      <c r="X54" s="607"/>
      <c r="Y54" s="567" t="str">
        <f t="shared" si="7"/>
        <v>No hay ejecución</v>
      </c>
      <c r="Z54" s="568" t="str">
        <f t="shared" si="8"/>
        <v>NA</v>
      </c>
      <c r="AA54" s="575"/>
      <c r="AB54" s="575"/>
      <c r="AC54" s="575"/>
      <c r="AD54" s="575"/>
      <c r="AE54" s="575"/>
    </row>
    <row r="55" spans="1:31" ht="35.25" customHeight="1" thickTop="1" thickBot="1">
      <c r="A55" s="563">
        <v>5.0999999999999996</v>
      </c>
      <c r="B55" s="564"/>
      <c r="C55" s="564"/>
      <c r="D55" s="564"/>
      <c r="E55" s="564"/>
      <c r="F55" s="577" t="s">
        <v>1266</v>
      </c>
      <c r="G55" s="585"/>
      <c r="H55" s="585"/>
      <c r="I55" s="567" t="str">
        <f t="shared" si="2"/>
        <v>No hay ejecución</v>
      </c>
      <c r="J55" s="568" t="str">
        <f t="shared" si="3"/>
        <v>NA</v>
      </c>
      <c r="K55" s="578"/>
      <c r="L55" s="575"/>
      <c r="M55" s="580"/>
      <c r="N55" s="580"/>
      <c r="O55" s="567" t="str">
        <f t="shared" si="4"/>
        <v>No hay ejecución</v>
      </c>
      <c r="P55" s="568" t="str">
        <f t="shared" si="5"/>
        <v>NA</v>
      </c>
      <c r="Q55" s="575"/>
      <c r="R55" s="575"/>
      <c r="S55" s="575"/>
      <c r="T55" s="567" t="str">
        <f t="shared" si="0"/>
        <v>No hay ejecución</v>
      </c>
      <c r="U55" s="568" t="str">
        <f t="shared" si="1"/>
        <v>NA</v>
      </c>
      <c r="V55" s="575"/>
      <c r="W55" s="607"/>
      <c r="X55" s="607"/>
      <c r="Y55" s="567" t="str">
        <f t="shared" si="7"/>
        <v>No hay ejecución</v>
      </c>
      <c r="Z55" s="568" t="str">
        <f t="shared" si="8"/>
        <v>NA</v>
      </c>
      <c r="AA55" s="575"/>
      <c r="AB55" s="575"/>
      <c r="AC55" s="575"/>
      <c r="AD55" s="575"/>
      <c r="AE55" s="575"/>
    </row>
    <row r="56" spans="1:31" ht="35.25" customHeight="1" thickTop="1" thickBot="1">
      <c r="A56" s="563">
        <v>5.0999999999999996</v>
      </c>
      <c r="B56" s="564"/>
      <c r="C56" s="564"/>
      <c r="D56" s="564"/>
      <c r="E56" s="564"/>
      <c r="F56" s="577" t="s">
        <v>1266</v>
      </c>
      <c r="G56" s="588"/>
      <c r="H56" s="588"/>
      <c r="I56" s="567" t="str">
        <f t="shared" si="2"/>
        <v>No hay ejecución</v>
      </c>
      <c r="J56" s="568" t="str">
        <f t="shared" si="3"/>
        <v>NA</v>
      </c>
      <c r="K56" s="578"/>
      <c r="L56" s="575"/>
      <c r="M56" s="580"/>
      <c r="N56" s="580"/>
      <c r="O56" s="567" t="str">
        <f t="shared" si="4"/>
        <v>No hay ejecución</v>
      </c>
      <c r="P56" s="568" t="str">
        <f t="shared" si="5"/>
        <v>NA</v>
      </c>
      <c r="Q56" s="575"/>
      <c r="R56" s="575"/>
      <c r="S56" s="575"/>
      <c r="T56" s="567" t="str">
        <f t="shared" si="0"/>
        <v>No hay ejecución</v>
      </c>
      <c r="U56" s="568" t="str">
        <f t="shared" si="1"/>
        <v>NA</v>
      </c>
      <c r="V56" s="575"/>
      <c r="W56" s="607"/>
      <c r="X56" s="607"/>
      <c r="Y56" s="567" t="str">
        <f t="shared" si="7"/>
        <v>No hay ejecución</v>
      </c>
      <c r="Z56" s="568" t="str">
        <f t="shared" si="8"/>
        <v>NA</v>
      </c>
      <c r="AA56" s="575"/>
      <c r="AB56" s="575"/>
      <c r="AC56" s="575"/>
      <c r="AD56" s="575"/>
      <c r="AE56" s="575"/>
    </row>
    <row r="57" spans="1:31" ht="35.25" customHeight="1" thickTop="1" thickBot="1">
      <c r="A57" s="563">
        <v>5.0999999999999996</v>
      </c>
      <c r="B57" s="564"/>
      <c r="C57" s="564"/>
      <c r="D57" s="564"/>
      <c r="E57" s="564"/>
      <c r="F57" s="577" t="s">
        <v>1266</v>
      </c>
      <c r="G57" s="588"/>
      <c r="H57" s="588"/>
      <c r="I57" s="567" t="str">
        <f t="shared" si="2"/>
        <v>No hay ejecución</v>
      </c>
      <c r="J57" s="568" t="str">
        <f t="shared" si="3"/>
        <v>NA</v>
      </c>
      <c r="K57" s="578"/>
      <c r="L57" s="575"/>
      <c r="M57" s="580"/>
      <c r="N57" s="580"/>
      <c r="O57" s="567" t="str">
        <f t="shared" si="4"/>
        <v>No hay ejecución</v>
      </c>
      <c r="P57" s="568" t="str">
        <f t="shared" si="5"/>
        <v>NA</v>
      </c>
      <c r="Q57" s="575"/>
      <c r="R57" s="575"/>
      <c r="S57" s="575"/>
      <c r="T57" s="567" t="str">
        <f t="shared" si="0"/>
        <v>No hay ejecución</v>
      </c>
      <c r="U57" s="568" t="str">
        <f t="shared" si="1"/>
        <v>NA</v>
      </c>
      <c r="V57" s="575"/>
      <c r="W57" s="607"/>
      <c r="X57" s="607"/>
      <c r="Y57" s="567" t="str">
        <f t="shared" si="7"/>
        <v>No hay ejecución</v>
      </c>
      <c r="Z57" s="568" t="str">
        <f t="shared" si="8"/>
        <v>NA</v>
      </c>
      <c r="AA57" s="575"/>
      <c r="AB57" s="575"/>
      <c r="AC57" s="575"/>
      <c r="AD57" s="575"/>
      <c r="AE57" s="575"/>
    </row>
    <row r="58" spans="1:31" ht="35.25" customHeight="1" thickTop="1" thickBot="1">
      <c r="A58" s="563">
        <v>5.2</v>
      </c>
      <c r="B58" s="564"/>
      <c r="C58" s="564"/>
      <c r="D58" s="564"/>
      <c r="E58" s="564"/>
      <c r="F58" s="577" t="s">
        <v>1267</v>
      </c>
      <c r="G58" s="578"/>
      <c r="H58" s="578"/>
      <c r="I58" s="567" t="str">
        <f t="shared" si="2"/>
        <v>No hay ejecución</v>
      </c>
      <c r="J58" s="568" t="str">
        <f t="shared" si="3"/>
        <v>NA</v>
      </c>
      <c r="K58" s="578"/>
      <c r="L58" s="575"/>
      <c r="M58" s="580"/>
      <c r="N58" s="580"/>
      <c r="O58" s="567" t="str">
        <f t="shared" si="4"/>
        <v>No hay ejecución</v>
      </c>
      <c r="P58" s="568" t="str">
        <f t="shared" si="5"/>
        <v>NA</v>
      </c>
      <c r="Q58" s="575"/>
      <c r="R58" s="575"/>
      <c r="S58" s="575"/>
      <c r="T58" s="567" t="str">
        <f t="shared" si="0"/>
        <v>No hay ejecución</v>
      </c>
      <c r="U58" s="568" t="str">
        <f t="shared" si="1"/>
        <v>NA</v>
      </c>
      <c r="V58" s="575"/>
      <c r="W58" s="607">
        <v>5</v>
      </c>
      <c r="X58" s="607">
        <v>5</v>
      </c>
      <c r="Y58" s="567">
        <f t="shared" si="7"/>
        <v>1</v>
      </c>
      <c r="Z58" s="568" t="str">
        <f t="shared" si="8"/>
        <v>De acuerdo con lo programado</v>
      </c>
      <c r="AA58" s="575"/>
      <c r="AB58" s="575"/>
      <c r="AC58" s="575"/>
      <c r="AD58" s="575"/>
      <c r="AE58" s="575"/>
    </row>
    <row r="59" spans="1:31" ht="35.25" customHeight="1" thickTop="1" thickBot="1">
      <c r="A59" s="563">
        <v>5.2</v>
      </c>
      <c r="B59" s="564"/>
      <c r="C59" s="564"/>
      <c r="D59" s="564"/>
      <c r="E59" s="564"/>
      <c r="F59" s="577" t="s">
        <v>1267</v>
      </c>
      <c r="G59" s="578"/>
      <c r="H59" s="578"/>
      <c r="I59" s="567" t="str">
        <f t="shared" si="2"/>
        <v>No hay ejecución</v>
      </c>
      <c r="J59" s="568" t="str">
        <f t="shared" si="3"/>
        <v>NA</v>
      </c>
      <c r="K59" s="578"/>
      <c r="L59" s="575"/>
      <c r="M59" s="580"/>
      <c r="N59" s="580"/>
      <c r="O59" s="567" t="str">
        <f t="shared" si="4"/>
        <v>No hay ejecución</v>
      </c>
      <c r="P59" s="568" t="str">
        <f t="shared" si="5"/>
        <v>NA</v>
      </c>
      <c r="Q59" s="575"/>
      <c r="R59" s="575"/>
      <c r="S59" s="575"/>
      <c r="T59" s="567" t="str">
        <f t="shared" si="0"/>
        <v>No hay ejecución</v>
      </c>
      <c r="U59" s="568" t="str">
        <f t="shared" si="1"/>
        <v>NA</v>
      </c>
      <c r="V59" s="575"/>
      <c r="W59" s="607"/>
      <c r="X59" s="607"/>
      <c r="Y59" s="567" t="str">
        <f t="shared" si="7"/>
        <v>No hay ejecución</v>
      </c>
      <c r="Z59" s="568" t="str">
        <f t="shared" si="8"/>
        <v>NA</v>
      </c>
      <c r="AA59" s="575"/>
      <c r="AB59" s="575"/>
      <c r="AC59" s="575"/>
      <c r="AD59" s="575"/>
      <c r="AE59" s="575"/>
    </row>
    <row r="60" spans="1:31" ht="35.25" customHeight="1" thickTop="1" thickBot="1">
      <c r="A60" s="563">
        <v>5.2</v>
      </c>
      <c r="B60" s="564"/>
      <c r="C60" s="564"/>
      <c r="D60" s="564"/>
      <c r="E60" s="564"/>
      <c r="F60" s="577" t="s">
        <v>1267</v>
      </c>
      <c r="G60" s="578"/>
      <c r="H60" s="578"/>
      <c r="I60" s="567" t="str">
        <f t="shared" si="2"/>
        <v>No hay ejecución</v>
      </c>
      <c r="J60" s="568" t="str">
        <f t="shared" si="3"/>
        <v>NA</v>
      </c>
      <c r="K60" s="578"/>
      <c r="L60" s="575"/>
      <c r="M60" s="580"/>
      <c r="N60" s="580"/>
      <c r="O60" s="567" t="str">
        <f t="shared" si="4"/>
        <v>No hay ejecución</v>
      </c>
      <c r="P60" s="568" t="str">
        <f t="shared" si="5"/>
        <v>NA</v>
      </c>
      <c r="Q60" s="575"/>
      <c r="R60" s="575"/>
      <c r="S60" s="575"/>
      <c r="T60" s="567" t="str">
        <f t="shared" si="0"/>
        <v>No hay ejecución</v>
      </c>
      <c r="U60" s="568" t="str">
        <f t="shared" si="1"/>
        <v>NA</v>
      </c>
      <c r="V60" s="575"/>
      <c r="W60" s="607"/>
      <c r="X60" s="607"/>
      <c r="Y60" s="567" t="str">
        <f t="shared" si="7"/>
        <v>No hay ejecución</v>
      </c>
      <c r="Z60" s="568" t="str">
        <f t="shared" si="8"/>
        <v>NA</v>
      </c>
      <c r="AA60" s="575"/>
      <c r="AB60" s="575"/>
      <c r="AC60" s="575"/>
      <c r="AD60" s="575"/>
      <c r="AE60" s="575"/>
    </row>
    <row r="61" spans="1:31" ht="35.25" customHeight="1" thickTop="1" thickBot="1">
      <c r="A61" s="563">
        <v>5.3</v>
      </c>
      <c r="B61" s="564">
        <v>0</v>
      </c>
      <c r="C61" s="564">
        <v>0</v>
      </c>
      <c r="D61" s="564">
        <v>0</v>
      </c>
      <c r="E61" s="564">
        <v>0</v>
      </c>
      <c r="F61" s="577" t="s">
        <v>1268</v>
      </c>
      <c r="G61" s="578"/>
      <c r="H61" s="578"/>
      <c r="I61" s="567" t="str">
        <f t="shared" si="2"/>
        <v>No hay ejecución</v>
      </c>
      <c r="J61" s="568" t="str">
        <f t="shared" si="3"/>
        <v>NA</v>
      </c>
      <c r="K61" s="578"/>
      <c r="L61" s="575"/>
      <c r="M61" s="580"/>
      <c r="N61" s="580"/>
      <c r="O61" s="567" t="str">
        <f t="shared" si="4"/>
        <v>No hay ejecución</v>
      </c>
      <c r="P61" s="568" t="str">
        <f t="shared" si="5"/>
        <v>NA</v>
      </c>
      <c r="Q61" s="575"/>
      <c r="R61" s="575"/>
      <c r="S61" s="575"/>
      <c r="T61" s="567" t="str">
        <f t="shared" si="0"/>
        <v>No hay ejecución</v>
      </c>
      <c r="U61" s="568" t="str">
        <f t="shared" si="1"/>
        <v>NA</v>
      </c>
      <c r="V61" s="575"/>
      <c r="W61" s="607"/>
      <c r="X61" s="607"/>
      <c r="Y61" s="567" t="str">
        <f t="shared" si="7"/>
        <v>No hay ejecución</v>
      </c>
      <c r="Z61" s="568" t="str">
        <f t="shared" si="8"/>
        <v>NA</v>
      </c>
      <c r="AA61" s="575"/>
      <c r="AB61" s="575"/>
      <c r="AC61" s="575"/>
      <c r="AD61" s="575"/>
      <c r="AE61" s="575"/>
    </row>
    <row r="62" spans="1:31" ht="35.25" customHeight="1" thickTop="1" thickBot="1">
      <c r="A62" s="563">
        <v>5.3</v>
      </c>
      <c r="B62" s="564"/>
      <c r="C62" s="564"/>
      <c r="D62" s="564"/>
      <c r="E62" s="564"/>
      <c r="F62" s="577" t="s">
        <v>1268</v>
      </c>
      <c r="G62" s="588">
        <v>0</v>
      </c>
      <c r="H62" s="588">
        <v>0</v>
      </c>
      <c r="I62" s="567" t="str">
        <f t="shared" si="2"/>
        <v>No hay Programación</v>
      </c>
      <c r="J62" s="568" t="str">
        <f t="shared" si="3"/>
        <v>De acuerdo con lo programado</v>
      </c>
      <c r="K62" s="578"/>
      <c r="L62" s="575"/>
      <c r="M62" s="580">
        <v>0</v>
      </c>
      <c r="N62" s="580">
        <v>0</v>
      </c>
      <c r="O62" s="567" t="str">
        <f t="shared" si="4"/>
        <v>No hay Programación</v>
      </c>
      <c r="P62" s="568" t="str">
        <f t="shared" si="5"/>
        <v>De acuerdo con lo programado</v>
      </c>
      <c r="Q62" s="575"/>
      <c r="R62" s="575"/>
      <c r="S62" s="575"/>
      <c r="T62" s="567" t="str">
        <f t="shared" si="0"/>
        <v>No hay ejecución</v>
      </c>
      <c r="U62" s="568" t="str">
        <f t="shared" si="1"/>
        <v>NA</v>
      </c>
      <c r="V62" s="575"/>
      <c r="W62" s="607"/>
      <c r="X62" s="607"/>
      <c r="Y62" s="567" t="str">
        <f t="shared" si="7"/>
        <v>No hay ejecución</v>
      </c>
      <c r="Z62" s="568" t="str">
        <f t="shared" si="8"/>
        <v>NA</v>
      </c>
      <c r="AA62" s="575"/>
      <c r="AB62" s="575"/>
      <c r="AC62" s="575"/>
      <c r="AD62" s="575"/>
      <c r="AE62" s="575"/>
    </row>
    <row r="63" spans="1:31" ht="35.25" customHeight="1" thickTop="1" thickBot="1">
      <c r="A63" s="563">
        <v>6</v>
      </c>
      <c r="B63" s="564">
        <v>0</v>
      </c>
      <c r="C63" s="564">
        <v>0</v>
      </c>
      <c r="D63" s="564">
        <v>0</v>
      </c>
      <c r="E63" s="564">
        <v>0</v>
      </c>
      <c r="F63" s="584" t="s">
        <v>1269</v>
      </c>
      <c r="G63" s="566"/>
      <c r="H63" s="566"/>
      <c r="I63" s="567" t="str">
        <f t="shared" si="2"/>
        <v>No hay ejecución</v>
      </c>
      <c r="J63" s="568" t="str">
        <f t="shared" si="3"/>
        <v>NA</v>
      </c>
      <c r="K63" s="586"/>
      <c r="L63" s="575"/>
      <c r="M63" s="580"/>
      <c r="N63" s="580"/>
      <c r="O63" s="567" t="str">
        <f t="shared" si="4"/>
        <v>No hay ejecución</v>
      </c>
      <c r="P63" s="568" t="str">
        <f t="shared" si="5"/>
        <v>NA</v>
      </c>
      <c r="Q63" s="575"/>
      <c r="R63" s="575"/>
      <c r="S63" s="575"/>
      <c r="T63" s="567" t="str">
        <f t="shared" si="0"/>
        <v>No hay ejecución</v>
      </c>
      <c r="U63" s="568" t="str">
        <f t="shared" si="1"/>
        <v>NA</v>
      </c>
      <c r="V63" s="575"/>
      <c r="W63" s="607"/>
      <c r="X63" s="607"/>
      <c r="Y63" s="567" t="str">
        <f t="shared" si="7"/>
        <v>No hay ejecución</v>
      </c>
      <c r="Z63" s="568" t="str">
        <f t="shared" si="8"/>
        <v>NA</v>
      </c>
      <c r="AA63" s="575"/>
      <c r="AB63" s="575"/>
      <c r="AC63" s="575"/>
      <c r="AD63" s="575"/>
      <c r="AE63" s="575"/>
    </row>
    <row r="64" spans="1:31" ht="35.25" customHeight="1" thickTop="1" thickBot="1">
      <c r="A64" s="563">
        <v>6.1</v>
      </c>
      <c r="B64" s="564"/>
      <c r="C64" s="564"/>
      <c r="D64" s="564"/>
      <c r="E64" s="564"/>
      <c r="F64" s="577" t="s">
        <v>1270</v>
      </c>
      <c r="G64" s="578"/>
      <c r="H64" s="578"/>
      <c r="I64" s="567" t="str">
        <f t="shared" si="2"/>
        <v>No hay ejecución</v>
      </c>
      <c r="J64" s="568" t="str">
        <f t="shared" si="3"/>
        <v>NA</v>
      </c>
      <c r="K64" s="578"/>
      <c r="L64" s="575"/>
      <c r="M64" s="580"/>
      <c r="N64" s="580"/>
      <c r="O64" s="567" t="str">
        <f t="shared" si="4"/>
        <v>No hay ejecución</v>
      </c>
      <c r="P64" s="568" t="str">
        <f t="shared" si="5"/>
        <v>NA</v>
      </c>
      <c r="Q64" s="575"/>
      <c r="R64" s="575"/>
      <c r="S64" s="575"/>
      <c r="T64" s="567" t="str">
        <f t="shared" si="0"/>
        <v>No hay ejecución</v>
      </c>
      <c r="U64" s="568" t="str">
        <f t="shared" si="1"/>
        <v>NA</v>
      </c>
      <c r="V64" s="575"/>
      <c r="W64" s="607">
        <v>103</v>
      </c>
      <c r="X64" s="607">
        <v>103</v>
      </c>
      <c r="Y64" s="567">
        <f t="shared" si="7"/>
        <v>1</v>
      </c>
      <c r="Z64" s="568" t="str">
        <f t="shared" si="8"/>
        <v>De acuerdo con lo programado</v>
      </c>
      <c r="AA64" s="575"/>
      <c r="AB64" s="575"/>
      <c r="AC64" s="575"/>
      <c r="AD64" s="575"/>
      <c r="AE64" s="575"/>
    </row>
    <row r="65" spans="1:31" ht="35.25" customHeight="1" thickTop="1" thickBot="1">
      <c r="A65" s="563">
        <v>6.1</v>
      </c>
      <c r="B65" s="564"/>
      <c r="C65" s="564"/>
      <c r="D65" s="564"/>
      <c r="E65" s="564"/>
      <c r="F65" s="577" t="s">
        <v>1270</v>
      </c>
      <c r="G65" s="578">
        <v>2</v>
      </c>
      <c r="H65" s="578">
        <v>2</v>
      </c>
      <c r="I65" s="567">
        <f t="shared" si="2"/>
        <v>1</v>
      </c>
      <c r="J65" s="568" t="str">
        <f t="shared" si="3"/>
        <v>De acuerdo con lo programado</v>
      </c>
      <c r="K65" s="578"/>
      <c r="L65" s="575"/>
      <c r="M65" s="615">
        <v>0</v>
      </c>
      <c r="N65" s="580"/>
      <c r="O65" s="567" t="str">
        <f t="shared" si="4"/>
        <v>No hay ejecución</v>
      </c>
      <c r="P65" s="568" t="str">
        <f t="shared" si="5"/>
        <v>NA</v>
      </c>
      <c r="Q65" s="575"/>
      <c r="R65" s="575"/>
      <c r="S65" s="575"/>
      <c r="T65" s="567" t="str">
        <f t="shared" si="0"/>
        <v>No hay ejecución</v>
      </c>
      <c r="U65" s="568" t="str">
        <f t="shared" si="1"/>
        <v>NA</v>
      </c>
      <c r="V65" s="575"/>
      <c r="W65" s="607"/>
      <c r="X65" s="607"/>
      <c r="Y65" s="567" t="str">
        <f t="shared" si="7"/>
        <v>No hay ejecución</v>
      </c>
      <c r="Z65" s="568" t="str">
        <f t="shared" si="8"/>
        <v>NA</v>
      </c>
      <c r="AA65" s="575"/>
      <c r="AB65" s="575"/>
      <c r="AC65" s="575"/>
      <c r="AD65" s="575"/>
      <c r="AE65" s="575"/>
    </row>
    <row r="66" spans="1:31" ht="35.25" customHeight="1" thickTop="1" thickBot="1">
      <c r="A66" s="563">
        <v>6.2</v>
      </c>
      <c r="B66" s="564"/>
      <c r="C66" s="564"/>
      <c r="D66" s="564"/>
      <c r="E66" s="564"/>
      <c r="F66" s="587" t="s">
        <v>1271</v>
      </c>
      <c r="G66" s="578"/>
      <c r="H66" s="578"/>
      <c r="I66" s="567" t="str">
        <f t="shared" si="2"/>
        <v>No hay ejecución</v>
      </c>
      <c r="J66" s="568" t="str">
        <f t="shared" si="3"/>
        <v>NA</v>
      </c>
      <c r="K66" s="588"/>
      <c r="L66" s="575"/>
      <c r="M66" s="580"/>
      <c r="N66" s="580"/>
      <c r="O66" s="567" t="str">
        <f t="shared" si="4"/>
        <v>No hay ejecución</v>
      </c>
      <c r="P66" s="568" t="str">
        <f t="shared" si="5"/>
        <v>NA</v>
      </c>
      <c r="Q66" s="575"/>
      <c r="R66" s="575"/>
      <c r="S66" s="575"/>
      <c r="T66" s="567" t="str">
        <f t="shared" si="0"/>
        <v>No hay ejecución</v>
      </c>
      <c r="U66" s="568" t="str">
        <f t="shared" si="1"/>
        <v>NA</v>
      </c>
      <c r="V66" s="575"/>
      <c r="W66" s="607">
        <v>84</v>
      </c>
      <c r="X66" s="607">
        <v>84</v>
      </c>
      <c r="Y66" s="567">
        <f t="shared" si="7"/>
        <v>1</v>
      </c>
      <c r="Z66" s="568" t="str">
        <f t="shared" si="8"/>
        <v>De acuerdo con lo programado</v>
      </c>
      <c r="AA66" s="575"/>
      <c r="AB66" s="575"/>
      <c r="AC66" s="575"/>
      <c r="AD66" s="575"/>
      <c r="AE66" s="575"/>
    </row>
    <row r="67" spans="1:31" ht="35.25" customHeight="1" thickTop="1" thickBot="1">
      <c r="A67" s="563">
        <v>6.2</v>
      </c>
      <c r="B67" s="564"/>
      <c r="C67" s="564"/>
      <c r="D67" s="564"/>
      <c r="E67" s="564"/>
      <c r="F67" s="587" t="s">
        <v>1271</v>
      </c>
      <c r="G67" s="578"/>
      <c r="H67" s="578"/>
      <c r="I67" s="567" t="str">
        <f t="shared" si="2"/>
        <v>No hay ejecución</v>
      </c>
      <c r="J67" s="568" t="str">
        <f t="shared" si="3"/>
        <v>NA</v>
      </c>
      <c r="K67" s="588"/>
      <c r="L67" s="575"/>
      <c r="M67" s="580"/>
      <c r="N67" s="580"/>
      <c r="O67" s="567" t="str">
        <f t="shared" si="4"/>
        <v>No hay ejecución</v>
      </c>
      <c r="P67" s="568" t="str">
        <f t="shared" si="5"/>
        <v>NA</v>
      </c>
      <c r="Q67" s="575"/>
      <c r="R67" s="575"/>
      <c r="S67" s="575"/>
      <c r="T67" s="567" t="str">
        <f t="shared" si="0"/>
        <v>No hay ejecución</v>
      </c>
      <c r="U67" s="568" t="str">
        <f t="shared" si="1"/>
        <v>NA</v>
      </c>
      <c r="V67" s="575"/>
      <c r="W67" s="607"/>
      <c r="X67" s="607"/>
      <c r="Y67" s="567" t="str">
        <f t="shared" si="7"/>
        <v>No hay ejecución</v>
      </c>
      <c r="Z67" s="568" t="str">
        <f t="shared" si="8"/>
        <v>NA</v>
      </c>
      <c r="AA67" s="575"/>
      <c r="AB67" s="575"/>
      <c r="AC67" s="575"/>
      <c r="AD67" s="575"/>
      <c r="AE67" s="575"/>
    </row>
    <row r="68" spans="1:31" ht="35.25" customHeight="1" thickTop="1" thickBot="1">
      <c r="A68" s="563">
        <v>6.2</v>
      </c>
      <c r="B68" s="564"/>
      <c r="C68" s="564"/>
      <c r="D68" s="564"/>
      <c r="E68" s="564"/>
      <c r="F68" s="587" t="s">
        <v>1271</v>
      </c>
      <c r="G68" s="578"/>
      <c r="H68" s="578"/>
      <c r="I68" s="567" t="str">
        <f t="shared" si="2"/>
        <v>No hay ejecución</v>
      </c>
      <c r="J68" s="568" t="str">
        <f t="shared" si="3"/>
        <v>NA</v>
      </c>
      <c r="K68" s="588"/>
      <c r="L68" s="575"/>
      <c r="M68" s="580"/>
      <c r="N68" s="580"/>
      <c r="O68" s="567" t="str">
        <f t="shared" si="4"/>
        <v>No hay ejecución</v>
      </c>
      <c r="P68" s="568" t="str">
        <f t="shared" si="5"/>
        <v>NA</v>
      </c>
      <c r="Q68" s="575"/>
      <c r="R68" s="575"/>
      <c r="S68" s="575"/>
      <c r="T68" s="567" t="str">
        <f t="shared" si="0"/>
        <v>No hay ejecución</v>
      </c>
      <c r="U68" s="568" t="str">
        <f t="shared" si="1"/>
        <v>NA</v>
      </c>
      <c r="V68" s="575"/>
      <c r="W68" s="607"/>
      <c r="X68" s="607"/>
      <c r="Y68" s="567" t="str">
        <f t="shared" si="7"/>
        <v>No hay ejecución</v>
      </c>
      <c r="Z68" s="568" t="str">
        <f t="shared" si="8"/>
        <v>NA</v>
      </c>
      <c r="AA68" s="575"/>
      <c r="AB68" s="575"/>
      <c r="AC68" s="575"/>
      <c r="AD68" s="575"/>
      <c r="AE68" s="575"/>
    </row>
    <row r="69" spans="1:31" ht="35.25" customHeight="1" thickTop="1" thickBot="1">
      <c r="A69" s="563">
        <v>6.3</v>
      </c>
      <c r="B69" s="564"/>
      <c r="C69" s="564"/>
      <c r="D69" s="564"/>
      <c r="E69" s="564"/>
      <c r="F69" s="577" t="s">
        <v>1272</v>
      </c>
      <c r="G69" s="578">
        <v>4</v>
      </c>
      <c r="H69" s="578">
        <v>4</v>
      </c>
      <c r="I69" s="567">
        <f t="shared" si="2"/>
        <v>1</v>
      </c>
      <c r="J69" s="568" t="str">
        <f t="shared" si="3"/>
        <v>De acuerdo con lo programado</v>
      </c>
      <c r="K69" s="578"/>
      <c r="L69" s="575"/>
      <c r="M69" s="580">
        <v>4</v>
      </c>
      <c r="N69" s="580">
        <v>4</v>
      </c>
      <c r="O69" s="567">
        <f t="shared" si="4"/>
        <v>1</v>
      </c>
      <c r="P69" s="568" t="str">
        <f t="shared" si="5"/>
        <v>De acuerdo con lo programado</v>
      </c>
      <c r="Q69" s="575"/>
      <c r="R69" s="575"/>
      <c r="S69" s="575"/>
      <c r="T69" s="567" t="str">
        <f t="shared" si="0"/>
        <v>No hay ejecución</v>
      </c>
      <c r="U69" s="568" t="str">
        <f t="shared" si="1"/>
        <v>NA</v>
      </c>
      <c r="V69" s="575"/>
      <c r="W69" s="607">
        <v>2</v>
      </c>
      <c r="X69" s="607">
        <v>2</v>
      </c>
      <c r="Y69" s="567">
        <f t="shared" si="7"/>
        <v>1</v>
      </c>
      <c r="Z69" s="568" t="str">
        <f t="shared" si="8"/>
        <v>De acuerdo con lo programado</v>
      </c>
      <c r="AA69" s="575"/>
      <c r="AB69" s="575"/>
      <c r="AC69" s="575"/>
      <c r="AD69" s="575"/>
      <c r="AE69" s="575"/>
    </row>
    <row r="70" spans="1:31" ht="35.25" customHeight="1" thickTop="1" thickBot="1">
      <c r="A70" s="563">
        <v>6.4</v>
      </c>
      <c r="B70" s="564"/>
      <c r="C70" s="564"/>
      <c r="D70" s="564"/>
      <c r="E70" s="564"/>
      <c r="F70" s="587" t="s">
        <v>1273</v>
      </c>
      <c r="G70" s="578"/>
      <c r="H70" s="578"/>
      <c r="I70" s="567" t="str">
        <f t="shared" si="2"/>
        <v>No hay ejecución</v>
      </c>
      <c r="J70" s="568" t="str">
        <f t="shared" si="3"/>
        <v>NA</v>
      </c>
      <c r="K70" s="588"/>
      <c r="L70" s="575"/>
      <c r="M70" s="580"/>
      <c r="N70" s="580"/>
      <c r="O70" s="567" t="str">
        <f t="shared" si="4"/>
        <v>No hay ejecución</v>
      </c>
      <c r="P70" s="568" t="str">
        <f t="shared" si="5"/>
        <v>NA</v>
      </c>
      <c r="Q70" s="575"/>
      <c r="R70" s="575"/>
      <c r="S70" s="575"/>
      <c r="T70" s="567" t="str">
        <f t="shared" si="0"/>
        <v>No hay ejecución</v>
      </c>
      <c r="U70" s="568" t="str">
        <f t="shared" si="1"/>
        <v>NA</v>
      </c>
      <c r="V70" s="575"/>
      <c r="W70" s="607"/>
      <c r="X70" s="607"/>
      <c r="Y70" s="567" t="str">
        <f t="shared" si="7"/>
        <v>No hay ejecución</v>
      </c>
      <c r="Z70" s="568" t="str">
        <f t="shared" si="8"/>
        <v>NA</v>
      </c>
      <c r="AA70" s="575"/>
      <c r="AB70" s="575"/>
      <c r="AC70" s="575"/>
      <c r="AD70" s="575"/>
      <c r="AE70" s="575"/>
    </row>
    <row r="71" spans="1:31" ht="35.25" customHeight="1" thickTop="1" thickBot="1">
      <c r="A71" s="563">
        <v>6.4</v>
      </c>
      <c r="B71" s="564"/>
      <c r="C71" s="564"/>
      <c r="D71" s="564"/>
      <c r="E71" s="564"/>
      <c r="F71" s="587" t="s">
        <v>1273</v>
      </c>
      <c r="G71" s="578"/>
      <c r="H71" s="578"/>
      <c r="I71" s="567" t="str">
        <f t="shared" si="2"/>
        <v>No hay ejecución</v>
      </c>
      <c r="J71" s="568" t="str">
        <f t="shared" si="3"/>
        <v>NA</v>
      </c>
      <c r="K71" s="588"/>
      <c r="L71" s="575"/>
      <c r="M71" s="580"/>
      <c r="N71" s="580"/>
      <c r="O71" s="567" t="str">
        <f t="shared" si="4"/>
        <v>No hay ejecución</v>
      </c>
      <c r="P71" s="568" t="str">
        <f t="shared" si="5"/>
        <v>NA</v>
      </c>
      <c r="Q71" s="575"/>
      <c r="R71" s="575"/>
      <c r="S71" s="575"/>
      <c r="T71" s="567" t="str">
        <f t="shared" si="0"/>
        <v>No hay ejecución</v>
      </c>
      <c r="U71" s="568" t="str">
        <f t="shared" si="1"/>
        <v>NA</v>
      </c>
      <c r="V71" s="575"/>
      <c r="W71" s="607"/>
      <c r="X71" s="607"/>
      <c r="Y71" s="567" t="str">
        <f t="shared" si="7"/>
        <v>No hay ejecución</v>
      </c>
      <c r="Z71" s="568" t="str">
        <f t="shared" si="8"/>
        <v>NA</v>
      </c>
      <c r="AA71" s="575"/>
      <c r="AB71" s="575"/>
      <c r="AC71" s="575"/>
      <c r="AD71" s="575"/>
      <c r="AE71" s="575"/>
    </row>
    <row r="72" spans="1:31" ht="35.25" customHeight="1" thickTop="1" thickBot="1">
      <c r="A72" s="563">
        <v>7</v>
      </c>
      <c r="B72" s="564">
        <v>0</v>
      </c>
      <c r="C72" s="564">
        <v>0</v>
      </c>
      <c r="D72" s="564">
        <v>0</v>
      </c>
      <c r="E72" s="564">
        <v>0</v>
      </c>
      <c r="F72" s="584" t="s">
        <v>1274</v>
      </c>
      <c r="G72" s="578">
        <v>1</v>
      </c>
      <c r="H72" s="578">
        <v>1</v>
      </c>
      <c r="I72" s="567">
        <f t="shared" si="2"/>
        <v>1</v>
      </c>
      <c r="J72" s="568" t="str">
        <f t="shared" si="3"/>
        <v>De acuerdo con lo programado</v>
      </c>
      <c r="K72" s="586"/>
      <c r="L72" s="575"/>
      <c r="M72" s="580">
        <v>23</v>
      </c>
      <c r="N72" s="580">
        <v>23</v>
      </c>
      <c r="O72" s="567">
        <f t="shared" si="4"/>
        <v>1</v>
      </c>
      <c r="P72" s="568" t="str">
        <f t="shared" si="5"/>
        <v>De acuerdo con lo programado</v>
      </c>
      <c r="Q72" s="575"/>
      <c r="R72" s="575"/>
      <c r="S72" s="575"/>
      <c r="T72" s="567" t="str">
        <f t="shared" si="0"/>
        <v>No hay ejecución</v>
      </c>
      <c r="U72" s="568" t="str">
        <f t="shared" si="1"/>
        <v>NA</v>
      </c>
      <c r="V72" s="575"/>
      <c r="W72" s="607"/>
      <c r="X72" s="607"/>
      <c r="Y72" s="567" t="str">
        <f t="shared" si="7"/>
        <v>No hay ejecución</v>
      </c>
      <c r="Z72" s="568" t="str">
        <f t="shared" si="8"/>
        <v>NA</v>
      </c>
      <c r="AA72" s="575"/>
      <c r="AB72" s="575"/>
      <c r="AC72" s="575"/>
      <c r="AD72" s="575"/>
      <c r="AE72" s="575"/>
    </row>
    <row r="73" spans="1:31" ht="35.25" customHeight="1" thickTop="1" thickBot="1">
      <c r="A73" s="563">
        <v>7.1</v>
      </c>
      <c r="B73" s="564"/>
      <c r="C73" s="564"/>
      <c r="D73" s="564"/>
      <c r="E73" s="564"/>
      <c r="F73" s="587" t="s">
        <v>1275</v>
      </c>
      <c r="G73" s="578">
        <v>3</v>
      </c>
      <c r="H73" s="578">
        <v>16</v>
      </c>
      <c r="I73" s="567">
        <f t="shared" si="2"/>
        <v>5.333333333333333</v>
      </c>
      <c r="J73" s="568" t="str">
        <f t="shared" si="3"/>
        <v>De acuerdo con lo programado</v>
      </c>
      <c r="K73" s="588"/>
      <c r="L73" s="575"/>
      <c r="M73" s="580">
        <v>16</v>
      </c>
      <c r="N73" s="580">
        <v>16</v>
      </c>
      <c r="O73" s="567">
        <f t="shared" si="4"/>
        <v>1</v>
      </c>
      <c r="P73" s="568" t="str">
        <f t="shared" si="5"/>
        <v>De acuerdo con lo programado</v>
      </c>
      <c r="Q73" s="575"/>
      <c r="R73" s="575"/>
      <c r="S73" s="575"/>
      <c r="T73" s="567" t="str">
        <f t="shared" si="0"/>
        <v>No hay ejecución</v>
      </c>
      <c r="U73" s="568" t="str">
        <f t="shared" si="1"/>
        <v>NA</v>
      </c>
      <c r="V73" s="575"/>
      <c r="W73" s="607"/>
      <c r="X73" s="607"/>
      <c r="Y73" s="567" t="str">
        <f t="shared" si="7"/>
        <v>No hay ejecución</v>
      </c>
      <c r="Z73" s="568" t="str">
        <f t="shared" si="8"/>
        <v>NA</v>
      </c>
      <c r="AA73" s="575"/>
      <c r="AB73" s="575"/>
      <c r="AC73" s="575"/>
      <c r="AD73" s="575"/>
      <c r="AE73" s="575"/>
    </row>
    <row r="74" spans="1:31" ht="35.25" customHeight="1" thickTop="1" thickBot="1">
      <c r="A74" s="563">
        <v>7.1</v>
      </c>
      <c r="B74" s="564"/>
      <c r="C74" s="564"/>
      <c r="D74" s="564"/>
      <c r="E74" s="564"/>
      <c r="F74" s="587" t="s">
        <v>1275</v>
      </c>
      <c r="G74" s="578">
        <v>0</v>
      </c>
      <c r="H74" s="578">
        <v>0</v>
      </c>
      <c r="I74" s="567" t="str">
        <f t="shared" si="2"/>
        <v>No hay Programación</v>
      </c>
      <c r="J74" s="568" t="str">
        <f t="shared" si="3"/>
        <v>De acuerdo con lo programado</v>
      </c>
      <c r="K74" s="588"/>
      <c r="L74" s="575"/>
      <c r="M74" s="580">
        <v>0</v>
      </c>
      <c r="N74" s="580">
        <v>0</v>
      </c>
      <c r="O74" s="567" t="str">
        <f t="shared" si="4"/>
        <v>No hay Programación</v>
      </c>
      <c r="P74" s="568" t="str">
        <f t="shared" si="5"/>
        <v>De acuerdo con lo programado</v>
      </c>
      <c r="Q74" s="575"/>
      <c r="R74" s="575"/>
      <c r="S74" s="575"/>
      <c r="T74" s="567" t="str">
        <f t="shared" si="0"/>
        <v>No hay ejecución</v>
      </c>
      <c r="U74" s="568" t="str">
        <f t="shared" si="1"/>
        <v>NA</v>
      </c>
      <c r="V74" s="575"/>
      <c r="W74" s="607"/>
      <c r="X74" s="607"/>
      <c r="Y74" s="567" t="str">
        <f t="shared" si="7"/>
        <v>No hay ejecución</v>
      </c>
      <c r="Z74" s="568" t="str">
        <f t="shared" si="8"/>
        <v>NA</v>
      </c>
      <c r="AA74" s="575"/>
      <c r="AB74" s="575"/>
      <c r="AC74" s="575"/>
      <c r="AD74" s="575"/>
      <c r="AE74" s="575"/>
    </row>
    <row r="75" spans="1:31" ht="35.25" customHeight="1" thickTop="1" thickBot="1">
      <c r="A75" s="563">
        <v>7.2</v>
      </c>
      <c r="B75" s="564"/>
      <c r="C75" s="564"/>
      <c r="D75" s="564"/>
      <c r="E75" s="564"/>
      <c r="F75" s="577" t="s">
        <v>1276</v>
      </c>
      <c r="G75" s="578">
        <v>0</v>
      </c>
      <c r="H75" s="578">
        <v>0</v>
      </c>
      <c r="I75" s="567" t="str">
        <f t="shared" si="2"/>
        <v>No hay Programación</v>
      </c>
      <c r="J75" s="568" t="str">
        <f t="shared" si="3"/>
        <v>De acuerdo con lo programado</v>
      </c>
      <c r="K75" s="578"/>
      <c r="L75" s="575"/>
      <c r="M75" s="580">
        <v>0</v>
      </c>
      <c r="N75" s="580">
        <v>0</v>
      </c>
      <c r="O75" s="567" t="str">
        <f t="shared" si="4"/>
        <v>No hay Programación</v>
      </c>
      <c r="P75" s="568" t="str">
        <f t="shared" si="5"/>
        <v>De acuerdo con lo programado</v>
      </c>
      <c r="Q75" s="575"/>
      <c r="R75" s="575"/>
      <c r="S75" s="575"/>
      <c r="T75" s="567" t="str">
        <f t="shared" si="0"/>
        <v>No hay ejecución</v>
      </c>
      <c r="U75" s="568" t="str">
        <f t="shared" si="1"/>
        <v>NA</v>
      </c>
      <c r="V75" s="575"/>
      <c r="W75" s="607">
        <v>5</v>
      </c>
      <c r="X75" s="607">
        <v>5</v>
      </c>
      <c r="Y75" s="567">
        <f t="shared" si="7"/>
        <v>1</v>
      </c>
      <c r="Z75" s="568" t="str">
        <f t="shared" si="8"/>
        <v>De acuerdo con lo programado</v>
      </c>
      <c r="AA75" s="575"/>
      <c r="AB75" s="575"/>
      <c r="AC75" s="575"/>
      <c r="AD75" s="575"/>
      <c r="AE75" s="575"/>
    </row>
    <row r="76" spans="1:31" ht="35.25" customHeight="1" thickTop="1" thickBot="1">
      <c r="A76" s="563">
        <v>7.3</v>
      </c>
      <c r="B76" s="564"/>
      <c r="C76" s="564"/>
      <c r="D76" s="564"/>
      <c r="E76" s="564"/>
      <c r="F76" s="587" t="s">
        <v>1277</v>
      </c>
      <c r="G76" s="578">
        <v>18</v>
      </c>
      <c r="H76" s="578">
        <v>18</v>
      </c>
      <c r="I76" s="567">
        <f t="shared" si="2"/>
        <v>1</v>
      </c>
      <c r="J76" s="568" t="str">
        <f t="shared" si="3"/>
        <v>De acuerdo con lo programado</v>
      </c>
      <c r="K76" s="588"/>
      <c r="L76" s="575"/>
      <c r="M76" s="580">
        <v>11</v>
      </c>
      <c r="N76" s="580">
        <v>11</v>
      </c>
      <c r="O76" s="567">
        <f t="shared" si="4"/>
        <v>1</v>
      </c>
      <c r="P76" s="568" t="str">
        <f t="shared" si="5"/>
        <v>De acuerdo con lo programado</v>
      </c>
      <c r="Q76" s="575"/>
      <c r="R76" s="575"/>
      <c r="S76" s="575"/>
      <c r="T76" s="567" t="str">
        <f t="shared" si="0"/>
        <v>No hay ejecución</v>
      </c>
      <c r="U76" s="568" t="str">
        <f t="shared" si="1"/>
        <v>NA</v>
      </c>
      <c r="V76" s="575"/>
      <c r="W76" s="607">
        <v>5</v>
      </c>
      <c r="X76" s="607">
        <v>5</v>
      </c>
      <c r="Y76" s="567">
        <f t="shared" si="7"/>
        <v>1</v>
      </c>
      <c r="Z76" s="568" t="str">
        <f t="shared" si="8"/>
        <v>De acuerdo con lo programado</v>
      </c>
      <c r="AA76" s="575"/>
      <c r="AB76" s="575"/>
      <c r="AC76" s="575"/>
      <c r="AD76" s="575"/>
      <c r="AE76" s="575"/>
    </row>
    <row r="77" spans="1:31" ht="35.25" customHeight="1" thickTop="1" thickBot="1">
      <c r="A77" s="563">
        <v>7.3</v>
      </c>
      <c r="B77" s="564"/>
      <c r="C77" s="564"/>
      <c r="D77" s="564"/>
      <c r="E77" s="564"/>
      <c r="F77" s="587" t="s">
        <v>1277</v>
      </c>
      <c r="G77" s="578">
        <v>92</v>
      </c>
      <c r="H77" s="578">
        <v>92</v>
      </c>
      <c r="I77" s="567">
        <f t="shared" si="2"/>
        <v>1</v>
      </c>
      <c r="J77" s="568" t="str">
        <f t="shared" si="3"/>
        <v>De acuerdo con lo programado</v>
      </c>
      <c r="K77" s="588"/>
      <c r="L77" s="575"/>
      <c r="M77" s="580">
        <v>92</v>
      </c>
      <c r="N77" s="580">
        <v>92</v>
      </c>
      <c r="O77" s="567">
        <f t="shared" si="4"/>
        <v>1</v>
      </c>
      <c r="P77" s="568" t="str">
        <f t="shared" si="5"/>
        <v>De acuerdo con lo programado</v>
      </c>
      <c r="Q77" s="575"/>
      <c r="R77" s="575"/>
      <c r="S77" s="575"/>
      <c r="T77" s="567" t="str">
        <f t="shared" ref="T77:T140" si="9">IF(S77="","No hay ejecución",IF(AND(R77=0),"No hay Programación", S77/R77))</f>
        <v>No hay ejecución</v>
      </c>
      <c r="U77" s="568" t="str">
        <f t="shared" ref="U77:U140" si="10">IF(T77="No hay ejecución","NA",IF(T77&gt;=90%,"De acuerdo con lo programado",IF(T77&gt;=51%,"Atraso Leve",IF(T77&lt;=50%,"En riesgo cumplimiento"))))</f>
        <v>NA</v>
      </c>
      <c r="V77" s="575"/>
      <c r="W77" s="607"/>
      <c r="X77" s="607"/>
      <c r="Y77" s="567" t="str">
        <f t="shared" si="7"/>
        <v>No hay ejecución</v>
      </c>
      <c r="Z77" s="568" t="str">
        <f t="shared" si="8"/>
        <v>NA</v>
      </c>
      <c r="AA77" s="575"/>
      <c r="AB77" s="575"/>
      <c r="AC77" s="575"/>
      <c r="AD77" s="575"/>
      <c r="AE77" s="575"/>
    </row>
    <row r="78" spans="1:31" ht="35.25" customHeight="1" thickTop="1" thickBot="1">
      <c r="A78" s="563">
        <v>8</v>
      </c>
      <c r="B78" s="564"/>
      <c r="C78" s="564"/>
      <c r="D78" s="564"/>
      <c r="E78" s="564"/>
      <c r="F78" s="584" t="s">
        <v>1278</v>
      </c>
      <c r="G78" s="588">
        <v>0</v>
      </c>
      <c r="H78" s="588">
        <v>0</v>
      </c>
      <c r="I78" s="567" t="str">
        <f t="shared" ref="I78:I141" si="11">IF(H78="","No hay ejecución",IF(AND(G78=0),"No hay Programación", H78/G78))</f>
        <v>No hay Programación</v>
      </c>
      <c r="J78" s="568" t="str">
        <f t="shared" ref="J78:J141" si="12">IF(I78="No hay ejecución","NA",IF(I78&gt;=90%,"De acuerdo con lo programado",IF(I78&gt;=51%,"Atraso Leve",IF(I78&lt;=50%,"En riesgo cumplimiento"))))</f>
        <v>De acuerdo con lo programado</v>
      </c>
      <c r="K78" s="586"/>
      <c r="L78" s="575"/>
      <c r="M78" s="580">
        <v>0</v>
      </c>
      <c r="N78" s="580">
        <v>0</v>
      </c>
      <c r="O78" s="567" t="str">
        <f t="shared" ref="O78:O141" si="13">IF(N78="","No hay ejecución",IF(AND(M78=0),"No hay Programación", N78/M78))</f>
        <v>No hay Programación</v>
      </c>
      <c r="P78" s="568" t="str">
        <f t="shared" ref="P78:P141" si="14">IF(O78="No hay ejecución","NA",IF(O78&gt;=90%,"De acuerdo con lo programado",IF(O78&gt;=51%,"Atraso Leve",IF(O78&lt;=50%,"En riesgo cumplimiento"))))</f>
        <v>De acuerdo con lo programado</v>
      </c>
      <c r="Q78" s="575"/>
      <c r="R78" s="575"/>
      <c r="S78" s="575"/>
      <c r="T78" s="567" t="str">
        <f t="shared" si="9"/>
        <v>No hay ejecución</v>
      </c>
      <c r="U78" s="568" t="str">
        <f t="shared" si="10"/>
        <v>NA</v>
      </c>
      <c r="V78" s="575"/>
      <c r="W78" s="607"/>
      <c r="X78" s="607"/>
      <c r="Y78" s="567" t="str">
        <f t="shared" si="7"/>
        <v>No hay ejecución</v>
      </c>
      <c r="Z78" s="568" t="str">
        <f t="shared" si="8"/>
        <v>NA</v>
      </c>
      <c r="AA78" s="575"/>
      <c r="AB78" s="575"/>
      <c r="AC78" s="575"/>
      <c r="AD78" s="575"/>
      <c r="AE78" s="575"/>
    </row>
    <row r="79" spans="1:31" ht="35.25" customHeight="1" thickTop="1" thickBot="1">
      <c r="A79" s="563">
        <v>8.1</v>
      </c>
      <c r="B79" s="564">
        <v>0</v>
      </c>
      <c r="C79" s="564">
        <v>0</v>
      </c>
      <c r="D79" s="564">
        <v>0</v>
      </c>
      <c r="E79" s="564">
        <v>0</v>
      </c>
      <c r="F79" s="587" t="s">
        <v>1279</v>
      </c>
      <c r="G79" s="578"/>
      <c r="H79" s="578"/>
      <c r="I79" s="567" t="str">
        <f t="shared" si="11"/>
        <v>No hay ejecución</v>
      </c>
      <c r="J79" s="568" t="str">
        <f t="shared" si="12"/>
        <v>NA</v>
      </c>
      <c r="K79" s="588"/>
      <c r="L79" s="575"/>
      <c r="M79" s="580"/>
      <c r="N79" s="580"/>
      <c r="O79" s="567" t="str">
        <f t="shared" si="13"/>
        <v>No hay ejecución</v>
      </c>
      <c r="P79" s="568" t="str">
        <f t="shared" si="14"/>
        <v>NA</v>
      </c>
      <c r="Q79" s="575"/>
      <c r="R79" s="575"/>
      <c r="S79" s="575"/>
      <c r="T79" s="567" t="str">
        <f t="shared" si="9"/>
        <v>No hay ejecución</v>
      </c>
      <c r="U79" s="568" t="str">
        <f t="shared" si="10"/>
        <v>NA</v>
      </c>
      <c r="V79" s="575"/>
      <c r="W79" s="607"/>
      <c r="X79" s="607"/>
      <c r="Y79" s="567" t="str">
        <f t="shared" ref="Y79:Y142" si="15">IF(X79="","No hay ejecución",IF(AND(W79=0),"No hay Programación", X79/W79))</f>
        <v>No hay ejecución</v>
      </c>
      <c r="Z79" s="568" t="str">
        <f t="shared" ref="Z79:Z142" si="16">IF(Y79="No hay ejecución","NA",IF(Y79&gt;=90%,"De acuerdo con lo programado",IF(Y79&gt;=51%,"Atraso Leve",IF(Y79&lt;=50%,"En riesgo cumplimiento"))))</f>
        <v>NA</v>
      </c>
      <c r="AA79" s="575"/>
      <c r="AB79" s="575"/>
      <c r="AC79" s="575"/>
      <c r="AD79" s="575"/>
      <c r="AE79" s="575"/>
    </row>
    <row r="80" spans="1:31" ht="35.25" customHeight="1" thickTop="1" thickBot="1">
      <c r="A80" s="563">
        <v>8.1</v>
      </c>
      <c r="B80" s="564"/>
      <c r="C80" s="564"/>
      <c r="D80" s="564"/>
      <c r="E80" s="564"/>
      <c r="F80" s="587" t="s">
        <v>1279</v>
      </c>
      <c r="G80" s="578">
        <v>0</v>
      </c>
      <c r="H80" s="578">
        <v>0</v>
      </c>
      <c r="I80" s="567" t="str">
        <f t="shared" si="11"/>
        <v>No hay Programación</v>
      </c>
      <c r="J80" s="568" t="str">
        <f t="shared" si="12"/>
        <v>De acuerdo con lo programado</v>
      </c>
      <c r="K80" s="588"/>
      <c r="L80" s="575"/>
      <c r="M80" s="580">
        <v>0</v>
      </c>
      <c r="N80" s="580">
        <v>0</v>
      </c>
      <c r="O80" s="567" t="str">
        <f t="shared" si="13"/>
        <v>No hay Programación</v>
      </c>
      <c r="P80" s="568" t="str">
        <f t="shared" si="14"/>
        <v>De acuerdo con lo programado</v>
      </c>
      <c r="Q80" s="575"/>
      <c r="R80" s="575"/>
      <c r="S80" s="575"/>
      <c r="T80" s="567" t="str">
        <f t="shared" si="9"/>
        <v>No hay ejecución</v>
      </c>
      <c r="U80" s="568" t="str">
        <f t="shared" si="10"/>
        <v>NA</v>
      </c>
      <c r="V80" s="575"/>
      <c r="W80" s="607"/>
      <c r="X80" s="607"/>
      <c r="Y80" s="567" t="str">
        <f t="shared" si="15"/>
        <v>No hay ejecución</v>
      </c>
      <c r="Z80" s="568" t="str">
        <f t="shared" si="16"/>
        <v>NA</v>
      </c>
      <c r="AA80" s="575"/>
      <c r="AB80" s="575"/>
      <c r="AC80" s="575"/>
      <c r="AD80" s="575"/>
      <c r="AE80" s="575"/>
    </row>
    <row r="81" spans="1:31" ht="35.25" customHeight="1" thickTop="1" thickBot="1">
      <c r="A81" s="563">
        <v>8.1999999999999993</v>
      </c>
      <c r="B81" s="564"/>
      <c r="C81" s="564"/>
      <c r="D81" s="564"/>
      <c r="E81" s="564"/>
      <c r="F81" s="577" t="s">
        <v>1280</v>
      </c>
      <c r="G81" s="578"/>
      <c r="H81" s="578"/>
      <c r="I81" s="567" t="str">
        <f t="shared" si="11"/>
        <v>No hay ejecución</v>
      </c>
      <c r="J81" s="568" t="str">
        <f t="shared" si="12"/>
        <v>NA</v>
      </c>
      <c r="K81" s="578"/>
      <c r="L81" s="575"/>
      <c r="M81" s="580"/>
      <c r="N81" s="580"/>
      <c r="O81" s="567" t="str">
        <f t="shared" si="13"/>
        <v>No hay ejecución</v>
      </c>
      <c r="P81" s="568" t="str">
        <f t="shared" si="14"/>
        <v>NA</v>
      </c>
      <c r="Q81" s="575"/>
      <c r="R81" s="575"/>
      <c r="S81" s="575"/>
      <c r="T81" s="567" t="str">
        <f t="shared" si="9"/>
        <v>No hay ejecución</v>
      </c>
      <c r="U81" s="568" t="str">
        <f t="shared" si="10"/>
        <v>NA</v>
      </c>
      <c r="V81" s="575"/>
      <c r="W81" s="607"/>
      <c r="X81" s="607"/>
      <c r="Y81" s="567" t="str">
        <f t="shared" si="15"/>
        <v>No hay ejecución</v>
      </c>
      <c r="Z81" s="568" t="str">
        <f t="shared" si="16"/>
        <v>NA</v>
      </c>
      <c r="AA81" s="575"/>
      <c r="AB81" s="575"/>
      <c r="AC81" s="575"/>
      <c r="AD81" s="575"/>
      <c r="AE81" s="575"/>
    </row>
    <row r="82" spans="1:31" ht="35.25" customHeight="1" thickTop="1" thickBot="1">
      <c r="A82" s="563">
        <v>8.1999999999999993</v>
      </c>
      <c r="B82" s="564"/>
      <c r="C82" s="564"/>
      <c r="D82" s="564"/>
      <c r="E82" s="564"/>
      <c r="F82" s="577" t="s">
        <v>1280</v>
      </c>
      <c r="G82" s="578"/>
      <c r="H82" s="578"/>
      <c r="I82" s="567" t="str">
        <f t="shared" si="11"/>
        <v>No hay ejecución</v>
      </c>
      <c r="J82" s="568" t="str">
        <f t="shared" si="12"/>
        <v>NA</v>
      </c>
      <c r="K82" s="578"/>
      <c r="L82" s="575"/>
      <c r="M82" s="580"/>
      <c r="N82" s="580"/>
      <c r="O82" s="567" t="str">
        <f t="shared" si="13"/>
        <v>No hay ejecución</v>
      </c>
      <c r="P82" s="568" t="str">
        <f t="shared" si="14"/>
        <v>NA</v>
      </c>
      <c r="Q82" s="575"/>
      <c r="R82" s="575"/>
      <c r="S82" s="575"/>
      <c r="T82" s="567" t="str">
        <f t="shared" si="9"/>
        <v>No hay ejecución</v>
      </c>
      <c r="U82" s="568" t="str">
        <f t="shared" si="10"/>
        <v>NA</v>
      </c>
      <c r="V82" s="575"/>
      <c r="W82" s="607"/>
      <c r="X82" s="607"/>
      <c r="Y82" s="567" t="str">
        <f t="shared" si="15"/>
        <v>No hay ejecución</v>
      </c>
      <c r="Z82" s="568" t="str">
        <f t="shared" si="16"/>
        <v>NA</v>
      </c>
      <c r="AA82" s="575"/>
      <c r="AB82" s="575"/>
      <c r="AC82" s="575"/>
      <c r="AD82" s="575"/>
      <c r="AE82" s="575"/>
    </row>
    <row r="83" spans="1:31" ht="35.25" customHeight="1" thickTop="1" thickBot="1">
      <c r="A83" s="563">
        <v>8.3000000000000007</v>
      </c>
      <c r="B83" s="564"/>
      <c r="C83" s="564"/>
      <c r="D83" s="564"/>
      <c r="E83" s="564"/>
      <c r="F83" s="587" t="s">
        <v>1281</v>
      </c>
      <c r="G83" s="578"/>
      <c r="H83" s="578"/>
      <c r="I83" s="567" t="str">
        <f t="shared" si="11"/>
        <v>No hay ejecución</v>
      </c>
      <c r="J83" s="568" t="str">
        <f t="shared" si="12"/>
        <v>NA</v>
      </c>
      <c r="K83" s="588"/>
      <c r="L83" s="575"/>
      <c r="M83" s="580"/>
      <c r="N83" s="580"/>
      <c r="O83" s="567" t="str">
        <f t="shared" si="13"/>
        <v>No hay ejecución</v>
      </c>
      <c r="P83" s="568" t="str">
        <f t="shared" si="14"/>
        <v>NA</v>
      </c>
      <c r="Q83" s="575"/>
      <c r="R83" s="575"/>
      <c r="S83" s="575"/>
      <c r="T83" s="567" t="str">
        <f t="shared" si="9"/>
        <v>No hay ejecución</v>
      </c>
      <c r="U83" s="568" t="str">
        <f t="shared" si="10"/>
        <v>NA</v>
      </c>
      <c r="V83" s="575"/>
      <c r="W83" s="607">
        <v>2386</v>
      </c>
      <c r="X83" s="607">
        <v>2386</v>
      </c>
      <c r="Y83" s="567">
        <f t="shared" si="15"/>
        <v>1</v>
      </c>
      <c r="Z83" s="568" t="str">
        <f t="shared" si="16"/>
        <v>De acuerdo con lo programado</v>
      </c>
      <c r="AA83" s="575"/>
      <c r="AB83" s="575"/>
      <c r="AC83" s="575"/>
      <c r="AD83" s="575"/>
      <c r="AE83" s="575"/>
    </row>
    <row r="84" spans="1:31" ht="35.25" customHeight="1" thickTop="1" thickBot="1">
      <c r="A84" s="563">
        <v>8.3000000000000007</v>
      </c>
      <c r="B84" s="564"/>
      <c r="C84" s="564"/>
      <c r="D84" s="564"/>
      <c r="E84" s="564"/>
      <c r="F84" s="587" t="s">
        <v>1281</v>
      </c>
      <c r="G84" s="578"/>
      <c r="H84" s="578"/>
      <c r="I84" s="567" t="str">
        <f t="shared" si="11"/>
        <v>No hay ejecución</v>
      </c>
      <c r="J84" s="568" t="str">
        <f t="shared" si="12"/>
        <v>NA</v>
      </c>
      <c r="K84" s="588"/>
      <c r="L84" s="575"/>
      <c r="M84" s="580"/>
      <c r="N84" s="580"/>
      <c r="O84" s="567" t="str">
        <f t="shared" si="13"/>
        <v>No hay ejecución</v>
      </c>
      <c r="P84" s="568" t="str">
        <f t="shared" si="14"/>
        <v>NA</v>
      </c>
      <c r="Q84" s="575"/>
      <c r="R84" s="575"/>
      <c r="S84" s="575"/>
      <c r="T84" s="567" t="str">
        <f t="shared" si="9"/>
        <v>No hay ejecución</v>
      </c>
      <c r="U84" s="568" t="str">
        <f t="shared" si="10"/>
        <v>NA</v>
      </c>
      <c r="V84" s="575"/>
      <c r="W84" s="607"/>
      <c r="X84" s="607"/>
      <c r="Y84" s="567" t="str">
        <f t="shared" si="15"/>
        <v>No hay ejecución</v>
      </c>
      <c r="Z84" s="568" t="str">
        <f t="shared" si="16"/>
        <v>NA</v>
      </c>
      <c r="AA84" s="575"/>
      <c r="AB84" s="575"/>
      <c r="AC84" s="575"/>
      <c r="AD84" s="575"/>
      <c r="AE84" s="575"/>
    </row>
    <row r="85" spans="1:31" ht="35.25" customHeight="1" thickTop="1" thickBot="1">
      <c r="A85" s="563">
        <v>8.4</v>
      </c>
      <c r="B85" s="564"/>
      <c r="C85" s="564"/>
      <c r="D85" s="564"/>
      <c r="E85" s="564"/>
      <c r="F85" s="577" t="s">
        <v>1282</v>
      </c>
      <c r="G85" s="578">
        <v>2</v>
      </c>
      <c r="H85" s="578">
        <v>2</v>
      </c>
      <c r="I85" s="567">
        <f t="shared" si="11"/>
        <v>1</v>
      </c>
      <c r="J85" s="568" t="str">
        <f t="shared" si="12"/>
        <v>De acuerdo con lo programado</v>
      </c>
      <c r="K85" s="578"/>
      <c r="L85" s="575"/>
      <c r="M85" s="580">
        <v>1</v>
      </c>
      <c r="N85" s="580">
        <v>1</v>
      </c>
      <c r="O85" s="567">
        <f t="shared" si="13"/>
        <v>1</v>
      </c>
      <c r="P85" s="568" t="str">
        <f t="shared" si="14"/>
        <v>De acuerdo con lo programado</v>
      </c>
      <c r="Q85" s="575"/>
      <c r="R85" s="575"/>
      <c r="S85" s="575"/>
      <c r="T85" s="567" t="str">
        <f t="shared" si="9"/>
        <v>No hay ejecución</v>
      </c>
      <c r="U85" s="568" t="str">
        <f t="shared" si="10"/>
        <v>NA</v>
      </c>
      <c r="V85" s="575"/>
      <c r="W85" s="607"/>
      <c r="X85" s="607"/>
      <c r="Y85" s="567" t="str">
        <f t="shared" si="15"/>
        <v>No hay ejecución</v>
      </c>
      <c r="Z85" s="568" t="str">
        <f t="shared" si="16"/>
        <v>NA</v>
      </c>
      <c r="AA85" s="575"/>
      <c r="AB85" s="575"/>
      <c r="AC85" s="575"/>
      <c r="AD85" s="575"/>
      <c r="AE85" s="575"/>
    </row>
    <row r="86" spans="1:31" ht="35.25" customHeight="1" thickTop="1" thickBot="1">
      <c r="A86" s="563">
        <v>8.4</v>
      </c>
      <c r="B86" s="564"/>
      <c r="C86" s="564"/>
      <c r="D86" s="564"/>
      <c r="E86" s="564"/>
      <c r="F86" s="577" t="s">
        <v>1282</v>
      </c>
      <c r="G86" s="578"/>
      <c r="H86" s="578"/>
      <c r="I86" s="567" t="str">
        <f t="shared" si="11"/>
        <v>No hay ejecución</v>
      </c>
      <c r="J86" s="568" t="str">
        <f t="shared" si="12"/>
        <v>NA</v>
      </c>
      <c r="K86" s="578"/>
      <c r="L86" s="575"/>
      <c r="M86" s="580"/>
      <c r="N86" s="580"/>
      <c r="O86" s="567" t="str">
        <f t="shared" si="13"/>
        <v>No hay ejecución</v>
      </c>
      <c r="P86" s="568" t="str">
        <f t="shared" si="14"/>
        <v>NA</v>
      </c>
      <c r="Q86" s="575"/>
      <c r="R86" s="575"/>
      <c r="S86" s="575"/>
      <c r="T86" s="567" t="str">
        <f t="shared" si="9"/>
        <v>No hay ejecución</v>
      </c>
      <c r="U86" s="568" t="str">
        <f t="shared" si="10"/>
        <v>NA</v>
      </c>
      <c r="V86" s="575"/>
      <c r="W86" s="607"/>
      <c r="X86" s="607"/>
      <c r="Y86" s="567" t="str">
        <f t="shared" si="15"/>
        <v>No hay ejecución</v>
      </c>
      <c r="Z86" s="568" t="str">
        <f t="shared" si="16"/>
        <v>NA</v>
      </c>
      <c r="AA86" s="575"/>
      <c r="AB86" s="575"/>
      <c r="AC86" s="575"/>
      <c r="AD86" s="575"/>
      <c r="AE86" s="575"/>
    </row>
    <row r="87" spans="1:31" ht="35.25" customHeight="1" thickTop="1" thickBot="1">
      <c r="A87" s="563">
        <v>8.5</v>
      </c>
      <c r="B87" s="564"/>
      <c r="C87" s="564"/>
      <c r="D87" s="564"/>
      <c r="E87" s="564"/>
      <c r="F87" s="577" t="s">
        <v>1283</v>
      </c>
      <c r="G87" s="578">
        <v>14</v>
      </c>
      <c r="H87" s="578">
        <v>14</v>
      </c>
      <c r="I87" s="567">
        <f t="shared" si="11"/>
        <v>1</v>
      </c>
      <c r="J87" s="568" t="str">
        <f t="shared" si="12"/>
        <v>De acuerdo con lo programado</v>
      </c>
      <c r="K87" s="578"/>
      <c r="L87" s="575"/>
      <c r="M87" s="580">
        <v>17</v>
      </c>
      <c r="N87" s="580">
        <v>17</v>
      </c>
      <c r="O87" s="567">
        <f t="shared" si="13"/>
        <v>1</v>
      </c>
      <c r="P87" s="568" t="str">
        <f t="shared" si="14"/>
        <v>De acuerdo con lo programado</v>
      </c>
      <c r="Q87" s="575"/>
      <c r="R87" s="575"/>
      <c r="S87" s="575"/>
      <c r="T87" s="567" t="str">
        <f t="shared" si="9"/>
        <v>No hay ejecución</v>
      </c>
      <c r="U87" s="568" t="str">
        <f t="shared" si="10"/>
        <v>NA</v>
      </c>
      <c r="V87" s="575"/>
      <c r="W87" s="607"/>
      <c r="X87" s="607"/>
      <c r="Y87" s="567" t="str">
        <f t="shared" si="15"/>
        <v>No hay ejecución</v>
      </c>
      <c r="Z87" s="568" t="str">
        <f t="shared" si="16"/>
        <v>NA</v>
      </c>
      <c r="AA87" s="575"/>
      <c r="AB87" s="575"/>
      <c r="AC87" s="575"/>
      <c r="AD87" s="575"/>
      <c r="AE87" s="575"/>
    </row>
    <row r="88" spans="1:31" ht="35.25" customHeight="1" thickTop="1" thickBot="1">
      <c r="A88" s="563">
        <v>8.5</v>
      </c>
      <c r="B88" s="564"/>
      <c r="C88" s="564"/>
      <c r="D88" s="564"/>
      <c r="E88" s="564"/>
      <c r="F88" s="577" t="s">
        <v>1283</v>
      </c>
      <c r="G88" s="578"/>
      <c r="H88" s="578"/>
      <c r="I88" s="567" t="str">
        <f t="shared" si="11"/>
        <v>No hay ejecución</v>
      </c>
      <c r="J88" s="568" t="str">
        <f t="shared" si="12"/>
        <v>NA</v>
      </c>
      <c r="K88" s="578"/>
      <c r="L88" s="575"/>
      <c r="M88" s="580"/>
      <c r="N88" s="580"/>
      <c r="O88" s="567" t="str">
        <f t="shared" si="13"/>
        <v>No hay ejecución</v>
      </c>
      <c r="P88" s="568" t="str">
        <f t="shared" si="14"/>
        <v>NA</v>
      </c>
      <c r="Q88" s="575"/>
      <c r="R88" s="575"/>
      <c r="S88" s="575"/>
      <c r="T88" s="567" t="str">
        <f t="shared" si="9"/>
        <v>No hay ejecución</v>
      </c>
      <c r="U88" s="568" t="str">
        <f t="shared" si="10"/>
        <v>NA</v>
      </c>
      <c r="V88" s="575"/>
      <c r="W88" s="607"/>
      <c r="X88" s="607"/>
      <c r="Y88" s="567" t="str">
        <f t="shared" si="15"/>
        <v>No hay ejecución</v>
      </c>
      <c r="Z88" s="568" t="str">
        <f t="shared" si="16"/>
        <v>NA</v>
      </c>
      <c r="AA88" s="575"/>
      <c r="AB88" s="575"/>
      <c r="AC88" s="575"/>
      <c r="AD88" s="575"/>
      <c r="AE88" s="575"/>
    </row>
    <row r="89" spans="1:31" ht="35.25" customHeight="1" thickTop="1" thickBot="1">
      <c r="A89" s="563">
        <v>9</v>
      </c>
      <c r="B89" s="564"/>
      <c r="C89" s="564"/>
      <c r="D89" s="564"/>
      <c r="E89" s="564"/>
      <c r="F89" s="584" t="s">
        <v>1284</v>
      </c>
      <c r="G89" s="578"/>
      <c r="H89" s="578"/>
      <c r="I89" s="567" t="str">
        <f t="shared" si="11"/>
        <v>No hay ejecución</v>
      </c>
      <c r="J89" s="568" t="str">
        <f t="shared" si="12"/>
        <v>NA</v>
      </c>
      <c r="K89" s="586"/>
      <c r="L89" s="575"/>
      <c r="M89" s="580"/>
      <c r="N89" s="580"/>
      <c r="O89" s="567" t="str">
        <f t="shared" si="13"/>
        <v>No hay ejecución</v>
      </c>
      <c r="P89" s="568" t="str">
        <f t="shared" si="14"/>
        <v>NA</v>
      </c>
      <c r="Q89" s="575"/>
      <c r="R89" s="575"/>
      <c r="S89" s="575"/>
      <c r="T89" s="567" t="str">
        <f t="shared" si="9"/>
        <v>No hay ejecución</v>
      </c>
      <c r="U89" s="568" t="str">
        <f t="shared" si="10"/>
        <v>NA</v>
      </c>
      <c r="V89" s="575"/>
      <c r="W89" s="607"/>
      <c r="X89" s="607"/>
      <c r="Y89" s="567" t="str">
        <f t="shared" si="15"/>
        <v>No hay ejecución</v>
      </c>
      <c r="Z89" s="568" t="str">
        <f t="shared" si="16"/>
        <v>NA</v>
      </c>
      <c r="AA89" s="575"/>
      <c r="AB89" s="575"/>
      <c r="AC89" s="575"/>
      <c r="AD89" s="575"/>
      <c r="AE89" s="575"/>
    </row>
    <row r="90" spans="1:31" ht="35.25" customHeight="1" thickTop="1" thickBot="1">
      <c r="A90" s="563">
        <v>9.1</v>
      </c>
      <c r="B90" s="564">
        <v>0</v>
      </c>
      <c r="C90" s="564">
        <v>0</v>
      </c>
      <c r="D90" s="564">
        <v>0</v>
      </c>
      <c r="E90" s="564">
        <v>0</v>
      </c>
      <c r="F90" s="577" t="s">
        <v>1285</v>
      </c>
      <c r="G90" s="578"/>
      <c r="H90" s="578"/>
      <c r="I90" s="567" t="str">
        <f t="shared" si="11"/>
        <v>No hay ejecución</v>
      </c>
      <c r="J90" s="568" t="str">
        <f t="shared" si="12"/>
        <v>NA</v>
      </c>
      <c r="K90" s="578"/>
      <c r="L90" s="575"/>
      <c r="M90" s="580"/>
      <c r="N90" s="580"/>
      <c r="O90" s="567" t="str">
        <f t="shared" si="13"/>
        <v>No hay ejecución</v>
      </c>
      <c r="P90" s="568" t="str">
        <f t="shared" si="14"/>
        <v>NA</v>
      </c>
      <c r="Q90" s="575"/>
      <c r="R90" s="575"/>
      <c r="S90" s="575"/>
      <c r="T90" s="567" t="str">
        <f t="shared" si="9"/>
        <v>No hay ejecución</v>
      </c>
      <c r="U90" s="568" t="str">
        <f t="shared" si="10"/>
        <v>NA</v>
      </c>
      <c r="V90" s="575"/>
      <c r="W90" s="607"/>
      <c r="X90" s="607"/>
      <c r="Y90" s="567" t="str">
        <f t="shared" si="15"/>
        <v>No hay ejecución</v>
      </c>
      <c r="Z90" s="568" t="str">
        <f t="shared" si="16"/>
        <v>NA</v>
      </c>
      <c r="AA90" s="575"/>
      <c r="AB90" s="575"/>
      <c r="AC90" s="575"/>
      <c r="AD90" s="575"/>
      <c r="AE90" s="575"/>
    </row>
    <row r="91" spans="1:31" ht="35.25" customHeight="1" thickTop="1" thickBot="1">
      <c r="A91" s="563">
        <v>9.1</v>
      </c>
      <c r="B91" s="564"/>
      <c r="C91" s="564"/>
      <c r="D91" s="564"/>
      <c r="E91" s="564"/>
      <c r="F91" s="577" t="s">
        <v>1285</v>
      </c>
      <c r="G91" s="578">
        <v>3</v>
      </c>
      <c r="H91" s="578">
        <v>3</v>
      </c>
      <c r="I91" s="567">
        <f t="shared" si="11"/>
        <v>1</v>
      </c>
      <c r="J91" s="568" t="str">
        <f t="shared" si="12"/>
        <v>De acuerdo con lo programado</v>
      </c>
      <c r="K91" s="578"/>
      <c r="L91" s="575"/>
      <c r="M91" s="580">
        <v>3</v>
      </c>
      <c r="N91" s="580">
        <v>3</v>
      </c>
      <c r="O91" s="567">
        <f t="shared" si="13"/>
        <v>1</v>
      </c>
      <c r="P91" s="568" t="str">
        <f t="shared" si="14"/>
        <v>De acuerdo con lo programado</v>
      </c>
      <c r="Q91" s="575"/>
      <c r="R91" s="575"/>
      <c r="S91" s="575"/>
      <c r="T91" s="567" t="str">
        <f t="shared" si="9"/>
        <v>No hay ejecución</v>
      </c>
      <c r="U91" s="568" t="str">
        <f t="shared" si="10"/>
        <v>NA</v>
      </c>
      <c r="V91" s="575"/>
      <c r="W91" s="607"/>
      <c r="X91" s="607"/>
      <c r="Y91" s="567" t="str">
        <f t="shared" si="15"/>
        <v>No hay ejecución</v>
      </c>
      <c r="Z91" s="568" t="str">
        <f t="shared" si="16"/>
        <v>NA</v>
      </c>
      <c r="AA91" s="575"/>
      <c r="AB91" s="575"/>
      <c r="AC91" s="575"/>
      <c r="AD91" s="575"/>
      <c r="AE91" s="575"/>
    </row>
    <row r="92" spans="1:31" ht="35.25" customHeight="1" thickTop="1" thickBot="1">
      <c r="A92" s="563">
        <v>10</v>
      </c>
      <c r="B92" s="564">
        <v>0</v>
      </c>
      <c r="C92" s="564">
        <v>0</v>
      </c>
      <c r="D92" s="564">
        <v>0</v>
      </c>
      <c r="E92" s="564">
        <v>0</v>
      </c>
      <c r="F92" s="584" t="s">
        <v>1286</v>
      </c>
      <c r="G92" s="578">
        <v>4</v>
      </c>
      <c r="H92" s="578">
        <v>4</v>
      </c>
      <c r="I92" s="567">
        <f t="shared" si="11"/>
        <v>1</v>
      </c>
      <c r="J92" s="568" t="str">
        <f t="shared" si="12"/>
        <v>De acuerdo con lo programado</v>
      </c>
      <c r="K92" s="586"/>
      <c r="L92" s="575"/>
      <c r="M92" s="580">
        <v>6</v>
      </c>
      <c r="N92" s="580">
        <v>6</v>
      </c>
      <c r="O92" s="567">
        <f t="shared" si="13"/>
        <v>1</v>
      </c>
      <c r="P92" s="568" t="str">
        <f t="shared" si="14"/>
        <v>De acuerdo con lo programado</v>
      </c>
      <c r="Q92" s="575"/>
      <c r="R92" s="575"/>
      <c r="S92" s="575"/>
      <c r="T92" s="567" t="str">
        <f t="shared" si="9"/>
        <v>No hay ejecución</v>
      </c>
      <c r="U92" s="568" t="str">
        <f t="shared" si="10"/>
        <v>NA</v>
      </c>
      <c r="V92" s="575"/>
      <c r="W92" s="607"/>
      <c r="X92" s="607"/>
      <c r="Y92" s="567" t="str">
        <f t="shared" si="15"/>
        <v>No hay ejecución</v>
      </c>
      <c r="Z92" s="568" t="str">
        <f t="shared" si="16"/>
        <v>NA</v>
      </c>
      <c r="AA92" s="575"/>
      <c r="AB92" s="575"/>
      <c r="AC92" s="575"/>
      <c r="AD92" s="575"/>
      <c r="AE92" s="575"/>
    </row>
    <row r="93" spans="1:31" ht="35.25" customHeight="1" thickTop="1" thickBot="1">
      <c r="A93" s="563">
        <v>10.1</v>
      </c>
      <c r="B93" s="564">
        <v>0</v>
      </c>
      <c r="C93" s="564">
        <v>0</v>
      </c>
      <c r="D93" s="564">
        <v>0</v>
      </c>
      <c r="E93" s="564">
        <v>0</v>
      </c>
      <c r="F93" s="577" t="s">
        <v>1287</v>
      </c>
      <c r="G93" s="578"/>
      <c r="H93" s="578"/>
      <c r="I93" s="567" t="str">
        <f t="shared" si="11"/>
        <v>No hay ejecución</v>
      </c>
      <c r="J93" s="568" t="str">
        <f t="shared" si="12"/>
        <v>NA</v>
      </c>
      <c r="K93" s="578"/>
      <c r="L93" s="575"/>
      <c r="M93" s="580"/>
      <c r="N93" s="580"/>
      <c r="O93" s="567" t="str">
        <f t="shared" si="13"/>
        <v>No hay ejecución</v>
      </c>
      <c r="P93" s="568" t="str">
        <f t="shared" si="14"/>
        <v>NA</v>
      </c>
      <c r="Q93" s="575"/>
      <c r="R93" s="575"/>
      <c r="S93" s="575"/>
      <c r="T93" s="567" t="str">
        <f t="shared" si="9"/>
        <v>No hay ejecución</v>
      </c>
      <c r="U93" s="568" t="str">
        <f t="shared" si="10"/>
        <v>NA</v>
      </c>
      <c r="V93" s="575"/>
      <c r="W93" s="607">
        <v>134</v>
      </c>
      <c r="X93" s="607">
        <v>134</v>
      </c>
      <c r="Y93" s="567">
        <f t="shared" si="15"/>
        <v>1</v>
      </c>
      <c r="Z93" s="568" t="str">
        <f t="shared" si="16"/>
        <v>De acuerdo con lo programado</v>
      </c>
      <c r="AA93" s="575"/>
      <c r="AB93" s="575"/>
      <c r="AC93" s="575"/>
      <c r="AD93" s="575"/>
      <c r="AE93" s="575"/>
    </row>
    <row r="94" spans="1:31" ht="35.25" customHeight="1" thickTop="1" thickBot="1">
      <c r="A94" s="563">
        <v>10.1</v>
      </c>
      <c r="B94" s="564"/>
      <c r="C94" s="564"/>
      <c r="D94" s="564"/>
      <c r="E94" s="564"/>
      <c r="F94" s="577" t="s">
        <v>1287</v>
      </c>
      <c r="G94" s="578">
        <v>1</v>
      </c>
      <c r="H94" s="578">
        <v>1</v>
      </c>
      <c r="I94" s="567">
        <f t="shared" si="11"/>
        <v>1</v>
      </c>
      <c r="J94" s="568" t="str">
        <f t="shared" si="12"/>
        <v>De acuerdo con lo programado</v>
      </c>
      <c r="K94" s="578"/>
      <c r="L94" s="575"/>
      <c r="M94" s="580">
        <v>0</v>
      </c>
      <c r="N94" s="580">
        <v>0</v>
      </c>
      <c r="O94" s="567" t="str">
        <f t="shared" si="13"/>
        <v>No hay Programación</v>
      </c>
      <c r="P94" s="568" t="str">
        <f t="shared" si="14"/>
        <v>De acuerdo con lo programado</v>
      </c>
      <c r="Q94" s="575"/>
      <c r="R94" s="575"/>
      <c r="S94" s="575"/>
      <c r="T94" s="567" t="str">
        <f t="shared" si="9"/>
        <v>No hay ejecución</v>
      </c>
      <c r="U94" s="568" t="str">
        <f t="shared" si="10"/>
        <v>NA</v>
      </c>
      <c r="V94" s="575"/>
      <c r="W94" s="607"/>
      <c r="X94" s="607"/>
      <c r="Y94" s="567" t="str">
        <f t="shared" si="15"/>
        <v>No hay ejecución</v>
      </c>
      <c r="Z94" s="568" t="str">
        <f t="shared" si="16"/>
        <v>NA</v>
      </c>
      <c r="AA94" s="575"/>
      <c r="AB94" s="575"/>
      <c r="AC94" s="575"/>
      <c r="AD94" s="575"/>
      <c r="AE94" s="575"/>
    </row>
    <row r="95" spans="1:31" ht="35.25" customHeight="1" thickTop="1" thickBot="1">
      <c r="A95" s="563">
        <v>10.1</v>
      </c>
      <c r="B95" s="564"/>
      <c r="C95" s="564"/>
      <c r="D95" s="564"/>
      <c r="E95" s="564"/>
      <c r="F95" s="577" t="s">
        <v>1287</v>
      </c>
      <c r="G95" s="566"/>
      <c r="H95" s="566"/>
      <c r="I95" s="567" t="str">
        <f t="shared" si="11"/>
        <v>No hay ejecución</v>
      </c>
      <c r="J95" s="568" t="str">
        <f t="shared" si="12"/>
        <v>NA</v>
      </c>
      <c r="K95" s="578"/>
      <c r="L95" s="575"/>
      <c r="M95" s="580"/>
      <c r="N95" s="580"/>
      <c r="O95" s="567" t="str">
        <f t="shared" si="13"/>
        <v>No hay ejecución</v>
      </c>
      <c r="P95" s="568" t="str">
        <f t="shared" si="14"/>
        <v>NA</v>
      </c>
      <c r="Q95" s="575"/>
      <c r="R95" s="575"/>
      <c r="S95" s="575"/>
      <c r="T95" s="567" t="str">
        <f t="shared" si="9"/>
        <v>No hay ejecución</v>
      </c>
      <c r="U95" s="568" t="str">
        <f t="shared" si="10"/>
        <v>NA</v>
      </c>
      <c r="V95" s="575"/>
      <c r="W95" s="607"/>
      <c r="X95" s="607"/>
      <c r="Y95" s="567" t="str">
        <f t="shared" si="15"/>
        <v>No hay ejecución</v>
      </c>
      <c r="Z95" s="568" t="str">
        <f t="shared" si="16"/>
        <v>NA</v>
      </c>
      <c r="AA95" s="575"/>
      <c r="AB95" s="575"/>
      <c r="AC95" s="575"/>
      <c r="AD95" s="575"/>
      <c r="AE95" s="575"/>
    </row>
    <row r="96" spans="1:31" ht="35.25" customHeight="1" thickTop="1" thickBot="1">
      <c r="A96" s="563">
        <v>10.1</v>
      </c>
      <c r="B96" s="564"/>
      <c r="C96" s="564"/>
      <c r="D96" s="564"/>
      <c r="E96" s="564"/>
      <c r="F96" s="577" t="s">
        <v>1287</v>
      </c>
      <c r="G96" s="588"/>
      <c r="H96" s="588"/>
      <c r="I96" s="567" t="str">
        <f t="shared" si="11"/>
        <v>No hay ejecución</v>
      </c>
      <c r="J96" s="568" t="str">
        <f t="shared" si="12"/>
        <v>NA</v>
      </c>
      <c r="K96" s="578"/>
      <c r="L96" s="575"/>
      <c r="M96" s="580"/>
      <c r="N96" s="580"/>
      <c r="O96" s="567" t="str">
        <f t="shared" si="13"/>
        <v>No hay ejecución</v>
      </c>
      <c r="P96" s="568" t="str">
        <f t="shared" si="14"/>
        <v>NA</v>
      </c>
      <c r="Q96" s="575"/>
      <c r="R96" s="575"/>
      <c r="S96" s="575"/>
      <c r="T96" s="567" t="str">
        <f t="shared" si="9"/>
        <v>No hay ejecución</v>
      </c>
      <c r="U96" s="568" t="str">
        <f t="shared" si="10"/>
        <v>NA</v>
      </c>
      <c r="V96" s="575"/>
      <c r="W96" s="607"/>
      <c r="X96" s="607"/>
      <c r="Y96" s="567" t="str">
        <f t="shared" si="15"/>
        <v>No hay ejecución</v>
      </c>
      <c r="Z96" s="568" t="str">
        <f t="shared" si="16"/>
        <v>NA</v>
      </c>
      <c r="AA96" s="575"/>
      <c r="AB96" s="575"/>
      <c r="AC96" s="575"/>
      <c r="AD96" s="575"/>
      <c r="AE96" s="575"/>
    </row>
    <row r="97" spans="1:31" ht="35.25" customHeight="1" thickTop="1" thickBot="1">
      <c r="A97" s="563">
        <v>10.1</v>
      </c>
      <c r="B97" s="564"/>
      <c r="C97" s="564"/>
      <c r="D97" s="564"/>
      <c r="E97" s="564"/>
      <c r="F97" s="577" t="s">
        <v>1287</v>
      </c>
      <c r="G97" s="588">
        <v>0</v>
      </c>
      <c r="H97" s="588">
        <v>0</v>
      </c>
      <c r="I97" s="567" t="str">
        <f t="shared" si="11"/>
        <v>No hay Programación</v>
      </c>
      <c r="J97" s="568" t="str">
        <f t="shared" si="12"/>
        <v>De acuerdo con lo programado</v>
      </c>
      <c r="K97" s="578"/>
      <c r="L97" s="575"/>
      <c r="M97" s="580">
        <v>0</v>
      </c>
      <c r="N97" s="580">
        <v>0</v>
      </c>
      <c r="O97" s="567" t="str">
        <f t="shared" si="13"/>
        <v>No hay Programación</v>
      </c>
      <c r="P97" s="568" t="str">
        <f t="shared" si="14"/>
        <v>De acuerdo con lo programado</v>
      </c>
      <c r="Q97" s="575"/>
      <c r="R97" s="575"/>
      <c r="S97" s="575"/>
      <c r="T97" s="567" t="str">
        <f t="shared" si="9"/>
        <v>No hay ejecución</v>
      </c>
      <c r="U97" s="568" t="str">
        <f t="shared" si="10"/>
        <v>NA</v>
      </c>
      <c r="V97" s="575"/>
      <c r="W97" s="607"/>
      <c r="X97" s="607"/>
      <c r="Y97" s="567" t="str">
        <f t="shared" si="15"/>
        <v>No hay ejecución</v>
      </c>
      <c r="Z97" s="568" t="str">
        <f t="shared" si="16"/>
        <v>NA</v>
      </c>
      <c r="AA97" s="575"/>
      <c r="AB97" s="575"/>
      <c r="AC97" s="575"/>
      <c r="AD97" s="575"/>
      <c r="AE97" s="575"/>
    </row>
    <row r="98" spans="1:31" ht="35.25" customHeight="1" thickTop="1" thickBot="1">
      <c r="A98" s="563">
        <v>10.199999999999999</v>
      </c>
      <c r="B98" s="564">
        <v>0</v>
      </c>
      <c r="C98" s="564">
        <v>0</v>
      </c>
      <c r="D98" s="564">
        <v>0</v>
      </c>
      <c r="E98" s="564">
        <v>0</v>
      </c>
      <c r="F98" s="577" t="s">
        <v>1288</v>
      </c>
      <c r="G98" s="578"/>
      <c r="H98" s="578"/>
      <c r="I98" s="567" t="str">
        <f t="shared" si="11"/>
        <v>No hay ejecución</v>
      </c>
      <c r="J98" s="568" t="str">
        <f t="shared" si="12"/>
        <v>NA</v>
      </c>
      <c r="K98" s="578"/>
      <c r="L98" s="575"/>
      <c r="M98" s="580"/>
      <c r="N98" s="580"/>
      <c r="O98" s="567" t="str">
        <f t="shared" si="13"/>
        <v>No hay ejecución</v>
      </c>
      <c r="P98" s="568" t="str">
        <f t="shared" si="14"/>
        <v>NA</v>
      </c>
      <c r="Q98" s="575"/>
      <c r="R98" s="575"/>
      <c r="S98" s="575"/>
      <c r="T98" s="567" t="str">
        <f t="shared" si="9"/>
        <v>No hay ejecución</v>
      </c>
      <c r="U98" s="568" t="str">
        <f t="shared" si="10"/>
        <v>NA</v>
      </c>
      <c r="V98" s="575"/>
      <c r="W98" s="607"/>
      <c r="X98" s="607"/>
      <c r="Y98" s="567" t="str">
        <f t="shared" si="15"/>
        <v>No hay ejecución</v>
      </c>
      <c r="Z98" s="568" t="str">
        <f t="shared" si="16"/>
        <v>NA</v>
      </c>
      <c r="AA98" s="575"/>
      <c r="AB98" s="575"/>
      <c r="AC98" s="575"/>
      <c r="AD98" s="575"/>
      <c r="AE98" s="575"/>
    </row>
    <row r="99" spans="1:31" ht="35.25" customHeight="1" thickTop="1" thickBot="1">
      <c r="A99" s="563">
        <v>10.199999999999999</v>
      </c>
      <c r="B99" s="564"/>
      <c r="C99" s="564"/>
      <c r="D99" s="564"/>
      <c r="E99" s="564"/>
      <c r="F99" s="577" t="s">
        <v>1288</v>
      </c>
      <c r="G99" s="578"/>
      <c r="H99" s="578"/>
      <c r="I99" s="567" t="str">
        <f t="shared" si="11"/>
        <v>No hay ejecución</v>
      </c>
      <c r="J99" s="568" t="str">
        <f t="shared" si="12"/>
        <v>NA</v>
      </c>
      <c r="K99" s="578"/>
      <c r="L99" s="575"/>
      <c r="M99" s="580"/>
      <c r="N99" s="580"/>
      <c r="O99" s="567" t="str">
        <f t="shared" si="13"/>
        <v>No hay ejecución</v>
      </c>
      <c r="P99" s="568" t="str">
        <f t="shared" si="14"/>
        <v>NA</v>
      </c>
      <c r="Q99" s="575"/>
      <c r="R99" s="575"/>
      <c r="S99" s="575"/>
      <c r="T99" s="567" t="str">
        <f t="shared" si="9"/>
        <v>No hay ejecución</v>
      </c>
      <c r="U99" s="568" t="str">
        <f t="shared" si="10"/>
        <v>NA</v>
      </c>
      <c r="V99" s="575"/>
      <c r="W99" s="607"/>
      <c r="X99" s="607"/>
      <c r="Y99" s="567" t="str">
        <f t="shared" si="15"/>
        <v>No hay ejecución</v>
      </c>
      <c r="Z99" s="568" t="str">
        <f t="shared" si="16"/>
        <v>NA</v>
      </c>
      <c r="AA99" s="575"/>
      <c r="AB99" s="575"/>
      <c r="AC99" s="575"/>
      <c r="AD99" s="575"/>
      <c r="AE99" s="575"/>
    </row>
    <row r="100" spans="1:31" ht="35.25" customHeight="1" thickTop="1" thickBot="1">
      <c r="A100" s="563">
        <v>10.199999999999999</v>
      </c>
      <c r="B100" s="564"/>
      <c r="C100" s="564"/>
      <c r="D100" s="564"/>
      <c r="E100" s="564"/>
      <c r="F100" s="577" t="s">
        <v>1288</v>
      </c>
      <c r="G100" s="578"/>
      <c r="H100" s="578"/>
      <c r="I100" s="567" t="str">
        <f t="shared" si="11"/>
        <v>No hay ejecución</v>
      </c>
      <c r="J100" s="568" t="str">
        <f t="shared" si="12"/>
        <v>NA</v>
      </c>
      <c r="K100" s="578"/>
      <c r="L100" s="575"/>
      <c r="M100" s="580"/>
      <c r="N100" s="580"/>
      <c r="O100" s="567" t="str">
        <f t="shared" si="13"/>
        <v>No hay ejecución</v>
      </c>
      <c r="P100" s="568" t="str">
        <f t="shared" si="14"/>
        <v>NA</v>
      </c>
      <c r="Q100" s="575"/>
      <c r="R100" s="575"/>
      <c r="S100" s="575"/>
      <c r="T100" s="567" t="str">
        <f t="shared" si="9"/>
        <v>No hay ejecución</v>
      </c>
      <c r="U100" s="568" t="str">
        <f t="shared" si="10"/>
        <v>NA</v>
      </c>
      <c r="V100" s="575"/>
      <c r="W100" s="607"/>
      <c r="X100" s="607"/>
      <c r="Y100" s="567" t="str">
        <f t="shared" si="15"/>
        <v>No hay ejecución</v>
      </c>
      <c r="Z100" s="568" t="str">
        <f t="shared" si="16"/>
        <v>NA</v>
      </c>
      <c r="AA100" s="575"/>
      <c r="AB100" s="575"/>
      <c r="AC100" s="575"/>
      <c r="AD100" s="575"/>
      <c r="AE100" s="575"/>
    </row>
    <row r="101" spans="1:31" ht="35.25" customHeight="1" thickTop="1" thickBot="1">
      <c r="A101" s="563">
        <v>10.199999999999999</v>
      </c>
      <c r="B101" s="564"/>
      <c r="C101" s="564"/>
      <c r="D101" s="564"/>
      <c r="E101" s="564"/>
      <c r="F101" s="577" t="s">
        <v>1288</v>
      </c>
      <c r="G101" s="578"/>
      <c r="H101" s="578"/>
      <c r="I101" s="567" t="str">
        <f t="shared" si="11"/>
        <v>No hay ejecución</v>
      </c>
      <c r="J101" s="568" t="str">
        <f t="shared" si="12"/>
        <v>NA</v>
      </c>
      <c r="K101" s="578"/>
      <c r="L101" s="575"/>
      <c r="M101" s="580"/>
      <c r="N101" s="580"/>
      <c r="O101" s="567" t="str">
        <f t="shared" si="13"/>
        <v>No hay ejecución</v>
      </c>
      <c r="P101" s="568" t="str">
        <f t="shared" si="14"/>
        <v>NA</v>
      </c>
      <c r="Q101" s="575"/>
      <c r="R101" s="575"/>
      <c r="S101" s="575"/>
      <c r="T101" s="567" t="str">
        <f t="shared" si="9"/>
        <v>No hay ejecución</v>
      </c>
      <c r="U101" s="568" t="str">
        <f t="shared" si="10"/>
        <v>NA</v>
      </c>
      <c r="V101" s="575"/>
      <c r="W101" s="607"/>
      <c r="X101" s="607"/>
      <c r="Y101" s="567" t="str">
        <f t="shared" si="15"/>
        <v>No hay ejecución</v>
      </c>
      <c r="Z101" s="568" t="str">
        <f t="shared" si="16"/>
        <v>NA</v>
      </c>
      <c r="AA101" s="575"/>
      <c r="AB101" s="575"/>
      <c r="AC101" s="575"/>
      <c r="AD101" s="575"/>
      <c r="AE101" s="575"/>
    </row>
    <row r="102" spans="1:31" ht="35.25" customHeight="1" thickTop="1" thickBot="1">
      <c r="A102" s="563">
        <v>10.199999999999999</v>
      </c>
      <c r="B102" s="564"/>
      <c r="C102" s="564"/>
      <c r="D102" s="564"/>
      <c r="E102" s="564"/>
      <c r="F102" s="577" t="s">
        <v>1288</v>
      </c>
      <c r="G102" s="578"/>
      <c r="H102" s="578"/>
      <c r="I102" s="567" t="str">
        <f t="shared" si="11"/>
        <v>No hay ejecución</v>
      </c>
      <c r="J102" s="568" t="str">
        <f t="shared" si="12"/>
        <v>NA</v>
      </c>
      <c r="K102" s="578"/>
      <c r="L102" s="575"/>
      <c r="M102" s="580"/>
      <c r="N102" s="580"/>
      <c r="O102" s="567" t="str">
        <f t="shared" si="13"/>
        <v>No hay ejecución</v>
      </c>
      <c r="P102" s="568" t="str">
        <f t="shared" si="14"/>
        <v>NA</v>
      </c>
      <c r="Q102" s="575"/>
      <c r="R102" s="575"/>
      <c r="S102" s="575"/>
      <c r="T102" s="567" t="str">
        <f t="shared" si="9"/>
        <v>No hay ejecución</v>
      </c>
      <c r="U102" s="568" t="str">
        <f t="shared" si="10"/>
        <v>NA</v>
      </c>
      <c r="V102" s="575"/>
      <c r="W102" s="607">
        <v>623</v>
      </c>
      <c r="X102" s="607">
        <v>623</v>
      </c>
      <c r="Y102" s="567">
        <f t="shared" si="15"/>
        <v>1</v>
      </c>
      <c r="Z102" s="568" t="str">
        <f t="shared" si="16"/>
        <v>De acuerdo con lo programado</v>
      </c>
      <c r="AA102" s="575"/>
      <c r="AB102" s="575"/>
      <c r="AC102" s="575"/>
      <c r="AD102" s="575"/>
      <c r="AE102" s="575"/>
    </row>
    <row r="103" spans="1:31" ht="35.25" customHeight="1" thickTop="1" thickBot="1">
      <c r="A103" s="563">
        <v>11</v>
      </c>
      <c r="B103" s="564">
        <v>0</v>
      </c>
      <c r="C103" s="564">
        <v>0</v>
      </c>
      <c r="D103" s="564">
        <v>0</v>
      </c>
      <c r="E103" s="564">
        <v>0</v>
      </c>
      <c r="F103" s="584" t="s">
        <v>1289</v>
      </c>
      <c r="G103" s="566"/>
      <c r="H103" s="566"/>
      <c r="I103" s="567" t="str">
        <f t="shared" si="11"/>
        <v>No hay ejecución</v>
      </c>
      <c r="J103" s="568" t="str">
        <f t="shared" si="12"/>
        <v>NA</v>
      </c>
      <c r="K103" s="586"/>
      <c r="L103" s="575"/>
      <c r="M103" s="580"/>
      <c r="N103" s="580"/>
      <c r="O103" s="567" t="str">
        <f t="shared" si="13"/>
        <v>No hay ejecución</v>
      </c>
      <c r="P103" s="568" t="str">
        <f t="shared" si="14"/>
        <v>NA</v>
      </c>
      <c r="Q103" s="575"/>
      <c r="R103" s="575"/>
      <c r="S103" s="575"/>
      <c r="T103" s="567" t="str">
        <f t="shared" si="9"/>
        <v>No hay ejecución</v>
      </c>
      <c r="U103" s="568" t="str">
        <f t="shared" si="10"/>
        <v>NA</v>
      </c>
      <c r="V103" s="575"/>
      <c r="W103" s="607"/>
      <c r="X103" s="607"/>
      <c r="Y103" s="567" t="str">
        <f t="shared" si="15"/>
        <v>No hay ejecución</v>
      </c>
      <c r="Z103" s="568" t="str">
        <f t="shared" si="16"/>
        <v>NA</v>
      </c>
      <c r="AA103" s="575"/>
      <c r="AB103" s="575"/>
      <c r="AC103" s="575"/>
      <c r="AD103" s="575"/>
      <c r="AE103" s="575"/>
    </row>
    <row r="104" spans="1:31" ht="35.25" customHeight="1" thickTop="1" thickBot="1">
      <c r="A104" s="563">
        <v>12</v>
      </c>
      <c r="B104" s="564">
        <v>0</v>
      </c>
      <c r="C104" s="564">
        <v>0</v>
      </c>
      <c r="D104" s="564">
        <v>0</v>
      </c>
      <c r="E104" s="564">
        <v>0</v>
      </c>
      <c r="F104" s="584" t="s">
        <v>1290</v>
      </c>
      <c r="G104" s="588"/>
      <c r="H104" s="588"/>
      <c r="I104" s="567" t="str">
        <f t="shared" si="11"/>
        <v>No hay ejecución</v>
      </c>
      <c r="J104" s="568" t="str">
        <f t="shared" si="12"/>
        <v>NA</v>
      </c>
      <c r="K104" s="586"/>
      <c r="L104" s="575"/>
      <c r="M104" s="580"/>
      <c r="N104" s="580"/>
      <c r="O104" s="567" t="str">
        <f t="shared" si="13"/>
        <v>No hay ejecución</v>
      </c>
      <c r="P104" s="568" t="str">
        <f t="shared" si="14"/>
        <v>NA</v>
      </c>
      <c r="Q104" s="575"/>
      <c r="R104" s="575"/>
      <c r="S104" s="575"/>
      <c r="T104" s="567" t="str">
        <f t="shared" si="9"/>
        <v>No hay ejecución</v>
      </c>
      <c r="U104" s="568" t="str">
        <f t="shared" si="10"/>
        <v>NA</v>
      </c>
      <c r="V104" s="575"/>
      <c r="W104" s="607"/>
      <c r="X104" s="607"/>
      <c r="Y104" s="567" t="str">
        <f t="shared" si="15"/>
        <v>No hay ejecución</v>
      </c>
      <c r="Z104" s="568" t="str">
        <f t="shared" si="16"/>
        <v>NA</v>
      </c>
      <c r="AA104" s="575"/>
      <c r="AB104" s="575"/>
      <c r="AC104" s="575"/>
      <c r="AD104" s="575"/>
      <c r="AE104" s="575"/>
    </row>
    <row r="105" spans="1:31" ht="35.25" customHeight="1" thickTop="1" thickBot="1">
      <c r="A105" s="563">
        <v>12.1</v>
      </c>
      <c r="B105" s="564"/>
      <c r="C105" s="564"/>
      <c r="D105" s="564"/>
      <c r="E105" s="564"/>
      <c r="F105" s="577" t="s">
        <v>1291</v>
      </c>
      <c r="G105" s="588"/>
      <c r="H105" s="588"/>
      <c r="I105" s="567" t="str">
        <f t="shared" si="11"/>
        <v>No hay ejecución</v>
      </c>
      <c r="J105" s="568" t="str">
        <f t="shared" si="12"/>
        <v>NA</v>
      </c>
      <c r="K105" s="578"/>
      <c r="L105" s="575"/>
      <c r="M105" s="580"/>
      <c r="N105" s="580"/>
      <c r="O105" s="567" t="str">
        <f t="shared" si="13"/>
        <v>No hay ejecución</v>
      </c>
      <c r="P105" s="568" t="str">
        <f t="shared" si="14"/>
        <v>NA</v>
      </c>
      <c r="Q105" s="575"/>
      <c r="R105" s="575"/>
      <c r="S105" s="575"/>
      <c r="T105" s="567" t="str">
        <f t="shared" si="9"/>
        <v>No hay ejecución</v>
      </c>
      <c r="U105" s="568" t="str">
        <f t="shared" si="10"/>
        <v>NA</v>
      </c>
      <c r="V105" s="575"/>
      <c r="W105" s="607"/>
      <c r="X105" s="607"/>
      <c r="Y105" s="567" t="str">
        <f t="shared" si="15"/>
        <v>No hay ejecución</v>
      </c>
      <c r="Z105" s="568" t="str">
        <f t="shared" si="16"/>
        <v>NA</v>
      </c>
      <c r="AA105" s="575"/>
      <c r="AB105" s="575"/>
      <c r="AC105" s="575"/>
      <c r="AD105" s="575"/>
      <c r="AE105" s="575"/>
    </row>
    <row r="106" spans="1:31" ht="35.25" customHeight="1" thickTop="1" thickBot="1">
      <c r="A106" s="563">
        <v>12.1</v>
      </c>
      <c r="B106" s="564"/>
      <c r="C106" s="564"/>
      <c r="D106" s="564"/>
      <c r="E106" s="564"/>
      <c r="F106" s="577" t="s">
        <v>1291</v>
      </c>
      <c r="G106" s="588"/>
      <c r="H106" s="588"/>
      <c r="I106" s="567" t="str">
        <f t="shared" si="11"/>
        <v>No hay ejecución</v>
      </c>
      <c r="J106" s="568" t="str">
        <f t="shared" si="12"/>
        <v>NA</v>
      </c>
      <c r="K106" s="578"/>
      <c r="L106" s="575"/>
      <c r="M106" s="580"/>
      <c r="N106" s="580"/>
      <c r="O106" s="567" t="str">
        <f t="shared" si="13"/>
        <v>No hay ejecución</v>
      </c>
      <c r="P106" s="568" t="str">
        <f t="shared" si="14"/>
        <v>NA</v>
      </c>
      <c r="Q106" s="575"/>
      <c r="R106" s="575"/>
      <c r="S106" s="575"/>
      <c r="T106" s="567" t="str">
        <f t="shared" si="9"/>
        <v>No hay ejecución</v>
      </c>
      <c r="U106" s="568" t="str">
        <f t="shared" si="10"/>
        <v>NA</v>
      </c>
      <c r="V106" s="575"/>
      <c r="W106" s="607"/>
      <c r="X106" s="607"/>
      <c r="Y106" s="567" t="str">
        <f t="shared" si="15"/>
        <v>No hay ejecución</v>
      </c>
      <c r="Z106" s="568" t="str">
        <f t="shared" si="16"/>
        <v>NA</v>
      </c>
      <c r="AA106" s="575"/>
      <c r="AB106" s="575"/>
      <c r="AC106" s="575"/>
      <c r="AD106" s="575"/>
      <c r="AE106" s="575"/>
    </row>
    <row r="107" spans="1:31" ht="35.25" customHeight="1" thickTop="1" thickBot="1">
      <c r="A107" s="563">
        <v>12.2</v>
      </c>
      <c r="B107" s="564"/>
      <c r="C107" s="564"/>
      <c r="D107" s="564"/>
      <c r="E107" s="564"/>
      <c r="F107" s="577" t="s">
        <v>1292</v>
      </c>
      <c r="G107" s="585"/>
      <c r="H107" s="585"/>
      <c r="I107" s="567" t="str">
        <f t="shared" si="11"/>
        <v>No hay ejecución</v>
      </c>
      <c r="J107" s="568" t="str">
        <f t="shared" si="12"/>
        <v>NA</v>
      </c>
      <c r="K107" s="578"/>
      <c r="L107" s="575"/>
      <c r="M107" s="580"/>
      <c r="N107" s="580"/>
      <c r="O107" s="567" t="str">
        <f t="shared" si="13"/>
        <v>No hay ejecución</v>
      </c>
      <c r="P107" s="568" t="str">
        <f t="shared" si="14"/>
        <v>NA</v>
      </c>
      <c r="Q107" s="575"/>
      <c r="R107" s="575"/>
      <c r="S107" s="575"/>
      <c r="T107" s="567" t="str">
        <f t="shared" si="9"/>
        <v>No hay ejecución</v>
      </c>
      <c r="U107" s="568" t="str">
        <f t="shared" si="10"/>
        <v>NA</v>
      </c>
      <c r="V107" s="575"/>
      <c r="W107" s="607">
        <v>162</v>
      </c>
      <c r="X107" s="607">
        <v>162</v>
      </c>
      <c r="Y107" s="567">
        <f t="shared" si="15"/>
        <v>1</v>
      </c>
      <c r="Z107" s="568" t="str">
        <f t="shared" si="16"/>
        <v>De acuerdo con lo programado</v>
      </c>
      <c r="AA107" s="575"/>
      <c r="AB107" s="575"/>
      <c r="AC107" s="575"/>
      <c r="AD107" s="575"/>
      <c r="AE107" s="575"/>
    </row>
    <row r="108" spans="1:31" ht="35.25" customHeight="1" thickTop="1" thickBot="1">
      <c r="A108" s="563">
        <v>12.2</v>
      </c>
      <c r="B108" s="564"/>
      <c r="C108" s="564"/>
      <c r="D108" s="564"/>
      <c r="E108" s="564"/>
      <c r="F108" s="577" t="s">
        <v>1292</v>
      </c>
      <c r="G108" s="588"/>
      <c r="H108" s="588"/>
      <c r="I108" s="567" t="str">
        <f t="shared" si="11"/>
        <v>No hay ejecución</v>
      </c>
      <c r="J108" s="568" t="str">
        <f t="shared" si="12"/>
        <v>NA</v>
      </c>
      <c r="K108" s="578"/>
      <c r="L108" s="575"/>
      <c r="M108" s="580"/>
      <c r="N108" s="580"/>
      <c r="O108" s="567" t="str">
        <f t="shared" si="13"/>
        <v>No hay ejecución</v>
      </c>
      <c r="P108" s="568" t="str">
        <f t="shared" si="14"/>
        <v>NA</v>
      </c>
      <c r="Q108" s="575"/>
      <c r="R108" s="575"/>
      <c r="S108" s="575"/>
      <c r="T108" s="567" t="str">
        <f t="shared" si="9"/>
        <v>No hay ejecución</v>
      </c>
      <c r="U108" s="568" t="str">
        <f t="shared" si="10"/>
        <v>NA</v>
      </c>
      <c r="V108" s="575"/>
      <c r="W108" s="607"/>
      <c r="X108" s="607"/>
      <c r="Y108" s="567" t="str">
        <f t="shared" si="15"/>
        <v>No hay ejecución</v>
      </c>
      <c r="Z108" s="568" t="str">
        <f t="shared" si="16"/>
        <v>NA</v>
      </c>
      <c r="AA108" s="575"/>
      <c r="AB108" s="575"/>
      <c r="AC108" s="575"/>
      <c r="AD108" s="575"/>
      <c r="AE108" s="575"/>
    </row>
    <row r="109" spans="1:31" ht="35.25" customHeight="1" thickTop="1" thickBot="1">
      <c r="A109" s="563">
        <v>13</v>
      </c>
      <c r="B109" s="564">
        <v>0</v>
      </c>
      <c r="C109" s="564">
        <v>0</v>
      </c>
      <c r="D109" s="564">
        <v>0</v>
      </c>
      <c r="E109" s="564">
        <v>0</v>
      </c>
      <c r="F109" s="584" t="s">
        <v>1293</v>
      </c>
      <c r="G109" s="588"/>
      <c r="H109" s="588"/>
      <c r="I109" s="567" t="str">
        <f t="shared" si="11"/>
        <v>No hay ejecución</v>
      </c>
      <c r="J109" s="568" t="str">
        <f t="shared" si="12"/>
        <v>NA</v>
      </c>
      <c r="K109" s="586"/>
      <c r="L109" s="575"/>
      <c r="M109" s="580"/>
      <c r="N109" s="580"/>
      <c r="O109" s="567" t="str">
        <f t="shared" si="13"/>
        <v>No hay ejecución</v>
      </c>
      <c r="P109" s="568" t="str">
        <f t="shared" si="14"/>
        <v>NA</v>
      </c>
      <c r="Q109" s="575"/>
      <c r="R109" s="575"/>
      <c r="S109" s="575"/>
      <c r="T109" s="567" t="str">
        <f t="shared" si="9"/>
        <v>No hay ejecución</v>
      </c>
      <c r="U109" s="568" t="str">
        <f t="shared" si="10"/>
        <v>NA</v>
      </c>
      <c r="V109" s="575"/>
      <c r="W109" s="607"/>
      <c r="X109" s="607"/>
      <c r="Y109" s="567" t="str">
        <f t="shared" si="15"/>
        <v>No hay ejecución</v>
      </c>
      <c r="Z109" s="568" t="str">
        <f t="shared" si="16"/>
        <v>NA</v>
      </c>
      <c r="AA109" s="575"/>
      <c r="AB109" s="575"/>
      <c r="AC109" s="575"/>
      <c r="AD109" s="575"/>
      <c r="AE109" s="575"/>
    </row>
    <row r="110" spans="1:31" ht="60.45" customHeight="1" thickTop="1" thickBot="1">
      <c r="A110" s="563">
        <v>13.1</v>
      </c>
      <c r="B110" s="564"/>
      <c r="C110" s="564"/>
      <c r="D110" s="564"/>
      <c r="E110" s="564"/>
      <c r="F110" s="589" t="s">
        <v>1294</v>
      </c>
      <c r="G110" s="588"/>
      <c r="H110" s="588"/>
      <c r="I110" s="567" t="str">
        <f t="shared" si="11"/>
        <v>No hay ejecución</v>
      </c>
      <c r="J110" s="568" t="str">
        <f t="shared" si="12"/>
        <v>NA</v>
      </c>
      <c r="K110" s="591"/>
      <c r="L110" s="575"/>
      <c r="M110" s="580"/>
      <c r="N110" s="580"/>
      <c r="O110" s="567" t="str">
        <f t="shared" si="13"/>
        <v>No hay ejecución</v>
      </c>
      <c r="P110" s="568" t="str">
        <f t="shared" si="14"/>
        <v>NA</v>
      </c>
      <c r="Q110" s="575"/>
      <c r="R110" s="575"/>
      <c r="S110" s="575"/>
      <c r="T110" s="567" t="str">
        <f t="shared" si="9"/>
        <v>No hay ejecución</v>
      </c>
      <c r="U110" s="568" t="str">
        <f t="shared" si="10"/>
        <v>NA</v>
      </c>
      <c r="V110" s="575"/>
      <c r="W110" s="607"/>
      <c r="X110" s="607"/>
      <c r="Y110" s="567" t="str">
        <f t="shared" si="15"/>
        <v>No hay ejecución</v>
      </c>
      <c r="Z110" s="568" t="str">
        <f t="shared" si="16"/>
        <v>NA</v>
      </c>
      <c r="AA110" s="575"/>
      <c r="AB110" s="575"/>
      <c r="AC110" s="575"/>
      <c r="AD110" s="575"/>
      <c r="AE110" s="575"/>
    </row>
    <row r="111" spans="1:31" ht="49.5" customHeight="1" thickTop="1" thickBot="1">
      <c r="A111" s="563">
        <v>13.1</v>
      </c>
      <c r="B111" s="564"/>
      <c r="C111" s="564"/>
      <c r="D111" s="564"/>
      <c r="E111" s="564"/>
      <c r="F111" s="589" t="s">
        <v>1295</v>
      </c>
      <c r="G111" s="585"/>
      <c r="H111" s="585"/>
      <c r="I111" s="567" t="str">
        <f t="shared" si="11"/>
        <v>No hay ejecución</v>
      </c>
      <c r="J111" s="568" t="str">
        <f t="shared" si="12"/>
        <v>NA</v>
      </c>
      <c r="K111" s="591"/>
      <c r="L111" s="575"/>
      <c r="M111" s="580"/>
      <c r="N111" s="580"/>
      <c r="O111" s="567" t="str">
        <f t="shared" si="13"/>
        <v>No hay ejecución</v>
      </c>
      <c r="P111" s="568" t="str">
        <f t="shared" si="14"/>
        <v>NA</v>
      </c>
      <c r="Q111" s="575"/>
      <c r="R111" s="575"/>
      <c r="S111" s="575"/>
      <c r="T111" s="567" t="str">
        <f t="shared" si="9"/>
        <v>No hay ejecución</v>
      </c>
      <c r="U111" s="568" t="str">
        <f t="shared" si="10"/>
        <v>NA</v>
      </c>
      <c r="V111" s="575"/>
      <c r="W111" s="607"/>
      <c r="X111" s="607"/>
      <c r="Y111" s="567" t="str">
        <f t="shared" si="15"/>
        <v>No hay ejecución</v>
      </c>
      <c r="Z111" s="568" t="str">
        <f t="shared" si="16"/>
        <v>NA</v>
      </c>
      <c r="AA111" s="575"/>
      <c r="AB111" s="575"/>
      <c r="AC111" s="575"/>
      <c r="AD111" s="575"/>
      <c r="AE111" s="575"/>
    </row>
    <row r="112" spans="1:31" ht="46.2" thickTop="1" thickBot="1">
      <c r="A112" s="563">
        <v>13.1</v>
      </c>
      <c r="B112" s="564"/>
      <c r="C112" s="564"/>
      <c r="D112" s="564"/>
      <c r="E112" s="564"/>
      <c r="F112" s="589" t="s">
        <v>1296</v>
      </c>
      <c r="G112" s="578"/>
      <c r="H112" s="578"/>
      <c r="I112" s="567" t="str">
        <f t="shared" si="11"/>
        <v>No hay ejecución</v>
      </c>
      <c r="J112" s="568" t="str">
        <f t="shared" si="12"/>
        <v>NA</v>
      </c>
      <c r="K112" s="591"/>
      <c r="L112" s="575"/>
      <c r="M112" s="580"/>
      <c r="N112" s="580"/>
      <c r="O112" s="567" t="str">
        <f t="shared" si="13"/>
        <v>No hay ejecución</v>
      </c>
      <c r="P112" s="568" t="str">
        <f t="shared" si="14"/>
        <v>NA</v>
      </c>
      <c r="Q112" s="575"/>
      <c r="R112" s="575"/>
      <c r="S112" s="575"/>
      <c r="T112" s="567" t="str">
        <f t="shared" si="9"/>
        <v>No hay ejecución</v>
      </c>
      <c r="U112" s="568" t="str">
        <f t="shared" si="10"/>
        <v>NA</v>
      </c>
      <c r="V112" s="575"/>
      <c r="W112" s="607"/>
      <c r="X112" s="607"/>
      <c r="Y112" s="567" t="str">
        <f t="shared" si="15"/>
        <v>No hay ejecución</v>
      </c>
      <c r="Z112" s="568" t="str">
        <f t="shared" si="16"/>
        <v>NA</v>
      </c>
      <c r="AA112" s="575"/>
      <c r="AB112" s="575"/>
      <c r="AC112" s="575"/>
      <c r="AD112" s="575"/>
      <c r="AE112" s="575"/>
    </row>
    <row r="113" spans="1:31" ht="32.700000000000003" customHeight="1" thickTop="1" thickBot="1">
      <c r="A113" s="563">
        <v>13.2</v>
      </c>
      <c r="B113" s="564"/>
      <c r="C113" s="564"/>
      <c r="D113" s="564"/>
      <c r="E113" s="564"/>
      <c r="F113" s="577" t="s">
        <v>1297</v>
      </c>
      <c r="G113" s="578"/>
      <c r="H113" s="578"/>
      <c r="I113" s="567" t="str">
        <f t="shared" si="11"/>
        <v>No hay ejecución</v>
      </c>
      <c r="J113" s="568" t="str">
        <f t="shared" si="12"/>
        <v>NA</v>
      </c>
      <c r="K113" s="578"/>
      <c r="L113" s="575"/>
      <c r="M113" s="580"/>
      <c r="N113" s="580"/>
      <c r="O113" s="567" t="str">
        <f t="shared" si="13"/>
        <v>No hay ejecución</v>
      </c>
      <c r="P113" s="568" t="str">
        <f t="shared" si="14"/>
        <v>NA</v>
      </c>
      <c r="Q113" s="575"/>
      <c r="R113" s="575"/>
      <c r="S113" s="575"/>
      <c r="T113" s="567" t="str">
        <f t="shared" si="9"/>
        <v>No hay ejecución</v>
      </c>
      <c r="U113" s="568" t="str">
        <f t="shared" si="10"/>
        <v>NA</v>
      </c>
      <c r="V113" s="575"/>
      <c r="W113" s="607"/>
      <c r="X113" s="607"/>
      <c r="Y113" s="567" t="str">
        <f t="shared" si="15"/>
        <v>No hay ejecución</v>
      </c>
      <c r="Z113" s="568" t="str">
        <f t="shared" si="16"/>
        <v>NA</v>
      </c>
      <c r="AA113" s="575"/>
      <c r="AB113" s="575"/>
      <c r="AC113" s="575"/>
      <c r="AD113" s="575"/>
      <c r="AE113" s="575"/>
    </row>
    <row r="114" spans="1:31" ht="35.25" customHeight="1" thickTop="1" thickBot="1">
      <c r="A114" s="563">
        <v>13.2</v>
      </c>
      <c r="B114" s="564"/>
      <c r="C114" s="564"/>
      <c r="D114" s="564"/>
      <c r="E114" s="564"/>
      <c r="F114" s="577" t="s">
        <v>1297</v>
      </c>
      <c r="G114" s="578"/>
      <c r="H114" s="578"/>
      <c r="I114" s="567" t="str">
        <f t="shared" si="11"/>
        <v>No hay ejecución</v>
      </c>
      <c r="J114" s="568" t="str">
        <f t="shared" si="12"/>
        <v>NA</v>
      </c>
      <c r="K114" s="578"/>
      <c r="L114" s="575"/>
      <c r="M114" s="580"/>
      <c r="N114" s="580"/>
      <c r="O114" s="567" t="str">
        <f t="shared" si="13"/>
        <v>No hay ejecución</v>
      </c>
      <c r="P114" s="568" t="str">
        <f t="shared" si="14"/>
        <v>NA</v>
      </c>
      <c r="Q114" s="575"/>
      <c r="R114" s="575"/>
      <c r="S114" s="575"/>
      <c r="T114" s="567" t="str">
        <f t="shared" si="9"/>
        <v>No hay ejecución</v>
      </c>
      <c r="U114" s="568" t="str">
        <f t="shared" si="10"/>
        <v>NA</v>
      </c>
      <c r="V114" s="575"/>
      <c r="W114" s="607"/>
      <c r="X114" s="607"/>
      <c r="Y114" s="567" t="str">
        <f t="shared" si="15"/>
        <v>No hay ejecución</v>
      </c>
      <c r="Z114" s="568" t="str">
        <f t="shared" si="16"/>
        <v>NA</v>
      </c>
      <c r="AA114" s="575"/>
      <c r="AB114" s="575"/>
      <c r="AC114" s="575"/>
      <c r="AD114" s="575"/>
      <c r="AE114" s="575"/>
    </row>
    <row r="115" spans="1:31" ht="35.25" customHeight="1" thickTop="1" thickBot="1">
      <c r="A115" s="563">
        <v>13.2</v>
      </c>
      <c r="B115" s="564"/>
      <c r="C115" s="564"/>
      <c r="D115" s="564"/>
      <c r="E115" s="564"/>
      <c r="F115" s="577" t="s">
        <v>1297</v>
      </c>
      <c r="G115" s="578"/>
      <c r="H115" s="578"/>
      <c r="I115" s="567" t="str">
        <f t="shared" si="11"/>
        <v>No hay ejecución</v>
      </c>
      <c r="J115" s="568" t="str">
        <f t="shared" si="12"/>
        <v>NA</v>
      </c>
      <c r="K115" s="578"/>
      <c r="L115" s="575"/>
      <c r="M115" s="580"/>
      <c r="N115" s="580"/>
      <c r="O115" s="567" t="str">
        <f t="shared" si="13"/>
        <v>No hay ejecución</v>
      </c>
      <c r="P115" s="568" t="str">
        <f t="shared" si="14"/>
        <v>NA</v>
      </c>
      <c r="Q115" s="575"/>
      <c r="R115" s="575"/>
      <c r="S115" s="575"/>
      <c r="T115" s="567" t="str">
        <f t="shared" si="9"/>
        <v>No hay ejecución</v>
      </c>
      <c r="U115" s="568" t="str">
        <f t="shared" si="10"/>
        <v>NA</v>
      </c>
      <c r="V115" s="575"/>
      <c r="W115" s="607"/>
      <c r="X115" s="607"/>
      <c r="Y115" s="567" t="str">
        <f t="shared" si="15"/>
        <v>No hay ejecución</v>
      </c>
      <c r="Z115" s="568" t="str">
        <f t="shared" si="16"/>
        <v>NA</v>
      </c>
      <c r="AA115" s="575"/>
      <c r="AB115" s="575"/>
      <c r="AC115" s="575"/>
      <c r="AD115" s="575"/>
      <c r="AE115" s="575"/>
    </row>
    <row r="116" spans="1:31" ht="35.25" customHeight="1" thickTop="1" thickBot="1">
      <c r="A116" s="563">
        <v>13.3</v>
      </c>
      <c r="B116" s="564"/>
      <c r="C116" s="564"/>
      <c r="D116" s="564"/>
      <c r="E116" s="564"/>
      <c r="F116" s="577" t="s">
        <v>1298</v>
      </c>
      <c r="G116" s="578"/>
      <c r="H116" s="578"/>
      <c r="I116" s="567" t="str">
        <f t="shared" si="11"/>
        <v>No hay ejecución</v>
      </c>
      <c r="J116" s="568" t="str">
        <f t="shared" si="12"/>
        <v>NA</v>
      </c>
      <c r="K116" s="578"/>
      <c r="L116" s="575"/>
      <c r="M116" s="580"/>
      <c r="N116" s="580"/>
      <c r="O116" s="567" t="str">
        <f t="shared" si="13"/>
        <v>No hay ejecución</v>
      </c>
      <c r="P116" s="568" t="str">
        <f t="shared" si="14"/>
        <v>NA</v>
      </c>
      <c r="Q116" s="575"/>
      <c r="R116" s="575"/>
      <c r="S116" s="575"/>
      <c r="T116" s="567" t="str">
        <f t="shared" si="9"/>
        <v>No hay ejecución</v>
      </c>
      <c r="U116" s="568" t="str">
        <f t="shared" si="10"/>
        <v>NA</v>
      </c>
      <c r="V116" s="575"/>
      <c r="W116" s="607"/>
      <c r="X116" s="607"/>
      <c r="Y116" s="567" t="str">
        <f t="shared" si="15"/>
        <v>No hay ejecución</v>
      </c>
      <c r="Z116" s="568" t="str">
        <f t="shared" si="16"/>
        <v>NA</v>
      </c>
      <c r="AA116" s="575"/>
      <c r="AB116" s="575"/>
      <c r="AC116" s="575"/>
      <c r="AD116" s="575"/>
      <c r="AE116" s="575"/>
    </row>
    <row r="117" spans="1:31" ht="35.25" customHeight="1" thickTop="1" thickBot="1">
      <c r="A117" s="563">
        <v>13.4</v>
      </c>
      <c r="B117" s="564"/>
      <c r="C117" s="564"/>
      <c r="D117" s="564"/>
      <c r="E117" s="564"/>
      <c r="F117" s="577" t="s">
        <v>1299</v>
      </c>
      <c r="G117" s="578"/>
      <c r="H117" s="578"/>
      <c r="I117" s="567" t="str">
        <f t="shared" si="11"/>
        <v>No hay ejecución</v>
      </c>
      <c r="J117" s="568" t="str">
        <f t="shared" si="12"/>
        <v>NA</v>
      </c>
      <c r="K117" s="578"/>
      <c r="L117" s="575"/>
      <c r="M117" s="580"/>
      <c r="N117" s="580"/>
      <c r="O117" s="567" t="str">
        <f t="shared" si="13"/>
        <v>No hay ejecución</v>
      </c>
      <c r="P117" s="568" t="str">
        <f t="shared" si="14"/>
        <v>NA</v>
      </c>
      <c r="Q117" s="575"/>
      <c r="R117" s="575"/>
      <c r="S117" s="575"/>
      <c r="T117" s="567" t="str">
        <f t="shared" si="9"/>
        <v>No hay ejecución</v>
      </c>
      <c r="U117" s="568" t="str">
        <f t="shared" si="10"/>
        <v>NA</v>
      </c>
      <c r="V117" s="575"/>
      <c r="W117" s="607"/>
      <c r="X117" s="607"/>
      <c r="Y117" s="567" t="str">
        <f t="shared" si="15"/>
        <v>No hay ejecución</v>
      </c>
      <c r="Z117" s="568" t="str">
        <f t="shared" si="16"/>
        <v>NA</v>
      </c>
      <c r="AA117" s="575"/>
      <c r="AB117" s="575"/>
      <c r="AC117" s="575"/>
      <c r="AD117" s="575"/>
      <c r="AE117" s="575"/>
    </row>
    <row r="118" spans="1:31" ht="35.25" customHeight="1" thickTop="1" thickBot="1">
      <c r="A118" s="563">
        <v>13.5</v>
      </c>
      <c r="B118" s="564"/>
      <c r="C118" s="564"/>
      <c r="D118" s="564"/>
      <c r="E118" s="564"/>
      <c r="F118" s="577" t="s">
        <v>1300</v>
      </c>
      <c r="G118" s="578"/>
      <c r="H118" s="578"/>
      <c r="I118" s="567" t="str">
        <f t="shared" si="11"/>
        <v>No hay ejecución</v>
      </c>
      <c r="J118" s="568" t="str">
        <f t="shared" si="12"/>
        <v>NA</v>
      </c>
      <c r="K118" s="578"/>
      <c r="L118" s="575"/>
      <c r="M118" s="580"/>
      <c r="N118" s="580"/>
      <c r="O118" s="567" t="str">
        <f t="shared" si="13"/>
        <v>No hay ejecución</v>
      </c>
      <c r="P118" s="568" t="str">
        <f t="shared" si="14"/>
        <v>NA</v>
      </c>
      <c r="Q118" s="575"/>
      <c r="R118" s="575"/>
      <c r="S118" s="575"/>
      <c r="T118" s="567" t="str">
        <f t="shared" si="9"/>
        <v>No hay ejecución</v>
      </c>
      <c r="U118" s="568" t="str">
        <f t="shared" si="10"/>
        <v>NA</v>
      </c>
      <c r="V118" s="575"/>
      <c r="W118" s="607"/>
      <c r="X118" s="607"/>
      <c r="Y118" s="567" t="str">
        <f t="shared" si="15"/>
        <v>No hay ejecución</v>
      </c>
      <c r="Z118" s="568" t="str">
        <f t="shared" si="16"/>
        <v>NA</v>
      </c>
      <c r="AA118" s="575"/>
      <c r="AB118" s="575"/>
      <c r="AC118" s="575"/>
      <c r="AD118" s="575"/>
      <c r="AE118" s="575"/>
    </row>
    <row r="119" spans="1:31" ht="35.25" customHeight="1" thickTop="1" thickBot="1">
      <c r="A119" s="563">
        <v>13.6</v>
      </c>
      <c r="B119" s="564"/>
      <c r="C119" s="564"/>
      <c r="D119" s="564"/>
      <c r="E119" s="564"/>
      <c r="F119" s="577" t="s">
        <v>1301</v>
      </c>
      <c r="G119" s="578"/>
      <c r="H119" s="578"/>
      <c r="I119" s="567" t="str">
        <f t="shared" si="11"/>
        <v>No hay ejecución</v>
      </c>
      <c r="J119" s="568" t="str">
        <f t="shared" si="12"/>
        <v>NA</v>
      </c>
      <c r="K119" s="578"/>
      <c r="L119" s="575"/>
      <c r="M119" s="580"/>
      <c r="N119" s="580"/>
      <c r="O119" s="567" t="str">
        <f t="shared" si="13"/>
        <v>No hay ejecución</v>
      </c>
      <c r="P119" s="568" t="str">
        <f t="shared" si="14"/>
        <v>NA</v>
      </c>
      <c r="Q119" s="575"/>
      <c r="R119" s="575"/>
      <c r="S119" s="575"/>
      <c r="T119" s="567" t="str">
        <f t="shared" si="9"/>
        <v>No hay ejecución</v>
      </c>
      <c r="U119" s="568" t="str">
        <f t="shared" si="10"/>
        <v>NA</v>
      </c>
      <c r="V119" s="575"/>
      <c r="W119" s="607"/>
      <c r="X119" s="607"/>
      <c r="Y119" s="567" t="str">
        <f t="shared" si="15"/>
        <v>No hay ejecución</v>
      </c>
      <c r="Z119" s="568" t="str">
        <f t="shared" si="16"/>
        <v>NA</v>
      </c>
      <c r="AA119" s="575"/>
      <c r="AB119" s="575"/>
      <c r="AC119" s="575"/>
      <c r="AD119" s="575"/>
      <c r="AE119" s="575"/>
    </row>
    <row r="120" spans="1:31" ht="35.25" customHeight="1" thickTop="1" thickBot="1">
      <c r="A120" s="563">
        <v>13.7</v>
      </c>
      <c r="B120" s="564"/>
      <c r="C120" s="564"/>
      <c r="D120" s="564"/>
      <c r="E120" s="564"/>
      <c r="F120" s="577" t="s">
        <v>1302</v>
      </c>
      <c r="G120" s="578"/>
      <c r="H120" s="578"/>
      <c r="I120" s="567" t="str">
        <f t="shared" si="11"/>
        <v>No hay ejecución</v>
      </c>
      <c r="J120" s="568" t="str">
        <f t="shared" si="12"/>
        <v>NA</v>
      </c>
      <c r="K120" s="578"/>
      <c r="L120" s="575"/>
      <c r="M120" s="580"/>
      <c r="N120" s="580"/>
      <c r="O120" s="567" t="str">
        <f t="shared" si="13"/>
        <v>No hay ejecución</v>
      </c>
      <c r="P120" s="568" t="str">
        <f t="shared" si="14"/>
        <v>NA</v>
      </c>
      <c r="Q120" s="575"/>
      <c r="R120" s="575"/>
      <c r="S120" s="575"/>
      <c r="T120" s="567" t="str">
        <f t="shared" si="9"/>
        <v>No hay ejecución</v>
      </c>
      <c r="U120" s="568" t="str">
        <f t="shared" si="10"/>
        <v>NA</v>
      </c>
      <c r="V120" s="575"/>
      <c r="W120" s="607"/>
      <c r="X120" s="607"/>
      <c r="Y120" s="567" t="str">
        <f t="shared" si="15"/>
        <v>No hay ejecución</v>
      </c>
      <c r="Z120" s="568" t="str">
        <f t="shared" si="16"/>
        <v>NA</v>
      </c>
      <c r="AA120" s="575"/>
      <c r="AB120" s="575"/>
      <c r="AC120" s="575"/>
      <c r="AD120" s="575"/>
      <c r="AE120" s="575"/>
    </row>
    <row r="121" spans="1:31" ht="35.25" customHeight="1" thickTop="1" thickBot="1">
      <c r="A121" s="563">
        <v>13.8</v>
      </c>
      <c r="B121" s="564"/>
      <c r="C121" s="564"/>
      <c r="D121" s="564"/>
      <c r="E121" s="564"/>
      <c r="F121" s="577" t="s">
        <v>1303</v>
      </c>
      <c r="G121" s="578"/>
      <c r="H121" s="578"/>
      <c r="I121" s="567" t="str">
        <f t="shared" si="11"/>
        <v>No hay ejecución</v>
      </c>
      <c r="J121" s="568" t="str">
        <f t="shared" si="12"/>
        <v>NA</v>
      </c>
      <c r="K121" s="578"/>
      <c r="L121" s="575"/>
      <c r="M121" s="580"/>
      <c r="N121" s="580"/>
      <c r="O121" s="567" t="str">
        <f t="shared" si="13"/>
        <v>No hay ejecución</v>
      </c>
      <c r="P121" s="568" t="str">
        <f t="shared" si="14"/>
        <v>NA</v>
      </c>
      <c r="Q121" s="575"/>
      <c r="R121" s="575"/>
      <c r="S121" s="575"/>
      <c r="T121" s="567" t="str">
        <f t="shared" si="9"/>
        <v>No hay ejecución</v>
      </c>
      <c r="U121" s="568" t="str">
        <f t="shared" si="10"/>
        <v>NA</v>
      </c>
      <c r="V121" s="575"/>
      <c r="W121" s="607"/>
      <c r="X121" s="607"/>
      <c r="Y121" s="567" t="str">
        <f t="shared" si="15"/>
        <v>No hay ejecución</v>
      </c>
      <c r="Z121" s="568" t="str">
        <f t="shared" si="16"/>
        <v>NA</v>
      </c>
      <c r="AA121" s="575"/>
      <c r="AB121" s="575"/>
      <c r="AC121" s="575"/>
      <c r="AD121" s="575"/>
      <c r="AE121" s="575"/>
    </row>
    <row r="122" spans="1:31" ht="35.25" customHeight="1" thickTop="1" thickBot="1">
      <c r="A122" s="563">
        <v>13.8</v>
      </c>
      <c r="B122" s="564"/>
      <c r="C122" s="564"/>
      <c r="D122" s="564"/>
      <c r="E122" s="564"/>
      <c r="F122" s="577" t="s">
        <v>1303</v>
      </c>
      <c r="G122" s="578"/>
      <c r="H122" s="578"/>
      <c r="I122" s="567" t="str">
        <f t="shared" si="11"/>
        <v>No hay ejecución</v>
      </c>
      <c r="J122" s="568" t="str">
        <f t="shared" si="12"/>
        <v>NA</v>
      </c>
      <c r="K122" s="578"/>
      <c r="L122" s="575"/>
      <c r="M122" s="580"/>
      <c r="N122" s="580"/>
      <c r="O122" s="567" t="str">
        <f t="shared" si="13"/>
        <v>No hay ejecución</v>
      </c>
      <c r="P122" s="568" t="str">
        <f t="shared" si="14"/>
        <v>NA</v>
      </c>
      <c r="Q122" s="575"/>
      <c r="R122" s="575"/>
      <c r="S122" s="575"/>
      <c r="T122" s="567" t="str">
        <f t="shared" si="9"/>
        <v>No hay ejecución</v>
      </c>
      <c r="U122" s="568" t="str">
        <f t="shared" si="10"/>
        <v>NA</v>
      </c>
      <c r="V122" s="575"/>
      <c r="W122" s="607"/>
      <c r="X122" s="607"/>
      <c r="Y122" s="567" t="str">
        <f t="shared" si="15"/>
        <v>No hay ejecución</v>
      </c>
      <c r="Z122" s="568" t="str">
        <f t="shared" si="16"/>
        <v>NA</v>
      </c>
      <c r="AA122" s="575"/>
      <c r="AB122" s="575"/>
      <c r="AC122" s="575"/>
      <c r="AD122" s="575"/>
      <c r="AE122" s="575"/>
    </row>
    <row r="123" spans="1:31" ht="35.25" customHeight="1" thickTop="1" thickBot="1">
      <c r="A123" s="563">
        <v>13.9</v>
      </c>
      <c r="B123" s="564"/>
      <c r="C123" s="564"/>
      <c r="D123" s="564"/>
      <c r="E123" s="564"/>
      <c r="F123" s="577" t="s">
        <v>1304</v>
      </c>
      <c r="G123" s="578"/>
      <c r="H123" s="578"/>
      <c r="I123" s="567" t="str">
        <f t="shared" si="11"/>
        <v>No hay ejecución</v>
      </c>
      <c r="J123" s="568" t="str">
        <f t="shared" si="12"/>
        <v>NA</v>
      </c>
      <c r="K123" s="578"/>
      <c r="L123" s="575"/>
      <c r="M123" s="580"/>
      <c r="N123" s="580"/>
      <c r="O123" s="567" t="str">
        <f t="shared" si="13"/>
        <v>No hay ejecución</v>
      </c>
      <c r="P123" s="568" t="str">
        <f t="shared" si="14"/>
        <v>NA</v>
      </c>
      <c r="Q123" s="575"/>
      <c r="R123" s="575"/>
      <c r="S123" s="575"/>
      <c r="T123" s="567" t="str">
        <f t="shared" si="9"/>
        <v>No hay ejecución</v>
      </c>
      <c r="U123" s="568" t="str">
        <f t="shared" si="10"/>
        <v>NA</v>
      </c>
      <c r="V123" s="575"/>
      <c r="W123" s="607"/>
      <c r="X123" s="607"/>
      <c r="Y123" s="567" t="str">
        <f t="shared" si="15"/>
        <v>No hay ejecución</v>
      </c>
      <c r="Z123" s="568" t="str">
        <f t="shared" si="16"/>
        <v>NA</v>
      </c>
      <c r="AA123" s="575"/>
      <c r="AB123" s="575"/>
      <c r="AC123" s="575"/>
      <c r="AD123" s="575"/>
      <c r="AE123" s="575"/>
    </row>
    <row r="124" spans="1:31" ht="35.25" customHeight="1" thickTop="1" thickBot="1">
      <c r="A124" s="563">
        <v>13.9</v>
      </c>
      <c r="B124" s="564"/>
      <c r="C124" s="564"/>
      <c r="D124" s="564"/>
      <c r="E124" s="564"/>
      <c r="F124" s="577" t="s">
        <v>1304</v>
      </c>
      <c r="G124" s="588"/>
      <c r="H124" s="588"/>
      <c r="I124" s="567" t="str">
        <f t="shared" si="11"/>
        <v>No hay ejecución</v>
      </c>
      <c r="J124" s="568" t="str">
        <f t="shared" si="12"/>
        <v>NA</v>
      </c>
      <c r="K124" s="578"/>
      <c r="L124" s="575"/>
      <c r="M124" s="580"/>
      <c r="N124" s="580"/>
      <c r="O124" s="567" t="str">
        <f t="shared" si="13"/>
        <v>No hay ejecución</v>
      </c>
      <c r="P124" s="568" t="str">
        <f t="shared" si="14"/>
        <v>NA</v>
      </c>
      <c r="Q124" s="575"/>
      <c r="R124" s="575"/>
      <c r="S124" s="575"/>
      <c r="T124" s="567" t="str">
        <f t="shared" si="9"/>
        <v>No hay ejecución</v>
      </c>
      <c r="U124" s="568" t="str">
        <f t="shared" si="10"/>
        <v>NA</v>
      </c>
      <c r="V124" s="575"/>
      <c r="W124" s="607"/>
      <c r="X124" s="607"/>
      <c r="Y124" s="567" t="str">
        <f t="shared" si="15"/>
        <v>No hay ejecución</v>
      </c>
      <c r="Z124" s="568" t="str">
        <f t="shared" si="16"/>
        <v>NA</v>
      </c>
      <c r="AA124" s="575"/>
      <c r="AB124" s="575"/>
      <c r="AC124" s="575"/>
      <c r="AD124" s="575"/>
      <c r="AE124" s="575"/>
    </row>
    <row r="125" spans="1:31" ht="35.25" customHeight="1" thickTop="1" thickBot="1">
      <c r="A125" s="563">
        <v>13.9</v>
      </c>
      <c r="B125" s="564"/>
      <c r="C125" s="564"/>
      <c r="D125" s="564"/>
      <c r="E125" s="564"/>
      <c r="F125" s="577" t="s">
        <v>1304</v>
      </c>
      <c r="G125" s="588"/>
      <c r="H125" s="588"/>
      <c r="I125" s="567" t="str">
        <f t="shared" si="11"/>
        <v>No hay ejecución</v>
      </c>
      <c r="J125" s="568" t="str">
        <f t="shared" si="12"/>
        <v>NA</v>
      </c>
      <c r="K125" s="578"/>
      <c r="L125" s="575"/>
      <c r="M125" s="580"/>
      <c r="N125" s="580"/>
      <c r="O125" s="567" t="str">
        <f t="shared" si="13"/>
        <v>No hay ejecución</v>
      </c>
      <c r="P125" s="568" t="str">
        <f t="shared" si="14"/>
        <v>NA</v>
      </c>
      <c r="Q125" s="575"/>
      <c r="R125" s="575"/>
      <c r="S125" s="575"/>
      <c r="T125" s="567" t="str">
        <f t="shared" si="9"/>
        <v>No hay ejecución</v>
      </c>
      <c r="U125" s="568" t="str">
        <f t="shared" si="10"/>
        <v>NA</v>
      </c>
      <c r="V125" s="575"/>
      <c r="W125" s="607"/>
      <c r="X125" s="607"/>
      <c r="Y125" s="567" t="str">
        <f t="shared" si="15"/>
        <v>No hay ejecución</v>
      </c>
      <c r="Z125" s="568" t="str">
        <f t="shared" si="16"/>
        <v>NA</v>
      </c>
      <c r="AA125" s="575"/>
      <c r="AB125" s="575"/>
      <c r="AC125" s="575"/>
      <c r="AD125" s="575"/>
      <c r="AE125" s="575"/>
    </row>
    <row r="126" spans="1:31" ht="35.25" customHeight="1" thickTop="1" thickBot="1">
      <c r="A126" s="593">
        <v>13.1</v>
      </c>
      <c r="B126" s="564"/>
      <c r="C126" s="564"/>
      <c r="D126" s="564"/>
      <c r="E126" s="564"/>
      <c r="F126" s="577" t="s">
        <v>1305</v>
      </c>
      <c r="G126" s="588"/>
      <c r="H126" s="588"/>
      <c r="I126" s="567" t="str">
        <f t="shared" si="11"/>
        <v>No hay ejecución</v>
      </c>
      <c r="J126" s="568" t="str">
        <f t="shared" si="12"/>
        <v>NA</v>
      </c>
      <c r="K126" s="578"/>
      <c r="L126" s="575"/>
      <c r="M126" s="580"/>
      <c r="N126" s="580"/>
      <c r="O126" s="567" t="str">
        <f t="shared" si="13"/>
        <v>No hay ejecución</v>
      </c>
      <c r="P126" s="568" t="str">
        <f t="shared" si="14"/>
        <v>NA</v>
      </c>
      <c r="Q126" s="575"/>
      <c r="R126" s="575"/>
      <c r="S126" s="575"/>
      <c r="T126" s="567" t="str">
        <f t="shared" si="9"/>
        <v>No hay ejecución</v>
      </c>
      <c r="U126" s="568" t="str">
        <f t="shared" si="10"/>
        <v>NA</v>
      </c>
      <c r="V126" s="575"/>
      <c r="W126" s="607"/>
      <c r="X126" s="607"/>
      <c r="Y126" s="567" t="str">
        <f t="shared" si="15"/>
        <v>No hay ejecución</v>
      </c>
      <c r="Z126" s="568" t="str">
        <f t="shared" si="16"/>
        <v>NA</v>
      </c>
      <c r="AA126" s="575"/>
      <c r="AB126" s="575"/>
      <c r="AC126" s="575"/>
      <c r="AD126" s="575"/>
      <c r="AE126" s="575"/>
    </row>
    <row r="127" spans="1:31" ht="35.25" customHeight="1" thickTop="1" thickBot="1">
      <c r="A127" s="593">
        <v>13.1</v>
      </c>
      <c r="B127" s="564"/>
      <c r="C127" s="564"/>
      <c r="D127" s="564"/>
      <c r="E127" s="564"/>
      <c r="F127" s="577" t="s">
        <v>1305</v>
      </c>
      <c r="G127" s="585"/>
      <c r="H127" s="585"/>
      <c r="I127" s="567" t="str">
        <f t="shared" si="11"/>
        <v>No hay ejecución</v>
      </c>
      <c r="J127" s="568" t="str">
        <f t="shared" si="12"/>
        <v>NA</v>
      </c>
      <c r="K127" s="578"/>
      <c r="L127" s="575"/>
      <c r="M127" s="580"/>
      <c r="N127" s="580"/>
      <c r="O127" s="567" t="str">
        <f t="shared" si="13"/>
        <v>No hay ejecución</v>
      </c>
      <c r="P127" s="568" t="str">
        <f t="shared" si="14"/>
        <v>NA</v>
      </c>
      <c r="Q127" s="575"/>
      <c r="R127" s="575"/>
      <c r="S127" s="575"/>
      <c r="T127" s="567" t="str">
        <f t="shared" si="9"/>
        <v>No hay ejecución</v>
      </c>
      <c r="U127" s="568" t="str">
        <f t="shared" si="10"/>
        <v>NA</v>
      </c>
      <c r="V127" s="575"/>
      <c r="W127" s="607"/>
      <c r="X127" s="607"/>
      <c r="Y127" s="567" t="str">
        <f t="shared" si="15"/>
        <v>No hay ejecución</v>
      </c>
      <c r="Z127" s="568" t="str">
        <f t="shared" si="16"/>
        <v>NA</v>
      </c>
      <c r="AA127" s="575"/>
      <c r="AB127" s="575"/>
      <c r="AC127" s="575"/>
      <c r="AD127" s="575"/>
      <c r="AE127" s="575"/>
    </row>
    <row r="128" spans="1:31" ht="35.25" customHeight="1" thickTop="1" thickBot="1">
      <c r="A128" s="563">
        <v>14</v>
      </c>
      <c r="B128" s="564">
        <v>0</v>
      </c>
      <c r="C128" s="564">
        <v>0</v>
      </c>
      <c r="D128" s="564">
        <v>0</v>
      </c>
      <c r="E128" s="564">
        <v>0</v>
      </c>
      <c r="F128" s="584" t="s">
        <v>1306</v>
      </c>
      <c r="G128" s="578"/>
      <c r="H128" s="578"/>
      <c r="I128" s="567" t="str">
        <f t="shared" si="11"/>
        <v>No hay ejecución</v>
      </c>
      <c r="J128" s="568" t="str">
        <f t="shared" si="12"/>
        <v>NA</v>
      </c>
      <c r="K128" s="586"/>
      <c r="L128" s="575"/>
      <c r="M128" s="580"/>
      <c r="N128" s="580"/>
      <c r="O128" s="567" t="str">
        <f t="shared" si="13"/>
        <v>No hay ejecución</v>
      </c>
      <c r="P128" s="568" t="str">
        <f t="shared" si="14"/>
        <v>NA</v>
      </c>
      <c r="Q128" s="575"/>
      <c r="R128" s="575"/>
      <c r="S128" s="575"/>
      <c r="T128" s="567" t="str">
        <f t="shared" si="9"/>
        <v>No hay ejecución</v>
      </c>
      <c r="U128" s="568" t="str">
        <f t="shared" si="10"/>
        <v>NA</v>
      </c>
      <c r="V128" s="575"/>
      <c r="W128" s="607"/>
      <c r="X128" s="607"/>
      <c r="Y128" s="567" t="str">
        <f t="shared" si="15"/>
        <v>No hay ejecución</v>
      </c>
      <c r="Z128" s="568" t="str">
        <f t="shared" si="16"/>
        <v>NA</v>
      </c>
      <c r="AA128" s="575"/>
      <c r="AB128" s="575"/>
      <c r="AC128" s="575"/>
      <c r="AD128" s="575"/>
      <c r="AE128" s="575"/>
    </row>
    <row r="129" spans="1:31" ht="35.25" customHeight="1" thickTop="1" thickBot="1">
      <c r="A129" s="563">
        <v>14.1</v>
      </c>
      <c r="B129" s="564"/>
      <c r="C129" s="564"/>
      <c r="D129" s="564"/>
      <c r="E129" s="564"/>
      <c r="F129" s="587" t="s">
        <v>1307</v>
      </c>
      <c r="G129" s="578"/>
      <c r="H129" s="578"/>
      <c r="I129" s="567" t="str">
        <f t="shared" si="11"/>
        <v>No hay ejecución</v>
      </c>
      <c r="J129" s="568" t="str">
        <f t="shared" si="12"/>
        <v>NA</v>
      </c>
      <c r="K129" s="588"/>
      <c r="L129" s="575"/>
      <c r="M129" s="580"/>
      <c r="N129" s="580"/>
      <c r="O129" s="567" t="str">
        <f t="shared" si="13"/>
        <v>No hay ejecución</v>
      </c>
      <c r="P129" s="568" t="str">
        <f t="shared" si="14"/>
        <v>NA</v>
      </c>
      <c r="Q129" s="575"/>
      <c r="R129" s="575"/>
      <c r="S129" s="575"/>
      <c r="T129" s="567" t="str">
        <f t="shared" si="9"/>
        <v>No hay ejecución</v>
      </c>
      <c r="U129" s="568" t="str">
        <f t="shared" si="10"/>
        <v>NA</v>
      </c>
      <c r="V129" s="575"/>
      <c r="W129" s="607"/>
      <c r="X129" s="607"/>
      <c r="Y129" s="567" t="str">
        <f t="shared" si="15"/>
        <v>No hay ejecución</v>
      </c>
      <c r="Z129" s="568" t="str">
        <f t="shared" si="16"/>
        <v>NA</v>
      </c>
      <c r="AA129" s="575"/>
      <c r="AB129" s="575"/>
      <c r="AC129" s="575"/>
      <c r="AD129" s="575"/>
      <c r="AE129" s="575"/>
    </row>
    <row r="130" spans="1:31" ht="35.25" customHeight="1" thickTop="1" thickBot="1">
      <c r="A130" s="563">
        <v>14.1</v>
      </c>
      <c r="B130" s="564"/>
      <c r="C130" s="564"/>
      <c r="D130" s="564"/>
      <c r="E130" s="564"/>
      <c r="F130" s="587" t="s">
        <v>1307</v>
      </c>
      <c r="G130" s="566"/>
      <c r="H130" s="566"/>
      <c r="I130" s="567" t="str">
        <f t="shared" si="11"/>
        <v>No hay ejecución</v>
      </c>
      <c r="J130" s="568" t="str">
        <f t="shared" si="12"/>
        <v>NA</v>
      </c>
      <c r="K130" s="588"/>
      <c r="L130" s="575"/>
      <c r="M130" s="580"/>
      <c r="N130" s="580"/>
      <c r="O130" s="567" t="str">
        <f t="shared" si="13"/>
        <v>No hay ejecución</v>
      </c>
      <c r="P130" s="568" t="str">
        <f t="shared" si="14"/>
        <v>NA</v>
      </c>
      <c r="Q130" s="575"/>
      <c r="R130" s="575"/>
      <c r="S130" s="575"/>
      <c r="T130" s="567" t="str">
        <f t="shared" si="9"/>
        <v>No hay ejecución</v>
      </c>
      <c r="U130" s="568" t="str">
        <f t="shared" si="10"/>
        <v>NA</v>
      </c>
      <c r="V130" s="575"/>
      <c r="W130" s="607"/>
      <c r="X130" s="607"/>
      <c r="Y130" s="567" t="str">
        <f t="shared" si="15"/>
        <v>No hay ejecución</v>
      </c>
      <c r="Z130" s="568" t="str">
        <f t="shared" si="16"/>
        <v>NA</v>
      </c>
      <c r="AA130" s="575"/>
      <c r="AB130" s="575"/>
      <c r="AC130" s="575"/>
      <c r="AD130" s="575"/>
      <c r="AE130" s="575"/>
    </row>
    <row r="131" spans="1:31" ht="35.25" customHeight="1" thickTop="1" thickBot="1">
      <c r="A131" s="563">
        <v>14.2</v>
      </c>
      <c r="B131" s="564"/>
      <c r="C131" s="564"/>
      <c r="D131" s="564"/>
      <c r="E131" s="564"/>
      <c r="F131" s="577" t="s">
        <v>1308</v>
      </c>
      <c r="G131" s="578">
        <v>2</v>
      </c>
      <c r="H131" s="578">
        <v>2</v>
      </c>
      <c r="I131" s="567">
        <f t="shared" si="11"/>
        <v>1</v>
      </c>
      <c r="J131" s="568" t="str">
        <f t="shared" si="12"/>
        <v>De acuerdo con lo programado</v>
      </c>
      <c r="K131" s="578"/>
      <c r="L131" s="575"/>
      <c r="M131" s="580">
        <v>3</v>
      </c>
      <c r="N131" s="580">
        <v>3</v>
      </c>
      <c r="O131" s="567">
        <f t="shared" si="13"/>
        <v>1</v>
      </c>
      <c r="P131" s="568" t="str">
        <f t="shared" si="14"/>
        <v>De acuerdo con lo programado</v>
      </c>
      <c r="Q131" s="575"/>
      <c r="R131" s="575"/>
      <c r="S131" s="575"/>
      <c r="T131" s="567" t="str">
        <f t="shared" si="9"/>
        <v>No hay ejecución</v>
      </c>
      <c r="U131" s="568" t="str">
        <f t="shared" si="10"/>
        <v>NA</v>
      </c>
      <c r="V131" s="575"/>
      <c r="W131" s="607"/>
      <c r="X131" s="607"/>
      <c r="Y131" s="567" t="str">
        <f t="shared" si="15"/>
        <v>No hay ejecución</v>
      </c>
      <c r="Z131" s="568" t="str">
        <f t="shared" si="16"/>
        <v>NA</v>
      </c>
      <c r="AA131" s="575"/>
      <c r="AB131" s="575"/>
      <c r="AC131" s="575"/>
      <c r="AD131" s="575"/>
      <c r="AE131" s="575"/>
    </row>
    <row r="132" spans="1:31" ht="35.25" customHeight="1" thickTop="1" thickBot="1">
      <c r="A132" s="563">
        <v>15</v>
      </c>
      <c r="B132" s="564"/>
      <c r="C132" s="564"/>
      <c r="D132" s="564"/>
      <c r="E132" s="564"/>
      <c r="F132" s="584" t="s">
        <v>1309</v>
      </c>
      <c r="G132" s="566"/>
      <c r="H132" s="566"/>
      <c r="I132" s="567" t="str">
        <f t="shared" si="11"/>
        <v>No hay ejecución</v>
      </c>
      <c r="J132" s="568" t="str">
        <f t="shared" si="12"/>
        <v>NA</v>
      </c>
      <c r="K132" s="586"/>
      <c r="L132" s="575"/>
      <c r="M132" s="580"/>
      <c r="N132" s="580"/>
      <c r="O132" s="567" t="str">
        <f t="shared" si="13"/>
        <v>No hay ejecución</v>
      </c>
      <c r="P132" s="568" t="str">
        <f t="shared" si="14"/>
        <v>NA</v>
      </c>
      <c r="Q132" s="575"/>
      <c r="R132" s="575"/>
      <c r="S132" s="575"/>
      <c r="T132" s="567" t="str">
        <f t="shared" si="9"/>
        <v>No hay ejecución</v>
      </c>
      <c r="U132" s="568" t="str">
        <f t="shared" si="10"/>
        <v>NA</v>
      </c>
      <c r="V132" s="575"/>
      <c r="W132" s="607"/>
      <c r="X132" s="607"/>
      <c r="Y132" s="567" t="str">
        <f t="shared" si="15"/>
        <v>No hay ejecución</v>
      </c>
      <c r="Z132" s="568" t="str">
        <f t="shared" si="16"/>
        <v>NA</v>
      </c>
      <c r="AA132" s="575"/>
      <c r="AB132" s="575"/>
      <c r="AC132" s="575"/>
      <c r="AD132" s="575"/>
      <c r="AE132" s="575"/>
    </row>
    <row r="133" spans="1:31" ht="35.25" customHeight="1" thickTop="1" thickBot="1">
      <c r="A133" s="563">
        <v>15.1</v>
      </c>
      <c r="B133" s="564"/>
      <c r="C133" s="564"/>
      <c r="D133" s="564"/>
      <c r="E133" s="564"/>
      <c r="F133" s="587" t="s">
        <v>1310</v>
      </c>
      <c r="G133" s="578">
        <v>2</v>
      </c>
      <c r="H133" s="578">
        <v>2</v>
      </c>
      <c r="I133" s="567">
        <f t="shared" si="11"/>
        <v>1</v>
      </c>
      <c r="J133" s="568" t="str">
        <f t="shared" si="12"/>
        <v>De acuerdo con lo programado</v>
      </c>
      <c r="K133" s="588"/>
      <c r="L133" s="575"/>
      <c r="M133" s="580">
        <v>3</v>
      </c>
      <c r="N133" s="580">
        <v>3</v>
      </c>
      <c r="O133" s="567">
        <f t="shared" si="13"/>
        <v>1</v>
      </c>
      <c r="P133" s="568" t="str">
        <f t="shared" si="14"/>
        <v>De acuerdo con lo programado</v>
      </c>
      <c r="Q133" s="575"/>
      <c r="R133" s="575"/>
      <c r="S133" s="575"/>
      <c r="T133" s="567" t="str">
        <f t="shared" si="9"/>
        <v>No hay ejecución</v>
      </c>
      <c r="U133" s="568" t="str">
        <f t="shared" si="10"/>
        <v>NA</v>
      </c>
      <c r="V133" s="575"/>
      <c r="W133" s="607">
        <v>12</v>
      </c>
      <c r="X133" s="607">
        <v>12</v>
      </c>
      <c r="Y133" s="567">
        <f t="shared" si="15"/>
        <v>1</v>
      </c>
      <c r="Z133" s="568" t="str">
        <f t="shared" si="16"/>
        <v>De acuerdo con lo programado</v>
      </c>
      <c r="AA133" s="575"/>
      <c r="AB133" s="575"/>
      <c r="AC133" s="575"/>
      <c r="AD133" s="575"/>
      <c r="AE133" s="575"/>
    </row>
    <row r="134" spans="1:31" ht="35.25" customHeight="1" thickTop="1" thickBot="1">
      <c r="A134" s="563">
        <v>15.1</v>
      </c>
      <c r="B134" s="564"/>
      <c r="C134" s="564"/>
      <c r="D134" s="564"/>
      <c r="E134" s="564"/>
      <c r="F134" s="587" t="s">
        <v>1310</v>
      </c>
      <c r="G134" s="566"/>
      <c r="H134" s="566"/>
      <c r="I134" s="567" t="str">
        <f t="shared" si="11"/>
        <v>No hay ejecución</v>
      </c>
      <c r="J134" s="568" t="str">
        <f t="shared" si="12"/>
        <v>NA</v>
      </c>
      <c r="K134" s="588"/>
      <c r="L134" s="575"/>
      <c r="M134" s="580"/>
      <c r="N134" s="580"/>
      <c r="O134" s="567" t="str">
        <f t="shared" si="13"/>
        <v>No hay ejecución</v>
      </c>
      <c r="P134" s="568" t="str">
        <f t="shared" si="14"/>
        <v>NA</v>
      </c>
      <c r="Q134" s="575"/>
      <c r="R134" s="575"/>
      <c r="S134" s="575"/>
      <c r="T134" s="567" t="str">
        <f t="shared" si="9"/>
        <v>No hay ejecución</v>
      </c>
      <c r="U134" s="568" t="str">
        <f t="shared" si="10"/>
        <v>NA</v>
      </c>
      <c r="V134" s="575"/>
      <c r="W134" s="607"/>
      <c r="X134" s="607"/>
      <c r="Y134" s="567" t="str">
        <f t="shared" si="15"/>
        <v>No hay ejecución</v>
      </c>
      <c r="Z134" s="568" t="str">
        <f t="shared" si="16"/>
        <v>NA</v>
      </c>
      <c r="AA134" s="575"/>
      <c r="AB134" s="575"/>
      <c r="AC134" s="575"/>
      <c r="AD134" s="575"/>
      <c r="AE134" s="575"/>
    </row>
    <row r="135" spans="1:31" ht="35.25" customHeight="1" thickTop="1" thickBot="1">
      <c r="A135" s="563">
        <v>15.1</v>
      </c>
      <c r="B135" s="564"/>
      <c r="C135" s="564"/>
      <c r="D135" s="564"/>
      <c r="E135" s="564"/>
      <c r="F135" s="587" t="s">
        <v>1310</v>
      </c>
      <c r="G135" s="595"/>
      <c r="H135" s="595"/>
      <c r="I135" s="567" t="str">
        <f t="shared" si="11"/>
        <v>No hay ejecución</v>
      </c>
      <c r="J135" s="568" t="str">
        <f t="shared" si="12"/>
        <v>NA</v>
      </c>
      <c r="K135" s="588"/>
      <c r="L135" s="575"/>
      <c r="M135" s="580"/>
      <c r="N135" s="580"/>
      <c r="O135" s="567" t="str">
        <f t="shared" si="13"/>
        <v>No hay ejecución</v>
      </c>
      <c r="P135" s="568" t="str">
        <f t="shared" si="14"/>
        <v>NA</v>
      </c>
      <c r="Q135" s="575"/>
      <c r="R135" s="575"/>
      <c r="S135" s="575"/>
      <c r="T135" s="567" t="str">
        <f t="shared" si="9"/>
        <v>No hay ejecución</v>
      </c>
      <c r="U135" s="568" t="str">
        <f t="shared" si="10"/>
        <v>NA</v>
      </c>
      <c r="V135" s="575"/>
      <c r="W135" s="607"/>
      <c r="X135" s="607"/>
      <c r="Y135" s="567" t="str">
        <f t="shared" si="15"/>
        <v>No hay ejecución</v>
      </c>
      <c r="Z135" s="568" t="str">
        <f t="shared" si="16"/>
        <v>NA</v>
      </c>
      <c r="AA135" s="575"/>
      <c r="AB135" s="575"/>
      <c r="AC135" s="575"/>
      <c r="AD135" s="575"/>
      <c r="AE135" s="575"/>
    </row>
    <row r="136" spans="1:31" ht="35.25" customHeight="1" thickTop="1" thickBot="1">
      <c r="A136" s="563">
        <v>15.1</v>
      </c>
      <c r="B136" s="564"/>
      <c r="C136" s="564"/>
      <c r="D136" s="564"/>
      <c r="E136" s="564"/>
      <c r="F136" s="587" t="s">
        <v>1310</v>
      </c>
      <c r="G136" s="566"/>
      <c r="H136" s="566"/>
      <c r="I136" s="567" t="str">
        <f t="shared" si="11"/>
        <v>No hay ejecución</v>
      </c>
      <c r="J136" s="568" t="str">
        <f t="shared" si="12"/>
        <v>NA</v>
      </c>
      <c r="K136" s="588"/>
      <c r="L136" s="575"/>
      <c r="M136" s="580"/>
      <c r="N136" s="580"/>
      <c r="O136" s="567" t="str">
        <f t="shared" si="13"/>
        <v>No hay ejecución</v>
      </c>
      <c r="P136" s="568" t="str">
        <f t="shared" si="14"/>
        <v>NA</v>
      </c>
      <c r="Q136" s="575"/>
      <c r="R136" s="575"/>
      <c r="S136" s="575"/>
      <c r="T136" s="567" t="str">
        <f t="shared" si="9"/>
        <v>No hay ejecución</v>
      </c>
      <c r="U136" s="568" t="str">
        <f t="shared" si="10"/>
        <v>NA</v>
      </c>
      <c r="V136" s="575"/>
      <c r="W136" s="607"/>
      <c r="X136" s="607"/>
      <c r="Y136" s="567" t="str">
        <f t="shared" si="15"/>
        <v>No hay ejecución</v>
      </c>
      <c r="Z136" s="568" t="str">
        <f t="shared" si="16"/>
        <v>NA</v>
      </c>
      <c r="AA136" s="575"/>
      <c r="AB136" s="575"/>
      <c r="AC136" s="575"/>
      <c r="AD136" s="575"/>
      <c r="AE136" s="575"/>
    </row>
    <row r="137" spans="1:31" ht="35.25" customHeight="1" thickTop="1" thickBot="1">
      <c r="A137" s="563">
        <v>15.1</v>
      </c>
      <c r="B137" s="564"/>
      <c r="C137" s="564"/>
      <c r="D137" s="564"/>
      <c r="E137" s="564"/>
      <c r="F137" s="587" t="s">
        <v>1310</v>
      </c>
      <c r="G137" s="595"/>
      <c r="H137" s="595"/>
      <c r="I137" s="567" t="str">
        <f t="shared" si="11"/>
        <v>No hay ejecución</v>
      </c>
      <c r="J137" s="568" t="str">
        <f t="shared" si="12"/>
        <v>NA</v>
      </c>
      <c r="K137" s="588"/>
      <c r="L137" s="575"/>
      <c r="M137" s="580"/>
      <c r="N137" s="580"/>
      <c r="O137" s="567" t="str">
        <f t="shared" si="13"/>
        <v>No hay ejecución</v>
      </c>
      <c r="P137" s="568" t="str">
        <f t="shared" si="14"/>
        <v>NA</v>
      </c>
      <c r="Q137" s="575"/>
      <c r="R137" s="575"/>
      <c r="S137" s="575"/>
      <c r="T137" s="567" t="str">
        <f t="shared" si="9"/>
        <v>No hay ejecución</v>
      </c>
      <c r="U137" s="568" t="str">
        <f t="shared" si="10"/>
        <v>NA</v>
      </c>
      <c r="V137" s="575"/>
      <c r="W137" s="607"/>
      <c r="X137" s="607"/>
      <c r="Y137" s="567" t="str">
        <f t="shared" si="15"/>
        <v>No hay ejecución</v>
      </c>
      <c r="Z137" s="568" t="str">
        <f t="shared" si="16"/>
        <v>NA</v>
      </c>
      <c r="AA137" s="575"/>
      <c r="AB137" s="575"/>
      <c r="AC137" s="575"/>
      <c r="AD137" s="575"/>
      <c r="AE137" s="575"/>
    </row>
    <row r="138" spans="1:31" ht="35.25" customHeight="1" thickTop="1" thickBot="1">
      <c r="A138" s="563">
        <v>15.1</v>
      </c>
      <c r="B138" s="564"/>
      <c r="C138" s="564"/>
      <c r="D138" s="564"/>
      <c r="E138" s="564"/>
      <c r="F138" s="587" t="s">
        <v>1310</v>
      </c>
      <c r="G138" s="595"/>
      <c r="H138" s="595"/>
      <c r="I138" s="567" t="str">
        <f t="shared" si="11"/>
        <v>No hay ejecución</v>
      </c>
      <c r="J138" s="568" t="str">
        <f t="shared" si="12"/>
        <v>NA</v>
      </c>
      <c r="K138" s="588"/>
      <c r="L138" s="575"/>
      <c r="M138" s="580"/>
      <c r="N138" s="580"/>
      <c r="O138" s="567" t="str">
        <f t="shared" si="13"/>
        <v>No hay ejecución</v>
      </c>
      <c r="P138" s="568" t="str">
        <f t="shared" si="14"/>
        <v>NA</v>
      </c>
      <c r="Q138" s="575"/>
      <c r="R138" s="575"/>
      <c r="S138" s="575"/>
      <c r="T138" s="567" t="str">
        <f t="shared" si="9"/>
        <v>No hay ejecución</v>
      </c>
      <c r="U138" s="568" t="str">
        <f t="shared" si="10"/>
        <v>NA</v>
      </c>
      <c r="V138" s="575"/>
      <c r="W138" s="607"/>
      <c r="X138" s="607"/>
      <c r="Y138" s="567" t="str">
        <f t="shared" si="15"/>
        <v>No hay ejecución</v>
      </c>
      <c r="Z138" s="568" t="str">
        <f t="shared" si="16"/>
        <v>NA</v>
      </c>
      <c r="AA138" s="575"/>
      <c r="AB138" s="575"/>
      <c r="AC138" s="575"/>
      <c r="AD138" s="575"/>
      <c r="AE138" s="575"/>
    </row>
    <row r="139" spans="1:31" ht="35.25" customHeight="1" thickTop="1" thickBot="1">
      <c r="A139" s="563">
        <v>15.1</v>
      </c>
      <c r="B139" s="564"/>
      <c r="C139" s="564"/>
      <c r="D139" s="564"/>
      <c r="E139" s="564"/>
      <c r="F139" s="587" t="s">
        <v>1310</v>
      </c>
      <c r="G139" s="595"/>
      <c r="H139" s="595"/>
      <c r="I139" s="567" t="str">
        <f t="shared" si="11"/>
        <v>No hay ejecución</v>
      </c>
      <c r="J139" s="568" t="str">
        <f t="shared" si="12"/>
        <v>NA</v>
      </c>
      <c r="K139" s="588"/>
      <c r="L139" s="575"/>
      <c r="M139" s="580"/>
      <c r="N139" s="580"/>
      <c r="O139" s="567" t="str">
        <f t="shared" si="13"/>
        <v>No hay ejecución</v>
      </c>
      <c r="P139" s="568" t="str">
        <f t="shared" si="14"/>
        <v>NA</v>
      </c>
      <c r="Q139" s="575"/>
      <c r="R139" s="575"/>
      <c r="S139" s="575"/>
      <c r="T139" s="567" t="str">
        <f t="shared" si="9"/>
        <v>No hay ejecución</v>
      </c>
      <c r="U139" s="568" t="str">
        <f t="shared" si="10"/>
        <v>NA</v>
      </c>
      <c r="V139" s="575"/>
      <c r="W139" s="607"/>
      <c r="X139" s="607"/>
      <c r="Y139" s="567" t="str">
        <f t="shared" si="15"/>
        <v>No hay ejecución</v>
      </c>
      <c r="Z139" s="568" t="str">
        <f t="shared" si="16"/>
        <v>NA</v>
      </c>
      <c r="AA139" s="575"/>
      <c r="AB139" s="575"/>
      <c r="AC139" s="575"/>
      <c r="AD139" s="575"/>
      <c r="AE139" s="575"/>
    </row>
    <row r="140" spans="1:31" ht="35.25" customHeight="1" thickTop="1" thickBot="1">
      <c r="A140" s="563">
        <v>15.2</v>
      </c>
      <c r="B140" s="564"/>
      <c r="C140" s="564"/>
      <c r="D140" s="564"/>
      <c r="E140" s="564"/>
      <c r="F140" s="587" t="s">
        <v>1311</v>
      </c>
      <c r="G140" s="597"/>
      <c r="H140" s="597"/>
      <c r="I140" s="567" t="str">
        <f t="shared" si="11"/>
        <v>No hay ejecución</v>
      </c>
      <c r="J140" s="568" t="str">
        <f t="shared" si="12"/>
        <v>NA</v>
      </c>
      <c r="K140" s="588"/>
      <c r="L140" s="575"/>
      <c r="M140" s="580"/>
      <c r="N140" s="580"/>
      <c r="O140" s="567" t="str">
        <f t="shared" si="13"/>
        <v>No hay ejecución</v>
      </c>
      <c r="P140" s="568" t="str">
        <f t="shared" si="14"/>
        <v>NA</v>
      </c>
      <c r="Q140" s="575"/>
      <c r="R140" s="575"/>
      <c r="S140" s="575"/>
      <c r="T140" s="567" t="str">
        <f t="shared" si="9"/>
        <v>No hay ejecución</v>
      </c>
      <c r="U140" s="568" t="str">
        <f t="shared" si="10"/>
        <v>NA</v>
      </c>
      <c r="V140" s="575"/>
      <c r="W140" s="607"/>
      <c r="X140" s="607"/>
      <c r="Y140" s="567" t="str">
        <f t="shared" si="15"/>
        <v>No hay ejecución</v>
      </c>
      <c r="Z140" s="568" t="str">
        <f t="shared" si="16"/>
        <v>NA</v>
      </c>
      <c r="AA140" s="575"/>
      <c r="AB140" s="575"/>
      <c r="AC140" s="575"/>
      <c r="AD140" s="575"/>
      <c r="AE140" s="575"/>
    </row>
    <row r="141" spans="1:31" ht="35.25" customHeight="1" thickTop="1" thickBot="1">
      <c r="A141" s="563">
        <v>15.2</v>
      </c>
      <c r="B141" s="564"/>
      <c r="C141" s="564"/>
      <c r="D141" s="564"/>
      <c r="E141" s="564"/>
      <c r="F141" s="587" t="s">
        <v>1311</v>
      </c>
      <c r="G141" s="600"/>
      <c r="H141" s="600"/>
      <c r="I141" s="567" t="str">
        <f t="shared" si="11"/>
        <v>No hay ejecución</v>
      </c>
      <c r="J141" s="568" t="str">
        <f t="shared" si="12"/>
        <v>NA</v>
      </c>
      <c r="K141" s="588"/>
      <c r="L141" s="575"/>
      <c r="M141" s="580"/>
      <c r="N141" s="580"/>
      <c r="O141" s="567" t="str">
        <f t="shared" si="13"/>
        <v>No hay ejecución</v>
      </c>
      <c r="P141" s="568" t="str">
        <f t="shared" si="14"/>
        <v>NA</v>
      </c>
      <c r="Q141" s="575"/>
      <c r="R141" s="575"/>
      <c r="S141" s="575"/>
      <c r="T141" s="567" t="str">
        <f t="shared" ref="T141:T204" si="17">IF(S141="","No hay ejecución",IF(AND(R141=0),"No hay Programación", S141/R141))</f>
        <v>No hay ejecución</v>
      </c>
      <c r="U141" s="568" t="str">
        <f t="shared" ref="U141:U204" si="18">IF(T141="No hay ejecución","NA",IF(T141&gt;=90%,"De acuerdo con lo programado",IF(T141&gt;=51%,"Atraso Leve",IF(T141&lt;=50%,"En riesgo cumplimiento"))))</f>
        <v>NA</v>
      </c>
      <c r="V141" s="575"/>
      <c r="W141" s="607"/>
      <c r="X141" s="607"/>
      <c r="Y141" s="567" t="str">
        <f t="shared" si="15"/>
        <v>No hay ejecución</v>
      </c>
      <c r="Z141" s="568" t="str">
        <f t="shared" si="16"/>
        <v>NA</v>
      </c>
      <c r="AA141" s="575"/>
      <c r="AB141" s="575"/>
      <c r="AC141" s="575"/>
      <c r="AD141" s="575"/>
      <c r="AE141" s="575"/>
    </row>
    <row r="142" spans="1:31" ht="35.25" customHeight="1" thickTop="1" thickBot="1">
      <c r="A142" s="563">
        <v>15.2</v>
      </c>
      <c r="B142" s="564"/>
      <c r="C142" s="564"/>
      <c r="D142" s="564"/>
      <c r="E142" s="564"/>
      <c r="F142" s="587" t="s">
        <v>1311</v>
      </c>
      <c r="G142" s="600"/>
      <c r="H142" s="600"/>
      <c r="I142" s="567" t="str">
        <f t="shared" ref="I142:I205" si="19">IF(H142="","No hay ejecución",IF(AND(G142=0),"No hay Programación", H142/G142))</f>
        <v>No hay ejecución</v>
      </c>
      <c r="J142" s="568" t="str">
        <f t="shared" ref="J142:J205" si="20">IF(I142="No hay ejecución","NA",IF(I142&gt;=90%,"De acuerdo con lo programado",IF(I142&gt;=51%,"Atraso Leve",IF(I142&lt;=50%,"En riesgo cumplimiento"))))</f>
        <v>NA</v>
      </c>
      <c r="K142" s="588"/>
      <c r="L142" s="575"/>
      <c r="M142" s="580"/>
      <c r="N142" s="580"/>
      <c r="O142" s="567" t="str">
        <f t="shared" ref="O142:O205" si="21">IF(N142="","No hay ejecución",IF(AND(M142=0),"No hay Programación", N142/M142))</f>
        <v>No hay ejecución</v>
      </c>
      <c r="P142" s="568" t="str">
        <f t="shared" ref="P142:P205" si="22">IF(O142="No hay ejecución","NA",IF(O142&gt;=90%,"De acuerdo con lo programado",IF(O142&gt;=51%,"Atraso Leve",IF(O142&lt;=50%,"En riesgo cumplimiento"))))</f>
        <v>NA</v>
      </c>
      <c r="Q142" s="575"/>
      <c r="R142" s="575"/>
      <c r="S142" s="575"/>
      <c r="T142" s="567" t="str">
        <f t="shared" si="17"/>
        <v>No hay ejecución</v>
      </c>
      <c r="U142" s="568" t="str">
        <f t="shared" si="18"/>
        <v>NA</v>
      </c>
      <c r="V142" s="575"/>
      <c r="W142" s="607"/>
      <c r="X142" s="607"/>
      <c r="Y142" s="567" t="str">
        <f t="shared" si="15"/>
        <v>No hay ejecución</v>
      </c>
      <c r="Z142" s="568" t="str">
        <f t="shared" si="16"/>
        <v>NA</v>
      </c>
      <c r="AA142" s="575"/>
      <c r="AB142" s="575"/>
      <c r="AC142" s="575"/>
      <c r="AD142" s="575"/>
      <c r="AE142" s="575"/>
    </row>
    <row r="143" spans="1:31" ht="35.25" customHeight="1" thickTop="1" thickBot="1">
      <c r="A143" s="563">
        <v>15.2</v>
      </c>
      <c r="B143" s="564"/>
      <c r="C143" s="564"/>
      <c r="D143" s="564"/>
      <c r="E143" s="564"/>
      <c r="F143" s="587" t="s">
        <v>1311</v>
      </c>
      <c r="G143" s="600"/>
      <c r="H143" s="600"/>
      <c r="I143" s="567" t="str">
        <f t="shared" si="19"/>
        <v>No hay ejecución</v>
      </c>
      <c r="J143" s="568" t="str">
        <f t="shared" si="20"/>
        <v>NA</v>
      </c>
      <c r="K143" s="588"/>
      <c r="L143" s="575"/>
      <c r="M143" s="580"/>
      <c r="N143" s="580"/>
      <c r="O143" s="567" t="str">
        <f t="shared" si="21"/>
        <v>No hay ejecución</v>
      </c>
      <c r="P143" s="568" t="str">
        <f t="shared" si="22"/>
        <v>NA</v>
      </c>
      <c r="Q143" s="575"/>
      <c r="R143" s="575"/>
      <c r="S143" s="575"/>
      <c r="T143" s="567" t="str">
        <f t="shared" si="17"/>
        <v>No hay ejecución</v>
      </c>
      <c r="U143" s="568" t="str">
        <f t="shared" si="18"/>
        <v>NA</v>
      </c>
      <c r="V143" s="575"/>
      <c r="W143" s="607"/>
      <c r="X143" s="607"/>
      <c r="Y143" s="567" t="str">
        <f t="shared" ref="Y143:Y206" si="23">IF(X143="","No hay ejecución",IF(AND(W143=0),"No hay Programación", X143/W143))</f>
        <v>No hay ejecución</v>
      </c>
      <c r="Z143" s="568" t="str">
        <f t="shared" ref="Z143:Z206" si="24">IF(Y143="No hay ejecución","NA",IF(Y143&gt;=90%,"De acuerdo con lo programado",IF(Y143&gt;=51%,"Atraso Leve",IF(Y143&lt;=50%,"En riesgo cumplimiento"))))</f>
        <v>NA</v>
      </c>
      <c r="AA143" s="575"/>
      <c r="AB143" s="575"/>
      <c r="AC143" s="575"/>
      <c r="AD143" s="575"/>
      <c r="AE143" s="575"/>
    </row>
    <row r="144" spans="1:31" ht="35.25" customHeight="1" thickTop="1" thickBot="1">
      <c r="A144" s="563">
        <v>15.2</v>
      </c>
      <c r="B144" s="564"/>
      <c r="C144" s="564"/>
      <c r="D144" s="564"/>
      <c r="E144" s="564"/>
      <c r="F144" s="587" t="s">
        <v>1311</v>
      </c>
      <c r="G144" s="600"/>
      <c r="H144" s="600"/>
      <c r="I144" s="567" t="str">
        <f t="shared" si="19"/>
        <v>No hay ejecución</v>
      </c>
      <c r="J144" s="568" t="str">
        <f t="shared" si="20"/>
        <v>NA</v>
      </c>
      <c r="K144" s="588"/>
      <c r="L144" s="575"/>
      <c r="M144" s="580"/>
      <c r="N144" s="580"/>
      <c r="O144" s="567" t="str">
        <f t="shared" si="21"/>
        <v>No hay ejecución</v>
      </c>
      <c r="P144" s="568" t="str">
        <f t="shared" si="22"/>
        <v>NA</v>
      </c>
      <c r="Q144" s="575"/>
      <c r="R144" s="575"/>
      <c r="S144" s="575"/>
      <c r="T144" s="567" t="str">
        <f t="shared" si="17"/>
        <v>No hay ejecución</v>
      </c>
      <c r="U144" s="568" t="str">
        <f t="shared" si="18"/>
        <v>NA</v>
      </c>
      <c r="V144" s="575"/>
      <c r="W144" s="607"/>
      <c r="X144" s="607"/>
      <c r="Y144" s="567" t="str">
        <f t="shared" si="23"/>
        <v>No hay ejecución</v>
      </c>
      <c r="Z144" s="568" t="str">
        <f t="shared" si="24"/>
        <v>NA</v>
      </c>
      <c r="AA144" s="575"/>
      <c r="AB144" s="575"/>
      <c r="AC144" s="575"/>
      <c r="AD144" s="575"/>
      <c r="AE144" s="575"/>
    </row>
    <row r="145" spans="1:31" ht="35.25" customHeight="1" thickTop="1" thickBot="1">
      <c r="A145" s="563">
        <v>15.2</v>
      </c>
      <c r="B145" s="564"/>
      <c r="C145" s="564"/>
      <c r="D145" s="564"/>
      <c r="E145" s="564"/>
      <c r="F145" s="587" t="s">
        <v>1311</v>
      </c>
      <c r="G145" s="600"/>
      <c r="H145" s="600"/>
      <c r="I145" s="567" t="str">
        <f t="shared" si="19"/>
        <v>No hay ejecución</v>
      </c>
      <c r="J145" s="568" t="str">
        <f t="shared" si="20"/>
        <v>NA</v>
      </c>
      <c r="K145" s="588"/>
      <c r="L145" s="575"/>
      <c r="M145" s="580"/>
      <c r="N145" s="580"/>
      <c r="O145" s="567" t="str">
        <f t="shared" si="21"/>
        <v>No hay ejecución</v>
      </c>
      <c r="P145" s="568" t="str">
        <f t="shared" si="22"/>
        <v>NA</v>
      </c>
      <c r="Q145" s="575"/>
      <c r="R145" s="575"/>
      <c r="S145" s="575"/>
      <c r="T145" s="567" t="str">
        <f t="shared" si="17"/>
        <v>No hay ejecución</v>
      </c>
      <c r="U145" s="568" t="str">
        <f t="shared" si="18"/>
        <v>NA</v>
      </c>
      <c r="V145" s="575"/>
      <c r="W145" s="607"/>
      <c r="X145" s="607"/>
      <c r="Y145" s="567" t="str">
        <f t="shared" si="23"/>
        <v>No hay ejecución</v>
      </c>
      <c r="Z145" s="568" t="str">
        <f t="shared" si="24"/>
        <v>NA</v>
      </c>
      <c r="AA145" s="575"/>
      <c r="AB145" s="575"/>
      <c r="AC145" s="575"/>
      <c r="AD145" s="575"/>
      <c r="AE145" s="575"/>
    </row>
    <row r="146" spans="1:31" ht="35.25" customHeight="1" thickTop="1" thickBot="1">
      <c r="A146" s="563">
        <v>15.2</v>
      </c>
      <c r="B146" s="564"/>
      <c r="C146" s="564"/>
      <c r="D146" s="564"/>
      <c r="E146" s="564"/>
      <c r="F146" s="587" t="s">
        <v>1311</v>
      </c>
      <c r="G146" s="600"/>
      <c r="H146" s="600"/>
      <c r="I146" s="567" t="str">
        <f t="shared" si="19"/>
        <v>No hay ejecución</v>
      </c>
      <c r="J146" s="568" t="str">
        <f t="shared" si="20"/>
        <v>NA</v>
      </c>
      <c r="K146" s="588"/>
      <c r="L146" s="575"/>
      <c r="M146" s="580"/>
      <c r="N146" s="580"/>
      <c r="O146" s="567" t="str">
        <f t="shared" si="21"/>
        <v>No hay ejecución</v>
      </c>
      <c r="P146" s="568" t="str">
        <f t="shared" si="22"/>
        <v>NA</v>
      </c>
      <c r="Q146" s="575"/>
      <c r="R146" s="575"/>
      <c r="S146" s="575"/>
      <c r="T146" s="567" t="str">
        <f t="shared" si="17"/>
        <v>No hay ejecución</v>
      </c>
      <c r="U146" s="568" t="str">
        <f t="shared" si="18"/>
        <v>NA</v>
      </c>
      <c r="V146" s="575"/>
      <c r="W146" s="607"/>
      <c r="X146" s="607"/>
      <c r="Y146" s="567" t="str">
        <f t="shared" si="23"/>
        <v>No hay ejecución</v>
      </c>
      <c r="Z146" s="568" t="str">
        <f t="shared" si="24"/>
        <v>NA</v>
      </c>
      <c r="AA146" s="575"/>
      <c r="AB146" s="575"/>
      <c r="AC146" s="575"/>
      <c r="AD146" s="575"/>
      <c r="AE146" s="575"/>
    </row>
    <row r="147" spans="1:31" ht="35.25" customHeight="1" thickTop="1" thickBot="1">
      <c r="A147" s="563">
        <v>15.2</v>
      </c>
      <c r="B147" s="564"/>
      <c r="C147" s="564"/>
      <c r="D147" s="564"/>
      <c r="E147" s="564"/>
      <c r="F147" s="587" t="s">
        <v>1311</v>
      </c>
      <c r="G147" s="600"/>
      <c r="H147" s="600"/>
      <c r="I147" s="567" t="str">
        <f t="shared" si="19"/>
        <v>No hay ejecución</v>
      </c>
      <c r="J147" s="568" t="str">
        <f t="shared" si="20"/>
        <v>NA</v>
      </c>
      <c r="K147" s="588"/>
      <c r="L147" s="575"/>
      <c r="M147" s="580"/>
      <c r="N147" s="580"/>
      <c r="O147" s="567" t="str">
        <f t="shared" si="21"/>
        <v>No hay ejecución</v>
      </c>
      <c r="P147" s="568" t="str">
        <f t="shared" si="22"/>
        <v>NA</v>
      </c>
      <c r="Q147" s="575"/>
      <c r="R147" s="575"/>
      <c r="S147" s="575"/>
      <c r="T147" s="567" t="str">
        <f t="shared" si="17"/>
        <v>No hay ejecución</v>
      </c>
      <c r="U147" s="568" t="str">
        <f t="shared" si="18"/>
        <v>NA</v>
      </c>
      <c r="V147" s="575"/>
      <c r="W147" s="607"/>
      <c r="X147" s="607"/>
      <c r="Y147" s="567" t="str">
        <f t="shared" si="23"/>
        <v>No hay ejecución</v>
      </c>
      <c r="Z147" s="568" t="str">
        <f t="shared" si="24"/>
        <v>NA</v>
      </c>
      <c r="AA147" s="575"/>
      <c r="AB147" s="575"/>
      <c r="AC147" s="575"/>
      <c r="AD147" s="575"/>
      <c r="AE147" s="575"/>
    </row>
    <row r="148" spans="1:31" ht="35.25" customHeight="1" thickTop="1" thickBot="1">
      <c r="A148" s="563">
        <v>15.2</v>
      </c>
      <c r="B148" s="564"/>
      <c r="C148" s="564"/>
      <c r="D148" s="564"/>
      <c r="E148" s="564"/>
      <c r="F148" s="587" t="s">
        <v>1311</v>
      </c>
      <c r="G148" s="600"/>
      <c r="H148" s="600"/>
      <c r="I148" s="567" t="str">
        <f t="shared" si="19"/>
        <v>No hay ejecución</v>
      </c>
      <c r="J148" s="568" t="str">
        <f t="shared" si="20"/>
        <v>NA</v>
      </c>
      <c r="K148" s="588"/>
      <c r="L148" s="575"/>
      <c r="M148" s="580"/>
      <c r="N148" s="580"/>
      <c r="O148" s="567" t="str">
        <f t="shared" si="21"/>
        <v>No hay ejecución</v>
      </c>
      <c r="P148" s="568" t="str">
        <f t="shared" si="22"/>
        <v>NA</v>
      </c>
      <c r="Q148" s="575"/>
      <c r="R148" s="575"/>
      <c r="S148" s="575"/>
      <c r="T148" s="567" t="str">
        <f t="shared" si="17"/>
        <v>No hay ejecución</v>
      </c>
      <c r="U148" s="568" t="str">
        <f t="shared" si="18"/>
        <v>NA</v>
      </c>
      <c r="V148" s="575"/>
      <c r="W148" s="607"/>
      <c r="X148" s="607"/>
      <c r="Y148" s="567" t="str">
        <f t="shared" si="23"/>
        <v>No hay ejecución</v>
      </c>
      <c r="Z148" s="568" t="str">
        <f t="shared" si="24"/>
        <v>NA</v>
      </c>
      <c r="AA148" s="575"/>
      <c r="AB148" s="575"/>
      <c r="AC148" s="575"/>
      <c r="AD148" s="575"/>
      <c r="AE148" s="575"/>
    </row>
    <row r="149" spans="1:31" ht="35.25" customHeight="1" thickTop="1" thickBot="1">
      <c r="A149" s="563">
        <v>15.2</v>
      </c>
      <c r="B149" s="564"/>
      <c r="C149" s="564"/>
      <c r="D149" s="564"/>
      <c r="E149" s="564"/>
      <c r="F149" s="587" t="s">
        <v>1311</v>
      </c>
      <c r="G149" s="600"/>
      <c r="H149" s="600"/>
      <c r="I149" s="567" t="str">
        <f t="shared" si="19"/>
        <v>No hay ejecución</v>
      </c>
      <c r="J149" s="568" t="str">
        <f t="shared" si="20"/>
        <v>NA</v>
      </c>
      <c r="K149" s="588"/>
      <c r="L149" s="575"/>
      <c r="M149" s="580"/>
      <c r="N149" s="580"/>
      <c r="O149" s="567" t="str">
        <f t="shared" si="21"/>
        <v>No hay ejecución</v>
      </c>
      <c r="P149" s="568" t="str">
        <f t="shared" si="22"/>
        <v>NA</v>
      </c>
      <c r="Q149" s="575"/>
      <c r="R149" s="575"/>
      <c r="S149" s="575"/>
      <c r="T149" s="567" t="str">
        <f t="shared" si="17"/>
        <v>No hay ejecución</v>
      </c>
      <c r="U149" s="568" t="str">
        <f t="shared" si="18"/>
        <v>NA</v>
      </c>
      <c r="V149" s="575"/>
      <c r="W149" s="607"/>
      <c r="X149" s="607"/>
      <c r="Y149" s="567" t="str">
        <f t="shared" si="23"/>
        <v>No hay ejecución</v>
      </c>
      <c r="Z149" s="568" t="str">
        <f t="shared" si="24"/>
        <v>NA</v>
      </c>
      <c r="AA149" s="575"/>
      <c r="AB149" s="575"/>
      <c r="AC149" s="575"/>
      <c r="AD149" s="575"/>
      <c r="AE149" s="575"/>
    </row>
    <row r="150" spans="1:31" ht="35.25" customHeight="1" thickTop="1" thickBot="1">
      <c r="A150" s="563">
        <v>15.3</v>
      </c>
      <c r="B150" s="564"/>
      <c r="C150" s="564"/>
      <c r="D150" s="564"/>
      <c r="E150" s="564"/>
      <c r="F150" s="577" t="s">
        <v>1312</v>
      </c>
      <c r="G150" s="600"/>
      <c r="H150" s="600"/>
      <c r="I150" s="567" t="str">
        <f t="shared" si="19"/>
        <v>No hay ejecución</v>
      </c>
      <c r="J150" s="568" t="str">
        <f t="shared" si="20"/>
        <v>NA</v>
      </c>
      <c r="K150" s="578"/>
      <c r="L150" s="575"/>
      <c r="M150" s="580"/>
      <c r="N150" s="580"/>
      <c r="O150" s="567" t="str">
        <f t="shared" si="21"/>
        <v>No hay ejecución</v>
      </c>
      <c r="P150" s="568" t="str">
        <f t="shared" si="22"/>
        <v>NA</v>
      </c>
      <c r="Q150" s="575"/>
      <c r="R150" s="575"/>
      <c r="S150" s="575"/>
      <c r="T150" s="567" t="str">
        <f t="shared" si="17"/>
        <v>No hay ejecución</v>
      </c>
      <c r="U150" s="568" t="str">
        <f t="shared" si="18"/>
        <v>NA</v>
      </c>
      <c r="V150" s="575"/>
      <c r="W150" s="607"/>
      <c r="X150" s="607"/>
      <c r="Y150" s="567" t="str">
        <f t="shared" si="23"/>
        <v>No hay ejecución</v>
      </c>
      <c r="Z150" s="568" t="str">
        <f t="shared" si="24"/>
        <v>NA</v>
      </c>
      <c r="AA150" s="575"/>
      <c r="AB150" s="575"/>
      <c r="AC150" s="575"/>
      <c r="AD150" s="575"/>
      <c r="AE150" s="575"/>
    </row>
    <row r="151" spans="1:31" ht="35.25" customHeight="1" thickTop="1" thickBot="1">
      <c r="A151" s="563">
        <v>15.3</v>
      </c>
      <c r="B151" s="564"/>
      <c r="C151" s="564"/>
      <c r="D151" s="564"/>
      <c r="E151" s="564"/>
      <c r="F151" s="577" t="s">
        <v>1312</v>
      </c>
      <c r="G151" s="600"/>
      <c r="H151" s="600"/>
      <c r="I151" s="567" t="str">
        <f t="shared" si="19"/>
        <v>No hay ejecución</v>
      </c>
      <c r="J151" s="568" t="str">
        <f t="shared" si="20"/>
        <v>NA</v>
      </c>
      <c r="K151" s="578"/>
      <c r="L151" s="575"/>
      <c r="M151" s="580"/>
      <c r="N151" s="580"/>
      <c r="O151" s="567" t="str">
        <f t="shared" si="21"/>
        <v>No hay ejecución</v>
      </c>
      <c r="P151" s="568" t="str">
        <f t="shared" si="22"/>
        <v>NA</v>
      </c>
      <c r="Q151" s="575"/>
      <c r="R151" s="575"/>
      <c r="S151" s="575"/>
      <c r="T151" s="567" t="str">
        <f t="shared" si="17"/>
        <v>No hay ejecución</v>
      </c>
      <c r="U151" s="568" t="str">
        <f t="shared" si="18"/>
        <v>NA</v>
      </c>
      <c r="V151" s="575"/>
      <c r="W151" s="607"/>
      <c r="X151" s="607"/>
      <c r="Y151" s="567" t="str">
        <f t="shared" si="23"/>
        <v>No hay ejecución</v>
      </c>
      <c r="Z151" s="568" t="str">
        <f t="shared" si="24"/>
        <v>NA</v>
      </c>
      <c r="AA151" s="575"/>
      <c r="AB151" s="575"/>
      <c r="AC151" s="575"/>
      <c r="AD151" s="575"/>
      <c r="AE151" s="575"/>
    </row>
    <row r="152" spans="1:31" ht="35.25" customHeight="1" thickTop="1" thickBot="1">
      <c r="A152" s="563">
        <v>15.3</v>
      </c>
      <c r="B152" s="564"/>
      <c r="C152" s="564"/>
      <c r="D152" s="564"/>
      <c r="E152" s="564"/>
      <c r="F152" s="577" t="s">
        <v>1312</v>
      </c>
      <c r="G152" s="600"/>
      <c r="H152" s="600"/>
      <c r="I152" s="567" t="str">
        <f t="shared" si="19"/>
        <v>No hay ejecución</v>
      </c>
      <c r="J152" s="568" t="str">
        <f t="shared" si="20"/>
        <v>NA</v>
      </c>
      <c r="K152" s="578"/>
      <c r="L152" s="575"/>
      <c r="M152" s="580"/>
      <c r="N152" s="580"/>
      <c r="O152" s="567" t="str">
        <f t="shared" si="21"/>
        <v>No hay ejecución</v>
      </c>
      <c r="P152" s="568" t="str">
        <f t="shared" si="22"/>
        <v>NA</v>
      </c>
      <c r="Q152" s="575"/>
      <c r="R152" s="575"/>
      <c r="S152" s="575"/>
      <c r="T152" s="567" t="str">
        <f t="shared" si="17"/>
        <v>No hay ejecución</v>
      </c>
      <c r="U152" s="568" t="str">
        <f t="shared" si="18"/>
        <v>NA</v>
      </c>
      <c r="V152" s="575"/>
      <c r="W152" s="607"/>
      <c r="X152" s="607"/>
      <c r="Y152" s="567" t="str">
        <f t="shared" si="23"/>
        <v>No hay ejecución</v>
      </c>
      <c r="Z152" s="568" t="str">
        <f t="shared" si="24"/>
        <v>NA</v>
      </c>
      <c r="AA152" s="575"/>
      <c r="AB152" s="575"/>
      <c r="AC152" s="575"/>
      <c r="AD152" s="575"/>
      <c r="AE152" s="575"/>
    </row>
    <row r="153" spans="1:31" ht="35.25" customHeight="1" thickTop="1" thickBot="1">
      <c r="A153" s="563">
        <v>15.3</v>
      </c>
      <c r="B153" s="564"/>
      <c r="C153" s="564"/>
      <c r="D153" s="564"/>
      <c r="E153" s="564"/>
      <c r="F153" s="577" t="s">
        <v>1312</v>
      </c>
      <c r="G153" s="600"/>
      <c r="H153" s="600"/>
      <c r="I153" s="567" t="str">
        <f t="shared" si="19"/>
        <v>No hay ejecución</v>
      </c>
      <c r="J153" s="568" t="str">
        <f t="shared" si="20"/>
        <v>NA</v>
      </c>
      <c r="K153" s="578"/>
      <c r="L153" s="575"/>
      <c r="M153" s="580"/>
      <c r="N153" s="580"/>
      <c r="O153" s="567" t="str">
        <f t="shared" si="21"/>
        <v>No hay ejecución</v>
      </c>
      <c r="P153" s="568" t="str">
        <f t="shared" si="22"/>
        <v>NA</v>
      </c>
      <c r="Q153" s="575"/>
      <c r="R153" s="575"/>
      <c r="S153" s="575"/>
      <c r="T153" s="567" t="str">
        <f t="shared" si="17"/>
        <v>No hay ejecución</v>
      </c>
      <c r="U153" s="568" t="str">
        <f t="shared" si="18"/>
        <v>NA</v>
      </c>
      <c r="V153" s="575"/>
      <c r="W153" s="607"/>
      <c r="X153" s="607"/>
      <c r="Y153" s="567" t="str">
        <f t="shared" si="23"/>
        <v>No hay ejecución</v>
      </c>
      <c r="Z153" s="568" t="str">
        <f t="shared" si="24"/>
        <v>NA</v>
      </c>
      <c r="AA153" s="575"/>
      <c r="AB153" s="575"/>
      <c r="AC153" s="575"/>
      <c r="AD153" s="575"/>
      <c r="AE153" s="575"/>
    </row>
    <row r="154" spans="1:31" ht="35.25" customHeight="1" thickTop="1" thickBot="1">
      <c r="A154" s="563">
        <v>15.3</v>
      </c>
      <c r="B154" s="564"/>
      <c r="C154" s="564"/>
      <c r="D154" s="564"/>
      <c r="E154" s="564"/>
      <c r="F154" s="577" t="s">
        <v>1312</v>
      </c>
      <c r="G154" s="600"/>
      <c r="H154" s="600"/>
      <c r="I154" s="567" t="str">
        <f t="shared" si="19"/>
        <v>No hay ejecución</v>
      </c>
      <c r="J154" s="568" t="str">
        <f t="shared" si="20"/>
        <v>NA</v>
      </c>
      <c r="K154" s="578"/>
      <c r="L154" s="575"/>
      <c r="M154" s="580"/>
      <c r="N154" s="580"/>
      <c r="O154" s="567" t="str">
        <f t="shared" si="21"/>
        <v>No hay ejecución</v>
      </c>
      <c r="P154" s="568" t="str">
        <f t="shared" si="22"/>
        <v>NA</v>
      </c>
      <c r="Q154" s="575"/>
      <c r="R154" s="575"/>
      <c r="S154" s="575"/>
      <c r="T154" s="567" t="str">
        <f t="shared" si="17"/>
        <v>No hay ejecución</v>
      </c>
      <c r="U154" s="568" t="str">
        <f t="shared" si="18"/>
        <v>NA</v>
      </c>
      <c r="V154" s="575"/>
      <c r="W154" s="607"/>
      <c r="X154" s="607"/>
      <c r="Y154" s="567" t="str">
        <f t="shared" si="23"/>
        <v>No hay ejecución</v>
      </c>
      <c r="Z154" s="568" t="str">
        <f t="shared" si="24"/>
        <v>NA</v>
      </c>
      <c r="AA154" s="575"/>
      <c r="AB154" s="575"/>
      <c r="AC154" s="575"/>
      <c r="AD154" s="575"/>
      <c r="AE154" s="575"/>
    </row>
    <row r="155" spans="1:31" ht="35.25" customHeight="1" thickTop="1" thickBot="1">
      <c r="A155" s="563">
        <v>15.3</v>
      </c>
      <c r="B155" s="564"/>
      <c r="C155" s="564"/>
      <c r="D155" s="564"/>
      <c r="E155" s="564"/>
      <c r="F155" s="577" t="s">
        <v>1312</v>
      </c>
      <c r="G155" s="600"/>
      <c r="H155" s="600"/>
      <c r="I155" s="567" t="str">
        <f t="shared" si="19"/>
        <v>No hay ejecución</v>
      </c>
      <c r="J155" s="568" t="str">
        <f t="shared" si="20"/>
        <v>NA</v>
      </c>
      <c r="K155" s="578"/>
      <c r="L155" s="575"/>
      <c r="M155" s="580"/>
      <c r="N155" s="580"/>
      <c r="O155" s="567" t="str">
        <f t="shared" si="21"/>
        <v>No hay ejecución</v>
      </c>
      <c r="P155" s="568" t="str">
        <f t="shared" si="22"/>
        <v>NA</v>
      </c>
      <c r="Q155" s="575"/>
      <c r="R155" s="575"/>
      <c r="S155" s="575"/>
      <c r="T155" s="567" t="str">
        <f t="shared" si="17"/>
        <v>No hay ejecución</v>
      </c>
      <c r="U155" s="568" t="str">
        <f t="shared" si="18"/>
        <v>NA</v>
      </c>
      <c r="V155" s="575"/>
      <c r="W155" s="607"/>
      <c r="X155" s="607"/>
      <c r="Y155" s="567" t="str">
        <f t="shared" si="23"/>
        <v>No hay ejecución</v>
      </c>
      <c r="Z155" s="568" t="str">
        <f t="shared" si="24"/>
        <v>NA</v>
      </c>
      <c r="AA155" s="575"/>
      <c r="AB155" s="575"/>
      <c r="AC155" s="575"/>
      <c r="AD155" s="575"/>
      <c r="AE155" s="575"/>
    </row>
    <row r="156" spans="1:31" ht="35.25" customHeight="1" thickTop="1" thickBot="1">
      <c r="A156" s="563">
        <v>15.3</v>
      </c>
      <c r="B156" s="564"/>
      <c r="C156" s="564"/>
      <c r="D156" s="564"/>
      <c r="E156" s="564"/>
      <c r="F156" s="577" t="s">
        <v>1312</v>
      </c>
      <c r="G156" s="600"/>
      <c r="H156" s="600"/>
      <c r="I156" s="567" t="str">
        <f t="shared" si="19"/>
        <v>No hay ejecución</v>
      </c>
      <c r="J156" s="568" t="str">
        <f t="shared" si="20"/>
        <v>NA</v>
      </c>
      <c r="K156" s="578"/>
      <c r="L156" s="575"/>
      <c r="M156" s="580"/>
      <c r="N156" s="580"/>
      <c r="O156" s="567" t="str">
        <f t="shared" si="21"/>
        <v>No hay ejecución</v>
      </c>
      <c r="P156" s="568" t="str">
        <f t="shared" si="22"/>
        <v>NA</v>
      </c>
      <c r="Q156" s="575"/>
      <c r="R156" s="575"/>
      <c r="S156" s="575"/>
      <c r="T156" s="567" t="str">
        <f t="shared" si="17"/>
        <v>No hay ejecución</v>
      </c>
      <c r="U156" s="568" t="str">
        <f t="shared" si="18"/>
        <v>NA</v>
      </c>
      <c r="V156" s="575"/>
      <c r="W156" s="607"/>
      <c r="X156" s="607"/>
      <c r="Y156" s="567" t="str">
        <f t="shared" si="23"/>
        <v>No hay ejecución</v>
      </c>
      <c r="Z156" s="568" t="str">
        <f t="shared" si="24"/>
        <v>NA</v>
      </c>
      <c r="AA156" s="575"/>
      <c r="AB156" s="575"/>
      <c r="AC156" s="575"/>
      <c r="AD156" s="575"/>
      <c r="AE156" s="575"/>
    </row>
    <row r="157" spans="1:31" ht="35.25" customHeight="1" thickTop="1" thickBot="1">
      <c r="A157" s="563">
        <v>15.3</v>
      </c>
      <c r="B157" s="564"/>
      <c r="C157" s="564"/>
      <c r="D157" s="564"/>
      <c r="E157" s="564"/>
      <c r="F157" s="577" t="s">
        <v>1312</v>
      </c>
      <c r="G157" s="600"/>
      <c r="H157" s="600"/>
      <c r="I157" s="567" t="str">
        <f t="shared" si="19"/>
        <v>No hay ejecución</v>
      </c>
      <c r="J157" s="568" t="str">
        <f t="shared" si="20"/>
        <v>NA</v>
      </c>
      <c r="K157" s="578"/>
      <c r="L157" s="575"/>
      <c r="M157" s="580"/>
      <c r="N157" s="580"/>
      <c r="O157" s="567" t="str">
        <f t="shared" si="21"/>
        <v>No hay ejecución</v>
      </c>
      <c r="P157" s="568" t="str">
        <f t="shared" si="22"/>
        <v>NA</v>
      </c>
      <c r="Q157" s="575"/>
      <c r="R157" s="575"/>
      <c r="S157" s="575"/>
      <c r="T157" s="567" t="str">
        <f t="shared" si="17"/>
        <v>No hay ejecución</v>
      </c>
      <c r="U157" s="568" t="str">
        <f t="shared" si="18"/>
        <v>NA</v>
      </c>
      <c r="V157" s="575"/>
      <c r="W157" s="607"/>
      <c r="X157" s="607"/>
      <c r="Y157" s="567" t="str">
        <f t="shared" si="23"/>
        <v>No hay ejecución</v>
      </c>
      <c r="Z157" s="568" t="str">
        <f t="shared" si="24"/>
        <v>NA</v>
      </c>
      <c r="AA157" s="575"/>
      <c r="AB157" s="575"/>
      <c r="AC157" s="575"/>
      <c r="AD157" s="575"/>
      <c r="AE157" s="575"/>
    </row>
    <row r="158" spans="1:31" ht="35.25" customHeight="1" thickTop="1" thickBot="1">
      <c r="A158" s="563">
        <v>15.3</v>
      </c>
      <c r="B158" s="564"/>
      <c r="C158" s="564"/>
      <c r="D158" s="564"/>
      <c r="E158" s="564"/>
      <c r="F158" s="577" t="s">
        <v>1312</v>
      </c>
      <c r="G158" s="600"/>
      <c r="H158" s="600"/>
      <c r="I158" s="567" t="str">
        <f t="shared" si="19"/>
        <v>No hay ejecución</v>
      </c>
      <c r="J158" s="568" t="str">
        <f t="shared" si="20"/>
        <v>NA</v>
      </c>
      <c r="K158" s="578"/>
      <c r="L158" s="575"/>
      <c r="M158" s="580"/>
      <c r="N158" s="580"/>
      <c r="O158" s="567" t="str">
        <f t="shared" si="21"/>
        <v>No hay ejecución</v>
      </c>
      <c r="P158" s="568" t="str">
        <f t="shared" si="22"/>
        <v>NA</v>
      </c>
      <c r="Q158" s="575"/>
      <c r="R158" s="575"/>
      <c r="S158" s="575"/>
      <c r="T158" s="567" t="str">
        <f t="shared" si="17"/>
        <v>No hay ejecución</v>
      </c>
      <c r="U158" s="568" t="str">
        <f t="shared" si="18"/>
        <v>NA</v>
      </c>
      <c r="V158" s="575"/>
      <c r="W158" s="607"/>
      <c r="X158" s="607"/>
      <c r="Y158" s="567" t="str">
        <f t="shared" si="23"/>
        <v>No hay ejecución</v>
      </c>
      <c r="Z158" s="568" t="str">
        <f t="shared" si="24"/>
        <v>NA</v>
      </c>
      <c r="AA158" s="575"/>
      <c r="AB158" s="575"/>
      <c r="AC158" s="575"/>
      <c r="AD158" s="575"/>
      <c r="AE158" s="575"/>
    </row>
    <row r="159" spans="1:31" ht="35.25" customHeight="1" thickTop="1" thickBot="1">
      <c r="A159" s="563">
        <v>15.3</v>
      </c>
      <c r="B159" s="564"/>
      <c r="C159" s="564"/>
      <c r="D159" s="564"/>
      <c r="E159" s="564"/>
      <c r="F159" s="577" t="s">
        <v>1312</v>
      </c>
      <c r="G159" s="600"/>
      <c r="H159" s="600"/>
      <c r="I159" s="567" t="str">
        <f t="shared" si="19"/>
        <v>No hay ejecución</v>
      </c>
      <c r="J159" s="568" t="str">
        <f t="shared" si="20"/>
        <v>NA</v>
      </c>
      <c r="K159" s="578"/>
      <c r="L159" s="575"/>
      <c r="M159" s="580"/>
      <c r="N159" s="580"/>
      <c r="O159" s="567" t="str">
        <f t="shared" si="21"/>
        <v>No hay ejecución</v>
      </c>
      <c r="P159" s="568" t="str">
        <f t="shared" si="22"/>
        <v>NA</v>
      </c>
      <c r="Q159" s="575"/>
      <c r="R159" s="575"/>
      <c r="S159" s="575"/>
      <c r="T159" s="567" t="str">
        <f t="shared" si="17"/>
        <v>No hay ejecución</v>
      </c>
      <c r="U159" s="568" t="str">
        <f t="shared" si="18"/>
        <v>NA</v>
      </c>
      <c r="V159" s="575"/>
      <c r="W159" s="607"/>
      <c r="X159" s="607"/>
      <c r="Y159" s="567" t="str">
        <f t="shared" si="23"/>
        <v>No hay ejecución</v>
      </c>
      <c r="Z159" s="568" t="str">
        <f t="shared" si="24"/>
        <v>NA</v>
      </c>
      <c r="AA159" s="575"/>
      <c r="AB159" s="575"/>
      <c r="AC159" s="575"/>
      <c r="AD159" s="575"/>
      <c r="AE159" s="575"/>
    </row>
    <row r="160" spans="1:31" ht="35.25" customHeight="1" thickTop="1" thickBot="1">
      <c r="A160" s="563">
        <v>15.4</v>
      </c>
      <c r="B160" s="564"/>
      <c r="C160" s="564"/>
      <c r="D160" s="564"/>
      <c r="E160" s="564"/>
      <c r="F160" s="577" t="s">
        <v>1313</v>
      </c>
      <c r="G160" s="600"/>
      <c r="H160" s="600"/>
      <c r="I160" s="567" t="str">
        <f t="shared" si="19"/>
        <v>No hay ejecución</v>
      </c>
      <c r="J160" s="568" t="str">
        <f t="shared" si="20"/>
        <v>NA</v>
      </c>
      <c r="K160" s="578"/>
      <c r="L160" s="575"/>
      <c r="M160" s="580"/>
      <c r="N160" s="580"/>
      <c r="O160" s="567" t="str">
        <f t="shared" si="21"/>
        <v>No hay ejecución</v>
      </c>
      <c r="P160" s="568" t="str">
        <f t="shared" si="22"/>
        <v>NA</v>
      </c>
      <c r="Q160" s="575"/>
      <c r="R160" s="575"/>
      <c r="S160" s="575"/>
      <c r="T160" s="567" t="str">
        <f t="shared" si="17"/>
        <v>No hay ejecución</v>
      </c>
      <c r="U160" s="568" t="str">
        <f t="shared" si="18"/>
        <v>NA</v>
      </c>
      <c r="V160" s="575"/>
      <c r="W160" s="607"/>
      <c r="X160" s="607"/>
      <c r="Y160" s="567" t="str">
        <f t="shared" si="23"/>
        <v>No hay ejecución</v>
      </c>
      <c r="Z160" s="568" t="str">
        <f t="shared" si="24"/>
        <v>NA</v>
      </c>
      <c r="AA160" s="575"/>
      <c r="AB160" s="575"/>
      <c r="AC160" s="575"/>
      <c r="AD160" s="575"/>
      <c r="AE160" s="575"/>
    </row>
    <row r="161" spans="1:31" ht="35.25" customHeight="1" thickTop="1" thickBot="1">
      <c r="A161" s="563">
        <v>15.4</v>
      </c>
      <c r="B161" s="564"/>
      <c r="C161" s="564"/>
      <c r="D161" s="564"/>
      <c r="E161" s="564"/>
      <c r="F161" s="577" t="s">
        <v>1313</v>
      </c>
      <c r="G161" s="600"/>
      <c r="H161" s="600"/>
      <c r="I161" s="567" t="str">
        <f t="shared" si="19"/>
        <v>No hay ejecución</v>
      </c>
      <c r="J161" s="568" t="str">
        <f t="shared" si="20"/>
        <v>NA</v>
      </c>
      <c r="K161" s="578"/>
      <c r="L161" s="575"/>
      <c r="M161" s="580"/>
      <c r="N161" s="580"/>
      <c r="O161" s="567" t="str">
        <f t="shared" si="21"/>
        <v>No hay ejecución</v>
      </c>
      <c r="P161" s="568" t="str">
        <f t="shared" si="22"/>
        <v>NA</v>
      </c>
      <c r="Q161" s="575"/>
      <c r="R161" s="575"/>
      <c r="S161" s="575"/>
      <c r="T161" s="567" t="str">
        <f t="shared" si="17"/>
        <v>No hay ejecución</v>
      </c>
      <c r="U161" s="568" t="str">
        <f t="shared" si="18"/>
        <v>NA</v>
      </c>
      <c r="V161" s="575"/>
      <c r="W161" s="607"/>
      <c r="X161" s="607"/>
      <c r="Y161" s="567" t="str">
        <f t="shared" si="23"/>
        <v>No hay ejecución</v>
      </c>
      <c r="Z161" s="568" t="str">
        <f t="shared" si="24"/>
        <v>NA</v>
      </c>
      <c r="AA161" s="575"/>
      <c r="AB161" s="575"/>
      <c r="AC161" s="575"/>
      <c r="AD161" s="575"/>
      <c r="AE161" s="575"/>
    </row>
    <row r="162" spans="1:31" ht="35.25" customHeight="1" thickTop="1" thickBot="1">
      <c r="A162" s="563">
        <v>15.4</v>
      </c>
      <c r="B162" s="564"/>
      <c r="C162" s="564"/>
      <c r="D162" s="564"/>
      <c r="E162" s="564"/>
      <c r="F162" s="577" t="s">
        <v>1313</v>
      </c>
      <c r="G162" s="578"/>
      <c r="H162" s="578"/>
      <c r="I162" s="567" t="str">
        <f t="shared" si="19"/>
        <v>No hay ejecución</v>
      </c>
      <c r="J162" s="568" t="str">
        <f t="shared" si="20"/>
        <v>NA</v>
      </c>
      <c r="K162" s="578"/>
      <c r="L162" s="575"/>
      <c r="M162" s="575"/>
      <c r="N162" s="575"/>
      <c r="O162" s="567" t="str">
        <f t="shared" si="21"/>
        <v>No hay ejecución</v>
      </c>
      <c r="P162" s="568" t="str">
        <f t="shared" si="22"/>
        <v>NA</v>
      </c>
      <c r="Q162" s="575"/>
      <c r="R162" s="575"/>
      <c r="S162" s="575"/>
      <c r="T162" s="567" t="str">
        <f t="shared" si="17"/>
        <v>No hay ejecución</v>
      </c>
      <c r="U162" s="568" t="str">
        <f t="shared" si="18"/>
        <v>NA</v>
      </c>
      <c r="V162" s="575"/>
      <c r="W162" s="607"/>
      <c r="X162" s="607"/>
      <c r="Y162" s="567" t="str">
        <f t="shared" si="23"/>
        <v>No hay ejecución</v>
      </c>
      <c r="Z162" s="568" t="str">
        <f t="shared" si="24"/>
        <v>NA</v>
      </c>
      <c r="AA162" s="575"/>
      <c r="AB162" s="575"/>
      <c r="AC162" s="575"/>
      <c r="AD162" s="575"/>
      <c r="AE162" s="575"/>
    </row>
    <row r="163" spans="1:31" ht="35.25" customHeight="1" thickTop="1" thickBot="1">
      <c r="A163" s="563">
        <v>15.4</v>
      </c>
      <c r="B163" s="564"/>
      <c r="C163" s="564"/>
      <c r="D163" s="564"/>
      <c r="E163" s="564"/>
      <c r="F163" s="577" t="s">
        <v>1313</v>
      </c>
      <c r="G163" s="578"/>
      <c r="H163" s="578"/>
      <c r="I163" s="567" t="str">
        <f t="shared" si="19"/>
        <v>No hay ejecución</v>
      </c>
      <c r="J163" s="568" t="str">
        <f t="shared" si="20"/>
        <v>NA</v>
      </c>
      <c r="K163" s="578"/>
      <c r="L163" s="575"/>
      <c r="M163" s="575"/>
      <c r="N163" s="575"/>
      <c r="O163" s="567" t="str">
        <f t="shared" si="21"/>
        <v>No hay ejecución</v>
      </c>
      <c r="P163" s="568" t="str">
        <f t="shared" si="22"/>
        <v>NA</v>
      </c>
      <c r="Q163" s="575"/>
      <c r="R163" s="575"/>
      <c r="S163" s="575"/>
      <c r="T163" s="567" t="str">
        <f t="shared" si="17"/>
        <v>No hay ejecución</v>
      </c>
      <c r="U163" s="568" t="str">
        <f t="shared" si="18"/>
        <v>NA</v>
      </c>
      <c r="V163" s="575"/>
      <c r="W163" s="607"/>
      <c r="X163" s="607"/>
      <c r="Y163" s="567" t="str">
        <f t="shared" si="23"/>
        <v>No hay ejecución</v>
      </c>
      <c r="Z163" s="568" t="str">
        <f t="shared" si="24"/>
        <v>NA</v>
      </c>
      <c r="AA163" s="575"/>
      <c r="AB163" s="575"/>
      <c r="AC163" s="575"/>
      <c r="AD163" s="575"/>
      <c r="AE163" s="575"/>
    </row>
    <row r="164" spans="1:31" ht="35.25" customHeight="1" thickTop="1" thickBot="1">
      <c r="A164" s="563">
        <v>15.4</v>
      </c>
      <c r="B164" s="564"/>
      <c r="C164" s="564"/>
      <c r="D164" s="564"/>
      <c r="E164" s="564"/>
      <c r="F164" s="577" t="s">
        <v>1313</v>
      </c>
      <c r="G164" s="578"/>
      <c r="H164" s="578"/>
      <c r="I164" s="567" t="str">
        <f t="shared" si="19"/>
        <v>No hay ejecución</v>
      </c>
      <c r="J164" s="568" t="str">
        <f t="shared" si="20"/>
        <v>NA</v>
      </c>
      <c r="K164" s="578"/>
      <c r="L164" s="575"/>
      <c r="M164" s="575"/>
      <c r="N164" s="575"/>
      <c r="O164" s="567" t="str">
        <f t="shared" si="21"/>
        <v>No hay ejecución</v>
      </c>
      <c r="P164" s="568" t="str">
        <f t="shared" si="22"/>
        <v>NA</v>
      </c>
      <c r="Q164" s="575"/>
      <c r="R164" s="575"/>
      <c r="S164" s="575"/>
      <c r="T164" s="567" t="str">
        <f t="shared" si="17"/>
        <v>No hay ejecución</v>
      </c>
      <c r="U164" s="568" t="str">
        <f t="shared" si="18"/>
        <v>NA</v>
      </c>
      <c r="V164" s="575"/>
      <c r="W164" s="607"/>
      <c r="X164" s="607"/>
      <c r="Y164" s="567" t="str">
        <f t="shared" si="23"/>
        <v>No hay ejecución</v>
      </c>
      <c r="Z164" s="568" t="str">
        <f t="shared" si="24"/>
        <v>NA</v>
      </c>
      <c r="AA164" s="575"/>
      <c r="AB164" s="575"/>
      <c r="AC164" s="575"/>
      <c r="AD164" s="575"/>
      <c r="AE164" s="575"/>
    </row>
    <row r="165" spans="1:31" ht="35.25" customHeight="1" thickTop="1" thickBot="1">
      <c r="A165" s="563">
        <v>15.4</v>
      </c>
      <c r="B165" s="564"/>
      <c r="C165" s="564"/>
      <c r="D165" s="564"/>
      <c r="E165" s="564"/>
      <c r="F165" s="577" t="s">
        <v>1313</v>
      </c>
      <c r="G165" s="578"/>
      <c r="H165" s="578"/>
      <c r="I165" s="567" t="str">
        <f t="shared" si="19"/>
        <v>No hay ejecución</v>
      </c>
      <c r="J165" s="568" t="str">
        <f t="shared" si="20"/>
        <v>NA</v>
      </c>
      <c r="K165" s="578"/>
      <c r="L165" s="575"/>
      <c r="M165" s="575"/>
      <c r="N165" s="575"/>
      <c r="O165" s="567" t="str">
        <f t="shared" si="21"/>
        <v>No hay ejecución</v>
      </c>
      <c r="P165" s="568" t="str">
        <f t="shared" si="22"/>
        <v>NA</v>
      </c>
      <c r="Q165" s="575"/>
      <c r="R165" s="575"/>
      <c r="S165" s="575"/>
      <c r="T165" s="567" t="str">
        <f t="shared" si="17"/>
        <v>No hay ejecución</v>
      </c>
      <c r="U165" s="568" t="str">
        <f t="shared" si="18"/>
        <v>NA</v>
      </c>
      <c r="V165" s="575"/>
      <c r="W165" s="607"/>
      <c r="X165" s="607"/>
      <c r="Y165" s="567" t="str">
        <f t="shared" si="23"/>
        <v>No hay ejecución</v>
      </c>
      <c r="Z165" s="568" t="str">
        <f t="shared" si="24"/>
        <v>NA</v>
      </c>
      <c r="AA165" s="575"/>
      <c r="AB165" s="575"/>
      <c r="AC165" s="575"/>
      <c r="AD165" s="575"/>
      <c r="AE165" s="575"/>
    </row>
    <row r="166" spans="1:31" ht="35.25" customHeight="1" thickTop="1" thickBot="1">
      <c r="A166" s="563">
        <v>15.4</v>
      </c>
      <c r="B166" s="564"/>
      <c r="C166" s="564"/>
      <c r="D166" s="564"/>
      <c r="E166" s="564"/>
      <c r="F166" s="577" t="s">
        <v>1313</v>
      </c>
      <c r="G166" s="578"/>
      <c r="H166" s="578"/>
      <c r="I166" s="567" t="str">
        <f t="shared" si="19"/>
        <v>No hay ejecución</v>
      </c>
      <c r="J166" s="568" t="str">
        <f t="shared" si="20"/>
        <v>NA</v>
      </c>
      <c r="K166" s="578"/>
      <c r="L166" s="575"/>
      <c r="M166" s="575"/>
      <c r="N166" s="575"/>
      <c r="O166" s="567" t="str">
        <f t="shared" si="21"/>
        <v>No hay ejecución</v>
      </c>
      <c r="P166" s="568" t="str">
        <f t="shared" si="22"/>
        <v>NA</v>
      </c>
      <c r="Q166" s="575"/>
      <c r="R166" s="575"/>
      <c r="S166" s="575"/>
      <c r="T166" s="567" t="str">
        <f t="shared" si="17"/>
        <v>No hay ejecución</v>
      </c>
      <c r="U166" s="568" t="str">
        <f t="shared" si="18"/>
        <v>NA</v>
      </c>
      <c r="V166" s="575"/>
      <c r="W166" s="607"/>
      <c r="X166" s="607"/>
      <c r="Y166" s="567" t="str">
        <f t="shared" si="23"/>
        <v>No hay ejecución</v>
      </c>
      <c r="Z166" s="568" t="str">
        <f t="shared" si="24"/>
        <v>NA</v>
      </c>
      <c r="AA166" s="575"/>
      <c r="AB166" s="575"/>
      <c r="AC166" s="575"/>
      <c r="AD166" s="575"/>
      <c r="AE166" s="575"/>
    </row>
    <row r="167" spans="1:31" ht="35.25" customHeight="1" thickTop="1" thickBot="1">
      <c r="A167" s="563">
        <v>15.4</v>
      </c>
      <c r="B167" s="564"/>
      <c r="C167" s="564"/>
      <c r="D167" s="564"/>
      <c r="E167" s="564"/>
      <c r="F167" s="577" t="s">
        <v>1313</v>
      </c>
      <c r="G167" s="578"/>
      <c r="H167" s="578"/>
      <c r="I167" s="567" t="str">
        <f t="shared" si="19"/>
        <v>No hay ejecución</v>
      </c>
      <c r="J167" s="568" t="str">
        <f t="shared" si="20"/>
        <v>NA</v>
      </c>
      <c r="K167" s="578"/>
      <c r="L167" s="575"/>
      <c r="M167" s="575"/>
      <c r="N167" s="575"/>
      <c r="O167" s="567" t="str">
        <f t="shared" si="21"/>
        <v>No hay ejecución</v>
      </c>
      <c r="P167" s="568" t="str">
        <f t="shared" si="22"/>
        <v>NA</v>
      </c>
      <c r="Q167" s="575"/>
      <c r="R167" s="575"/>
      <c r="S167" s="575"/>
      <c r="T167" s="567" t="str">
        <f t="shared" si="17"/>
        <v>No hay ejecución</v>
      </c>
      <c r="U167" s="568" t="str">
        <f t="shared" si="18"/>
        <v>NA</v>
      </c>
      <c r="V167" s="575"/>
      <c r="W167" s="607"/>
      <c r="X167" s="607"/>
      <c r="Y167" s="567" t="str">
        <f t="shared" si="23"/>
        <v>No hay ejecución</v>
      </c>
      <c r="Z167" s="568" t="str">
        <f t="shared" si="24"/>
        <v>NA</v>
      </c>
      <c r="AA167" s="575"/>
      <c r="AB167" s="575"/>
      <c r="AC167" s="575"/>
      <c r="AD167" s="575"/>
      <c r="AE167" s="575"/>
    </row>
    <row r="168" spans="1:31" ht="35.25" customHeight="1" thickTop="1" thickBot="1">
      <c r="A168" s="563">
        <v>15.4</v>
      </c>
      <c r="B168" s="564"/>
      <c r="C168" s="564"/>
      <c r="D168" s="564"/>
      <c r="E168" s="564"/>
      <c r="F168" s="577" t="s">
        <v>1313</v>
      </c>
      <c r="G168" s="578"/>
      <c r="H168" s="578"/>
      <c r="I168" s="567" t="str">
        <f t="shared" si="19"/>
        <v>No hay ejecución</v>
      </c>
      <c r="J168" s="568" t="str">
        <f t="shared" si="20"/>
        <v>NA</v>
      </c>
      <c r="K168" s="578"/>
      <c r="L168" s="575"/>
      <c r="M168" s="575"/>
      <c r="N168" s="575"/>
      <c r="O168" s="567" t="str">
        <f t="shared" si="21"/>
        <v>No hay ejecución</v>
      </c>
      <c r="P168" s="568" t="str">
        <f t="shared" si="22"/>
        <v>NA</v>
      </c>
      <c r="Q168" s="575"/>
      <c r="R168" s="575"/>
      <c r="S168" s="575"/>
      <c r="T168" s="567" t="str">
        <f t="shared" si="17"/>
        <v>No hay ejecución</v>
      </c>
      <c r="U168" s="568" t="str">
        <f t="shared" si="18"/>
        <v>NA</v>
      </c>
      <c r="V168" s="575"/>
      <c r="W168" s="607"/>
      <c r="X168" s="607"/>
      <c r="Y168" s="567" t="str">
        <f t="shared" si="23"/>
        <v>No hay ejecución</v>
      </c>
      <c r="Z168" s="568" t="str">
        <f t="shared" si="24"/>
        <v>NA</v>
      </c>
      <c r="AA168" s="575"/>
      <c r="AB168" s="575"/>
      <c r="AC168" s="575"/>
      <c r="AD168" s="575"/>
      <c r="AE168" s="575"/>
    </row>
    <row r="169" spans="1:31" ht="35.25" customHeight="1" thickTop="1" thickBot="1">
      <c r="A169" s="563">
        <v>15.4</v>
      </c>
      <c r="B169" s="564"/>
      <c r="C169" s="564"/>
      <c r="D169" s="564"/>
      <c r="E169" s="564"/>
      <c r="F169" s="577" t="s">
        <v>1313</v>
      </c>
      <c r="G169" s="578"/>
      <c r="H169" s="578"/>
      <c r="I169" s="567" t="str">
        <f t="shared" si="19"/>
        <v>No hay ejecución</v>
      </c>
      <c r="J169" s="568" t="str">
        <f t="shared" si="20"/>
        <v>NA</v>
      </c>
      <c r="K169" s="578"/>
      <c r="L169" s="575"/>
      <c r="M169" s="575"/>
      <c r="N169" s="575"/>
      <c r="O169" s="567" t="str">
        <f t="shared" si="21"/>
        <v>No hay ejecución</v>
      </c>
      <c r="P169" s="568" t="str">
        <f t="shared" si="22"/>
        <v>NA</v>
      </c>
      <c r="Q169" s="575"/>
      <c r="R169" s="575"/>
      <c r="S169" s="575"/>
      <c r="T169" s="567" t="str">
        <f t="shared" si="17"/>
        <v>No hay ejecución</v>
      </c>
      <c r="U169" s="568" t="str">
        <f t="shared" si="18"/>
        <v>NA</v>
      </c>
      <c r="V169" s="575"/>
      <c r="W169" s="607"/>
      <c r="X169" s="607"/>
      <c r="Y169" s="567" t="str">
        <f t="shared" si="23"/>
        <v>No hay ejecución</v>
      </c>
      <c r="Z169" s="568" t="str">
        <f t="shared" si="24"/>
        <v>NA</v>
      </c>
      <c r="AA169" s="575"/>
      <c r="AB169" s="575"/>
      <c r="AC169" s="575"/>
      <c r="AD169" s="575"/>
      <c r="AE169" s="575"/>
    </row>
    <row r="170" spans="1:31" ht="35.25" customHeight="1" thickTop="1" thickBot="1">
      <c r="A170" s="563">
        <v>15.5</v>
      </c>
      <c r="B170" s="564"/>
      <c r="C170" s="564"/>
      <c r="D170" s="564"/>
      <c r="E170" s="564"/>
      <c r="F170" s="577" t="s">
        <v>1314</v>
      </c>
      <c r="G170" s="578"/>
      <c r="H170" s="578"/>
      <c r="I170" s="567" t="str">
        <f t="shared" si="19"/>
        <v>No hay ejecución</v>
      </c>
      <c r="J170" s="568" t="str">
        <f t="shared" si="20"/>
        <v>NA</v>
      </c>
      <c r="K170" s="578"/>
      <c r="L170" s="575"/>
      <c r="M170" s="575"/>
      <c r="N170" s="575"/>
      <c r="O170" s="567" t="str">
        <f t="shared" si="21"/>
        <v>No hay ejecución</v>
      </c>
      <c r="P170" s="568" t="str">
        <f t="shared" si="22"/>
        <v>NA</v>
      </c>
      <c r="Q170" s="575"/>
      <c r="R170" s="575"/>
      <c r="S170" s="575"/>
      <c r="T170" s="567" t="str">
        <f t="shared" si="17"/>
        <v>No hay ejecución</v>
      </c>
      <c r="U170" s="568" t="str">
        <f t="shared" si="18"/>
        <v>NA</v>
      </c>
      <c r="V170" s="575"/>
      <c r="W170" s="607"/>
      <c r="X170" s="607"/>
      <c r="Y170" s="567" t="str">
        <f t="shared" si="23"/>
        <v>No hay ejecución</v>
      </c>
      <c r="Z170" s="568" t="str">
        <f t="shared" si="24"/>
        <v>NA</v>
      </c>
      <c r="AA170" s="575"/>
      <c r="AB170" s="575"/>
      <c r="AC170" s="575"/>
      <c r="AD170" s="575"/>
      <c r="AE170" s="575"/>
    </row>
    <row r="171" spans="1:31" ht="35.25" customHeight="1" thickTop="1" thickBot="1">
      <c r="A171" s="563">
        <v>15.5</v>
      </c>
      <c r="B171" s="564"/>
      <c r="C171" s="564"/>
      <c r="D171" s="564"/>
      <c r="E171" s="564"/>
      <c r="F171" s="577" t="s">
        <v>1314</v>
      </c>
      <c r="G171" s="578"/>
      <c r="H171" s="578"/>
      <c r="I171" s="567" t="str">
        <f t="shared" si="19"/>
        <v>No hay ejecución</v>
      </c>
      <c r="J171" s="568" t="str">
        <f t="shared" si="20"/>
        <v>NA</v>
      </c>
      <c r="K171" s="578"/>
      <c r="L171" s="575"/>
      <c r="M171" s="575"/>
      <c r="N171" s="575"/>
      <c r="O171" s="567" t="str">
        <f t="shared" si="21"/>
        <v>No hay ejecución</v>
      </c>
      <c r="P171" s="568" t="str">
        <f t="shared" si="22"/>
        <v>NA</v>
      </c>
      <c r="Q171" s="575"/>
      <c r="R171" s="575"/>
      <c r="S171" s="575"/>
      <c r="T171" s="567" t="str">
        <f t="shared" si="17"/>
        <v>No hay ejecución</v>
      </c>
      <c r="U171" s="568" t="str">
        <f t="shared" si="18"/>
        <v>NA</v>
      </c>
      <c r="V171" s="575"/>
      <c r="W171" s="607"/>
      <c r="X171" s="607"/>
      <c r="Y171" s="567" t="str">
        <f t="shared" si="23"/>
        <v>No hay ejecución</v>
      </c>
      <c r="Z171" s="568" t="str">
        <f t="shared" si="24"/>
        <v>NA</v>
      </c>
      <c r="AA171" s="575"/>
      <c r="AB171" s="575"/>
      <c r="AC171" s="575"/>
      <c r="AD171" s="575"/>
      <c r="AE171" s="575"/>
    </row>
    <row r="172" spans="1:31" ht="35.25" customHeight="1" thickTop="1" thickBot="1">
      <c r="A172" s="563">
        <v>15.5</v>
      </c>
      <c r="B172" s="564"/>
      <c r="C172" s="564"/>
      <c r="D172" s="564"/>
      <c r="E172" s="564"/>
      <c r="F172" s="577" t="s">
        <v>1314</v>
      </c>
      <c r="G172" s="578"/>
      <c r="H172" s="578"/>
      <c r="I172" s="567" t="str">
        <f t="shared" si="19"/>
        <v>No hay ejecución</v>
      </c>
      <c r="J172" s="568" t="str">
        <f t="shared" si="20"/>
        <v>NA</v>
      </c>
      <c r="K172" s="578"/>
      <c r="L172" s="575"/>
      <c r="M172" s="575"/>
      <c r="N172" s="575"/>
      <c r="O172" s="567" t="str">
        <f t="shared" si="21"/>
        <v>No hay ejecución</v>
      </c>
      <c r="P172" s="568" t="str">
        <f t="shared" si="22"/>
        <v>NA</v>
      </c>
      <c r="Q172" s="575"/>
      <c r="R172" s="575"/>
      <c r="S172" s="575"/>
      <c r="T172" s="567" t="str">
        <f t="shared" si="17"/>
        <v>No hay ejecución</v>
      </c>
      <c r="U172" s="568" t="str">
        <f t="shared" si="18"/>
        <v>NA</v>
      </c>
      <c r="V172" s="575"/>
      <c r="W172" s="607"/>
      <c r="X172" s="607"/>
      <c r="Y172" s="567" t="str">
        <f t="shared" si="23"/>
        <v>No hay ejecución</v>
      </c>
      <c r="Z172" s="568" t="str">
        <f t="shared" si="24"/>
        <v>NA</v>
      </c>
      <c r="AA172" s="575"/>
      <c r="AB172" s="575"/>
      <c r="AC172" s="575"/>
      <c r="AD172" s="575"/>
      <c r="AE172" s="575"/>
    </row>
    <row r="173" spans="1:31" ht="35.25" customHeight="1" thickTop="1" thickBot="1">
      <c r="A173" s="563">
        <v>15.5</v>
      </c>
      <c r="B173" s="564"/>
      <c r="C173" s="564"/>
      <c r="D173" s="564"/>
      <c r="E173" s="564"/>
      <c r="F173" s="577" t="s">
        <v>1314</v>
      </c>
      <c r="G173" s="578"/>
      <c r="H173" s="578"/>
      <c r="I173" s="567" t="str">
        <f t="shared" si="19"/>
        <v>No hay ejecución</v>
      </c>
      <c r="J173" s="568" t="str">
        <f t="shared" si="20"/>
        <v>NA</v>
      </c>
      <c r="K173" s="578"/>
      <c r="L173" s="575"/>
      <c r="M173" s="575"/>
      <c r="N173" s="575"/>
      <c r="O173" s="567" t="str">
        <f t="shared" si="21"/>
        <v>No hay ejecución</v>
      </c>
      <c r="P173" s="568" t="str">
        <f t="shared" si="22"/>
        <v>NA</v>
      </c>
      <c r="Q173" s="575"/>
      <c r="R173" s="575"/>
      <c r="S173" s="575"/>
      <c r="T173" s="567" t="str">
        <f t="shared" si="17"/>
        <v>No hay ejecución</v>
      </c>
      <c r="U173" s="568" t="str">
        <f t="shared" si="18"/>
        <v>NA</v>
      </c>
      <c r="V173" s="575"/>
      <c r="W173" s="607"/>
      <c r="X173" s="607"/>
      <c r="Y173" s="567" t="str">
        <f t="shared" si="23"/>
        <v>No hay ejecución</v>
      </c>
      <c r="Z173" s="568" t="str">
        <f t="shared" si="24"/>
        <v>NA</v>
      </c>
      <c r="AA173" s="575"/>
      <c r="AB173" s="575"/>
      <c r="AC173" s="575"/>
      <c r="AD173" s="575"/>
      <c r="AE173" s="575"/>
    </row>
    <row r="174" spans="1:31" ht="35.25" customHeight="1" thickTop="1" thickBot="1">
      <c r="A174" s="563">
        <v>15.6</v>
      </c>
      <c r="B174" s="564"/>
      <c r="C174" s="564"/>
      <c r="D174" s="564"/>
      <c r="E174" s="564"/>
      <c r="F174" s="577" t="s">
        <v>1315</v>
      </c>
      <c r="G174" s="578"/>
      <c r="H174" s="578"/>
      <c r="I174" s="567" t="str">
        <f t="shared" si="19"/>
        <v>No hay ejecución</v>
      </c>
      <c r="J174" s="568" t="str">
        <f t="shared" si="20"/>
        <v>NA</v>
      </c>
      <c r="K174" s="578"/>
      <c r="L174" s="575"/>
      <c r="M174" s="575"/>
      <c r="N174" s="575"/>
      <c r="O174" s="567" t="str">
        <f t="shared" si="21"/>
        <v>No hay ejecución</v>
      </c>
      <c r="P174" s="568" t="str">
        <f t="shared" si="22"/>
        <v>NA</v>
      </c>
      <c r="Q174" s="575"/>
      <c r="R174" s="575"/>
      <c r="S174" s="575"/>
      <c r="T174" s="567" t="str">
        <f t="shared" si="17"/>
        <v>No hay ejecución</v>
      </c>
      <c r="U174" s="568" t="str">
        <f t="shared" si="18"/>
        <v>NA</v>
      </c>
      <c r="V174" s="575"/>
      <c r="W174" s="607"/>
      <c r="X174" s="607"/>
      <c r="Y174" s="567" t="str">
        <f t="shared" si="23"/>
        <v>No hay ejecución</v>
      </c>
      <c r="Z174" s="568" t="str">
        <f t="shared" si="24"/>
        <v>NA</v>
      </c>
      <c r="AA174" s="575"/>
      <c r="AB174" s="575"/>
      <c r="AC174" s="575"/>
      <c r="AD174" s="575"/>
      <c r="AE174" s="575"/>
    </row>
    <row r="175" spans="1:31" ht="35.25" customHeight="1" thickTop="1" thickBot="1">
      <c r="A175" s="563">
        <v>15.6</v>
      </c>
      <c r="B175" s="564"/>
      <c r="C175" s="564"/>
      <c r="D175" s="564"/>
      <c r="E175" s="564"/>
      <c r="F175" s="577" t="s">
        <v>1315</v>
      </c>
      <c r="G175" s="578"/>
      <c r="H175" s="578"/>
      <c r="I175" s="567" t="str">
        <f t="shared" si="19"/>
        <v>No hay ejecución</v>
      </c>
      <c r="J175" s="568" t="str">
        <f t="shared" si="20"/>
        <v>NA</v>
      </c>
      <c r="K175" s="578"/>
      <c r="L175" s="575"/>
      <c r="M175" s="575"/>
      <c r="N175" s="575"/>
      <c r="O175" s="567" t="str">
        <f t="shared" si="21"/>
        <v>No hay ejecución</v>
      </c>
      <c r="P175" s="568" t="str">
        <f t="shared" si="22"/>
        <v>NA</v>
      </c>
      <c r="Q175" s="575"/>
      <c r="R175" s="575"/>
      <c r="S175" s="575"/>
      <c r="T175" s="567" t="str">
        <f t="shared" si="17"/>
        <v>No hay ejecución</v>
      </c>
      <c r="U175" s="568" t="str">
        <f t="shared" si="18"/>
        <v>NA</v>
      </c>
      <c r="V175" s="575"/>
      <c r="W175" s="607"/>
      <c r="X175" s="607"/>
      <c r="Y175" s="567" t="str">
        <f t="shared" si="23"/>
        <v>No hay ejecución</v>
      </c>
      <c r="Z175" s="568" t="str">
        <f t="shared" si="24"/>
        <v>NA</v>
      </c>
      <c r="AA175" s="575"/>
      <c r="AB175" s="575"/>
      <c r="AC175" s="575"/>
      <c r="AD175" s="575"/>
      <c r="AE175" s="575"/>
    </row>
    <row r="176" spans="1:31" ht="35.25" customHeight="1" thickTop="1" thickBot="1">
      <c r="A176" s="563">
        <v>15.7</v>
      </c>
      <c r="B176" s="564"/>
      <c r="C176" s="564"/>
      <c r="D176" s="564"/>
      <c r="E176" s="564"/>
      <c r="F176" s="587" t="s">
        <v>1316</v>
      </c>
      <c r="G176" s="588"/>
      <c r="H176" s="588"/>
      <c r="I176" s="567" t="str">
        <f t="shared" si="19"/>
        <v>No hay ejecución</v>
      </c>
      <c r="J176" s="568" t="str">
        <f t="shared" si="20"/>
        <v>NA</v>
      </c>
      <c r="K176" s="588"/>
      <c r="L176" s="575"/>
      <c r="M176" s="575"/>
      <c r="N176" s="575"/>
      <c r="O176" s="567" t="str">
        <f t="shared" si="21"/>
        <v>No hay ejecución</v>
      </c>
      <c r="P176" s="568" t="str">
        <f t="shared" si="22"/>
        <v>NA</v>
      </c>
      <c r="Q176" s="575"/>
      <c r="R176" s="575"/>
      <c r="S176" s="575"/>
      <c r="T176" s="567" t="str">
        <f t="shared" si="17"/>
        <v>No hay ejecución</v>
      </c>
      <c r="U176" s="568" t="str">
        <f t="shared" si="18"/>
        <v>NA</v>
      </c>
      <c r="V176" s="575"/>
      <c r="W176" s="607">
        <v>2</v>
      </c>
      <c r="X176" s="607">
        <v>2</v>
      </c>
      <c r="Y176" s="567">
        <f t="shared" si="23"/>
        <v>1</v>
      </c>
      <c r="Z176" s="568" t="str">
        <f t="shared" si="24"/>
        <v>De acuerdo con lo programado</v>
      </c>
      <c r="AA176" s="575"/>
      <c r="AB176" s="575"/>
      <c r="AC176" s="575"/>
      <c r="AD176" s="575"/>
      <c r="AE176" s="575"/>
    </row>
    <row r="177" spans="1:31" ht="35.25" customHeight="1" thickTop="1" thickBot="1">
      <c r="A177" s="563">
        <v>15.7</v>
      </c>
      <c r="B177" s="564"/>
      <c r="C177" s="564"/>
      <c r="D177" s="564"/>
      <c r="E177" s="564"/>
      <c r="F177" s="587" t="s">
        <v>1316</v>
      </c>
      <c r="G177" s="588"/>
      <c r="H177" s="588"/>
      <c r="I177" s="567" t="str">
        <f t="shared" si="19"/>
        <v>No hay ejecución</v>
      </c>
      <c r="J177" s="568" t="str">
        <f t="shared" si="20"/>
        <v>NA</v>
      </c>
      <c r="K177" s="588"/>
      <c r="L177" s="575"/>
      <c r="M177" s="575"/>
      <c r="N177" s="575"/>
      <c r="O177" s="567" t="str">
        <f t="shared" si="21"/>
        <v>No hay ejecución</v>
      </c>
      <c r="P177" s="568" t="str">
        <f t="shared" si="22"/>
        <v>NA</v>
      </c>
      <c r="Q177" s="575"/>
      <c r="R177" s="575"/>
      <c r="S177" s="575"/>
      <c r="T177" s="567" t="str">
        <f t="shared" si="17"/>
        <v>No hay ejecución</v>
      </c>
      <c r="U177" s="568" t="str">
        <f t="shared" si="18"/>
        <v>NA</v>
      </c>
      <c r="V177" s="575"/>
      <c r="W177" s="607"/>
      <c r="X177" s="607"/>
      <c r="Y177" s="567" t="str">
        <f t="shared" si="23"/>
        <v>No hay ejecución</v>
      </c>
      <c r="Z177" s="568" t="str">
        <f t="shared" si="24"/>
        <v>NA</v>
      </c>
      <c r="AA177" s="575"/>
      <c r="AB177" s="575"/>
      <c r="AC177" s="575"/>
      <c r="AD177" s="575"/>
      <c r="AE177" s="575"/>
    </row>
    <row r="178" spans="1:31" ht="35.25" customHeight="1" thickTop="1" thickBot="1">
      <c r="A178" s="563">
        <v>15.7</v>
      </c>
      <c r="B178" s="564"/>
      <c r="C178" s="564"/>
      <c r="D178" s="564"/>
      <c r="E178" s="564"/>
      <c r="F178" s="587" t="s">
        <v>1316</v>
      </c>
      <c r="G178" s="588"/>
      <c r="H178" s="588"/>
      <c r="I178" s="567" t="str">
        <f t="shared" si="19"/>
        <v>No hay ejecución</v>
      </c>
      <c r="J178" s="568" t="str">
        <f t="shared" si="20"/>
        <v>NA</v>
      </c>
      <c r="K178" s="588"/>
      <c r="L178" s="575"/>
      <c r="M178" s="575"/>
      <c r="N178" s="575"/>
      <c r="O178" s="567" t="str">
        <f t="shared" si="21"/>
        <v>No hay ejecución</v>
      </c>
      <c r="P178" s="568" t="str">
        <f t="shared" si="22"/>
        <v>NA</v>
      </c>
      <c r="Q178" s="575"/>
      <c r="R178" s="575"/>
      <c r="S178" s="575"/>
      <c r="T178" s="567" t="str">
        <f t="shared" si="17"/>
        <v>No hay ejecución</v>
      </c>
      <c r="U178" s="568" t="str">
        <f t="shared" si="18"/>
        <v>NA</v>
      </c>
      <c r="V178" s="575"/>
      <c r="W178" s="607"/>
      <c r="X178" s="607"/>
      <c r="Y178" s="567" t="str">
        <f t="shared" si="23"/>
        <v>No hay ejecución</v>
      </c>
      <c r="Z178" s="568" t="str">
        <f t="shared" si="24"/>
        <v>NA</v>
      </c>
      <c r="AA178" s="575"/>
      <c r="AB178" s="575"/>
      <c r="AC178" s="575"/>
      <c r="AD178" s="575"/>
      <c r="AE178" s="575"/>
    </row>
    <row r="179" spans="1:31" ht="35.25" customHeight="1" thickTop="1" thickBot="1">
      <c r="A179" s="563">
        <v>15.7</v>
      </c>
      <c r="B179" s="564"/>
      <c r="C179" s="564"/>
      <c r="D179" s="564"/>
      <c r="E179" s="564"/>
      <c r="F179" s="587" t="s">
        <v>1316</v>
      </c>
      <c r="G179" s="588"/>
      <c r="H179" s="588"/>
      <c r="I179" s="567" t="str">
        <f t="shared" si="19"/>
        <v>No hay ejecución</v>
      </c>
      <c r="J179" s="568" t="str">
        <f t="shared" si="20"/>
        <v>NA</v>
      </c>
      <c r="K179" s="588"/>
      <c r="L179" s="575"/>
      <c r="M179" s="575"/>
      <c r="N179" s="575"/>
      <c r="O179" s="567" t="str">
        <f t="shared" si="21"/>
        <v>No hay ejecución</v>
      </c>
      <c r="P179" s="568" t="str">
        <f t="shared" si="22"/>
        <v>NA</v>
      </c>
      <c r="Q179" s="575"/>
      <c r="R179" s="575"/>
      <c r="S179" s="575"/>
      <c r="T179" s="567" t="str">
        <f t="shared" si="17"/>
        <v>No hay ejecución</v>
      </c>
      <c r="U179" s="568" t="str">
        <f t="shared" si="18"/>
        <v>NA</v>
      </c>
      <c r="V179" s="575"/>
      <c r="W179" s="607"/>
      <c r="X179" s="607"/>
      <c r="Y179" s="567" t="str">
        <f t="shared" si="23"/>
        <v>No hay ejecución</v>
      </c>
      <c r="Z179" s="568" t="str">
        <f t="shared" si="24"/>
        <v>NA</v>
      </c>
      <c r="AA179" s="575"/>
      <c r="AB179" s="575"/>
      <c r="AC179" s="575"/>
      <c r="AD179" s="575"/>
      <c r="AE179" s="575"/>
    </row>
    <row r="180" spans="1:31" ht="35.25" customHeight="1" thickTop="1" thickBot="1">
      <c r="A180" s="563">
        <v>15.7</v>
      </c>
      <c r="B180" s="564"/>
      <c r="C180" s="564"/>
      <c r="D180" s="564"/>
      <c r="E180" s="564"/>
      <c r="F180" s="587" t="s">
        <v>1316</v>
      </c>
      <c r="G180" s="588"/>
      <c r="H180" s="588"/>
      <c r="I180" s="567" t="str">
        <f t="shared" si="19"/>
        <v>No hay ejecución</v>
      </c>
      <c r="J180" s="568" t="str">
        <f t="shared" si="20"/>
        <v>NA</v>
      </c>
      <c r="K180" s="588"/>
      <c r="L180" s="575"/>
      <c r="M180" s="575"/>
      <c r="N180" s="575"/>
      <c r="O180" s="567" t="str">
        <f t="shared" si="21"/>
        <v>No hay ejecución</v>
      </c>
      <c r="P180" s="568" t="str">
        <f t="shared" si="22"/>
        <v>NA</v>
      </c>
      <c r="Q180" s="575"/>
      <c r="R180" s="575"/>
      <c r="S180" s="575"/>
      <c r="T180" s="567" t="str">
        <f t="shared" si="17"/>
        <v>No hay ejecución</v>
      </c>
      <c r="U180" s="568" t="str">
        <f t="shared" si="18"/>
        <v>NA</v>
      </c>
      <c r="V180" s="575"/>
      <c r="W180" s="607"/>
      <c r="X180" s="607"/>
      <c r="Y180" s="567" t="str">
        <f t="shared" si="23"/>
        <v>No hay ejecución</v>
      </c>
      <c r="Z180" s="568" t="str">
        <f t="shared" si="24"/>
        <v>NA</v>
      </c>
      <c r="AA180" s="575"/>
      <c r="AB180" s="575"/>
      <c r="AC180" s="575"/>
      <c r="AD180" s="575"/>
      <c r="AE180" s="575"/>
    </row>
    <row r="181" spans="1:31" ht="35.25" customHeight="1" thickTop="1" thickBot="1">
      <c r="A181" s="563">
        <v>15.7</v>
      </c>
      <c r="B181" s="564"/>
      <c r="C181" s="564"/>
      <c r="D181" s="564"/>
      <c r="E181" s="564"/>
      <c r="F181" s="587" t="s">
        <v>1316</v>
      </c>
      <c r="G181" s="588"/>
      <c r="H181" s="588"/>
      <c r="I181" s="567" t="str">
        <f t="shared" si="19"/>
        <v>No hay ejecución</v>
      </c>
      <c r="J181" s="568" t="str">
        <f t="shared" si="20"/>
        <v>NA</v>
      </c>
      <c r="K181" s="588"/>
      <c r="L181" s="575"/>
      <c r="M181" s="575"/>
      <c r="N181" s="575"/>
      <c r="O181" s="567" t="str">
        <f t="shared" si="21"/>
        <v>No hay ejecución</v>
      </c>
      <c r="P181" s="568" t="str">
        <f t="shared" si="22"/>
        <v>NA</v>
      </c>
      <c r="Q181" s="575"/>
      <c r="R181" s="575"/>
      <c r="S181" s="575"/>
      <c r="T181" s="567" t="str">
        <f t="shared" si="17"/>
        <v>No hay ejecución</v>
      </c>
      <c r="U181" s="568" t="str">
        <f t="shared" si="18"/>
        <v>NA</v>
      </c>
      <c r="V181" s="575"/>
      <c r="W181" s="607"/>
      <c r="X181" s="607"/>
      <c r="Y181" s="567" t="str">
        <f t="shared" si="23"/>
        <v>No hay ejecución</v>
      </c>
      <c r="Z181" s="568" t="str">
        <f t="shared" si="24"/>
        <v>NA</v>
      </c>
      <c r="AA181" s="575"/>
      <c r="AB181" s="575"/>
      <c r="AC181" s="575"/>
      <c r="AD181" s="575"/>
      <c r="AE181" s="575"/>
    </row>
    <row r="182" spans="1:31" ht="35.25" customHeight="1" thickTop="1" thickBot="1">
      <c r="A182" s="563">
        <v>16</v>
      </c>
      <c r="B182" s="564"/>
      <c r="C182" s="564"/>
      <c r="D182" s="564"/>
      <c r="E182" s="564"/>
      <c r="F182" s="565" t="s">
        <v>1317</v>
      </c>
      <c r="G182" s="569"/>
      <c r="H182" s="569"/>
      <c r="I182" s="567" t="str">
        <f t="shared" si="19"/>
        <v>No hay ejecución</v>
      </c>
      <c r="J182" s="568" t="str">
        <f t="shared" si="20"/>
        <v>NA</v>
      </c>
      <c r="K182" s="569"/>
      <c r="L182" s="575"/>
      <c r="M182" s="575"/>
      <c r="N182" s="575"/>
      <c r="O182" s="567" t="str">
        <f t="shared" si="21"/>
        <v>No hay ejecución</v>
      </c>
      <c r="P182" s="568" t="str">
        <f t="shared" si="22"/>
        <v>NA</v>
      </c>
      <c r="Q182" s="575"/>
      <c r="R182" s="575"/>
      <c r="S182" s="575"/>
      <c r="T182" s="567" t="str">
        <f t="shared" si="17"/>
        <v>No hay ejecución</v>
      </c>
      <c r="U182" s="568" t="str">
        <f t="shared" si="18"/>
        <v>NA</v>
      </c>
      <c r="V182" s="575"/>
      <c r="W182" s="607"/>
      <c r="X182" s="607"/>
      <c r="Y182" s="567" t="str">
        <f t="shared" si="23"/>
        <v>No hay ejecución</v>
      </c>
      <c r="Z182" s="568" t="str">
        <f t="shared" si="24"/>
        <v>NA</v>
      </c>
      <c r="AA182" s="575"/>
      <c r="AB182" s="575"/>
      <c r="AC182" s="575"/>
      <c r="AD182" s="575"/>
      <c r="AE182" s="575"/>
    </row>
    <row r="183" spans="1:31" ht="35.25" customHeight="1" thickTop="1" thickBot="1">
      <c r="A183" s="563">
        <v>16.100000000000001</v>
      </c>
      <c r="B183" s="564"/>
      <c r="C183" s="564"/>
      <c r="D183" s="564"/>
      <c r="E183" s="564"/>
      <c r="F183" s="577" t="s">
        <v>1318</v>
      </c>
      <c r="G183" s="578"/>
      <c r="H183" s="578"/>
      <c r="I183" s="567" t="str">
        <f t="shared" si="19"/>
        <v>No hay ejecución</v>
      </c>
      <c r="J183" s="568" t="str">
        <f t="shared" si="20"/>
        <v>NA</v>
      </c>
      <c r="K183" s="578"/>
      <c r="L183" s="575"/>
      <c r="M183" s="575"/>
      <c r="N183" s="575"/>
      <c r="O183" s="567" t="str">
        <f t="shared" si="21"/>
        <v>No hay ejecución</v>
      </c>
      <c r="P183" s="568" t="str">
        <f t="shared" si="22"/>
        <v>NA</v>
      </c>
      <c r="Q183" s="575"/>
      <c r="R183" s="575"/>
      <c r="S183" s="575"/>
      <c r="T183" s="567" t="str">
        <f t="shared" si="17"/>
        <v>No hay ejecución</v>
      </c>
      <c r="U183" s="568" t="str">
        <f t="shared" si="18"/>
        <v>NA</v>
      </c>
      <c r="V183" s="575"/>
      <c r="W183" s="607"/>
      <c r="X183" s="607"/>
      <c r="Y183" s="567" t="str">
        <f t="shared" si="23"/>
        <v>No hay ejecución</v>
      </c>
      <c r="Z183" s="568" t="str">
        <f t="shared" si="24"/>
        <v>NA</v>
      </c>
      <c r="AA183" s="575"/>
      <c r="AB183" s="575"/>
      <c r="AC183" s="575"/>
      <c r="AD183" s="575"/>
      <c r="AE183" s="575"/>
    </row>
    <row r="184" spans="1:31" ht="35.25" customHeight="1" thickTop="1" thickBot="1">
      <c r="A184" s="563">
        <v>16.100000000000001</v>
      </c>
      <c r="B184" s="564"/>
      <c r="C184" s="564"/>
      <c r="D184" s="564"/>
      <c r="E184" s="564"/>
      <c r="F184" s="577" t="s">
        <v>1318</v>
      </c>
      <c r="G184" s="578"/>
      <c r="H184" s="578"/>
      <c r="I184" s="567" t="str">
        <f t="shared" si="19"/>
        <v>No hay ejecución</v>
      </c>
      <c r="J184" s="568" t="str">
        <f t="shared" si="20"/>
        <v>NA</v>
      </c>
      <c r="K184" s="578"/>
      <c r="L184" s="575"/>
      <c r="M184" s="575"/>
      <c r="N184" s="575"/>
      <c r="O184" s="567" t="str">
        <f t="shared" si="21"/>
        <v>No hay ejecución</v>
      </c>
      <c r="P184" s="568" t="str">
        <f t="shared" si="22"/>
        <v>NA</v>
      </c>
      <c r="Q184" s="575"/>
      <c r="R184" s="575"/>
      <c r="S184" s="575"/>
      <c r="T184" s="567" t="str">
        <f t="shared" si="17"/>
        <v>No hay ejecución</v>
      </c>
      <c r="U184" s="568" t="str">
        <f t="shared" si="18"/>
        <v>NA</v>
      </c>
      <c r="V184" s="575"/>
      <c r="W184" s="607"/>
      <c r="X184" s="607"/>
      <c r="Y184" s="567" t="str">
        <f t="shared" si="23"/>
        <v>No hay ejecución</v>
      </c>
      <c r="Z184" s="568" t="str">
        <f t="shared" si="24"/>
        <v>NA</v>
      </c>
      <c r="AA184" s="575"/>
      <c r="AB184" s="575"/>
      <c r="AC184" s="575"/>
      <c r="AD184" s="575"/>
      <c r="AE184" s="575"/>
    </row>
    <row r="185" spans="1:31" ht="35.25" customHeight="1" thickTop="1" thickBot="1">
      <c r="A185" s="563">
        <v>16.2</v>
      </c>
      <c r="B185" s="564"/>
      <c r="C185" s="564"/>
      <c r="D185" s="564"/>
      <c r="E185" s="564"/>
      <c r="F185" s="577" t="s">
        <v>1319</v>
      </c>
      <c r="G185" s="578"/>
      <c r="H185" s="578"/>
      <c r="I185" s="567" t="str">
        <f t="shared" si="19"/>
        <v>No hay ejecución</v>
      </c>
      <c r="J185" s="568" t="str">
        <f t="shared" si="20"/>
        <v>NA</v>
      </c>
      <c r="K185" s="578"/>
      <c r="L185" s="575"/>
      <c r="M185" s="575"/>
      <c r="N185" s="575"/>
      <c r="O185" s="567" t="str">
        <f t="shared" si="21"/>
        <v>No hay ejecución</v>
      </c>
      <c r="P185" s="568" t="str">
        <f t="shared" si="22"/>
        <v>NA</v>
      </c>
      <c r="Q185" s="575"/>
      <c r="R185" s="575"/>
      <c r="S185" s="575"/>
      <c r="T185" s="567" t="str">
        <f t="shared" si="17"/>
        <v>No hay ejecución</v>
      </c>
      <c r="U185" s="568" t="str">
        <f t="shared" si="18"/>
        <v>NA</v>
      </c>
      <c r="V185" s="575"/>
      <c r="W185" s="607"/>
      <c r="X185" s="607"/>
      <c r="Y185" s="567" t="str">
        <f t="shared" si="23"/>
        <v>No hay ejecución</v>
      </c>
      <c r="Z185" s="568" t="str">
        <f t="shared" si="24"/>
        <v>NA</v>
      </c>
      <c r="AA185" s="575"/>
      <c r="AB185" s="575"/>
      <c r="AC185" s="575"/>
      <c r="AD185" s="575"/>
      <c r="AE185" s="575"/>
    </row>
    <row r="186" spans="1:31" ht="35.25" customHeight="1" thickTop="1" thickBot="1">
      <c r="A186" s="563">
        <v>16.2</v>
      </c>
      <c r="B186" s="564"/>
      <c r="C186" s="564"/>
      <c r="D186" s="564"/>
      <c r="E186" s="564"/>
      <c r="F186" s="577" t="s">
        <v>1319</v>
      </c>
      <c r="G186" s="578"/>
      <c r="H186" s="578"/>
      <c r="I186" s="567" t="str">
        <f t="shared" si="19"/>
        <v>No hay ejecución</v>
      </c>
      <c r="J186" s="568" t="str">
        <f t="shared" si="20"/>
        <v>NA</v>
      </c>
      <c r="K186" s="578"/>
      <c r="L186" s="575"/>
      <c r="M186" s="575"/>
      <c r="N186" s="575"/>
      <c r="O186" s="567" t="str">
        <f t="shared" si="21"/>
        <v>No hay ejecución</v>
      </c>
      <c r="P186" s="568" t="str">
        <f t="shared" si="22"/>
        <v>NA</v>
      </c>
      <c r="Q186" s="575"/>
      <c r="R186" s="575"/>
      <c r="S186" s="575"/>
      <c r="T186" s="567" t="str">
        <f t="shared" si="17"/>
        <v>No hay ejecución</v>
      </c>
      <c r="U186" s="568" t="str">
        <f t="shared" si="18"/>
        <v>NA</v>
      </c>
      <c r="V186" s="575"/>
      <c r="W186" s="607"/>
      <c r="X186" s="607"/>
      <c r="Y186" s="567" t="str">
        <f t="shared" si="23"/>
        <v>No hay ejecución</v>
      </c>
      <c r="Z186" s="568" t="str">
        <f t="shared" si="24"/>
        <v>NA</v>
      </c>
      <c r="AA186" s="575"/>
      <c r="AB186" s="575"/>
      <c r="AC186" s="575"/>
      <c r="AD186" s="575"/>
      <c r="AE186" s="575"/>
    </row>
    <row r="187" spans="1:31" ht="35.25" hidden="1" customHeight="1" thickTop="1" thickBot="1">
      <c r="A187" s="563">
        <v>16.2</v>
      </c>
      <c r="B187" s="564"/>
      <c r="C187" s="564"/>
      <c r="D187" s="564"/>
      <c r="E187" s="564"/>
      <c r="F187" s="577" t="s">
        <v>1319</v>
      </c>
      <c r="G187" s="578"/>
      <c r="H187" s="578"/>
      <c r="I187" s="567" t="str">
        <f t="shared" si="19"/>
        <v>No hay ejecución</v>
      </c>
      <c r="J187" s="568" t="str">
        <f t="shared" si="20"/>
        <v>NA</v>
      </c>
      <c r="K187" s="578"/>
      <c r="L187" s="575"/>
      <c r="M187" s="575"/>
      <c r="N187" s="575"/>
      <c r="O187" s="567" t="str">
        <f t="shared" si="21"/>
        <v>No hay ejecución</v>
      </c>
      <c r="P187" s="568" t="str">
        <f t="shared" si="22"/>
        <v>NA</v>
      </c>
      <c r="Q187" s="575"/>
      <c r="R187" s="575"/>
      <c r="S187" s="575"/>
      <c r="T187" s="567" t="str">
        <f t="shared" si="17"/>
        <v>No hay ejecución</v>
      </c>
      <c r="U187" s="568" t="str">
        <f t="shared" si="18"/>
        <v>NA</v>
      </c>
      <c r="V187" s="575"/>
      <c r="W187" s="607">
        <v>0</v>
      </c>
      <c r="X187" s="607">
        <v>0</v>
      </c>
      <c r="Y187" s="567" t="str">
        <f t="shared" si="23"/>
        <v>No hay Programación</v>
      </c>
      <c r="Z187" s="568" t="str">
        <f t="shared" si="24"/>
        <v>De acuerdo con lo programado</v>
      </c>
      <c r="AA187" s="575"/>
      <c r="AB187" s="575"/>
      <c r="AC187" s="575"/>
      <c r="AD187" s="575"/>
      <c r="AE187" s="575"/>
    </row>
    <row r="188" spans="1:31" ht="35.25" customHeight="1" thickTop="1" thickBot="1">
      <c r="A188" s="563">
        <v>16.3</v>
      </c>
      <c r="B188" s="564"/>
      <c r="C188" s="564"/>
      <c r="D188" s="564"/>
      <c r="E188" s="564"/>
      <c r="F188" s="577" t="s">
        <v>1320</v>
      </c>
      <c r="G188" s="578"/>
      <c r="H188" s="578"/>
      <c r="I188" s="567" t="str">
        <f t="shared" si="19"/>
        <v>No hay ejecución</v>
      </c>
      <c r="J188" s="568" t="str">
        <f t="shared" si="20"/>
        <v>NA</v>
      </c>
      <c r="K188" s="578"/>
      <c r="L188" s="575"/>
      <c r="M188" s="575"/>
      <c r="N188" s="575"/>
      <c r="O188" s="567" t="str">
        <f t="shared" si="21"/>
        <v>No hay ejecución</v>
      </c>
      <c r="P188" s="568" t="str">
        <f t="shared" si="22"/>
        <v>NA</v>
      </c>
      <c r="Q188" s="575"/>
      <c r="R188" s="575"/>
      <c r="S188" s="575"/>
      <c r="T188" s="567" t="str">
        <f t="shared" si="17"/>
        <v>No hay ejecución</v>
      </c>
      <c r="U188" s="568" t="str">
        <f t="shared" si="18"/>
        <v>NA</v>
      </c>
      <c r="V188" s="575"/>
      <c r="W188" s="607"/>
      <c r="X188" s="607"/>
      <c r="Y188" s="567" t="str">
        <f t="shared" si="23"/>
        <v>No hay ejecución</v>
      </c>
      <c r="Z188" s="568" t="str">
        <f t="shared" si="24"/>
        <v>NA</v>
      </c>
      <c r="AA188" s="575"/>
      <c r="AB188" s="575"/>
      <c r="AC188" s="575"/>
      <c r="AD188" s="575"/>
      <c r="AE188" s="575"/>
    </row>
    <row r="189" spans="1:31" ht="35.25" customHeight="1" thickTop="1" thickBot="1">
      <c r="A189" s="563">
        <v>16.3</v>
      </c>
      <c r="B189" s="564"/>
      <c r="C189" s="564"/>
      <c r="D189" s="564"/>
      <c r="E189" s="564"/>
      <c r="F189" s="577" t="s">
        <v>1320</v>
      </c>
      <c r="G189" s="578"/>
      <c r="H189" s="578"/>
      <c r="I189" s="567" t="str">
        <f t="shared" si="19"/>
        <v>No hay ejecución</v>
      </c>
      <c r="J189" s="568" t="str">
        <f t="shared" si="20"/>
        <v>NA</v>
      </c>
      <c r="K189" s="578"/>
      <c r="L189" s="575"/>
      <c r="M189" s="575"/>
      <c r="N189" s="575"/>
      <c r="O189" s="567" t="str">
        <f t="shared" si="21"/>
        <v>No hay ejecución</v>
      </c>
      <c r="P189" s="568" t="str">
        <f t="shared" si="22"/>
        <v>NA</v>
      </c>
      <c r="Q189" s="575"/>
      <c r="R189" s="575"/>
      <c r="S189" s="575"/>
      <c r="T189" s="567" t="str">
        <f t="shared" si="17"/>
        <v>No hay ejecución</v>
      </c>
      <c r="U189" s="568" t="str">
        <f t="shared" si="18"/>
        <v>NA</v>
      </c>
      <c r="V189" s="575"/>
      <c r="W189" s="607"/>
      <c r="X189" s="607"/>
      <c r="Y189" s="567" t="str">
        <f t="shared" si="23"/>
        <v>No hay ejecución</v>
      </c>
      <c r="Z189" s="568" t="str">
        <f t="shared" si="24"/>
        <v>NA</v>
      </c>
      <c r="AA189" s="575"/>
      <c r="AB189" s="575"/>
      <c r="AC189" s="575"/>
      <c r="AD189" s="575"/>
      <c r="AE189" s="575"/>
    </row>
    <row r="190" spans="1:31" ht="35.25" customHeight="1" thickTop="1" thickBot="1">
      <c r="A190" s="563">
        <v>16.3</v>
      </c>
      <c r="B190" s="564"/>
      <c r="C190" s="564"/>
      <c r="D190" s="564"/>
      <c r="E190" s="564"/>
      <c r="F190" s="577" t="s">
        <v>1320</v>
      </c>
      <c r="G190" s="578"/>
      <c r="H190" s="578"/>
      <c r="I190" s="567" t="str">
        <f t="shared" si="19"/>
        <v>No hay ejecución</v>
      </c>
      <c r="J190" s="568" t="str">
        <f t="shared" si="20"/>
        <v>NA</v>
      </c>
      <c r="K190" s="578"/>
      <c r="L190" s="575"/>
      <c r="M190" s="575"/>
      <c r="N190" s="575"/>
      <c r="O190" s="567" t="str">
        <f t="shared" si="21"/>
        <v>No hay ejecución</v>
      </c>
      <c r="P190" s="568" t="str">
        <f t="shared" si="22"/>
        <v>NA</v>
      </c>
      <c r="Q190" s="575"/>
      <c r="R190" s="575"/>
      <c r="S190" s="575"/>
      <c r="T190" s="567" t="str">
        <f t="shared" si="17"/>
        <v>No hay ejecución</v>
      </c>
      <c r="U190" s="568" t="str">
        <f t="shared" si="18"/>
        <v>NA</v>
      </c>
      <c r="V190" s="575"/>
      <c r="W190" s="607"/>
      <c r="X190" s="607"/>
      <c r="Y190" s="567" t="str">
        <f t="shared" si="23"/>
        <v>No hay ejecución</v>
      </c>
      <c r="Z190" s="568" t="str">
        <f t="shared" si="24"/>
        <v>NA</v>
      </c>
      <c r="AA190" s="575"/>
      <c r="AB190" s="575"/>
      <c r="AC190" s="575"/>
      <c r="AD190" s="575"/>
      <c r="AE190" s="575"/>
    </row>
    <row r="191" spans="1:31" ht="35.25" customHeight="1" thickTop="1" thickBot="1">
      <c r="A191" s="563">
        <v>16.399999999999999</v>
      </c>
      <c r="B191" s="564"/>
      <c r="C191" s="564"/>
      <c r="D191" s="564"/>
      <c r="E191" s="564"/>
      <c r="F191" s="577" t="s">
        <v>1321</v>
      </c>
      <c r="G191" s="578"/>
      <c r="H191" s="578"/>
      <c r="I191" s="567" t="str">
        <f t="shared" si="19"/>
        <v>No hay ejecución</v>
      </c>
      <c r="J191" s="568" t="str">
        <f t="shared" si="20"/>
        <v>NA</v>
      </c>
      <c r="K191" s="578"/>
      <c r="L191" s="575"/>
      <c r="M191" s="575"/>
      <c r="N191" s="575"/>
      <c r="O191" s="567" t="str">
        <f t="shared" si="21"/>
        <v>No hay ejecución</v>
      </c>
      <c r="P191" s="568" t="str">
        <f t="shared" si="22"/>
        <v>NA</v>
      </c>
      <c r="Q191" s="575"/>
      <c r="R191" s="575"/>
      <c r="S191" s="575"/>
      <c r="T191" s="567" t="str">
        <f t="shared" si="17"/>
        <v>No hay ejecución</v>
      </c>
      <c r="U191" s="568" t="str">
        <f t="shared" si="18"/>
        <v>NA</v>
      </c>
      <c r="V191" s="575"/>
      <c r="W191" s="607"/>
      <c r="X191" s="607"/>
      <c r="Y191" s="567" t="str">
        <f t="shared" si="23"/>
        <v>No hay ejecución</v>
      </c>
      <c r="Z191" s="568" t="str">
        <f t="shared" si="24"/>
        <v>NA</v>
      </c>
      <c r="AA191" s="575"/>
      <c r="AB191" s="575"/>
      <c r="AC191" s="575"/>
      <c r="AD191" s="575"/>
      <c r="AE191" s="575"/>
    </row>
    <row r="192" spans="1:31" ht="35.25" customHeight="1" thickTop="1" thickBot="1">
      <c r="A192" s="563">
        <v>16.399999999999999</v>
      </c>
      <c r="B192" s="564"/>
      <c r="C192" s="564"/>
      <c r="D192" s="564"/>
      <c r="E192" s="564"/>
      <c r="F192" s="577" t="s">
        <v>1321</v>
      </c>
      <c r="G192" s="578"/>
      <c r="H192" s="578"/>
      <c r="I192" s="567" t="str">
        <f t="shared" si="19"/>
        <v>No hay ejecución</v>
      </c>
      <c r="J192" s="568" t="str">
        <f t="shared" si="20"/>
        <v>NA</v>
      </c>
      <c r="K192" s="578"/>
      <c r="L192" s="575"/>
      <c r="M192" s="575"/>
      <c r="N192" s="575"/>
      <c r="O192" s="567" t="str">
        <f t="shared" si="21"/>
        <v>No hay ejecución</v>
      </c>
      <c r="P192" s="568" t="str">
        <f t="shared" si="22"/>
        <v>NA</v>
      </c>
      <c r="Q192" s="575"/>
      <c r="R192" s="575"/>
      <c r="S192" s="575"/>
      <c r="T192" s="567" t="str">
        <f t="shared" si="17"/>
        <v>No hay ejecución</v>
      </c>
      <c r="U192" s="568" t="str">
        <f t="shared" si="18"/>
        <v>NA</v>
      </c>
      <c r="V192" s="575"/>
      <c r="W192" s="607"/>
      <c r="X192" s="607"/>
      <c r="Y192" s="567" t="str">
        <f t="shared" si="23"/>
        <v>No hay ejecución</v>
      </c>
      <c r="Z192" s="568" t="str">
        <f t="shared" si="24"/>
        <v>NA</v>
      </c>
      <c r="AA192" s="575"/>
      <c r="AB192" s="575"/>
      <c r="AC192" s="575"/>
      <c r="AD192" s="575"/>
      <c r="AE192" s="575"/>
    </row>
    <row r="193" spans="1:31" ht="35.25" customHeight="1" thickTop="1" thickBot="1">
      <c r="A193" s="563">
        <v>16.399999999999999</v>
      </c>
      <c r="B193" s="564"/>
      <c r="C193" s="564"/>
      <c r="D193" s="564"/>
      <c r="E193" s="564"/>
      <c r="F193" s="577" t="s">
        <v>1321</v>
      </c>
      <c r="G193" s="578"/>
      <c r="H193" s="578"/>
      <c r="I193" s="567" t="str">
        <f t="shared" si="19"/>
        <v>No hay ejecución</v>
      </c>
      <c r="J193" s="568" t="str">
        <f t="shared" si="20"/>
        <v>NA</v>
      </c>
      <c r="K193" s="578"/>
      <c r="L193" s="575"/>
      <c r="M193" s="575"/>
      <c r="N193" s="575"/>
      <c r="O193" s="567" t="str">
        <f t="shared" si="21"/>
        <v>No hay ejecución</v>
      </c>
      <c r="P193" s="568" t="str">
        <f t="shared" si="22"/>
        <v>NA</v>
      </c>
      <c r="Q193" s="575"/>
      <c r="R193" s="575"/>
      <c r="S193" s="575"/>
      <c r="T193" s="567" t="str">
        <f t="shared" si="17"/>
        <v>No hay ejecución</v>
      </c>
      <c r="U193" s="568" t="str">
        <f t="shared" si="18"/>
        <v>NA</v>
      </c>
      <c r="V193" s="575"/>
      <c r="W193" s="607"/>
      <c r="X193" s="607"/>
      <c r="Y193" s="567" t="str">
        <f t="shared" si="23"/>
        <v>No hay ejecución</v>
      </c>
      <c r="Z193" s="568" t="str">
        <f t="shared" si="24"/>
        <v>NA</v>
      </c>
      <c r="AA193" s="575"/>
      <c r="AB193" s="575"/>
      <c r="AC193" s="575"/>
      <c r="AD193" s="575"/>
      <c r="AE193" s="575"/>
    </row>
    <row r="194" spans="1:31" ht="35.25" customHeight="1" thickTop="1" thickBot="1">
      <c r="A194" s="563">
        <v>16.399999999999999</v>
      </c>
      <c r="B194" s="564"/>
      <c r="C194" s="564"/>
      <c r="D194" s="564"/>
      <c r="E194" s="564"/>
      <c r="F194" s="577" t="s">
        <v>1321</v>
      </c>
      <c r="G194" s="578"/>
      <c r="H194" s="578"/>
      <c r="I194" s="567" t="str">
        <f t="shared" si="19"/>
        <v>No hay ejecución</v>
      </c>
      <c r="J194" s="568" t="str">
        <f t="shared" si="20"/>
        <v>NA</v>
      </c>
      <c r="K194" s="578"/>
      <c r="L194" s="575"/>
      <c r="M194" s="575"/>
      <c r="N194" s="575"/>
      <c r="O194" s="567" t="str">
        <f t="shared" si="21"/>
        <v>No hay ejecución</v>
      </c>
      <c r="P194" s="568" t="str">
        <f t="shared" si="22"/>
        <v>NA</v>
      </c>
      <c r="Q194" s="575"/>
      <c r="R194" s="575"/>
      <c r="S194" s="575"/>
      <c r="T194" s="567" t="str">
        <f t="shared" si="17"/>
        <v>No hay ejecución</v>
      </c>
      <c r="U194" s="568" t="str">
        <f t="shared" si="18"/>
        <v>NA</v>
      </c>
      <c r="V194" s="575"/>
      <c r="W194" s="607"/>
      <c r="X194" s="607"/>
      <c r="Y194" s="567" t="str">
        <f t="shared" si="23"/>
        <v>No hay ejecución</v>
      </c>
      <c r="Z194" s="568" t="str">
        <f t="shared" si="24"/>
        <v>NA</v>
      </c>
      <c r="AA194" s="575"/>
      <c r="AB194" s="575"/>
      <c r="AC194" s="575"/>
      <c r="AD194" s="575"/>
      <c r="AE194" s="575"/>
    </row>
    <row r="195" spans="1:31" ht="35.25" customHeight="1" thickTop="1" thickBot="1">
      <c r="A195" s="563">
        <v>16.399999999999999</v>
      </c>
      <c r="B195" s="564"/>
      <c r="C195" s="564"/>
      <c r="D195" s="564"/>
      <c r="E195" s="564"/>
      <c r="F195" s="577" t="s">
        <v>1321</v>
      </c>
      <c r="G195" s="578"/>
      <c r="H195" s="578"/>
      <c r="I195" s="567" t="str">
        <f t="shared" si="19"/>
        <v>No hay ejecución</v>
      </c>
      <c r="J195" s="568" t="str">
        <f t="shared" si="20"/>
        <v>NA</v>
      </c>
      <c r="K195" s="578"/>
      <c r="L195" s="575"/>
      <c r="M195" s="575"/>
      <c r="N195" s="575"/>
      <c r="O195" s="567" t="str">
        <f t="shared" si="21"/>
        <v>No hay ejecución</v>
      </c>
      <c r="P195" s="568" t="str">
        <f t="shared" si="22"/>
        <v>NA</v>
      </c>
      <c r="Q195" s="575"/>
      <c r="R195" s="575"/>
      <c r="S195" s="575"/>
      <c r="T195" s="567" t="str">
        <f t="shared" si="17"/>
        <v>No hay ejecución</v>
      </c>
      <c r="U195" s="568" t="str">
        <f t="shared" si="18"/>
        <v>NA</v>
      </c>
      <c r="V195" s="575"/>
      <c r="W195" s="607"/>
      <c r="X195" s="607"/>
      <c r="Y195" s="567" t="str">
        <f t="shared" si="23"/>
        <v>No hay ejecución</v>
      </c>
      <c r="Z195" s="568" t="str">
        <f t="shared" si="24"/>
        <v>NA</v>
      </c>
      <c r="AA195" s="575"/>
      <c r="AB195" s="575"/>
      <c r="AC195" s="575"/>
      <c r="AD195" s="575"/>
      <c r="AE195" s="575"/>
    </row>
    <row r="196" spans="1:31" ht="35.25" customHeight="1" thickTop="1" thickBot="1">
      <c r="A196" s="563">
        <v>16.399999999999999</v>
      </c>
      <c r="B196" s="564"/>
      <c r="C196" s="564"/>
      <c r="D196" s="564"/>
      <c r="E196" s="564"/>
      <c r="F196" s="577" t="s">
        <v>1321</v>
      </c>
      <c r="G196" s="578"/>
      <c r="H196" s="578"/>
      <c r="I196" s="567" t="str">
        <f t="shared" si="19"/>
        <v>No hay ejecución</v>
      </c>
      <c r="J196" s="568" t="str">
        <f t="shared" si="20"/>
        <v>NA</v>
      </c>
      <c r="K196" s="578"/>
      <c r="L196" s="575"/>
      <c r="M196" s="575"/>
      <c r="N196" s="575"/>
      <c r="O196" s="567" t="str">
        <f t="shared" si="21"/>
        <v>No hay ejecución</v>
      </c>
      <c r="P196" s="568" t="str">
        <f t="shared" si="22"/>
        <v>NA</v>
      </c>
      <c r="Q196" s="575"/>
      <c r="R196" s="575"/>
      <c r="S196" s="575"/>
      <c r="T196" s="567" t="str">
        <f t="shared" si="17"/>
        <v>No hay ejecución</v>
      </c>
      <c r="U196" s="568" t="str">
        <f t="shared" si="18"/>
        <v>NA</v>
      </c>
      <c r="V196" s="575"/>
      <c r="W196" s="607"/>
      <c r="X196" s="607"/>
      <c r="Y196" s="567" t="str">
        <f t="shared" si="23"/>
        <v>No hay ejecución</v>
      </c>
      <c r="Z196" s="568" t="str">
        <f t="shared" si="24"/>
        <v>NA</v>
      </c>
      <c r="AA196" s="575"/>
      <c r="AB196" s="575"/>
      <c r="AC196" s="575"/>
      <c r="AD196" s="575"/>
      <c r="AE196" s="575"/>
    </row>
    <row r="197" spans="1:31" ht="35.25" customHeight="1" thickTop="1" thickBot="1">
      <c r="A197" s="563">
        <v>16.5</v>
      </c>
      <c r="B197" s="564"/>
      <c r="C197" s="564"/>
      <c r="D197" s="564"/>
      <c r="E197" s="564"/>
      <c r="F197" s="577" t="s">
        <v>1322</v>
      </c>
      <c r="G197" s="578"/>
      <c r="H197" s="578"/>
      <c r="I197" s="567" t="str">
        <f t="shared" si="19"/>
        <v>No hay ejecución</v>
      </c>
      <c r="J197" s="568" t="str">
        <f t="shared" si="20"/>
        <v>NA</v>
      </c>
      <c r="K197" s="578"/>
      <c r="L197" s="575"/>
      <c r="M197" s="575"/>
      <c r="N197" s="575"/>
      <c r="O197" s="567" t="str">
        <f t="shared" si="21"/>
        <v>No hay ejecución</v>
      </c>
      <c r="P197" s="568" t="str">
        <f t="shared" si="22"/>
        <v>NA</v>
      </c>
      <c r="Q197" s="575"/>
      <c r="R197" s="575"/>
      <c r="S197" s="575"/>
      <c r="T197" s="567" t="str">
        <f t="shared" si="17"/>
        <v>No hay ejecución</v>
      </c>
      <c r="U197" s="568" t="str">
        <f t="shared" si="18"/>
        <v>NA</v>
      </c>
      <c r="V197" s="575"/>
      <c r="W197" s="607"/>
      <c r="X197" s="607"/>
      <c r="Y197" s="567" t="str">
        <f t="shared" si="23"/>
        <v>No hay ejecución</v>
      </c>
      <c r="Z197" s="568" t="str">
        <f t="shared" si="24"/>
        <v>NA</v>
      </c>
      <c r="AA197" s="575"/>
      <c r="AB197" s="575"/>
      <c r="AC197" s="575"/>
      <c r="AD197" s="575"/>
      <c r="AE197" s="575"/>
    </row>
    <row r="198" spans="1:31" ht="35.25" customHeight="1" thickTop="1" thickBot="1">
      <c r="A198" s="563">
        <v>16.5</v>
      </c>
      <c r="B198" s="564"/>
      <c r="C198" s="564"/>
      <c r="D198" s="564"/>
      <c r="E198" s="564"/>
      <c r="F198" s="577" t="s">
        <v>1322</v>
      </c>
      <c r="G198" s="578"/>
      <c r="H198" s="578"/>
      <c r="I198" s="567" t="str">
        <f t="shared" si="19"/>
        <v>No hay ejecución</v>
      </c>
      <c r="J198" s="568" t="str">
        <f t="shared" si="20"/>
        <v>NA</v>
      </c>
      <c r="K198" s="578"/>
      <c r="L198" s="575"/>
      <c r="M198" s="575"/>
      <c r="N198" s="575"/>
      <c r="O198" s="567" t="str">
        <f t="shared" si="21"/>
        <v>No hay ejecución</v>
      </c>
      <c r="P198" s="568" t="str">
        <f t="shared" si="22"/>
        <v>NA</v>
      </c>
      <c r="Q198" s="575"/>
      <c r="R198" s="575"/>
      <c r="S198" s="575"/>
      <c r="T198" s="567" t="str">
        <f t="shared" si="17"/>
        <v>No hay ejecución</v>
      </c>
      <c r="U198" s="568" t="str">
        <f t="shared" si="18"/>
        <v>NA</v>
      </c>
      <c r="V198" s="575"/>
      <c r="W198" s="607"/>
      <c r="X198" s="607"/>
      <c r="Y198" s="567" t="str">
        <f t="shared" si="23"/>
        <v>No hay ejecución</v>
      </c>
      <c r="Z198" s="568" t="str">
        <f t="shared" si="24"/>
        <v>NA</v>
      </c>
      <c r="AA198" s="575"/>
      <c r="AB198" s="575"/>
      <c r="AC198" s="575"/>
      <c r="AD198" s="575"/>
      <c r="AE198" s="575"/>
    </row>
    <row r="199" spans="1:31" ht="35.25" customHeight="1" thickTop="1" thickBot="1">
      <c r="A199" s="563">
        <v>16.600000000000001</v>
      </c>
      <c r="B199" s="564"/>
      <c r="C199" s="564"/>
      <c r="D199" s="564"/>
      <c r="E199" s="564"/>
      <c r="F199" s="577" t="s">
        <v>1323</v>
      </c>
      <c r="G199" s="578"/>
      <c r="H199" s="578"/>
      <c r="I199" s="567" t="str">
        <f t="shared" si="19"/>
        <v>No hay ejecución</v>
      </c>
      <c r="J199" s="568" t="str">
        <f t="shared" si="20"/>
        <v>NA</v>
      </c>
      <c r="K199" s="578"/>
      <c r="L199" s="575"/>
      <c r="M199" s="575"/>
      <c r="N199" s="575"/>
      <c r="O199" s="567" t="str">
        <f t="shared" si="21"/>
        <v>No hay ejecución</v>
      </c>
      <c r="P199" s="568" t="str">
        <f t="shared" si="22"/>
        <v>NA</v>
      </c>
      <c r="Q199" s="575"/>
      <c r="R199" s="575"/>
      <c r="S199" s="575"/>
      <c r="T199" s="567" t="str">
        <f t="shared" si="17"/>
        <v>No hay ejecución</v>
      </c>
      <c r="U199" s="568" t="str">
        <f t="shared" si="18"/>
        <v>NA</v>
      </c>
      <c r="V199" s="575"/>
      <c r="W199" s="607"/>
      <c r="X199" s="607"/>
      <c r="Y199" s="567" t="str">
        <f t="shared" si="23"/>
        <v>No hay ejecución</v>
      </c>
      <c r="Z199" s="568" t="str">
        <f t="shared" si="24"/>
        <v>NA</v>
      </c>
      <c r="AA199" s="575"/>
      <c r="AB199" s="575"/>
      <c r="AC199" s="575"/>
      <c r="AD199" s="575"/>
      <c r="AE199" s="575"/>
    </row>
    <row r="200" spans="1:31" ht="35.25" hidden="1" customHeight="1" thickTop="1" thickBot="1">
      <c r="A200" s="563">
        <v>16.600000000000001</v>
      </c>
      <c r="B200" s="564"/>
      <c r="C200" s="564"/>
      <c r="D200" s="564"/>
      <c r="E200" s="564"/>
      <c r="F200" s="577" t="s">
        <v>1323</v>
      </c>
      <c r="G200" s="578"/>
      <c r="H200" s="578"/>
      <c r="I200" s="567" t="str">
        <f t="shared" si="19"/>
        <v>No hay ejecución</v>
      </c>
      <c r="J200" s="568" t="str">
        <f t="shared" si="20"/>
        <v>NA</v>
      </c>
      <c r="K200" s="578"/>
      <c r="L200" s="575"/>
      <c r="M200" s="575"/>
      <c r="N200" s="575"/>
      <c r="O200" s="567" t="str">
        <f t="shared" si="21"/>
        <v>No hay ejecución</v>
      </c>
      <c r="P200" s="568" t="str">
        <f t="shared" si="22"/>
        <v>NA</v>
      </c>
      <c r="Q200" s="575"/>
      <c r="R200" s="575"/>
      <c r="S200" s="575"/>
      <c r="T200" s="567" t="str">
        <f t="shared" si="17"/>
        <v>No hay ejecución</v>
      </c>
      <c r="U200" s="568" t="str">
        <f t="shared" si="18"/>
        <v>NA</v>
      </c>
      <c r="V200" s="575"/>
      <c r="W200" s="607">
        <v>0</v>
      </c>
      <c r="X200" s="607">
        <v>0</v>
      </c>
      <c r="Y200" s="567" t="str">
        <f t="shared" si="23"/>
        <v>No hay Programación</v>
      </c>
      <c r="Z200" s="568" t="str">
        <f t="shared" si="24"/>
        <v>De acuerdo con lo programado</v>
      </c>
      <c r="AA200" s="575"/>
      <c r="AB200" s="575"/>
      <c r="AC200" s="575"/>
      <c r="AD200" s="575"/>
      <c r="AE200" s="575"/>
    </row>
    <row r="201" spans="1:31" ht="35.25" customHeight="1" thickTop="1" thickBot="1">
      <c r="A201" s="563">
        <v>16.7</v>
      </c>
      <c r="B201" s="564"/>
      <c r="C201" s="564"/>
      <c r="D201" s="564"/>
      <c r="E201" s="564"/>
      <c r="F201" s="577" t="s">
        <v>1324</v>
      </c>
      <c r="G201" s="578"/>
      <c r="H201" s="578"/>
      <c r="I201" s="567" t="str">
        <f t="shared" si="19"/>
        <v>No hay ejecución</v>
      </c>
      <c r="J201" s="568" t="str">
        <f t="shared" si="20"/>
        <v>NA</v>
      </c>
      <c r="K201" s="578"/>
      <c r="L201" s="575"/>
      <c r="M201" s="575"/>
      <c r="N201" s="575"/>
      <c r="O201" s="567" t="str">
        <f t="shared" si="21"/>
        <v>No hay ejecución</v>
      </c>
      <c r="P201" s="568" t="str">
        <f t="shared" si="22"/>
        <v>NA</v>
      </c>
      <c r="Q201" s="575"/>
      <c r="R201" s="575"/>
      <c r="S201" s="575"/>
      <c r="T201" s="567" t="str">
        <f t="shared" si="17"/>
        <v>No hay ejecución</v>
      </c>
      <c r="U201" s="568" t="str">
        <f t="shared" si="18"/>
        <v>NA</v>
      </c>
      <c r="V201" s="575"/>
      <c r="W201" s="607"/>
      <c r="X201" s="607"/>
      <c r="Y201" s="567" t="str">
        <f t="shared" si="23"/>
        <v>No hay ejecución</v>
      </c>
      <c r="Z201" s="568" t="str">
        <f t="shared" si="24"/>
        <v>NA</v>
      </c>
      <c r="AA201" s="575"/>
      <c r="AB201" s="575"/>
      <c r="AC201" s="575"/>
      <c r="AD201" s="575"/>
      <c r="AE201" s="575"/>
    </row>
    <row r="202" spans="1:31" ht="35.25" customHeight="1" thickTop="1" thickBot="1">
      <c r="A202" s="563">
        <v>16.7</v>
      </c>
      <c r="B202" s="564"/>
      <c r="C202" s="564"/>
      <c r="D202" s="564"/>
      <c r="E202" s="564"/>
      <c r="F202" s="577" t="s">
        <v>1324</v>
      </c>
      <c r="G202" s="578"/>
      <c r="H202" s="578"/>
      <c r="I202" s="567" t="str">
        <f t="shared" si="19"/>
        <v>No hay ejecución</v>
      </c>
      <c r="J202" s="568" t="str">
        <f t="shared" si="20"/>
        <v>NA</v>
      </c>
      <c r="K202" s="578"/>
      <c r="L202" s="575"/>
      <c r="M202" s="575"/>
      <c r="N202" s="575"/>
      <c r="O202" s="567" t="str">
        <f t="shared" si="21"/>
        <v>No hay ejecución</v>
      </c>
      <c r="P202" s="568" t="str">
        <f t="shared" si="22"/>
        <v>NA</v>
      </c>
      <c r="Q202" s="575"/>
      <c r="R202" s="575"/>
      <c r="S202" s="575"/>
      <c r="T202" s="567" t="str">
        <f t="shared" si="17"/>
        <v>No hay ejecución</v>
      </c>
      <c r="U202" s="568" t="str">
        <f t="shared" si="18"/>
        <v>NA</v>
      </c>
      <c r="V202" s="575"/>
      <c r="W202" s="607"/>
      <c r="X202" s="607"/>
      <c r="Y202" s="567" t="str">
        <f t="shared" si="23"/>
        <v>No hay ejecución</v>
      </c>
      <c r="Z202" s="568" t="str">
        <f t="shared" si="24"/>
        <v>NA</v>
      </c>
      <c r="AA202" s="575"/>
      <c r="AB202" s="575"/>
      <c r="AC202" s="575"/>
      <c r="AD202" s="575"/>
      <c r="AE202" s="575"/>
    </row>
    <row r="203" spans="1:31" ht="35.25" customHeight="1" thickTop="1" thickBot="1">
      <c r="A203" s="563">
        <v>16.8</v>
      </c>
      <c r="B203" s="564"/>
      <c r="C203" s="564"/>
      <c r="D203" s="564"/>
      <c r="E203" s="564"/>
      <c r="F203" s="577" t="s">
        <v>1325</v>
      </c>
      <c r="G203" s="578"/>
      <c r="H203" s="578"/>
      <c r="I203" s="567" t="str">
        <f t="shared" si="19"/>
        <v>No hay ejecución</v>
      </c>
      <c r="J203" s="568" t="str">
        <f t="shared" si="20"/>
        <v>NA</v>
      </c>
      <c r="K203" s="578"/>
      <c r="L203" s="575"/>
      <c r="M203" s="575"/>
      <c r="N203" s="575"/>
      <c r="O203" s="567" t="str">
        <f t="shared" si="21"/>
        <v>No hay ejecución</v>
      </c>
      <c r="P203" s="568" t="str">
        <f t="shared" si="22"/>
        <v>NA</v>
      </c>
      <c r="Q203" s="575"/>
      <c r="R203" s="575"/>
      <c r="S203" s="575"/>
      <c r="T203" s="567" t="str">
        <f t="shared" si="17"/>
        <v>No hay ejecución</v>
      </c>
      <c r="U203" s="568" t="str">
        <f t="shared" si="18"/>
        <v>NA</v>
      </c>
      <c r="V203" s="575"/>
      <c r="W203" s="607"/>
      <c r="X203" s="607"/>
      <c r="Y203" s="567" t="str">
        <f t="shared" si="23"/>
        <v>No hay ejecución</v>
      </c>
      <c r="Z203" s="568" t="str">
        <f t="shared" si="24"/>
        <v>NA</v>
      </c>
      <c r="AA203" s="575"/>
      <c r="AB203" s="575"/>
      <c r="AC203" s="575"/>
      <c r="AD203" s="575"/>
      <c r="AE203" s="575"/>
    </row>
    <row r="204" spans="1:31" ht="35.25" customHeight="1" thickTop="1" thickBot="1">
      <c r="A204" s="563">
        <v>16.899999999999999</v>
      </c>
      <c r="B204" s="564"/>
      <c r="C204" s="564"/>
      <c r="D204" s="564"/>
      <c r="E204" s="564"/>
      <c r="F204" s="577" t="s">
        <v>1326</v>
      </c>
      <c r="G204" s="578"/>
      <c r="H204" s="578"/>
      <c r="I204" s="567" t="str">
        <f t="shared" si="19"/>
        <v>No hay ejecución</v>
      </c>
      <c r="J204" s="568" t="str">
        <f t="shared" si="20"/>
        <v>NA</v>
      </c>
      <c r="K204" s="578"/>
      <c r="L204" s="575"/>
      <c r="M204" s="575"/>
      <c r="N204" s="575"/>
      <c r="O204" s="567" t="str">
        <f t="shared" si="21"/>
        <v>No hay ejecución</v>
      </c>
      <c r="P204" s="568" t="str">
        <f t="shared" si="22"/>
        <v>NA</v>
      </c>
      <c r="Q204" s="575"/>
      <c r="R204" s="575"/>
      <c r="S204" s="575"/>
      <c r="T204" s="567" t="str">
        <f t="shared" si="17"/>
        <v>No hay ejecución</v>
      </c>
      <c r="U204" s="568" t="str">
        <f t="shared" si="18"/>
        <v>NA</v>
      </c>
      <c r="V204" s="575"/>
      <c r="W204" s="607">
        <v>10</v>
      </c>
      <c r="X204" s="607">
        <v>10</v>
      </c>
      <c r="Y204" s="567">
        <f t="shared" si="23"/>
        <v>1</v>
      </c>
      <c r="Z204" s="568" t="str">
        <f t="shared" si="24"/>
        <v>De acuerdo con lo programado</v>
      </c>
      <c r="AA204" s="575"/>
      <c r="AB204" s="575"/>
      <c r="AC204" s="575"/>
      <c r="AD204" s="575"/>
      <c r="AE204" s="575"/>
    </row>
    <row r="205" spans="1:31" ht="35.25" customHeight="1" thickTop="1" thickBot="1">
      <c r="A205" s="563">
        <v>16.899999999999999</v>
      </c>
      <c r="B205" s="564"/>
      <c r="C205" s="564"/>
      <c r="D205" s="564"/>
      <c r="E205" s="564"/>
      <c r="F205" s="577" t="s">
        <v>1326</v>
      </c>
      <c r="G205" s="578"/>
      <c r="H205" s="578"/>
      <c r="I205" s="567" t="str">
        <f t="shared" si="19"/>
        <v>No hay ejecución</v>
      </c>
      <c r="J205" s="568" t="str">
        <f t="shared" si="20"/>
        <v>NA</v>
      </c>
      <c r="K205" s="578"/>
      <c r="L205" s="575"/>
      <c r="M205" s="575"/>
      <c r="N205" s="575"/>
      <c r="O205" s="567" t="str">
        <f t="shared" si="21"/>
        <v>No hay ejecución</v>
      </c>
      <c r="P205" s="568" t="str">
        <f t="shared" si="22"/>
        <v>NA</v>
      </c>
      <c r="Q205" s="575"/>
      <c r="R205" s="575"/>
      <c r="S205" s="575"/>
      <c r="T205" s="567" t="str">
        <f t="shared" ref="T205:T268" si="25">IF(S205="","No hay ejecución",IF(AND(R205=0),"No hay Programación", S205/R205))</f>
        <v>No hay ejecución</v>
      </c>
      <c r="U205" s="568" t="str">
        <f t="shared" ref="U205:U268" si="26">IF(T205="No hay ejecución","NA",IF(T205&gt;=90%,"De acuerdo con lo programado",IF(T205&gt;=51%,"Atraso Leve",IF(T205&lt;=50%,"En riesgo cumplimiento"))))</f>
        <v>NA</v>
      </c>
      <c r="V205" s="575"/>
      <c r="W205" s="607"/>
      <c r="X205" s="607"/>
      <c r="Y205" s="567" t="str">
        <f t="shared" si="23"/>
        <v>No hay ejecución</v>
      </c>
      <c r="Z205" s="568" t="str">
        <f t="shared" si="24"/>
        <v>NA</v>
      </c>
      <c r="AA205" s="575"/>
      <c r="AB205" s="575"/>
      <c r="AC205" s="575"/>
      <c r="AD205" s="575"/>
      <c r="AE205" s="575"/>
    </row>
    <row r="206" spans="1:31" ht="35.25" customHeight="1" thickTop="1" thickBot="1">
      <c r="A206" s="563">
        <v>16.899999999999999</v>
      </c>
      <c r="B206" s="564"/>
      <c r="C206" s="564"/>
      <c r="D206" s="564"/>
      <c r="E206" s="564"/>
      <c r="F206" s="577" t="s">
        <v>1326</v>
      </c>
      <c r="G206" s="578"/>
      <c r="H206" s="578"/>
      <c r="I206" s="567" t="str">
        <f t="shared" ref="I206:I269" si="27">IF(H206="","No hay ejecución",IF(AND(G206=0),"No hay Programación", H206/G206))</f>
        <v>No hay ejecución</v>
      </c>
      <c r="J206" s="568" t="str">
        <f t="shared" ref="J206:J269" si="28">IF(I206="No hay ejecución","NA",IF(I206&gt;=90%,"De acuerdo con lo programado",IF(I206&gt;=51%,"Atraso Leve",IF(I206&lt;=50%,"En riesgo cumplimiento"))))</f>
        <v>NA</v>
      </c>
      <c r="K206" s="578"/>
      <c r="L206" s="575"/>
      <c r="M206" s="575"/>
      <c r="N206" s="575"/>
      <c r="O206" s="567" t="str">
        <f t="shared" ref="O206:O269" si="29">IF(N206="","No hay ejecución",IF(AND(M206=0),"No hay Programación", N206/M206))</f>
        <v>No hay ejecución</v>
      </c>
      <c r="P206" s="568" t="str">
        <f t="shared" ref="P206:P269" si="30">IF(O206="No hay ejecución","NA",IF(O206&gt;=90%,"De acuerdo con lo programado",IF(O206&gt;=51%,"Atraso Leve",IF(O206&lt;=50%,"En riesgo cumplimiento"))))</f>
        <v>NA</v>
      </c>
      <c r="Q206" s="575"/>
      <c r="R206" s="575"/>
      <c r="S206" s="575"/>
      <c r="T206" s="567" t="str">
        <f t="shared" si="25"/>
        <v>No hay ejecución</v>
      </c>
      <c r="U206" s="568" t="str">
        <f t="shared" si="26"/>
        <v>NA</v>
      </c>
      <c r="V206" s="575"/>
      <c r="W206" s="607"/>
      <c r="X206" s="607"/>
      <c r="Y206" s="567" t="str">
        <f t="shared" si="23"/>
        <v>No hay ejecución</v>
      </c>
      <c r="Z206" s="568" t="str">
        <f t="shared" si="24"/>
        <v>NA</v>
      </c>
      <c r="AA206" s="575"/>
      <c r="AB206" s="575"/>
      <c r="AC206" s="575"/>
      <c r="AD206" s="575"/>
      <c r="AE206" s="575"/>
    </row>
    <row r="207" spans="1:31" ht="35.25" customHeight="1" thickTop="1" thickBot="1">
      <c r="A207" s="563">
        <v>16.899999999999999</v>
      </c>
      <c r="B207" s="564"/>
      <c r="C207" s="564"/>
      <c r="D207" s="564"/>
      <c r="E207" s="564"/>
      <c r="F207" s="577" t="s">
        <v>1326</v>
      </c>
      <c r="G207" s="578"/>
      <c r="H207" s="578"/>
      <c r="I207" s="567" t="str">
        <f t="shared" si="27"/>
        <v>No hay ejecución</v>
      </c>
      <c r="J207" s="568" t="str">
        <f t="shared" si="28"/>
        <v>NA</v>
      </c>
      <c r="K207" s="578"/>
      <c r="L207" s="575"/>
      <c r="M207" s="575"/>
      <c r="N207" s="575"/>
      <c r="O207" s="567" t="str">
        <f t="shared" si="29"/>
        <v>No hay ejecución</v>
      </c>
      <c r="P207" s="568" t="str">
        <f t="shared" si="30"/>
        <v>NA</v>
      </c>
      <c r="Q207" s="575"/>
      <c r="R207" s="575"/>
      <c r="S207" s="575"/>
      <c r="T207" s="567" t="str">
        <f t="shared" si="25"/>
        <v>No hay ejecución</v>
      </c>
      <c r="U207" s="568" t="str">
        <f t="shared" si="26"/>
        <v>NA</v>
      </c>
      <c r="V207" s="575"/>
      <c r="W207" s="607"/>
      <c r="X207" s="607"/>
      <c r="Y207" s="567" t="str">
        <f t="shared" ref="Y207:Y270" si="31">IF(X207="","No hay ejecución",IF(AND(W207=0),"No hay Programación", X207/W207))</f>
        <v>No hay ejecución</v>
      </c>
      <c r="Z207" s="568" t="str">
        <f t="shared" ref="Z207:Z270" si="32">IF(Y207="No hay ejecución","NA",IF(Y207&gt;=90%,"De acuerdo con lo programado",IF(Y207&gt;=51%,"Atraso Leve",IF(Y207&lt;=50%,"En riesgo cumplimiento"))))</f>
        <v>NA</v>
      </c>
      <c r="AA207" s="575"/>
      <c r="AB207" s="575"/>
      <c r="AC207" s="575"/>
      <c r="AD207" s="575"/>
      <c r="AE207" s="575"/>
    </row>
    <row r="208" spans="1:31" ht="35.25" customHeight="1" thickTop="1" thickBot="1">
      <c r="A208" s="563">
        <v>16.899999999999999</v>
      </c>
      <c r="B208" s="564"/>
      <c r="C208" s="564"/>
      <c r="D208" s="564"/>
      <c r="E208" s="564"/>
      <c r="F208" s="577" t="s">
        <v>1326</v>
      </c>
      <c r="G208" s="578"/>
      <c r="H208" s="578"/>
      <c r="I208" s="567" t="str">
        <f t="shared" si="27"/>
        <v>No hay ejecución</v>
      </c>
      <c r="J208" s="568" t="str">
        <f t="shared" si="28"/>
        <v>NA</v>
      </c>
      <c r="K208" s="578"/>
      <c r="L208" s="575"/>
      <c r="M208" s="575"/>
      <c r="N208" s="575"/>
      <c r="O208" s="567" t="str">
        <f t="shared" si="29"/>
        <v>No hay ejecución</v>
      </c>
      <c r="P208" s="568" t="str">
        <f t="shared" si="30"/>
        <v>NA</v>
      </c>
      <c r="Q208" s="575"/>
      <c r="R208" s="575"/>
      <c r="S208" s="575"/>
      <c r="T208" s="567" t="str">
        <f t="shared" si="25"/>
        <v>No hay ejecución</v>
      </c>
      <c r="U208" s="568" t="str">
        <f t="shared" si="26"/>
        <v>NA</v>
      </c>
      <c r="V208" s="575"/>
      <c r="W208" s="607"/>
      <c r="X208" s="607"/>
      <c r="Y208" s="567" t="str">
        <f t="shared" si="31"/>
        <v>No hay ejecución</v>
      </c>
      <c r="Z208" s="568" t="str">
        <f t="shared" si="32"/>
        <v>NA</v>
      </c>
      <c r="AA208" s="575"/>
      <c r="AB208" s="575"/>
      <c r="AC208" s="575"/>
      <c r="AD208" s="575"/>
      <c r="AE208" s="575"/>
    </row>
    <row r="209" spans="1:31" ht="35.25" customHeight="1" thickTop="1" thickBot="1">
      <c r="A209" s="563">
        <v>16.899999999999999</v>
      </c>
      <c r="B209" s="564"/>
      <c r="C209" s="564"/>
      <c r="D209" s="564"/>
      <c r="E209" s="564"/>
      <c r="F209" s="577" t="s">
        <v>1326</v>
      </c>
      <c r="G209" s="578"/>
      <c r="H209" s="578"/>
      <c r="I209" s="567" t="str">
        <f t="shared" si="27"/>
        <v>No hay ejecución</v>
      </c>
      <c r="J209" s="568" t="str">
        <f t="shared" si="28"/>
        <v>NA</v>
      </c>
      <c r="K209" s="578"/>
      <c r="L209" s="575"/>
      <c r="M209" s="575"/>
      <c r="N209" s="575"/>
      <c r="O209" s="567" t="str">
        <f t="shared" si="29"/>
        <v>No hay ejecución</v>
      </c>
      <c r="P209" s="568" t="str">
        <f t="shared" si="30"/>
        <v>NA</v>
      </c>
      <c r="Q209" s="575"/>
      <c r="R209" s="575"/>
      <c r="S209" s="575"/>
      <c r="T209" s="567" t="str">
        <f t="shared" si="25"/>
        <v>No hay ejecución</v>
      </c>
      <c r="U209" s="568" t="str">
        <f t="shared" si="26"/>
        <v>NA</v>
      </c>
      <c r="V209" s="575"/>
      <c r="W209" s="607"/>
      <c r="X209" s="607"/>
      <c r="Y209" s="567" t="str">
        <f t="shared" si="31"/>
        <v>No hay ejecución</v>
      </c>
      <c r="Z209" s="568" t="str">
        <f t="shared" si="32"/>
        <v>NA</v>
      </c>
      <c r="AA209" s="575"/>
      <c r="AB209" s="575"/>
      <c r="AC209" s="575"/>
      <c r="AD209" s="575"/>
      <c r="AE209" s="575"/>
    </row>
    <row r="210" spans="1:31" ht="35.25" customHeight="1" thickTop="1" thickBot="1">
      <c r="A210" s="593">
        <v>16.100000000000001</v>
      </c>
      <c r="B210" s="564"/>
      <c r="C210" s="564"/>
      <c r="D210" s="564"/>
      <c r="E210" s="564"/>
      <c r="F210" s="577" t="s">
        <v>1327</v>
      </c>
      <c r="G210" s="578"/>
      <c r="H210" s="578"/>
      <c r="I210" s="567" t="str">
        <f t="shared" si="27"/>
        <v>No hay ejecución</v>
      </c>
      <c r="J210" s="568" t="str">
        <f t="shared" si="28"/>
        <v>NA</v>
      </c>
      <c r="K210" s="578"/>
      <c r="L210" s="575"/>
      <c r="M210" s="575"/>
      <c r="N210" s="575"/>
      <c r="O210" s="567" t="str">
        <f t="shared" si="29"/>
        <v>No hay ejecución</v>
      </c>
      <c r="P210" s="568" t="str">
        <f t="shared" si="30"/>
        <v>NA</v>
      </c>
      <c r="Q210" s="575"/>
      <c r="R210" s="575"/>
      <c r="S210" s="575"/>
      <c r="T210" s="567" t="str">
        <f t="shared" si="25"/>
        <v>No hay ejecución</v>
      </c>
      <c r="U210" s="568" t="str">
        <f t="shared" si="26"/>
        <v>NA</v>
      </c>
      <c r="V210" s="575"/>
      <c r="W210" s="607"/>
      <c r="X210" s="607"/>
      <c r="Y210" s="567" t="str">
        <f t="shared" si="31"/>
        <v>No hay ejecución</v>
      </c>
      <c r="Z210" s="568" t="str">
        <f t="shared" si="32"/>
        <v>NA</v>
      </c>
      <c r="AA210" s="575"/>
      <c r="AB210" s="575"/>
      <c r="AC210" s="575"/>
      <c r="AD210" s="575"/>
      <c r="AE210" s="575"/>
    </row>
    <row r="211" spans="1:31" ht="35.25" customHeight="1" thickTop="1" thickBot="1">
      <c r="A211" s="593">
        <v>16.100000000000001</v>
      </c>
      <c r="B211" s="564"/>
      <c r="C211" s="564"/>
      <c r="D211" s="564"/>
      <c r="E211" s="564"/>
      <c r="F211" s="577" t="s">
        <v>1327</v>
      </c>
      <c r="G211" s="578"/>
      <c r="H211" s="578"/>
      <c r="I211" s="567" t="str">
        <f t="shared" si="27"/>
        <v>No hay ejecución</v>
      </c>
      <c r="J211" s="568" t="str">
        <f t="shared" si="28"/>
        <v>NA</v>
      </c>
      <c r="K211" s="578"/>
      <c r="L211" s="575"/>
      <c r="M211" s="575"/>
      <c r="N211" s="575"/>
      <c r="O211" s="567" t="str">
        <f t="shared" si="29"/>
        <v>No hay ejecución</v>
      </c>
      <c r="P211" s="568" t="str">
        <f t="shared" si="30"/>
        <v>NA</v>
      </c>
      <c r="Q211" s="575"/>
      <c r="R211" s="575"/>
      <c r="S211" s="575"/>
      <c r="T211" s="567" t="str">
        <f t="shared" si="25"/>
        <v>No hay ejecución</v>
      </c>
      <c r="U211" s="568" t="str">
        <f t="shared" si="26"/>
        <v>NA</v>
      </c>
      <c r="V211" s="575"/>
      <c r="W211" s="607"/>
      <c r="X211" s="607"/>
      <c r="Y211" s="567" t="str">
        <f t="shared" si="31"/>
        <v>No hay ejecución</v>
      </c>
      <c r="Z211" s="568" t="str">
        <f t="shared" si="32"/>
        <v>NA</v>
      </c>
      <c r="AA211" s="575"/>
      <c r="AB211" s="575"/>
      <c r="AC211" s="575"/>
      <c r="AD211" s="575"/>
      <c r="AE211" s="575"/>
    </row>
    <row r="212" spans="1:31" ht="35.25" customHeight="1" thickTop="1" thickBot="1">
      <c r="A212" s="593">
        <v>16.100000000000001</v>
      </c>
      <c r="B212" s="564"/>
      <c r="C212" s="564"/>
      <c r="D212" s="564"/>
      <c r="E212" s="564"/>
      <c r="F212" s="577" t="s">
        <v>1327</v>
      </c>
      <c r="G212" s="578"/>
      <c r="H212" s="578"/>
      <c r="I212" s="567" t="str">
        <f t="shared" si="27"/>
        <v>No hay ejecución</v>
      </c>
      <c r="J212" s="568" t="str">
        <f t="shared" si="28"/>
        <v>NA</v>
      </c>
      <c r="K212" s="578"/>
      <c r="L212" s="575"/>
      <c r="M212" s="575"/>
      <c r="N212" s="575"/>
      <c r="O212" s="567" t="str">
        <f t="shared" si="29"/>
        <v>No hay ejecución</v>
      </c>
      <c r="P212" s="568" t="str">
        <f t="shared" si="30"/>
        <v>NA</v>
      </c>
      <c r="Q212" s="575"/>
      <c r="R212" s="575"/>
      <c r="S212" s="575"/>
      <c r="T212" s="567" t="str">
        <f t="shared" si="25"/>
        <v>No hay ejecución</v>
      </c>
      <c r="U212" s="568" t="str">
        <f t="shared" si="26"/>
        <v>NA</v>
      </c>
      <c r="V212" s="575"/>
      <c r="W212" s="607"/>
      <c r="X212" s="607"/>
      <c r="Y212" s="567" t="str">
        <f t="shared" si="31"/>
        <v>No hay ejecución</v>
      </c>
      <c r="Z212" s="568" t="str">
        <f t="shared" si="32"/>
        <v>NA</v>
      </c>
      <c r="AA212" s="575"/>
      <c r="AB212" s="575"/>
      <c r="AC212" s="575"/>
      <c r="AD212" s="575"/>
      <c r="AE212" s="575"/>
    </row>
    <row r="213" spans="1:31" ht="35.25" customHeight="1" thickTop="1" thickBot="1">
      <c r="A213" s="593">
        <v>16.100000000000001</v>
      </c>
      <c r="B213" s="564"/>
      <c r="C213" s="564"/>
      <c r="D213" s="564"/>
      <c r="E213" s="564"/>
      <c r="F213" s="577" t="s">
        <v>1327</v>
      </c>
      <c r="G213" s="578"/>
      <c r="H213" s="578"/>
      <c r="I213" s="567" t="str">
        <f t="shared" si="27"/>
        <v>No hay ejecución</v>
      </c>
      <c r="J213" s="568" t="str">
        <f t="shared" si="28"/>
        <v>NA</v>
      </c>
      <c r="K213" s="578"/>
      <c r="L213" s="575"/>
      <c r="M213" s="575"/>
      <c r="N213" s="575"/>
      <c r="O213" s="567" t="str">
        <f t="shared" si="29"/>
        <v>No hay ejecución</v>
      </c>
      <c r="P213" s="568" t="str">
        <f t="shared" si="30"/>
        <v>NA</v>
      </c>
      <c r="Q213" s="575"/>
      <c r="R213" s="575"/>
      <c r="S213" s="575"/>
      <c r="T213" s="567" t="str">
        <f t="shared" si="25"/>
        <v>No hay ejecución</v>
      </c>
      <c r="U213" s="568" t="str">
        <f t="shared" si="26"/>
        <v>NA</v>
      </c>
      <c r="V213" s="575"/>
      <c r="W213" s="607"/>
      <c r="X213" s="607"/>
      <c r="Y213" s="567" t="str">
        <f t="shared" si="31"/>
        <v>No hay ejecución</v>
      </c>
      <c r="Z213" s="568" t="str">
        <f t="shared" si="32"/>
        <v>NA</v>
      </c>
      <c r="AA213" s="575"/>
      <c r="AB213" s="575"/>
      <c r="AC213" s="575"/>
      <c r="AD213" s="575"/>
      <c r="AE213" s="575"/>
    </row>
    <row r="214" spans="1:31" ht="35.25" customHeight="1" thickTop="1" thickBot="1">
      <c r="A214" s="593">
        <v>16.100000000000001</v>
      </c>
      <c r="B214" s="564"/>
      <c r="C214" s="564"/>
      <c r="D214" s="564"/>
      <c r="E214" s="564"/>
      <c r="F214" s="577" t="s">
        <v>1327</v>
      </c>
      <c r="G214" s="578"/>
      <c r="H214" s="578"/>
      <c r="I214" s="567" t="str">
        <f t="shared" si="27"/>
        <v>No hay ejecución</v>
      </c>
      <c r="J214" s="568" t="str">
        <f t="shared" si="28"/>
        <v>NA</v>
      </c>
      <c r="K214" s="578"/>
      <c r="L214" s="575"/>
      <c r="M214" s="575"/>
      <c r="N214" s="575"/>
      <c r="O214" s="567" t="str">
        <f t="shared" si="29"/>
        <v>No hay ejecución</v>
      </c>
      <c r="P214" s="568" t="str">
        <f t="shared" si="30"/>
        <v>NA</v>
      </c>
      <c r="Q214" s="575"/>
      <c r="R214" s="575"/>
      <c r="S214" s="575"/>
      <c r="T214" s="567" t="str">
        <f t="shared" si="25"/>
        <v>No hay ejecución</v>
      </c>
      <c r="U214" s="568" t="str">
        <f t="shared" si="26"/>
        <v>NA</v>
      </c>
      <c r="V214" s="575"/>
      <c r="W214" s="607"/>
      <c r="X214" s="607"/>
      <c r="Y214" s="567" t="str">
        <f t="shared" si="31"/>
        <v>No hay ejecución</v>
      </c>
      <c r="Z214" s="568" t="str">
        <f t="shared" si="32"/>
        <v>NA</v>
      </c>
      <c r="AA214" s="575"/>
      <c r="AB214" s="575"/>
      <c r="AC214" s="575"/>
      <c r="AD214" s="575"/>
      <c r="AE214" s="575"/>
    </row>
    <row r="215" spans="1:31" ht="35.25" customHeight="1" thickTop="1" thickBot="1">
      <c r="A215" s="593">
        <v>16.100000000000001</v>
      </c>
      <c r="B215" s="564"/>
      <c r="C215" s="564"/>
      <c r="D215" s="564"/>
      <c r="E215" s="564"/>
      <c r="F215" s="577" t="s">
        <v>1327</v>
      </c>
      <c r="G215" s="578"/>
      <c r="H215" s="578"/>
      <c r="I215" s="567" t="str">
        <f t="shared" si="27"/>
        <v>No hay ejecución</v>
      </c>
      <c r="J215" s="568" t="str">
        <f t="shared" si="28"/>
        <v>NA</v>
      </c>
      <c r="K215" s="578"/>
      <c r="L215" s="575"/>
      <c r="M215" s="575"/>
      <c r="N215" s="575"/>
      <c r="O215" s="567" t="str">
        <f t="shared" si="29"/>
        <v>No hay ejecución</v>
      </c>
      <c r="P215" s="568" t="str">
        <f t="shared" si="30"/>
        <v>NA</v>
      </c>
      <c r="Q215" s="575"/>
      <c r="R215" s="575"/>
      <c r="S215" s="575"/>
      <c r="T215" s="567" t="str">
        <f t="shared" si="25"/>
        <v>No hay ejecución</v>
      </c>
      <c r="U215" s="568" t="str">
        <f t="shared" si="26"/>
        <v>NA</v>
      </c>
      <c r="V215" s="575"/>
      <c r="W215" s="607"/>
      <c r="X215" s="607"/>
      <c r="Y215" s="567" t="str">
        <f t="shared" si="31"/>
        <v>No hay ejecución</v>
      </c>
      <c r="Z215" s="568" t="str">
        <f t="shared" si="32"/>
        <v>NA</v>
      </c>
      <c r="AA215" s="575"/>
      <c r="AB215" s="575"/>
      <c r="AC215" s="575"/>
      <c r="AD215" s="575"/>
      <c r="AE215" s="575"/>
    </row>
    <row r="216" spans="1:31" ht="35.25" customHeight="1" thickTop="1" thickBot="1">
      <c r="A216" s="593">
        <v>16.100000000000001</v>
      </c>
      <c r="B216" s="564"/>
      <c r="C216" s="564"/>
      <c r="D216" s="564"/>
      <c r="E216" s="564"/>
      <c r="F216" s="577" t="s">
        <v>1327</v>
      </c>
      <c r="G216" s="578"/>
      <c r="H216" s="578"/>
      <c r="I216" s="567" t="str">
        <f t="shared" si="27"/>
        <v>No hay ejecución</v>
      </c>
      <c r="J216" s="568" t="str">
        <f t="shared" si="28"/>
        <v>NA</v>
      </c>
      <c r="K216" s="578"/>
      <c r="L216" s="575"/>
      <c r="M216" s="575"/>
      <c r="N216" s="575"/>
      <c r="O216" s="567" t="str">
        <f t="shared" si="29"/>
        <v>No hay ejecución</v>
      </c>
      <c r="P216" s="568" t="str">
        <f t="shared" si="30"/>
        <v>NA</v>
      </c>
      <c r="Q216" s="575"/>
      <c r="R216" s="575"/>
      <c r="S216" s="575"/>
      <c r="T216" s="567" t="str">
        <f t="shared" si="25"/>
        <v>No hay ejecución</v>
      </c>
      <c r="U216" s="568" t="str">
        <f t="shared" si="26"/>
        <v>NA</v>
      </c>
      <c r="V216" s="575"/>
      <c r="W216" s="607"/>
      <c r="X216" s="607"/>
      <c r="Y216" s="567" t="str">
        <f t="shared" si="31"/>
        <v>No hay ejecución</v>
      </c>
      <c r="Z216" s="568" t="str">
        <f t="shared" si="32"/>
        <v>NA</v>
      </c>
      <c r="AA216" s="575"/>
      <c r="AB216" s="575"/>
      <c r="AC216" s="575"/>
      <c r="AD216" s="575"/>
      <c r="AE216" s="575"/>
    </row>
    <row r="217" spans="1:31" ht="35.25" customHeight="1" thickTop="1" thickBot="1">
      <c r="A217" s="593">
        <v>16.100000000000001</v>
      </c>
      <c r="B217" s="564"/>
      <c r="C217" s="564"/>
      <c r="D217" s="564"/>
      <c r="E217" s="564"/>
      <c r="F217" s="577" t="s">
        <v>1327</v>
      </c>
      <c r="G217" s="578"/>
      <c r="H217" s="578"/>
      <c r="I217" s="567" t="str">
        <f t="shared" si="27"/>
        <v>No hay ejecución</v>
      </c>
      <c r="J217" s="568" t="str">
        <f t="shared" si="28"/>
        <v>NA</v>
      </c>
      <c r="K217" s="578"/>
      <c r="L217" s="575"/>
      <c r="M217" s="575"/>
      <c r="N217" s="575"/>
      <c r="O217" s="567" t="str">
        <f t="shared" si="29"/>
        <v>No hay ejecución</v>
      </c>
      <c r="P217" s="568" t="str">
        <f t="shared" si="30"/>
        <v>NA</v>
      </c>
      <c r="Q217" s="575"/>
      <c r="R217" s="575"/>
      <c r="S217" s="575"/>
      <c r="T217" s="567" t="str">
        <f t="shared" si="25"/>
        <v>No hay ejecución</v>
      </c>
      <c r="U217" s="568" t="str">
        <f t="shared" si="26"/>
        <v>NA</v>
      </c>
      <c r="V217" s="575"/>
      <c r="W217" s="607"/>
      <c r="X217" s="607"/>
      <c r="Y217" s="567" t="str">
        <f t="shared" si="31"/>
        <v>No hay ejecución</v>
      </c>
      <c r="Z217" s="568" t="str">
        <f t="shared" si="32"/>
        <v>NA</v>
      </c>
      <c r="AA217" s="575"/>
      <c r="AB217" s="575"/>
      <c r="AC217" s="575"/>
      <c r="AD217" s="575"/>
      <c r="AE217" s="575"/>
    </row>
    <row r="218" spans="1:31" ht="35.25" customHeight="1" thickTop="1" thickBot="1">
      <c r="A218" s="563">
        <v>16.11</v>
      </c>
      <c r="B218" s="564"/>
      <c r="C218" s="564"/>
      <c r="D218" s="564"/>
      <c r="E218" s="564"/>
      <c r="F218" s="577" t="s">
        <v>1328</v>
      </c>
      <c r="G218" s="578"/>
      <c r="H218" s="578"/>
      <c r="I218" s="567" t="str">
        <f t="shared" si="27"/>
        <v>No hay ejecución</v>
      </c>
      <c r="J218" s="568" t="str">
        <f t="shared" si="28"/>
        <v>NA</v>
      </c>
      <c r="K218" s="578"/>
      <c r="L218" s="575"/>
      <c r="M218" s="575"/>
      <c r="N218" s="575"/>
      <c r="O218" s="567" t="str">
        <f t="shared" si="29"/>
        <v>No hay ejecución</v>
      </c>
      <c r="P218" s="568" t="str">
        <f t="shared" si="30"/>
        <v>NA</v>
      </c>
      <c r="Q218" s="575"/>
      <c r="R218" s="575"/>
      <c r="S218" s="575"/>
      <c r="T218" s="567" t="str">
        <f t="shared" si="25"/>
        <v>No hay ejecución</v>
      </c>
      <c r="U218" s="568" t="str">
        <f t="shared" si="26"/>
        <v>NA</v>
      </c>
      <c r="V218" s="575"/>
      <c r="W218" s="607">
        <v>14</v>
      </c>
      <c r="X218" s="607">
        <v>14</v>
      </c>
      <c r="Y218" s="567">
        <f t="shared" si="31"/>
        <v>1</v>
      </c>
      <c r="Z218" s="568" t="str">
        <f t="shared" si="32"/>
        <v>De acuerdo con lo programado</v>
      </c>
      <c r="AA218" s="575"/>
      <c r="AB218" s="575"/>
      <c r="AC218" s="575"/>
      <c r="AD218" s="575"/>
      <c r="AE218" s="575"/>
    </row>
    <row r="219" spans="1:31" ht="35.25" customHeight="1" thickTop="1" thickBot="1">
      <c r="A219" s="563">
        <v>16.11</v>
      </c>
      <c r="B219" s="564"/>
      <c r="C219" s="564"/>
      <c r="D219" s="564"/>
      <c r="E219" s="564"/>
      <c r="F219" s="577" t="s">
        <v>1328</v>
      </c>
      <c r="G219" s="578"/>
      <c r="H219" s="578"/>
      <c r="I219" s="567" t="str">
        <f t="shared" si="27"/>
        <v>No hay ejecución</v>
      </c>
      <c r="J219" s="568" t="str">
        <f t="shared" si="28"/>
        <v>NA</v>
      </c>
      <c r="K219" s="578"/>
      <c r="L219" s="575"/>
      <c r="M219" s="575"/>
      <c r="N219" s="575"/>
      <c r="O219" s="567" t="str">
        <f t="shared" si="29"/>
        <v>No hay ejecución</v>
      </c>
      <c r="P219" s="568" t="str">
        <f t="shared" si="30"/>
        <v>NA</v>
      </c>
      <c r="Q219" s="575"/>
      <c r="R219" s="575"/>
      <c r="S219" s="575"/>
      <c r="T219" s="567" t="str">
        <f t="shared" si="25"/>
        <v>No hay ejecución</v>
      </c>
      <c r="U219" s="568" t="str">
        <f t="shared" si="26"/>
        <v>NA</v>
      </c>
      <c r="V219" s="575"/>
      <c r="W219" s="607"/>
      <c r="X219" s="607"/>
      <c r="Y219" s="567" t="str">
        <f t="shared" si="31"/>
        <v>No hay ejecución</v>
      </c>
      <c r="Z219" s="568" t="str">
        <f t="shared" si="32"/>
        <v>NA</v>
      </c>
      <c r="AA219" s="575"/>
      <c r="AB219" s="575"/>
      <c r="AC219" s="575"/>
      <c r="AD219" s="575"/>
      <c r="AE219" s="575"/>
    </row>
    <row r="220" spans="1:31" ht="35.25" customHeight="1" thickTop="1" thickBot="1">
      <c r="A220" s="563">
        <v>16.11</v>
      </c>
      <c r="B220" s="564"/>
      <c r="C220" s="564"/>
      <c r="D220" s="564"/>
      <c r="E220" s="564"/>
      <c r="F220" s="577" t="s">
        <v>1328</v>
      </c>
      <c r="G220" s="578"/>
      <c r="H220" s="578"/>
      <c r="I220" s="567" t="str">
        <f t="shared" si="27"/>
        <v>No hay ejecución</v>
      </c>
      <c r="J220" s="568" t="str">
        <f t="shared" si="28"/>
        <v>NA</v>
      </c>
      <c r="K220" s="578"/>
      <c r="L220" s="575"/>
      <c r="M220" s="575"/>
      <c r="N220" s="575"/>
      <c r="O220" s="567" t="str">
        <f t="shared" si="29"/>
        <v>No hay ejecución</v>
      </c>
      <c r="P220" s="568" t="str">
        <f t="shared" si="30"/>
        <v>NA</v>
      </c>
      <c r="Q220" s="575"/>
      <c r="R220" s="575"/>
      <c r="S220" s="575"/>
      <c r="T220" s="567" t="str">
        <f t="shared" si="25"/>
        <v>No hay ejecución</v>
      </c>
      <c r="U220" s="568" t="str">
        <f t="shared" si="26"/>
        <v>NA</v>
      </c>
      <c r="V220" s="575"/>
      <c r="W220" s="607"/>
      <c r="X220" s="607"/>
      <c r="Y220" s="567" t="str">
        <f t="shared" si="31"/>
        <v>No hay ejecución</v>
      </c>
      <c r="Z220" s="568" t="str">
        <f t="shared" si="32"/>
        <v>NA</v>
      </c>
      <c r="AA220" s="575"/>
      <c r="AB220" s="575"/>
      <c r="AC220" s="575"/>
      <c r="AD220" s="575"/>
      <c r="AE220" s="575"/>
    </row>
    <row r="221" spans="1:31" ht="35.25" customHeight="1" thickTop="1" thickBot="1">
      <c r="A221" s="563">
        <v>16.11</v>
      </c>
      <c r="B221" s="564"/>
      <c r="C221" s="564"/>
      <c r="D221" s="564"/>
      <c r="E221" s="564"/>
      <c r="F221" s="577" t="s">
        <v>1328</v>
      </c>
      <c r="G221" s="578"/>
      <c r="H221" s="578"/>
      <c r="I221" s="567" t="str">
        <f t="shared" si="27"/>
        <v>No hay ejecución</v>
      </c>
      <c r="J221" s="568" t="str">
        <f t="shared" si="28"/>
        <v>NA</v>
      </c>
      <c r="K221" s="578"/>
      <c r="L221" s="575"/>
      <c r="M221" s="575"/>
      <c r="N221" s="575"/>
      <c r="O221" s="567" t="str">
        <f t="shared" si="29"/>
        <v>No hay ejecución</v>
      </c>
      <c r="P221" s="568" t="str">
        <f t="shared" si="30"/>
        <v>NA</v>
      </c>
      <c r="Q221" s="575"/>
      <c r="R221" s="575"/>
      <c r="S221" s="575"/>
      <c r="T221" s="567" t="str">
        <f t="shared" si="25"/>
        <v>No hay ejecución</v>
      </c>
      <c r="U221" s="568" t="str">
        <f t="shared" si="26"/>
        <v>NA</v>
      </c>
      <c r="V221" s="575"/>
      <c r="W221" s="607"/>
      <c r="X221" s="607"/>
      <c r="Y221" s="567" t="str">
        <f t="shared" si="31"/>
        <v>No hay ejecución</v>
      </c>
      <c r="Z221" s="568" t="str">
        <f t="shared" si="32"/>
        <v>NA</v>
      </c>
      <c r="AA221" s="575"/>
      <c r="AB221" s="575"/>
      <c r="AC221" s="575"/>
      <c r="AD221" s="575"/>
      <c r="AE221" s="575"/>
    </row>
    <row r="222" spans="1:31" ht="35.25" customHeight="1" thickTop="1" thickBot="1">
      <c r="A222" s="563">
        <v>16.11</v>
      </c>
      <c r="B222" s="564"/>
      <c r="C222" s="564"/>
      <c r="D222" s="564"/>
      <c r="E222" s="564"/>
      <c r="F222" s="577" t="s">
        <v>1328</v>
      </c>
      <c r="G222" s="578"/>
      <c r="H222" s="578"/>
      <c r="I222" s="567" t="str">
        <f t="shared" si="27"/>
        <v>No hay ejecución</v>
      </c>
      <c r="J222" s="568" t="str">
        <f t="shared" si="28"/>
        <v>NA</v>
      </c>
      <c r="K222" s="578"/>
      <c r="L222" s="575"/>
      <c r="M222" s="575"/>
      <c r="N222" s="575"/>
      <c r="O222" s="567" t="str">
        <f t="shared" si="29"/>
        <v>No hay ejecución</v>
      </c>
      <c r="P222" s="568" t="str">
        <f t="shared" si="30"/>
        <v>NA</v>
      </c>
      <c r="Q222" s="575"/>
      <c r="R222" s="575"/>
      <c r="S222" s="575"/>
      <c r="T222" s="567" t="str">
        <f t="shared" si="25"/>
        <v>No hay ejecución</v>
      </c>
      <c r="U222" s="568" t="str">
        <f t="shared" si="26"/>
        <v>NA</v>
      </c>
      <c r="V222" s="575"/>
      <c r="W222" s="607"/>
      <c r="X222" s="607"/>
      <c r="Y222" s="567" t="str">
        <f t="shared" si="31"/>
        <v>No hay ejecución</v>
      </c>
      <c r="Z222" s="568" t="str">
        <f t="shared" si="32"/>
        <v>NA</v>
      </c>
      <c r="AA222" s="575"/>
      <c r="AB222" s="575"/>
      <c r="AC222" s="575"/>
      <c r="AD222" s="575"/>
      <c r="AE222" s="575"/>
    </row>
    <row r="223" spans="1:31" ht="35.25" customHeight="1" thickTop="1" thickBot="1">
      <c r="A223" s="563">
        <v>16.11</v>
      </c>
      <c r="B223" s="564"/>
      <c r="C223" s="564"/>
      <c r="D223" s="564"/>
      <c r="E223" s="564"/>
      <c r="F223" s="577" t="s">
        <v>1328</v>
      </c>
      <c r="G223" s="578"/>
      <c r="H223" s="578"/>
      <c r="I223" s="567" t="str">
        <f t="shared" si="27"/>
        <v>No hay ejecución</v>
      </c>
      <c r="J223" s="568" t="str">
        <f t="shared" si="28"/>
        <v>NA</v>
      </c>
      <c r="K223" s="578"/>
      <c r="L223" s="575"/>
      <c r="M223" s="575"/>
      <c r="N223" s="575"/>
      <c r="O223" s="567" t="str">
        <f t="shared" si="29"/>
        <v>No hay ejecución</v>
      </c>
      <c r="P223" s="568" t="str">
        <f t="shared" si="30"/>
        <v>NA</v>
      </c>
      <c r="Q223" s="575"/>
      <c r="R223" s="575"/>
      <c r="S223" s="575"/>
      <c r="T223" s="567" t="str">
        <f t="shared" si="25"/>
        <v>No hay ejecución</v>
      </c>
      <c r="U223" s="568" t="str">
        <f t="shared" si="26"/>
        <v>NA</v>
      </c>
      <c r="V223" s="575"/>
      <c r="W223" s="607"/>
      <c r="X223" s="607"/>
      <c r="Y223" s="567" t="str">
        <f t="shared" si="31"/>
        <v>No hay ejecución</v>
      </c>
      <c r="Z223" s="568" t="str">
        <f t="shared" si="32"/>
        <v>NA</v>
      </c>
      <c r="AA223" s="575"/>
      <c r="AB223" s="575"/>
      <c r="AC223" s="575"/>
      <c r="AD223" s="575"/>
      <c r="AE223" s="575"/>
    </row>
    <row r="224" spans="1:31" ht="35.25" customHeight="1" thickTop="1" thickBot="1">
      <c r="A224" s="563">
        <v>16.11</v>
      </c>
      <c r="B224" s="564"/>
      <c r="C224" s="564"/>
      <c r="D224" s="564"/>
      <c r="E224" s="564"/>
      <c r="F224" s="577" t="s">
        <v>1328</v>
      </c>
      <c r="G224" s="578"/>
      <c r="H224" s="578"/>
      <c r="I224" s="567" t="str">
        <f t="shared" si="27"/>
        <v>No hay ejecución</v>
      </c>
      <c r="J224" s="568" t="str">
        <f t="shared" si="28"/>
        <v>NA</v>
      </c>
      <c r="K224" s="578"/>
      <c r="L224" s="575"/>
      <c r="M224" s="575"/>
      <c r="N224" s="575"/>
      <c r="O224" s="567" t="str">
        <f t="shared" si="29"/>
        <v>No hay ejecución</v>
      </c>
      <c r="P224" s="568" t="str">
        <f t="shared" si="30"/>
        <v>NA</v>
      </c>
      <c r="Q224" s="575"/>
      <c r="R224" s="575"/>
      <c r="S224" s="575"/>
      <c r="T224" s="567" t="str">
        <f t="shared" si="25"/>
        <v>No hay ejecución</v>
      </c>
      <c r="U224" s="568" t="str">
        <f t="shared" si="26"/>
        <v>NA</v>
      </c>
      <c r="V224" s="575"/>
      <c r="W224" s="607"/>
      <c r="X224" s="607"/>
      <c r="Y224" s="567" t="str">
        <f t="shared" si="31"/>
        <v>No hay ejecución</v>
      </c>
      <c r="Z224" s="568" t="str">
        <f t="shared" si="32"/>
        <v>NA</v>
      </c>
      <c r="AA224" s="575"/>
      <c r="AB224" s="575"/>
      <c r="AC224" s="575"/>
      <c r="AD224" s="575"/>
      <c r="AE224" s="575"/>
    </row>
    <row r="225" spans="1:31" ht="35.25" customHeight="1" thickTop="1" thickBot="1">
      <c r="A225" s="563">
        <v>16.11</v>
      </c>
      <c r="B225" s="564"/>
      <c r="C225" s="564"/>
      <c r="D225" s="564"/>
      <c r="E225" s="564"/>
      <c r="F225" s="577" t="s">
        <v>1328</v>
      </c>
      <c r="G225" s="578"/>
      <c r="H225" s="578"/>
      <c r="I225" s="567" t="str">
        <f t="shared" si="27"/>
        <v>No hay ejecución</v>
      </c>
      <c r="J225" s="568" t="str">
        <f t="shared" si="28"/>
        <v>NA</v>
      </c>
      <c r="K225" s="578"/>
      <c r="L225" s="575"/>
      <c r="M225" s="575"/>
      <c r="N225" s="575"/>
      <c r="O225" s="567" t="str">
        <f t="shared" si="29"/>
        <v>No hay ejecución</v>
      </c>
      <c r="P225" s="568" t="str">
        <f t="shared" si="30"/>
        <v>NA</v>
      </c>
      <c r="Q225" s="575"/>
      <c r="R225" s="575"/>
      <c r="S225" s="575"/>
      <c r="T225" s="567" t="str">
        <f t="shared" si="25"/>
        <v>No hay ejecución</v>
      </c>
      <c r="U225" s="568" t="str">
        <f t="shared" si="26"/>
        <v>NA</v>
      </c>
      <c r="V225" s="575"/>
      <c r="W225" s="607"/>
      <c r="X225" s="607"/>
      <c r="Y225" s="567" t="str">
        <f t="shared" si="31"/>
        <v>No hay ejecución</v>
      </c>
      <c r="Z225" s="568" t="str">
        <f t="shared" si="32"/>
        <v>NA</v>
      </c>
      <c r="AA225" s="575"/>
      <c r="AB225" s="575"/>
      <c r="AC225" s="575"/>
      <c r="AD225" s="575"/>
      <c r="AE225" s="575"/>
    </row>
    <row r="226" spans="1:31" ht="35.25" customHeight="1" thickTop="1" thickBot="1">
      <c r="A226" s="563">
        <v>16.11</v>
      </c>
      <c r="B226" s="564"/>
      <c r="C226" s="564"/>
      <c r="D226" s="564"/>
      <c r="E226" s="564"/>
      <c r="F226" s="577" t="s">
        <v>1328</v>
      </c>
      <c r="G226" s="578"/>
      <c r="H226" s="578"/>
      <c r="I226" s="567" t="str">
        <f t="shared" si="27"/>
        <v>No hay ejecución</v>
      </c>
      <c r="J226" s="568" t="str">
        <f t="shared" si="28"/>
        <v>NA</v>
      </c>
      <c r="K226" s="578"/>
      <c r="L226" s="575"/>
      <c r="M226" s="575"/>
      <c r="N226" s="575"/>
      <c r="O226" s="567" t="str">
        <f t="shared" si="29"/>
        <v>No hay ejecución</v>
      </c>
      <c r="P226" s="568" t="str">
        <f t="shared" si="30"/>
        <v>NA</v>
      </c>
      <c r="Q226" s="575"/>
      <c r="R226" s="575"/>
      <c r="S226" s="575"/>
      <c r="T226" s="567" t="str">
        <f t="shared" si="25"/>
        <v>No hay ejecución</v>
      </c>
      <c r="U226" s="568" t="str">
        <f t="shared" si="26"/>
        <v>NA</v>
      </c>
      <c r="V226" s="575"/>
      <c r="W226" s="607"/>
      <c r="X226" s="607"/>
      <c r="Y226" s="567" t="str">
        <f t="shared" si="31"/>
        <v>No hay ejecución</v>
      </c>
      <c r="Z226" s="568" t="str">
        <f t="shared" si="32"/>
        <v>NA</v>
      </c>
      <c r="AA226" s="575"/>
      <c r="AB226" s="575"/>
      <c r="AC226" s="575"/>
      <c r="AD226" s="575"/>
      <c r="AE226" s="575"/>
    </row>
    <row r="227" spans="1:31" ht="35.25" customHeight="1" thickTop="1" thickBot="1">
      <c r="A227" s="563">
        <v>16.11</v>
      </c>
      <c r="B227" s="564"/>
      <c r="C227" s="564"/>
      <c r="D227" s="564"/>
      <c r="E227" s="564"/>
      <c r="F227" s="577" t="s">
        <v>1328</v>
      </c>
      <c r="G227" s="578"/>
      <c r="H227" s="578"/>
      <c r="I227" s="567" t="str">
        <f t="shared" si="27"/>
        <v>No hay ejecución</v>
      </c>
      <c r="J227" s="568" t="str">
        <f t="shared" si="28"/>
        <v>NA</v>
      </c>
      <c r="K227" s="578"/>
      <c r="L227" s="575"/>
      <c r="M227" s="575"/>
      <c r="N227" s="575"/>
      <c r="O227" s="567" t="str">
        <f t="shared" si="29"/>
        <v>No hay ejecución</v>
      </c>
      <c r="P227" s="568" t="str">
        <f t="shared" si="30"/>
        <v>NA</v>
      </c>
      <c r="Q227" s="575"/>
      <c r="R227" s="575"/>
      <c r="S227" s="575"/>
      <c r="T227" s="567" t="str">
        <f t="shared" si="25"/>
        <v>No hay ejecución</v>
      </c>
      <c r="U227" s="568" t="str">
        <f t="shared" si="26"/>
        <v>NA</v>
      </c>
      <c r="V227" s="575"/>
      <c r="W227" s="607"/>
      <c r="X227" s="607"/>
      <c r="Y227" s="567" t="str">
        <f t="shared" si="31"/>
        <v>No hay ejecución</v>
      </c>
      <c r="Z227" s="568" t="str">
        <f t="shared" si="32"/>
        <v>NA</v>
      </c>
      <c r="AA227" s="575"/>
      <c r="AB227" s="575"/>
      <c r="AC227" s="575"/>
      <c r="AD227" s="575"/>
      <c r="AE227" s="575"/>
    </row>
    <row r="228" spans="1:31" ht="35.25" customHeight="1" thickTop="1" thickBot="1">
      <c r="A228" s="563">
        <v>16.11</v>
      </c>
      <c r="B228" s="564"/>
      <c r="C228" s="564"/>
      <c r="D228" s="564"/>
      <c r="E228" s="564"/>
      <c r="F228" s="577" t="s">
        <v>1328</v>
      </c>
      <c r="G228" s="578"/>
      <c r="H228" s="578"/>
      <c r="I228" s="567" t="str">
        <f t="shared" si="27"/>
        <v>No hay ejecución</v>
      </c>
      <c r="J228" s="568" t="str">
        <f t="shared" si="28"/>
        <v>NA</v>
      </c>
      <c r="K228" s="578"/>
      <c r="L228" s="575"/>
      <c r="M228" s="575"/>
      <c r="N228" s="575"/>
      <c r="O228" s="567" t="str">
        <f t="shared" si="29"/>
        <v>No hay ejecución</v>
      </c>
      <c r="P228" s="568" t="str">
        <f t="shared" si="30"/>
        <v>NA</v>
      </c>
      <c r="Q228" s="575"/>
      <c r="R228" s="575"/>
      <c r="S228" s="575"/>
      <c r="T228" s="567" t="str">
        <f t="shared" si="25"/>
        <v>No hay ejecución</v>
      </c>
      <c r="U228" s="568" t="str">
        <f t="shared" si="26"/>
        <v>NA</v>
      </c>
      <c r="V228" s="575"/>
      <c r="W228" s="607"/>
      <c r="X228" s="607"/>
      <c r="Y228" s="567" t="str">
        <f t="shared" si="31"/>
        <v>No hay ejecución</v>
      </c>
      <c r="Z228" s="568" t="str">
        <f t="shared" si="32"/>
        <v>NA</v>
      </c>
      <c r="AA228" s="575"/>
      <c r="AB228" s="575"/>
      <c r="AC228" s="575"/>
      <c r="AD228" s="575"/>
      <c r="AE228" s="575"/>
    </row>
    <row r="229" spans="1:31" ht="35.25" hidden="1" customHeight="1" thickTop="1" thickBot="1">
      <c r="A229" s="563">
        <v>16.12</v>
      </c>
      <c r="B229" s="564"/>
      <c r="C229" s="564"/>
      <c r="D229" s="564"/>
      <c r="E229" s="564"/>
      <c r="F229" s="587" t="s">
        <v>1329</v>
      </c>
      <c r="G229" s="588"/>
      <c r="H229" s="588"/>
      <c r="I229" s="567" t="str">
        <f t="shared" si="27"/>
        <v>No hay ejecución</v>
      </c>
      <c r="J229" s="568" t="str">
        <f t="shared" si="28"/>
        <v>NA</v>
      </c>
      <c r="K229" s="588"/>
      <c r="L229" s="575"/>
      <c r="M229" s="575"/>
      <c r="N229" s="575"/>
      <c r="O229" s="567" t="str">
        <f t="shared" si="29"/>
        <v>No hay ejecución</v>
      </c>
      <c r="P229" s="568" t="str">
        <f t="shared" si="30"/>
        <v>NA</v>
      </c>
      <c r="Q229" s="575"/>
      <c r="R229" s="575"/>
      <c r="S229" s="575"/>
      <c r="T229" s="567" t="str">
        <f t="shared" si="25"/>
        <v>No hay ejecución</v>
      </c>
      <c r="U229" s="568" t="str">
        <f t="shared" si="26"/>
        <v>NA</v>
      </c>
      <c r="V229" s="575"/>
      <c r="W229" s="607">
        <v>2</v>
      </c>
      <c r="X229" s="607">
        <v>0</v>
      </c>
      <c r="Y229" s="567">
        <f t="shared" si="31"/>
        <v>0</v>
      </c>
      <c r="Z229" s="568" t="str">
        <f t="shared" si="32"/>
        <v>En riesgo cumplimiento</v>
      </c>
      <c r="AA229" s="575"/>
      <c r="AB229" s="575"/>
      <c r="AC229" s="575"/>
      <c r="AD229" s="575"/>
      <c r="AE229" s="575"/>
    </row>
    <row r="230" spans="1:31" ht="35.25" customHeight="1" thickTop="1" thickBot="1">
      <c r="A230" s="563">
        <v>16.12</v>
      </c>
      <c r="B230" s="564"/>
      <c r="C230" s="564"/>
      <c r="D230" s="564"/>
      <c r="E230" s="564"/>
      <c r="F230" s="587" t="s">
        <v>1329</v>
      </c>
      <c r="G230" s="588"/>
      <c r="H230" s="588"/>
      <c r="I230" s="567" t="str">
        <f t="shared" si="27"/>
        <v>No hay ejecución</v>
      </c>
      <c r="J230" s="568" t="str">
        <f t="shared" si="28"/>
        <v>NA</v>
      </c>
      <c r="K230" s="588"/>
      <c r="L230" s="575"/>
      <c r="M230" s="575"/>
      <c r="N230" s="575"/>
      <c r="O230" s="567" t="str">
        <f t="shared" si="29"/>
        <v>No hay ejecución</v>
      </c>
      <c r="P230" s="568" t="str">
        <f t="shared" si="30"/>
        <v>NA</v>
      </c>
      <c r="Q230" s="575"/>
      <c r="R230" s="575"/>
      <c r="S230" s="575"/>
      <c r="T230" s="567" t="str">
        <f t="shared" si="25"/>
        <v>No hay ejecución</v>
      </c>
      <c r="U230" s="568" t="str">
        <f t="shared" si="26"/>
        <v>NA</v>
      </c>
      <c r="V230" s="575"/>
      <c r="W230" s="607"/>
      <c r="X230" s="607"/>
      <c r="Y230" s="567" t="str">
        <f t="shared" si="31"/>
        <v>No hay ejecución</v>
      </c>
      <c r="Z230" s="568" t="str">
        <f t="shared" si="32"/>
        <v>NA</v>
      </c>
      <c r="AA230" s="575"/>
      <c r="AB230" s="575"/>
      <c r="AC230" s="575"/>
      <c r="AD230" s="575"/>
      <c r="AE230" s="575"/>
    </row>
    <row r="231" spans="1:31" ht="35.25" customHeight="1" thickTop="1" thickBot="1">
      <c r="A231" s="563">
        <v>16.12</v>
      </c>
      <c r="B231" s="564"/>
      <c r="C231" s="564"/>
      <c r="D231" s="564"/>
      <c r="E231" s="564"/>
      <c r="F231" s="587" t="s">
        <v>1329</v>
      </c>
      <c r="G231" s="588"/>
      <c r="H231" s="588"/>
      <c r="I231" s="567" t="str">
        <f t="shared" si="27"/>
        <v>No hay ejecución</v>
      </c>
      <c r="J231" s="568" t="str">
        <f t="shared" si="28"/>
        <v>NA</v>
      </c>
      <c r="K231" s="588"/>
      <c r="L231" s="575"/>
      <c r="M231" s="575"/>
      <c r="N231" s="575"/>
      <c r="O231" s="567" t="str">
        <f t="shared" si="29"/>
        <v>No hay ejecución</v>
      </c>
      <c r="P231" s="568" t="str">
        <f t="shared" si="30"/>
        <v>NA</v>
      </c>
      <c r="Q231" s="575"/>
      <c r="R231" s="575"/>
      <c r="S231" s="575"/>
      <c r="T231" s="567" t="str">
        <f t="shared" si="25"/>
        <v>No hay ejecución</v>
      </c>
      <c r="U231" s="568" t="str">
        <f t="shared" si="26"/>
        <v>NA</v>
      </c>
      <c r="V231" s="575"/>
      <c r="W231" s="607"/>
      <c r="X231" s="607"/>
      <c r="Y231" s="567" t="str">
        <f t="shared" si="31"/>
        <v>No hay ejecución</v>
      </c>
      <c r="Z231" s="568" t="str">
        <f t="shared" si="32"/>
        <v>NA</v>
      </c>
      <c r="AA231" s="575"/>
      <c r="AB231" s="575"/>
      <c r="AC231" s="575"/>
      <c r="AD231" s="575"/>
      <c r="AE231" s="575"/>
    </row>
    <row r="232" spans="1:31" ht="35.25" customHeight="1" thickTop="1" thickBot="1">
      <c r="A232" s="563">
        <v>16.13</v>
      </c>
      <c r="B232" s="564"/>
      <c r="C232" s="564"/>
      <c r="D232" s="564"/>
      <c r="E232" s="564"/>
      <c r="F232" s="577" t="s">
        <v>1330</v>
      </c>
      <c r="G232" s="578"/>
      <c r="H232" s="578"/>
      <c r="I232" s="567" t="str">
        <f t="shared" si="27"/>
        <v>No hay ejecución</v>
      </c>
      <c r="J232" s="568" t="str">
        <f t="shared" si="28"/>
        <v>NA</v>
      </c>
      <c r="K232" s="578"/>
      <c r="L232" s="575"/>
      <c r="M232" s="575"/>
      <c r="N232" s="575"/>
      <c r="O232" s="567" t="str">
        <f t="shared" si="29"/>
        <v>No hay ejecución</v>
      </c>
      <c r="P232" s="568" t="str">
        <f t="shared" si="30"/>
        <v>NA</v>
      </c>
      <c r="Q232" s="575"/>
      <c r="R232" s="575"/>
      <c r="S232" s="575"/>
      <c r="T232" s="567" t="str">
        <f t="shared" si="25"/>
        <v>No hay ejecución</v>
      </c>
      <c r="U232" s="568" t="str">
        <f t="shared" si="26"/>
        <v>NA</v>
      </c>
      <c r="V232" s="575"/>
      <c r="W232" s="607"/>
      <c r="X232" s="607"/>
      <c r="Y232" s="567" t="str">
        <f t="shared" si="31"/>
        <v>No hay ejecución</v>
      </c>
      <c r="Z232" s="568" t="str">
        <f t="shared" si="32"/>
        <v>NA</v>
      </c>
      <c r="AA232" s="575"/>
      <c r="AB232" s="575"/>
      <c r="AC232" s="575"/>
      <c r="AD232" s="575"/>
      <c r="AE232" s="575"/>
    </row>
    <row r="233" spans="1:31" ht="35.25" hidden="1" customHeight="1" thickTop="1" thickBot="1">
      <c r="A233" s="563">
        <v>16.14</v>
      </c>
      <c r="B233" s="564"/>
      <c r="C233" s="564"/>
      <c r="D233" s="564"/>
      <c r="E233" s="564"/>
      <c r="F233" s="577" t="s">
        <v>1331</v>
      </c>
      <c r="G233" s="578"/>
      <c r="H233" s="578"/>
      <c r="I233" s="567" t="str">
        <f t="shared" si="27"/>
        <v>No hay ejecución</v>
      </c>
      <c r="J233" s="568" t="str">
        <f t="shared" si="28"/>
        <v>NA</v>
      </c>
      <c r="K233" s="578"/>
      <c r="L233" s="575"/>
      <c r="M233" s="575"/>
      <c r="N233" s="575"/>
      <c r="O233" s="567" t="str">
        <f t="shared" si="29"/>
        <v>No hay ejecución</v>
      </c>
      <c r="P233" s="568" t="str">
        <f t="shared" si="30"/>
        <v>NA</v>
      </c>
      <c r="Q233" s="575"/>
      <c r="R233" s="575"/>
      <c r="S233" s="575"/>
      <c r="T233" s="567" t="str">
        <f t="shared" si="25"/>
        <v>No hay ejecución</v>
      </c>
      <c r="U233" s="568" t="str">
        <f t="shared" si="26"/>
        <v>NA</v>
      </c>
      <c r="V233" s="575"/>
      <c r="W233" s="607">
        <v>0</v>
      </c>
      <c r="X233" s="607">
        <v>0</v>
      </c>
      <c r="Y233" s="567" t="str">
        <f t="shared" si="31"/>
        <v>No hay Programación</v>
      </c>
      <c r="Z233" s="568" t="str">
        <f t="shared" si="32"/>
        <v>De acuerdo con lo programado</v>
      </c>
      <c r="AA233" s="575"/>
      <c r="AB233" s="575"/>
      <c r="AC233" s="575"/>
      <c r="AD233" s="575"/>
      <c r="AE233" s="575"/>
    </row>
    <row r="234" spans="1:31" ht="35.25" customHeight="1" thickTop="1" thickBot="1">
      <c r="A234" s="563">
        <v>16.14</v>
      </c>
      <c r="B234" s="564"/>
      <c r="C234" s="564"/>
      <c r="D234" s="564"/>
      <c r="E234" s="564"/>
      <c r="F234" s="577" t="s">
        <v>1331</v>
      </c>
      <c r="G234" s="578"/>
      <c r="H234" s="578"/>
      <c r="I234" s="567" t="str">
        <f t="shared" si="27"/>
        <v>No hay ejecución</v>
      </c>
      <c r="J234" s="568" t="str">
        <f t="shared" si="28"/>
        <v>NA</v>
      </c>
      <c r="K234" s="578"/>
      <c r="L234" s="575"/>
      <c r="M234" s="575"/>
      <c r="N234" s="575"/>
      <c r="O234" s="567" t="str">
        <f t="shared" si="29"/>
        <v>No hay ejecución</v>
      </c>
      <c r="P234" s="568" t="str">
        <f t="shared" si="30"/>
        <v>NA</v>
      </c>
      <c r="Q234" s="575"/>
      <c r="R234" s="575"/>
      <c r="S234" s="575"/>
      <c r="T234" s="567" t="str">
        <f t="shared" si="25"/>
        <v>No hay ejecución</v>
      </c>
      <c r="U234" s="568" t="str">
        <f t="shared" si="26"/>
        <v>NA</v>
      </c>
      <c r="V234" s="575"/>
      <c r="W234" s="607"/>
      <c r="X234" s="607"/>
      <c r="Y234" s="567" t="str">
        <f t="shared" si="31"/>
        <v>No hay ejecución</v>
      </c>
      <c r="Z234" s="568" t="str">
        <f t="shared" si="32"/>
        <v>NA</v>
      </c>
      <c r="AA234" s="575"/>
      <c r="AB234" s="575"/>
      <c r="AC234" s="575"/>
      <c r="AD234" s="575"/>
      <c r="AE234" s="575"/>
    </row>
    <row r="235" spans="1:31" ht="35.25" customHeight="1" thickTop="1" thickBot="1">
      <c r="A235" s="563">
        <v>16.14</v>
      </c>
      <c r="B235" s="564"/>
      <c r="C235" s="564"/>
      <c r="D235" s="564"/>
      <c r="E235" s="564"/>
      <c r="F235" s="577" t="s">
        <v>1331</v>
      </c>
      <c r="G235" s="578"/>
      <c r="H235" s="578"/>
      <c r="I235" s="567" t="str">
        <f t="shared" si="27"/>
        <v>No hay ejecución</v>
      </c>
      <c r="J235" s="568" t="str">
        <f t="shared" si="28"/>
        <v>NA</v>
      </c>
      <c r="K235" s="578"/>
      <c r="L235" s="575"/>
      <c r="M235" s="575"/>
      <c r="N235" s="575"/>
      <c r="O235" s="567" t="str">
        <f t="shared" si="29"/>
        <v>No hay ejecución</v>
      </c>
      <c r="P235" s="568" t="str">
        <f t="shared" si="30"/>
        <v>NA</v>
      </c>
      <c r="Q235" s="575"/>
      <c r="R235" s="575"/>
      <c r="S235" s="575"/>
      <c r="T235" s="567" t="str">
        <f t="shared" si="25"/>
        <v>No hay ejecución</v>
      </c>
      <c r="U235" s="568" t="str">
        <f t="shared" si="26"/>
        <v>NA</v>
      </c>
      <c r="V235" s="575"/>
      <c r="W235" s="607"/>
      <c r="X235" s="607"/>
      <c r="Y235" s="567" t="str">
        <f t="shared" si="31"/>
        <v>No hay ejecución</v>
      </c>
      <c r="Z235" s="568" t="str">
        <f t="shared" si="32"/>
        <v>NA</v>
      </c>
      <c r="AA235" s="575"/>
      <c r="AB235" s="575"/>
      <c r="AC235" s="575"/>
      <c r="AD235" s="575"/>
      <c r="AE235" s="575"/>
    </row>
    <row r="236" spans="1:31" ht="35.25" customHeight="1" thickTop="1" thickBot="1">
      <c r="A236" s="563">
        <v>16.149999999999999</v>
      </c>
      <c r="B236" s="564"/>
      <c r="C236" s="564"/>
      <c r="D236" s="564"/>
      <c r="E236" s="564"/>
      <c r="F236" s="577" t="s">
        <v>1332</v>
      </c>
      <c r="G236" s="578"/>
      <c r="H236" s="578"/>
      <c r="I236" s="567" t="str">
        <f t="shared" si="27"/>
        <v>No hay ejecución</v>
      </c>
      <c r="J236" s="568" t="str">
        <f t="shared" si="28"/>
        <v>NA</v>
      </c>
      <c r="K236" s="578"/>
      <c r="L236" s="575"/>
      <c r="M236" s="575"/>
      <c r="N236" s="575"/>
      <c r="O236" s="567" t="str">
        <f t="shared" si="29"/>
        <v>No hay ejecución</v>
      </c>
      <c r="P236" s="568" t="str">
        <f t="shared" si="30"/>
        <v>NA</v>
      </c>
      <c r="Q236" s="575"/>
      <c r="R236" s="575"/>
      <c r="S236" s="575"/>
      <c r="T236" s="567" t="str">
        <f t="shared" si="25"/>
        <v>No hay ejecución</v>
      </c>
      <c r="U236" s="568" t="str">
        <f t="shared" si="26"/>
        <v>NA</v>
      </c>
      <c r="V236" s="575"/>
      <c r="W236" s="607"/>
      <c r="X236" s="607"/>
      <c r="Y236" s="567" t="str">
        <f t="shared" si="31"/>
        <v>No hay ejecución</v>
      </c>
      <c r="Z236" s="568" t="str">
        <f t="shared" si="32"/>
        <v>NA</v>
      </c>
      <c r="AA236" s="575"/>
      <c r="AB236" s="575"/>
      <c r="AC236" s="575"/>
      <c r="AD236" s="575"/>
      <c r="AE236" s="575"/>
    </row>
    <row r="237" spans="1:31" ht="35.25" customHeight="1" thickTop="1" thickBot="1">
      <c r="A237" s="563">
        <v>16.149999999999999</v>
      </c>
      <c r="B237" s="564"/>
      <c r="C237" s="564"/>
      <c r="D237" s="564"/>
      <c r="E237" s="564"/>
      <c r="F237" s="577" t="s">
        <v>1332</v>
      </c>
      <c r="G237" s="578"/>
      <c r="H237" s="578"/>
      <c r="I237" s="567" t="str">
        <f t="shared" si="27"/>
        <v>No hay ejecución</v>
      </c>
      <c r="J237" s="568" t="str">
        <f t="shared" si="28"/>
        <v>NA</v>
      </c>
      <c r="K237" s="578"/>
      <c r="L237" s="575"/>
      <c r="M237" s="575"/>
      <c r="N237" s="575"/>
      <c r="O237" s="567" t="str">
        <f t="shared" si="29"/>
        <v>No hay ejecución</v>
      </c>
      <c r="P237" s="568" t="str">
        <f t="shared" si="30"/>
        <v>NA</v>
      </c>
      <c r="Q237" s="575"/>
      <c r="R237" s="575"/>
      <c r="S237" s="575"/>
      <c r="T237" s="567" t="str">
        <f t="shared" si="25"/>
        <v>No hay ejecución</v>
      </c>
      <c r="U237" s="568" t="str">
        <f t="shared" si="26"/>
        <v>NA</v>
      </c>
      <c r="V237" s="575"/>
      <c r="W237" s="607"/>
      <c r="X237" s="607"/>
      <c r="Y237" s="567" t="str">
        <f t="shared" si="31"/>
        <v>No hay ejecución</v>
      </c>
      <c r="Z237" s="568" t="str">
        <f t="shared" si="32"/>
        <v>NA</v>
      </c>
      <c r="AA237" s="575"/>
      <c r="AB237" s="575"/>
      <c r="AC237" s="575"/>
      <c r="AD237" s="575"/>
      <c r="AE237" s="575"/>
    </row>
    <row r="238" spans="1:31" ht="35.25" customHeight="1" thickTop="1" thickBot="1">
      <c r="A238" s="563">
        <v>16.16</v>
      </c>
      <c r="B238" s="564"/>
      <c r="C238" s="564"/>
      <c r="D238" s="564"/>
      <c r="E238" s="564"/>
      <c r="F238" s="577" t="s">
        <v>1333</v>
      </c>
      <c r="G238" s="578"/>
      <c r="H238" s="578"/>
      <c r="I238" s="567" t="str">
        <f t="shared" si="27"/>
        <v>No hay ejecución</v>
      </c>
      <c r="J238" s="568" t="str">
        <f t="shared" si="28"/>
        <v>NA</v>
      </c>
      <c r="K238" s="578"/>
      <c r="L238" s="575"/>
      <c r="M238" s="575"/>
      <c r="N238" s="575"/>
      <c r="O238" s="567" t="str">
        <f t="shared" si="29"/>
        <v>No hay ejecución</v>
      </c>
      <c r="P238" s="568" t="str">
        <f t="shared" si="30"/>
        <v>NA</v>
      </c>
      <c r="Q238" s="575"/>
      <c r="R238" s="575"/>
      <c r="S238" s="575"/>
      <c r="T238" s="567" t="str">
        <f t="shared" si="25"/>
        <v>No hay ejecución</v>
      </c>
      <c r="U238" s="568" t="str">
        <f t="shared" si="26"/>
        <v>NA</v>
      </c>
      <c r="V238" s="575"/>
      <c r="W238" s="607"/>
      <c r="X238" s="607"/>
      <c r="Y238" s="567" t="str">
        <f t="shared" si="31"/>
        <v>No hay ejecución</v>
      </c>
      <c r="Z238" s="568" t="str">
        <f t="shared" si="32"/>
        <v>NA</v>
      </c>
      <c r="AA238" s="575"/>
      <c r="AB238" s="575"/>
      <c r="AC238" s="575"/>
      <c r="AD238" s="575"/>
      <c r="AE238" s="575"/>
    </row>
    <row r="239" spans="1:31" ht="35.25" customHeight="1" thickTop="1" thickBot="1">
      <c r="A239" s="563">
        <v>16.170000000000002</v>
      </c>
      <c r="B239" s="564"/>
      <c r="C239" s="564"/>
      <c r="D239" s="564"/>
      <c r="E239" s="564"/>
      <c r="F239" s="577" t="s">
        <v>1334</v>
      </c>
      <c r="G239" s="578"/>
      <c r="H239" s="578"/>
      <c r="I239" s="567" t="str">
        <f t="shared" si="27"/>
        <v>No hay ejecución</v>
      </c>
      <c r="J239" s="568" t="str">
        <f t="shared" si="28"/>
        <v>NA</v>
      </c>
      <c r="K239" s="578"/>
      <c r="L239" s="575"/>
      <c r="M239" s="575"/>
      <c r="N239" s="575"/>
      <c r="O239" s="567" t="str">
        <f t="shared" si="29"/>
        <v>No hay ejecución</v>
      </c>
      <c r="P239" s="568" t="str">
        <f t="shared" si="30"/>
        <v>NA</v>
      </c>
      <c r="Q239" s="575"/>
      <c r="R239" s="575"/>
      <c r="S239" s="575"/>
      <c r="T239" s="567" t="str">
        <f t="shared" si="25"/>
        <v>No hay ejecución</v>
      </c>
      <c r="U239" s="568" t="str">
        <f t="shared" si="26"/>
        <v>NA</v>
      </c>
      <c r="V239" s="575"/>
      <c r="W239" s="607"/>
      <c r="X239" s="607"/>
      <c r="Y239" s="567" t="str">
        <f t="shared" si="31"/>
        <v>No hay ejecución</v>
      </c>
      <c r="Z239" s="568" t="str">
        <f t="shared" si="32"/>
        <v>NA</v>
      </c>
      <c r="AA239" s="575"/>
      <c r="AB239" s="575"/>
      <c r="AC239" s="575"/>
      <c r="AD239" s="575"/>
      <c r="AE239" s="575"/>
    </row>
    <row r="240" spans="1:31" ht="35.25" customHeight="1" thickTop="1" thickBot="1">
      <c r="A240" s="563">
        <v>16.170000000000002</v>
      </c>
      <c r="B240" s="564"/>
      <c r="C240" s="564"/>
      <c r="D240" s="564"/>
      <c r="E240" s="564"/>
      <c r="F240" s="577" t="s">
        <v>1334</v>
      </c>
      <c r="G240" s="578"/>
      <c r="H240" s="578"/>
      <c r="I240" s="567" t="str">
        <f t="shared" si="27"/>
        <v>No hay ejecución</v>
      </c>
      <c r="J240" s="568" t="str">
        <f t="shared" si="28"/>
        <v>NA</v>
      </c>
      <c r="K240" s="578"/>
      <c r="L240" s="575"/>
      <c r="M240" s="575"/>
      <c r="N240" s="575"/>
      <c r="O240" s="567" t="str">
        <f t="shared" si="29"/>
        <v>No hay ejecución</v>
      </c>
      <c r="P240" s="568" t="str">
        <f t="shared" si="30"/>
        <v>NA</v>
      </c>
      <c r="Q240" s="575"/>
      <c r="R240" s="575"/>
      <c r="S240" s="575"/>
      <c r="T240" s="567" t="str">
        <f t="shared" si="25"/>
        <v>No hay ejecución</v>
      </c>
      <c r="U240" s="568" t="str">
        <f t="shared" si="26"/>
        <v>NA</v>
      </c>
      <c r="V240" s="575"/>
      <c r="W240" s="607"/>
      <c r="X240" s="607"/>
      <c r="Y240" s="567" t="str">
        <f t="shared" si="31"/>
        <v>No hay ejecución</v>
      </c>
      <c r="Z240" s="568" t="str">
        <f t="shared" si="32"/>
        <v>NA</v>
      </c>
      <c r="AA240" s="575"/>
      <c r="AB240" s="575"/>
      <c r="AC240" s="575"/>
      <c r="AD240" s="575"/>
      <c r="AE240" s="575"/>
    </row>
    <row r="241" spans="1:31" ht="35.25" customHeight="1" thickTop="1" thickBot="1">
      <c r="A241" s="563">
        <v>16.170000000000002</v>
      </c>
      <c r="B241" s="564"/>
      <c r="C241" s="564"/>
      <c r="D241" s="564"/>
      <c r="E241" s="564"/>
      <c r="F241" s="577" t="s">
        <v>1334</v>
      </c>
      <c r="G241" s="578"/>
      <c r="H241" s="578"/>
      <c r="I241" s="567" t="str">
        <f t="shared" si="27"/>
        <v>No hay ejecución</v>
      </c>
      <c r="J241" s="568" t="str">
        <f t="shared" si="28"/>
        <v>NA</v>
      </c>
      <c r="K241" s="578"/>
      <c r="L241" s="575"/>
      <c r="M241" s="575"/>
      <c r="N241" s="575"/>
      <c r="O241" s="567" t="str">
        <f t="shared" si="29"/>
        <v>No hay ejecución</v>
      </c>
      <c r="P241" s="568" t="str">
        <f t="shared" si="30"/>
        <v>NA</v>
      </c>
      <c r="Q241" s="575"/>
      <c r="R241" s="575"/>
      <c r="S241" s="575"/>
      <c r="T241" s="567" t="str">
        <f t="shared" si="25"/>
        <v>No hay ejecución</v>
      </c>
      <c r="U241" s="568" t="str">
        <f t="shared" si="26"/>
        <v>NA</v>
      </c>
      <c r="V241" s="575"/>
      <c r="W241" s="607"/>
      <c r="X241" s="607"/>
      <c r="Y241" s="567" t="str">
        <f t="shared" si="31"/>
        <v>No hay ejecución</v>
      </c>
      <c r="Z241" s="568" t="str">
        <f t="shared" si="32"/>
        <v>NA</v>
      </c>
      <c r="AA241" s="575"/>
      <c r="AB241" s="575"/>
      <c r="AC241" s="575"/>
      <c r="AD241" s="575"/>
      <c r="AE241" s="575"/>
    </row>
    <row r="242" spans="1:31" ht="35.25" customHeight="1" thickTop="1" thickBot="1">
      <c r="A242" s="563">
        <v>16.170000000000002</v>
      </c>
      <c r="B242" s="564"/>
      <c r="C242" s="564"/>
      <c r="D242" s="564"/>
      <c r="E242" s="564"/>
      <c r="F242" s="577" t="s">
        <v>1334</v>
      </c>
      <c r="G242" s="578"/>
      <c r="H242" s="578"/>
      <c r="I242" s="567" t="str">
        <f t="shared" si="27"/>
        <v>No hay ejecución</v>
      </c>
      <c r="J242" s="568" t="str">
        <f t="shared" si="28"/>
        <v>NA</v>
      </c>
      <c r="K242" s="578"/>
      <c r="L242" s="575"/>
      <c r="M242" s="575"/>
      <c r="N242" s="575"/>
      <c r="O242" s="567" t="str">
        <f t="shared" si="29"/>
        <v>No hay ejecución</v>
      </c>
      <c r="P242" s="568" t="str">
        <f t="shared" si="30"/>
        <v>NA</v>
      </c>
      <c r="Q242" s="575"/>
      <c r="R242" s="575"/>
      <c r="S242" s="575"/>
      <c r="T242" s="567" t="str">
        <f t="shared" si="25"/>
        <v>No hay ejecución</v>
      </c>
      <c r="U242" s="568" t="str">
        <f t="shared" si="26"/>
        <v>NA</v>
      </c>
      <c r="V242" s="575"/>
      <c r="W242" s="607"/>
      <c r="X242" s="607"/>
      <c r="Y242" s="567" t="str">
        <f t="shared" si="31"/>
        <v>No hay ejecución</v>
      </c>
      <c r="Z242" s="568" t="str">
        <f t="shared" si="32"/>
        <v>NA</v>
      </c>
      <c r="AA242" s="575"/>
      <c r="AB242" s="575"/>
      <c r="AC242" s="575"/>
      <c r="AD242" s="575"/>
      <c r="AE242" s="575"/>
    </row>
    <row r="243" spans="1:31" ht="35.25" customHeight="1" thickTop="1" thickBot="1">
      <c r="A243" s="563">
        <v>16.170000000000002</v>
      </c>
      <c r="B243" s="564"/>
      <c r="C243" s="564"/>
      <c r="D243" s="564"/>
      <c r="E243" s="564"/>
      <c r="F243" s="577" t="s">
        <v>1334</v>
      </c>
      <c r="G243" s="578"/>
      <c r="H243" s="578"/>
      <c r="I243" s="567" t="str">
        <f t="shared" si="27"/>
        <v>No hay ejecución</v>
      </c>
      <c r="J243" s="568" t="str">
        <f t="shared" si="28"/>
        <v>NA</v>
      </c>
      <c r="K243" s="578"/>
      <c r="L243" s="575"/>
      <c r="M243" s="575"/>
      <c r="N243" s="575"/>
      <c r="O243" s="567" t="str">
        <f t="shared" si="29"/>
        <v>No hay ejecución</v>
      </c>
      <c r="P243" s="568" t="str">
        <f t="shared" si="30"/>
        <v>NA</v>
      </c>
      <c r="Q243" s="575"/>
      <c r="R243" s="575"/>
      <c r="S243" s="575"/>
      <c r="T243" s="567" t="str">
        <f t="shared" si="25"/>
        <v>No hay ejecución</v>
      </c>
      <c r="U243" s="568" t="str">
        <f t="shared" si="26"/>
        <v>NA</v>
      </c>
      <c r="V243" s="575"/>
      <c r="W243" s="607"/>
      <c r="X243" s="607"/>
      <c r="Y243" s="567" t="str">
        <f t="shared" si="31"/>
        <v>No hay ejecución</v>
      </c>
      <c r="Z243" s="568" t="str">
        <f t="shared" si="32"/>
        <v>NA</v>
      </c>
      <c r="AA243" s="575"/>
      <c r="AB243" s="575"/>
      <c r="AC243" s="575"/>
      <c r="AD243" s="575"/>
      <c r="AE243" s="575"/>
    </row>
    <row r="244" spans="1:31" ht="35.25" customHeight="1" thickTop="1" thickBot="1">
      <c r="A244" s="563">
        <v>16.170000000000002</v>
      </c>
      <c r="B244" s="564"/>
      <c r="C244" s="564"/>
      <c r="D244" s="564"/>
      <c r="E244" s="564"/>
      <c r="F244" s="577" t="s">
        <v>1334</v>
      </c>
      <c r="G244" s="578"/>
      <c r="H244" s="578"/>
      <c r="I244" s="567" t="str">
        <f t="shared" si="27"/>
        <v>No hay ejecución</v>
      </c>
      <c r="J244" s="568" t="str">
        <f t="shared" si="28"/>
        <v>NA</v>
      </c>
      <c r="K244" s="578"/>
      <c r="L244" s="575"/>
      <c r="M244" s="575"/>
      <c r="N244" s="575"/>
      <c r="O244" s="567" t="str">
        <f t="shared" si="29"/>
        <v>No hay ejecución</v>
      </c>
      <c r="P244" s="568" t="str">
        <f t="shared" si="30"/>
        <v>NA</v>
      </c>
      <c r="Q244" s="575"/>
      <c r="R244" s="575"/>
      <c r="S244" s="575"/>
      <c r="T244" s="567" t="str">
        <f t="shared" si="25"/>
        <v>No hay ejecución</v>
      </c>
      <c r="U244" s="568" t="str">
        <f t="shared" si="26"/>
        <v>NA</v>
      </c>
      <c r="V244" s="575"/>
      <c r="W244" s="607"/>
      <c r="X244" s="607"/>
      <c r="Y244" s="567" t="str">
        <f t="shared" si="31"/>
        <v>No hay ejecución</v>
      </c>
      <c r="Z244" s="568" t="str">
        <f t="shared" si="32"/>
        <v>NA</v>
      </c>
      <c r="AA244" s="575"/>
      <c r="AB244" s="575"/>
      <c r="AC244" s="575"/>
      <c r="AD244" s="575"/>
      <c r="AE244" s="575"/>
    </row>
    <row r="245" spans="1:31" ht="35.25" customHeight="1" thickTop="1" thickBot="1">
      <c r="A245" s="563">
        <v>16.18</v>
      </c>
      <c r="B245" s="564"/>
      <c r="C245" s="564"/>
      <c r="D245" s="564"/>
      <c r="E245" s="564"/>
      <c r="F245" s="577" t="s">
        <v>1335</v>
      </c>
      <c r="G245" s="578"/>
      <c r="H245" s="578"/>
      <c r="I245" s="567" t="str">
        <f t="shared" si="27"/>
        <v>No hay ejecución</v>
      </c>
      <c r="J245" s="568" t="str">
        <f t="shared" si="28"/>
        <v>NA</v>
      </c>
      <c r="K245" s="578"/>
      <c r="L245" s="575"/>
      <c r="M245" s="575"/>
      <c r="N245" s="575"/>
      <c r="O245" s="567" t="str">
        <f t="shared" si="29"/>
        <v>No hay ejecución</v>
      </c>
      <c r="P245" s="568" t="str">
        <f t="shared" si="30"/>
        <v>NA</v>
      </c>
      <c r="Q245" s="575"/>
      <c r="R245" s="575"/>
      <c r="S245" s="575"/>
      <c r="T245" s="567" t="str">
        <f t="shared" si="25"/>
        <v>No hay ejecución</v>
      </c>
      <c r="U245" s="568" t="str">
        <f t="shared" si="26"/>
        <v>NA</v>
      </c>
      <c r="V245" s="575"/>
      <c r="W245" s="607"/>
      <c r="X245" s="607"/>
      <c r="Y245" s="567" t="str">
        <f t="shared" si="31"/>
        <v>No hay ejecución</v>
      </c>
      <c r="Z245" s="568" t="str">
        <f t="shared" si="32"/>
        <v>NA</v>
      </c>
      <c r="AA245" s="575"/>
      <c r="AB245" s="575"/>
      <c r="AC245" s="575"/>
      <c r="AD245" s="575"/>
      <c r="AE245" s="575"/>
    </row>
    <row r="246" spans="1:31" ht="35.25" customHeight="1" thickTop="1" thickBot="1">
      <c r="A246" s="563">
        <v>16.18</v>
      </c>
      <c r="B246" s="564"/>
      <c r="C246" s="564"/>
      <c r="D246" s="564"/>
      <c r="E246" s="564"/>
      <c r="F246" s="577" t="s">
        <v>1335</v>
      </c>
      <c r="G246" s="578"/>
      <c r="H246" s="578"/>
      <c r="I246" s="567" t="str">
        <f t="shared" si="27"/>
        <v>No hay ejecución</v>
      </c>
      <c r="J246" s="568" t="str">
        <f t="shared" si="28"/>
        <v>NA</v>
      </c>
      <c r="K246" s="578"/>
      <c r="L246" s="575"/>
      <c r="M246" s="575"/>
      <c r="N246" s="575"/>
      <c r="O246" s="567" t="str">
        <f t="shared" si="29"/>
        <v>No hay ejecución</v>
      </c>
      <c r="P246" s="568" t="str">
        <f t="shared" si="30"/>
        <v>NA</v>
      </c>
      <c r="Q246" s="575"/>
      <c r="R246" s="575"/>
      <c r="S246" s="575"/>
      <c r="T246" s="567" t="str">
        <f t="shared" si="25"/>
        <v>No hay ejecución</v>
      </c>
      <c r="U246" s="568" t="str">
        <f t="shared" si="26"/>
        <v>NA</v>
      </c>
      <c r="V246" s="575"/>
      <c r="W246" s="607"/>
      <c r="X246" s="607"/>
      <c r="Y246" s="567" t="str">
        <f t="shared" si="31"/>
        <v>No hay ejecución</v>
      </c>
      <c r="Z246" s="568" t="str">
        <f t="shared" si="32"/>
        <v>NA</v>
      </c>
      <c r="AA246" s="575"/>
      <c r="AB246" s="575"/>
      <c r="AC246" s="575"/>
      <c r="AD246" s="575"/>
      <c r="AE246" s="575"/>
    </row>
    <row r="247" spans="1:31" ht="35.25" customHeight="1" thickTop="1" thickBot="1">
      <c r="A247" s="563">
        <v>16.18</v>
      </c>
      <c r="B247" s="564"/>
      <c r="C247" s="564"/>
      <c r="D247" s="564"/>
      <c r="E247" s="564"/>
      <c r="F247" s="577" t="s">
        <v>1335</v>
      </c>
      <c r="G247" s="578"/>
      <c r="H247" s="578"/>
      <c r="I247" s="567" t="str">
        <f t="shared" si="27"/>
        <v>No hay ejecución</v>
      </c>
      <c r="J247" s="568" t="str">
        <f t="shared" si="28"/>
        <v>NA</v>
      </c>
      <c r="K247" s="578"/>
      <c r="L247" s="575"/>
      <c r="M247" s="575"/>
      <c r="N247" s="575"/>
      <c r="O247" s="567" t="str">
        <f t="shared" si="29"/>
        <v>No hay ejecución</v>
      </c>
      <c r="P247" s="568" t="str">
        <f t="shared" si="30"/>
        <v>NA</v>
      </c>
      <c r="Q247" s="575"/>
      <c r="R247" s="575"/>
      <c r="S247" s="575"/>
      <c r="T247" s="567" t="str">
        <f t="shared" si="25"/>
        <v>No hay ejecución</v>
      </c>
      <c r="U247" s="568" t="str">
        <f t="shared" si="26"/>
        <v>NA</v>
      </c>
      <c r="V247" s="575"/>
      <c r="W247" s="607"/>
      <c r="X247" s="607"/>
      <c r="Y247" s="567" t="str">
        <f t="shared" si="31"/>
        <v>No hay ejecución</v>
      </c>
      <c r="Z247" s="568" t="str">
        <f t="shared" si="32"/>
        <v>NA</v>
      </c>
      <c r="AA247" s="575"/>
      <c r="AB247" s="575"/>
      <c r="AC247" s="575"/>
      <c r="AD247" s="575"/>
      <c r="AE247" s="575"/>
    </row>
    <row r="248" spans="1:31" ht="35.25" hidden="1" customHeight="1" thickTop="1" thickBot="1">
      <c r="A248" s="563">
        <v>16.190000000000001</v>
      </c>
      <c r="B248" s="564"/>
      <c r="C248" s="564"/>
      <c r="D248" s="564"/>
      <c r="E248" s="564"/>
      <c r="F248" s="577" t="s">
        <v>1336</v>
      </c>
      <c r="G248" s="578"/>
      <c r="H248" s="578"/>
      <c r="I248" s="567" t="str">
        <f t="shared" si="27"/>
        <v>No hay ejecución</v>
      </c>
      <c r="J248" s="568" t="str">
        <f t="shared" si="28"/>
        <v>NA</v>
      </c>
      <c r="K248" s="578"/>
      <c r="L248" s="575"/>
      <c r="M248" s="575"/>
      <c r="N248" s="575"/>
      <c r="O248" s="567" t="str">
        <f t="shared" si="29"/>
        <v>No hay ejecución</v>
      </c>
      <c r="P248" s="568" t="str">
        <f t="shared" si="30"/>
        <v>NA</v>
      </c>
      <c r="Q248" s="575"/>
      <c r="R248" s="575"/>
      <c r="S248" s="575"/>
      <c r="T248" s="567" t="str">
        <f t="shared" si="25"/>
        <v>No hay ejecución</v>
      </c>
      <c r="U248" s="568" t="str">
        <f t="shared" si="26"/>
        <v>NA</v>
      </c>
      <c r="V248" s="575"/>
      <c r="W248" s="607">
        <v>0</v>
      </c>
      <c r="X248" s="607">
        <v>0</v>
      </c>
      <c r="Y248" s="567" t="str">
        <f t="shared" si="31"/>
        <v>No hay Programación</v>
      </c>
      <c r="Z248" s="568" t="str">
        <f t="shared" si="32"/>
        <v>De acuerdo con lo programado</v>
      </c>
      <c r="AA248" s="575"/>
      <c r="AB248" s="575"/>
      <c r="AC248" s="575"/>
      <c r="AD248" s="575"/>
      <c r="AE248" s="575"/>
    </row>
    <row r="249" spans="1:31" ht="35.25" customHeight="1" thickTop="1" thickBot="1">
      <c r="A249" s="563">
        <v>16.190000000000001</v>
      </c>
      <c r="B249" s="564"/>
      <c r="C249" s="564"/>
      <c r="D249" s="564"/>
      <c r="E249" s="564"/>
      <c r="F249" s="577" t="s">
        <v>1336</v>
      </c>
      <c r="G249" s="578"/>
      <c r="H249" s="578"/>
      <c r="I249" s="567" t="str">
        <f t="shared" si="27"/>
        <v>No hay ejecución</v>
      </c>
      <c r="J249" s="568" t="str">
        <f t="shared" si="28"/>
        <v>NA</v>
      </c>
      <c r="K249" s="578"/>
      <c r="L249" s="575"/>
      <c r="M249" s="575"/>
      <c r="N249" s="575"/>
      <c r="O249" s="567" t="str">
        <f t="shared" si="29"/>
        <v>No hay ejecución</v>
      </c>
      <c r="P249" s="568" t="str">
        <f t="shared" si="30"/>
        <v>NA</v>
      </c>
      <c r="Q249" s="575"/>
      <c r="R249" s="575"/>
      <c r="S249" s="575"/>
      <c r="T249" s="567" t="str">
        <f t="shared" si="25"/>
        <v>No hay ejecución</v>
      </c>
      <c r="U249" s="568" t="str">
        <f t="shared" si="26"/>
        <v>NA</v>
      </c>
      <c r="V249" s="575"/>
      <c r="W249" s="607"/>
      <c r="X249" s="607"/>
      <c r="Y249" s="567" t="str">
        <f t="shared" si="31"/>
        <v>No hay ejecución</v>
      </c>
      <c r="Z249" s="568" t="str">
        <f t="shared" si="32"/>
        <v>NA</v>
      </c>
      <c r="AA249" s="575"/>
      <c r="AB249" s="575"/>
      <c r="AC249" s="575"/>
      <c r="AD249" s="575"/>
      <c r="AE249" s="575"/>
    </row>
    <row r="250" spans="1:31" ht="35.25" customHeight="1" thickTop="1" thickBot="1">
      <c r="A250" s="563">
        <v>16.190000000000001</v>
      </c>
      <c r="B250" s="564"/>
      <c r="C250" s="564"/>
      <c r="D250" s="564"/>
      <c r="E250" s="564"/>
      <c r="F250" s="577" t="s">
        <v>1336</v>
      </c>
      <c r="G250" s="578"/>
      <c r="H250" s="578"/>
      <c r="I250" s="567" t="str">
        <f t="shared" si="27"/>
        <v>No hay ejecución</v>
      </c>
      <c r="J250" s="568" t="str">
        <f t="shared" si="28"/>
        <v>NA</v>
      </c>
      <c r="K250" s="578"/>
      <c r="L250" s="575"/>
      <c r="M250" s="575"/>
      <c r="N250" s="575"/>
      <c r="O250" s="567" t="str">
        <f t="shared" si="29"/>
        <v>No hay ejecución</v>
      </c>
      <c r="P250" s="568" t="str">
        <f t="shared" si="30"/>
        <v>NA</v>
      </c>
      <c r="Q250" s="575"/>
      <c r="R250" s="575"/>
      <c r="S250" s="575"/>
      <c r="T250" s="567" t="str">
        <f t="shared" si="25"/>
        <v>No hay ejecución</v>
      </c>
      <c r="U250" s="568" t="str">
        <f t="shared" si="26"/>
        <v>NA</v>
      </c>
      <c r="V250" s="575"/>
      <c r="W250" s="607"/>
      <c r="X250" s="607"/>
      <c r="Y250" s="567" t="str">
        <f t="shared" si="31"/>
        <v>No hay ejecución</v>
      </c>
      <c r="Z250" s="568" t="str">
        <f t="shared" si="32"/>
        <v>NA</v>
      </c>
      <c r="AA250" s="575"/>
      <c r="AB250" s="575"/>
      <c r="AC250" s="575"/>
      <c r="AD250" s="575"/>
      <c r="AE250" s="575"/>
    </row>
    <row r="251" spans="1:31" ht="35.25" customHeight="1" thickTop="1" thickBot="1">
      <c r="A251" s="593">
        <v>16.2</v>
      </c>
      <c r="B251" s="564"/>
      <c r="C251" s="564"/>
      <c r="D251" s="564"/>
      <c r="E251" s="564"/>
      <c r="F251" s="577" t="s">
        <v>1337</v>
      </c>
      <c r="G251" s="578"/>
      <c r="H251" s="578"/>
      <c r="I251" s="567" t="str">
        <f t="shared" si="27"/>
        <v>No hay ejecución</v>
      </c>
      <c r="J251" s="568" t="str">
        <f t="shared" si="28"/>
        <v>NA</v>
      </c>
      <c r="K251" s="578"/>
      <c r="L251" s="575"/>
      <c r="M251" s="575"/>
      <c r="N251" s="575"/>
      <c r="O251" s="567" t="str">
        <f t="shared" si="29"/>
        <v>No hay ejecución</v>
      </c>
      <c r="P251" s="568" t="str">
        <f t="shared" si="30"/>
        <v>NA</v>
      </c>
      <c r="Q251" s="575"/>
      <c r="R251" s="575"/>
      <c r="S251" s="575"/>
      <c r="T251" s="567" t="str">
        <f t="shared" si="25"/>
        <v>No hay ejecución</v>
      </c>
      <c r="U251" s="568" t="str">
        <f t="shared" si="26"/>
        <v>NA</v>
      </c>
      <c r="V251" s="575"/>
      <c r="W251" s="607"/>
      <c r="X251" s="607"/>
      <c r="Y251" s="567" t="str">
        <f t="shared" si="31"/>
        <v>No hay ejecución</v>
      </c>
      <c r="Z251" s="568" t="str">
        <f t="shared" si="32"/>
        <v>NA</v>
      </c>
      <c r="AA251" s="575"/>
      <c r="AB251" s="575"/>
      <c r="AC251" s="575"/>
      <c r="AD251" s="575"/>
      <c r="AE251" s="575"/>
    </row>
    <row r="252" spans="1:31" ht="35.25" customHeight="1" thickTop="1" thickBot="1">
      <c r="A252" s="593">
        <v>16.2</v>
      </c>
      <c r="B252" s="564"/>
      <c r="C252" s="564"/>
      <c r="D252" s="564"/>
      <c r="E252" s="564"/>
      <c r="F252" s="577" t="s">
        <v>1337</v>
      </c>
      <c r="G252" s="578"/>
      <c r="H252" s="578"/>
      <c r="I252" s="567" t="str">
        <f t="shared" si="27"/>
        <v>No hay ejecución</v>
      </c>
      <c r="J252" s="568" t="str">
        <f t="shared" si="28"/>
        <v>NA</v>
      </c>
      <c r="K252" s="578"/>
      <c r="L252" s="575"/>
      <c r="M252" s="575"/>
      <c r="N252" s="575"/>
      <c r="O252" s="567" t="str">
        <f t="shared" si="29"/>
        <v>No hay ejecución</v>
      </c>
      <c r="P252" s="568" t="str">
        <f t="shared" si="30"/>
        <v>NA</v>
      </c>
      <c r="Q252" s="575"/>
      <c r="R252" s="575"/>
      <c r="S252" s="575"/>
      <c r="T252" s="567" t="str">
        <f t="shared" si="25"/>
        <v>No hay ejecución</v>
      </c>
      <c r="U252" s="568" t="str">
        <f t="shared" si="26"/>
        <v>NA</v>
      </c>
      <c r="V252" s="575"/>
      <c r="W252" s="607"/>
      <c r="X252" s="607"/>
      <c r="Y252" s="567" t="str">
        <f t="shared" si="31"/>
        <v>No hay ejecución</v>
      </c>
      <c r="Z252" s="568" t="str">
        <f t="shared" si="32"/>
        <v>NA</v>
      </c>
      <c r="AA252" s="575"/>
      <c r="AB252" s="575"/>
      <c r="AC252" s="575"/>
      <c r="AD252" s="575"/>
      <c r="AE252" s="575"/>
    </row>
    <row r="253" spans="1:31" ht="35.25" customHeight="1" thickTop="1" thickBot="1">
      <c r="A253" s="563">
        <v>16.21</v>
      </c>
      <c r="B253" s="564"/>
      <c r="C253" s="564"/>
      <c r="D253" s="564"/>
      <c r="E253" s="564"/>
      <c r="F253" s="577" t="s">
        <v>1338</v>
      </c>
      <c r="G253" s="578"/>
      <c r="H253" s="578"/>
      <c r="I253" s="567" t="str">
        <f t="shared" si="27"/>
        <v>No hay ejecución</v>
      </c>
      <c r="J253" s="568" t="str">
        <f t="shared" si="28"/>
        <v>NA</v>
      </c>
      <c r="K253" s="578"/>
      <c r="L253" s="575"/>
      <c r="M253" s="575"/>
      <c r="N253" s="575"/>
      <c r="O253" s="567" t="str">
        <f t="shared" si="29"/>
        <v>No hay ejecución</v>
      </c>
      <c r="P253" s="568" t="str">
        <f t="shared" si="30"/>
        <v>NA</v>
      </c>
      <c r="Q253" s="575"/>
      <c r="R253" s="575"/>
      <c r="S253" s="575"/>
      <c r="T253" s="567" t="str">
        <f t="shared" si="25"/>
        <v>No hay ejecución</v>
      </c>
      <c r="U253" s="568" t="str">
        <f t="shared" si="26"/>
        <v>NA</v>
      </c>
      <c r="V253" s="575"/>
      <c r="W253" s="607"/>
      <c r="X253" s="607"/>
      <c r="Y253" s="567" t="str">
        <f t="shared" si="31"/>
        <v>No hay ejecución</v>
      </c>
      <c r="Z253" s="568" t="str">
        <f t="shared" si="32"/>
        <v>NA</v>
      </c>
      <c r="AA253" s="575"/>
      <c r="AB253" s="575"/>
      <c r="AC253" s="575"/>
      <c r="AD253" s="575"/>
      <c r="AE253" s="575"/>
    </row>
    <row r="254" spans="1:31" ht="35.25" customHeight="1" thickTop="1" thickBot="1">
      <c r="A254" s="563">
        <v>16.21</v>
      </c>
      <c r="B254" s="564"/>
      <c r="C254" s="564"/>
      <c r="D254" s="564"/>
      <c r="E254" s="564"/>
      <c r="F254" s="577" t="s">
        <v>1338</v>
      </c>
      <c r="G254" s="578"/>
      <c r="H254" s="578"/>
      <c r="I254" s="567" t="str">
        <f t="shared" si="27"/>
        <v>No hay ejecución</v>
      </c>
      <c r="J254" s="568" t="str">
        <f t="shared" si="28"/>
        <v>NA</v>
      </c>
      <c r="K254" s="578"/>
      <c r="L254" s="575"/>
      <c r="M254" s="575"/>
      <c r="N254" s="575"/>
      <c r="O254" s="567" t="str">
        <f t="shared" si="29"/>
        <v>No hay ejecución</v>
      </c>
      <c r="P254" s="568" t="str">
        <f t="shared" si="30"/>
        <v>NA</v>
      </c>
      <c r="Q254" s="575"/>
      <c r="R254" s="575"/>
      <c r="S254" s="575"/>
      <c r="T254" s="567" t="str">
        <f t="shared" si="25"/>
        <v>No hay ejecución</v>
      </c>
      <c r="U254" s="568" t="str">
        <f t="shared" si="26"/>
        <v>NA</v>
      </c>
      <c r="V254" s="575"/>
      <c r="W254" s="607"/>
      <c r="X254" s="607"/>
      <c r="Y254" s="567" t="str">
        <f t="shared" si="31"/>
        <v>No hay ejecución</v>
      </c>
      <c r="Z254" s="568" t="str">
        <f t="shared" si="32"/>
        <v>NA</v>
      </c>
      <c r="AA254" s="575"/>
      <c r="AB254" s="575"/>
      <c r="AC254" s="575"/>
      <c r="AD254" s="575"/>
      <c r="AE254" s="575"/>
    </row>
    <row r="255" spans="1:31" ht="35.25" customHeight="1" thickTop="1" thickBot="1">
      <c r="A255" s="563">
        <v>16.22</v>
      </c>
      <c r="B255" s="564"/>
      <c r="C255" s="564"/>
      <c r="D255" s="564"/>
      <c r="E255" s="564"/>
      <c r="F255" s="577" t="s">
        <v>1339</v>
      </c>
      <c r="G255" s="578"/>
      <c r="H255" s="578"/>
      <c r="I255" s="567" t="str">
        <f t="shared" si="27"/>
        <v>No hay ejecución</v>
      </c>
      <c r="J255" s="568" t="str">
        <f t="shared" si="28"/>
        <v>NA</v>
      </c>
      <c r="K255" s="578"/>
      <c r="L255" s="575"/>
      <c r="M255" s="575"/>
      <c r="N255" s="575"/>
      <c r="O255" s="567" t="str">
        <f t="shared" si="29"/>
        <v>No hay ejecución</v>
      </c>
      <c r="P255" s="568" t="str">
        <f t="shared" si="30"/>
        <v>NA</v>
      </c>
      <c r="Q255" s="575"/>
      <c r="R255" s="575"/>
      <c r="S255" s="575"/>
      <c r="T255" s="567" t="str">
        <f t="shared" si="25"/>
        <v>No hay ejecución</v>
      </c>
      <c r="U255" s="568" t="str">
        <f t="shared" si="26"/>
        <v>NA</v>
      </c>
      <c r="V255" s="575"/>
      <c r="W255" s="607"/>
      <c r="X255" s="607"/>
      <c r="Y255" s="567" t="str">
        <f t="shared" si="31"/>
        <v>No hay ejecución</v>
      </c>
      <c r="Z255" s="568" t="str">
        <f t="shared" si="32"/>
        <v>NA</v>
      </c>
      <c r="AA255" s="575"/>
      <c r="AB255" s="575"/>
      <c r="AC255" s="575"/>
      <c r="AD255" s="575"/>
      <c r="AE255" s="575"/>
    </row>
    <row r="256" spans="1:31" ht="35.25" customHeight="1" thickTop="1" thickBot="1">
      <c r="A256" s="563">
        <v>16.22</v>
      </c>
      <c r="B256" s="564"/>
      <c r="C256" s="564"/>
      <c r="D256" s="564"/>
      <c r="E256" s="564"/>
      <c r="F256" s="577" t="s">
        <v>1339</v>
      </c>
      <c r="G256" s="578"/>
      <c r="H256" s="578"/>
      <c r="I256" s="567" t="str">
        <f t="shared" si="27"/>
        <v>No hay ejecución</v>
      </c>
      <c r="J256" s="568" t="str">
        <f t="shared" si="28"/>
        <v>NA</v>
      </c>
      <c r="K256" s="578"/>
      <c r="L256" s="575"/>
      <c r="M256" s="575"/>
      <c r="N256" s="575"/>
      <c r="O256" s="567" t="str">
        <f t="shared" si="29"/>
        <v>No hay ejecución</v>
      </c>
      <c r="P256" s="568" t="str">
        <f t="shared" si="30"/>
        <v>NA</v>
      </c>
      <c r="Q256" s="575"/>
      <c r="R256" s="575"/>
      <c r="S256" s="575"/>
      <c r="T256" s="567" t="str">
        <f t="shared" si="25"/>
        <v>No hay ejecución</v>
      </c>
      <c r="U256" s="568" t="str">
        <f t="shared" si="26"/>
        <v>NA</v>
      </c>
      <c r="V256" s="575"/>
      <c r="W256" s="607"/>
      <c r="X256" s="607"/>
      <c r="Y256" s="567" t="str">
        <f t="shared" si="31"/>
        <v>No hay ejecución</v>
      </c>
      <c r="Z256" s="568" t="str">
        <f t="shared" si="32"/>
        <v>NA</v>
      </c>
      <c r="AA256" s="575"/>
      <c r="AB256" s="575"/>
      <c r="AC256" s="575"/>
      <c r="AD256" s="575"/>
      <c r="AE256" s="575"/>
    </row>
    <row r="257" spans="1:31" ht="35.25" customHeight="1" thickTop="1" thickBot="1">
      <c r="A257" s="563">
        <v>16.22</v>
      </c>
      <c r="B257" s="564"/>
      <c r="C257" s="564"/>
      <c r="D257" s="564"/>
      <c r="E257" s="564"/>
      <c r="F257" s="577" t="s">
        <v>1339</v>
      </c>
      <c r="G257" s="578"/>
      <c r="H257" s="578"/>
      <c r="I257" s="567" t="str">
        <f t="shared" si="27"/>
        <v>No hay ejecución</v>
      </c>
      <c r="J257" s="568" t="str">
        <f t="shared" si="28"/>
        <v>NA</v>
      </c>
      <c r="K257" s="578"/>
      <c r="L257" s="575"/>
      <c r="M257" s="575"/>
      <c r="N257" s="575"/>
      <c r="O257" s="567" t="str">
        <f t="shared" si="29"/>
        <v>No hay ejecución</v>
      </c>
      <c r="P257" s="568" t="str">
        <f t="shared" si="30"/>
        <v>NA</v>
      </c>
      <c r="Q257" s="575"/>
      <c r="R257" s="575"/>
      <c r="S257" s="575"/>
      <c r="T257" s="567" t="str">
        <f t="shared" si="25"/>
        <v>No hay ejecución</v>
      </c>
      <c r="U257" s="568" t="str">
        <f t="shared" si="26"/>
        <v>NA</v>
      </c>
      <c r="V257" s="575"/>
      <c r="W257" s="607"/>
      <c r="X257" s="607"/>
      <c r="Y257" s="567" t="str">
        <f t="shared" si="31"/>
        <v>No hay ejecución</v>
      </c>
      <c r="Z257" s="568" t="str">
        <f t="shared" si="32"/>
        <v>NA</v>
      </c>
      <c r="AA257" s="575"/>
      <c r="AB257" s="575"/>
      <c r="AC257" s="575"/>
      <c r="AD257" s="575"/>
      <c r="AE257" s="575"/>
    </row>
    <row r="258" spans="1:31" ht="35.25" customHeight="1" thickTop="1" thickBot="1">
      <c r="A258" s="563">
        <v>16.22</v>
      </c>
      <c r="B258" s="564"/>
      <c r="C258" s="564"/>
      <c r="D258" s="564"/>
      <c r="E258" s="564"/>
      <c r="F258" s="577" t="s">
        <v>1339</v>
      </c>
      <c r="G258" s="578"/>
      <c r="H258" s="578"/>
      <c r="I258" s="567" t="str">
        <f t="shared" si="27"/>
        <v>No hay ejecución</v>
      </c>
      <c r="J258" s="568" t="str">
        <f t="shared" si="28"/>
        <v>NA</v>
      </c>
      <c r="K258" s="578"/>
      <c r="L258" s="575"/>
      <c r="M258" s="575"/>
      <c r="N258" s="575"/>
      <c r="O258" s="567" t="str">
        <f t="shared" si="29"/>
        <v>No hay ejecución</v>
      </c>
      <c r="P258" s="568" t="str">
        <f t="shared" si="30"/>
        <v>NA</v>
      </c>
      <c r="Q258" s="575"/>
      <c r="R258" s="575"/>
      <c r="S258" s="575"/>
      <c r="T258" s="567" t="str">
        <f t="shared" si="25"/>
        <v>No hay ejecución</v>
      </c>
      <c r="U258" s="568" t="str">
        <f t="shared" si="26"/>
        <v>NA</v>
      </c>
      <c r="V258" s="575"/>
      <c r="W258" s="607"/>
      <c r="X258" s="607"/>
      <c r="Y258" s="567" t="str">
        <f t="shared" si="31"/>
        <v>No hay ejecución</v>
      </c>
      <c r="Z258" s="568" t="str">
        <f t="shared" si="32"/>
        <v>NA</v>
      </c>
      <c r="AA258" s="575"/>
      <c r="AB258" s="575"/>
      <c r="AC258" s="575"/>
      <c r="AD258" s="575"/>
      <c r="AE258" s="575"/>
    </row>
    <row r="259" spans="1:31" ht="35.25" customHeight="1" thickTop="1" thickBot="1">
      <c r="A259" s="563">
        <v>16.23</v>
      </c>
      <c r="B259" s="564"/>
      <c r="C259" s="564"/>
      <c r="D259" s="564"/>
      <c r="E259" s="564"/>
      <c r="F259" s="577" t="s">
        <v>1340</v>
      </c>
      <c r="G259" s="578"/>
      <c r="H259" s="578"/>
      <c r="I259" s="567" t="str">
        <f t="shared" si="27"/>
        <v>No hay ejecución</v>
      </c>
      <c r="J259" s="568" t="str">
        <f t="shared" si="28"/>
        <v>NA</v>
      </c>
      <c r="K259" s="578"/>
      <c r="L259" s="575"/>
      <c r="M259" s="575"/>
      <c r="N259" s="575"/>
      <c r="O259" s="567" t="str">
        <f t="shared" si="29"/>
        <v>No hay ejecución</v>
      </c>
      <c r="P259" s="568" t="str">
        <f t="shared" si="30"/>
        <v>NA</v>
      </c>
      <c r="Q259" s="575"/>
      <c r="R259" s="575"/>
      <c r="S259" s="575"/>
      <c r="T259" s="567" t="str">
        <f t="shared" si="25"/>
        <v>No hay ejecución</v>
      </c>
      <c r="U259" s="568" t="str">
        <f t="shared" si="26"/>
        <v>NA</v>
      </c>
      <c r="V259" s="575"/>
      <c r="W259" s="607"/>
      <c r="X259" s="607"/>
      <c r="Y259" s="567" t="str">
        <f t="shared" si="31"/>
        <v>No hay ejecución</v>
      </c>
      <c r="Z259" s="568" t="str">
        <f t="shared" si="32"/>
        <v>NA</v>
      </c>
      <c r="AA259" s="575"/>
      <c r="AB259" s="575"/>
      <c r="AC259" s="575"/>
      <c r="AD259" s="575"/>
      <c r="AE259" s="575"/>
    </row>
    <row r="260" spans="1:31" ht="35.25" customHeight="1" thickTop="1" thickBot="1">
      <c r="A260" s="563">
        <v>16.23</v>
      </c>
      <c r="B260" s="564"/>
      <c r="C260" s="564"/>
      <c r="D260" s="564"/>
      <c r="E260" s="564"/>
      <c r="F260" s="577" t="s">
        <v>1340</v>
      </c>
      <c r="G260" s="578"/>
      <c r="H260" s="578"/>
      <c r="I260" s="567" t="str">
        <f t="shared" si="27"/>
        <v>No hay ejecución</v>
      </c>
      <c r="J260" s="568" t="str">
        <f t="shared" si="28"/>
        <v>NA</v>
      </c>
      <c r="K260" s="578"/>
      <c r="L260" s="575"/>
      <c r="M260" s="575"/>
      <c r="N260" s="575"/>
      <c r="O260" s="567" t="str">
        <f t="shared" si="29"/>
        <v>No hay ejecución</v>
      </c>
      <c r="P260" s="568" t="str">
        <f t="shared" si="30"/>
        <v>NA</v>
      </c>
      <c r="Q260" s="575"/>
      <c r="R260" s="575"/>
      <c r="S260" s="575"/>
      <c r="T260" s="567" t="str">
        <f t="shared" si="25"/>
        <v>No hay ejecución</v>
      </c>
      <c r="U260" s="568" t="str">
        <f t="shared" si="26"/>
        <v>NA</v>
      </c>
      <c r="V260" s="575"/>
      <c r="W260" s="607"/>
      <c r="X260" s="607"/>
      <c r="Y260" s="567" t="str">
        <f t="shared" si="31"/>
        <v>No hay ejecución</v>
      </c>
      <c r="Z260" s="568" t="str">
        <f t="shared" si="32"/>
        <v>NA</v>
      </c>
      <c r="AA260" s="575"/>
      <c r="AB260" s="575"/>
      <c r="AC260" s="575"/>
      <c r="AD260" s="575"/>
      <c r="AE260" s="575"/>
    </row>
    <row r="261" spans="1:31" ht="35.25" customHeight="1" thickTop="1" thickBot="1">
      <c r="A261" s="563">
        <v>16.23</v>
      </c>
      <c r="B261" s="564"/>
      <c r="C261" s="564"/>
      <c r="D261" s="564"/>
      <c r="E261" s="564"/>
      <c r="F261" s="577" t="s">
        <v>1340</v>
      </c>
      <c r="G261" s="578"/>
      <c r="H261" s="578"/>
      <c r="I261" s="567" t="str">
        <f t="shared" si="27"/>
        <v>No hay ejecución</v>
      </c>
      <c r="J261" s="568" t="str">
        <f t="shared" si="28"/>
        <v>NA</v>
      </c>
      <c r="K261" s="578"/>
      <c r="L261" s="575"/>
      <c r="M261" s="575"/>
      <c r="N261" s="575"/>
      <c r="O261" s="567" t="str">
        <f t="shared" si="29"/>
        <v>No hay ejecución</v>
      </c>
      <c r="P261" s="568" t="str">
        <f t="shared" si="30"/>
        <v>NA</v>
      </c>
      <c r="Q261" s="575"/>
      <c r="R261" s="575"/>
      <c r="S261" s="575"/>
      <c r="T261" s="567" t="str">
        <f t="shared" si="25"/>
        <v>No hay ejecución</v>
      </c>
      <c r="U261" s="568" t="str">
        <f t="shared" si="26"/>
        <v>NA</v>
      </c>
      <c r="V261" s="575"/>
      <c r="W261" s="607"/>
      <c r="X261" s="607"/>
      <c r="Y261" s="567" t="str">
        <f t="shared" si="31"/>
        <v>No hay ejecución</v>
      </c>
      <c r="Z261" s="568" t="str">
        <f t="shared" si="32"/>
        <v>NA</v>
      </c>
      <c r="AA261" s="575"/>
      <c r="AB261" s="575"/>
      <c r="AC261" s="575"/>
      <c r="AD261" s="575"/>
      <c r="AE261" s="575"/>
    </row>
    <row r="262" spans="1:31" ht="35.25" hidden="1" customHeight="1" thickTop="1" thickBot="1">
      <c r="A262" s="563">
        <v>16.239999999999998</v>
      </c>
      <c r="B262" s="564"/>
      <c r="C262" s="564"/>
      <c r="D262" s="564"/>
      <c r="E262" s="564"/>
      <c r="F262" s="577" t="s">
        <v>1341</v>
      </c>
      <c r="G262" s="578"/>
      <c r="H262" s="578"/>
      <c r="I262" s="567" t="str">
        <f t="shared" si="27"/>
        <v>No hay ejecución</v>
      </c>
      <c r="J262" s="568" t="str">
        <f t="shared" si="28"/>
        <v>NA</v>
      </c>
      <c r="K262" s="578"/>
      <c r="L262" s="575"/>
      <c r="M262" s="575"/>
      <c r="N262" s="575"/>
      <c r="O262" s="567" t="str">
        <f t="shared" si="29"/>
        <v>No hay ejecución</v>
      </c>
      <c r="P262" s="568" t="str">
        <f t="shared" si="30"/>
        <v>NA</v>
      </c>
      <c r="Q262" s="575"/>
      <c r="R262" s="575"/>
      <c r="S262" s="575"/>
      <c r="T262" s="567" t="str">
        <f t="shared" si="25"/>
        <v>No hay ejecución</v>
      </c>
      <c r="U262" s="568" t="str">
        <f t="shared" si="26"/>
        <v>NA</v>
      </c>
      <c r="V262" s="575"/>
      <c r="W262" s="607">
        <v>0</v>
      </c>
      <c r="X262" s="607">
        <v>0</v>
      </c>
      <c r="Y262" s="567" t="str">
        <f t="shared" si="31"/>
        <v>No hay Programación</v>
      </c>
      <c r="Z262" s="568" t="str">
        <f t="shared" si="32"/>
        <v>De acuerdo con lo programado</v>
      </c>
      <c r="AA262" s="575"/>
      <c r="AB262" s="575"/>
      <c r="AC262" s="575"/>
      <c r="AD262" s="575"/>
      <c r="AE262" s="575"/>
    </row>
    <row r="263" spans="1:31" ht="35.25" customHeight="1" thickTop="1" thickBot="1">
      <c r="A263" s="563">
        <v>16.239999999999998</v>
      </c>
      <c r="B263" s="564"/>
      <c r="C263" s="564"/>
      <c r="D263" s="564"/>
      <c r="E263" s="564"/>
      <c r="F263" s="577" t="s">
        <v>1341</v>
      </c>
      <c r="G263" s="578"/>
      <c r="H263" s="578"/>
      <c r="I263" s="567" t="str">
        <f t="shared" si="27"/>
        <v>No hay ejecución</v>
      </c>
      <c r="J263" s="568" t="str">
        <f t="shared" si="28"/>
        <v>NA</v>
      </c>
      <c r="K263" s="578"/>
      <c r="L263" s="575"/>
      <c r="M263" s="575"/>
      <c r="N263" s="575"/>
      <c r="O263" s="567" t="str">
        <f t="shared" si="29"/>
        <v>No hay ejecución</v>
      </c>
      <c r="P263" s="568" t="str">
        <f t="shared" si="30"/>
        <v>NA</v>
      </c>
      <c r="Q263" s="575"/>
      <c r="R263" s="575"/>
      <c r="S263" s="575"/>
      <c r="T263" s="567" t="str">
        <f t="shared" si="25"/>
        <v>No hay ejecución</v>
      </c>
      <c r="U263" s="568" t="str">
        <f t="shared" si="26"/>
        <v>NA</v>
      </c>
      <c r="V263" s="575"/>
      <c r="W263" s="607"/>
      <c r="X263" s="607"/>
      <c r="Y263" s="567" t="str">
        <f t="shared" si="31"/>
        <v>No hay ejecución</v>
      </c>
      <c r="Z263" s="568" t="str">
        <f t="shared" si="32"/>
        <v>NA</v>
      </c>
      <c r="AA263" s="575"/>
      <c r="AB263" s="575"/>
      <c r="AC263" s="575"/>
      <c r="AD263" s="575"/>
      <c r="AE263" s="575"/>
    </row>
    <row r="264" spans="1:31" ht="35.25" customHeight="1" thickTop="1" thickBot="1">
      <c r="A264" s="563">
        <v>16.239999999999998</v>
      </c>
      <c r="B264" s="564"/>
      <c r="C264" s="564"/>
      <c r="D264" s="564"/>
      <c r="E264" s="564"/>
      <c r="F264" s="577" t="s">
        <v>1341</v>
      </c>
      <c r="G264" s="578"/>
      <c r="H264" s="578"/>
      <c r="I264" s="567" t="str">
        <f t="shared" si="27"/>
        <v>No hay ejecución</v>
      </c>
      <c r="J264" s="568" t="str">
        <f t="shared" si="28"/>
        <v>NA</v>
      </c>
      <c r="K264" s="578"/>
      <c r="L264" s="575"/>
      <c r="M264" s="575"/>
      <c r="N264" s="575"/>
      <c r="O264" s="567" t="str">
        <f t="shared" si="29"/>
        <v>No hay ejecución</v>
      </c>
      <c r="P264" s="568" t="str">
        <f t="shared" si="30"/>
        <v>NA</v>
      </c>
      <c r="Q264" s="575"/>
      <c r="R264" s="575"/>
      <c r="S264" s="575"/>
      <c r="T264" s="567" t="str">
        <f t="shared" si="25"/>
        <v>No hay ejecución</v>
      </c>
      <c r="U264" s="568" t="str">
        <f t="shared" si="26"/>
        <v>NA</v>
      </c>
      <c r="V264" s="575"/>
      <c r="W264" s="607"/>
      <c r="X264" s="607"/>
      <c r="Y264" s="567" t="str">
        <f t="shared" si="31"/>
        <v>No hay ejecución</v>
      </c>
      <c r="Z264" s="568" t="str">
        <f t="shared" si="32"/>
        <v>NA</v>
      </c>
      <c r="AA264" s="575"/>
      <c r="AB264" s="575"/>
      <c r="AC264" s="575"/>
      <c r="AD264" s="575"/>
      <c r="AE264" s="575"/>
    </row>
    <row r="265" spans="1:31" ht="35.25" customHeight="1" thickTop="1" thickBot="1">
      <c r="A265" s="563">
        <v>16.239999999999998</v>
      </c>
      <c r="B265" s="564"/>
      <c r="C265" s="564"/>
      <c r="D265" s="564"/>
      <c r="E265" s="564"/>
      <c r="F265" s="577" t="s">
        <v>1341</v>
      </c>
      <c r="G265" s="578"/>
      <c r="H265" s="578"/>
      <c r="I265" s="567" t="str">
        <f t="shared" si="27"/>
        <v>No hay ejecución</v>
      </c>
      <c r="J265" s="568" t="str">
        <f t="shared" si="28"/>
        <v>NA</v>
      </c>
      <c r="K265" s="578"/>
      <c r="L265" s="575"/>
      <c r="M265" s="575"/>
      <c r="N265" s="575"/>
      <c r="O265" s="567" t="str">
        <f t="shared" si="29"/>
        <v>No hay ejecución</v>
      </c>
      <c r="P265" s="568" t="str">
        <f t="shared" si="30"/>
        <v>NA</v>
      </c>
      <c r="Q265" s="575"/>
      <c r="R265" s="575"/>
      <c r="S265" s="575"/>
      <c r="T265" s="567" t="str">
        <f t="shared" si="25"/>
        <v>No hay ejecución</v>
      </c>
      <c r="U265" s="568" t="str">
        <f t="shared" si="26"/>
        <v>NA</v>
      </c>
      <c r="V265" s="575"/>
      <c r="W265" s="607"/>
      <c r="X265" s="607"/>
      <c r="Y265" s="567" t="str">
        <f t="shared" si="31"/>
        <v>No hay ejecución</v>
      </c>
      <c r="Z265" s="568" t="str">
        <f t="shared" si="32"/>
        <v>NA</v>
      </c>
      <c r="AA265" s="575"/>
      <c r="AB265" s="575"/>
      <c r="AC265" s="575"/>
      <c r="AD265" s="575"/>
      <c r="AE265" s="575"/>
    </row>
    <row r="266" spans="1:31" ht="35.25" customHeight="1" thickTop="1" thickBot="1">
      <c r="A266" s="563">
        <v>16.239999999999998</v>
      </c>
      <c r="B266" s="564"/>
      <c r="C266" s="564"/>
      <c r="D266" s="564"/>
      <c r="E266" s="564"/>
      <c r="F266" s="577" t="s">
        <v>1341</v>
      </c>
      <c r="G266" s="578"/>
      <c r="H266" s="578"/>
      <c r="I266" s="567" t="str">
        <f t="shared" si="27"/>
        <v>No hay ejecución</v>
      </c>
      <c r="J266" s="568" t="str">
        <f t="shared" si="28"/>
        <v>NA</v>
      </c>
      <c r="K266" s="578"/>
      <c r="L266" s="575"/>
      <c r="M266" s="575"/>
      <c r="N266" s="575"/>
      <c r="O266" s="567" t="str">
        <f t="shared" si="29"/>
        <v>No hay ejecución</v>
      </c>
      <c r="P266" s="568" t="str">
        <f t="shared" si="30"/>
        <v>NA</v>
      </c>
      <c r="Q266" s="575"/>
      <c r="R266" s="575"/>
      <c r="S266" s="575"/>
      <c r="T266" s="567" t="str">
        <f t="shared" si="25"/>
        <v>No hay ejecución</v>
      </c>
      <c r="U266" s="568" t="str">
        <f t="shared" si="26"/>
        <v>NA</v>
      </c>
      <c r="V266" s="575"/>
      <c r="W266" s="607"/>
      <c r="X266" s="607"/>
      <c r="Y266" s="567" t="str">
        <f t="shared" si="31"/>
        <v>No hay ejecución</v>
      </c>
      <c r="Z266" s="568" t="str">
        <f t="shared" si="32"/>
        <v>NA</v>
      </c>
      <c r="AA266" s="575"/>
      <c r="AB266" s="575"/>
      <c r="AC266" s="575"/>
      <c r="AD266" s="575"/>
      <c r="AE266" s="575"/>
    </row>
    <row r="267" spans="1:31" ht="35.25" customHeight="1" thickTop="1" thickBot="1">
      <c r="A267" s="563">
        <v>16.239999999999998</v>
      </c>
      <c r="B267" s="564"/>
      <c r="C267" s="564"/>
      <c r="D267" s="564"/>
      <c r="E267" s="564"/>
      <c r="F267" s="577" t="s">
        <v>1341</v>
      </c>
      <c r="G267" s="578"/>
      <c r="H267" s="578"/>
      <c r="I267" s="567" t="str">
        <f t="shared" si="27"/>
        <v>No hay ejecución</v>
      </c>
      <c r="J267" s="568" t="str">
        <f t="shared" si="28"/>
        <v>NA</v>
      </c>
      <c r="K267" s="578"/>
      <c r="L267" s="575"/>
      <c r="M267" s="575"/>
      <c r="N267" s="575"/>
      <c r="O267" s="567" t="str">
        <f t="shared" si="29"/>
        <v>No hay ejecución</v>
      </c>
      <c r="P267" s="568" t="str">
        <f t="shared" si="30"/>
        <v>NA</v>
      </c>
      <c r="Q267" s="575"/>
      <c r="R267" s="575"/>
      <c r="S267" s="575"/>
      <c r="T267" s="567" t="str">
        <f t="shared" si="25"/>
        <v>No hay ejecución</v>
      </c>
      <c r="U267" s="568" t="str">
        <f t="shared" si="26"/>
        <v>NA</v>
      </c>
      <c r="V267" s="575"/>
      <c r="W267" s="607"/>
      <c r="X267" s="607"/>
      <c r="Y267" s="567" t="str">
        <f t="shared" si="31"/>
        <v>No hay ejecución</v>
      </c>
      <c r="Z267" s="568" t="str">
        <f t="shared" si="32"/>
        <v>NA</v>
      </c>
      <c r="AA267" s="575"/>
      <c r="AB267" s="575"/>
      <c r="AC267" s="575"/>
      <c r="AD267" s="575"/>
      <c r="AE267" s="575"/>
    </row>
    <row r="268" spans="1:31" ht="35.25" hidden="1" customHeight="1" thickTop="1" thickBot="1">
      <c r="A268" s="563">
        <v>16.25</v>
      </c>
      <c r="B268" s="564"/>
      <c r="C268" s="564"/>
      <c r="D268" s="564"/>
      <c r="E268" s="564"/>
      <c r="F268" s="577" t="s">
        <v>1342</v>
      </c>
      <c r="G268" s="578"/>
      <c r="H268" s="578"/>
      <c r="I268" s="567" t="str">
        <f t="shared" si="27"/>
        <v>No hay ejecución</v>
      </c>
      <c r="J268" s="568" t="str">
        <f t="shared" si="28"/>
        <v>NA</v>
      </c>
      <c r="K268" s="578"/>
      <c r="L268" s="575"/>
      <c r="M268" s="575"/>
      <c r="N268" s="575"/>
      <c r="O268" s="567" t="str">
        <f t="shared" si="29"/>
        <v>No hay ejecución</v>
      </c>
      <c r="P268" s="568" t="str">
        <f t="shared" si="30"/>
        <v>NA</v>
      </c>
      <c r="Q268" s="575"/>
      <c r="R268" s="575"/>
      <c r="S268" s="575"/>
      <c r="T268" s="567" t="str">
        <f t="shared" si="25"/>
        <v>No hay ejecución</v>
      </c>
      <c r="U268" s="568" t="str">
        <f t="shared" si="26"/>
        <v>NA</v>
      </c>
      <c r="V268" s="575"/>
      <c r="W268" s="607">
        <v>0</v>
      </c>
      <c r="X268" s="607">
        <v>0</v>
      </c>
      <c r="Y268" s="567" t="str">
        <f t="shared" si="31"/>
        <v>No hay Programación</v>
      </c>
      <c r="Z268" s="568" t="str">
        <f t="shared" si="32"/>
        <v>De acuerdo con lo programado</v>
      </c>
      <c r="AA268" s="575"/>
      <c r="AB268" s="575"/>
      <c r="AC268" s="575"/>
      <c r="AD268" s="575"/>
      <c r="AE268" s="575"/>
    </row>
    <row r="269" spans="1:31" ht="35.25" customHeight="1" thickTop="1" thickBot="1">
      <c r="A269" s="563">
        <v>16.25</v>
      </c>
      <c r="B269" s="564"/>
      <c r="C269" s="564"/>
      <c r="D269" s="564"/>
      <c r="E269" s="564"/>
      <c r="F269" s="577" t="s">
        <v>1342</v>
      </c>
      <c r="G269" s="578"/>
      <c r="H269" s="578"/>
      <c r="I269" s="567" t="str">
        <f t="shared" si="27"/>
        <v>No hay ejecución</v>
      </c>
      <c r="J269" s="568" t="str">
        <f t="shared" si="28"/>
        <v>NA</v>
      </c>
      <c r="K269" s="578"/>
      <c r="L269" s="575"/>
      <c r="M269" s="575"/>
      <c r="N269" s="575"/>
      <c r="O269" s="567" t="str">
        <f t="shared" si="29"/>
        <v>No hay ejecución</v>
      </c>
      <c r="P269" s="568" t="str">
        <f t="shared" si="30"/>
        <v>NA</v>
      </c>
      <c r="Q269" s="575"/>
      <c r="R269" s="575"/>
      <c r="S269" s="575"/>
      <c r="T269" s="567" t="str">
        <f t="shared" ref="T269:T332" si="33">IF(S269="","No hay ejecución",IF(AND(R269=0),"No hay Programación", S269/R269))</f>
        <v>No hay ejecución</v>
      </c>
      <c r="U269" s="568" t="str">
        <f t="shared" ref="U269:U332" si="34">IF(T269="No hay ejecución","NA",IF(T269&gt;=90%,"De acuerdo con lo programado",IF(T269&gt;=51%,"Atraso Leve",IF(T269&lt;=50%,"En riesgo cumplimiento"))))</f>
        <v>NA</v>
      </c>
      <c r="V269" s="575"/>
      <c r="W269" s="607"/>
      <c r="X269" s="607"/>
      <c r="Y269" s="567" t="str">
        <f t="shared" si="31"/>
        <v>No hay ejecución</v>
      </c>
      <c r="Z269" s="568" t="str">
        <f t="shared" si="32"/>
        <v>NA</v>
      </c>
      <c r="AA269" s="575"/>
      <c r="AB269" s="575"/>
      <c r="AC269" s="575"/>
      <c r="AD269" s="575"/>
      <c r="AE269" s="575"/>
    </row>
    <row r="270" spans="1:31" ht="35.25" customHeight="1" thickTop="1" thickBot="1">
      <c r="A270" s="563">
        <v>16.25</v>
      </c>
      <c r="B270" s="564"/>
      <c r="C270" s="564"/>
      <c r="D270" s="564"/>
      <c r="E270" s="564"/>
      <c r="F270" s="577" t="s">
        <v>1342</v>
      </c>
      <c r="G270" s="578"/>
      <c r="H270" s="578"/>
      <c r="I270" s="567" t="str">
        <f t="shared" ref="I270:I333" si="35">IF(H270="","No hay ejecución",IF(AND(G270=0),"No hay Programación", H270/G270))</f>
        <v>No hay ejecución</v>
      </c>
      <c r="J270" s="568" t="str">
        <f t="shared" ref="J270:J333" si="36">IF(I270="No hay ejecución","NA",IF(I270&gt;=90%,"De acuerdo con lo programado",IF(I270&gt;=51%,"Atraso Leve",IF(I270&lt;=50%,"En riesgo cumplimiento"))))</f>
        <v>NA</v>
      </c>
      <c r="K270" s="578"/>
      <c r="L270" s="575"/>
      <c r="M270" s="575"/>
      <c r="N270" s="575"/>
      <c r="O270" s="567" t="str">
        <f t="shared" ref="O270:O333" si="37">IF(N270="","No hay ejecución",IF(AND(M270=0),"No hay Programación", N270/M270))</f>
        <v>No hay ejecución</v>
      </c>
      <c r="P270" s="568" t="str">
        <f t="shared" ref="P270:P272" si="38">IF(O270="No hay ejecución","NA",IF(O270&gt;=90%,"De acuerdo con lo programado",IF(O270&gt;=51%,"Atraso Leve",IF(O270&lt;=50%,"En riesgo cumplimiento"))))</f>
        <v>NA</v>
      </c>
      <c r="Q270" s="575"/>
      <c r="R270" s="575"/>
      <c r="S270" s="575"/>
      <c r="T270" s="567" t="str">
        <f t="shared" si="33"/>
        <v>No hay ejecución</v>
      </c>
      <c r="U270" s="568" t="str">
        <f t="shared" si="34"/>
        <v>NA</v>
      </c>
      <c r="V270" s="575"/>
      <c r="W270" s="607"/>
      <c r="X270" s="607"/>
      <c r="Y270" s="567" t="str">
        <f t="shared" si="31"/>
        <v>No hay ejecución</v>
      </c>
      <c r="Z270" s="568" t="str">
        <f t="shared" si="32"/>
        <v>NA</v>
      </c>
      <c r="AA270" s="575"/>
      <c r="AB270" s="575"/>
      <c r="AC270" s="575"/>
      <c r="AD270" s="575"/>
      <c r="AE270" s="575"/>
    </row>
    <row r="271" spans="1:31" ht="35.25" customHeight="1" thickTop="1" thickBot="1">
      <c r="A271" s="563">
        <v>16.25</v>
      </c>
      <c r="B271" s="564"/>
      <c r="C271" s="564"/>
      <c r="D271" s="564"/>
      <c r="E271" s="564"/>
      <c r="F271" s="577" t="s">
        <v>1342</v>
      </c>
      <c r="G271" s="578"/>
      <c r="H271" s="578"/>
      <c r="I271" s="567" t="str">
        <f t="shared" si="35"/>
        <v>No hay ejecución</v>
      </c>
      <c r="J271" s="568" t="str">
        <f t="shared" si="36"/>
        <v>NA</v>
      </c>
      <c r="K271" s="578"/>
      <c r="L271" s="575"/>
      <c r="M271" s="575"/>
      <c r="N271" s="575"/>
      <c r="O271" s="567" t="str">
        <f t="shared" si="37"/>
        <v>No hay ejecución</v>
      </c>
      <c r="P271" s="568" t="str">
        <f t="shared" si="38"/>
        <v>NA</v>
      </c>
      <c r="Q271" s="575"/>
      <c r="R271" s="575"/>
      <c r="S271" s="575"/>
      <c r="T271" s="567" t="str">
        <f t="shared" si="33"/>
        <v>No hay ejecución</v>
      </c>
      <c r="U271" s="568" t="str">
        <f t="shared" si="34"/>
        <v>NA</v>
      </c>
      <c r="V271" s="575"/>
      <c r="W271" s="607"/>
      <c r="X271" s="607"/>
      <c r="Y271" s="567" t="str">
        <f t="shared" ref="Y271:Y334" si="39">IF(X271="","No hay ejecución",IF(AND(W271=0),"No hay Programación", X271/W271))</f>
        <v>No hay ejecución</v>
      </c>
      <c r="Z271" s="568" t="str">
        <f t="shared" ref="Z271:Z334" si="40">IF(Y271="No hay ejecución","NA",IF(Y271&gt;=90%,"De acuerdo con lo programado",IF(Y271&gt;=51%,"Atraso Leve",IF(Y271&lt;=50%,"En riesgo cumplimiento"))))</f>
        <v>NA</v>
      </c>
      <c r="AA271" s="575"/>
      <c r="AB271" s="575"/>
      <c r="AC271" s="575"/>
      <c r="AD271" s="575"/>
      <c r="AE271" s="575"/>
    </row>
    <row r="272" spans="1:31" ht="35.25" customHeight="1" thickTop="1" thickBot="1">
      <c r="A272" s="563">
        <v>16.25</v>
      </c>
      <c r="B272" s="564"/>
      <c r="C272" s="564"/>
      <c r="D272" s="564"/>
      <c r="E272" s="564"/>
      <c r="F272" s="577" t="s">
        <v>1342</v>
      </c>
      <c r="G272" s="578"/>
      <c r="H272" s="578"/>
      <c r="I272" s="567" t="str">
        <f t="shared" si="35"/>
        <v>No hay ejecución</v>
      </c>
      <c r="J272" s="568" t="str">
        <f t="shared" si="36"/>
        <v>NA</v>
      </c>
      <c r="K272" s="578"/>
      <c r="L272" s="575"/>
      <c r="M272" s="575"/>
      <c r="N272" s="575"/>
      <c r="O272" s="567" t="str">
        <f t="shared" si="37"/>
        <v>No hay ejecución</v>
      </c>
      <c r="P272" s="568" t="str">
        <f t="shared" si="38"/>
        <v>NA</v>
      </c>
      <c r="Q272" s="575"/>
      <c r="R272" s="575"/>
      <c r="S272" s="575"/>
      <c r="T272" s="567" t="str">
        <f t="shared" si="33"/>
        <v>No hay ejecución</v>
      </c>
      <c r="U272" s="568" t="str">
        <f t="shared" si="34"/>
        <v>NA</v>
      </c>
      <c r="V272" s="575"/>
      <c r="W272" s="607"/>
      <c r="X272" s="607"/>
      <c r="Y272" s="567" t="str">
        <f t="shared" si="39"/>
        <v>No hay ejecución</v>
      </c>
      <c r="Z272" s="568" t="str">
        <f t="shared" si="40"/>
        <v>NA</v>
      </c>
      <c r="AA272" s="575"/>
      <c r="AB272" s="575"/>
      <c r="AC272" s="575"/>
      <c r="AD272" s="575"/>
      <c r="AE272" s="575"/>
    </row>
    <row r="273" spans="1:31" ht="35.25" customHeight="1" thickTop="1" thickBot="1">
      <c r="A273" s="563">
        <v>16.25</v>
      </c>
      <c r="B273" s="564"/>
      <c r="C273" s="564"/>
      <c r="D273" s="564"/>
      <c r="E273" s="564"/>
      <c r="F273" s="577" t="s">
        <v>1342</v>
      </c>
      <c r="G273" s="578"/>
      <c r="H273" s="578"/>
      <c r="I273" s="567" t="str">
        <f t="shared" si="35"/>
        <v>No hay ejecución</v>
      </c>
      <c r="J273" s="568" t="str">
        <f t="shared" si="36"/>
        <v>NA</v>
      </c>
      <c r="K273" s="578"/>
      <c r="L273" s="575"/>
      <c r="M273" s="575"/>
      <c r="N273" s="575"/>
      <c r="O273" s="567" t="str">
        <f t="shared" si="37"/>
        <v>No hay ejecución</v>
      </c>
      <c r="P273" s="568" t="str">
        <f>IF(O273="No hay ejecución","NA",IF(O273&gt;=90%,"De acuerdo con lo programado",IF(O273&gt;=51%,"Atraso Leve",IF(O273&lt;=50%,"En riesgo cumplimiento"))))</f>
        <v>NA</v>
      </c>
      <c r="Q273" s="575"/>
      <c r="R273" s="575"/>
      <c r="S273" s="575"/>
      <c r="T273" s="567" t="str">
        <f t="shared" si="33"/>
        <v>No hay ejecución</v>
      </c>
      <c r="U273" s="568" t="str">
        <f t="shared" si="34"/>
        <v>NA</v>
      </c>
      <c r="V273" s="575"/>
      <c r="W273" s="607"/>
      <c r="X273" s="607"/>
      <c r="Y273" s="567" t="str">
        <f t="shared" si="39"/>
        <v>No hay ejecución</v>
      </c>
      <c r="Z273" s="568" t="str">
        <f t="shared" si="40"/>
        <v>NA</v>
      </c>
      <c r="AA273" s="575"/>
      <c r="AB273" s="575"/>
      <c r="AC273" s="575"/>
      <c r="AD273" s="575"/>
      <c r="AE273" s="575"/>
    </row>
    <row r="274" spans="1:31" ht="35.25" hidden="1" customHeight="1" thickTop="1" thickBot="1">
      <c r="A274" s="563">
        <v>16.260000000000002</v>
      </c>
      <c r="B274" s="564"/>
      <c r="C274" s="564"/>
      <c r="D274" s="564"/>
      <c r="E274" s="564"/>
      <c r="F274" s="577" t="s">
        <v>1343</v>
      </c>
      <c r="G274" s="578"/>
      <c r="H274" s="578"/>
      <c r="I274" s="567" t="str">
        <f t="shared" si="35"/>
        <v>No hay ejecución</v>
      </c>
      <c r="J274" s="568" t="str">
        <f t="shared" si="36"/>
        <v>NA</v>
      </c>
      <c r="K274" s="578"/>
      <c r="L274" s="575"/>
      <c r="M274" s="575"/>
      <c r="N274" s="575"/>
      <c r="O274" s="567" t="str">
        <f t="shared" si="37"/>
        <v>No hay ejecución</v>
      </c>
      <c r="P274" s="568" t="str">
        <f t="shared" ref="P274:P337" si="41">IF(O274="No hay ejecución","NA",IF(O274&gt;=90%,"De acuerdo con lo programado",IF(O274&gt;=51%,"Atraso Leve",IF(O274&lt;=50%,"En riesgo cumplimiento"))))</f>
        <v>NA</v>
      </c>
      <c r="Q274" s="575"/>
      <c r="R274" s="575"/>
      <c r="S274" s="575"/>
      <c r="T274" s="567" t="str">
        <f t="shared" si="33"/>
        <v>No hay ejecución</v>
      </c>
      <c r="U274" s="568" t="str">
        <f t="shared" si="34"/>
        <v>NA</v>
      </c>
      <c r="V274" s="575"/>
      <c r="W274" s="607">
        <v>0</v>
      </c>
      <c r="X274" s="607">
        <v>0</v>
      </c>
      <c r="Y274" s="567" t="str">
        <f t="shared" si="39"/>
        <v>No hay Programación</v>
      </c>
      <c r="Z274" s="568" t="str">
        <f t="shared" si="40"/>
        <v>De acuerdo con lo programado</v>
      </c>
      <c r="AA274" s="575"/>
      <c r="AB274" s="575"/>
      <c r="AC274" s="575"/>
      <c r="AD274" s="575"/>
      <c r="AE274" s="575"/>
    </row>
    <row r="275" spans="1:31" ht="35.25" customHeight="1" thickTop="1" thickBot="1">
      <c r="A275" s="563">
        <v>16.260000000000002</v>
      </c>
      <c r="B275" s="564"/>
      <c r="C275" s="564"/>
      <c r="D275" s="564"/>
      <c r="E275" s="564"/>
      <c r="F275" s="577" t="s">
        <v>1343</v>
      </c>
      <c r="G275" s="578"/>
      <c r="H275" s="578"/>
      <c r="I275" s="567" t="str">
        <f t="shared" si="35"/>
        <v>No hay ejecución</v>
      </c>
      <c r="J275" s="568" t="str">
        <f t="shared" si="36"/>
        <v>NA</v>
      </c>
      <c r="K275" s="578"/>
      <c r="L275" s="575"/>
      <c r="M275" s="575"/>
      <c r="N275" s="575"/>
      <c r="O275" s="567" t="str">
        <f t="shared" si="37"/>
        <v>No hay ejecución</v>
      </c>
      <c r="P275" s="568" t="str">
        <f t="shared" si="41"/>
        <v>NA</v>
      </c>
      <c r="Q275" s="575"/>
      <c r="R275" s="575"/>
      <c r="S275" s="575"/>
      <c r="T275" s="567" t="str">
        <f t="shared" si="33"/>
        <v>No hay ejecución</v>
      </c>
      <c r="U275" s="568" t="str">
        <f t="shared" si="34"/>
        <v>NA</v>
      </c>
      <c r="V275" s="575"/>
      <c r="W275" s="607"/>
      <c r="X275" s="607"/>
      <c r="Y275" s="567" t="str">
        <f t="shared" si="39"/>
        <v>No hay ejecución</v>
      </c>
      <c r="Z275" s="568" t="str">
        <f t="shared" si="40"/>
        <v>NA</v>
      </c>
      <c r="AA275" s="575"/>
      <c r="AB275" s="575"/>
      <c r="AC275" s="575"/>
      <c r="AD275" s="575"/>
      <c r="AE275" s="575"/>
    </row>
    <row r="276" spans="1:31" ht="35.25" customHeight="1" thickTop="1" thickBot="1">
      <c r="A276" s="563">
        <v>16.260000000000002</v>
      </c>
      <c r="B276" s="564"/>
      <c r="C276" s="564"/>
      <c r="D276" s="564"/>
      <c r="E276" s="564"/>
      <c r="F276" s="577" t="s">
        <v>1343</v>
      </c>
      <c r="G276" s="578"/>
      <c r="H276" s="578"/>
      <c r="I276" s="567" t="str">
        <f t="shared" si="35"/>
        <v>No hay ejecución</v>
      </c>
      <c r="J276" s="568" t="str">
        <f t="shared" si="36"/>
        <v>NA</v>
      </c>
      <c r="K276" s="578"/>
      <c r="L276" s="575"/>
      <c r="M276" s="575"/>
      <c r="N276" s="575"/>
      <c r="O276" s="567" t="str">
        <f t="shared" si="37"/>
        <v>No hay ejecución</v>
      </c>
      <c r="P276" s="568" t="str">
        <f t="shared" si="41"/>
        <v>NA</v>
      </c>
      <c r="Q276" s="575"/>
      <c r="R276" s="575"/>
      <c r="S276" s="575"/>
      <c r="T276" s="567" t="str">
        <f t="shared" si="33"/>
        <v>No hay ejecución</v>
      </c>
      <c r="U276" s="568" t="str">
        <f t="shared" si="34"/>
        <v>NA</v>
      </c>
      <c r="V276" s="575"/>
      <c r="W276" s="607"/>
      <c r="X276" s="607"/>
      <c r="Y276" s="567" t="str">
        <f t="shared" si="39"/>
        <v>No hay ejecución</v>
      </c>
      <c r="Z276" s="568" t="str">
        <f t="shared" si="40"/>
        <v>NA</v>
      </c>
      <c r="AA276" s="575"/>
      <c r="AB276" s="575"/>
      <c r="AC276" s="575"/>
      <c r="AD276" s="575"/>
      <c r="AE276" s="575"/>
    </row>
    <row r="277" spans="1:31" ht="35.25" customHeight="1" thickTop="1" thickBot="1">
      <c r="A277" s="563">
        <v>16.260000000000002</v>
      </c>
      <c r="B277" s="564"/>
      <c r="C277" s="564"/>
      <c r="D277" s="564"/>
      <c r="E277" s="564"/>
      <c r="F277" s="577" t="s">
        <v>1343</v>
      </c>
      <c r="G277" s="578"/>
      <c r="H277" s="578"/>
      <c r="I277" s="567" t="str">
        <f t="shared" si="35"/>
        <v>No hay ejecución</v>
      </c>
      <c r="J277" s="568" t="str">
        <f t="shared" si="36"/>
        <v>NA</v>
      </c>
      <c r="K277" s="578"/>
      <c r="L277" s="575"/>
      <c r="M277" s="575"/>
      <c r="N277" s="575"/>
      <c r="O277" s="567" t="str">
        <f t="shared" si="37"/>
        <v>No hay ejecución</v>
      </c>
      <c r="P277" s="568" t="str">
        <f t="shared" si="41"/>
        <v>NA</v>
      </c>
      <c r="Q277" s="575"/>
      <c r="R277" s="575"/>
      <c r="S277" s="575"/>
      <c r="T277" s="567" t="str">
        <f t="shared" si="33"/>
        <v>No hay ejecución</v>
      </c>
      <c r="U277" s="568" t="str">
        <f t="shared" si="34"/>
        <v>NA</v>
      </c>
      <c r="V277" s="575"/>
      <c r="W277" s="607"/>
      <c r="X277" s="607"/>
      <c r="Y277" s="567" t="str">
        <f t="shared" si="39"/>
        <v>No hay ejecución</v>
      </c>
      <c r="Z277" s="568" t="str">
        <f t="shared" si="40"/>
        <v>NA</v>
      </c>
      <c r="AA277" s="575"/>
      <c r="AB277" s="575"/>
      <c r="AC277" s="575"/>
      <c r="AD277" s="575"/>
      <c r="AE277" s="575"/>
    </row>
    <row r="278" spans="1:31" ht="35.25" customHeight="1" thickTop="1" thickBot="1">
      <c r="A278" s="563">
        <v>16.260000000000002</v>
      </c>
      <c r="B278" s="564"/>
      <c r="C278" s="564"/>
      <c r="D278" s="564"/>
      <c r="E278" s="564"/>
      <c r="F278" s="577" t="s">
        <v>1343</v>
      </c>
      <c r="G278" s="578"/>
      <c r="H278" s="578"/>
      <c r="I278" s="567" t="str">
        <f t="shared" si="35"/>
        <v>No hay ejecución</v>
      </c>
      <c r="J278" s="568" t="str">
        <f t="shared" si="36"/>
        <v>NA</v>
      </c>
      <c r="K278" s="578"/>
      <c r="L278" s="575"/>
      <c r="M278" s="575"/>
      <c r="N278" s="575"/>
      <c r="O278" s="567" t="str">
        <f t="shared" si="37"/>
        <v>No hay ejecución</v>
      </c>
      <c r="P278" s="568" t="str">
        <f t="shared" si="41"/>
        <v>NA</v>
      </c>
      <c r="Q278" s="575"/>
      <c r="R278" s="575"/>
      <c r="S278" s="575"/>
      <c r="T278" s="567" t="str">
        <f t="shared" si="33"/>
        <v>No hay ejecución</v>
      </c>
      <c r="U278" s="568" t="str">
        <f t="shared" si="34"/>
        <v>NA</v>
      </c>
      <c r="V278" s="575"/>
      <c r="W278" s="607"/>
      <c r="X278" s="607"/>
      <c r="Y278" s="567" t="str">
        <f t="shared" si="39"/>
        <v>No hay ejecución</v>
      </c>
      <c r="Z278" s="568" t="str">
        <f t="shared" si="40"/>
        <v>NA</v>
      </c>
      <c r="AA278" s="575"/>
      <c r="AB278" s="575"/>
      <c r="AC278" s="575"/>
      <c r="AD278" s="575"/>
      <c r="AE278" s="575"/>
    </row>
    <row r="279" spans="1:31" ht="35.25" customHeight="1" thickTop="1" thickBot="1">
      <c r="A279" s="563">
        <v>16.260000000000002</v>
      </c>
      <c r="B279" s="564"/>
      <c r="C279" s="564"/>
      <c r="D279" s="564"/>
      <c r="E279" s="564"/>
      <c r="F279" s="577" t="s">
        <v>1343</v>
      </c>
      <c r="G279" s="578"/>
      <c r="H279" s="578"/>
      <c r="I279" s="567" t="str">
        <f t="shared" si="35"/>
        <v>No hay ejecución</v>
      </c>
      <c r="J279" s="568" t="str">
        <f t="shared" si="36"/>
        <v>NA</v>
      </c>
      <c r="K279" s="578"/>
      <c r="L279" s="575"/>
      <c r="M279" s="575"/>
      <c r="N279" s="575"/>
      <c r="O279" s="567" t="str">
        <f t="shared" si="37"/>
        <v>No hay ejecución</v>
      </c>
      <c r="P279" s="568" t="str">
        <f t="shared" si="41"/>
        <v>NA</v>
      </c>
      <c r="Q279" s="575"/>
      <c r="R279" s="575"/>
      <c r="S279" s="575"/>
      <c r="T279" s="567" t="str">
        <f t="shared" si="33"/>
        <v>No hay ejecución</v>
      </c>
      <c r="U279" s="568" t="str">
        <f t="shared" si="34"/>
        <v>NA</v>
      </c>
      <c r="V279" s="575"/>
      <c r="W279" s="607"/>
      <c r="X279" s="607"/>
      <c r="Y279" s="567" t="str">
        <f t="shared" si="39"/>
        <v>No hay ejecución</v>
      </c>
      <c r="Z279" s="568" t="str">
        <f t="shared" si="40"/>
        <v>NA</v>
      </c>
      <c r="AA279" s="575"/>
      <c r="AB279" s="575"/>
      <c r="AC279" s="575"/>
      <c r="AD279" s="575"/>
      <c r="AE279" s="575"/>
    </row>
    <row r="280" spans="1:31" ht="35.25" customHeight="1" thickTop="1" thickBot="1">
      <c r="A280" s="563">
        <v>16.260000000000002</v>
      </c>
      <c r="B280" s="564"/>
      <c r="C280" s="564"/>
      <c r="D280" s="564"/>
      <c r="E280" s="564"/>
      <c r="F280" s="577" t="s">
        <v>1343</v>
      </c>
      <c r="G280" s="578"/>
      <c r="H280" s="578"/>
      <c r="I280" s="567" t="str">
        <f t="shared" si="35"/>
        <v>No hay ejecución</v>
      </c>
      <c r="J280" s="568" t="str">
        <f t="shared" si="36"/>
        <v>NA</v>
      </c>
      <c r="K280" s="578"/>
      <c r="L280" s="575"/>
      <c r="M280" s="575"/>
      <c r="N280" s="575"/>
      <c r="O280" s="567" t="str">
        <f t="shared" si="37"/>
        <v>No hay ejecución</v>
      </c>
      <c r="P280" s="568" t="str">
        <f t="shared" si="41"/>
        <v>NA</v>
      </c>
      <c r="Q280" s="575"/>
      <c r="R280" s="575"/>
      <c r="S280" s="575"/>
      <c r="T280" s="567" t="str">
        <f t="shared" si="33"/>
        <v>No hay ejecución</v>
      </c>
      <c r="U280" s="568" t="str">
        <f t="shared" si="34"/>
        <v>NA</v>
      </c>
      <c r="V280" s="575"/>
      <c r="W280" s="607"/>
      <c r="X280" s="607"/>
      <c r="Y280" s="567" t="str">
        <f t="shared" si="39"/>
        <v>No hay ejecución</v>
      </c>
      <c r="Z280" s="568" t="str">
        <f t="shared" si="40"/>
        <v>NA</v>
      </c>
      <c r="AA280" s="575"/>
      <c r="AB280" s="575"/>
      <c r="AC280" s="575"/>
      <c r="AD280" s="575"/>
      <c r="AE280" s="575"/>
    </row>
    <row r="281" spans="1:31" ht="35.25" customHeight="1" thickTop="1" thickBot="1">
      <c r="A281" s="563">
        <v>16.27</v>
      </c>
      <c r="B281" s="564"/>
      <c r="C281" s="564"/>
      <c r="D281" s="564"/>
      <c r="E281" s="564"/>
      <c r="F281" s="577" t="s">
        <v>1344</v>
      </c>
      <c r="G281" s="578"/>
      <c r="H281" s="578"/>
      <c r="I281" s="567" t="str">
        <f t="shared" si="35"/>
        <v>No hay ejecución</v>
      </c>
      <c r="J281" s="568" t="str">
        <f t="shared" si="36"/>
        <v>NA</v>
      </c>
      <c r="K281" s="578"/>
      <c r="L281" s="575"/>
      <c r="M281" s="575"/>
      <c r="N281" s="575"/>
      <c r="O281" s="567" t="str">
        <f t="shared" si="37"/>
        <v>No hay ejecución</v>
      </c>
      <c r="P281" s="568" t="str">
        <f t="shared" si="41"/>
        <v>NA</v>
      </c>
      <c r="Q281" s="575"/>
      <c r="R281" s="575"/>
      <c r="S281" s="575"/>
      <c r="T281" s="567" t="str">
        <f t="shared" si="33"/>
        <v>No hay ejecución</v>
      </c>
      <c r="U281" s="568" t="str">
        <f t="shared" si="34"/>
        <v>NA</v>
      </c>
      <c r="V281" s="575"/>
      <c r="W281" s="607"/>
      <c r="X281" s="607"/>
      <c r="Y281" s="567" t="str">
        <f t="shared" si="39"/>
        <v>No hay ejecución</v>
      </c>
      <c r="Z281" s="568" t="str">
        <f t="shared" si="40"/>
        <v>NA</v>
      </c>
      <c r="AA281" s="575"/>
      <c r="AB281" s="575"/>
      <c r="AC281" s="575"/>
      <c r="AD281" s="575"/>
      <c r="AE281" s="575"/>
    </row>
    <row r="282" spans="1:31" ht="35.25" customHeight="1" thickTop="1" thickBot="1">
      <c r="A282" s="563">
        <v>16.27</v>
      </c>
      <c r="B282" s="564"/>
      <c r="C282" s="564"/>
      <c r="D282" s="564"/>
      <c r="E282" s="564"/>
      <c r="F282" s="577" t="s">
        <v>1344</v>
      </c>
      <c r="G282" s="578"/>
      <c r="H282" s="578"/>
      <c r="I282" s="567" t="str">
        <f t="shared" si="35"/>
        <v>No hay ejecución</v>
      </c>
      <c r="J282" s="568" t="str">
        <f t="shared" si="36"/>
        <v>NA</v>
      </c>
      <c r="K282" s="578"/>
      <c r="L282" s="575"/>
      <c r="M282" s="575"/>
      <c r="N282" s="575"/>
      <c r="O282" s="567" t="str">
        <f t="shared" si="37"/>
        <v>No hay ejecución</v>
      </c>
      <c r="P282" s="568" t="str">
        <f t="shared" si="41"/>
        <v>NA</v>
      </c>
      <c r="Q282" s="575"/>
      <c r="R282" s="575"/>
      <c r="S282" s="575"/>
      <c r="T282" s="567" t="str">
        <f t="shared" si="33"/>
        <v>No hay ejecución</v>
      </c>
      <c r="U282" s="568" t="str">
        <f t="shared" si="34"/>
        <v>NA</v>
      </c>
      <c r="V282" s="575"/>
      <c r="W282" s="607"/>
      <c r="X282" s="607"/>
      <c r="Y282" s="567" t="str">
        <f t="shared" si="39"/>
        <v>No hay ejecución</v>
      </c>
      <c r="Z282" s="568" t="str">
        <f t="shared" si="40"/>
        <v>NA</v>
      </c>
      <c r="AA282" s="575"/>
      <c r="AB282" s="575"/>
      <c r="AC282" s="575"/>
      <c r="AD282" s="575"/>
      <c r="AE282" s="575"/>
    </row>
    <row r="283" spans="1:31" ht="35.25" customHeight="1" thickTop="1" thickBot="1">
      <c r="A283" s="563">
        <v>16.28</v>
      </c>
      <c r="B283" s="564"/>
      <c r="C283" s="564"/>
      <c r="D283" s="564"/>
      <c r="E283" s="564"/>
      <c r="F283" s="577" t="s">
        <v>1345</v>
      </c>
      <c r="G283" s="578"/>
      <c r="H283" s="578"/>
      <c r="I283" s="567" t="str">
        <f t="shared" si="35"/>
        <v>No hay ejecución</v>
      </c>
      <c r="J283" s="568" t="str">
        <f t="shared" si="36"/>
        <v>NA</v>
      </c>
      <c r="K283" s="578"/>
      <c r="L283" s="575"/>
      <c r="M283" s="575"/>
      <c r="N283" s="575"/>
      <c r="O283" s="567" t="str">
        <f t="shared" si="37"/>
        <v>No hay ejecución</v>
      </c>
      <c r="P283" s="568" t="str">
        <f t="shared" si="41"/>
        <v>NA</v>
      </c>
      <c r="Q283" s="575"/>
      <c r="R283" s="575"/>
      <c r="S283" s="575"/>
      <c r="T283" s="567" t="str">
        <f t="shared" si="33"/>
        <v>No hay ejecución</v>
      </c>
      <c r="U283" s="568" t="str">
        <f t="shared" si="34"/>
        <v>NA</v>
      </c>
      <c r="V283" s="575"/>
      <c r="W283" s="607"/>
      <c r="X283" s="607"/>
      <c r="Y283" s="567" t="str">
        <f t="shared" si="39"/>
        <v>No hay ejecución</v>
      </c>
      <c r="Z283" s="568" t="str">
        <f t="shared" si="40"/>
        <v>NA</v>
      </c>
      <c r="AA283" s="575"/>
      <c r="AB283" s="575"/>
      <c r="AC283" s="575"/>
      <c r="AD283" s="575"/>
      <c r="AE283" s="575"/>
    </row>
    <row r="284" spans="1:31" ht="35.25" customHeight="1" thickTop="1" thickBot="1">
      <c r="A284" s="563">
        <v>17</v>
      </c>
      <c r="B284" s="564"/>
      <c r="C284" s="564"/>
      <c r="D284" s="564"/>
      <c r="E284" s="564"/>
      <c r="F284" s="565" t="s">
        <v>1346</v>
      </c>
      <c r="G284" s="569"/>
      <c r="H284" s="569"/>
      <c r="I284" s="567" t="str">
        <f t="shared" si="35"/>
        <v>No hay ejecución</v>
      </c>
      <c r="J284" s="568" t="str">
        <f t="shared" si="36"/>
        <v>NA</v>
      </c>
      <c r="K284" s="569"/>
      <c r="L284" s="575"/>
      <c r="M284" s="575"/>
      <c r="N284" s="575"/>
      <c r="O284" s="567" t="str">
        <f t="shared" si="37"/>
        <v>No hay ejecución</v>
      </c>
      <c r="P284" s="568" t="str">
        <f t="shared" si="41"/>
        <v>NA</v>
      </c>
      <c r="Q284" s="575"/>
      <c r="R284" s="575"/>
      <c r="S284" s="575"/>
      <c r="T284" s="567" t="str">
        <f t="shared" si="33"/>
        <v>No hay ejecución</v>
      </c>
      <c r="U284" s="568" t="str">
        <f t="shared" si="34"/>
        <v>NA</v>
      </c>
      <c r="V284" s="575"/>
      <c r="W284" s="607"/>
      <c r="X284" s="607"/>
      <c r="Y284" s="567" t="str">
        <f t="shared" si="39"/>
        <v>No hay ejecución</v>
      </c>
      <c r="Z284" s="568" t="str">
        <f t="shared" si="40"/>
        <v>NA</v>
      </c>
      <c r="AA284" s="575"/>
      <c r="AB284" s="575"/>
      <c r="AC284" s="575"/>
      <c r="AD284" s="575"/>
      <c r="AE284" s="575"/>
    </row>
    <row r="285" spans="1:31" ht="35.25" customHeight="1" thickTop="1" thickBot="1">
      <c r="A285" s="563">
        <v>17.100000000000001</v>
      </c>
      <c r="B285" s="564"/>
      <c r="C285" s="564"/>
      <c r="D285" s="564"/>
      <c r="E285" s="564"/>
      <c r="F285" s="587" t="s">
        <v>1347</v>
      </c>
      <c r="G285" s="588"/>
      <c r="H285" s="588"/>
      <c r="I285" s="567" t="str">
        <f t="shared" si="35"/>
        <v>No hay ejecución</v>
      </c>
      <c r="J285" s="568" t="str">
        <f t="shared" si="36"/>
        <v>NA</v>
      </c>
      <c r="K285" s="588"/>
      <c r="L285" s="575"/>
      <c r="M285" s="575"/>
      <c r="N285" s="575"/>
      <c r="O285" s="567" t="str">
        <f t="shared" si="37"/>
        <v>No hay ejecución</v>
      </c>
      <c r="P285" s="568" t="str">
        <f t="shared" si="41"/>
        <v>NA</v>
      </c>
      <c r="Q285" s="575"/>
      <c r="R285" s="575"/>
      <c r="S285" s="575"/>
      <c r="T285" s="567" t="str">
        <f t="shared" si="33"/>
        <v>No hay ejecución</v>
      </c>
      <c r="U285" s="568" t="str">
        <f t="shared" si="34"/>
        <v>NA</v>
      </c>
      <c r="V285" s="575"/>
      <c r="W285" s="607"/>
      <c r="X285" s="607"/>
      <c r="Y285" s="567" t="str">
        <f t="shared" si="39"/>
        <v>No hay ejecución</v>
      </c>
      <c r="Z285" s="568" t="str">
        <f t="shared" si="40"/>
        <v>NA</v>
      </c>
      <c r="AA285" s="575"/>
      <c r="AB285" s="575"/>
      <c r="AC285" s="575"/>
      <c r="AD285" s="575"/>
      <c r="AE285" s="575"/>
    </row>
    <row r="286" spans="1:31" ht="35.25" customHeight="1" thickTop="1" thickBot="1">
      <c r="A286" s="563">
        <v>17.2</v>
      </c>
      <c r="B286" s="564"/>
      <c r="C286" s="564"/>
      <c r="D286" s="564"/>
      <c r="E286" s="564"/>
      <c r="F286" s="577" t="s">
        <v>1348</v>
      </c>
      <c r="G286" s="578"/>
      <c r="H286" s="578"/>
      <c r="I286" s="567" t="str">
        <f t="shared" si="35"/>
        <v>No hay ejecución</v>
      </c>
      <c r="J286" s="568" t="str">
        <f t="shared" si="36"/>
        <v>NA</v>
      </c>
      <c r="K286" s="578"/>
      <c r="L286" s="575"/>
      <c r="M286" s="575"/>
      <c r="N286" s="575"/>
      <c r="O286" s="567" t="str">
        <f t="shared" si="37"/>
        <v>No hay ejecución</v>
      </c>
      <c r="P286" s="568" t="str">
        <f t="shared" si="41"/>
        <v>NA</v>
      </c>
      <c r="Q286" s="575"/>
      <c r="R286" s="575"/>
      <c r="S286" s="575"/>
      <c r="T286" s="567" t="str">
        <f t="shared" si="33"/>
        <v>No hay ejecución</v>
      </c>
      <c r="U286" s="568" t="str">
        <f t="shared" si="34"/>
        <v>NA</v>
      </c>
      <c r="V286" s="575"/>
      <c r="W286" s="607"/>
      <c r="X286" s="607"/>
      <c r="Y286" s="567" t="str">
        <f t="shared" si="39"/>
        <v>No hay ejecución</v>
      </c>
      <c r="Z286" s="568" t="str">
        <f t="shared" si="40"/>
        <v>NA</v>
      </c>
      <c r="AA286" s="575"/>
      <c r="AB286" s="575"/>
      <c r="AC286" s="575"/>
      <c r="AD286" s="575"/>
      <c r="AE286" s="575"/>
    </row>
    <row r="287" spans="1:31" ht="35.25" customHeight="1" thickTop="1" thickBot="1">
      <c r="A287" s="563">
        <v>17.3</v>
      </c>
      <c r="B287" s="564"/>
      <c r="C287" s="564"/>
      <c r="D287" s="564"/>
      <c r="E287" s="564"/>
      <c r="F287" s="577" t="s">
        <v>1349</v>
      </c>
      <c r="G287" s="578"/>
      <c r="H287" s="578"/>
      <c r="I287" s="567" t="str">
        <f t="shared" si="35"/>
        <v>No hay ejecución</v>
      </c>
      <c r="J287" s="568" t="str">
        <f t="shared" si="36"/>
        <v>NA</v>
      </c>
      <c r="K287" s="578"/>
      <c r="L287" s="575"/>
      <c r="M287" s="575"/>
      <c r="N287" s="575"/>
      <c r="O287" s="567" t="str">
        <f t="shared" si="37"/>
        <v>No hay ejecución</v>
      </c>
      <c r="P287" s="568" t="str">
        <f t="shared" si="41"/>
        <v>NA</v>
      </c>
      <c r="Q287" s="575"/>
      <c r="R287" s="575"/>
      <c r="S287" s="575"/>
      <c r="T287" s="567" t="str">
        <f t="shared" si="33"/>
        <v>No hay ejecución</v>
      </c>
      <c r="U287" s="568" t="str">
        <f t="shared" si="34"/>
        <v>NA</v>
      </c>
      <c r="V287" s="575"/>
      <c r="W287" s="607"/>
      <c r="X287" s="607"/>
      <c r="Y287" s="567" t="str">
        <f t="shared" si="39"/>
        <v>No hay ejecución</v>
      </c>
      <c r="Z287" s="568" t="str">
        <f t="shared" si="40"/>
        <v>NA</v>
      </c>
      <c r="AA287" s="575"/>
      <c r="AB287" s="575"/>
      <c r="AC287" s="575"/>
      <c r="AD287" s="575"/>
      <c r="AE287" s="575"/>
    </row>
    <row r="288" spans="1:31" ht="35.25" customHeight="1" thickTop="1" thickBot="1">
      <c r="A288" s="563">
        <v>17.399999999999999</v>
      </c>
      <c r="B288" s="564"/>
      <c r="C288" s="564"/>
      <c r="D288" s="564"/>
      <c r="E288" s="564"/>
      <c r="F288" s="577" t="s">
        <v>1350</v>
      </c>
      <c r="G288" s="578"/>
      <c r="H288" s="578"/>
      <c r="I288" s="567" t="str">
        <f t="shared" si="35"/>
        <v>No hay ejecución</v>
      </c>
      <c r="J288" s="568" t="str">
        <f t="shared" si="36"/>
        <v>NA</v>
      </c>
      <c r="K288" s="578"/>
      <c r="L288" s="575"/>
      <c r="M288" s="575"/>
      <c r="N288" s="575"/>
      <c r="O288" s="567" t="str">
        <f t="shared" si="37"/>
        <v>No hay ejecución</v>
      </c>
      <c r="P288" s="568" t="str">
        <f t="shared" si="41"/>
        <v>NA</v>
      </c>
      <c r="Q288" s="575"/>
      <c r="R288" s="575"/>
      <c r="S288" s="575"/>
      <c r="T288" s="567" t="str">
        <f t="shared" si="33"/>
        <v>No hay ejecución</v>
      </c>
      <c r="U288" s="568" t="str">
        <f t="shared" si="34"/>
        <v>NA</v>
      </c>
      <c r="V288" s="575"/>
      <c r="W288" s="607">
        <v>1</v>
      </c>
      <c r="X288" s="607">
        <v>1</v>
      </c>
      <c r="Y288" s="567">
        <f t="shared" si="39"/>
        <v>1</v>
      </c>
      <c r="Z288" s="568" t="str">
        <f t="shared" si="40"/>
        <v>De acuerdo con lo programado</v>
      </c>
      <c r="AA288" s="575"/>
      <c r="AB288" s="575"/>
      <c r="AC288" s="575"/>
      <c r="AD288" s="575"/>
      <c r="AE288" s="575"/>
    </row>
    <row r="289" spans="1:31" ht="35.25" customHeight="1" thickTop="1" thickBot="1">
      <c r="A289" s="563">
        <v>17.5</v>
      </c>
      <c r="B289" s="564"/>
      <c r="C289" s="564"/>
      <c r="D289" s="564"/>
      <c r="E289" s="564"/>
      <c r="F289" s="577" t="s">
        <v>1351</v>
      </c>
      <c r="G289" s="578"/>
      <c r="H289" s="578"/>
      <c r="I289" s="567" t="str">
        <f t="shared" si="35"/>
        <v>No hay ejecución</v>
      </c>
      <c r="J289" s="568" t="str">
        <f t="shared" si="36"/>
        <v>NA</v>
      </c>
      <c r="K289" s="578"/>
      <c r="L289" s="575"/>
      <c r="M289" s="575"/>
      <c r="N289" s="575"/>
      <c r="O289" s="567" t="str">
        <f t="shared" si="37"/>
        <v>No hay ejecución</v>
      </c>
      <c r="P289" s="568" t="str">
        <f t="shared" si="41"/>
        <v>NA</v>
      </c>
      <c r="Q289" s="575"/>
      <c r="R289" s="575"/>
      <c r="S289" s="575"/>
      <c r="T289" s="567" t="str">
        <f t="shared" si="33"/>
        <v>No hay ejecución</v>
      </c>
      <c r="U289" s="568" t="str">
        <f t="shared" si="34"/>
        <v>NA</v>
      </c>
      <c r="V289" s="575"/>
      <c r="W289" s="607"/>
      <c r="X289" s="607"/>
      <c r="Y289" s="567" t="str">
        <f t="shared" si="39"/>
        <v>No hay ejecución</v>
      </c>
      <c r="Z289" s="568" t="str">
        <f t="shared" si="40"/>
        <v>NA</v>
      </c>
      <c r="AA289" s="575"/>
      <c r="AB289" s="575"/>
      <c r="AC289" s="575"/>
      <c r="AD289" s="575"/>
      <c r="AE289" s="575"/>
    </row>
    <row r="290" spans="1:31" ht="35.25" customHeight="1" thickTop="1" thickBot="1">
      <c r="A290" s="563">
        <v>17.600000000000001</v>
      </c>
      <c r="B290" s="564"/>
      <c r="C290" s="564"/>
      <c r="D290" s="564"/>
      <c r="E290" s="564"/>
      <c r="F290" s="577" t="s">
        <v>1352</v>
      </c>
      <c r="G290" s="578"/>
      <c r="H290" s="578"/>
      <c r="I290" s="567" t="str">
        <f t="shared" si="35"/>
        <v>No hay ejecución</v>
      </c>
      <c r="J290" s="568" t="str">
        <f t="shared" si="36"/>
        <v>NA</v>
      </c>
      <c r="K290" s="578"/>
      <c r="L290" s="575"/>
      <c r="M290" s="575"/>
      <c r="N290" s="575"/>
      <c r="O290" s="567" t="str">
        <f t="shared" si="37"/>
        <v>No hay ejecución</v>
      </c>
      <c r="P290" s="568" t="str">
        <f t="shared" si="41"/>
        <v>NA</v>
      </c>
      <c r="Q290" s="575"/>
      <c r="R290" s="575"/>
      <c r="S290" s="575"/>
      <c r="T290" s="567" t="str">
        <f t="shared" si="33"/>
        <v>No hay ejecución</v>
      </c>
      <c r="U290" s="568" t="str">
        <f t="shared" si="34"/>
        <v>NA</v>
      </c>
      <c r="V290" s="575"/>
      <c r="W290" s="607"/>
      <c r="X290" s="607"/>
      <c r="Y290" s="567" t="str">
        <f t="shared" si="39"/>
        <v>No hay ejecución</v>
      </c>
      <c r="Z290" s="568" t="str">
        <f t="shared" si="40"/>
        <v>NA</v>
      </c>
      <c r="AA290" s="575"/>
      <c r="AB290" s="575"/>
      <c r="AC290" s="575"/>
      <c r="AD290" s="575"/>
      <c r="AE290" s="575"/>
    </row>
    <row r="291" spans="1:31" ht="35.25" customHeight="1" thickTop="1" thickBot="1">
      <c r="A291" s="563">
        <v>18</v>
      </c>
      <c r="B291" s="564"/>
      <c r="C291" s="564"/>
      <c r="D291" s="564"/>
      <c r="E291" s="564"/>
      <c r="F291" s="565" t="s">
        <v>1353</v>
      </c>
      <c r="G291" s="569"/>
      <c r="H291" s="569"/>
      <c r="I291" s="567" t="str">
        <f t="shared" si="35"/>
        <v>No hay ejecución</v>
      </c>
      <c r="J291" s="568" t="str">
        <f t="shared" si="36"/>
        <v>NA</v>
      </c>
      <c r="K291" s="569"/>
      <c r="L291" s="575"/>
      <c r="M291" s="575"/>
      <c r="N291" s="575"/>
      <c r="O291" s="567" t="str">
        <f t="shared" si="37"/>
        <v>No hay ejecución</v>
      </c>
      <c r="P291" s="568" t="str">
        <f t="shared" si="41"/>
        <v>NA</v>
      </c>
      <c r="Q291" s="575"/>
      <c r="R291" s="575"/>
      <c r="S291" s="575"/>
      <c r="T291" s="567" t="str">
        <f t="shared" si="33"/>
        <v>No hay ejecución</v>
      </c>
      <c r="U291" s="568" t="str">
        <f t="shared" si="34"/>
        <v>NA</v>
      </c>
      <c r="V291" s="575"/>
      <c r="W291" s="607"/>
      <c r="X291" s="607"/>
      <c r="Y291" s="567" t="str">
        <f t="shared" si="39"/>
        <v>No hay ejecución</v>
      </c>
      <c r="Z291" s="568" t="str">
        <f t="shared" si="40"/>
        <v>NA</v>
      </c>
      <c r="AA291" s="575"/>
      <c r="AB291" s="575"/>
      <c r="AC291" s="575"/>
      <c r="AD291" s="575"/>
      <c r="AE291" s="575"/>
    </row>
    <row r="292" spans="1:31" ht="35.25" customHeight="1" thickTop="1" thickBot="1">
      <c r="A292" s="563">
        <v>18.100000000000001</v>
      </c>
      <c r="B292" s="564"/>
      <c r="C292" s="564"/>
      <c r="D292" s="564"/>
      <c r="E292" s="564"/>
      <c r="F292" s="587" t="s">
        <v>1354</v>
      </c>
      <c r="G292" s="588"/>
      <c r="H292" s="588"/>
      <c r="I292" s="567" t="str">
        <f t="shared" si="35"/>
        <v>No hay ejecución</v>
      </c>
      <c r="J292" s="568" t="str">
        <f t="shared" si="36"/>
        <v>NA</v>
      </c>
      <c r="K292" s="588"/>
      <c r="L292" s="575"/>
      <c r="M292" s="575"/>
      <c r="N292" s="575"/>
      <c r="O292" s="567" t="str">
        <f t="shared" si="37"/>
        <v>No hay ejecución</v>
      </c>
      <c r="P292" s="568" t="str">
        <f t="shared" si="41"/>
        <v>NA</v>
      </c>
      <c r="Q292" s="575"/>
      <c r="R292" s="575"/>
      <c r="S292" s="575"/>
      <c r="T292" s="567" t="str">
        <f t="shared" si="33"/>
        <v>No hay ejecución</v>
      </c>
      <c r="U292" s="568" t="str">
        <f t="shared" si="34"/>
        <v>NA</v>
      </c>
      <c r="V292" s="575"/>
      <c r="W292" s="607"/>
      <c r="X292" s="607"/>
      <c r="Y292" s="567" t="str">
        <f t="shared" si="39"/>
        <v>No hay ejecución</v>
      </c>
      <c r="Z292" s="568" t="str">
        <f t="shared" si="40"/>
        <v>NA</v>
      </c>
      <c r="AA292" s="575"/>
      <c r="AB292" s="575"/>
      <c r="AC292" s="575"/>
      <c r="AD292" s="575"/>
      <c r="AE292" s="575"/>
    </row>
    <row r="293" spans="1:31" ht="35.25" customHeight="1" thickTop="1" thickBot="1">
      <c r="A293" s="563">
        <v>18.2</v>
      </c>
      <c r="B293" s="564"/>
      <c r="C293" s="564"/>
      <c r="D293" s="564"/>
      <c r="E293" s="564"/>
      <c r="F293" s="587" t="s">
        <v>1355</v>
      </c>
      <c r="G293" s="588"/>
      <c r="H293" s="588"/>
      <c r="I293" s="567" t="str">
        <f t="shared" si="35"/>
        <v>No hay ejecución</v>
      </c>
      <c r="J293" s="568" t="str">
        <f t="shared" si="36"/>
        <v>NA</v>
      </c>
      <c r="K293" s="588"/>
      <c r="L293" s="575"/>
      <c r="M293" s="575"/>
      <c r="N293" s="575"/>
      <c r="O293" s="567" t="str">
        <f t="shared" si="37"/>
        <v>No hay ejecución</v>
      </c>
      <c r="P293" s="568" t="str">
        <f t="shared" si="41"/>
        <v>NA</v>
      </c>
      <c r="Q293" s="575"/>
      <c r="R293" s="575"/>
      <c r="S293" s="575"/>
      <c r="T293" s="567" t="str">
        <f t="shared" si="33"/>
        <v>No hay ejecución</v>
      </c>
      <c r="U293" s="568" t="str">
        <f t="shared" si="34"/>
        <v>NA</v>
      </c>
      <c r="V293" s="575"/>
      <c r="W293" s="607">
        <v>1</v>
      </c>
      <c r="X293" s="607">
        <v>1</v>
      </c>
      <c r="Y293" s="567">
        <f t="shared" si="39"/>
        <v>1</v>
      </c>
      <c r="Z293" s="568" t="str">
        <f t="shared" si="40"/>
        <v>De acuerdo con lo programado</v>
      </c>
      <c r="AA293" s="575"/>
      <c r="AB293" s="575"/>
      <c r="AC293" s="575"/>
      <c r="AD293" s="575"/>
      <c r="AE293" s="575"/>
    </row>
    <row r="294" spans="1:31" ht="35.25" customHeight="1" thickTop="1" thickBot="1">
      <c r="A294" s="563">
        <v>18.3</v>
      </c>
      <c r="B294" s="564"/>
      <c r="C294" s="564"/>
      <c r="D294" s="564"/>
      <c r="E294" s="564"/>
      <c r="F294" s="587" t="s">
        <v>1356</v>
      </c>
      <c r="G294" s="588"/>
      <c r="H294" s="588"/>
      <c r="I294" s="567" t="str">
        <f t="shared" si="35"/>
        <v>No hay ejecución</v>
      </c>
      <c r="J294" s="568" t="str">
        <f t="shared" si="36"/>
        <v>NA</v>
      </c>
      <c r="K294" s="588"/>
      <c r="L294" s="575"/>
      <c r="M294" s="575"/>
      <c r="N294" s="575"/>
      <c r="O294" s="567" t="str">
        <f t="shared" si="37"/>
        <v>No hay ejecución</v>
      </c>
      <c r="P294" s="568" t="str">
        <f t="shared" si="41"/>
        <v>NA</v>
      </c>
      <c r="Q294" s="575"/>
      <c r="R294" s="575"/>
      <c r="S294" s="575"/>
      <c r="T294" s="567" t="str">
        <f t="shared" si="33"/>
        <v>No hay ejecución</v>
      </c>
      <c r="U294" s="568" t="str">
        <f t="shared" si="34"/>
        <v>NA</v>
      </c>
      <c r="V294" s="575"/>
      <c r="W294" s="607"/>
      <c r="X294" s="607"/>
      <c r="Y294" s="567" t="str">
        <f t="shared" si="39"/>
        <v>No hay ejecución</v>
      </c>
      <c r="Z294" s="568" t="str">
        <f t="shared" si="40"/>
        <v>NA</v>
      </c>
      <c r="AA294" s="575"/>
      <c r="AB294" s="575"/>
      <c r="AC294" s="575"/>
      <c r="AD294" s="575"/>
      <c r="AE294" s="575"/>
    </row>
    <row r="295" spans="1:31" ht="35.25" customHeight="1" thickTop="1" thickBot="1">
      <c r="A295" s="563">
        <v>19</v>
      </c>
      <c r="B295" s="564"/>
      <c r="C295" s="564"/>
      <c r="D295" s="564"/>
      <c r="E295" s="564"/>
      <c r="F295" s="584" t="s">
        <v>1357</v>
      </c>
      <c r="G295" s="586"/>
      <c r="H295" s="586"/>
      <c r="I295" s="567" t="str">
        <f t="shared" si="35"/>
        <v>No hay ejecución</v>
      </c>
      <c r="J295" s="568" t="str">
        <f t="shared" si="36"/>
        <v>NA</v>
      </c>
      <c r="K295" s="586"/>
      <c r="L295" s="575"/>
      <c r="M295" s="575"/>
      <c r="N295" s="575"/>
      <c r="O295" s="567" t="str">
        <f t="shared" si="37"/>
        <v>No hay ejecución</v>
      </c>
      <c r="P295" s="568" t="str">
        <f t="shared" si="41"/>
        <v>NA</v>
      </c>
      <c r="Q295" s="575"/>
      <c r="R295" s="575"/>
      <c r="S295" s="575"/>
      <c r="T295" s="567" t="str">
        <f t="shared" si="33"/>
        <v>No hay ejecución</v>
      </c>
      <c r="U295" s="568" t="str">
        <f t="shared" si="34"/>
        <v>NA</v>
      </c>
      <c r="V295" s="575"/>
      <c r="W295" s="607"/>
      <c r="X295" s="607"/>
      <c r="Y295" s="567" t="str">
        <f t="shared" si="39"/>
        <v>No hay ejecución</v>
      </c>
      <c r="Z295" s="568" t="str">
        <f t="shared" si="40"/>
        <v>NA</v>
      </c>
      <c r="AA295" s="575"/>
      <c r="AB295" s="575"/>
      <c r="AC295" s="575"/>
      <c r="AD295" s="575"/>
      <c r="AE295" s="575"/>
    </row>
    <row r="296" spans="1:31" ht="35.25" customHeight="1" thickTop="1" thickBot="1">
      <c r="A296" s="563">
        <v>19.100000000000001</v>
      </c>
      <c r="B296" s="564"/>
      <c r="C296" s="564"/>
      <c r="D296" s="564"/>
      <c r="E296" s="564"/>
      <c r="F296" s="587" t="s">
        <v>1358</v>
      </c>
      <c r="G296" s="588"/>
      <c r="H296" s="588"/>
      <c r="I296" s="567" t="str">
        <f t="shared" si="35"/>
        <v>No hay ejecución</v>
      </c>
      <c r="J296" s="568" t="str">
        <f t="shared" si="36"/>
        <v>NA</v>
      </c>
      <c r="K296" s="588"/>
      <c r="L296" s="575"/>
      <c r="M296" s="575"/>
      <c r="N296" s="575"/>
      <c r="O296" s="567" t="str">
        <f t="shared" si="37"/>
        <v>No hay ejecución</v>
      </c>
      <c r="P296" s="568" t="str">
        <f t="shared" si="41"/>
        <v>NA</v>
      </c>
      <c r="Q296" s="575"/>
      <c r="R296" s="575"/>
      <c r="S296" s="575"/>
      <c r="T296" s="567" t="str">
        <f t="shared" si="33"/>
        <v>No hay ejecución</v>
      </c>
      <c r="U296" s="568" t="str">
        <f t="shared" si="34"/>
        <v>NA</v>
      </c>
      <c r="V296" s="575"/>
      <c r="W296" s="607"/>
      <c r="X296" s="607"/>
      <c r="Y296" s="567" t="str">
        <f t="shared" si="39"/>
        <v>No hay ejecución</v>
      </c>
      <c r="Z296" s="568" t="str">
        <f t="shared" si="40"/>
        <v>NA</v>
      </c>
      <c r="AA296" s="575"/>
      <c r="AB296" s="575"/>
      <c r="AC296" s="575"/>
      <c r="AD296" s="575"/>
      <c r="AE296" s="575"/>
    </row>
    <row r="297" spans="1:31" ht="35.25" customHeight="1" thickTop="1" thickBot="1">
      <c r="A297" s="563">
        <v>19.2</v>
      </c>
      <c r="B297" s="564"/>
      <c r="C297" s="564"/>
      <c r="D297" s="564"/>
      <c r="E297" s="564"/>
      <c r="F297" s="587" t="s">
        <v>1359</v>
      </c>
      <c r="G297" s="588"/>
      <c r="H297" s="588"/>
      <c r="I297" s="567" t="str">
        <f t="shared" si="35"/>
        <v>No hay ejecución</v>
      </c>
      <c r="J297" s="568" t="str">
        <f t="shared" si="36"/>
        <v>NA</v>
      </c>
      <c r="K297" s="588"/>
      <c r="L297" s="575"/>
      <c r="M297" s="575"/>
      <c r="N297" s="575"/>
      <c r="O297" s="567" t="str">
        <f t="shared" si="37"/>
        <v>No hay ejecución</v>
      </c>
      <c r="P297" s="568" t="str">
        <f t="shared" si="41"/>
        <v>NA</v>
      </c>
      <c r="Q297" s="575"/>
      <c r="R297" s="575"/>
      <c r="S297" s="575"/>
      <c r="T297" s="567" t="str">
        <f t="shared" si="33"/>
        <v>No hay ejecución</v>
      </c>
      <c r="U297" s="568" t="str">
        <f t="shared" si="34"/>
        <v>NA</v>
      </c>
      <c r="V297" s="575"/>
      <c r="W297" s="607"/>
      <c r="X297" s="607"/>
      <c r="Y297" s="567" t="str">
        <f t="shared" si="39"/>
        <v>No hay ejecución</v>
      </c>
      <c r="Z297" s="568" t="str">
        <f t="shared" si="40"/>
        <v>NA</v>
      </c>
      <c r="AA297" s="575"/>
      <c r="AB297" s="575"/>
      <c r="AC297" s="575"/>
      <c r="AD297" s="575"/>
      <c r="AE297" s="575"/>
    </row>
    <row r="298" spans="1:31" ht="35.25" customHeight="1" thickTop="1" thickBot="1">
      <c r="A298" s="563">
        <v>19.2</v>
      </c>
      <c r="B298" s="564"/>
      <c r="C298" s="564"/>
      <c r="D298" s="564"/>
      <c r="E298" s="564"/>
      <c r="F298" s="587" t="s">
        <v>1359</v>
      </c>
      <c r="G298" s="588"/>
      <c r="H298" s="588"/>
      <c r="I298" s="567" t="str">
        <f t="shared" si="35"/>
        <v>No hay ejecución</v>
      </c>
      <c r="J298" s="568" t="str">
        <f t="shared" si="36"/>
        <v>NA</v>
      </c>
      <c r="K298" s="588"/>
      <c r="L298" s="575"/>
      <c r="M298" s="575"/>
      <c r="N298" s="575"/>
      <c r="O298" s="567" t="str">
        <f t="shared" si="37"/>
        <v>No hay ejecución</v>
      </c>
      <c r="P298" s="568" t="str">
        <f t="shared" si="41"/>
        <v>NA</v>
      </c>
      <c r="Q298" s="575"/>
      <c r="R298" s="575"/>
      <c r="S298" s="575"/>
      <c r="T298" s="567" t="str">
        <f t="shared" si="33"/>
        <v>No hay ejecución</v>
      </c>
      <c r="U298" s="568" t="str">
        <f t="shared" si="34"/>
        <v>NA</v>
      </c>
      <c r="V298" s="575"/>
      <c r="W298" s="607"/>
      <c r="X298" s="607"/>
      <c r="Y298" s="567" t="str">
        <f t="shared" si="39"/>
        <v>No hay ejecución</v>
      </c>
      <c r="Z298" s="568" t="str">
        <f t="shared" si="40"/>
        <v>NA</v>
      </c>
      <c r="AA298" s="575"/>
      <c r="AB298" s="575"/>
      <c r="AC298" s="575"/>
      <c r="AD298" s="575"/>
      <c r="AE298" s="575"/>
    </row>
    <row r="299" spans="1:31" ht="35.25" customHeight="1" thickTop="1" thickBot="1">
      <c r="A299" s="563">
        <v>19.2</v>
      </c>
      <c r="B299" s="564"/>
      <c r="C299" s="564"/>
      <c r="D299" s="564"/>
      <c r="E299" s="564"/>
      <c r="F299" s="587" t="s">
        <v>1359</v>
      </c>
      <c r="G299" s="588"/>
      <c r="H299" s="588"/>
      <c r="I299" s="567" t="str">
        <f t="shared" si="35"/>
        <v>No hay ejecución</v>
      </c>
      <c r="J299" s="568" t="str">
        <f t="shared" si="36"/>
        <v>NA</v>
      </c>
      <c r="K299" s="588"/>
      <c r="L299" s="575"/>
      <c r="M299" s="575"/>
      <c r="N299" s="575"/>
      <c r="O299" s="567" t="str">
        <f t="shared" si="37"/>
        <v>No hay ejecución</v>
      </c>
      <c r="P299" s="568" t="str">
        <f t="shared" si="41"/>
        <v>NA</v>
      </c>
      <c r="Q299" s="575"/>
      <c r="R299" s="575"/>
      <c r="S299" s="575"/>
      <c r="T299" s="567" t="str">
        <f t="shared" si="33"/>
        <v>No hay ejecución</v>
      </c>
      <c r="U299" s="568" t="str">
        <f t="shared" si="34"/>
        <v>NA</v>
      </c>
      <c r="V299" s="575"/>
      <c r="W299" s="607"/>
      <c r="X299" s="607"/>
      <c r="Y299" s="567" t="str">
        <f t="shared" si="39"/>
        <v>No hay ejecución</v>
      </c>
      <c r="Z299" s="568" t="str">
        <f t="shared" si="40"/>
        <v>NA</v>
      </c>
      <c r="AA299" s="575"/>
      <c r="AB299" s="575"/>
      <c r="AC299" s="575"/>
      <c r="AD299" s="575"/>
      <c r="AE299" s="575"/>
    </row>
    <row r="300" spans="1:31" ht="35.25" customHeight="1" thickTop="1" thickBot="1">
      <c r="A300" s="563">
        <v>19.3</v>
      </c>
      <c r="B300" s="564"/>
      <c r="C300" s="564"/>
      <c r="D300" s="564"/>
      <c r="E300" s="564"/>
      <c r="F300" s="587" t="s">
        <v>1360</v>
      </c>
      <c r="G300" s="588"/>
      <c r="H300" s="588"/>
      <c r="I300" s="567" t="str">
        <f t="shared" si="35"/>
        <v>No hay ejecución</v>
      </c>
      <c r="J300" s="568" t="str">
        <f t="shared" si="36"/>
        <v>NA</v>
      </c>
      <c r="K300" s="588"/>
      <c r="L300" s="575"/>
      <c r="M300" s="575"/>
      <c r="N300" s="575"/>
      <c r="O300" s="567" t="str">
        <f t="shared" si="37"/>
        <v>No hay ejecución</v>
      </c>
      <c r="P300" s="568" t="str">
        <f t="shared" si="41"/>
        <v>NA</v>
      </c>
      <c r="Q300" s="575"/>
      <c r="R300" s="575"/>
      <c r="S300" s="575"/>
      <c r="T300" s="567" t="str">
        <f t="shared" si="33"/>
        <v>No hay ejecución</v>
      </c>
      <c r="U300" s="568" t="str">
        <f t="shared" si="34"/>
        <v>NA</v>
      </c>
      <c r="V300" s="575"/>
      <c r="W300" s="607"/>
      <c r="X300" s="607"/>
      <c r="Y300" s="567" t="str">
        <f t="shared" si="39"/>
        <v>No hay ejecución</v>
      </c>
      <c r="Z300" s="568" t="str">
        <f t="shared" si="40"/>
        <v>NA</v>
      </c>
      <c r="AA300" s="575"/>
      <c r="AB300" s="575"/>
      <c r="AC300" s="575"/>
      <c r="AD300" s="575"/>
      <c r="AE300" s="575"/>
    </row>
    <row r="301" spans="1:31" ht="35.25" customHeight="1" thickTop="1" thickBot="1">
      <c r="A301" s="563">
        <v>19.3</v>
      </c>
      <c r="B301" s="564"/>
      <c r="C301" s="564"/>
      <c r="D301" s="564"/>
      <c r="E301" s="564"/>
      <c r="F301" s="587" t="s">
        <v>1360</v>
      </c>
      <c r="G301" s="588"/>
      <c r="H301" s="588"/>
      <c r="I301" s="567" t="str">
        <f t="shared" si="35"/>
        <v>No hay ejecución</v>
      </c>
      <c r="J301" s="568" t="str">
        <f t="shared" si="36"/>
        <v>NA</v>
      </c>
      <c r="K301" s="588"/>
      <c r="L301" s="575"/>
      <c r="M301" s="575"/>
      <c r="N301" s="575"/>
      <c r="O301" s="567" t="str">
        <f t="shared" si="37"/>
        <v>No hay ejecución</v>
      </c>
      <c r="P301" s="568" t="str">
        <f t="shared" si="41"/>
        <v>NA</v>
      </c>
      <c r="Q301" s="575"/>
      <c r="R301" s="575"/>
      <c r="S301" s="575"/>
      <c r="T301" s="567" t="str">
        <f t="shared" si="33"/>
        <v>No hay ejecución</v>
      </c>
      <c r="U301" s="568" t="str">
        <f t="shared" si="34"/>
        <v>NA</v>
      </c>
      <c r="V301" s="575"/>
      <c r="W301" s="607"/>
      <c r="X301" s="607"/>
      <c r="Y301" s="567" t="str">
        <f t="shared" si="39"/>
        <v>No hay ejecución</v>
      </c>
      <c r="Z301" s="568" t="str">
        <f t="shared" si="40"/>
        <v>NA</v>
      </c>
      <c r="AA301" s="575"/>
      <c r="AB301" s="575"/>
      <c r="AC301" s="575"/>
      <c r="AD301" s="575"/>
      <c r="AE301" s="575"/>
    </row>
    <row r="302" spans="1:31" ht="35.25" customHeight="1" thickTop="1" thickBot="1">
      <c r="A302" s="563">
        <v>19.3</v>
      </c>
      <c r="B302" s="564"/>
      <c r="C302" s="564"/>
      <c r="D302" s="564"/>
      <c r="E302" s="564"/>
      <c r="F302" s="587" t="s">
        <v>1360</v>
      </c>
      <c r="G302" s="588"/>
      <c r="H302" s="588"/>
      <c r="I302" s="567" t="str">
        <f t="shared" si="35"/>
        <v>No hay ejecución</v>
      </c>
      <c r="J302" s="568" t="str">
        <f t="shared" si="36"/>
        <v>NA</v>
      </c>
      <c r="K302" s="588"/>
      <c r="L302" s="575"/>
      <c r="M302" s="575"/>
      <c r="N302" s="575"/>
      <c r="O302" s="567" t="str">
        <f t="shared" si="37"/>
        <v>No hay ejecución</v>
      </c>
      <c r="P302" s="568" t="str">
        <f t="shared" si="41"/>
        <v>NA</v>
      </c>
      <c r="Q302" s="575"/>
      <c r="R302" s="575"/>
      <c r="S302" s="575"/>
      <c r="T302" s="567" t="str">
        <f t="shared" si="33"/>
        <v>No hay ejecución</v>
      </c>
      <c r="U302" s="568" t="str">
        <f t="shared" si="34"/>
        <v>NA</v>
      </c>
      <c r="V302" s="575"/>
      <c r="W302" s="607"/>
      <c r="X302" s="607"/>
      <c r="Y302" s="567" t="str">
        <f t="shared" si="39"/>
        <v>No hay ejecución</v>
      </c>
      <c r="Z302" s="568" t="str">
        <f t="shared" si="40"/>
        <v>NA</v>
      </c>
      <c r="AA302" s="575"/>
      <c r="AB302" s="575"/>
      <c r="AC302" s="575"/>
      <c r="AD302" s="575"/>
      <c r="AE302" s="575"/>
    </row>
    <row r="303" spans="1:31" ht="35.25" customHeight="1" thickTop="1" thickBot="1">
      <c r="A303" s="563">
        <v>20</v>
      </c>
      <c r="B303" s="564"/>
      <c r="C303" s="564"/>
      <c r="D303" s="564"/>
      <c r="E303" s="564"/>
      <c r="F303" s="584" t="s">
        <v>1361</v>
      </c>
      <c r="G303" s="586"/>
      <c r="H303" s="586"/>
      <c r="I303" s="567" t="str">
        <f t="shared" si="35"/>
        <v>No hay ejecución</v>
      </c>
      <c r="J303" s="568" t="str">
        <f t="shared" si="36"/>
        <v>NA</v>
      </c>
      <c r="K303" s="586"/>
      <c r="L303" s="575"/>
      <c r="M303" s="575"/>
      <c r="N303" s="575"/>
      <c r="O303" s="567" t="str">
        <f t="shared" si="37"/>
        <v>No hay ejecución</v>
      </c>
      <c r="P303" s="568" t="str">
        <f t="shared" si="41"/>
        <v>NA</v>
      </c>
      <c r="Q303" s="575"/>
      <c r="R303" s="575"/>
      <c r="S303" s="575"/>
      <c r="T303" s="567" t="str">
        <f t="shared" si="33"/>
        <v>No hay ejecución</v>
      </c>
      <c r="U303" s="568" t="str">
        <f t="shared" si="34"/>
        <v>NA</v>
      </c>
      <c r="V303" s="575"/>
      <c r="W303" s="607"/>
      <c r="X303" s="607"/>
      <c r="Y303" s="567" t="str">
        <f t="shared" si="39"/>
        <v>No hay ejecución</v>
      </c>
      <c r="Z303" s="568" t="str">
        <f t="shared" si="40"/>
        <v>NA</v>
      </c>
      <c r="AA303" s="575"/>
      <c r="AB303" s="575"/>
      <c r="AC303" s="575"/>
      <c r="AD303" s="575"/>
      <c r="AE303" s="575"/>
    </row>
    <row r="304" spans="1:31" ht="35.25" customHeight="1" thickTop="1" thickBot="1">
      <c r="A304" s="563">
        <v>20.100000000000001</v>
      </c>
      <c r="B304" s="564"/>
      <c r="C304" s="564"/>
      <c r="D304" s="564"/>
      <c r="E304" s="564"/>
      <c r="F304" s="577" t="s">
        <v>1362</v>
      </c>
      <c r="G304" s="578"/>
      <c r="H304" s="578"/>
      <c r="I304" s="567" t="str">
        <f t="shared" si="35"/>
        <v>No hay ejecución</v>
      </c>
      <c r="J304" s="568" t="str">
        <f t="shared" si="36"/>
        <v>NA</v>
      </c>
      <c r="K304" s="578"/>
      <c r="L304" s="575"/>
      <c r="M304" s="575"/>
      <c r="N304" s="575"/>
      <c r="O304" s="567" t="str">
        <f t="shared" si="37"/>
        <v>No hay ejecución</v>
      </c>
      <c r="P304" s="568" t="str">
        <f t="shared" si="41"/>
        <v>NA</v>
      </c>
      <c r="Q304" s="575"/>
      <c r="R304" s="575"/>
      <c r="S304" s="575"/>
      <c r="T304" s="567" t="str">
        <f t="shared" si="33"/>
        <v>No hay ejecución</v>
      </c>
      <c r="U304" s="568" t="str">
        <f t="shared" si="34"/>
        <v>NA</v>
      </c>
      <c r="V304" s="575"/>
      <c r="W304" s="607"/>
      <c r="X304" s="607"/>
      <c r="Y304" s="567" t="str">
        <f t="shared" si="39"/>
        <v>No hay ejecución</v>
      </c>
      <c r="Z304" s="568" t="str">
        <f t="shared" si="40"/>
        <v>NA</v>
      </c>
      <c r="AA304" s="575"/>
      <c r="AB304" s="575"/>
      <c r="AC304" s="575"/>
      <c r="AD304" s="575"/>
      <c r="AE304" s="575"/>
    </row>
    <row r="305" spans="1:31" ht="35.25" customHeight="1" thickTop="1" thickBot="1">
      <c r="A305" s="563">
        <v>20.100000000000001</v>
      </c>
      <c r="B305" s="564"/>
      <c r="C305" s="564"/>
      <c r="D305" s="564"/>
      <c r="E305" s="564"/>
      <c r="F305" s="577" t="s">
        <v>1362</v>
      </c>
      <c r="G305" s="578"/>
      <c r="H305" s="578"/>
      <c r="I305" s="567" t="str">
        <f t="shared" si="35"/>
        <v>No hay ejecución</v>
      </c>
      <c r="J305" s="568" t="str">
        <f t="shared" si="36"/>
        <v>NA</v>
      </c>
      <c r="K305" s="578"/>
      <c r="L305" s="575"/>
      <c r="M305" s="575"/>
      <c r="N305" s="575"/>
      <c r="O305" s="567" t="str">
        <f t="shared" si="37"/>
        <v>No hay ejecución</v>
      </c>
      <c r="P305" s="568" t="str">
        <f t="shared" si="41"/>
        <v>NA</v>
      </c>
      <c r="Q305" s="575"/>
      <c r="R305" s="575"/>
      <c r="S305" s="575"/>
      <c r="T305" s="567" t="str">
        <f t="shared" si="33"/>
        <v>No hay ejecución</v>
      </c>
      <c r="U305" s="568" t="str">
        <f t="shared" si="34"/>
        <v>NA</v>
      </c>
      <c r="V305" s="575"/>
      <c r="W305" s="607"/>
      <c r="X305" s="607"/>
      <c r="Y305" s="567" t="str">
        <f t="shared" si="39"/>
        <v>No hay ejecución</v>
      </c>
      <c r="Z305" s="568" t="str">
        <f t="shared" si="40"/>
        <v>NA</v>
      </c>
      <c r="AA305" s="575"/>
      <c r="AB305" s="575"/>
      <c r="AC305" s="575"/>
      <c r="AD305" s="575"/>
      <c r="AE305" s="575"/>
    </row>
    <row r="306" spans="1:31" ht="35.25" customHeight="1" thickTop="1" thickBot="1">
      <c r="A306" s="563">
        <v>20.100000000000001</v>
      </c>
      <c r="B306" s="564"/>
      <c r="C306" s="564"/>
      <c r="D306" s="564"/>
      <c r="E306" s="564"/>
      <c r="F306" s="577" t="s">
        <v>1362</v>
      </c>
      <c r="G306" s="578"/>
      <c r="H306" s="578"/>
      <c r="I306" s="567" t="str">
        <f t="shared" si="35"/>
        <v>No hay ejecución</v>
      </c>
      <c r="J306" s="568" t="str">
        <f t="shared" si="36"/>
        <v>NA</v>
      </c>
      <c r="K306" s="578"/>
      <c r="L306" s="575"/>
      <c r="M306" s="575"/>
      <c r="N306" s="575"/>
      <c r="O306" s="567" t="str">
        <f t="shared" si="37"/>
        <v>No hay ejecución</v>
      </c>
      <c r="P306" s="568" t="str">
        <f t="shared" si="41"/>
        <v>NA</v>
      </c>
      <c r="Q306" s="575"/>
      <c r="R306" s="575"/>
      <c r="S306" s="575"/>
      <c r="T306" s="567" t="str">
        <f t="shared" si="33"/>
        <v>No hay ejecución</v>
      </c>
      <c r="U306" s="568" t="str">
        <f t="shared" si="34"/>
        <v>NA</v>
      </c>
      <c r="V306" s="575"/>
      <c r="W306" s="607"/>
      <c r="X306" s="607"/>
      <c r="Y306" s="567" t="str">
        <f t="shared" si="39"/>
        <v>No hay ejecución</v>
      </c>
      <c r="Z306" s="568" t="str">
        <f t="shared" si="40"/>
        <v>NA</v>
      </c>
      <c r="AA306" s="575"/>
      <c r="AB306" s="575"/>
      <c r="AC306" s="575"/>
      <c r="AD306" s="575"/>
      <c r="AE306" s="575"/>
    </row>
    <row r="307" spans="1:31" ht="35.25" customHeight="1" thickTop="1" thickBot="1">
      <c r="A307" s="563">
        <v>20.2</v>
      </c>
      <c r="B307" s="564"/>
      <c r="C307" s="564"/>
      <c r="D307" s="564"/>
      <c r="E307" s="564"/>
      <c r="F307" s="577" t="s">
        <v>1363</v>
      </c>
      <c r="G307" s="578"/>
      <c r="H307" s="578"/>
      <c r="I307" s="567" t="str">
        <f t="shared" si="35"/>
        <v>No hay ejecución</v>
      </c>
      <c r="J307" s="568" t="str">
        <f t="shared" si="36"/>
        <v>NA</v>
      </c>
      <c r="K307" s="578"/>
      <c r="L307" s="575"/>
      <c r="M307" s="575"/>
      <c r="N307" s="575"/>
      <c r="O307" s="567" t="str">
        <f t="shared" si="37"/>
        <v>No hay ejecución</v>
      </c>
      <c r="P307" s="568" t="str">
        <f t="shared" si="41"/>
        <v>NA</v>
      </c>
      <c r="Q307" s="575"/>
      <c r="R307" s="575"/>
      <c r="S307" s="575"/>
      <c r="T307" s="567" t="str">
        <f t="shared" si="33"/>
        <v>No hay ejecución</v>
      </c>
      <c r="U307" s="568" t="str">
        <f t="shared" si="34"/>
        <v>NA</v>
      </c>
      <c r="V307" s="575"/>
      <c r="W307" s="607"/>
      <c r="X307" s="607"/>
      <c r="Y307" s="567" t="str">
        <f t="shared" si="39"/>
        <v>No hay ejecución</v>
      </c>
      <c r="Z307" s="568" t="str">
        <f t="shared" si="40"/>
        <v>NA</v>
      </c>
      <c r="AA307" s="575"/>
      <c r="AB307" s="575"/>
      <c r="AC307" s="575"/>
      <c r="AD307" s="575"/>
      <c r="AE307" s="575"/>
    </row>
    <row r="308" spans="1:31" ht="35.25" customHeight="1" thickTop="1" thickBot="1">
      <c r="A308" s="563">
        <v>20.3</v>
      </c>
      <c r="B308" s="564"/>
      <c r="C308" s="564"/>
      <c r="D308" s="564"/>
      <c r="E308" s="564"/>
      <c r="F308" s="577" t="s">
        <v>1364</v>
      </c>
      <c r="G308" s="578"/>
      <c r="H308" s="578"/>
      <c r="I308" s="567" t="str">
        <f t="shared" si="35"/>
        <v>No hay ejecución</v>
      </c>
      <c r="J308" s="568" t="str">
        <f t="shared" si="36"/>
        <v>NA</v>
      </c>
      <c r="K308" s="578"/>
      <c r="L308" s="575"/>
      <c r="M308" s="575"/>
      <c r="N308" s="575"/>
      <c r="O308" s="567" t="str">
        <f t="shared" si="37"/>
        <v>No hay ejecución</v>
      </c>
      <c r="P308" s="568" t="str">
        <f t="shared" si="41"/>
        <v>NA</v>
      </c>
      <c r="Q308" s="575"/>
      <c r="R308" s="575"/>
      <c r="S308" s="575"/>
      <c r="T308" s="567" t="str">
        <f t="shared" si="33"/>
        <v>No hay ejecución</v>
      </c>
      <c r="U308" s="568" t="str">
        <f t="shared" si="34"/>
        <v>NA</v>
      </c>
      <c r="V308" s="575"/>
      <c r="W308" s="607">
        <v>60</v>
      </c>
      <c r="X308" s="607">
        <v>60</v>
      </c>
      <c r="Y308" s="567">
        <f t="shared" si="39"/>
        <v>1</v>
      </c>
      <c r="Z308" s="568" t="str">
        <f t="shared" si="40"/>
        <v>De acuerdo con lo programado</v>
      </c>
      <c r="AA308" s="575"/>
      <c r="AB308" s="575"/>
      <c r="AC308" s="575"/>
      <c r="AD308" s="575"/>
      <c r="AE308" s="575"/>
    </row>
    <row r="309" spans="1:31" ht="35.25" customHeight="1" thickTop="1" thickBot="1">
      <c r="A309" s="563">
        <v>20.3</v>
      </c>
      <c r="B309" s="564"/>
      <c r="C309" s="564"/>
      <c r="D309" s="564"/>
      <c r="E309" s="564"/>
      <c r="F309" s="577" t="s">
        <v>1364</v>
      </c>
      <c r="G309" s="578"/>
      <c r="H309" s="578"/>
      <c r="I309" s="567" t="str">
        <f t="shared" si="35"/>
        <v>No hay ejecución</v>
      </c>
      <c r="J309" s="568" t="str">
        <f t="shared" si="36"/>
        <v>NA</v>
      </c>
      <c r="K309" s="578"/>
      <c r="L309" s="575"/>
      <c r="M309" s="575"/>
      <c r="N309" s="575"/>
      <c r="O309" s="567" t="str">
        <f t="shared" si="37"/>
        <v>No hay ejecución</v>
      </c>
      <c r="P309" s="568" t="str">
        <f t="shared" si="41"/>
        <v>NA</v>
      </c>
      <c r="Q309" s="575"/>
      <c r="R309" s="575"/>
      <c r="S309" s="575"/>
      <c r="T309" s="567" t="str">
        <f t="shared" si="33"/>
        <v>No hay ejecución</v>
      </c>
      <c r="U309" s="568" t="str">
        <f t="shared" si="34"/>
        <v>NA</v>
      </c>
      <c r="V309" s="575"/>
      <c r="W309" s="575"/>
      <c r="X309" s="575"/>
      <c r="Y309" s="567" t="str">
        <f t="shared" si="39"/>
        <v>No hay ejecución</v>
      </c>
      <c r="Z309" s="568" t="str">
        <f t="shared" si="40"/>
        <v>NA</v>
      </c>
      <c r="AA309" s="575"/>
      <c r="AB309" s="575"/>
      <c r="AC309" s="575"/>
      <c r="AD309" s="575"/>
      <c r="AE309" s="575"/>
    </row>
    <row r="310" spans="1:31" ht="35.25" customHeight="1" thickTop="1" thickBot="1">
      <c r="A310" s="563">
        <v>20.3</v>
      </c>
      <c r="B310" s="564"/>
      <c r="C310" s="564"/>
      <c r="D310" s="564"/>
      <c r="E310" s="564"/>
      <c r="F310" s="577" t="s">
        <v>1364</v>
      </c>
      <c r="G310" s="578"/>
      <c r="H310" s="578"/>
      <c r="I310" s="567" t="str">
        <f t="shared" si="35"/>
        <v>No hay ejecución</v>
      </c>
      <c r="J310" s="568" t="str">
        <f t="shared" si="36"/>
        <v>NA</v>
      </c>
      <c r="K310" s="578"/>
      <c r="L310" s="575"/>
      <c r="M310" s="575"/>
      <c r="N310" s="575"/>
      <c r="O310" s="567" t="str">
        <f t="shared" si="37"/>
        <v>No hay ejecución</v>
      </c>
      <c r="P310" s="568" t="str">
        <f t="shared" si="41"/>
        <v>NA</v>
      </c>
      <c r="Q310" s="575"/>
      <c r="R310" s="575"/>
      <c r="S310" s="575"/>
      <c r="T310" s="567" t="str">
        <f t="shared" si="33"/>
        <v>No hay ejecución</v>
      </c>
      <c r="U310" s="568" t="str">
        <f t="shared" si="34"/>
        <v>NA</v>
      </c>
      <c r="V310" s="575"/>
      <c r="W310" s="575"/>
      <c r="X310" s="575"/>
      <c r="Y310" s="567" t="str">
        <f t="shared" si="39"/>
        <v>No hay ejecución</v>
      </c>
      <c r="Z310" s="568" t="str">
        <f t="shared" si="40"/>
        <v>NA</v>
      </c>
      <c r="AA310" s="575"/>
      <c r="AB310" s="575"/>
      <c r="AC310" s="575"/>
      <c r="AD310" s="575"/>
      <c r="AE310" s="575"/>
    </row>
    <row r="311" spans="1:31" ht="35.25" customHeight="1" thickTop="1" thickBot="1">
      <c r="A311" s="563">
        <v>20.3</v>
      </c>
      <c r="B311" s="564"/>
      <c r="C311" s="564"/>
      <c r="D311" s="564"/>
      <c r="E311" s="564"/>
      <c r="F311" s="577" t="s">
        <v>1364</v>
      </c>
      <c r="G311" s="578"/>
      <c r="H311" s="578"/>
      <c r="I311" s="567" t="str">
        <f t="shared" si="35"/>
        <v>No hay ejecución</v>
      </c>
      <c r="J311" s="568" t="str">
        <f t="shared" si="36"/>
        <v>NA</v>
      </c>
      <c r="K311" s="578"/>
      <c r="L311" s="575"/>
      <c r="M311" s="575"/>
      <c r="N311" s="575"/>
      <c r="O311" s="567" t="str">
        <f t="shared" si="37"/>
        <v>No hay ejecución</v>
      </c>
      <c r="P311" s="568" t="str">
        <f t="shared" si="41"/>
        <v>NA</v>
      </c>
      <c r="Q311" s="575"/>
      <c r="R311" s="575"/>
      <c r="S311" s="575"/>
      <c r="T311" s="567" t="str">
        <f t="shared" si="33"/>
        <v>No hay ejecución</v>
      </c>
      <c r="U311" s="568" t="str">
        <f t="shared" si="34"/>
        <v>NA</v>
      </c>
      <c r="V311" s="575"/>
      <c r="W311" s="575"/>
      <c r="X311" s="575"/>
      <c r="Y311" s="567" t="str">
        <f t="shared" si="39"/>
        <v>No hay ejecución</v>
      </c>
      <c r="Z311" s="568" t="str">
        <f t="shared" si="40"/>
        <v>NA</v>
      </c>
      <c r="AA311" s="575"/>
      <c r="AB311" s="575"/>
      <c r="AC311" s="575"/>
      <c r="AD311" s="575"/>
      <c r="AE311" s="575"/>
    </row>
    <row r="312" spans="1:31" ht="35.25" customHeight="1" thickTop="1" thickBot="1">
      <c r="A312" s="563">
        <v>20.3</v>
      </c>
      <c r="B312" s="564"/>
      <c r="C312" s="564"/>
      <c r="D312" s="564"/>
      <c r="E312" s="564"/>
      <c r="F312" s="577" t="s">
        <v>1364</v>
      </c>
      <c r="G312" s="578"/>
      <c r="H312" s="578"/>
      <c r="I312" s="567" t="str">
        <f t="shared" si="35"/>
        <v>No hay ejecución</v>
      </c>
      <c r="J312" s="568" t="str">
        <f t="shared" si="36"/>
        <v>NA</v>
      </c>
      <c r="K312" s="578"/>
      <c r="L312" s="575"/>
      <c r="M312" s="575"/>
      <c r="N312" s="575"/>
      <c r="O312" s="567" t="str">
        <f t="shared" si="37"/>
        <v>No hay ejecución</v>
      </c>
      <c r="P312" s="568" t="str">
        <f t="shared" si="41"/>
        <v>NA</v>
      </c>
      <c r="Q312" s="575"/>
      <c r="R312" s="575"/>
      <c r="S312" s="575"/>
      <c r="T312" s="567" t="str">
        <f t="shared" si="33"/>
        <v>No hay ejecución</v>
      </c>
      <c r="U312" s="568" t="str">
        <f t="shared" si="34"/>
        <v>NA</v>
      </c>
      <c r="V312" s="575"/>
      <c r="W312" s="575"/>
      <c r="X312" s="575"/>
      <c r="Y312" s="567" t="str">
        <f t="shared" si="39"/>
        <v>No hay ejecución</v>
      </c>
      <c r="Z312" s="568" t="str">
        <f t="shared" si="40"/>
        <v>NA</v>
      </c>
      <c r="AA312" s="575"/>
      <c r="AB312" s="575"/>
      <c r="AC312" s="575"/>
      <c r="AD312" s="575"/>
      <c r="AE312" s="575"/>
    </row>
    <row r="313" spans="1:31" ht="35.25" customHeight="1" thickTop="1" thickBot="1">
      <c r="A313" s="563">
        <v>20.3</v>
      </c>
      <c r="B313" s="564"/>
      <c r="C313" s="564"/>
      <c r="D313" s="564"/>
      <c r="E313" s="564"/>
      <c r="F313" s="577" t="s">
        <v>1364</v>
      </c>
      <c r="G313" s="578"/>
      <c r="H313" s="578"/>
      <c r="I313" s="567" t="str">
        <f t="shared" si="35"/>
        <v>No hay ejecución</v>
      </c>
      <c r="J313" s="568" t="str">
        <f t="shared" si="36"/>
        <v>NA</v>
      </c>
      <c r="K313" s="578"/>
      <c r="L313" s="575"/>
      <c r="M313" s="575"/>
      <c r="N313" s="575"/>
      <c r="O313" s="567" t="str">
        <f t="shared" si="37"/>
        <v>No hay ejecución</v>
      </c>
      <c r="P313" s="568" t="str">
        <f t="shared" si="41"/>
        <v>NA</v>
      </c>
      <c r="Q313" s="575"/>
      <c r="R313" s="575"/>
      <c r="S313" s="575"/>
      <c r="T313" s="567" t="str">
        <f t="shared" si="33"/>
        <v>No hay ejecución</v>
      </c>
      <c r="U313" s="568" t="str">
        <f t="shared" si="34"/>
        <v>NA</v>
      </c>
      <c r="V313" s="575"/>
      <c r="W313" s="575"/>
      <c r="X313" s="575"/>
      <c r="Y313" s="567" t="str">
        <f t="shared" si="39"/>
        <v>No hay ejecución</v>
      </c>
      <c r="Z313" s="568" t="str">
        <f t="shared" si="40"/>
        <v>NA</v>
      </c>
      <c r="AA313" s="575"/>
      <c r="AB313" s="575"/>
      <c r="AC313" s="575"/>
      <c r="AD313" s="575"/>
      <c r="AE313" s="575"/>
    </row>
    <row r="314" spans="1:31" ht="35.25" customHeight="1" thickTop="1" thickBot="1">
      <c r="A314" s="563">
        <v>20.399999999999999</v>
      </c>
      <c r="B314" s="564"/>
      <c r="C314" s="564"/>
      <c r="D314" s="564"/>
      <c r="E314" s="564"/>
      <c r="F314" s="577" t="s">
        <v>1365</v>
      </c>
      <c r="G314" s="578"/>
      <c r="H314" s="578"/>
      <c r="I314" s="567" t="str">
        <f t="shared" si="35"/>
        <v>No hay ejecución</v>
      </c>
      <c r="J314" s="568" t="str">
        <f t="shared" si="36"/>
        <v>NA</v>
      </c>
      <c r="K314" s="578"/>
      <c r="L314" s="575"/>
      <c r="M314" s="575"/>
      <c r="N314" s="575"/>
      <c r="O314" s="567" t="str">
        <f t="shared" si="37"/>
        <v>No hay ejecución</v>
      </c>
      <c r="P314" s="568" t="str">
        <f t="shared" si="41"/>
        <v>NA</v>
      </c>
      <c r="Q314" s="575"/>
      <c r="R314" s="575"/>
      <c r="S314" s="575"/>
      <c r="T314" s="567" t="str">
        <f t="shared" si="33"/>
        <v>No hay ejecución</v>
      </c>
      <c r="U314" s="568" t="str">
        <f t="shared" si="34"/>
        <v>NA</v>
      </c>
      <c r="V314" s="575"/>
      <c r="W314" s="575"/>
      <c r="X314" s="575"/>
      <c r="Y314" s="567" t="str">
        <f t="shared" si="39"/>
        <v>No hay ejecución</v>
      </c>
      <c r="Z314" s="568" t="str">
        <f t="shared" si="40"/>
        <v>NA</v>
      </c>
      <c r="AA314" s="575"/>
      <c r="AB314" s="575"/>
      <c r="AC314" s="575"/>
      <c r="AD314" s="575"/>
      <c r="AE314" s="575"/>
    </row>
    <row r="315" spans="1:31" ht="35.25" customHeight="1" thickTop="1" thickBot="1">
      <c r="A315" s="563">
        <v>20.399999999999999</v>
      </c>
      <c r="B315" s="564"/>
      <c r="C315" s="564"/>
      <c r="D315" s="564"/>
      <c r="E315" s="564"/>
      <c r="F315" s="577" t="s">
        <v>1365</v>
      </c>
      <c r="G315" s="578"/>
      <c r="H315" s="578"/>
      <c r="I315" s="567" t="str">
        <f t="shared" si="35"/>
        <v>No hay ejecución</v>
      </c>
      <c r="J315" s="568" t="str">
        <f t="shared" si="36"/>
        <v>NA</v>
      </c>
      <c r="K315" s="578"/>
      <c r="L315" s="575"/>
      <c r="M315" s="575"/>
      <c r="N315" s="575"/>
      <c r="O315" s="567" t="str">
        <f t="shared" si="37"/>
        <v>No hay ejecución</v>
      </c>
      <c r="P315" s="568" t="str">
        <f t="shared" si="41"/>
        <v>NA</v>
      </c>
      <c r="Q315" s="575"/>
      <c r="R315" s="575"/>
      <c r="S315" s="575"/>
      <c r="T315" s="567" t="str">
        <f t="shared" si="33"/>
        <v>No hay ejecución</v>
      </c>
      <c r="U315" s="568" t="str">
        <f t="shared" si="34"/>
        <v>NA</v>
      </c>
      <c r="V315" s="575"/>
      <c r="W315" s="575"/>
      <c r="X315" s="575"/>
      <c r="Y315" s="567" t="str">
        <f t="shared" si="39"/>
        <v>No hay ejecución</v>
      </c>
      <c r="Z315" s="568" t="str">
        <f t="shared" si="40"/>
        <v>NA</v>
      </c>
      <c r="AA315" s="575"/>
      <c r="AB315" s="575"/>
      <c r="AC315" s="575"/>
      <c r="AD315" s="575"/>
      <c r="AE315" s="575"/>
    </row>
    <row r="316" spans="1:31" ht="35.25" customHeight="1" thickTop="1" thickBot="1">
      <c r="A316" s="563">
        <v>20.5</v>
      </c>
      <c r="B316" s="564"/>
      <c r="C316" s="564"/>
      <c r="D316" s="564"/>
      <c r="E316" s="564"/>
      <c r="F316" s="577" t="s">
        <v>1366</v>
      </c>
      <c r="G316" s="578"/>
      <c r="H316" s="578"/>
      <c r="I316" s="567" t="str">
        <f t="shared" si="35"/>
        <v>No hay ejecución</v>
      </c>
      <c r="J316" s="568" t="str">
        <f t="shared" si="36"/>
        <v>NA</v>
      </c>
      <c r="K316" s="578"/>
      <c r="L316" s="575"/>
      <c r="M316" s="575"/>
      <c r="N316" s="575"/>
      <c r="O316" s="567" t="str">
        <f t="shared" si="37"/>
        <v>No hay ejecución</v>
      </c>
      <c r="P316" s="568" t="str">
        <f t="shared" si="41"/>
        <v>NA</v>
      </c>
      <c r="Q316" s="575"/>
      <c r="R316" s="575"/>
      <c r="S316" s="575"/>
      <c r="T316" s="567" t="str">
        <f t="shared" si="33"/>
        <v>No hay ejecución</v>
      </c>
      <c r="U316" s="568" t="str">
        <f t="shared" si="34"/>
        <v>NA</v>
      </c>
      <c r="V316" s="575"/>
      <c r="W316" s="575"/>
      <c r="X316" s="575"/>
      <c r="Y316" s="567" t="str">
        <f t="shared" si="39"/>
        <v>No hay ejecución</v>
      </c>
      <c r="Z316" s="568" t="str">
        <f t="shared" si="40"/>
        <v>NA</v>
      </c>
      <c r="AA316" s="575"/>
      <c r="AB316" s="575"/>
      <c r="AC316" s="575"/>
      <c r="AD316" s="575"/>
      <c r="AE316" s="575"/>
    </row>
    <row r="317" spans="1:31" ht="35.25" customHeight="1" thickTop="1" thickBot="1">
      <c r="A317" s="563">
        <v>20.6</v>
      </c>
      <c r="B317" s="564"/>
      <c r="C317" s="564"/>
      <c r="D317" s="564"/>
      <c r="E317" s="564"/>
      <c r="F317" s="577" t="s">
        <v>1367</v>
      </c>
      <c r="G317" s="578"/>
      <c r="H317" s="578"/>
      <c r="I317" s="567" t="str">
        <f t="shared" si="35"/>
        <v>No hay ejecución</v>
      </c>
      <c r="J317" s="568" t="str">
        <f t="shared" si="36"/>
        <v>NA</v>
      </c>
      <c r="K317" s="578"/>
      <c r="L317" s="575"/>
      <c r="M317" s="575"/>
      <c r="N317" s="575"/>
      <c r="O317" s="567" t="str">
        <f t="shared" si="37"/>
        <v>No hay ejecución</v>
      </c>
      <c r="P317" s="568" t="str">
        <f t="shared" si="41"/>
        <v>NA</v>
      </c>
      <c r="Q317" s="575"/>
      <c r="R317" s="575"/>
      <c r="S317" s="575"/>
      <c r="T317" s="567" t="str">
        <f t="shared" si="33"/>
        <v>No hay ejecución</v>
      </c>
      <c r="U317" s="568" t="str">
        <f t="shared" si="34"/>
        <v>NA</v>
      </c>
      <c r="V317" s="575"/>
      <c r="W317" s="575"/>
      <c r="X317" s="575"/>
      <c r="Y317" s="567" t="str">
        <f t="shared" si="39"/>
        <v>No hay ejecución</v>
      </c>
      <c r="Z317" s="568" t="str">
        <f t="shared" si="40"/>
        <v>NA</v>
      </c>
      <c r="AA317" s="575"/>
      <c r="AB317" s="575"/>
      <c r="AC317" s="575"/>
      <c r="AD317" s="575"/>
      <c r="AE317" s="575"/>
    </row>
    <row r="318" spans="1:31" ht="35.25" customHeight="1" thickTop="1" thickBot="1">
      <c r="A318" s="563">
        <v>20.6</v>
      </c>
      <c r="B318" s="564"/>
      <c r="C318" s="564"/>
      <c r="D318" s="564"/>
      <c r="E318" s="564"/>
      <c r="F318" s="577" t="s">
        <v>1367</v>
      </c>
      <c r="G318" s="578"/>
      <c r="H318" s="578"/>
      <c r="I318" s="567" t="str">
        <f t="shared" si="35"/>
        <v>No hay ejecución</v>
      </c>
      <c r="J318" s="568" t="str">
        <f t="shared" si="36"/>
        <v>NA</v>
      </c>
      <c r="K318" s="578"/>
      <c r="L318" s="575"/>
      <c r="M318" s="575"/>
      <c r="N318" s="575"/>
      <c r="O318" s="567" t="str">
        <f t="shared" si="37"/>
        <v>No hay ejecución</v>
      </c>
      <c r="P318" s="568" t="str">
        <f t="shared" si="41"/>
        <v>NA</v>
      </c>
      <c r="Q318" s="575"/>
      <c r="R318" s="575"/>
      <c r="S318" s="575"/>
      <c r="T318" s="567" t="str">
        <f t="shared" si="33"/>
        <v>No hay ejecución</v>
      </c>
      <c r="U318" s="568" t="str">
        <f t="shared" si="34"/>
        <v>NA</v>
      </c>
      <c r="V318" s="575"/>
      <c r="W318" s="575"/>
      <c r="X318" s="575"/>
      <c r="Y318" s="567" t="str">
        <f t="shared" si="39"/>
        <v>No hay ejecución</v>
      </c>
      <c r="Z318" s="568" t="str">
        <f t="shared" si="40"/>
        <v>NA</v>
      </c>
      <c r="AA318" s="575"/>
      <c r="AB318" s="575"/>
      <c r="AC318" s="575"/>
      <c r="AD318" s="575"/>
      <c r="AE318" s="575"/>
    </row>
    <row r="319" spans="1:31" ht="35.25" customHeight="1" thickTop="1" thickBot="1">
      <c r="A319" s="563">
        <v>20.7</v>
      </c>
      <c r="B319" s="564"/>
      <c r="C319" s="564"/>
      <c r="D319" s="564"/>
      <c r="E319" s="564"/>
      <c r="F319" s="577" t="s">
        <v>1368</v>
      </c>
      <c r="G319" s="578"/>
      <c r="H319" s="578"/>
      <c r="I319" s="567" t="str">
        <f t="shared" si="35"/>
        <v>No hay ejecución</v>
      </c>
      <c r="J319" s="568" t="str">
        <f t="shared" si="36"/>
        <v>NA</v>
      </c>
      <c r="K319" s="578"/>
      <c r="L319" s="575"/>
      <c r="M319" s="575"/>
      <c r="N319" s="575"/>
      <c r="O319" s="567" t="str">
        <f t="shared" si="37"/>
        <v>No hay ejecución</v>
      </c>
      <c r="P319" s="568" t="str">
        <f t="shared" si="41"/>
        <v>NA</v>
      </c>
      <c r="Q319" s="575"/>
      <c r="R319" s="575"/>
      <c r="S319" s="575"/>
      <c r="T319" s="567" t="str">
        <f t="shared" si="33"/>
        <v>No hay ejecución</v>
      </c>
      <c r="U319" s="568" t="str">
        <f t="shared" si="34"/>
        <v>NA</v>
      </c>
      <c r="V319" s="575"/>
      <c r="W319" s="575"/>
      <c r="X319" s="575"/>
      <c r="Y319" s="567" t="str">
        <f t="shared" si="39"/>
        <v>No hay ejecución</v>
      </c>
      <c r="Z319" s="568" t="str">
        <f t="shared" si="40"/>
        <v>NA</v>
      </c>
      <c r="AA319" s="575"/>
      <c r="AB319" s="575"/>
      <c r="AC319" s="575"/>
      <c r="AD319" s="575"/>
      <c r="AE319" s="575"/>
    </row>
    <row r="320" spans="1:31" ht="35.25" customHeight="1" thickTop="1" thickBot="1">
      <c r="A320" s="563">
        <v>20.7</v>
      </c>
      <c r="B320" s="564"/>
      <c r="C320" s="564"/>
      <c r="D320" s="564"/>
      <c r="E320" s="564"/>
      <c r="F320" s="577" t="s">
        <v>1368</v>
      </c>
      <c r="G320" s="578"/>
      <c r="H320" s="578"/>
      <c r="I320" s="567" t="str">
        <f t="shared" si="35"/>
        <v>No hay ejecución</v>
      </c>
      <c r="J320" s="568" t="str">
        <f t="shared" si="36"/>
        <v>NA</v>
      </c>
      <c r="K320" s="578"/>
      <c r="L320" s="575"/>
      <c r="M320" s="575"/>
      <c r="N320" s="575"/>
      <c r="O320" s="567" t="str">
        <f t="shared" si="37"/>
        <v>No hay ejecución</v>
      </c>
      <c r="P320" s="568" t="str">
        <f t="shared" si="41"/>
        <v>NA</v>
      </c>
      <c r="Q320" s="575"/>
      <c r="R320" s="575"/>
      <c r="S320" s="575"/>
      <c r="T320" s="567" t="str">
        <f t="shared" si="33"/>
        <v>No hay ejecución</v>
      </c>
      <c r="U320" s="568" t="str">
        <f t="shared" si="34"/>
        <v>NA</v>
      </c>
      <c r="V320" s="575"/>
      <c r="W320" s="575"/>
      <c r="X320" s="575"/>
      <c r="Y320" s="567" t="str">
        <f t="shared" si="39"/>
        <v>No hay ejecución</v>
      </c>
      <c r="Z320" s="568" t="str">
        <f t="shared" si="40"/>
        <v>NA</v>
      </c>
      <c r="AA320" s="575"/>
      <c r="AB320" s="575"/>
      <c r="AC320" s="575"/>
      <c r="AD320" s="575"/>
      <c r="AE320" s="575"/>
    </row>
    <row r="321" spans="1:31" ht="35.25" customHeight="1" thickTop="1" thickBot="1">
      <c r="A321" s="563">
        <v>20.7</v>
      </c>
      <c r="B321" s="564"/>
      <c r="C321" s="564"/>
      <c r="D321" s="564"/>
      <c r="E321" s="564"/>
      <c r="F321" s="577" t="s">
        <v>1368</v>
      </c>
      <c r="G321" s="578"/>
      <c r="H321" s="578"/>
      <c r="I321" s="567" t="str">
        <f t="shared" si="35"/>
        <v>No hay ejecución</v>
      </c>
      <c r="J321" s="568" t="str">
        <f t="shared" si="36"/>
        <v>NA</v>
      </c>
      <c r="K321" s="578"/>
      <c r="L321" s="575"/>
      <c r="M321" s="575"/>
      <c r="N321" s="575"/>
      <c r="O321" s="567" t="str">
        <f t="shared" si="37"/>
        <v>No hay ejecución</v>
      </c>
      <c r="P321" s="568" t="str">
        <f t="shared" si="41"/>
        <v>NA</v>
      </c>
      <c r="Q321" s="575"/>
      <c r="R321" s="575"/>
      <c r="S321" s="575"/>
      <c r="T321" s="567" t="str">
        <f t="shared" si="33"/>
        <v>No hay ejecución</v>
      </c>
      <c r="U321" s="568" t="str">
        <f t="shared" si="34"/>
        <v>NA</v>
      </c>
      <c r="V321" s="575"/>
      <c r="W321" s="575"/>
      <c r="X321" s="575"/>
      <c r="Y321" s="567" t="str">
        <f t="shared" si="39"/>
        <v>No hay ejecución</v>
      </c>
      <c r="Z321" s="568" t="str">
        <f t="shared" si="40"/>
        <v>NA</v>
      </c>
      <c r="AA321" s="575"/>
      <c r="AB321" s="575"/>
      <c r="AC321" s="575"/>
      <c r="AD321" s="575"/>
      <c r="AE321" s="575"/>
    </row>
    <row r="322" spans="1:31" ht="35.25" customHeight="1" thickTop="1" thickBot="1">
      <c r="A322" s="563">
        <v>21.7</v>
      </c>
      <c r="B322" s="564"/>
      <c r="C322" s="564"/>
      <c r="D322" s="564"/>
      <c r="E322" s="564"/>
      <c r="F322" s="577" t="s">
        <v>1368</v>
      </c>
      <c r="G322" s="578"/>
      <c r="H322" s="578"/>
      <c r="I322" s="567" t="str">
        <f t="shared" si="35"/>
        <v>No hay ejecución</v>
      </c>
      <c r="J322" s="568" t="str">
        <f t="shared" si="36"/>
        <v>NA</v>
      </c>
      <c r="K322" s="578"/>
      <c r="L322" s="575"/>
      <c r="M322" s="575"/>
      <c r="N322" s="575"/>
      <c r="O322" s="567" t="str">
        <f t="shared" si="37"/>
        <v>No hay ejecución</v>
      </c>
      <c r="P322" s="568" t="str">
        <f t="shared" si="41"/>
        <v>NA</v>
      </c>
      <c r="Q322" s="575"/>
      <c r="R322" s="575"/>
      <c r="S322" s="575"/>
      <c r="T322" s="567" t="str">
        <f t="shared" si="33"/>
        <v>No hay ejecución</v>
      </c>
      <c r="U322" s="568" t="str">
        <f t="shared" si="34"/>
        <v>NA</v>
      </c>
      <c r="V322" s="575"/>
      <c r="W322" s="575"/>
      <c r="X322" s="575"/>
      <c r="Y322" s="567" t="str">
        <f t="shared" si="39"/>
        <v>No hay ejecución</v>
      </c>
      <c r="Z322" s="568" t="str">
        <f t="shared" si="40"/>
        <v>NA</v>
      </c>
      <c r="AA322" s="575"/>
      <c r="AB322" s="575"/>
      <c r="AC322" s="575"/>
      <c r="AD322" s="575"/>
      <c r="AE322" s="575"/>
    </row>
    <row r="323" spans="1:31" ht="35.25" customHeight="1" thickTop="1" thickBot="1">
      <c r="A323" s="563">
        <v>20.8</v>
      </c>
      <c r="B323" s="564"/>
      <c r="C323" s="564"/>
      <c r="D323" s="564"/>
      <c r="E323" s="564"/>
      <c r="F323" s="577" t="s">
        <v>1369</v>
      </c>
      <c r="G323" s="578"/>
      <c r="H323" s="578"/>
      <c r="I323" s="567" t="str">
        <f t="shared" si="35"/>
        <v>No hay ejecución</v>
      </c>
      <c r="J323" s="568" t="str">
        <f t="shared" si="36"/>
        <v>NA</v>
      </c>
      <c r="K323" s="578"/>
      <c r="L323" s="575"/>
      <c r="M323" s="575"/>
      <c r="N323" s="575"/>
      <c r="O323" s="567" t="str">
        <f t="shared" si="37"/>
        <v>No hay ejecución</v>
      </c>
      <c r="P323" s="568" t="str">
        <f t="shared" si="41"/>
        <v>NA</v>
      </c>
      <c r="Q323" s="575"/>
      <c r="R323" s="575"/>
      <c r="S323" s="575"/>
      <c r="T323" s="567" t="str">
        <f t="shared" si="33"/>
        <v>No hay ejecución</v>
      </c>
      <c r="U323" s="568" t="str">
        <f t="shared" si="34"/>
        <v>NA</v>
      </c>
      <c r="V323" s="575"/>
      <c r="W323" s="575"/>
      <c r="X323" s="575"/>
      <c r="Y323" s="567" t="str">
        <f t="shared" si="39"/>
        <v>No hay ejecución</v>
      </c>
      <c r="Z323" s="568" t="str">
        <f t="shared" si="40"/>
        <v>NA</v>
      </c>
      <c r="AA323" s="575"/>
      <c r="AB323" s="575"/>
      <c r="AC323" s="575"/>
      <c r="AD323" s="575"/>
      <c r="AE323" s="575"/>
    </row>
    <row r="324" spans="1:31" ht="35.25" customHeight="1" thickTop="1" thickBot="1">
      <c r="A324" s="563">
        <v>20.8</v>
      </c>
      <c r="B324" s="564"/>
      <c r="C324" s="564"/>
      <c r="D324" s="564"/>
      <c r="E324" s="564"/>
      <c r="F324" s="577" t="s">
        <v>1369</v>
      </c>
      <c r="G324" s="578"/>
      <c r="H324" s="578"/>
      <c r="I324" s="567" t="str">
        <f t="shared" si="35"/>
        <v>No hay ejecución</v>
      </c>
      <c r="J324" s="568" t="str">
        <f t="shared" si="36"/>
        <v>NA</v>
      </c>
      <c r="K324" s="578"/>
      <c r="L324" s="575"/>
      <c r="M324" s="575"/>
      <c r="N324" s="575"/>
      <c r="O324" s="567" t="str">
        <f t="shared" si="37"/>
        <v>No hay ejecución</v>
      </c>
      <c r="P324" s="568" t="str">
        <f t="shared" si="41"/>
        <v>NA</v>
      </c>
      <c r="Q324" s="575"/>
      <c r="R324" s="575"/>
      <c r="S324" s="575"/>
      <c r="T324" s="567" t="str">
        <f t="shared" si="33"/>
        <v>No hay ejecución</v>
      </c>
      <c r="U324" s="568" t="str">
        <f t="shared" si="34"/>
        <v>NA</v>
      </c>
      <c r="V324" s="575"/>
      <c r="W324" s="575"/>
      <c r="X324" s="575"/>
      <c r="Y324" s="567" t="str">
        <f t="shared" si="39"/>
        <v>No hay ejecución</v>
      </c>
      <c r="Z324" s="568" t="str">
        <f t="shared" si="40"/>
        <v>NA</v>
      </c>
      <c r="AA324" s="575"/>
      <c r="AB324" s="575"/>
      <c r="AC324" s="575"/>
      <c r="AD324" s="575"/>
      <c r="AE324" s="575"/>
    </row>
    <row r="325" spans="1:31" ht="35.25" customHeight="1" thickTop="1" thickBot="1">
      <c r="A325" s="563">
        <v>20.8</v>
      </c>
      <c r="B325" s="564"/>
      <c r="C325" s="564"/>
      <c r="D325" s="564"/>
      <c r="E325" s="564"/>
      <c r="F325" s="577" t="s">
        <v>1369</v>
      </c>
      <c r="G325" s="578"/>
      <c r="H325" s="578"/>
      <c r="I325" s="567" t="str">
        <f t="shared" si="35"/>
        <v>No hay ejecución</v>
      </c>
      <c r="J325" s="568" t="str">
        <f t="shared" si="36"/>
        <v>NA</v>
      </c>
      <c r="K325" s="578"/>
      <c r="L325" s="575"/>
      <c r="M325" s="575"/>
      <c r="N325" s="575"/>
      <c r="O325" s="567" t="str">
        <f t="shared" si="37"/>
        <v>No hay ejecución</v>
      </c>
      <c r="P325" s="568" t="str">
        <f t="shared" si="41"/>
        <v>NA</v>
      </c>
      <c r="Q325" s="575"/>
      <c r="R325" s="575"/>
      <c r="S325" s="575"/>
      <c r="T325" s="567" t="str">
        <f t="shared" si="33"/>
        <v>No hay ejecución</v>
      </c>
      <c r="U325" s="568" t="str">
        <f t="shared" si="34"/>
        <v>NA</v>
      </c>
      <c r="V325" s="575"/>
      <c r="W325" s="575"/>
      <c r="X325" s="575"/>
      <c r="Y325" s="567" t="str">
        <f t="shared" si="39"/>
        <v>No hay ejecución</v>
      </c>
      <c r="Z325" s="568" t="str">
        <f t="shared" si="40"/>
        <v>NA</v>
      </c>
      <c r="AA325" s="575"/>
      <c r="AB325" s="575"/>
      <c r="AC325" s="575"/>
      <c r="AD325" s="575"/>
      <c r="AE325" s="575"/>
    </row>
    <row r="326" spans="1:31" ht="35.25" customHeight="1" thickTop="1" thickBot="1">
      <c r="A326" s="563">
        <v>20.9</v>
      </c>
      <c r="B326" s="564"/>
      <c r="C326" s="564"/>
      <c r="D326" s="564"/>
      <c r="E326" s="564"/>
      <c r="F326" s="577" t="s">
        <v>1370</v>
      </c>
      <c r="G326" s="578"/>
      <c r="H326" s="578"/>
      <c r="I326" s="567" t="str">
        <f t="shared" si="35"/>
        <v>No hay ejecución</v>
      </c>
      <c r="J326" s="568" t="str">
        <f t="shared" si="36"/>
        <v>NA</v>
      </c>
      <c r="K326" s="578"/>
      <c r="L326" s="575"/>
      <c r="M326" s="575"/>
      <c r="N326" s="575"/>
      <c r="O326" s="567" t="str">
        <f t="shared" si="37"/>
        <v>No hay ejecución</v>
      </c>
      <c r="P326" s="568" t="str">
        <f t="shared" si="41"/>
        <v>NA</v>
      </c>
      <c r="Q326" s="575"/>
      <c r="R326" s="575"/>
      <c r="S326" s="575"/>
      <c r="T326" s="567" t="str">
        <f t="shared" si="33"/>
        <v>No hay ejecución</v>
      </c>
      <c r="U326" s="568" t="str">
        <f t="shared" si="34"/>
        <v>NA</v>
      </c>
      <c r="V326" s="575"/>
      <c r="W326" s="575"/>
      <c r="X326" s="575"/>
      <c r="Y326" s="567" t="str">
        <f t="shared" si="39"/>
        <v>No hay ejecución</v>
      </c>
      <c r="Z326" s="568" t="str">
        <f t="shared" si="40"/>
        <v>NA</v>
      </c>
      <c r="AA326" s="575"/>
      <c r="AB326" s="575"/>
      <c r="AC326" s="575"/>
      <c r="AD326" s="575"/>
      <c r="AE326" s="575"/>
    </row>
    <row r="327" spans="1:31" ht="35.25" customHeight="1" thickTop="1" thickBot="1">
      <c r="A327" s="593">
        <v>20.100000000000001</v>
      </c>
      <c r="B327" s="564"/>
      <c r="C327" s="564"/>
      <c r="D327" s="564"/>
      <c r="E327" s="564"/>
      <c r="F327" s="577" t="s">
        <v>1371</v>
      </c>
      <c r="G327" s="578"/>
      <c r="H327" s="578"/>
      <c r="I327" s="567" t="str">
        <f t="shared" si="35"/>
        <v>No hay ejecución</v>
      </c>
      <c r="J327" s="568" t="str">
        <f t="shared" si="36"/>
        <v>NA</v>
      </c>
      <c r="K327" s="578"/>
      <c r="L327" s="575"/>
      <c r="M327" s="575"/>
      <c r="N327" s="575"/>
      <c r="O327" s="567" t="str">
        <f t="shared" si="37"/>
        <v>No hay ejecución</v>
      </c>
      <c r="P327" s="568" t="str">
        <f t="shared" si="41"/>
        <v>NA</v>
      </c>
      <c r="Q327" s="575"/>
      <c r="R327" s="575"/>
      <c r="S327" s="575"/>
      <c r="T327" s="567" t="str">
        <f t="shared" si="33"/>
        <v>No hay ejecución</v>
      </c>
      <c r="U327" s="568" t="str">
        <f t="shared" si="34"/>
        <v>NA</v>
      </c>
      <c r="V327" s="575"/>
      <c r="W327" s="575"/>
      <c r="X327" s="575"/>
      <c r="Y327" s="567" t="str">
        <f t="shared" si="39"/>
        <v>No hay ejecución</v>
      </c>
      <c r="Z327" s="568" t="str">
        <f t="shared" si="40"/>
        <v>NA</v>
      </c>
      <c r="AA327" s="575"/>
      <c r="AB327" s="575"/>
      <c r="AC327" s="575"/>
      <c r="AD327" s="575"/>
      <c r="AE327" s="575"/>
    </row>
    <row r="328" spans="1:31" ht="35.25" customHeight="1" thickTop="1" thickBot="1">
      <c r="A328" s="593">
        <v>20.100000000000001</v>
      </c>
      <c r="B328" s="564"/>
      <c r="C328" s="564"/>
      <c r="D328" s="564"/>
      <c r="E328" s="564"/>
      <c r="F328" s="577" t="s">
        <v>1371</v>
      </c>
      <c r="G328" s="578"/>
      <c r="H328" s="578"/>
      <c r="I328" s="567" t="str">
        <f t="shared" si="35"/>
        <v>No hay ejecución</v>
      </c>
      <c r="J328" s="568" t="str">
        <f t="shared" si="36"/>
        <v>NA</v>
      </c>
      <c r="K328" s="578"/>
      <c r="L328" s="575"/>
      <c r="M328" s="575"/>
      <c r="N328" s="575"/>
      <c r="O328" s="567" t="str">
        <f t="shared" si="37"/>
        <v>No hay ejecución</v>
      </c>
      <c r="P328" s="568" t="str">
        <f t="shared" si="41"/>
        <v>NA</v>
      </c>
      <c r="Q328" s="575"/>
      <c r="R328" s="575"/>
      <c r="S328" s="575"/>
      <c r="T328" s="567" t="str">
        <f t="shared" si="33"/>
        <v>No hay ejecución</v>
      </c>
      <c r="U328" s="568" t="str">
        <f t="shared" si="34"/>
        <v>NA</v>
      </c>
      <c r="V328" s="575"/>
      <c r="W328" s="575"/>
      <c r="X328" s="575"/>
      <c r="Y328" s="567" t="str">
        <f t="shared" si="39"/>
        <v>No hay ejecución</v>
      </c>
      <c r="Z328" s="568" t="str">
        <f t="shared" si="40"/>
        <v>NA</v>
      </c>
      <c r="AA328" s="575"/>
      <c r="AB328" s="575"/>
      <c r="AC328" s="575"/>
      <c r="AD328" s="575"/>
      <c r="AE328" s="575"/>
    </row>
    <row r="329" spans="1:31" ht="35.25" customHeight="1" thickTop="1" thickBot="1">
      <c r="A329" s="593">
        <v>20.100000000000001</v>
      </c>
      <c r="B329" s="564"/>
      <c r="C329" s="564"/>
      <c r="D329" s="564"/>
      <c r="E329" s="564"/>
      <c r="F329" s="577" t="s">
        <v>1371</v>
      </c>
      <c r="G329" s="578"/>
      <c r="H329" s="578"/>
      <c r="I329" s="567" t="str">
        <f t="shared" si="35"/>
        <v>No hay ejecución</v>
      </c>
      <c r="J329" s="568" t="str">
        <f t="shared" si="36"/>
        <v>NA</v>
      </c>
      <c r="K329" s="578"/>
      <c r="L329" s="575"/>
      <c r="M329" s="575"/>
      <c r="N329" s="575"/>
      <c r="O329" s="567" t="str">
        <f t="shared" si="37"/>
        <v>No hay ejecución</v>
      </c>
      <c r="P329" s="568" t="str">
        <f t="shared" si="41"/>
        <v>NA</v>
      </c>
      <c r="Q329" s="575"/>
      <c r="R329" s="575"/>
      <c r="S329" s="575"/>
      <c r="T329" s="567" t="str">
        <f t="shared" si="33"/>
        <v>No hay ejecución</v>
      </c>
      <c r="U329" s="568" t="str">
        <f t="shared" si="34"/>
        <v>NA</v>
      </c>
      <c r="V329" s="575"/>
      <c r="W329" s="575"/>
      <c r="X329" s="575"/>
      <c r="Y329" s="567" t="str">
        <f t="shared" si="39"/>
        <v>No hay ejecución</v>
      </c>
      <c r="Z329" s="568" t="str">
        <f t="shared" si="40"/>
        <v>NA</v>
      </c>
      <c r="AA329" s="575"/>
      <c r="AB329" s="575"/>
      <c r="AC329" s="575"/>
      <c r="AD329" s="575"/>
      <c r="AE329" s="575"/>
    </row>
    <row r="330" spans="1:31" ht="35.25" customHeight="1" thickTop="1" thickBot="1">
      <c r="A330" s="593">
        <v>20.100000000000001</v>
      </c>
      <c r="B330" s="564"/>
      <c r="C330" s="564"/>
      <c r="D330" s="564"/>
      <c r="E330" s="564"/>
      <c r="F330" s="577" t="s">
        <v>1371</v>
      </c>
      <c r="G330" s="578"/>
      <c r="H330" s="578"/>
      <c r="I330" s="567" t="str">
        <f t="shared" si="35"/>
        <v>No hay ejecución</v>
      </c>
      <c r="J330" s="568" t="str">
        <f t="shared" si="36"/>
        <v>NA</v>
      </c>
      <c r="K330" s="578"/>
      <c r="L330" s="575"/>
      <c r="M330" s="575"/>
      <c r="N330" s="575"/>
      <c r="O330" s="567" t="str">
        <f t="shared" si="37"/>
        <v>No hay ejecución</v>
      </c>
      <c r="P330" s="568" t="str">
        <f t="shared" si="41"/>
        <v>NA</v>
      </c>
      <c r="Q330" s="575"/>
      <c r="R330" s="575"/>
      <c r="S330" s="575"/>
      <c r="T330" s="567" t="str">
        <f t="shared" si="33"/>
        <v>No hay ejecución</v>
      </c>
      <c r="U330" s="568" t="str">
        <f t="shared" si="34"/>
        <v>NA</v>
      </c>
      <c r="V330" s="575"/>
      <c r="W330" s="575"/>
      <c r="X330" s="575"/>
      <c r="Y330" s="567" t="str">
        <f t="shared" si="39"/>
        <v>No hay ejecución</v>
      </c>
      <c r="Z330" s="568" t="str">
        <f t="shared" si="40"/>
        <v>NA</v>
      </c>
      <c r="AA330" s="575"/>
      <c r="AB330" s="575"/>
      <c r="AC330" s="575"/>
      <c r="AD330" s="575"/>
      <c r="AE330" s="575"/>
    </row>
    <row r="331" spans="1:31" ht="35.25" customHeight="1" thickTop="1" thickBot="1">
      <c r="A331" s="593">
        <v>20.100000000000001</v>
      </c>
      <c r="B331" s="564"/>
      <c r="C331" s="564"/>
      <c r="D331" s="564"/>
      <c r="E331" s="564"/>
      <c r="F331" s="577" t="s">
        <v>1371</v>
      </c>
      <c r="G331" s="578"/>
      <c r="H331" s="578"/>
      <c r="I331" s="567" t="str">
        <f t="shared" si="35"/>
        <v>No hay ejecución</v>
      </c>
      <c r="J331" s="568" t="str">
        <f t="shared" si="36"/>
        <v>NA</v>
      </c>
      <c r="K331" s="578"/>
      <c r="L331" s="575"/>
      <c r="M331" s="575"/>
      <c r="N331" s="575"/>
      <c r="O331" s="567" t="str">
        <f t="shared" si="37"/>
        <v>No hay ejecución</v>
      </c>
      <c r="P331" s="568" t="str">
        <f t="shared" si="41"/>
        <v>NA</v>
      </c>
      <c r="Q331" s="575"/>
      <c r="R331" s="575"/>
      <c r="S331" s="575"/>
      <c r="T331" s="567" t="str">
        <f t="shared" si="33"/>
        <v>No hay ejecución</v>
      </c>
      <c r="U331" s="568" t="str">
        <f t="shared" si="34"/>
        <v>NA</v>
      </c>
      <c r="V331" s="575"/>
      <c r="W331" s="575"/>
      <c r="X331" s="575"/>
      <c r="Y331" s="567" t="str">
        <f t="shared" si="39"/>
        <v>No hay ejecución</v>
      </c>
      <c r="Z331" s="568" t="str">
        <f t="shared" si="40"/>
        <v>NA</v>
      </c>
      <c r="AA331" s="575"/>
      <c r="AB331" s="575"/>
      <c r="AC331" s="575"/>
      <c r="AD331" s="575"/>
      <c r="AE331" s="575"/>
    </row>
    <row r="332" spans="1:31" ht="35.25" customHeight="1" thickTop="1" thickBot="1">
      <c r="A332" s="593">
        <v>20.100000000000001</v>
      </c>
      <c r="B332" s="564"/>
      <c r="C332" s="564"/>
      <c r="D332" s="564"/>
      <c r="E332" s="564"/>
      <c r="F332" s="577" t="s">
        <v>1371</v>
      </c>
      <c r="G332" s="578"/>
      <c r="H332" s="578"/>
      <c r="I332" s="567" t="str">
        <f t="shared" si="35"/>
        <v>No hay ejecución</v>
      </c>
      <c r="J332" s="568" t="str">
        <f t="shared" si="36"/>
        <v>NA</v>
      </c>
      <c r="K332" s="578"/>
      <c r="L332" s="575"/>
      <c r="M332" s="575"/>
      <c r="N332" s="575"/>
      <c r="O332" s="567" t="str">
        <f t="shared" si="37"/>
        <v>No hay ejecución</v>
      </c>
      <c r="P332" s="568" t="str">
        <f t="shared" si="41"/>
        <v>NA</v>
      </c>
      <c r="Q332" s="575"/>
      <c r="R332" s="575"/>
      <c r="S332" s="575"/>
      <c r="T332" s="567" t="str">
        <f t="shared" si="33"/>
        <v>No hay ejecución</v>
      </c>
      <c r="U332" s="568" t="str">
        <f t="shared" si="34"/>
        <v>NA</v>
      </c>
      <c r="V332" s="575"/>
      <c r="W332" s="575"/>
      <c r="X332" s="575"/>
      <c r="Y332" s="567" t="str">
        <f t="shared" si="39"/>
        <v>No hay ejecución</v>
      </c>
      <c r="Z332" s="568" t="str">
        <f t="shared" si="40"/>
        <v>NA</v>
      </c>
      <c r="AA332" s="575"/>
      <c r="AB332" s="575"/>
      <c r="AC332" s="575"/>
      <c r="AD332" s="575"/>
      <c r="AE332" s="575"/>
    </row>
    <row r="333" spans="1:31" ht="35.25" customHeight="1" thickTop="1" thickBot="1">
      <c r="A333" s="563">
        <v>20.11</v>
      </c>
      <c r="B333" s="564"/>
      <c r="C333" s="564"/>
      <c r="D333" s="564"/>
      <c r="E333" s="564"/>
      <c r="F333" s="577" t="s">
        <v>1372</v>
      </c>
      <c r="G333" s="578"/>
      <c r="H333" s="578"/>
      <c r="I333" s="567" t="str">
        <f t="shared" si="35"/>
        <v>No hay ejecución</v>
      </c>
      <c r="J333" s="568" t="str">
        <f t="shared" si="36"/>
        <v>NA</v>
      </c>
      <c r="K333" s="578"/>
      <c r="L333" s="575"/>
      <c r="M333" s="575"/>
      <c r="N333" s="575"/>
      <c r="O333" s="567" t="str">
        <f t="shared" si="37"/>
        <v>No hay ejecución</v>
      </c>
      <c r="P333" s="568" t="str">
        <f t="shared" si="41"/>
        <v>NA</v>
      </c>
      <c r="Q333" s="575"/>
      <c r="R333" s="575"/>
      <c r="S333" s="575"/>
      <c r="T333" s="567" t="str">
        <f t="shared" ref="T333:T396" si="42">IF(S333="","No hay ejecución",IF(AND(R333=0),"No hay Programación", S333/R333))</f>
        <v>No hay ejecución</v>
      </c>
      <c r="U333" s="568" t="str">
        <f t="shared" ref="U333:U396" si="43">IF(T333="No hay ejecución","NA",IF(T333&gt;=90%,"De acuerdo con lo programado",IF(T333&gt;=51%,"Atraso Leve",IF(T333&lt;=50%,"En riesgo cumplimiento"))))</f>
        <v>NA</v>
      </c>
      <c r="V333" s="575"/>
      <c r="W333" s="575"/>
      <c r="X333" s="575"/>
      <c r="Y333" s="567" t="str">
        <f t="shared" si="39"/>
        <v>No hay ejecución</v>
      </c>
      <c r="Z333" s="568" t="str">
        <f t="shared" si="40"/>
        <v>NA</v>
      </c>
      <c r="AA333" s="575"/>
      <c r="AB333" s="575"/>
      <c r="AC333" s="575"/>
      <c r="AD333" s="575"/>
      <c r="AE333" s="575"/>
    </row>
    <row r="334" spans="1:31" ht="35.25" customHeight="1" thickTop="1" thickBot="1">
      <c r="A334" s="563">
        <v>20.11</v>
      </c>
      <c r="B334" s="564"/>
      <c r="C334" s="564"/>
      <c r="D334" s="564"/>
      <c r="E334" s="564"/>
      <c r="F334" s="577" t="s">
        <v>1372</v>
      </c>
      <c r="G334" s="578"/>
      <c r="H334" s="578"/>
      <c r="I334" s="567" t="str">
        <f t="shared" ref="I334:I397" si="44">IF(H334="","No hay ejecución",IF(AND(G334=0),"No hay Programación", H334/G334))</f>
        <v>No hay ejecución</v>
      </c>
      <c r="J334" s="568" t="str">
        <f t="shared" ref="J334:J397" si="45">IF(I334="No hay ejecución","NA",IF(I334&gt;=90%,"De acuerdo con lo programado",IF(I334&gt;=51%,"Atraso Leve",IF(I334&lt;=50%,"En riesgo cumplimiento"))))</f>
        <v>NA</v>
      </c>
      <c r="K334" s="578"/>
      <c r="L334" s="575"/>
      <c r="M334" s="575"/>
      <c r="N334" s="575"/>
      <c r="O334" s="567" t="str">
        <f t="shared" ref="O334:O397" si="46">IF(N334="","No hay ejecución",IF(AND(M334=0),"No hay Programación", N334/M334))</f>
        <v>No hay ejecución</v>
      </c>
      <c r="P334" s="568" t="str">
        <f t="shared" si="41"/>
        <v>NA</v>
      </c>
      <c r="Q334" s="575"/>
      <c r="R334" s="575"/>
      <c r="S334" s="575"/>
      <c r="T334" s="567" t="str">
        <f t="shared" si="42"/>
        <v>No hay ejecución</v>
      </c>
      <c r="U334" s="568" t="str">
        <f t="shared" si="43"/>
        <v>NA</v>
      </c>
      <c r="V334" s="575"/>
      <c r="W334" s="575"/>
      <c r="X334" s="575"/>
      <c r="Y334" s="567" t="str">
        <f t="shared" si="39"/>
        <v>No hay ejecución</v>
      </c>
      <c r="Z334" s="568" t="str">
        <f t="shared" si="40"/>
        <v>NA</v>
      </c>
      <c r="AA334" s="575"/>
      <c r="AB334" s="575"/>
      <c r="AC334" s="575"/>
      <c r="AD334" s="575"/>
      <c r="AE334" s="575"/>
    </row>
    <row r="335" spans="1:31" ht="35.25" customHeight="1" thickTop="1" thickBot="1">
      <c r="A335" s="563">
        <v>20.11</v>
      </c>
      <c r="B335" s="564"/>
      <c r="C335" s="564"/>
      <c r="D335" s="564"/>
      <c r="E335" s="564"/>
      <c r="F335" s="577" t="s">
        <v>1372</v>
      </c>
      <c r="G335" s="578"/>
      <c r="H335" s="578"/>
      <c r="I335" s="567" t="str">
        <f t="shared" si="44"/>
        <v>No hay ejecución</v>
      </c>
      <c r="J335" s="568" t="str">
        <f t="shared" si="45"/>
        <v>NA</v>
      </c>
      <c r="K335" s="578"/>
      <c r="L335" s="575"/>
      <c r="M335" s="575"/>
      <c r="N335" s="575"/>
      <c r="O335" s="567" t="str">
        <f t="shared" si="46"/>
        <v>No hay ejecución</v>
      </c>
      <c r="P335" s="568" t="str">
        <f t="shared" si="41"/>
        <v>NA</v>
      </c>
      <c r="Q335" s="575"/>
      <c r="R335" s="575"/>
      <c r="S335" s="575"/>
      <c r="T335" s="567" t="str">
        <f t="shared" si="42"/>
        <v>No hay ejecución</v>
      </c>
      <c r="U335" s="568" t="str">
        <f t="shared" si="43"/>
        <v>NA</v>
      </c>
      <c r="V335" s="575"/>
      <c r="W335" s="575"/>
      <c r="X335" s="575"/>
      <c r="Y335" s="567" t="str">
        <f t="shared" ref="Y335:Y398" si="47">IF(X335="","No hay ejecución",IF(AND(W335=0),"No hay Programación", X335/W335))</f>
        <v>No hay ejecución</v>
      </c>
      <c r="Z335" s="568" t="str">
        <f t="shared" ref="Z335:Z398" si="48">IF(Y335="No hay ejecución","NA",IF(Y335&gt;=90%,"De acuerdo con lo programado",IF(Y335&gt;=51%,"Atraso Leve",IF(Y335&lt;=50%,"En riesgo cumplimiento"))))</f>
        <v>NA</v>
      </c>
      <c r="AA335" s="575"/>
      <c r="AB335" s="575"/>
      <c r="AC335" s="575"/>
      <c r="AD335" s="575"/>
      <c r="AE335" s="575"/>
    </row>
    <row r="336" spans="1:31" ht="35.25" customHeight="1" thickTop="1" thickBot="1">
      <c r="A336" s="563">
        <v>20.11</v>
      </c>
      <c r="B336" s="564"/>
      <c r="C336" s="564"/>
      <c r="D336" s="564"/>
      <c r="E336" s="564"/>
      <c r="F336" s="577" t="s">
        <v>1372</v>
      </c>
      <c r="G336" s="578"/>
      <c r="H336" s="578"/>
      <c r="I336" s="567" t="str">
        <f t="shared" si="44"/>
        <v>No hay ejecución</v>
      </c>
      <c r="J336" s="568" t="str">
        <f t="shared" si="45"/>
        <v>NA</v>
      </c>
      <c r="K336" s="578"/>
      <c r="L336" s="575"/>
      <c r="M336" s="575"/>
      <c r="N336" s="575"/>
      <c r="O336" s="567" t="str">
        <f t="shared" si="46"/>
        <v>No hay ejecución</v>
      </c>
      <c r="P336" s="568" t="str">
        <f t="shared" si="41"/>
        <v>NA</v>
      </c>
      <c r="Q336" s="575"/>
      <c r="R336" s="575"/>
      <c r="S336" s="575"/>
      <c r="T336" s="567" t="str">
        <f t="shared" si="42"/>
        <v>No hay ejecución</v>
      </c>
      <c r="U336" s="568" t="str">
        <f t="shared" si="43"/>
        <v>NA</v>
      </c>
      <c r="V336" s="575"/>
      <c r="W336" s="575"/>
      <c r="X336" s="575"/>
      <c r="Y336" s="567" t="str">
        <f t="shared" si="47"/>
        <v>No hay ejecución</v>
      </c>
      <c r="Z336" s="568" t="str">
        <f t="shared" si="48"/>
        <v>NA</v>
      </c>
      <c r="AA336" s="575"/>
      <c r="AB336" s="575"/>
      <c r="AC336" s="575"/>
      <c r="AD336" s="575"/>
      <c r="AE336" s="575"/>
    </row>
    <row r="337" spans="1:31" ht="46.2" thickTop="1" thickBot="1">
      <c r="A337" s="563">
        <v>20.11</v>
      </c>
      <c r="B337" s="564"/>
      <c r="C337" s="564"/>
      <c r="D337" s="564"/>
      <c r="E337" s="564"/>
      <c r="F337" s="577" t="s">
        <v>1372</v>
      </c>
      <c r="G337" s="578"/>
      <c r="H337" s="578"/>
      <c r="I337" s="567" t="str">
        <f t="shared" si="44"/>
        <v>No hay ejecución</v>
      </c>
      <c r="J337" s="568" t="str">
        <f t="shared" si="45"/>
        <v>NA</v>
      </c>
      <c r="K337" s="578"/>
      <c r="L337" s="575"/>
      <c r="M337" s="575"/>
      <c r="N337" s="575"/>
      <c r="O337" s="567" t="str">
        <f t="shared" si="46"/>
        <v>No hay ejecución</v>
      </c>
      <c r="P337" s="568" t="str">
        <f t="shared" si="41"/>
        <v>NA</v>
      </c>
      <c r="Q337" s="575"/>
      <c r="R337" s="575"/>
      <c r="S337" s="575"/>
      <c r="T337" s="567" t="str">
        <f t="shared" si="42"/>
        <v>No hay ejecución</v>
      </c>
      <c r="U337" s="568" t="str">
        <f t="shared" si="43"/>
        <v>NA</v>
      </c>
      <c r="V337" s="575"/>
      <c r="W337" s="575"/>
      <c r="X337" s="575"/>
      <c r="Y337" s="567" t="str">
        <f t="shared" si="47"/>
        <v>No hay ejecución</v>
      </c>
      <c r="Z337" s="568" t="str">
        <f t="shared" si="48"/>
        <v>NA</v>
      </c>
      <c r="AA337" s="575"/>
      <c r="AB337" s="575"/>
      <c r="AC337" s="575"/>
      <c r="AD337" s="575"/>
      <c r="AE337" s="575"/>
    </row>
    <row r="338" spans="1:31" ht="46.2" thickTop="1" thickBot="1">
      <c r="A338" s="563">
        <v>20.11</v>
      </c>
      <c r="B338" s="564"/>
      <c r="C338" s="564"/>
      <c r="D338" s="564"/>
      <c r="E338" s="564"/>
      <c r="F338" s="577" t="s">
        <v>1372</v>
      </c>
      <c r="G338" s="578"/>
      <c r="H338" s="578"/>
      <c r="I338" s="567" t="str">
        <f t="shared" si="44"/>
        <v>No hay ejecución</v>
      </c>
      <c r="J338" s="568" t="str">
        <f t="shared" si="45"/>
        <v>NA</v>
      </c>
      <c r="K338" s="578"/>
      <c r="L338" s="575"/>
      <c r="M338" s="575"/>
      <c r="N338" s="575"/>
      <c r="O338" s="567" t="str">
        <f t="shared" si="46"/>
        <v>No hay ejecución</v>
      </c>
      <c r="P338" s="568" t="str">
        <f t="shared" ref="P338:P401" si="49">IF(O338="No hay ejecución","NA",IF(O338&gt;=90%,"De acuerdo con lo programado",IF(O338&gt;=51%,"Atraso Leve",IF(O338&lt;=50%,"En riesgo cumplimiento"))))</f>
        <v>NA</v>
      </c>
      <c r="Q338" s="575"/>
      <c r="R338" s="575"/>
      <c r="S338" s="575"/>
      <c r="T338" s="567" t="str">
        <f t="shared" si="42"/>
        <v>No hay ejecución</v>
      </c>
      <c r="U338" s="568" t="str">
        <f t="shared" si="43"/>
        <v>NA</v>
      </c>
      <c r="V338" s="575"/>
      <c r="W338" s="575"/>
      <c r="X338" s="575"/>
      <c r="Y338" s="567" t="str">
        <f t="shared" si="47"/>
        <v>No hay ejecución</v>
      </c>
      <c r="Z338" s="568" t="str">
        <f t="shared" si="48"/>
        <v>NA</v>
      </c>
      <c r="AA338" s="575"/>
      <c r="AB338" s="575"/>
      <c r="AC338" s="575"/>
      <c r="AD338" s="575"/>
      <c r="AE338" s="575"/>
    </row>
    <row r="339" spans="1:31" ht="46.2" thickTop="1" thickBot="1">
      <c r="A339" s="563">
        <v>20.11</v>
      </c>
      <c r="B339" s="564"/>
      <c r="C339" s="564"/>
      <c r="D339" s="564"/>
      <c r="E339" s="564"/>
      <c r="F339" s="577" t="s">
        <v>1372</v>
      </c>
      <c r="G339" s="578"/>
      <c r="H339" s="578"/>
      <c r="I339" s="567" t="str">
        <f t="shared" si="44"/>
        <v>No hay ejecución</v>
      </c>
      <c r="J339" s="568" t="str">
        <f t="shared" si="45"/>
        <v>NA</v>
      </c>
      <c r="K339" s="578"/>
      <c r="L339" s="575"/>
      <c r="M339" s="575"/>
      <c r="N339" s="575"/>
      <c r="O339" s="567" t="str">
        <f t="shared" si="46"/>
        <v>No hay ejecución</v>
      </c>
      <c r="P339" s="568" t="str">
        <f t="shared" si="49"/>
        <v>NA</v>
      </c>
      <c r="Q339" s="575"/>
      <c r="R339" s="575"/>
      <c r="S339" s="575"/>
      <c r="T339" s="567" t="str">
        <f t="shared" si="42"/>
        <v>No hay ejecución</v>
      </c>
      <c r="U339" s="568" t="str">
        <f t="shared" si="43"/>
        <v>NA</v>
      </c>
      <c r="V339" s="575"/>
      <c r="W339" s="575"/>
      <c r="X339" s="575"/>
      <c r="Y339" s="567" t="str">
        <f t="shared" si="47"/>
        <v>No hay ejecución</v>
      </c>
      <c r="Z339" s="568" t="str">
        <f t="shared" si="48"/>
        <v>NA</v>
      </c>
      <c r="AA339" s="575"/>
      <c r="AB339" s="575"/>
      <c r="AC339" s="575"/>
      <c r="AD339" s="575"/>
      <c r="AE339" s="575"/>
    </row>
    <row r="340" spans="1:31" ht="46.2" thickTop="1" thickBot="1">
      <c r="A340" s="563">
        <v>20.11</v>
      </c>
      <c r="B340" s="564"/>
      <c r="C340" s="564"/>
      <c r="D340" s="564"/>
      <c r="E340" s="564"/>
      <c r="F340" s="577" t="s">
        <v>1372</v>
      </c>
      <c r="G340" s="578"/>
      <c r="H340" s="578"/>
      <c r="I340" s="567" t="str">
        <f t="shared" si="44"/>
        <v>No hay ejecución</v>
      </c>
      <c r="J340" s="568" t="str">
        <f t="shared" si="45"/>
        <v>NA</v>
      </c>
      <c r="K340" s="578"/>
      <c r="L340" s="575"/>
      <c r="M340" s="575"/>
      <c r="N340" s="575"/>
      <c r="O340" s="567" t="str">
        <f t="shared" si="46"/>
        <v>No hay ejecución</v>
      </c>
      <c r="P340" s="568" t="str">
        <f t="shared" si="49"/>
        <v>NA</v>
      </c>
      <c r="Q340" s="575"/>
      <c r="R340" s="575"/>
      <c r="S340" s="575"/>
      <c r="T340" s="567" t="str">
        <f t="shared" si="42"/>
        <v>No hay ejecución</v>
      </c>
      <c r="U340" s="568" t="str">
        <f t="shared" si="43"/>
        <v>NA</v>
      </c>
      <c r="V340" s="575"/>
      <c r="W340" s="575"/>
      <c r="X340" s="575"/>
      <c r="Y340" s="567" t="str">
        <f t="shared" si="47"/>
        <v>No hay ejecución</v>
      </c>
      <c r="Z340" s="568" t="str">
        <f t="shared" si="48"/>
        <v>NA</v>
      </c>
      <c r="AA340" s="575"/>
      <c r="AB340" s="575"/>
      <c r="AC340" s="575"/>
      <c r="AD340" s="575"/>
      <c r="AE340" s="575"/>
    </row>
    <row r="341" spans="1:31" ht="46.2" thickTop="1" thickBot="1">
      <c r="A341" s="563">
        <v>20.11</v>
      </c>
      <c r="B341" s="564"/>
      <c r="C341" s="564"/>
      <c r="D341" s="564"/>
      <c r="E341" s="564"/>
      <c r="F341" s="577" t="s">
        <v>1372</v>
      </c>
      <c r="G341" s="578"/>
      <c r="H341" s="578"/>
      <c r="I341" s="567" t="str">
        <f t="shared" si="44"/>
        <v>No hay ejecución</v>
      </c>
      <c r="J341" s="568" t="str">
        <f t="shared" si="45"/>
        <v>NA</v>
      </c>
      <c r="K341" s="578"/>
      <c r="L341" s="575"/>
      <c r="M341" s="575"/>
      <c r="N341" s="575"/>
      <c r="O341" s="567" t="str">
        <f t="shared" si="46"/>
        <v>No hay ejecución</v>
      </c>
      <c r="P341" s="568" t="str">
        <f t="shared" si="49"/>
        <v>NA</v>
      </c>
      <c r="Q341" s="575"/>
      <c r="R341" s="575"/>
      <c r="S341" s="575"/>
      <c r="T341" s="567" t="str">
        <f t="shared" si="42"/>
        <v>No hay ejecución</v>
      </c>
      <c r="U341" s="568" t="str">
        <f t="shared" si="43"/>
        <v>NA</v>
      </c>
      <c r="V341" s="575"/>
      <c r="W341" s="575"/>
      <c r="X341" s="575"/>
      <c r="Y341" s="567" t="str">
        <f t="shared" si="47"/>
        <v>No hay ejecución</v>
      </c>
      <c r="Z341" s="568" t="str">
        <f t="shared" si="48"/>
        <v>NA</v>
      </c>
      <c r="AA341" s="575"/>
      <c r="AB341" s="575"/>
      <c r="AC341" s="575"/>
      <c r="AD341" s="575"/>
      <c r="AE341" s="575"/>
    </row>
    <row r="342" spans="1:31" ht="46.2" thickTop="1" thickBot="1">
      <c r="A342" s="563">
        <v>20.11</v>
      </c>
      <c r="B342" s="564"/>
      <c r="C342" s="564"/>
      <c r="D342" s="564"/>
      <c r="E342" s="564"/>
      <c r="F342" s="577" t="s">
        <v>1372</v>
      </c>
      <c r="G342" s="578"/>
      <c r="H342" s="578"/>
      <c r="I342" s="567" t="str">
        <f t="shared" si="44"/>
        <v>No hay ejecución</v>
      </c>
      <c r="J342" s="568" t="str">
        <f t="shared" si="45"/>
        <v>NA</v>
      </c>
      <c r="K342" s="578"/>
      <c r="L342" s="575"/>
      <c r="M342" s="575"/>
      <c r="N342" s="575"/>
      <c r="O342" s="567" t="str">
        <f t="shared" si="46"/>
        <v>No hay ejecución</v>
      </c>
      <c r="P342" s="568" t="str">
        <f t="shared" si="49"/>
        <v>NA</v>
      </c>
      <c r="Q342" s="575"/>
      <c r="R342" s="575"/>
      <c r="S342" s="575"/>
      <c r="T342" s="567" t="str">
        <f t="shared" si="42"/>
        <v>No hay ejecución</v>
      </c>
      <c r="U342" s="568" t="str">
        <f t="shared" si="43"/>
        <v>NA</v>
      </c>
      <c r="V342" s="575"/>
      <c r="W342" s="575"/>
      <c r="X342" s="575"/>
      <c r="Y342" s="567" t="str">
        <f t="shared" si="47"/>
        <v>No hay ejecución</v>
      </c>
      <c r="Z342" s="568" t="str">
        <f t="shared" si="48"/>
        <v>NA</v>
      </c>
      <c r="AA342" s="575"/>
      <c r="AB342" s="575"/>
      <c r="AC342" s="575"/>
      <c r="AD342" s="575"/>
      <c r="AE342" s="575"/>
    </row>
    <row r="343" spans="1:31" ht="46.2" thickTop="1" thickBot="1">
      <c r="A343" s="563">
        <v>20.11</v>
      </c>
      <c r="B343" s="564"/>
      <c r="C343" s="564"/>
      <c r="D343" s="564"/>
      <c r="E343" s="564"/>
      <c r="F343" s="577" t="s">
        <v>1372</v>
      </c>
      <c r="G343" s="578"/>
      <c r="H343" s="578"/>
      <c r="I343" s="567" t="str">
        <f t="shared" si="44"/>
        <v>No hay ejecución</v>
      </c>
      <c r="J343" s="568" t="str">
        <f t="shared" si="45"/>
        <v>NA</v>
      </c>
      <c r="K343" s="578"/>
      <c r="L343" s="575"/>
      <c r="M343" s="575"/>
      <c r="N343" s="575"/>
      <c r="O343" s="567" t="str">
        <f t="shared" si="46"/>
        <v>No hay ejecución</v>
      </c>
      <c r="P343" s="568" t="str">
        <f t="shared" si="49"/>
        <v>NA</v>
      </c>
      <c r="Q343" s="575"/>
      <c r="R343" s="575"/>
      <c r="S343" s="575"/>
      <c r="T343" s="567" t="str">
        <f t="shared" si="42"/>
        <v>No hay ejecución</v>
      </c>
      <c r="U343" s="568" t="str">
        <f t="shared" si="43"/>
        <v>NA</v>
      </c>
      <c r="V343" s="575"/>
      <c r="W343" s="575"/>
      <c r="X343" s="575"/>
      <c r="Y343" s="567" t="str">
        <f t="shared" si="47"/>
        <v>No hay ejecución</v>
      </c>
      <c r="Z343" s="568" t="str">
        <f t="shared" si="48"/>
        <v>NA</v>
      </c>
      <c r="AA343" s="575"/>
      <c r="AB343" s="575"/>
      <c r="AC343" s="575"/>
      <c r="AD343" s="575"/>
      <c r="AE343" s="575"/>
    </row>
    <row r="344" spans="1:31" ht="46.2" thickTop="1" thickBot="1">
      <c r="A344" s="563">
        <v>20.12</v>
      </c>
      <c r="B344" s="564"/>
      <c r="C344" s="564"/>
      <c r="D344" s="564"/>
      <c r="E344" s="564"/>
      <c r="F344" s="577" t="s">
        <v>1373</v>
      </c>
      <c r="G344" s="578"/>
      <c r="H344" s="578"/>
      <c r="I344" s="567" t="str">
        <f t="shared" si="44"/>
        <v>No hay ejecución</v>
      </c>
      <c r="J344" s="568" t="str">
        <f t="shared" si="45"/>
        <v>NA</v>
      </c>
      <c r="K344" s="578"/>
      <c r="L344" s="575"/>
      <c r="M344" s="575"/>
      <c r="N344" s="575"/>
      <c r="O344" s="567" t="str">
        <f t="shared" si="46"/>
        <v>No hay ejecución</v>
      </c>
      <c r="P344" s="568" t="str">
        <f t="shared" si="49"/>
        <v>NA</v>
      </c>
      <c r="Q344" s="575"/>
      <c r="R344" s="575"/>
      <c r="S344" s="575"/>
      <c r="T344" s="567" t="str">
        <f t="shared" si="42"/>
        <v>No hay ejecución</v>
      </c>
      <c r="U344" s="568" t="str">
        <f t="shared" si="43"/>
        <v>NA</v>
      </c>
      <c r="V344" s="575"/>
      <c r="W344" s="575"/>
      <c r="X344" s="575"/>
      <c r="Y344" s="567" t="str">
        <f t="shared" si="47"/>
        <v>No hay ejecución</v>
      </c>
      <c r="Z344" s="568" t="str">
        <f t="shared" si="48"/>
        <v>NA</v>
      </c>
      <c r="AA344" s="575"/>
      <c r="AB344" s="575"/>
      <c r="AC344" s="575"/>
      <c r="AD344" s="575"/>
      <c r="AE344" s="575"/>
    </row>
    <row r="345" spans="1:31" ht="35.25" customHeight="1" thickTop="1" thickBot="1">
      <c r="A345" s="563">
        <v>20.13</v>
      </c>
      <c r="B345" s="564"/>
      <c r="C345" s="564"/>
      <c r="D345" s="564"/>
      <c r="E345" s="564"/>
      <c r="F345" s="587" t="s">
        <v>1374</v>
      </c>
      <c r="G345" s="588"/>
      <c r="H345" s="588"/>
      <c r="I345" s="567" t="str">
        <f t="shared" si="44"/>
        <v>No hay ejecución</v>
      </c>
      <c r="J345" s="568" t="str">
        <f t="shared" si="45"/>
        <v>NA</v>
      </c>
      <c r="K345" s="588"/>
      <c r="L345" s="575"/>
      <c r="M345" s="575"/>
      <c r="N345" s="575"/>
      <c r="O345" s="567" t="str">
        <f t="shared" si="46"/>
        <v>No hay ejecución</v>
      </c>
      <c r="P345" s="568" t="str">
        <f t="shared" si="49"/>
        <v>NA</v>
      </c>
      <c r="Q345" s="575"/>
      <c r="R345" s="575"/>
      <c r="S345" s="575"/>
      <c r="T345" s="567" t="str">
        <f t="shared" si="42"/>
        <v>No hay ejecución</v>
      </c>
      <c r="U345" s="568" t="str">
        <f t="shared" si="43"/>
        <v>NA</v>
      </c>
      <c r="V345" s="575"/>
      <c r="W345" s="575"/>
      <c r="X345" s="575"/>
      <c r="Y345" s="567" t="str">
        <f t="shared" si="47"/>
        <v>No hay ejecución</v>
      </c>
      <c r="Z345" s="568" t="str">
        <f t="shared" si="48"/>
        <v>NA</v>
      </c>
      <c r="AA345" s="575"/>
      <c r="AB345" s="575"/>
      <c r="AC345" s="575"/>
      <c r="AD345" s="575"/>
      <c r="AE345" s="575"/>
    </row>
    <row r="346" spans="1:31" ht="35.25" customHeight="1" thickTop="1" thickBot="1">
      <c r="A346" s="563">
        <v>20.13</v>
      </c>
      <c r="B346" s="564"/>
      <c r="C346" s="564"/>
      <c r="D346" s="564"/>
      <c r="E346" s="564"/>
      <c r="F346" s="587" t="s">
        <v>1374</v>
      </c>
      <c r="G346" s="588"/>
      <c r="H346" s="588"/>
      <c r="I346" s="567" t="str">
        <f t="shared" si="44"/>
        <v>No hay ejecución</v>
      </c>
      <c r="J346" s="568" t="str">
        <f t="shared" si="45"/>
        <v>NA</v>
      </c>
      <c r="K346" s="588"/>
      <c r="L346" s="575"/>
      <c r="M346" s="575"/>
      <c r="N346" s="575"/>
      <c r="O346" s="567" t="str">
        <f t="shared" si="46"/>
        <v>No hay ejecución</v>
      </c>
      <c r="P346" s="568" t="str">
        <f t="shared" si="49"/>
        <v>NA</v>
      </c>
      <c r="Q346" s="575"/>
      <c r="R346" s="575"/>
      <c r="S346" s="575"/>
      <c r="T346" s="567" t="str">
        <f t="shared" si="42"/>
        <v>No hay ejecución</v>
      </c>
      <c r="U346" s="568" t="str">
        <f t="shared" si="43"/>
        <v>NA</v>
      </c>
      <c r="V346" s="575"/>
      <c r="W346" s="575"/>
      <c r="X346" s="575"/>
      <c r="Y346" s="567" t="str">
        <f t="shared" si="47"/>
        <v>No hay ejecución</v>
      </c>
      <c r="Z346" s="568" t="str">
        <f t="shared" si="48"/>
        <v>NA</v>
      </c>
      <c r="AA346" s="575"/>
      <c r="AB346" s="575"/>
      <c r="AC346" s="575"/>
      <c r="AD346" s="575"/>
      <c r="AE346" s="575"/>
    </row>
    <row r="347" spans="1:31" ht="35.25" customHeight="1" thickTop="1" thickBot="1">
      <c r="A347" s="563">
        <v>20.13</v>
      </c>
      <c r="B347" s="564"/>
      <c r="C347" s="564"/>
      <c r="D347" s="564"/>
      <c r="E347" s="564"/>
      <c r="F347" s="587" t="s">
        <v>1374</v>
      </c>
      <c r="G347" s="588"/>
      <c r="H347" s="588"/>
      <c r="I347" s="567" t="str">
        <f t="shared" si="44"/>
        <v>No hay ejecución</v>
      </c>
      <c r="J347" s="568" t="str">
        <f t="shared" si="45"/>
        <v>NA</v>
      </c>
      <c r="K347" s="588"/>
      <c r="L347" s="575"/>
      <c r="M347" s="575"/>
      <c r="N347" s="575"/>
      <c r="O347" s="567" t="str">
        <f t="shared" si="46"/>
        <v>No hay ejecución</v>
      </c>
      <c r="P347" s="568" t="str">
        <f t="shared" si="49"/>
        <v>NA</v>
      </c>
      <c r="Q347" s="575"/>
      <c r="R347" s="575"/>
      <c r="S347" s="575"/>
      <c r="T347" s="567" t="str">
        <f t="shared" si="42"/>
        <v>No hay ejecución</v>
      </c>
      <c r="U347" s="568" t="str">
        <f t="shared" si="43"/>
        <v>NA</v>
      </c>
      <c r="V347" s="575"/>
      <c r="W347" s="575"/>
      <c r="X347" s="575"/>
      <c r="Y347" s="567" t="str">
        <f t="shared" si="47"/>
        <v>No hay ejecución</v>
      </c>
      <c r="Z347" s="568" t="str">
        <f t="shared" si="48"/>
        <v>NA</v>
      </c>
      <c r="AA347" s="575"/>
      <c r="AB347" s="575"/>
      <c r="AC347" s="575"/>
      <c r="AD347" s="575"/>
      <c r="AE347" s="575"/>
    </row>
    <row r="348" spans="1:31" ht="35.25" customHeight="1" thickTop="1" thickBot="1">
      <c r="A348" s="563">
        <v>20.13</v>
      </c>
      <c r="B348" s="564"/>
      <c r="C348" s="564"/>
      <c r="D348" s="564"/>
      <c r="E348" s="564"/>
      <c r="F348" s="587" t="s">
        <v>1374</v>
      </c>
      <c r="G348" s="588"/>
      <c r="H348" s="588"/>
      <c r="I348" s="567" t="str">
        <f t="shared" si="44"/>
        <v>No hay ejecución</v>
      </c>
      <c r="J348" s="568" t="str">
        <f t="shared" si="45"/>
        <v>NA</v>
      </c>
      <c r="K348" s="588"/>
      <c r="L348" s="575"/>
      <c r="M348" s="575"/>
      <c r="N348" s="575"/>
      <c r="O348" s="567" t="str">
        <f t="shared" si="46"/>
        <v>No hay ejecución</v>
      </c>
      <c r="P348" s="568" t="str">
        <f t="shared" si="49"/>
        <v>NA</v>
      </c>
      <c r="Q348" s="575"/>
      <c r="R348" s="575"/>
      <c r="S348" s="575"/>
      <c r="T348" s="567" t="str">
        <f t="shared" si="42"/>
        <v>No hay ejecución</v>
      </c>
      <c r="U348" s="568" t="str">
        <f t="shared" si="43"/>
        <v>NA</v>
      </c>
      <c r="V348" s="575"/>
      <c r="W348" s="575"/>
      <c r="X348" s="575"/>
      <c r="Y348" s="567" t="str">
        <f t="shared" si="47"/>
        <v>No hay ejecución</v>
      </c>
      <c r="Z348" s="568" t="str">
        <f t="shared" si="48"/>
        <v>NA</v>
      </c>
      <c r="AA348" s="575"/>
      <c r="AB348" s="575"/>
      <c r="AC348" s="575"/>
      <c r="AD348" s="575"/>
      <c r="AE348" s="575"/>
    </row>
    <row r="349" spans="1:31" ht="35.25" customHeight="1" thickTop="1" thickBot="1">
      <c r="A349" s="563">
        <v>20.13</v>
      </c>
      <c r="B349" s="564"/>
      <c r="C349" s="564"/>
      <c r="D349" s="564"/>
      <c r="E349" s="564"/>
      <c r="F349" s="587" t="s">
        <v>1374</v>
      </c>
      <c r="G349" s="588"/>
      <c r="H349" s="588"/>
      <c r="I349" s="567" t="str">
        <f t="shared" si="44"/>
        <v>No hay ejecución</v>
      </c>
      <c r="J349" s="568" t="str">
        <f t="shared" si="45"/>
        <v>NA</v>
      </c>
      <c r="K349" s="588"/>
      <c r="L349" s="575"/>
      <c r="M349" s="575"/>
      <c r="N349" s="575"/>
      <c r="O349" s="567" t="str">
        <f t="shared" si="46"/>
        <v>No hay ejecución</v>
      </c>
      <c r="P349" s="568" t="str">
        <f t="shared" si="49"/>
        <v>NA</v>
      </c>
      <c r="Q349" s="575"/>
      <c r="R349" s="575"/>
      <c r="S349" s="575"/>
      <c r="T349" s="567" t="str">
        <f t="shared" si="42"/>
        <v>No hay ejecución</v>
      </c>
      <c r="U349" s="568" t="str">
        <f t="shared" si="43"/>
        <v>NA</v>
      </c>
      <c r="V349" s="575"/>
      <c r="W349" s="575"/>
      <c r="X349" s="575"/>
      <c r="Y349" s="567" t="str">
        <f t="shared" si="47"/>
        <v>No hay ejecución</v>
      </c>
      <c r="Z349" s="568" t="str">
        <f t="shared" si="48"/>
        <v>NA</v>
      </c>
      <c r="AA349" s="575"/>
      <c r="AB349" s="575"/>
      <c r="AC349" s="575"/>
      <c r="AD349" s="575"/>
      <c r="AE349" s="575"/>
    </row>
    <row r="350" spans="1:31" ht="35.25" customHeight="1" thickTop="1" thickBot="1">
      <c r="A350" s="563">
        <v>20.13</v>
      </c>
      <c r="B350" s="564"/>
      <c r="C350" s="564"/>
      <c r="D350" s="564"/>
      <c r="E350" s="564"/>
      <c r="F350" s="587" t="s">
        <v>1374</v>
      </c>
      <c r="G350" s="588"/>
      <c r="H350" s="588"/>
      <c r="I350" s="567" t="str">
        <f t="shared" si="44"/>
        <v>No hay ejecución</v>
      </c>
      <c r="J350" s="568" t="str">
        <f t="shared" si="45"/>
        <v>NA</v>
      </c>
      <c r="K350" s="588"/>
      <c r="L350" s="575"/>
      <c r="M350" s="575"/>
      <c r="N350" s="575"/>
      <c r="O350" s="567" t="str">
        <f t="shared" si="46"/>
        <v>No hay ejecución</v>
      </c>
      <c r="P350" s="568" t="str">
        <f t="shared" si="49"/>
        <v>NA</v>
      </c>
      <c r="Q350" s="575"/>
      <c r="R350" s="575"/>
      <c r="S350" s="575"/>
      <c r="T350" s="567" t="str">
        <f t="shared" si="42"/>
        <v>No hay ejecución</v>
      </c>
      <c r="U350" s="568" t="str">
        <f t="shared" si="43"/>
        <v>NA</v>
      </c>
      <c r="V350" s="575"/>
      <c r="W350" s="575"/>
      <c r="X350" s="575"/>
      <c r="Y350" s="567" t="str">
        <f t="shared" si="47"/>
        <v>No hay ejecución</v>
      </c>
      <c r="Z350" s="568" t="str">
        <f t="shared" si="48"/>
        <v>NA</v>
      </c>
      <c r="AA350" s="575"/>
      <c r="AB350" s="575"/>
      <c r="AC350" s="575"/>
      <c r="AD350" s="575"/>
      <c r="AE350" s="575"/>
    </row>
    <row r="351" spans="1:31" ht="35.25" customHeight="1" thickTop="1" thickBot="1">
      <c r="A351" s="563">
        <v>20.13</v>
      </c>
      <c r="B351" s="564"/>
      <c r="C351" s="564"/>
      <c r="D351" s="564"/>
      <c r="E351" s="564"/>
      <c r="F351" s="587" t="s">
        <v>1374</v>
      </c>
      <c r="G351" s="588"/>
      <c r="H351" s="588"/>
      <c r="I351" s="567" t="str">
        <f t="shared" si="44"/>
        <v>No hay ejecución</v>
      </c>
      <c r="J351" s="568" t="str">
        <f t="shared" si="45"/>
        <v>NA</v>
      </c>
      <c r="K351" s="588"/>
      <c r="L351" s="575"/>
      <c r="M351" s="575"/>
      <c r="N351" s="575"/>
      <c r="O351" s="567" t="str">
        <f t="shared" si="46"/>
        <v>No hay ejecución</v>
      </c>
      <c r="P351" s="568" t="str">
        <f t="shared" si="49"/>
        <v>NA</v>
      </c>
      <c r="Q351" s="575"/>
      <c r="R351" s="575"/>
      <c r="S351" s="575"/>
      <c r="T351" s="567" t="str">
        <f t="shared" si="42"/>
        <v>No hay ejecución</v>
      </c>
      <c r="U351" s="568" t="str">
        <f t="shared" si="43"/>
        <v>NA</v>
      </c>
      <c r="V351" s="575"/>
      <c r="W351" s="575"/>
      <c r="X351" s="575"/>
      <c r="Y351" s="567" t="str">
        <f t="shared" si="47"/>
        <v>No hay ejecución</v>
      </c>
      <c r="Z351" s="568" t="str">
        <f t="shared" si="48"/>
        <v>NA</v>
      </c>
      <c r="AA351" s="575"/>
      <c r="AB351" s="575"/>
      <c r="AC351" s="575"/>
      <c r="AD351" s="575"/>
      <c r="AE351" s="575"/>
    </row>
    <row r="352" spans="1:31" ht="35.25" customHeight="1" thickTop="1" thickBot="1">
      <c r="A352" s="563">
        <v>20.13</v>
      </c>
      <c r="B352" s="564"/>
      <c r="C352" s="564"/>
      <c r="D352" s="564"/>
      <c r="E352" s="564"/>
      <c r="F352" s="587" t="s">
        <v>1374</v>
      </c>
      <c r="G352" s="588"/>
      <c r="H352" s="588"/>
      <c r="I352" s="567" t="str">
        <f t="shared" si="44"/>
        <v>No hay ejecución</v>
      </c>
      <c r="J352" s="568" t="str">
        <f t="shared" si="45"/>
        <v>NA</v>
      </c>
      <c r="K352" s="588"/>
      <c r="L352" s="575"/>
      <c r="M352" s="575"/>
      <c r="N352" s="575"/>
      <c r="O352" s="567" t="str">
        <f t="shared" si="46"/>
        <v>No hay ejecución</v>
      </c>
      <c r="P352" s="568" t="str">
        <f t="shared" si="49"/>
        <v>NA</v>
      </c>
      <c r="Q352" s="575"/>
      <c r="R352" s="575"/>
      <c r="S352" s="575"/>
      <c r="T352" s="567" t="str">
        <f t="shared" si="42"/>
        <v>No hay ejecución</v>
      </c>
      <c r="U352" s="568" t="str">
        <f t="shared" si="43"/>
        <v>NA</v>
      </c>
      <c r="V352" s="575"/>
      <c r="W352" s="575"/>
      <c r="X352" s="575"/>
      <c r="Y352" s="567" t="str">
        <f t="shared" si="47"/>
        <v>No hay ejecución</v>
      </c>
      <c r="Z352" s="568" t="str">
        <f t="shared" si="48"/>
        <v>NA</v>
      </c>
      <c r="AA352" s="575"/>
      <c r="AB352" s="575"/>
      <c r="AC352" s="575"/>
      <c r="AD352" s="575"/>
      <c r="AE352" s="575"/>
    </row>
    <row r="353" spans="1:31" ht="35.25" customHeight="1" thickTop="1" thickBot="1">
      <c r="A353" s="563">
        <v>20.13</v>
      </c>
      <c r="B353" s="564"/>
      <c r="C353" s="564"/>
      <c r="D353" s="564"/>
      <c r="E353" s="564"/>
      <c r="F353" s="587" t="s">
        <v>1374</v>
      </c>
      <c r="G353" s="588"/>
      <c r="H353" s="588"/>
      <c r="I353" s="567" t="str">
        <f t="shared" si="44"/>
        <v>No hay ejecución</v>
      </c>
      <c r="J353" s="568" t="str">
        <f t="shared" si="45"/>
        <v>NA</v>
      </c>
      <c r="K353" s="588"/>
      <c r="L353" s="575"/>
      <c r="M353" s="575"/>
      <c r="N353" s="575"/>
      <c r="O353" s="567" t="str">
        <f t="shared" si="46"/>
        <v>No hay ejecución</v>
      </c>
      <c r="P353" s="568" t="str">
        <f t="shared" si="49"/>
        <v>NA</v>
      </c>
      <c r="Q353" s="575"/>
      <c r="R353" s="575"/>
      <c r="S353" s="575"/>
      <c r="T353" s="567" t="str">
        <f t="shared" si="42"/>
        <v>No hay ejecución</v>
      </c>
      <c r="U353" s="568" t="str">
        <f t="shared" si="43"/>
        <v>NA</v>
      </c>
      <c r="V353" s="575"/>
      <c r="W353" s="575"/>
      <c r="X353" s="575"/>
      <c r="Y353" s="567" t="str">
        <f t="shared" si="47"/>
        <v>No hay ejecución</v>
      </c>
      <c r="Z353" s="568" t="str">
        <f t="shared" si="48"/>
        <v>NA</v>
      </c>
      <c r="AA353" s="575"/>
      <c r="AB353" s="575"/>
      <c r="AC353" s="575"/>
      <c r="AD353" s="575"/>
      <c r="AE353" s="575"/>
    </row>
    <row r="354" spans="1:31" ht="35.25" customHeight="1" thickTop="1" thickBot="1">
      <c r="A354" s="563">
        <v>20.13</v>
      </c>
      <c r="B354" s="564"/>
      <c r="C354" s="564"/>
      <c r="D354" s="564"/>
      <c r="E354" s="564"/>
      <c r="F354" s="587" t="s">
        <v>1374</v>
      </c>
      <c r="G354" s="588"/>
      <c r="H354" s="588"/>
      <c r="I354" s="567" t="str">
        <f t="shared" si="44"/>
        <v>No hay ejecución</v>
      </c>
      <c r="J354" s="568" t="str">
        <f t="shared" si="45"/>
        <v>NA</v>
      </c>
      <c r="K354" s="588"/>
      <c r="L354" s="575"/>
      <c r="M354" s="575"/>
      <c r="N354" s="575"/>
      <c r="O354" s="567" t="str">
        <f t="shared" si="46"/>
        <v>No hay ejecución</v>
      </c>
      <c r="P354" s="568" t="str">
        <f t="shared" si="49"/>
        <v>NA</v>
      </c>
      <c r="Q354" s="575"/>
      <c r="R354" s="575"/>
      <c r="S354" s="575"/>
      <c r="T354" s="567" t="str">
        <f t="shared" si="42"/>
        <v>No hay ejecución</v>
      </c>
      <c r="U354" s="568" t="str">
        <f t="shared" si="43"/>
        <v>NA</v>
      </c>
      <c r="V354" s="575"/>
      <c r="W354" s="575"/>
      <c r="X354" s="575"/>
      <c r="Y354" s="567" t="str">
        <f t="shared" si="47"/>
        <v>No hay ejecución</v>
      </c>
      <c r="Z354" s="568" t="str">
        <f t="shared" si="48"/>
        <v>NA</v>
      </c>
      <c r="AA354" s="575"/>
      <c r="AB354" s="575"/>
      <c r="AC354" s="575"/>
      <c r="AD354" s="575"/>
      <c r="AE354" s="575"/>
    </row>
    <row r="355" spans="1:31" ht="35.25" customHeight="1" thickTop="1" thickBot="1">
      <c r="A355" s="563">
        <v>20.13</v>
      </c>
      <c r="B355" s="564"/>
      <c r="C355" s="564"/>
      <c r="D355" s="564"/>
      <c r="E355" s="564"/>
      <c r="F355" s="587" t="s">
        <v>1374</v>
      </c>
      <c r="G355" s="588"/>
      <c r="H355" s="588"/>
      <c r="I355" s="567" t="str">
        <f t="shared" si="44"/>
        <v>No hay ejecución</v>
      </c>
      <c r="J355" s="568" t="str">
        <f t="shared" si="45"/>
        <v>NA</v>
      </c>
      <c r="K355" s="588"/>
      <c r="L355" s="575"/>
      <c r="M355" s="575"/>
      <c r="N355" s="575"/>
      <c r="O355" s="567" t="str">
        <f t="shared" si="46"/>
        <v>No hay ejecución</v>
      </c>
      <c r="P355" s="568" t="str">
        <f t="shared" si="49"/>
        <v>NA</v>
      </c>
      <c r="Q355" s="575"/>
      <c r="R355" s="575"/>
      <c r="S355" s="575"/>
      <c r="T355" s="567" t="str">
        <f t="shared" si="42"/>
        <v>No hay ejecución</v>
      </c>
      <c r="U355" s="568" t="str">
        <f t="shared" si="43"/>
        <v>NA</v>
      </c>
      <c r="V355" s="575"/>
      <c r="W355" s="575"/>
      <c r="X355" s="575"/>
      <c r="Y355" s="567" t="str">
        <f t="shared" si="47"/>
        <v>No hay ejecución</v>
      </c>
      <c r="Z355" s="568" t="str">
        <f t="shared" si="48"/>
        <v>NA</v>
      </c>
      <c r="AA355" s="575"/>
      <c r="AB355" s="575"/>
      <c r="AC355" s="575"/>
      <c r="AD355" s="575"/>
      <c r="AE355" s="575"/>
    </row>
    <row r="356" spans="1:31" ht="35.25" customHeight="1" thickTop="1" thickBot="1">
      <c r="A356" s="563">
        <v>20.13</v>
      </c>
      <c r="B356" s="564"/>
      <c r="C356" s="564"/>
      <c r="D356" s="564"/>
      <c r="E356" s="564"/>
      <c r="F356" s="587" t="s">
        <v>1374</v>
      </c>
      <c r="G356" s="588"/>
      <c r="H356" s="588"/>
      <c r="I356" s="567" t="str">
        <f t="shared" si="44"/>
        <v>No hay ejecución</v>
      </c>
      <c r="J356" s="568" t="str">
        <f t="shared" si="45"/>
        <v>NA</v>
      </c>
      <c r="K356" s="588"/>
      <c r="L356" s="575"/>
      <c r="M356" s="575"/>
      <c r="N356" s="575"/>
      <c r="O356" s="567" t="str">
        <f t="shared" si="46"/>
        <v>No hay ejecución</v>
      </c>
      <c r="P356" s="568" t="str">
        <f t="shared" si="49"/>
        <v>NA</v>
      </c>
      <c r="Q356" s="575"/>
      <c r="R356" s="575"/>
      <c r="S356" s="575"/>
      <c r="T356" s="567" t="str">
        <f t="shared" si="42"/>
        <v>No hay ejecución</v>
      </c>
      <c r="U356" s="568" t="str">
        <f t="shared" si="43"/>
        <v>NA</v>
      </c>
      <c r="V356" s="575"/>
      <c r="W356" s="575"/>
      <c r="X356" s="575"/>
      <c r="Y356" s="567" t="str">
        <f t="shared" si="47"/>
        <v>No hay ejecución</v>
      </c>
      <c r="Z356" s="568" t="str">
        <f t="shared" si="48"/>
        <v>NA</v>
      </c>
      <c r="AA356" s="575"/>
      <c r="AB356" s="575"/>
      <c r="AC356" s="575"/>
      <c r="AD356" s="575"/>
      <c r="AE356" s="575"/>
    </row>
    <row r="357" spans="1:31" ht="35.25" customHeight="1" thickTop="1" thickBot="1">
      <c r="A357" s="563">
        <v>20.14</v>
      </c>
      <c r="B357" s="564"/>
      <c r="C357" s="564"/>
      <c r="D357" s="564"/>
      <c r="E357" s="564"/>
      <c r="F357" s="587" t="s">
        <v>1375</v>
      </c>
      <c r="G357" s="588"/>
      <c r="H357" s="588"/>
      <c r="I357" s="567" t="str">
        <f t="shared" si="44"/>
        <v>No hay ejecución</v>
      </c>
      <c r="J357" s="568" t="str">
        <f t="shared" si="45"/>
        <v>NA</v>
      </c>
      <c r="K357" s="588"/>
      <c r="L357" s="575"/>
      <c r="M357" s="575"/>
      <c r="N357" s="575"/>
      <c r="O357" s="567" t="str">
        <f t="shared" si="46"/>
        <v>No hay ejecución</v>
      </c>
      <c r="P357" s="568" t="str">
        <f t="shared" si="49"/>
        <v>NA</v>
      </c>
      <c r="Q357" s="575"/>
      <c r="R357" s="575"/>
      <c r="S357" s="575"/>
      <c r="T357" s="567" t="str">
        <f t="shared" si="42"/>
        <v>No hay ejecución</v>
      </c>
      <c r="U357" s="568" t="str">
        <f t="shared" si="43"/>
        <v>NA</v>
      </c>
      <c r="V357" s="575"/>
      <c r="W357" s="575"/>
      <c r="X357" s="575"/>
      <c r="Y357" s="567" t="str">
        <f t="shared" si="47"/>
        <v>No hay ejecución</v>
      </c>
      <c r="Z357" s="568" t="str">
        <f t="shared" si="48"/>
        <v>NA</v>
      </c>
      <c r="AA357" s="575"/>
      <c r="AB357" s="575"/>
      <c r="AC357" s="575"/>
      <c r="AD357" s="575"/>
      <c r="AE357" s="575"/>
    </row>
    <row r="358" spans="1:31" ht="35.25" customHeight="1" thickTop="1" thickBot="1">
      <c r="A358" s="563">
        <v>20.14</v>
      </c>
      <c r="B358" s="564"/>
      <c r="C358" s="564"/>
      <c r="D358" s="564"/>
      <c r="E358" s="564"/>
      <c r="F358" s="587" t="s">
        <v>1375</v>
      </c>
      <c r="G358" s="588"/>
      <c r="H358" s="588"/>
      <c r="I358" s="567" t="str">
        <f t="shared" si="44"/>
        <v>No hay ejecución</v>
      </c>
      <c r="J358" s="568" t="str">
        <f t="shared" si="45"/>
        <v>NA</v>
      </c>
      <c r="K358" s="588"/>
      <c r="L358" s="575"/>
      <c r="M358" s="575"/>
      <c r="N358" s="575"/>
      <c r="O358" s="567" t="str">
        <f t="shared" si="46"/>
        <v>No hay ejecución</v>
      </c>
      <c r="P358" s="568" t="str">
        <f t="shared" si="49"/>
        <v>NA</v>
      </c>
      <c r="Q358" s="575"/>
      <c r="R358" s="575"/>
      <c r="S358" s="575"/>
      <c r="T358" s="567" t="str">
        <f t="shared" si="42"/>
        <v>No hay ejecución</v>
      </c>
      <c r="U358" s="568" t="str">
        <f t="shared" si="43"/>
        <v>NA</v>
      </c>
      <c r="V358" s="575"/>
      <c r="W358" s="575"/>
      <c r="X358" s="575"/>
      <c r="Y358" s="567" t="str">
        <f t="shared" si="47"/>
        <v>No hay ejecución</v>
      </c>
      <c r="Z358" s="568" t="str">
        <f t="shared" si="48"/>
        <v>NA</v>
      </c>
      <c r="AA358" s="575"/>
      <c r="AB358" s="575"/>
      <c r="AC358" s="575"/>
      <c r="AD358" s="575"/>
      <c r="AE358" s="575"/>
    </row>
    <row r="359" spans="1:31" ht="35.25" customHeight="1" thickTop="1" thickBot="1">
      <c r="A359" s="563">
        <v>20.14</v>
      </c>
      <c r="B359" s="564"/>
      <c r="C359" s="564"/>
      <c r="D359" s="564"/>
      <c r="E359" s="564"/>
      <c r="F359" s="587" t="s">
        <v>1375</v>
      </c>
      <c r="G359" s="588"/>
      <c r="H359" s="588"/>
      <c r="I359" s="567" t="str">
        <f t="shared" si="44"/>
        <v>No hay ejecución</v>
      </c>
      <c r="J359" s="568" t="str">
        <f t="shared" si="45"/>
        <v>NA</v>
      </c>
      <c r="K359" s="588"/>
      <c r="L359" s="575"/>
      <c r="M359" s="575"/>
      <c r="N359" s="575"/>
      <c r="O359" s="567" t="str">
        <f t="shared" si="46"/>
        <v>No hay ejecución</v>
      </c>
      <c r="P359" s="568" t="str">
        <f t="shared" si="49"/>
        <v>NA</v>
      </c>
      <c r="Q359" s="575"/>
      <c r="R359" s="575"/>
      <c r="S359" s="575"/>
      <c r="T359" s="567" t="str">
        <f t="shared" si="42"/>
        <v>No hay ejecución</v>
      </c>
      <c r="U359" s="568" t="str">
        <f t="shared" si="43"/>
        <v>NA</v>
      </c>
      <c r="V359" s="575"/>
      <c r="W359" s="575"/>
      <c r="X359" s="575"/>
      <c r="Y359" s="567" t="str">
        <f t="shared" si="47"/>
        <v>No hay ejecución</v>
      </c>
      <c r="Z359" s="568" t="str">
        <f t="shared" si="48"/>
        <v>NA</v>
      </c>
      <c r="AA359" s="575"/>
      <c r="AB359" s="575"/>
      <c r="AC359" s="575"/>
      <c r="AD359" s="575"/>
      <c r="AE359" s="575"/>
    </row>
    <row r="360" spans="1:31" ht="35.25" customHeight="1" thickTop="1" thickBot="1">
      <c r="A360" s="563">
        <v>20.14</v>
      </c>
      <c r="B360" s="564"/>
      <c r="C360" s="564"/>
      <c r="D360" s="564"/>
      <c r="E360" s="564"/>
      <c r="F360" s="587" t="s">
        <v>1375</v>
      </c>
      <c r="G360" s="588"/>
      <c r="H360" s="588"/>
      <c r="I360" s="567" t="str">
        <f t="shared" si="44"/>
        <v>No hay ejecución</v>
      </c>
      <c r="J360" s="568" t="str">
        <f t="shared" si="45"/>
        <v>NA</v>
      </c>
      <c r="K360" s="588"/>
      <c r="L360" s="575"/>
      <c r="M360" s="575"/>
      <c r="N360" s="575"/>
      <c r="O360" s="567" t="str">
        <f t="shared" si="46"/>
        <v>No hay ejecución</v>
      </c>
      <c r="P360" s="568" t="str">
        <f t="shared" si="49"/>
        <v>NA</v>
      </c>
      <c r="Q360" s="575"/>
      <c r="R360" s="575"/>
      <c r="S360" s="575"/>
      <c r="T360" s="567" t="str">
        <f t="shared" si="42"/>
        <v>No hay ejecución</v>
      </c>
      <c r="U360" s="568" t="str">
        <f t="shared" si="43"/>
        <v>NA</v>
      </c>
      <c r="V360" s="575"/>
      <c r="W360" s="575"/>
      <c r="X360" s="575"/>
      <c r="Y360" s="567" t="str">
        <f t="shared" si="47"/>
        <v>No hay ejecución</v>
      </c>
      <c r="Z360" s="568" t="str">
        <f t="shared" si="48"/>
        <v>NA</v>
      </c>
      <c r="AA360" s="575"/>
      <c r="AB360" s="575"/>
      <c r="AC360" s="575"/>
      <c r="AD360" s="575"/>
      <c r="AE360" s="575"/>
    </row>
    <row r="361" spans="1:31" ht="35.25" customHeight="1" thickTop="1" thickBot="1">
      <c r="A361" s="563">
        <v>20.14</v>
      </c>
      <c r="B361" s="564"/>
      <c r="C361" s="564"/>
      <c r="D361" s="564"/>
      <c r="E361" s="564"/>
      <c r="F361" s="587" t="s">
        <v>1375</v>
      </c>
      <c r="G361" s="588"/>
      <c r="H361" s="588"/>
      <c r="I361" s="567" t="str">
        <f t="shared" si="44"/>
        <v>No hay ejecución</v>
      </c>
      <c r="J361" s="568" t="str">
        <f t="shared" si="45"/>
        <v>NA</v>
      </c>
      <c r="K361" s="588"/>
      <c r="L361" s="575"/>
      <c r="M361" s="575"/>
      <c r="N361" s="575"/>
      <c r="O361" s="567" t="str">
        <f t="shared" si="46"/>
        <v>No hay ejecución</v>
      </c>
      <c r="P361" s="568" t="str">
        <f t="shared" si="49"/>
        <v>NA</v>
      </c>
      <c r="Q361" s="575"/>
      <c r="R361" s="575"/>
      <c r="S361" s="575"/>
      <c r="T361" s="567" t="str">
        <f t="shared" si="42"/>
        <v>No hay ejecución</v>
      </c>
      <c r="U361" s="568" t="str">
        <f t="shared" si="43"/>
        <v>NA</v>
      </c>
      <c r="V361" s="575"/>
      <c r="W361" s="575"/>
      <c r="X361" s="575"/>
      <c r="Y361" s="567" t="str">
        <f t="shared" si="47"/>
        <v>No hay ejecución</v>
      </c>
      <c r="Z361" s="568" t="str">
        <f t="shared" si="48"/>
        <v>NA</v>
      </c>
      <c r="AA361" s="575"/>
      <c r="AB361" s="575"/>
      <c r="AC361" s="575"/>
      <c r="AD361" s="575"/>
      <c r="AE361" s="575"/>
    </row>
    <row r="362" spans="1:31" ht="35.25" customHeight="1" thickTop="1" thickBot="1">
      <c r="A362" s="563">
        <v>20.14</v>
      </c>
      <c r="B362" s="564"/>
      <c r="C362" s="564"/>
      <c r="D362" s="564"/>
      <c r="E362" s="564"/>
      <c r="F362" s="587" t="s">
        <v>1375</v>
      </c>
      <c r="G362" s="588"/>
      <c r="H362" s="588"/>
      <c r="I362" s="567" t="str">
        <f t="shared" si="44"/>
        <v>No hay ejecución</v>
      </c>
      <c r="J362" s="568" t="str">
        <f t="shared" si="45"/>
        <v>NA</v>
      </c>
      <c r="K362" s="588"/>
      <c r="L362" s="575"/>
      <c r="M362" s="575"/>
      <c r="N362" s="575"/>
      <c r="O362" s="567" t="str">
        <f t="shared" si="46"/>
        <v>No hay ejecución</v>
      </c>
      <c r="P362" s="568" t="str">
        <f t="shared" si="49"/>
        <v>NA</v>
      </c>
      <c r="Q362" s="575"/>
      <c r="R362" s="575"/>
      <c r="S362" s="575"/>
      <c r="T362" s="567" t="str">
        <f t="shared" si="42"/>
        <v>No hay ejecución</v>
      </c>
      <c r="U362" s="568" t="str">
        <f t="shared" si="43"/>
        <v>NA</v>
      </c>
      <c r="V362" s="575"/>
      <c r="W362" s="575"/>
      <c r="X362" s="575"/>
      <c r="Y362" s="567" t="str">
        <f t="shared" si="47"/>
        <v>No hay ejecución</v>
      </c>
      <c r="Z362" s="568" t="str">
        <f t="shared" si="48"/>
        <v>NA</v>
      </c>
      <c r="AA362" s="575"/>
      <c r="AB362" s="575"/>
      <c r="AC362" s="575"/>
      <c r="AD362" s="575"/>
      <c r="AE362" s="575"/>
    </row>
    <row r="363" spans="1:31" ht="35.25" customHeight="1" thickTop="1" thickBot="1">
      <c r="A363" s="563">
        <v>20.14</v>
      </c>
      <c r="B363" s="564"/>
      <c r="C363" s="564"/>
      <c r="D363" s="564"/>
      <c r="E363" s="564"/>
      <c r="F363" s="587" t="s">
        <v>1375</v>
      </c>
      <c r="G363" s="588"/>
      <c r="H363" s="588"/>
      <c r="I363" s="567" t="str">
        <f t="shared" si="44"/>
        <v>No hay ejecución</v>
      </c>
      <c r="J363" s="568" t="str">
        <f t="shared" si="45"/>
        <v>NA</v>
      </c>
      <c r="K363" s="588"/>
      <c r="L363" s="575"/>
      <c r="M363" s="575"/>
      <c r="N363" s="575"/>
      <c r="O363" s="567" t="str">
        <f t="shared" si="46"/>
        <v>No hay ejecución</v>
      </c>
      <c r="P363" s="568" t="str">
        <f t="shared" si="49"/>
        <v>NA</v>
      </c>
      <c r="Q363" s="575"/>
      <c r="R363" s="575"/>
      <c r="S363" s="575"/>
      <c r="T363" s="567" t="str">
        <f t="shared" si="42"/>
        <v>No hay ejecución</v>
      </c>
      <c r="U363" s="568" t="str">
        <f t="shared" si="43"/>
        <v>NA</v>
      </c>
      <c r="V363" s="575"/>
      <c r="W363" s="575"/>
      <c r="X363" s="575"/>
      <c r="Y363" s="567" t="str">
        <f t="shared" si="47"/>
        <v>No hay ejecución</v>
      </c>
      <c r="Z363" s="568" t="str">
        <f t="shared" si="48"/>
        <v>NA</v>
      </c>
      <c r="AA363" s="575"/>
      <c r="AB363" s="575"/>
      <c r="AC363" s="575"/>
      <c r="AD363" s="575"/>
      <c r="AE363" s="575"/>
    </row>
    <row r="364" spans="1:31" ht="35.25" customHeight="1" thickTop="1" thickBot="1">
      <c r="A364" s="563">
        <v>20.149999999999999</v>
      </c>
      <c r="B364" s="564"/>
      <c r="C364" s="564"/>
      <c r="D364" s="564"/>
      <c r="E364" s="564"/>
      <c r="F364" s="587" t="s">
        <v>1376</v>
      </c>
      <c r="G364" s="588"/>
      <c r="H364" s="588"/>
      <c r="I364" s="567" t="str">
        <f t="shared" si="44"/>
        <v>No hay ejecución</v>
      </c>
      <c r="J364" s="568" t="str">
        <f t="shared" si="45"/>
        <v>NA</v>
      </c>
      <c r="K364" s="588"/>
      <c r="L364" s="575"/>
      <c r="M364" s="575"/>
      <c r="N364" s="575"/>
      <c r="O364" s="567" t="str">
        <f t="shared" si="46"/>
        <v>No hay ejecución</v>
      </c>
      <c r="P364" s="568" t="str">
        <f t="shared" si="49"/>
        <v>NA</v>
      </c>
      <c r="Q364" s="575"/>
      <c r="R364" s="575"/>
      <c r="S364" s="575"/>
      <c r="T364" s="567" t="str">
        <f t="shared" si="42"/>
        <v>No hay ejecución</v>
      </c>
      <c r="U364" s="568" t="str">
        <f t="shared" si="43"/>
        <v>NA</v>
      </c>
      <c r="V364" s="575"/>
      <c r="W364" s="575"/>
      <c r="X364" s="575"/>
      <c r="Y364" s="567" t="str">
        <f t="shared" si="47"/>
        <v>No hay ejecución</v>
      </c>
      <c r="Z364" s="568" t="str">
        <f t="shared" si="48"/>
        <v>NA</v>
      </c>
      <c r="AA364" s="575"/>
      <c r="AB364" s="575"/>
      <c r="AC364" s="575"/>
      <c r="AD364" s="575"/>
      <c r="AE364" s="575"/>
    </row>
    <row r="365" spans="1:31" ht="35.25" customHeight="1" thickTop="1" thickBot="1">
      <c r="A365" s="563">
        <v>20.149999999999999</v>
      </c>
      <c r="B365" s="564"/>
      <c r="C365" s="564"/>
      <c r="D365" s="564"/>
      <c r="E365" s="564"/>
      <c r="F365" s="587" t="s">
        <v>1376</v>
      </c>
      <c r="G365" s="588"/>
      <c r="H365" s="588"/>
      <c r="I365" s="567" t="str">
        <f t="shared" si="44"/>
        <v>No hay ejecución</v>
      </c>
      <c r="J365" s="568" t="str">
        <f t="shared" si="45"/>
        <v>NA</v>
      </c>
      <c r="K365" s="588"/>
      <c r="L365" s="575"/>
      <c r="M365" s="575"/>
      <c r="N365" s="575"/>
      <c r="O365" s="567" t="str">
        <f t="shared" si="46"/>
        <v>No hay ejecución</v>
      </c>
      <c r="P365" s="568" t="str">
        <f t="shared" si="49"/>
        <v>NA</v>
      </c>
      <c r="Q365" s="575"/>
      <c r="R365" s="575"/>
      <c r="S365" s="575"/>
      <c r="T365" s="567" t="str">
        <f t="shared" si="42"/>
        <v>No hay ejecución</v>
      </c>
      <c r="U365" s="568" t="str">
        <f t="shared" si="43"/>
        <v>NA</v>
      </c>
      <c r="V365" s="575"/>
      <c r="W365" s="575">
        <v>10</v>
      </c>
      <c r="X365" s="575">
        <v>10</v>
      </c>
      <c r="Y365" s="567">
        <f t="shared" si="47"/>
        <v>1</v>
      </c>
      <c r="Z365" s="568" t="str">
        <f t="shared" si="48"/>
        <v>De acuerdo con lo programado</v>
      </c>
      <c r="AA365" s="575"/>
      <c r="AB365" s="575"/>
      <c r="AC365" s="575"/>
      <c r="AD365" s="575"/>
      <c r="AE365" s="575"/>
    </row>
    <row r="366" spans="1:31" ht="35.25" customHeight="1" thickTop="1" thickBot="1">
      <c r="A366" s="563">
        <v>20.149999999999999</v>
      </c>
      <c r="B366" s="564"/>
      <c r="C366" s="564"/>
      <c r="D366" s="564"/>
      <c r="E366" s="564"/>
      <c r="F366" s="587" t="s">
        <v>1376</v>
      </c>
      <c r="G366" s="588"/>
      <c r="H366" s="588"/>
      <c r="I366" s="567" t="str">
        <f t="shared" si="44"/>
        <v>No hay ejecución</v>
      </c>
      <c r="J366" s="568" t="str">
        <f t="shared" si="45"/>
        <v>NA</v>
      </c>
      <c r="K366" s="588"/>
      <c r="L366" s="575"/>
      <c r="M366" s="575"/>
      <c r="N366" s="575"/>
      <c r="O366" s="567" t="str">
        <f t="shared" si="46"/>
        <v>No hay ejecución</v>
      </c>
      <c r="P366" s="568" t="str">
        <f t="shared" si="49"/>
        <v>NA</v>
      </c>
      <c r="Q366" s="575"/>
      <c r="R366" s="575"/>
      <c r="S366" s="575"/>
      <c r="T366" s="567" t="str">
        <f t="shared" si="42"/>
        <v>No hay ejecución</v>
      </c>
      <c r="U366" s="568" t="str">
        <f t="shared" si="43"/>
        <v>NA</v>
      </c>
      <c r="V366" s="575"/>
      <c r="W366" s="575"/>
      <c r="X366" s="575"/>
      <c r="Y366" s="567" t="str">
        <f t="shared" si="47"/>
        <v>No hay ejecución</v>
      </c>
      <c r="Z366" s="568" t="str">
        <f t="shared" si="48"/>
        <v>NA</v>
      </c>
      <c r="AA366" s="575"/>
      <c r="AB366" s="575"/>
      <c r="AC366" s="575"/>
      <c r="AD366" s="575"/>
      <c r="AE366" s="575"/>
    </row>
    <row r="367" spans="1:31" ht="35.25" customHeight="1" thickTop="1" thickBot="1">
      <c r="A367" s="563">
        <v>20.149999999999999</v>
      </c>
      <c r="B367" s="564"/>
      <c r="C367" s="564"/>
      <c r="D367" s="564"/>
      <c r="E367" s="564"/>
      <c r="F367" s="587" t="s">
        <v>1376</v>
      </c>
      <c r="G367" s="588"/>
      <c r="H367" s="588"/>
      <c r="I367" s="567" t="str">
        <f t="shared" si="44"/>
        <v>No hay ejecución</v>
      </c>
      <c r="J367" s="568" t="str">
        <f t="shared" si="45"/>
        <v>NA</v>
      </c>
      <c r="K367" s="588"/>
      <c r="L367" s="575"/>
      <c r="M367" s="575"/>
      <c r="N367" s="575"/>
      <c r="O367" s="567" t="str">
        <f t="shared" si="46"/>
        <v>No hay ejecución</v>
      </c>
      <c r="P367" s="568" t="str">
        <f t="shared" si="49"/>
        <v>NA</v>
      </c>
      <c r="Q367" s="575"/>
      <c r="R367" s="575"/>
      <c r="S367" s="575"/>
      <c r="T367" s="567" t="str">
        <f t="shared" si="42"/>
        <v>No hay ejecución</v>
      </c>
      <c r="U367" s="568" t="str">
        <f t="shared" si="43"/>
        <v>NA</v>
      </c>
      <c r="V367" s="575"/>
      <c r="W367" s="575"/>
      <c r="X367" s="575"/>
      <c r="Y367" s="567" t="str">
        <f t="shared" si="47"/>
        <v>No hay ejecución</v>
      </c>
      <c r="Z367" s="568" t="str">
        <f t="shared" si="48"/>
        <v>NA</v>
      </c>
      <c r="AA367" s="575"/>
      <c r="AB367" s="575"/>
      <c r="AC367" s="575"/>
      <c r="AD367" s="575"/>
      <c r="AE367" s="575"/>
    </row>
    <row r="368" spans="1:31" ht="35.25" customHeight="1" thickTop="1" thickBot="1">
      <c r="A368" s="563">
        <v>20.149999999999999</v>
      </c>
      <c r="B368" s="564"/>
      <c r="C368" s="564"/>
      <c r="D368" s="564"/>
      <c r="E368" s="564"/>
      <c r="F368" s="587" t="s">
        <v>1376</v>
      </c>
      <c r="G368" s="588"/>
      <c r="H368" s="588"/>
      <c r="I368" s="567" t="str">
        <f t="shared" si="44"/>
        <v>No hay ejecución</v>
      </c>
      <c r="J368" s="568" t="str">
        <f t="shared" si="45"/>
        <v>NA</v>
      </c>
      <c r="K368" s="588"/>
      <c r="L368" s="575"/>
      <c r="M368" s="575"/>
      <c r="N368" s="575"/>
      <c r="O368" s="567" t="str">
        <f t="shared" si="46"/>
        <v>No hay ejecución</v>
      </c>
      <c r="P368" s="568" t="str">
        <f t="shared" si="49"/>
        <v>NA</v>
      </c>
      <c r="Q368" s="575"/>
      <c r="R368" s="575"/>
      <c r="S368" s="575"/>
      <c r="T368" s="567" t="str">
        <f t="shared" si="42"/>
        <v>No hay ejecución</v>
      </c>
      <c r="U368" s="568" t="str">
        <f t="shared" si="43"/>
        <v>NA</v>
      </c>
      <c r="V368" s="575"/>
      <c r="W368" s="575"/>
      <c r="X368" s="575"/>
      <c r="Y368" s="567" t="str">
        <f t="shared" si="47"/>
        <v>No hay ejecución</v>
      </c>
      <c r="Z368" s="568" t="str">
        <f t="shared" si="48"/>
        <v>NA</v>
      </c>
      <c r="AA368" s="575"/>
      <c r="AB368" s="575"/>
      <c r="AC368" s="575"/>
      <c r="AD368" s="575"/>
      <c r="AE368" s="575"/>
    </row>
    <row r="369" spans="1:31" ht="35.25" customHeight="1" thickTop="1" thickBot="1">
      <c r="A369" s="563">
        <v>20.149999999999999</v>
      </c>
      <c r="B369" s="564"/>
      <c r="C369" s="564"/>
      <c r="D369" s="564"/>
      <c r="E369" s="564"/>
      <c r="F369" s="587" t="s">
        <v>1376</v>
      </c>
      <c r="G369" s="588"/>
      <c r="H369" s="588"/>
      <c r="I369" s="567" t="str">
        <f t="shared" si="44"/>
        <v>No hay ejecución</v>
      </c>
      <c r="J369" s="568" t="str">
        <f t="shared" si="45"/>
        <v>NA</v>
      </c>
      <c r="K369" s="588"/>
      <c r="L369" s="575"/>
      <c r="M369" s="575"/>
      <c r="N369" s="575"/>
      <c r="O369" s="567" t="str">
        <f t="shared" si="46"/>
        <v>No hay ejecución</v>
      </c>
      <c r="P369" s="568" t="str">
        <f t="shared" si="49"/>
        <v>NA</v>
      </c>
      <c r="Q369" s="575"/>
      <c r="R369" s="575"/>
      <c r="S369" s="575"/>
      <c r="T369" s="567" t="str">
        <f t="shared" si="42"/>
        <v>No hay ejecución</v>
      </c>
      <c r="U369" s="568" t="str">
        <f t="shared" si="43"/>
        <v>NA</v>
      </c>
      <c r="V369" s="575"/>
      <c r="W369" s="575"/>
      <c r="X369" s="575"/>
      <c r="Y369" s="567" t="str">
        <f t="shared" si="47"/>
        <v>No hay ejecución</v>
      </c>
      <c r="Z369" s="568" t="str">
        <f t="shared" si="48"/>
        <v>NA</v>
      </c>
      <c r="AA369" s="575"/>
      <c r="AB369" s="575"/>
      <c r="AC369" s="575"/>
      <c r="AD369" s="575"/>
      <c r="AE369" s="575"/>
    </row>
    <row r="370" spans="1:31" ht="35.25" customHeight="1" thickTop="1" thickBot="1">
      <c r="A370" s="563">
        <v>20.149999999999999</v>
      </c>
      <c r="B370" s="564"/>
      <c r="C370" s="564"/>
      <c r="D370" s="564"/>
      <c r="E370" s="564"/>
      <c r="F370" s="587" t="s">
        <v>1376</v>
      </c>
      <c r="G370" s="588"/>
      <c r="H370" s="588"/>
      <c r="I370" s="567" t="str">
        <f t="shared" si="44"/>
        <v>No hay ejecución</v>
      </c>
      <c r="J370" s="568" t="str">
        <f t="shared" si="45"/>
        <v>NA</v>
      </c>
      <c r="K370" s="588"/>
      <c r="L370" s="575"/>
      <c r="M370" s="575"/>
      <c r="N370" s="575"/>
      <c r="O370" s="567" t="str">
        <f t="shared" si="46"/>
        <v>No hay ejecución</v>
      </c>
      <c r="P370" s="568" t="str">
        <f t="shared" si="49"/>
        <v>NA</v>
      </c>
      <c r="Q370" s="575"/>
      <c r="R370" s="575"/>
      <c r="S370" s="575"/>
      <c r="T370" s="567" t="str">
        <f t="shared" si="42"/>
        <v>No hay ejecución</v>
      </c>
      <c r="U370" s="568" t="str">
        <f t="shared" si="43"/>
        <v>NA</v>
      </c>
      <c r="V370" s="575"/>
      <c r="W370" s="575"/>
      <c r="X370" s="575"/>
      <c r="Y370" s="567" t="str">
        <f t="shared" si="47"/>
        <v>No hay ejecución</v>
      </c>
      <c r="Z370" s="568" t="str">
        <f t="shared" si="48"/>
        <v>NA</v>
      </c>
      <c r="AA370" s="575"/>
      <c r="AB370" s="575"/>
      <c r="AC370" s="575"/>
      <c r="AD370" s="575"/>
      <c r="AE370" s="575"/>
    </row>
    <row r="371" spans="1:31" ht="35.25" customHeight="1" thickTop="1" thickBot="1">
      <c r="A371" s="563">
        <v>20.149999999999999</v>
      </c>
      <c r="B371" s="564"/>
      <c r="C371" s="564"/>
      <c r="D371" s="564"/>
      <c r="E371" s="564"/>
      <c r="F371" s="587" t="s">
        <v>1376</v>
      </c>
      <c r="G371" s="588"/>
      <c r="H371" s="588"/>
      <c r="I371" s="567" t="str">
        <f t="shared" si="44"/>
        <v>No hay ejecución</v>
      </c>
      <c r="J371" s="568" t="str">
        <f t="shared" si="45"/>
        <v>NA</v>
      </c>
      <c r="K371" s="588"/>
      <c r="L371" s="575"/>
      <c r="M371" s="575"/>
      <c r="N371" s="575"/>
      <c r="O371" s="567" t="str">
        <f t="shared" si="46"/>
        <v>No hay ejecución</v>
      </c>
      <c r="P371" s="568" t="str">
        <f t="shared" si="49"/>
        <v>NA</v>
      </c>
      <c r="Q371" s="575"/>
      <c r="R371" s="575"/>
      <c r="S371" s="575"/>
      <c r="T371" s="567" t="str">
        <f t="shared" si="42"/>
        <v>No hay ejecución</v>
      </c>
      <c r="U371" s="568" t="str">
        <f t="shared" si="43"/>
        <v>NA</v>
      </c>
      <c r="V371" s="575"/>
      <c r="W371" s="575"/>
      <c r="X371" s="575"/>
      <c r="Y371" s="567" t="str">
        <f t="shared" si="47"/>
        <v>No hay ejecución</v>
      </c>
      <c r="Z371" s="568" t="str">
        <f t="shared" si="48"/>
        <v>NA</v>
      </c>
      <c r="AA371" s="575"/>
      <c r="AB371" s="575"/>
      <c r="AC371" s="575"/>
      <c r="AD371" s="575"/>
      <c r="AE371" s="575"/>
    </row>
    <row r="372" spans="1:31" ht="35.25" customHeight="1" thickTop="1" thickBot="1">
      <c r="A372" s="563">
        <v>20.149999999999999</v>
      </c>
      <c r="B372" s="564"/>
      <c r="C372" s="564"/>
      <c r="D372" s="564"/>
      <c r="E372" s="564"/>
      <c r="F372" s="587" t="s">
        <v>1376</v>
      </c>
      <c r="G372" s="588"/>
      <c r="H372" s="588"/>
      <c r="I372" s="567" t="str">
        <f t="shared" si="44"/>
        <v>No hay ejecución</v>
      </c>
      <c r="J372" s="568" t="str">
        <f t="shared" si="45"/>
        <v>NA</v>
      </c>
      <c r="K372" s="588"/>
      <c r="L372" s="575"/>
      <c r="M372" s="575"/>
      <c r="N372" s="575"/>
      <c r="O372" s="567" t="str">
        <f t="shared" si="46"/>
        <v>No hay ejecución</v>
      </c>
      <c r="P372" s="568" t="str">
        <f t="shared" si="49"/>
        <v>NA</v>
      </c>
      <c r="Q372" s="575"/>
      <c r="R372" s="575"/>
      <c r="S372" s="575"/>
      <c r="T372" s="567" t="str">
        <f t="shared" si="42"/>
        <v>No hay ejecución</v>
      </c>
      <c r="U372" s="568" t="str">
        <f t="shared" si="43"/>
        <v>NA</v>
      </c>
      <c r="V372" s="575"/>
      <c r="W372" s="575"/>
      <c r="X372" s="575"/>
      <c r="Y372" s="567" t="str">
        <f t="shared" si="47"/>
        <v>No hay ejecución</v>
      </c>
      <c r="Z372" s="568" t="str">
        <f t="shared" si="48"/>
        <v>NA</v>
      </c>
      <c r="AA372" s="575"/>
      <c r="AB372" s="575"/>
      <c r="AC372" s="575"/>
      <c r="AD372" s="575"/>
      <c r="AE372" s="575"/>
    </row>
    <row r="373" spans="1:31" ht="35.25" customHeight="1" thickTop="1" thickBot="1">
      <c r="A373" s="563">
        <v>20.149999999999999</v>
      </c>
      <c r="B373" s="564"/>
      <c r="C373" s="564"/>
      <c r="D373" s="564"/>
      <c r="E373" s="564"/>
      <c r="F373" s="587" t="s">
        <v>1376</v>
      </c>
      <c r="G373" s="588"/>
      <c r="H373" s="588"/>
      <c r="I373" s="567" t="str">
        <f t="shared" si="44"/>
        <v>No hay ejecución</v>
      </c>
      <c r="J373" s="568" t="str">
        <f t="shared" si="45"/>
        <v>NA</v>
      </c>
      <c r="K373" s="588"/>
      <c r="L373" s="575"/>
      <c r="M373" s="575"/>
      <c r="N373" s="575"/>
      <c r="O373" s="567" t="str">
        <f t="shared" si="46"/>
        <v>No hay ejecución</v>
      </c>
      <c r="P373" s="568" t="str">
        <f t="shared" si="49"/>
        <v>NA</v>
      </c>
      <c r="Q373" s="575"/>
      <c r="R373" s="575"/>
      <c r="S373" s="575"/>
      <c r="T373" s="567" t="str">
        <f t="shared" si="42"/>
        <v>No hay ejecución</v>
      </c>
      <c r="U373" s="568" t="str">
        <f t="shared" si="43"/>
        <v>NA</v>
      </c>
      <c r="V373" s="575"/>
      <c r="W373" s="575"/>
      <c r="X373" s="575"/>
      <c r="Y373" s="567" t="str">
        <f t="shared" si="47"/>
        <v>No hay ejecución</v>
      </c>
      <c r="Z373" s="568" t="str">
        <f t="shared" si="48"/>
        <v>NA</v>
      </c>
      <c r="AA373" s="575"/>
      <c r="AB373" s="575"/>
      <c r="AC373" s="575"/>
      <c r="AD373" s="575"/>
      <c r="AE373" s="575"/>
    </row>
    <row r="374" spans="1:31" ht="35.25" customHeight="1" thickTop="1" thickBot="1">
      <c r="A374" s="563">
        <v>20.149999999999999</v>
      </c>
      <c r="B374" s="564"/>
      <c r="C374" s="564"/>
      <c r="D374" s="564"/>
      <c r="E374" s="564"/>
      <c r="F374" s="587" t="s">
        <v>1376</v>
      </c>
      <c r="G374" s="588"/>
      <c r="H374" s="588"/>
      <c r="I374" s="567" t="str">
        <f t="shared" si="44"/>
        <v>No hay ejecución</v>
      </c>
      <c r="J374" s="568" t="str">
        <f t="shared" si="45"/>
        <v>NA</v>
      </c>
      <c r="K374" s="588"/>
      <c r="L374" s="575"/>
      <c r="M374" s="575"/>
      <c r="N374" s="575"/>
      <c r="O374" s="567" t="str">
        <f t="shared" si="46"/>
        <v>No hay ejecución</v>
      </c>
      <c r="P374" s="568" t="str">
        <f t="shared" si="49"/>
        <v>NA</v>
      </c>
      <c r="Q374" s="575"/>
      <c r="R374" s="575"/>
      <c r="S374" s="575"/>
      <c r="T374" s="567" t="str">
        <f t="shared" si="42"/>
        <v>No hay ejecución</v>
      </c>
      <c r="U374" s="568" t="str">
        <f t="shared" si="43"/>
        <v>NA</v>
      </c>
      <c r="V374" s="575"/>
      <c r="W374" s="575"/>
      <c r="X374" s="575"/>
      <c r="Y374" s="567" t="str">
        <f t="shared" si="47"/>
        <v>No hay ejecución</v>
      </c>
      <c r="Z374" s="568" t="str">
        <f t="shared" si="48"/>
        <v>NA</v>
      </c>
      <c r="AA374" s="575"/>
      <c r="AB374" s="575"/>
      <c r="AC374" s="575"/>
      <c r="AD374" s="575"/>
      <c r="AE374" s="575"/>
    </row>
    <row r="375" spans="1:31" ht="35.25" customHeight="1" thickTop="1" thickBot="1">
      <c r="A375" s="563">
        <v>20.149999999999999</v>
      </c>
      <c r="B375" s="564"/>
      <c r="C375" s="564"/>
      <c r="D375" s="564"/>
      <c r="E375" s="564"/>
      <c r="F375" s="587" t="s">
        <v>1376</v>
      </c>
      <c r="G375" s="588"/>
      <c r="H375" s="588"/>
      <c r="I375" s="567" t="str">
        <f t="shared" si="44"/>
        <v>No hay ejecución</v>
      </c>
      <c r="J375" s="568" t="str">
        <f t="shared" si="45"/>
        <v>NA</v>
      </c>
      <c r="K375" s="588"/>
      <c r="L375" s="575"/>
      <c r="M375" s="575"/>
      <c r="N375" s="575"/>
      <c r="O375" s="567" t="str">
        <f t="shared" si="46"/>
        <v>No hay ejecución</v>
      </c>
      <c r="P375" s="568" t="str">
        <f t="shared" si="49"/>
        <v>NA</v>
      </c>
      <c r="Q375" s="575"/>
      <c r="R375" s="575"/>
      <c r="S375" s="575"/>
      <c r="T375" s="567" t="str">
        <f t="shared" si="42"/>
        <v>No hay ejecución</v>
      </c>
      <c r="U375" s="568" t="str">
        <f t="shared" si="43"/>
        <v>NA</v>
      </c>
      <c r="V375" s="575"/>
      <c r="W375" s="575"/>
      <c r="X375" s="575"/>
      <c r="Y375" s="567" t="str">
        <f t="shared" si="47"/>
        <v>No hay ejecución</v>
      </c>
      <c r="Z375" s="568" t="str">
        <f t="shared" si="48"/>
        <v>NA</v>
      </c>
      <c r="AA375" s="575"/>
      <c r="AB375" s="575"/>
      <c r="AC375" s="575"/>
      <c r="AD375" s="575"/>
      <c r="AE375" s="575"/>
    </row>
    <row r="376" spans="1:31" ht="35.25" customHeight="1" thickTop="1" thickBot="1">
      <c r="A376" s="563">
        <v>20.149999999999999</v>
      </c>
      <c r="B376" s="564"/>
      <c r="C376" s="564"/>
      <c r="D376" s="564"/>
      <c r="E376" s="564"/>
      <c r="F376" s="587" t="s">
        <v>1376</v>
      </c>
      <c r="G376" s="588"/>
      <c r="H376" s="588"/>
      <c r="I376" s="567" t="str">
        <f t="shared" si="44"/>
        <v>No hay ejecución</v>
      </c>
      <c r="J376" s="568" t="str">
        <f t="shared" si="45"/>
        <v>NA</v>
      </c>
      <c r="K376" s="588"/>
      <c r="L376" s="575"/>
      <c r="M376" s="575"/>
      <c r="N376" s="575"/>
      <c r="O376" s="567" t="str">
        <f t="shared" si="46"/>
        <v>No hay ejecución</v>
      </c>
      <c r="P376" s="568" t="str">
        <f t="shared" si="49"/>
        <v>NA</v>
      </c>
      <c r="Q376" s="575"/>
      <c r="R376" s="575"/>
      <c r="S376" s="575"/>
      <c r="T376" s="567" t="str">
        <f t="shared" si="42"/>
        <v>No hay ejecución</v>
      </c>
      <c r="U376" s="568" t="str">
        <f t="shared" si="43"/>
        <v>NA</v>
      </c>
      <c r="V376" s="575"/>
      <c r="W376" s="575"/>
      <c r="X376" s="575"/>
      <c r="Y376" s="567" t="str">
        <f t="shared" si="47"/>
        <v>No hay ejecución</v>
      </c>
      <c r="Z376" s="568" t="str">
        <f t="shared" si="48"/>
        <v>NA</v>
      </c>
      <c r="AA376" s="575"/>
      <c r="AB376" s="575"/>
      <c r="AC376" s="575"/>
      <c r="AD376" s="575"/>
      <c r="AE376" s="575"/>
    </row>
    <row r="377" spans="1:31" ht="35.25" customHeight="1" thickTop="1" thickBot="1">
      <c r="A377" s="563">
        <v>21</v>
      </c>
      <c r="B377" s="564"/>
      <c r="C377" s="564"/>
      <c r="D377" s="564"/>
      <c r="E377" s="564"/>
      <c r="F377" s="584" t="s">
        <v>1377</v>
      </c>
      <c r="G377" s="586"/>
      <c r="H377" s="586"/>
      <c r="I377" s="567" t="str">
        <f t="shared" si="44"/>
        <v>No hay ejecución</v>
      </c>
      <c r="J377" s="568" t="str">
        <f t="shared" si="45"/>
        <v>NA</v>
      </c>
      <c r="K377" s="586"/>
      <c r="L377" s="575"/>
      <c r="M377" s="575"/>
      <c r="N377" s="575"/>
      <c r="O377" s="567" t="str">
        <f t="shared" si="46"/>
        <v>No hay ejecución</v>
      </c>
      <c r="P377" s="568" t="str">
        <f t="shared" si="49"/>
        <v>NA</v>
      </c>
      <c r="Q377" s="575"/>
      <c r="R377" s="575"/>
      <c r="S377" s="575"/>
      <c r="T377" s="567" t="str">
        <f t="shared" si="42"/>
        <v>No hay ejecución</v>
      </c>
      <c r="U377" s="568" t="str">
        <f t="shared" si="43"/>
        <v>NA</v>
      </c>
      <c r="V377" s="575"/>
      <c r="W377" s="575"/>
      <c r="X377" s="575"/>
      <c r="Y377" s="567" t="str">
        <f t="shared" si="47"/>
        <v>No hay ejecución</v>
      </c>
      <c r="Z377" s="568" t="str">
        <f t="shared" si="48"/>
        <v>NA</v>
      </c>
      <c r="AA377" s="575"/>
      <c r="AB377" s="575"/>
      <c r="AC377" s="575"/>
      <c r="AD377" s="575"/>
      <c r="AE377" s="575"/>
    </row>
    <row r="378" spans="1:31" ht="35.25" customHeight="1" thickTop="1" thickBot="1">
      <c r="A378" s="563">
        <v>21.1</v>
      </c>
      <c r="B378" s="564"/>
      <c r="C378" s="564"/>
      <c r="D378" s="564"/>
      <c r="E378" s="564"/>
      <c r="F378" s="577" t="s">
        <v>1378</v>
      </c>
      <c r="G378" s="578"/>
      <c r="H378" s="578"/>
      <c r="I378" s="567" t="str">
        <f t="shared" si="44"/>
        <v>No hay ejecución</v>
      </c>
      <c r="J378" s="568" t="str">
        <f t="shared" si="45"/>
        <v>NA</v>
      </c>
      <c r="K378" s="578"/>
      <c r="L378" s="575"/>
      <c r="M378" s="575"/>
      <c r="N378" s="575"/>
      <c r="O378" s="567" t="str">
        <f t="shared" si="46"/>
        <v>No hay ejecución</v>
      </c>
      <c r="P378" s="568" t="str">
        <f t="shared" si="49"/>
        <v>NA</v>
      </c>
      <c r="Q378" s="575"/>
      <c r="R378" s="575"/>
      <c r="S378" s="575"/>
      <c r="T378" s="567" t="str">
        <f t="shared" si="42"/>
        <v>No hay ejecución</v>
      </c>
      <c r="U378" s="568" t="str">
        <f t="shared" si="43"/>
        <v>NA</v>
      </c>
      <c r="V378" s="575"/>
      <c r="W378" s="575"/>
      <c r="X378" s="575"/>
      <c r="Y378" s="567" t="str">
        <f t="shared" si="47"/>
        <v>No hay ejecución</v>
      </c>
      <c r="Z378" s="568" t="str">
        <f t="shared" si="48"/>
        <v>NA</v>
      </c>
      <c r="AA378" s="575"/>
      <c r="AB378" s="575"/>
      <c r="AC378" s="575"/>
      <c r="AD378" s="575"/>
      <c r="AE378" s="575"/>
    </row>
    <row r="379" spans="1:31" ht="35.25" customHeight="1" thickTop="1" thickBot="1">
      <c r="A379" s="563">
        <v>21.1</v>
      </c>
      <c r="B379" s="564"/>
      <c r="C379" s="564"/>
      <c r="D379" s="564"/>
      <c r="E379" s="564"/>
      <c r="F379" s="577" t="s">
        <v>1378</v>
      </c>
      <c r="G379" s="578"/>
      <c r="H379" s="578"/>
      <c r="I379" s="567" t="str">
        <f t="shared" si="44"/>
        <v>No hay ejecución</v>
      </c>
      <c r="J379" s="568" t="str">
        <f t="shared" si="45"/>
        <v>NA</v>
      </c>
      <c r="K379" s="578"/>
      <c r="L379" s="575"/>
      <c r="M379" s="575"/>
      <c r="N379" s="575"/>
      <c r="O379" s="567" t="str">
        <f t="shared" si="46"/>
        <v>No hay ejecución</v>
      </c>
      <c r="P379" s="568" t="str">
        <f t="shared" si="49"/>
        <v>NA</v>
      </c>
      <c r="Q379" s="575"/>
      <c r="R379" s="575"/>
      <c r="S379" s="575"/>
      <c r="T379" s="567" t="str">
        <f t="shared" si="42"/>
        <v>No hay ejecución</v>
      </c>
      <c r="U379" s="568" t="str">
        <f t="shared" si="43"/>
        <v>NA</v>
      </c>
      <c r="V379" s="575"/>
      <c r="W379" s="575"/>
      <c r="X379" s="575"/>
      <c r="Y379" s="567" t="str">
        <f t="shared" si="47"/>
        <v>No hay ejecución</v>
      </c>
      <c r="Z379" s="568" t="str">
        <f t="shared" si="48"/>
        <v>NA</v>
      </c>
      <c r="AA379" s="575"/>
      <c r="AB379" s="575"/>
      <c r="AC379" s="575"/>
      <c r="AD379" s="575"/>
      <c r="AE379" s="575"/>
    </row>
    <row r="380" spans="1:31" ht="35.25" customHeight="1" thickTop="1" thickBot="1">
      <c r="A380" s="563">
        <v>21.1</v>
      </c>
      <c r="B380" s="564"/>
      <c r="C380" s="564"/>
      <c r="D380" s="564"/>
      <c r="E380" s="564"/>
      <c r="F380" s="577" t="s">
        <v>1378</v>
      </c>
      <c r="G380" s="578"/>
      <c r="H380" s="578"/>
      <c r="I380" s="567" t="str">
        <f t="shared" si="44"/>
        <v>No hay ejecución</v>
      </c>
      <c r="J380" s="568" t="str">
        <f t="shared" si="45"/>
        <v>NA</v>
      </c>
      <c r="K380" s="578"/>
      <c r="L380" s="575"/>
      <c r="M380" s="575"/>
      <c r="N380" s="575"/>
      <c r="O380" s="567" t="str">
        <f t="shared" si="46"/>
        <v>No hay ejecución</v>
      </c>
      <c r="P380" s="568" t="str">
        <f t="shared" si="49"/>
        <v>NA</v>
      </c>
      <c r="Q380" s="575"/>
      <c r="R380" s="575"/>
      <c r="S380" s="575"/>
      <c r="T380" s="567" t="str">
        <f t="shared" si="42"/>
        <v>No hay ejecución</v>
      </c>
      <c r="U380" s="568" t="str">
        <f t="shared" si="43"/>
        <v>NA</v>
      </c>
      <c r="V380" s="575"/>
      <c r="W380" s="575"/>
      <c r="X380" s="575"/>
      <c r="Y380" s="567" t="str">
        <f t="shared" si="47"/>
        <v>No hay ejecución</v>
      </c>
      <c r="Z380" s="568" t="str">
        <f t="shared" si="48"/>
        <v>NA</v>
      </c>
      <c r="AA380" s="575"/>
      <c r="AB380" s="575"/>
      <c r="AC380" s="575"/>
      <c r="AD380" s="575"/>
      <c r="AE380" s="575"/>
    </row>
    <row r="381" spans="1:31" ht="35.25" customHeight="1" thickTop="1" thickBot="1">
      <c r="A381" s="563">
        <v>21.1</v>
      </c>
      <c r="B381" s="564"/>
      <c r="C381" s="564"/>
      <c r="D381" s="564"/>
      <c r="E381" s="564"/>
      <c r="F381" s="577" t="s">
        <v>1378</v>
      </c>
      <c r="G381" s="578"/>
      <c r="H381" s="578"/>
      <c r="I381" s="567" t="str">
        <f t="shared" si="44"/>
        <v>No hay ejecución</v>
      </c>
      <c r="J381" s="568" t="str">
        <f t="shared" si="45"/>
        <v>NA</v>
      </c>
      <c r="K381" s="578"/>
      <c r="L381" s="575"/>
      <c r="M381" s="575"/>
      <c r="N381" s="575"/>
      <c r="O381" s="567" t="str">
        <f t="shared" si="46"/>
        <v>No hay ejecución</v>
      </c>
      <c r="P381" s="568" t="str">
        <f t="shared" si="49"/>
        <v>NA</v>
      </c>
      <c r="Q381" s="575"/>
      <c r="R381" s="575"/>
      <c r="S381" s="575"/>
      <c r="T381" s="567" t="str">
        <f t="shared" si="42"/>
        <v>No hay ejecución</v>
      </c>
      <c r="U381" s="568" t="str">
        <f t="shared" si="43"/>
        <v>NA</v>
      </c>
      <c r="V381" s="575"/>
      <c r="W381" s="575"/>
      <c r="X381" s="575"/>
      <c r="Y381" s="567" t="str">
        <f t="shared" si="47"/>
        <v>No hay ejecución</v>
      </c>
      <c r="Z381" s="568" t="str">
        <f t="shared" si="48"/>
        <v>NA</v>
      </c>
      <c r="AA381" s="575"/>
      <c r="AB381" s="575"/>
      <c r="AC381" s="575"/>
      <c r="AD381" s="575"/>
      <c r="AE381" s="575"/>
    </row>
    <row r="382" spans="1:31" ht="35.25" customHeight="1" thickTop="1" thickBot="1">
      <c r="A382" s="563">
        <v>21.1</v>
      </c>
      <c r="B382" s="564"/>
      <c r="C382" s="564"/>
      <c r="D382" s="564"/>
      <c r="E382" s="564"/>
      <c r="F382" s="577" t="s">
        <v>1378</v>
      </c>
      <c r="G382" s="578"/>
      <c r="H382" s="578"/>
      <c r="I382" s="567" t="str">
        <f t="shared" si="44"/>
        <v>No hay ejecución</v>
      </c>
      <c r="J382" s="568" t="str">
        <f t="shared" si="45"/>
        <v>NA</v>
      </c>
      <c r="K382" s="578"/>
      <c r="L382" s="575"/>
      <c r="M382" s="575"/>
      <c r="N382" s="575"/>
      <c r="O382" s="567" t="str">
        <f t="shared" si="46"/>
        <v>No hay ejecución</v>
      </c>
      <c r="P382" s="568" t="str">
        <f t="shared" si="49"/>
        <v>NA</v>
      </c>
      <c r="Q382" s="575"/>
      <c r="R382" s="575"/>
      <c r="S382" s="575"/>
      <c r="T382" s="567" t="str">
        <f t="shared" si="42"/>
        <v>No hay ejecución</v>
      </c>
      <c r="U382" s="568" t="str">
        <f t="shared" si="43"/>
        <v>NA</v>
      </c>
      <c r="V382" s="575"/>
      <c r="W382" s="575"/>
      <c r="X382" s="575"/>
      <c r="Y382" s="567" t="str">
        <f t="shared" si="47"/>
        <v>No hay ejecución</v>
      </c>
      <c r="Z382" s="568" t="str">
        <f t="shared" si="48"/>
        <v>NA</v>
      </c>
      <c r="AA382" s="575"/>
      <c r="AB382" s="575"/>
      <c r="AC382" s="575"/>
      <c r="AD382" s="575"/>
      <c r="AE382" s="575"/>
    </row>
    <row r="383" spans="1:31" ht="35.25" customHeight="1" thickTop="1" thickBot="1">
      <c r="A383" s="563">
        <v>21.1</v>
      </c>
      <c r="B383" s="564"/>
      <c r="C383" s="564"/>
      <c r="D383" s="564"/>
      <c r="E383" s="564"/>
      <c r="F383" s="577" t="s">
        <v>1378</v>
      </c>
      <c r="G383" s="578"/>
      <c r="H383" s="578"/>
      <c r="I383" s="567" t="str">
        <f t="shared" si="44"/>
        <v>No hay ejecución</v>
      </c>
      <c r="J383" s="568" t="str">
        <f t="shared" si="45"/>
        <v>NA</v>
      </c>
      <c r="K383" s="578"/>
      <c r="L383" s="575"/>
      <c r="M383" s="575"/>
      <c r="N383" s="575"/>
      <c r="O383" s="567" t="str">
        <f t="shared" si="46"/>
        <v>No hay ejecución</v>
      </c>
      <c r="P383" s="568" t="str">
        <f t="shared" si="49"/>
        <v>NA</v>
      </c>
      <c r="Q383" s="575"/>
      <c r="R383" s="575"/>
      <c r="S383" s="575"/>
      <c r="T383" s="567" t="str">
        <f t="shared" si="42"/>
        <v>No hay ejecución</v>
      </c>
      <c r="U383" s="568" t="str">
        <f t="shared" si="43"/>
        <v>NA</v>
      </c>
      <c r="V383" s="575"/>
      <c r="W383" s="575"/>
      <c r="X383" s="575"/>
      <c r="Y383" s="567" t="str">
        <f t="shared" si="47"/>
        <v>No hay ejecución</v>
      </c>
      <c r="Z383" s="568" t="str">
        <f t="shared" si="48"/>
        <v>NA</v>
      </c>
      <c r="AA383" s="575"/>
      <c r="AB383" s="575"/>
      <c r="AC383" s="575"/>
      <c r="AD383" s="575"/>
      <c r="AE383" s="575"/>
    </row>
    <row r="384" spans="1:31" ht="35.25" customHeight="1" thickTop="1" thickBot="1">
      <c r="A384" s="563">
        <v>21.2</v>
      </c>
      <c r="B384" s="564"/>
      <c r="C384" s="564"/>
      <c r="D384" s="564"/>
      <c r="E384" s="564"/>
      <c r="F384" s="577" t="s">
        <v>1379</v>
      </c>
      <c r="G384" s="578"/>
      <c r="H384" s="578"/>
      <c r="I384" s="567" t="str">
        <f t="shared" si="44"/>
        <v>No hay ejecución</v>
      </c>
      <c r="J384" s="568" t="str">
        <f t="shared" si="45"/>
        <v>NA</v>
      </c>
      <c r="K384" s="578"/>
      <c r="L384" s="575"/>
      <c r="M384" s="575"/>
      <c r="N384" s="575"/>
      <c r="O384" s="567" t="str">
        <f t="shared" si="46"/>
        <v>No hay ejecución</v>
      </c>
      <c r="P384" s="568" t="str">
        <f t="shared" si="49"/>
        <v>NA</v>
      </c>
      <c r="Q384" s="575"/>
      <c r="R384" s="575"/>
      <c r="S384" s="575"/>
      <c r="T384" s="567" t="str">
        <f t="shared" si="42"/>
        <v>No hay ejecución</v>
      </c>
      <c r="U384" s="568" t="str">
        <f t="shared" si="43"/>
        <v>NA</v>
      </c>
      <c r="V384" s="575"/>
      <c r="W384" s="575"/>
      <c r="X384" s="575"/>
      <c r="Y384" s="567" t="str">
        <f t="shared" si="47"/>
        <v>No hay ejecución</v>
      </c>
      <c r="Z384" s="568" t="str">
        <f t="shared" si="48"/>
        <v>NA</v>
      </c>
      <c r="AA384" s="575"/>
      <c r="AB384" s="575"/>
      <c r="AC384" s="575"/>
      <c r="AD384" s="575"/>
      <c r="AE384" s="575"/>
    </row>
    <row r="385" spans="1:31" ht="35.25" customHeight="1" thickTop="1" thickBot="1">
      <c r="A385" s="563">
        <v>22</v>
      </c>
      <c r="B385" s="564"/>
      <c r="C385" s="564"/>
      <c r="D385" s="564"/>
      <c r="E385" s="564"/>
      <c r="F385" s="565" t="s">
        <v>1380</v>
      </c>
      <c r="G385" s="569"/>
      <c r="H385" s="569"/>
      <c r="I385" s="567" t="str">
        <f t="shared" si="44"/>
        <v>No hay ejecución</v>
      </c>
      <c r="J385" s="568" t="str">
        <f t="shared" si="45"/>
        <v>NA</v>
      </c>
      <c r="K385" s="569"/>
      <c r="L385" s="575"/>
      <c r="M385" s="575"/>
      <c r="N385" s="575"/>
      <c r="O385" s="567" t="str">
        <f t="shared" si="46"/>
        <v>No hay ejecución</v>
      </c>
      <c r="P385" s="568" t="str">
        <f t="shared" si="49"/>
        <v>NA</v>
      </c>
      <c r="Q385" s="575"/>
      <c r="R385" s="575"/>
      <c r="S385" s="575"/>
      <c r="T385" s="567" t="str">
        <f t="shared" si="42"/>
        <v>No hay ejecución</v>
      </c>
      <c r="U385" s="568" t="str">
        <f t="shared" si="43"/>
        <v>NA</v>
      </c>
      <c r="V385" s="575"/>
      <c r="W385" s="575"/>
      <c r="X385" s="575"/>
      <c r="Y385" s="567" t="str">
        <f t="shared" si="47"/>
        <v>No hay ejecución</v>
      </c>
      <c r="Z385" s="568" t="str">
        <f t="shared" si="48"/>
        <v>NA</v>
      </c>
      <c r="AA385" s="575"/>
      <c r="AB385" s="575"/>
      <c r="AC385" s="575"/>
      <c r="AD385" s="575"/>
      <c r="AE385" s="575"/>
    </row>
    <row r="386" spans="1:31" ht="35.25" customHeight="1" thickTop="1" thickBot="1">
      <c r="A386" s="563">
        <v>22.1</v>
      </c>
      <c r="B386" s="564"/>
      <c r="C386" s="564"/>
      <c r="D386" s="564"/>
      <c r="E386" s="564"/>
      <c r="F386" s="577" t="s">
        <v>1381</v>
      </c>
      <c r="G386" s="578"/>
      <c r="H386" s="578"/>
      <c r="I386" s="567" t="str">
        <f t="shared" si="44"/>
        <v>No hay ejecución</v>
      </c>
      <c r="J386" s="568" t="str">
        <f t="shared" si="45"/>
        <v>NA</v>
      </c>
      <c r="K386" s="578"/>
      <c r="L386" s="575"/>
      <c r="M386" s="575"/>
      <c r="N386" s="575"/>
      <c r="O386" s="567" t="str">
        <f t="shared" si="46"/>
        <v>No hay ejecución</v>
      </c>
      <c r="P386" s="568" t="str">
        <f t="shared" si="49"/>
        <v>NA</v>
      </c>
      <c r="Q386" s="575"/>
      <c r="R386" s="575"/>
      <c r="S386" s="575"/>
      <c r="T386" s="567" t="str">
        <f t="shared" si="42"/>
        <v>No hay ejecución</v>
      </c>
      <c r="U386" s="568" t="str">
        <f t="shared" si="43"/>
        <v>NA</v>
      </c>
      <c r="V386" s="575"/>
      <c r="W386" s="575"/>
      <c r="X386" s="575"/>
      <c r="Y386" s="567" t="str">
        <f t="shared" si="47"/>
        <v>No hay ejecución</v>
      </c>
      <c r="Z386" s="568" t="str">
        <f t="shared" si="48"/>
        <v>NA</v>
      </c>
      <c r="AA386" s="575"/>
      <c r="AB386" s="575"/>
      <c r="AC386" s="575"/>
      <c r="AD386" s="575"/>
      <c r="AE386" s="575"/>
    </row>
    <row r="387" spans="1:31" ht="35.25" customHeight="1" thickTop="1" thickBot="1">
      <c r="A387" s="563">
        <v>22.1</v>
      </c>
      <c r="B387" s="564"/>
      <c r="C387" s="564"/>
      <c r="D387" s="564"/>
      <c r="E387" s="564"/>
      <c r="F387" s="577" t="s">
        <v>1381</v>
      </c>
      <c r="G387" s="578"/>
      <c r="H387" s="578"/>
      <c r="I387" s="567" t="str">
        <f t="shared" si="44"/>
        <v>No hay ejecución</v>
      </c>
      <c r="J387" s="568" t="str">
        <f t="shared" si="45"/>
        <v>NA</v>
      </c>
      <c r="K387" s="578"/>
      <c r="L387" s="575"/>
      <c r="M387" s="575"/>
      <c r="N387" s="575"/>
      <c r="O387" s="567" t="str">
        <f t="shared" si="46"/>
        <v>No hay ejecución</v>
      </c>
      <c r="P387" s="568" t="str">
        <f t="shared" si="49"/>
        <v>NA</v>
      </c>
      <c r="Q387" s="575"/>
      <c r="R387" s="575"/>
      <c r="S387" s="575"/>
      <c r="T387" s="567" t="str">
        <f t="shared" si="42"/>
        <v>No hay ejecución</v>
      </c>
      <c r="U387" s="568" t="str">
        <f t="shared" si="43"/>
        <v>NA</v>
      </c>
      <c r="V387" s="575"/>
      <c r="W387" s="575"/>
      <c r="X387" s="575"/>
      <c r="Y387" s="567" t="str">
        <f t="shared" si="47"/>
        <v>No hay ejecución</v>
      </c>
      <c r="Z387" s="568" t="str">
        <f t="shared" si="48"/>
        <v>NA</v>
      </c>
      <c r="AA387" s="575"/>
      <c r="AB387" s="575"/>
      <c r="AC387" s="575"/>
      <c r="AD387" s="575"/>
      <c r="AE387" s="575"/>
    </row>
    <row r="388" spans="1:31" ht="35.25" customHeight="1" thickTop="1" thickBot="1">
      <c r="A388" s="563">
        <v>23</v>
      </c>
      <c r="B388" s="564"/>
      <c r="C388" s="564"/>
      <c r="D388" s="564"/>
      <c r="E388" s="564"/>
      <c r="F388" s="565" t="s">
        <v>1382</v>
      </c>
      <c r="G388" s="569"/>
      <c r="H388" s="569"/>
      <c r="I388" s="567" t="str">
        <f t="shared" si="44"/>
        <v>No hay ejecución</v>
      </c>
      <c r="J388" s="568" t="str">
        <f t="shared" si="45"/>
        <v>NA</v>
      </c>
      <c r="K388" s="569"/>
      <c r="L388" s="575"/>
      <c r="M388" s="575"/>
      <c r="N388" s="575"/>
      <c r="O388" s="567" t="str">
        <f t="shared" si="46"/>
        <v>No hay ejecución</v>
      </c>
      <c r="P388" s="568" t="str">
        <f t="shared" si="49"/>
        <v>NA</v>
      </c>
      <c r="Q388" s="575"/>
      <c r="R388" s="575"/>
      <c r="S388" s="575"/>
      <c r="T388" s="567" t="str">
        <f t="shared" si="42"/>
        <v>No hay ejecución</v>
      </c>
      <c r="U388" s="568" t="str">
        <f t="shared" si="43"/>
        <v>NA</v>
      </c>
      <c r="V388" s="575"/>
      <c r="W388" s="575"/>
      <c r="X388" s="575"/>
      <c r="Y388" s="567" t="str">
        <f t="shared" si="47"/>
        <v>No hay ejecución</v>
      </c>
      <c r="Z388" s="568" t="str">
        <f t="shared" si="48"/>
        <v>NA</v>
      </c>
      <c r="AA388" s="575"/>
      <c r="AB388" s="575"/>
      <c r="AC388" s="575"/>
      <c r="AD388" s="575"/>
      <c r="AE388" s="575"/>
    </row>
    <row r="389" spans="1:31" ht="35.25" customHeight="1" thickTop="1" thickBot="1">
      <c r="A389" s="563">
        <v>23.1</v>
      </c>
      <c r="B389" s="564"/>
      <c r="C389" s="564"/>
      <c r="D389" s="564"/>
      <c r="E389" s="564"/>
      <c r="F389" s="577" t="s">
        <v>1383</v>
      </c>
      <c r="G389" s="578"/>
      <c r="H389" s="578"/>
      <c r="I389" s="567" t="str">
        <f t="shared" si="44"/>
        <v>No hay ejecución</v>
      </c>
      <c r="J389" s="568" t="str">
        <f t="shared" si="45"/>
        <v>NA</v>
      </c>
      <c r="K389" s="578"/>
      <c r="L389" s="575"/>
      <c r="M389" s="575"/>
      <c r="N389" s="575"/>
      <c r="O389" s="567" t="str">
        <f t="shared" si="46"/>
        <v>No hay ejecución</v>
      </c>
      <c r="P389" s="568" t="str">
        <f t="shared" si="49"/>
        <v>NA</v>
      </c>
      <c r="Q389" s="575"/>
      <c r="R389" s="575"/>
      <c r="S389" s="575"/>
      <c r="T389" s="567" t="str">
        <f t="shared" si="42"/>
        <v>No hay ejecución</v>
      </c>
      <c r="U389" s="568" t="str">
        <f t="shared" si="43"/>
        <v>NA</v>
      </c>
      <c r="V389" s="575"/>
      <c r="W389" s="575"/>
      <c r="X389" s="575"/>
      <c r="Y389" s="567" t="str">
        <f t="shared" si="47"/>
        <v>No hay ejecución</v>
      </c>
      <c r="Z389" s="568" t="str">
        <f t="shared" si="48"/>
        <v>NA</v>
      </c>
      <c r="AA389" s="575"/>
      <c r="AB389" s="575"/>
      <c r="AC389" s="575"/>
      <c r="AD389" s="575"/>
      <c r="AE389" s="575"/>
    </row>
    <row r="390" spans="1:31" ht="35.25" customHeight="1" thickTop="1" thickBot="1">
      <c r="A390" s="563">
        <v>23.1</v>
      </c>
      <c r="B390" s="564"/>
      <c r="C390" s="564"/>
      <c r="D390" s="564"/>
      <c r="E390" s="564"/>
      <c r="F390" s="577" t="s">
        <v>1383</v>
      </c>
      <c r="G390" s="578"/>
      <c r="H390" s="578"/>
      <c r="I390" s="567" t="str">
        <f t="shared" si="44"/>
        <v>No hay ejecución</v>
      </c>
      <c r="J390" s="568" t="str">
        <f t="shared" si="45"/>
        <v>NA</v>
      </c>
      <c r="K390" s="578"/>
      <c r="L390" s="575"/>
      <c r="M390" s="575"/>
      <c r="N390" s="575"/>
      <c r="O390" s="567" t="str">
        <f t="shared" si="46"/>
        <v>No hay ejecución</v>
      </c>
      <c r="P390" s="568" t="str">
        <f t="shared" si="49"/>
        <v>NA</v>
      </c>
      <c r="Q390" s="575"/>
      <c r="R390" s="575"/>
      <c r="S390" s="575"/>
      <c r="T390" s="567" t="str">
        <f t="shared" si="42"/>
        <v>No hay ejecución</v>
      </c>
      <c r="U390" s="568" t="str">
        <f t="shared" si="43"/>
        <v>NA</v>
      </c>
      <c r="V390" s="575"/>
      <c r="W390" s="575"/>
      <c r="X390" s="575"/>
      <c r="Y390" s="567" t="str">
        <f t="shared" si="47"/>
        <v>No hay ejecución</v>
      </c>
      <c r="Z390" s="568" t="str">
        <f t="shared" si="48"/>
        <v>NA</v>
      </c>
      <c r="AA390" s="575"/>
      <c r="AB390" s="575"/>
      <c r="AC390" s="575"/>
      <c r="AD390" s="575"/>
      <c r="AE390" s="575"/>
    </row>
    <row r="391" spans="1:31" ht="35.25" customHeight="1" thickTop="1" thickBot="1">
      <c r="A391" s="563">
        <v>24</v>
      </c>
      <c r="B391" s="564"/>
      <c r="C391" s="564"/>
      <c r="D391" s="564"/>
      <c r="E391" s="564"/>
      <c r="F391" s="565" t="s">
        <v>1384</v>
      </c>
      <c r="G391" s="569"/>
      <c r="H391" s="569"/>
      <c r="I391" s="567" t="str">
        <f t="shared" si="44"/>
        <v>No hay ejecución</v>
      </c>
      <c r="J391" s="568" t="str">
        <f t="shared" si="45"/>
        <v>NA</v>
      </c>
      <c r="K391" s="569"/>
      <c r="L391" s="575"/>
      <c r="M391" s="575"/>
      <c r="N391" s="575"/>
      <c r="O391" s="567" t="str">
        <f t="shared" si="46"/>
        <v>No hay ejecución</v>
      </c>
      <c r="P391" s="568" t="str">
        <f t="shared" si="49"/>
        <v>NA</v>
      </c>
      <c r="Q391" s="575"/>
      <c r="R391" s="575"/>
      <c r="S391" s="575"/>
      <c r="T391" s="567" t="str">
        <f t="shared" si="42"/>
        <v>No hay ejecución</v>
      </c>
      <c r="U391" s="568" t="str">
        <f t="shared" si="43"/>
        <v>NA</v>
      </c>
      <c r="V391" s="575"/>
      <c r="W391" s="575"/>
      <c r="X391" s="575"/>
      <c r="Y391" s="567" t="str">
        <f t="shared" si="47"/>
        <v>No hay ejecución</v>
      </c>
      <c r="Z391" s="568" t="str">
        <f t="shared" si="48"/>
        <v>NA</v>
      </c>
      <c r="AA391" s="575"/>
      <c r="AB391" s="575"/>
      <c r="AC391" s="575"/>
      <c r="AD391" s="575"/>
      <c r="AE391" s="575"/>
    </row>
    <row r="392" spans="1:31" ht="35.25" customHeight="1" thickTop="1" thickBot="1">
      <c r="A392" s="563">
        <v>24.1</v>
      </c>
      <c r="B392" s="564"/>
      <c r="C392" s="564"/>
      <c r="D392" s="564"/>
      <c r="E392" s="564"/>
      <c r="F392" s="594" t="s">
        <v>1384</v>
      </c>
      <c r="G392" s="595"/>
      <c r="H392" s="595"/>
      <c r="I392" s="567" t="str">
        <f t="shared" si="44"/>
        <v>No hay ejecución</v>
      </c>
      <c r="J392" s="568" t="str">
        <f t="shared" si="45"/>
        <v>NA</v>
      </c>
      <c r="K392" s="595"/>
      <c r="L392" s="575"/>
      <c r="M392" s="575"/>
      <c r="N392" s="575"/>
      <c r="O392" s="567" t="str">
        <f t="shared" si="46"/>
        <v>No hay ejecución</v>
      </c>
      <c r="P392" s="568" t="str">
        <f t="shared" si="49"/>
        <v>NA</v>
      </c>
      <c r="Q392" s="575"/>
      <c r="R392" s="575"/>
      <c r="S392" s="575"/>
      <c r="T392" s="567" t="str">
        <f t="shared" si="42"/>
        <v>No hay ejecución</v>
      </c>
      <c r="U392" s="568" t="str">
        <f t="shared" si="43"/>
        <v>NA</v>
      </c>
      <c r="V392" s="575"/>
      <c r="W392" s="575"/>
      <c r="X392" s="575"/>
      <c r="Y392" s="567" t="str">
        <f t="shared" si="47"/>
        <v>No hay ejecución</v>
      </c>
      <c r="Z392" s="568" t="str">
        <f t="shared" si="48"/>
        <v>NA</v>
      </c>
      <c r="AA392" s="575"/>
      <c r="AB392" s="575"/>
      <c r="AC392" s="575"/>
      <c r="AD392" s="575"/>
      <c r="AE392" s="575"/>
    </row>
    <row r="393" spans="1:31" ht="35.25" customHeight="1" thickTop="1" thickBot="1">
      <c r="A393" s="563">
        <v>24.1</v>
      </c>
      <c r="B393" s="564"/>
      <c r="C393" s="564"/>
      <c r="D393" s="564"/>
      <c r="E393" s="564"/>
      <c r="F393" s="594" t="s">
        <v>1384</v>
      </c>
      <c r="G393" s="595"/>
      <c r="H393" s="595"/>
      <c r="I393" s="567" t="str">
        <f t="shared" si="44"/>
        <v>No hay ejecución</v>
      </c>
      <c r="J393" s="568" t="str">
        <f t="shared" si="45"/>
        <v>NA</v>
      </c>
      <c r="K393" s="595"/>
      <c r="L393" s="575"/>
      <c r="M393" s="575"/>
      <c r="N393" s="575"/>
      <c r="O393" s="567" t="str">
        <f t="shared" si="46"/>
        <v>No hay ejecución</v>
      </c>
      <c r="P393" s="568" t="str">
        <f t="shared" si="49"/>
        <v>NA</v>
      </c>
      <c r="Q393" s="575"/>
      <c r="R393" s="575"/>
      <c r="S393" s="575"/>
      <c r="T393" s="567" t="str">
        <f t="shared" si="42"/>
        <v>No hay ejecución</v>
      </c>
      <c r="U393" s="568" t="str">
        <f t="shared" si="43"/>
        <v>NA</v>
      </c>
      <c r="V393" s="575"/>
      <c r="W393" s="575"/>
      <c r="X393" s="575"/>
      <c r="Y393" s="567" t="str">
        <f t="shared" si="47"/>
        <v>No hay ejecución</v>
      </c>
      <c r="Z393" s="568" t="str">
        <f t="shared" si="48"/>
        <v>NA</v>
      </c>
      <c r="AA393" s="575"/>
      <c r="AB393" s="575"/>
      <c r="AC393" s="575"/>
      <c r="AD393" s="575"/>
      <c r="AE393" s="575"/>
    </row>
    <row r="394" spans="1:31" ht="35.25" customHeight="1" thickTop="1" thickBot="1">
      <c r="A394" s="563">
        <v>24.1</v>
      </c>
      <c r="B394" s="564"/>
      <c r="C394" s="564"/>
      <c r="D394" s="564"/>
      <c r="E394" s="564"/>
      <c r="F394" s="594" t="s">
        <v>1384</v>
      </c>
      <c r="G394" s="595"/>
      <c r="H394" s="595"/>
      <c r="I394" s="567" t="str">
        <f t="shared" si="44"/>
        <v>No hay ejecución</v>
      </c>
      <c r="J394" s="568" t="str">
        <f t="shared" si="45"/>
        <v>NA</v>
      </c>
      <c r="K394" s="595"/>
      <c r="L394" s="575"/>
      <c r="M394" s="575"/>
      <c r="N394" s="575"/>
      <c r="O394" s="567" t="str">
        <f t="shared" si="46"/>
        <v>No hay ejecución</v>
      </c>
      <c r="P394" s="568" t="str">
        <f t="shared" si="49"/>
        <v>NA</v>
      </c>
      <c r="Q394" s="575"/>
      <c r="R394" s="575"/>
      <c r="S394" s="575"/>
      <c r="T394" s="567" t="str">
        <f t="shared" si="42"/>
        <v>No hay ejecución</v>
      </c>
      <c r="U394" s="568" t="str">
        <f t="shared" si="43"/>
        <v>NA</v>
      </c>
      <c r="V394" s="575"/>
      <c r="W394" s="575"/>
      <c r="X394" s="575"/>
      <c r="Y394" s="567" t="str">
        <f t="shared" si="47"/>
        <v>No hay ejecución</v>
      </c>
      <c r="Z394" s="568" t="str">
        <f t="shared" si="48"/>
        <v>NA</v>
      </c>
      <c r="AA394" s="575"/>
      <c r="AB394" s="575"/>
      <c r="AC394" s="575"/>
      <c r="AD394" s="575"/>
      <c r="AE394" s="575"/>
    </row>
    <row r="395" spans="1:31" ht="35.25" customHeight="1" thickTop="1" thickBot="1">
      <c r="A395" s="563">
        <v>24.1</v>
      </c>
      <c r="B395" s="564"/>
      <c r="C395" s="564"/>
      <c r="D395" s="564"/>
      <c r="E395" s="564"/>
      <c r="F395" s="594" t="s">
        <v>1384</v>
      </c>
      <c r="G395" s="595"/>
      <c r="H395" s="595"/>
      <c r="I395" s="567" t="str">
        <f t="shared" si="44"/>
        <v>No hay ejecución</v>
      </c>
      <c r="J395" s="568" t="str">
        <f t="shared" si="45"/>
        <v>NA</v>
      </c>
      <c r="K395" s="595"/>
      <c r="L395" s="575"/>
      <c r="M395" s="575"/>
      <c r="N395" s="575"/>
      <c r="O395" s="567" t="str">
        <f t="shared" si="46"/>
        <v>No hay ejecución</v>
      </c>
      <c r="P395" s="568" t="str">
        <f t="shared" si="49"/>
        <v>NA</v>
      </c>
      <c r="Q395" s="575"/>
      <c r="R395" s="575"/>
      <c r="S395" s="575"/>
      <c r="T395" s="567" t="str">
        <f t="shared" si="42"/>
        <v>No hay ejecución</v>
      </c>
      <c r="U395" s="568" t="str">
        <f t="shared" si="43"/>
        <v>NA</v>
      </c>
      <c r="V395" s="575"/>
      <c r="W395" s="575"/>
      <c r="X395" s="575"/>
      <c r="Y395" s="567" t="str">
        <f t="shared" si="47"/>
        <v>No hay ejecución</v>
      </c>
      <c r="Z395" s="568" t="str">
        <f t="shared" si="48"/>
        <v>NA</v>
      </c>
      <c r="AA395" s="575"/>
      <c r="AB395" s="575"/>
      <c r="AC395" s="575"/>
      <c r="AD395" s="575"/>
      <c r="AE395" s="575"/>
    </row>
    <row r="396" spans="1:31" ht="35.25" customHeight="1" thickTop="1" thickBot="1">
      <c r="A396" s="563">
        <v>24.1</v>
      </c>
      <c r="B396" s="564"/>
      <c r="C396" s="564"/>
      <c r="D396" s="564"/>
      <c r="E396" s="564"/>
      <c r="F396" s="594" t="s">
        <v>1384</v>
      </c>
      <c r="G396" s="595"/>
      <c r="H396" s="595"/>
      <c r="I396" s="567" t="str">
        <f t="shared" si="44"/>
        <v>No hay ejecución</v>
      </c>
      <c r="J396" s="568" t="str">
        <f t="shared" si="45"/>
        <v>NA</v>
      </c>
      <c r="K396" s="595"/>
      <c r="L396" s="575"/>
      <c r="M396" s="575"/>
      <c r="N396" s="575"/>
      <c r="O396" s="567" t="str">
        <f t="shared" si="46"/>
        <v>No hay ejecución</v>
      </c>
      <c r="P396" s="568" t="str">
        <f t="shared" si="49"/>
        <v>NA</v>
      </c>
      <c r="Q396" s="575"/>
      <c r="R396" s="575"/>
      <c r="S396" s="575"/>
      <c r="T396" s="567" t="str">
        <f t="shared" si="42"/>
        <v>No hay ejecución</v>
      </c>
      <c r="U396" s="568" t="str">
        <f t="shared" si="43"/>
        <v>NA</v>
      </c>
      <c r="V396" s="575"/>
      <c r="W396" s="575"/>
      <c r="X396" s="575"/>
      <c r="Y396" s="567" t="str">
        <f t="shared" si="47"/>
        <v>No hay ejecución</v>
      </c>
      <c r="Z396" s="568" t="str">
        <f t="shared" si="48"/>
        <v>NA</v>
      </c>
      <c r="AA396" s="575"/>
      <c r="AB396" s="575"/>
      <c r="AC396" s="575"/>
      <c r="AD396" s="575"/>
      <c r="AE396" s="575"/>
    </row>
    <row r="397" spans="1:31" ht="35.25" customHeight="1" thickTop="1" thickBot="1">
      <c r="A397" s="563">
        <v>24.1</v>
      </c>
      <c r="B397" s="564"/>
      <c r="C397" s="564"/>
      <c r="D397" s="564"/>
      <c r="E397" s="564"/>
      <c r="F397" s="594" t="s">
        <v>1384</v>
      </c>
      <c r="G397" s="595"/>
      <c r="H397" s="595"/>
      <c r="I397" s="567" t="str">
        <f t="shared" si="44"/>
        <v>No hay ejecución</v>
      </c>
      <c r="J397" s="568" t="str">
        <f t="shared" si="45"/>
        <v>NA</v>
      </c>
      <c r="K397" s="595"/>
      <c r="L397" s="575"/>
      <c r="M397" s="575"/>
      <c r="N397" s="575"/>
      <c r="O397" s="567" t="str">
        <f t="shared" si="46"/>
        <v>No hay ejecución</v>
      </c>
      <c r="P397" s="568" t="str">
        <f t="shared" si="49"/>
        <v>NA</v>
      </c>
      <c r="Q397" s="575"/>
      <c r="R397" s="575"/>
      <c r="S397" s="575"/>
      <c r="T397" s="567" t="str">
        <f t="shared" ref="T397:T429" si="50">IF(S397="","No hay ejecución",IF(AND(R397=0),"No hay Programación", S397/R397))</f>
        <v>No hay ejecución</v>
      </c>
      <c r="U397" s="568" t="str">
        <f t="shared" ref="U397:U429" si="51">IF(T397="No hay ejecución","NA",IF(T397&gt;=90%,"De acuerdo con lo programado",IF(T397&gt;=51%,"Atraso Leve",IF(T397&lt;=50%,"En riesgo cumplimiento"))))</f>
        <v>NA</v>
      </c>
      <c r="V397" s="575"/>
      <c r="W397" s="575"/>
      <c r="X397" s="575"/>
      <c r="Y397" s="567" t="str">
        <f t="shared" si="47"/>
        <v>No hay ejecución</v>
      </c>
      <c r="Z397" s="568" t="str">
        <f t="shared" si="48"/>
        <v>NA</v>
      </c>
      <c r="AA397" s="575"/>
      <c r="AB397" s="575"/>
      <c r="AC397" s="575"/>
      <c r="AD397" s="575"/>
      <c r="AE397" s="575"/>
    </row>
    <row r="398" spans="1:31" ht="35.25" customHeight="1" thickTop="1" thickBot="1">
      <c r="A398" s="563">
        <v>25</v>
      </c>
      <c r="B398" s="564"/>
      <c r="C398" s="564"/>
      <c r="D398" s="564"/>
      <c r="E398" s="564"/>
      <c r="F398" s="565" t="s">
        <v>1385</v>
      </c>
      <c r="G398" s="569"/>
      <c r="H398" s="569"/>
      <c r="I398" s="567" t="str">
        <f t="shared" ref="I398:I429" si="52">IF(H398="","No hay ejecución",IF(AND(G398=0),"No hay Programación", H398/G398))</f>
        <v>No hay ejecución</v>
      </c>
      <c r="J398" s="568" t="str">
        <f t="shared" ref="J398:J429" si="53">IF(I398="No hay ejecución","NA",IF(I398&gt;=90%,"De acuerdo con lo programado",IF(I398&gt;=51%,"Atraso Leve",IF(I398&lt;=50%,"En riesgo cumplimiento"))))</f>
        <v>NA</v>
      </c>
      <c r="K398" s="569"/>
      <c r="L398" s="575"/>
      <c r="M398" s="575"/>
      <c r="N398" s="575"/>
      <c r="O398" s="567" t="str">
        <f t="shared" ref="O398:O429" si="54">IF(N398="","No hay ejecución",IF(AND(M398=0),"No hay Programación", N398/M398))</f>
        <v>No hay ejecución</v>
      </c>
      <c r="P398" s="568" t="str">
        <f t="shared" si="49"/>
        <v>NA</v>
      </c>
      <c r="Q398" s="575"/>
      <c r="R398" s="575"/>
      <c r="S398" s="575"/>
      <c r="T398" s="567" t="str">
        <f t="shared" si="50"/>
        <v>No hay ejecución</v>
      </c>
      <c r="U398" s="568" t="str">
        <f t="shared" si="51"/>
        <v>NA</v>
      </c>
      <c r="V398" s="575"/>
      <c r="W398" s="575"/>
      <c r="X398" s="575"/>
      <c r="Y398" s="567" t="str">
        <f t="shared" si="47"/>
        <v>No hay ejecución</v>
      </c>
      <c r="Z398" s="568" t="str">
        <f t="shared" si="48"/>
        <v>NA</v>
      </c>
      <c r="AA398" s="575"/>
      <c r="AB398" s="575"/>
      <c r="AC398" s="575"/>
      <c r="AD398" s="575"/>
      <c r="AE398" s="575"/>
    </row>
    <row r="399" spans="1:31" ht="35.25" customHeight="1" thickTop="1" thickBot="1">
      <c r="A399" s="563">
        <v>25.1</v>
      </c>
      <c r="B399" s="564"/>
      <c r="C399" s="564"/>
      <c r="D399" s="564"/>
      <c r="E399" s="564"/>
      <c r="F399" s="594" t="s">
        <v>1385</v>
      </c>
      <c r="G399" s="595"/>
      <c r="H399" s="595"/>
      <c r="I399" s="567" t="str">
        <f t="shared" si="52"/>
        <v>No hay ejecución</v>
      </c>
      <c r="J399" s="568" t="str">
        <f t="shared" si="53"/>
        <v>NA</v>
      </c>
      <c r="K399" s="595"/>
      <c r="L399" s="575"/>
      <c r="M399" s="575"/>
      <c r="N399" s="575"/>
      <c r="O399" s="567" t="str">
        <f t="shared" si="54"/>
        <v>No hay ejecución</v>
      </c>
      <c r="P399" s="568" t="str">
        <f t="shared" si="49"/>
        <v>NA</v>
      </c>
      <c r="Q399" s="575"/>
      <c r="R399" s="575"/>
      <c r="S399" s="575"/>
      <c r="T399" s="567" t="str">
        <f t="shared" si="50"/>
        <v>No hay ejecución</v>
      </c>
      <c r="U399" s="568" t="str">
        <f t="shared" si="51"/>
        <v>NA</v>
      </c>
      <c r="V399" s="575"/>
      <c r="W399" s="575"/>
      <c r="X399" s="575"/>
      <c r="Y399" s="567" t="str">
        <f t="shared" ref="Y399:Y429" si="55">IF(X399="","No hay ejecución",IF(AND(W399=0),"No hay Programación", X399/W399))</f>
        <v>No hay ejecución</v>
      </c>
      <c r="Z399" s="568" t="str">
        <f t="shared" ref="Z399:Z429" si="56">IF(Y399="No hay ejecución","NA",IF(Y399&gt;=90%,"De acuerdo con lo programado",IF(Y399&gt;=51%,"Atraso Leve",IF(Y399&lt;=50%,"En riesgo cumplimiento"))))</f>
        <v>NA</v>
      </c>
      <c r="AA399" s="575"/>
      <c r="AB399" s="575"/>
      <c r="AC399" s="575"/>
      <c r="AD399" s="575"/>
      <c r="AE399" s="575"/>
    </row>
    <row r="400" spans="1:31" ht="35.25" customHeight="1" thickTop="1" thickBot="1">
      <c r="A400" s="563">
        <v>25.1</v>
      </c>
      <c r="B400" s="564"/>
      <c r="C400" s="564"/>
      <c r="D400" s="564"/>
      <c r="E400" s="564"/>
      <c r="F400" s="594" t="s">
        <v>1385</v>
      </c>
      <c r="G400" s="595"/>
      <c r="H400" s="595"/>
      <c r="I400" s="567" t="str">
        <f t="shared" si="52"/>
        <v>No hay ejecución</v>
      </c>
      <c r="J400" s="568" t="str">
        <f t="shared" si="53"/>
        <v>NA</v>
      </c>
      <c r="K400" s="595"/>
      <c r="L400" s="575"/>
      <c r="M400" s="575"/>
      <c r="N400" s="575"/>
      <c r="O400" s="567" t="str">
        <f t="shared" si="54"/>
        <v>No hay ejecución</v>
      </c>
      <c r="P400" s="568" t="str">
        <f t="shared" si="49"/>
        <v>NA</v>
      </c>
      <c r="Q400" s="575"/>
      <c r="R400" s="575"/>
      <c r="S400" s="575"/>
      <c r="T400" s="567" t="str">
        <f t="shared" si="50"/>
        <v>No hay ejecución</v>
      </c>
      <c r="U400" s="568" t="str">
        <f t="shared" si="51"/>
        <v>NA</v>
      </c>
      <c r="V400" s="575"/>
      <c r="W400" s="575"/>
      <c r="X400" s="575"/>
      <c r="Y400" s="567" t="str">
        <f t="shared" si="55"/>
        <v>No hay ejecución</v>
      </c>
      <c r="Z400" s="568" t="str">
        <f t="shared" si="56"/>
        <v>NA</v>
      </c>
      <c r="AA400" s="575"/>
      <c r="AB400" s="575"/>
      <c r="AC400" s="575"/>
      <c r="AD400" s="575"/>
      <c r="AE400" s="575"/>
    </row>
    <row r="401" spans="1:31" ht="35.25" customHeight="1" thickTop="1" thickBot="1">
      <c r="A401" s="563">
        <v>25.1</v>
      </c>
      <c r="B401" s="564"/>
      <c r="C401" s="564"/>
      <c r="D401" s="564"/>
      <c r="E401" s="564"/>
      <c r="F401" s="594" t="s">
        <v>1385</v>
      </c>
      <c r="G401" s="595"/>
      <c r="H401" s="595"/>
      <c r="I401" s="567" t="str">
        <f t="shared" si="52"/>
        <v>No hay ejecución</v>
      </c>
      <c r="J401" s="568" t="str">
        <f t="shared" si="53"/>
        <v>NA</v>
      </c>
      <c r="K401" s="595"/>
      <c r="L401" s="575"/>
      <c r="M401" s="575"/>
      <c r="N401" s="575"/>
      <c r="O401" s="567" t="str">
        <f t="shared" si="54"/>
        <v>No hay ejecución</v>
      </c>
      <c r="P401" s="568" t="str">
        <f t="shared" si="49"/>
        <v>NA</v>
      </c>
      <c r="Q401" s="575"/>
      <c r="R401" s="575"/>
      <c r="S401" s="575"/>
      <c r="T401" s="567" t="str">
        <f t="shared" si="50"/>
        <v>No hay ejecución</v>
      </c>
      <c r="U401" s="568" t="str">
        <f t="shared" si="51"/>
        <v>NA</v>
      </c>
      <c r="V401" s="575"/>
      <c r="W401" s="575"/>
      <c r="X401" s="575"/>
      <c r="Y401" s="567" t="str">
        <f t="shared" si="55"/>
        <v>No hay ejecución</v>
      </c>
      <c r="Z401" s="568" t="str">
        <f t="shared" si="56"/>
        <v>NA</v>
      </c>
      <c r="AA401" s="575"/>
      <c r="AB401" s="575"/>
      <c r="AC401" s="575"/>
      <c r="AD401" s="575"/>
      <c r="AE401" s="575"/>
    </row>
    <row r="402" spans="1:31" ht="35.25" customHeight="1" thickTop="1" thickBot="1">
      <c r="A402" s="563">
        <v>25.1</v>
      </c>
      <c r="B402" s="564"/>
      <c r="C402" s="564"/>
      <c r="D402" s="564"/>
      <c r="E402" s="564"/>
      <c r="F402" s="594" t="s">
        <v>1385</v>
      </c>
      <c r="G402" s="595"/>
      <c r="H402" s="595"/>
      <c r="I402" s="567" t="str">
        <f t="shared" si="52"/>
        <v>No hay ejecución</v>
      </c>
      <c r="J402" s="568" t="str">
        <f t="shared" si="53"/>
        <v>NA</v>
      </c>
      <c r="K402" s="595"/>
      <c r="L402" s="575"/>
      <c r="M402" s="575"/>
      <c r="N402" s="575"/>
      <c r="O402" s="567" t="str">
        <f t="shared" si="54"/>
        <v>No hay ejecución</v>
      </c>
      <c r="P402" s="568" t="str">
        <f t="shared" ref="P402:P429" si="57">IF(O402="No hay ejecución","NA",IF(O402&gt;=90%,"De acuerdo con lo programado",IF(O402&gt;=51%,"Atraso Leve",IF(O402&lt;=50%,"En riesgo cumplimiento"))))</f>
        <v>NA</v>
      </c>
      <c r="Q402" s="575"/>
      <c r="R402" s="575"/>
      <c r="S402" s="575"/>
      <c r="T402" s="567" t="str">
        <f t="shared" si="50"/>
        <v>No hay ejecución</v>
      </c>
      <c r="U402" s="568" t="str">
        <f t="shared" si="51"/>
        <v>NA</v>
      </c>
      <c r="V402" s="575"/>
      <c r="W402" s="575"/>
      <c r="X402" s="575"/>
      <c r="Y402" s="567" t="str">
        <f t="shared" si="55"/>
        <v>No hay ejecución</v>
      </c>
      <c r="Z402" s="568" t="str">
        <f t="shared" si="56"/>
        <v>NA</v>
      </c>
      <c r="AA402" s="575"/>
      <c r="AB402" s="575"/>
      <c r="AC402" s="575"/>
      <c r="AD402" s="575"/>
      <c r="AE402" s="575"/>
    </row>
    <row r="403" spans="1:31" ht="35.25" customHeight="1" thickTop="1" thickBot="1">
      <c r="A403" s="563">
        <v>25.1</v>
      </c>
      <c r="B403" s="564"/>
      <c r="C403" s="564"/>
      <c r="D403" s="564"/>
      <c r="E403" s="564"/>
      <c r="F403" s="594" t="s">
        <v>1385</v>
      </c>
      <c r="G403" s="595"/>
      <c r="H403" s="595"/>
      <c r="I403" s="567" t="str">
        <f t="shared" si="52"/>
        <v>No hay ejecución</v>
      </c>
      <c r="J403" s="568" t="str">
        <f t="shared" si="53"/>
        <v>NA</v>
      </c>
      <c r="K403" s="595"/>
      <c r="L403" s="575"/>
      <c r="M403" s="575"/>
      <c r="N403" s="575"/>
      <c r="O403" s="567" t="str">
        <f t="shared" si="54"/>
        <v>No hay ejecución</v>
      </c>
      <c r="P403" s="568" t="str">
        <f t="shared" si="57"/>
        <v>NA</v>
      </c>
      <c r="Q403" s="575"/>
      <c r="R403" s="575"/>
      <c r="S403" s="575"/>
      <c r="T403" s="567" t="str">
        <f t="shared" si="50"/>
        <v>No hay ejecución</v>
      </c>
      <c r="U403" s="568" t="str">
        <f t="shared" si="51"/>
        <v>NA</v>
      </c>
      <c r="V403" s="575"/>
      <c r="W403" s="575"/>
      <c r="X403" s="575"/>
      <c r="Y403" s="567" t="str">
        <f t="shared" si="55"/>
        <v>No hay ejecución</v>
      </c>
      <c r="Z403" s="568" t="str">
        <f t="shared" si="56"/>
        <v>NA</v>
      </c>
      <c r="AA403" s="575"/>
      <c r="AB403" s="575"/>
      <c r="AC403" s="575"/>
      <c r="AD403" s="575"/>
      <c r="AE403" s="575"/>
    </row>
    <row r="404" spans="1:31" ht="35.25" customHeight="1" thickTop="1" thickBot="1">
      <c r="A404" s="563">
        <v>25.2</v>
      </c>
      <c r="B404" s="564"/>
      <c r="C404" s="564"/>
      <c r="D404" s="564"/>
      <c r="E404" s="564"/>
      <c r="F404" s="594" t="s">
        <v>1386</v>
      </c>
      <c r="G404" s="595"/>
      <c r="H404" s="595"/>
      <c r="I404" s="567" t="str">
        <f t="shared" si="52"/>
        <v>No hay ejecución</v>
      </c>
      <c r="J404" s="568" t="str">
        <f t="shared" si="53"/>
        <v>NA</v>
      </c>
      <c r="K404" s="595"/>
      <c r="L404" s="575"/>
      <c r="M404" s="575"/>
      <c r="N404" s="575"/>
      <c r="O404" s="567" t="str">
        <f t="shared" si="54"/>
        <v>No hay ejecución</v>
      </c>
      <c r="P404" s="568" t="str">
        <f t="shared" si="57"/>
        <v>NA</v>
      </c>
      <c r="Q404" s="575"/>
      <c r="R404" s="575"/>
      <c r="S404" s="575"/>
      <c r="T404" s="567" t="str">
        <f t="shared" si="50"/>
        <v>No hay ejecución</v>
      </c>
      <c r="U404" s="568" t="str">
        <f t="shared" si="51"/>
        <v>NA</v>
      </c>
      <c r="V404" s="575"/>
      <c r="W404" s="575"/>
      <c r="X404" s="575"/>
      <c r="Y404" s="567" t="str">
        <f t="shared" si="55"/>
        <v>No hay ejecución</v>
      </c>
      <c r="Z404" s="568" t="str">
        <f t="shared" si="56"/>
        <v>NA</v>
      </c>
      <c r="AA404" s="575"/>
      <c r="AB404" s="575"/>
      <c r="AC404" s="575"/>
      <c r="AD404" s="575"/>
      <c r="AE404" s="575"/>
    </row>
    <row r="405" spans="1:31" ht="35.25" customHeight="1" thickTop="1" thickBot="1">
      <c r="A405" s="563">
        <v>25.3</v>
      </c>
      <c r="B405" s="564"/>
      <c r="C405" s="564"/>
      <c r="D405" s="564"/>
      <c r="E405" s="564"/>
      <c r="F405" s="594" t="s">
        <v>1387</v>
      </c>
      <c r="G405" s="595"/>
      <c r="H405" s="595"/>
      <c r="I405" s="567" t="str">
        <f t="shared" si="52"/>
        <v>No hay ejecución</v>
      </c>
      <c r="J405" s="568" t="str">
        <f t="shared" si="53"/>
        <v>NA</v>
      </c>
      <c r="K405" s="595"/>
      <c r="L405" s="575"/>
      <c r="M405" s="575"/>
      <c r="N405" s="575"/>
      <c r="O405" s="567" t="str">
        <f t="shared" si="54"/>
        <v>No hay ejecución</v>
      </c>
      <c r="P405" s="568" t="str">
        <f t="shared" si="57"/>
        <v>NA</v>
      </c>
      <c r="Q405" s="575"/>
      <c r="R405" s="575"/>
      <c r="S405" s="575"/>
      <c r="T405" s="567" t="str">
        <f t="shared" si="50"/>
        <v>No hay ejecución</v>
      </c>
      <c r="U405" s="568" t="str">
        <f t="shared" si="51"/>
        <v>NA</v>
      </c>
      <c r="V405" s="575"/>
      <c r="W405" s="575"/>
      <c r="X405" s="575"/>
      <c r="Y405" s="567" t="str">
        <f t="shared" si="55"/>
        <v>No hay ejecución</v>
      </c>
      <c r="Z405" s="568" t="str">
        <f t="shared" si="56"/>
        <v>NA</v>
      </c>
      <c r="AA405" s="575"/>
      <c r="AB405" s="575"/>
      <c r="AC405" s="575"/>
      <c r="AD405" s="575"/>
      <c r="AE405" s="575"/>
    </row>
    <row r="406" spans="1:31" ht="35.25" customHeight="1" thickTop="1" thickBot="1">
      <c r="A406" s="563">
        <v>25.3</v>
      </c>
      <c r="B406" s="564"/>
      <c r="C406" s="564"/>
      <c r="D406" s="564"/>
      <c r="E406" s="564"/>
      <c r="F406" s="594" t="s">
        <v>1387</v>
      </c>
      <c r="G406" s="595"/>
      <c r="H406" s="595"/>
      <c r="I406" s="567" t="str">
        <f t="shared" si="52"/>
        <v>No hay ejecución</v>
      </c>
      <c r="J406" s="568" t="str">
        <f t="shared" si="53"/>
        <v>NA</v>
      </c>
      <c r="K406" s="595"/>
      <c r="L406" s="575"/>
      <c r="M406" s="575"/>
      <c r="N406" s="575"/>
      <c r="O406" s="567" t="str">
        <f t="shared" si="54"/>
        <v>No hay ejecución</v>
      </c>
      <c r="P406" s="568" t="str">
        <f t="shared" si="57"/>
        <v>NA</v>
      </c>
      <c r="Q406" s="575"/>
      <c r="R406" s="575"/>
      <c r="S406" s="575"/>
      <c r="T406" s="567" t="str">
        <f t="shared" si="50"/>
        <v>No hay ejecución</v>
      </c>
      <c r="U406" s="568" t="str">
        <f t="shared" si="51"/>
        <v>NA</v>
      </c>
      <c r="V406" s="575"/>
      <c r="W406" s="575"/>
      <c r="X406" s="575"/>
      <c r="Y406" s="567" t="str">
        <f t="shared" si="55"/>
        <v>No hay ejecución</v>
      </c>
      <c r="Z406" s="568" t="str">
        <f t="shared" si="56"/>
        <v>NA</v>
      </c>
      <c r="AA406" s="575"/>
      <c r="AB406" s="575"/>
      <c r="AC406" s="575"/>
      <c r="AD406" s="575"/>
      <c r="AE406" s="575"/>
    </row>
    <row r="407" spans="1:31" ht="35.25" customHeight="1" thickTop="1" thickBot="1">
      <c r="A407" s="563">
        <v>25.3</v>
      </c>
      <c r="B407" s="564"/>
      <c r="C407" s="564"/>
      <c r="D407" s="564"/>
      <c r="E407" s="564"/>
      <c r="F407" s="594" t="s">
        <v>1387</v>
      </c>
      <c r="G407" s="595"/>
      <c r="H407" s="595"/>
      <c r="I407" s="567" t="str">
        <f t="shared" si="52"/>
        <v>No hay ejecución</v>
      </c>
      <c r="J407" s="568" t="str">
        <f t="shared" si="53"/>
        <v>NA</v>
      </c>
      <c r="K407" s="595"/>
      <c r="L407" s="575"/>
      <c r="M407" s="575"/>
      <c r="N407" s="575"/>
      <c r="O407" s="567" t="str">
        <f t="shared" si="54"/>
        <v>No hay ejecución</v>
      </c>
      <c r="P407" s="568" t="str">
        <f t="shared" si="57"/>
        <v>NA</v>
      </c>
      <c r="Q407" s="575"/>
      <c r="R407" s="575"/>
      <c r="S407" s="575"/>
      <c r="T407" s="567" t="str">
        <f t="shared" si="50"/>
        <v>No hay ejecución</v>
      </c>
      <c r="U407" s="568" t="str">
        <f t="shared" si="51"/>
        <v>NA</v>
      </c>
      <c r="V407" s="575"/>
      <c r="W407" s="575"/>
      <c r="X407" s="575"/>
      <c r="Y407" s="567" t="str">
        <f t="shared" si="55"/>
        <v>No hay ejecución</v>
      </c>
      <c r="Z407" s="568" t="str">
        <f t="shared" si="56"/>
        <v>NA</v>
      </c>
      <c r="AA407" s="575"/>
      <c r="AB407" s="575"/>
      <c r="AC407" s="575"/>
      <c r="AD407" s="575"/>
      <c r="AE407" s="575"/>
    </row>
    <row r="408" spans="1:31" ht="35.25" customHeight="1" thickTop="1" thickBot="1">
      <c r="A408" s="563">
        <v>26</v>
      </c>
      <c r="B408" s="564"/>
      <c r="C408" s="564"/>
      <c r="D408" s="564"/>
      <c r="E408" s="564"/>
      <c r="F408" s="596" t="s">
        <v>1388</v>
      </c>
      <c r="G408" s="631"/>
      <c r="H408" s="631"/>
      <c r="I408" s="567" t="str">
        <f t="shared" si="52"/>
        <v>No hay ejecución</v>
      </c>
      <c r="J408" s="568" t="str">
        <f t="shared" si="53"/>
        <v>NA</v>
      </c>
      <c r="K408" s="631"/>
      <c r="L408" s="575"/>
      <c r="M408" s="575"/>
      <c r="N408" s="575"/>
      <c r="O408" s="567" t="str">
        <f t="shared" si="54"/>
        <v>No hay ejecución</v>
      </c>
      <c r="P408" s="568" t="str">
        <f t="shared" si="57"/>
        <v>NA</v>
      </c>
      <c r="Q408" s="575"/>
      <c r="R408" s="575"/>
      <c r="S408" s="575"/>
      <c r="T408" s="567" t="str">
        <f t="shared" si="50"/>
        <v>No hay ejecución</v>
      </c>
      <c r="U408" s="568" t="str">
        <f t="shared" si="51"/>
        <v>NA</v>
      </c>
      <c r="V408" s="575"/>
      <c r="W408" s="575"/>
      <c r="X408" s="575"/>
      <c r="Y408" s="567" t="str">
        <f t="shared" si="55"/>
        <v>No hay ejecución</v>
      </c>
      <c r="Z408" s="568" t="str">
        <f t="shared" si="56"/>
        <v>NA</v>
      </c>
      <c r="AA408" s="575"/>
      <c r="AB408" s="575"/>
      <c r="AC408" s="575"/>
      <c r="AD408" s="575"/>
      <c r="AE408" s="575"/>
    </row>
    <row r="409" spans="1:31" ht="35.25" customHeight="1" thickTop="1" thickBot="1">
      <c r="A409" s="563">
        <v>26.1</v>
      </c>
      <c r="B409" s="564"/>
      <c r="C409" s="564"/>
      <c r="D409" s="564"/>
      <c r="E409" s="564"/>
      <c r="F409" s="599" t="s">
        <v>1389</v>
      </c>
      <c r="G409" s="632"/>
      <c r="H409" s="632"/>
      <c r="I409" s="567" t="str">
        <f t="shared" si="52"/>
        <v>No hay ejecución</v>
      </c>
      <c r="J409" s="568" t="str">
        <f t="shared" si="53"/>
        <v>NA</v>
      </c>
      <c r="K409" s="632"/>
      <c r="L409" s="575"/>
      <c r="M409" s="575"/>
      <c r="N409" s="575"/>
      <c r="O409" s="567" t="str">
        <f t="shared" si="54"/>
        <v>No hay ejecución</v>
      </c>
      <c r="P409" s="568" t="str">
        <f t="shared" si="57"/>
        <v>NA</v>
      </c>
      <c r="Q409" s="575"/>
      <c r="R409" s="575"/>
      <c r="S409" s="575"/>
      <c r="T409" s="567" t="str">
        <f t="shared" si="50"/>
        <v>No hay ejecución</v>
      </c>
      <c r="U409" s="568" t="str">
        <f t="shared" si="51"/>
        <v>NA</v>
      </c>
      <c r="V409" s="575"/>
      <c r="W409" s="575"/>
      <c r="X409" s="575"/>
      <c r="Y409" s="567" t="str">
        <f t="shared" si="55"/>
        <v>No hay ejecución</v>
      </c>
      <c r="Z409" s="568" t="str">
        <f t="shared" si="56"/>
        <v>NA</v>
      </c>
      <c r="AA409" s="575"/>
      <c r="AB409" s="575"/>
      <c r="AC409" s="575"/>
      <c r="AD409" s="575"/>
      <c r="AE409" s="575"/>
    </row>
    <row r="410" spans="1:31" ht="35.25" customHeight="1" thickTop="1" thickBot="1">
      <c r="A410" s="563">
        <v>26.2</v>
      </c>
      <c r="B410" s="564"/>
      <c r="C410" s="564"/>
      <c r="D410" s="564"/>
      <c r="E410" s="564"/>
      <c r="F410" s="599" t="s">
        <v>1390</v>
      </c>
      <c r="G410" s="632"/>
      <c r="H410" s="632"/>
      <c r="I410" s="567" t="str">
        <f t="shared" si="52"/>
        <v>No hay ejecución</v>
      </c>
      <c r="J410" s="568" t="str">
        <f t="shared" si="53"/>
        <v>NA</v>
      </c>
      <c r="K410" s="632"/>
      <c r="L410" s="575"/>
      <c r="M410" s="575"/>
      <c r="N410" s="575"/>
      <c r="O410" s="567" t="str">
        <f t="shared" si="54"/>
        <v>No hay ejecución</v>
      </c>
      <c r="P410" s="568" t="str">
        <f t="shared" si="57"/>
        <v>NA</v>
      </c>
      <c r="Q410" s="575"/>
      <c r="R410" s="575"/>
      <c r="S410" s="575"/>
      <c r="T410" s="567" t="str">
        <f t="shared" si="50"/>
        <v>No hay ejecución</v>
      </c>
      <c r="U410" s="568" t="str">
        <f t="shared" si="51"/>
        <v>NA</v>
      </c>
      <c r="V410" s="575"/>
      <c r="W410" s="575"/>
      <c r="X410" s="575"/>
      <c r="Y410" s="567" t="str">
        <f t="shared" si="55"/>
        <v>No hay ejecución</v>
      </c>
      <c r="Z410" s="568" t="str">
        <f t="shared" si="56"/>
        <v>NA</v>
      </c>
      <c r="AA410" s="575"/>
      <c r="AB410" s="575"/>
      <c r="AC410" s="575"/>
      <c r="AD410" s="575"/>
      <c r="AE410" s="575"/>
    </row>
    <row r="411" spans="1:31" ht="35.25" customHeight="1" thickTop="1" thickBot="1">
      <c r="A411" s="563">
        <v>26.3</v>
      </c>
      <c r="B411" s="564"/>
      <c r="C411" s="564"/>
      <c r="D411" s="564"/>
      <c r="E411" s="564"/>
      <c r="F411" s="599" t="s">
        <v>1391</v>
      </c>
      <c r="G411" s="632"/>
      <c r="H411" s="632"/>
      <c r="I411" s="567" t="str">
        <f t="shared" si="52"/>
        <v>No hay ejecución</v>
      </c>
      <c r="J411" s="568" t="str">
        <f t="shared" si="53"/>
        <v>NA</v>
      </c>
      <c r="K411" s="632"/>
      <c r="L411" s="575"/>
      <c r="M411" s="575"/>
      <c r="N411" s="575"/>
      <c r="O411" s="567" t="str">
        <f t="shared" si="54"/>
        <v>No hay ejecución</v>
      </c>
      <c r="P411" s="568" t="str">
        <f t="shared" si="57"/>
        <v>NA</v>
      </c>
      <c r="Q411" s="575"/>
      <c r="R411" s="575"/>
      <c r="S411" s="575"/>
      <c r="T411" s="567" t="str">
        <f t="shared" si="50"/>
        <v>No hay ejecución</v>
      </c>
      <c r="U411" s="568" t="str">
        <f t="shared" si="51"/>
        <v>NA</v>
      </c>
      <c r="V411" s="575"/>
      <c r="W411" s="575"/>
      <c r="X411" s="575"/>
      <c r="Y411" s="567" t="str">
        <f t="shared" si="55"/>
        <v>No hay ejecución</v>
      </c>
      <c r="Z411" s="568" t="str">
        <f t="shared" si="56"/>
        <v>NA</v>
      </c>
      <c r="AA411" s="575"/>
      <c r="AB411" s="575"/>
      <c r="AC411" s="575"/>
      <c r="AD411" s="575"/>
      <c r="AE411" s="575"/>
    </row>
    <row r="412" spans="1:31" ht="35.25" customHeight="1" thickTop="1" thickBot="1">
      <c r="A412" s="563">
        <v>26.4</v>
      </c>
      <c r="B412" s="564"/>
      <c r="C412" s="564"/>
      <c r="D412" s="564"/>
      <c r="E412" s="564"/>
      <c r="F412" s="599" t="s">
        <v>1392</v>
      </c>
      <c r="G412" s="632"/>
      <c r="H412" s="632"/>
      <c r="I412" s="567" t="str">
        <f t="shared" si="52"/>
        <v>No hay ejecución</v>
      </c>
      <c r="J412" s="568" t="str">
        <f t="shared" si="53"/>
        <v>NA</v>
      </c>
      <c r="K412" s="632"/>
      <c r="L412" s="575"/>
      <c r="M412" s="575"/>
      <c r="N412" s="575"/>
      <c r="O412" s="567" t="str">
        <f t="shared" si="54"/>
        <v>No hay ejecución</v>
      </c>
      <c r="P412" s="568" t="str">
        <f t="shared" si="57"/>
        <v>NA</v>
      </c>
      <c r="Q412" s="575"/>
      <c r="R412" s="575"/>
      <c r="S412" s="575"/>
      <c r="T412" s="567" t="str">
        <f t="shared" si="50"/>
        <v>No hay ejecución</v>
      </c>
      <c r="U412" s="568" t="str">
        <f t="shared" si="51"/>
        <v>NA</v>
      </c>
      <c r="V412" s="575"/>
      <c r="W412" s="575"/>
      <c r="X412" s="575"/>
      <c r="Y412" s="567" t="str">
        <f t="shared" si="55"/>
        <v>No hay ejecución</v>
      </c>
      <c r="Z412" s="568" t="str">
        <f t="shared" si="56"/>
        <v>NA</v>
      </c>
      <c r="AA412" s="575"/>
      <c r="AB412" s="575"/>
      <c r="AC412" s="575"/>
      <c r="AD412" s="575"/>
      <c r="AE412" s="575"/>
    </row>
    <row r="413" spans="1:31" ht="35.25" customHeight="1" thickTop="1" thickBot="1">
      <c r="A413" s="563">
        <v>26.5</v>
      </c>
      <c r="B413" s="564"/>
      <c r="C413" s="564"/>
      <c r="D413" s="564"/>
      <c r="E413" s="564"/>
      <c r="F413" s="599" t="s">
        <v>1393</v>
      </c>
      <c r="G413" s="632"/>
      <c r="H413" s="632"/>
      <c r="I413" s="567" t="str">
        <f t="shared" si="52"/>
        <v>No hay ejecución</v>
      </c>
      <c r="J413" s="568" t="str">
        <f t="shared" si="53"/>
        <v>NA</v>
      </c>
      <c r="K413" s="632"/>
      <c r="L413" s="575"/>
      <c r="M413" s="575"/>
      <c r="N413" s="575"/>
      <c r="O413" s="567" t="str">
        <f t="shared" si="54"/>
        <v>No hay ejecución</v>
      </c>
      <c r="P413" s="568" t="str">
        <f t="shared" si="57"/>
        <v>NA</v>
      </c>
      <c r="Q413" s="575"/>
      <c r="R413" s="575"/>
      <c r="S413" s="575"/>
      <c r="T413" s="567" t="str">
        <f t="shared" si="50"/>
        <v>No hay ejecución</v>
      </c>
      <c r="U413" s="568" t="str">
        <f t="shared" si="51"/>
        <v>NA</v>
      </c>
      <c r="V413" s="575"/>
      <c r="W413" s="575"/>
      <c r="X413" s="575"/>
      <c r="Y413" s="567" t="str">
        <f t="shared" si="55"/>
        <v>No hay ejecución</v>
      </c>
      <c r="Z413" s="568" t="str">
        <f t="shared" si="56"/>
        <v>NA</v>
      </c>
      <c r="AA413" s="575"/>
      <c r="AB413" s="575"/>
      <c r="AC413" s="575"/>
      <c r="AD413" s="575"/>
      <c r="AE413" s="575"/>
    </row>
    <row r="414" spans="1:31" ht="35.25" customHeight="1" thickTop="1" thickBot="1">
      <c r="A414" s="563">
        <v>26.6</v>
      </c>
      <c r="B414" s="564"/>
      <c r="C414" s="564"/>
      <c r="D414" s="564"/>
      <c r="E414" s="564"/>
      <c r="F414" s="599" t="s">
        <v>1394</v>
      </c>
      <c r="G414" s="632"/>
      <c r="H414" s="632"/>
      <c r="I414" s="567" t="str">
        <f t="shared" si="52"/>
        <v>No hay ejecución</v>
      </c>
      <c r="J414" s="568" t="str">
        <f t="shared" si="53"/>
        <v>NA</v>
      </c>
      <c r="K414" s="632"/>
      <c r="L414" s="575"/>
      <c r="M414" s="575"/>
      <c r="N414" s="575"/>
      <c r="O414" s="567" t="str">
        <f t="shared" si="54"/>
        <v>No hay ejecución</v>
      </c>
      <c r="P414" s="568" t="str">
        <f t="shared" si="57"/>
        <v>NA</v>
      </c>
      <c r="Q414" s="575"/>
      <c r="R414" s="575"/>
      <c r="S414" s="575"/>
      <c r="T414" s="567" t="str">
        <f t="shared" si="50"/>
        <v>No hay ejecución</v>
      </c>
      <c r="U414" s="568" t="str">
        <f t="shared" si="51"/>
        <v>NA</v>
      </c>
      <c r="V414" s="575"/>
      <c r="W414" s="575"/>
      <c r="X414" s="575"/>
      <c r="Y414" s="567" t="str">
        <f t="shared" si="55"/>
        <v>No hay ejecución</v>
      </c>
      <c r="Z414" s="568" t="str">
        <f t="shared" si="56"/>
        <v>NA</v>
      </c>
      <c r="AA414" s="575"/>
      <c r="AB414" s="575"/>
      <c r="AC414" s="575"/>
      <c r="AD414" s="575"/>
      <c r="AE414" s="575"/>
    </row>
    <row r="415" spans="1:31" ht="35.25" customHeight="1" thickTop="1" thickBot="1">
      <c r="A415" s="563">
        <v>26.7</v>
      </c>
      <c r="B415" s="564"/>
      <c r="C415" s="564"/>
      <c r="D415" s="564"/>
      <c r="E415" s="564"/>
      <c r="F415" s="599" t="s">
        <v>1395</v>
      </c>
      <c r="G415" s="632"/>
      <c r="H415" s="632"/>
      <c r="I415" s="567" t="str">
        <f t="shared" si="52"/>
        <v>No hay ejecución</v>
      </c>
      <c r="J415" s="568" t="str">
        <f t="shared" si="53"/>
        <v>NA</v>
      </c>
      <c r="K415" s="632"/>
      <c r="L415" s="575"/>
      <c r="M415" s="575"/>
      <c r="N415" s="575"/>
      <c r="O415" s="567" t="str">
        <f t="shared" si="54"/>
        <v>No hay ejecución</v>
      </c>
      <c r="P415" s="568" t="str">
        <f t="shared" si="57"/>
        <v>NA</v>
      </c>
      <c r="Q415" s="575"/>
      <c r="R415" s="575"/>
      <c r="S415" s="575"/>
      <c r="T415" s="567" t="str">
        <f t="shared" si="50"/>
        <v>No hay ejecución</v>
      </c>
      <c r="U415" s="568" t="str">
        <f t="shared" si="51"/>
        <v>NA</v>
      </c>
      <c r="V415" s="575"/>
      <c r="W415" s="575"/>
      <c r="X415" s="575"/>
      <c r="Y415" s="567" t="str">
        <f t="shared" si="55"/>
        <v>No hay ejecución</v>
      </c>
      <c r="Z415" s="568" t="str">
        <f t="shared" si="56"/>
        <v>NA</v>
      </c>
      <c r="AA415" s="575"/>
      <c r="AB415" s="575"/>
      <c r="AC415" s="575"/>
      <c r="AD415" s="575"/>
      <c r="AE415" s="575"/>
    </row>
    <row r="416" spans="1:31" ht="35.25" customHeight="1" thickTop="1" thickBot="1">
      <c r="A416" s="563">
        <v>26.8</v>
      </c>
      <c r="B416" s="564"/>
      <c r="C416" s="564"/>
      <c r="D416" s="564"/>
      <c r="E416" s="564"/>
      <c r="F416" s="599" t="s">
        <v>1396</v>
      </c>
      <c r="G416" s="632"/>
      <c r="H416" s="632"/>
      <c r="I416" s="567" t="str">
        <f t="shared" si="52"/>
        <v>No hay ejecución</v>
      </c>
      <c r="J416" s="568" t="str">
        <f t="shared" si="53"/>
        <v>NA</v>
      </c>
      <c r="K416" s="632"/>
      <c r="L416" s="575"/>
      <c r="M416" s="575"/>
      <c r="N416" s="575"/>
      <c r="O416" s="567" t="str">
        <f t="shared" si="54"/>
        <v>No hay ejecución</v>
      </c>
      <c r="P416" s="568" t="str">
        <f t="shared" si="57"/>
        <v>NA</v>
      </c>
      <c r="Q416" s="575"/>
      <c r="R416" s="575"/>
      <c r="S416" s="575"/>
      <c r="T416" s="567" t="str">
        <f t="shared" si="50"/>
        <v>No hay ejecución</v>
      </c>
      <c r="U416" s="568" t="str">
        <f t="shared" si="51"/>
        <v>NA</v>
      </c>
      <c r="V416" s="575"/>
      <c r="W416" s="575"/>
      <c r="X416" s="575"/>
      <c r="Y416" s="567" t="str">
        <f t="shared" si="55"/>
        <v>No hay ejecución</v>
      </c>
      <c r="Z416" s="568" t="str">
        <f t="shared" si="56"/>
        <v>NA</v>
      </c>
      <c r="AA416" s="575"/>
      <c r="AB416" s="575"/>
      <c r="AC416" s="575"/>
      <c r="AD416" s="575"/>
      <c r="AE416" s="575"/>
    </row>
    <row r="417" spans="1:31" ht="35.25" customHeight="1" thickTop="1" thickBot="1">
      <c r="A417" s="563">
        <v>26.9</v>
      </c>
      <c r="B417" s="564"/>
      <c r="C417" s="564"/>
      <c r="D417" s="564"/>
      <c r="E417" s="564"/>
      <c r="F417" s="599" t="s">
        <v>1397</v>
      </c>
      <c r="G417" s="632"/>
      <c r="H417" s="632"/>
      <c r="I417" s="567" t="str">
        <f t="shared" si="52"/>
        <v>No hay ejecución</v>
      </c>
      <c r="J417" s="568" t="str">
        <f t="shared" si="53"/>
        <v>NA</v>
      </c>
      <c r="K417" s="632"/>
      <c r="L417" s="575"/>
      <c r="M417" s="575"/>
      <c r="N417" s="575"/>
      <c r="O417" s="567" t="str">
        <f t="shared" si="54"/>
        <v>No hay ejecución</v>
      </c>
      <c r="P417" s="568" t="str">
        <f t="shared" si="57"/>
        <v>NA</v>
      </c>
      <c r="Q417" s="575"/>
      <c r="R417" s="575"/>
      <c r="S417" s="575"/>
      <c r="T417" s="567" t="str">
        <f t="shared" si="50"/>
        <v>No hay ejecución</v>
      </c>
      <c r="U417" s="568" t="str">
        <f t="shared" si="51"/>
        <v>NA</v>
      </c>
      <c r="V417" s="575"/>
      <c r="W417" s="575"/>
      <c r="X417" s="575"/>
      <c r="Y417" s="567" t="str">
        <f t="shared" si="55"/>
        <v>No hay ejecución</v>
      </c>
      <c r="Z417" s="568" t="str">
        <f t="shared" si="56"/>
        <v>NA</v>
      </c>
      <c r="AA417" s="575"/>
      <c r="AB417" s="575"/>
      <c r="AC417" s="575"/>
      <c r="AD417" s="575"/>
      <c r="AE417" s="575"/>
    </row>
    <row r="418" spans="1:31" ht="35.25" customHeight="1" thickTop="1" thickBot="1">
      <c r="A418" s="593">
        <v>26.1</v>
      </c>
      <c r="B418" s="564"/>
      <c r="C418" s="564"/>
      <c r="D418" s="564"/>
      <c r="E418" s="564"/>
      <c r="F418" s="599" t="s">
        <v>1398</v>
      </c>
      <c r="G418" s="632"/>
      <c r="H418" s="632"/>
      <c r="I418" s="567" t="str">
        <f t="shared" si="52"/>
        <v>No hay ejecución</v>
      </c>
      <c r="J418" s="568" t="str">
        <f t="shared" si="53"/>
        <v>NA</v>
      </c>
      <c r="K418" s="632"/>
      <c r="L418" s="575"/>
      <c r="M418" s="575"/>
      <c r="N418" s="575"/>
      <c r="O418" s="567" t="str">
        <f t="shared" si="54"/>
        <v>No hay ejecución</v>
      </c>
      <c r="P418" s="568" t="str">
        <f t="shared" si="57"/>
        <v>NA</v>
      </c>
      <c r="Q418" s="575"/>
      <c r="R418" s="575"/>
      <c r="S418" s="575"/>
      <c r="T418" s="567" t="str">
        <f t="shared" si="50"/>
        <v>No hay ejecución</v>
      </c>
      <c r="U418" s="568" t="str">
        <f t="shared" si="51"/>
        <v>NA</v>
      </c>
      <c r="V418" s="575"/>
      <c r="W418" s="575"/>
      <c r="X418" s="575"/>
      <c r="Y418" s="567" t="str">
        <f t="shared" si="55"/>
        <v>No hay ejecución</v>
      </c>
      <c r="Z418" s="568" t="str">
        <f t="shared" si="56"/>
        <v>NA</v>
      </c>
      <c r="AA418" s="575"/>
      <c r="AB418" s="575"/>
      <c r="AC418" s="575"/>
      <c r="AD418" s="575"/>
      <c r="AE418" s="575"/>
    </row>
    <row r="419" spans="1:31" ht="35.25" customHeight="1" thickTop="1" thickBot="1">
      <c r="A419" s="563">
        <v>26.11</v>
      </c>
      <c r="B419" s="564"/>
      <c r="C419" s="564"/>
      <c r="D419" s="564"/>
      <c r="E419" s="564"/>
      <c r="F419" s="599" t="s">
        <v>1399</v>
      </c>
      <c r="G419" s="632"/>
      <c r="H419" s="632"/>
      <c r="I419" s="567" t="str">
        <f t="shared" si="52"/>
        <v>No hay ejecución</v>
      </c>
      <c r="J419" s="568" t="str">
        <f t="shared" si="53"/>
        <v>NA</v>
      </c>
      <c r="K419" s="632"/>
      <c r="L419" s="575"/>
      <c r="M419" s="575"/>
      <c r="N419" s="575"/>
      <c r="O419" s="567" t="str">
        <f t="shared" si="54"/>
        <v>No hay ejecución</v>
      </c>
      <c r="P419" s="568" t="str">
        <f t="shared" si="57"/>
        <v>NA</v>
      </c>
      <c r="Q419" s="575"/>
      <c r="R419" s="575"/>
      <c r="S419" s="575"/>
      <c r="T419" s="567" t="str">
        <f t="shared" si="50"/>
        <v>No hay ejecución</v>
      </c>
      <c r="U419" s="568" t="str">
        <f t="shared" si="51"/>
        <v>NA</v>
      </c>
      <c r="V419" s="575"/>
      <c r="W419" s="575">
        <v>6</v>
      </c>
      <c r="X419" s="575">
        <v>6</v>
      </c>
      <c r="Y419" s="567">
        <f t="shared" si="55"/>
        <v>1</v>
      </c>
      <c r="Z419" s="568" t="str">
        <f t="shared" si="56"/>
        <v>De acuerdo con lo programado</v>
      </c>
      <c r="AA419" s="575"/>
      <c r="AB419" s="575"/>
      <c r="AC419" s="575"/>
      <c r="AD419" s="575"/>
      <c r="AE419" s="575"/>
    </row>
    <row r="420" spans="1:31" ht="35.25" customHeight="1" thickTop="1" thickBot="1">
      <c r="A420" s="563">
        <v>26.12</v>
      </c>
      <c r="B420" s="564"/>
      <c r="C420" s="564"/>
      <c r="D420" s="564"/>
      <c r="E420" s="564"/>
      <c r="F420" s="599" t="s">
        <v>1400</v>
      </c>
      <c r="G420" s="632"/>
      <c r="H420" s="632"/>
      <c r="I420" s="567" t="str">
        <f t="shared" si="52"/>
        <v>No hay ejecución</v>
      </c>
      <c r="J420" s="568" t="str">
        <f t="shared" si="53"/>
        <v>NA</v>
      </c>
      <c r="K420" s="632"/>
      <c r="L420" s="575"/>
      <c r="M420" s="575"/>
      <c r="N420" s="575"/>
      <c r="O420" s="567" t="str">
        <f t="shared" si="54"/>
        <v>No hay ejecución</v>
      </c>
      <c r="P420" s="568" t="str">
        <f t="shared" si="57"/>
        <v>NA</v>
      </c>
      <c r="Q420" s="575"/>
      <c r="R420" s="575"/>
      <c r="S420" s="575"/>
      <c r="T420" s="567" t="str">
        <f t="shared" si="50"/>
        <v>No hay ejecución</v>
      </c>
      <c r="U420" s="568" t="str">
        <f t="shared" si="51"/>
        <v>NA</v>
      </c>
      <c r="V420" s="575"/>
      <c r="W420" s="575">
        <v>2</v>
      </c>
      <c r="X420" s="575">
        <v>2</v>
      </c>
      <c r="Y420" s="567">
        <f t="shared" si="55"/>
        <v>1</v>
      </c>
      <c r="Z420" s="568" t="str">
        <f t="shared" si="56"/>
        <v>De acuerdo con lo programado</v>
      </c>
      <c r="AA420" s="575"/>
      <c r="AB420" s="575"/>
      <c r="AC420" s="575"/>
      <c r="AD420" s="575"/>
      <c r="AE420" s="575"/>
    </row>
    <row r="421" spans="1:31" ht="35.25" customHeight="1" thickTop="1" thickBot="1">
      <c r="A421" s="563">
        <v>26.13</v>
      </c>
      <c r="B421" s="564"/>
      <c r="C421" s="564"/>
      <c r="D421" s="564"/>
      <c r="E421" s="564"/>
      <c r="F421" s="599" t="s">
        <v>1401</v>
      </c>
      <c r="G421" s="632"/>
      <c r="H421" s="632"/>
      <c r="I421" s="567" t="str">
        <f t="shared" si="52"/>
        <v>No hay ejecución</v>
      </c>
      <c r="J421" s="568" t="str">
        <f t="shared" si="53"/>
        <v>NA</v>
      </c>
      <c r="K421" s="632"/>
      <c r="L421" s="575"/>
      <c r="M421" s="575"/>
      <c r="N421" s="575"/>
      <c r="O421" s="567" t="str">
        <f t="shared" si="54"/>
        <v>No hay ejecución</v>
      </c>
      <c r="P421" s="568" t="str">
        <f t="shared" si="57"/>
        <v>NA</v>
      </c>
      <c r="Q421" s="575"/>
      <c r="R421" s="575"/>
      <c r="S421" s="575"/>
      <c r="T421" s="567" t="str">
        <f t="shared" si="50"/>
        <v>No hay ejecución</v>
      </c>
      <c r="U421" s="568" t="str">
        <f t="shared" si="51"/>
        <v>NA</v>
      </c>
      <c r="V421" s="575"/>
      <c r="W421" s="575"/>
      <c r="X421" s="575"/>
      <c r="Y421" s="567" t="str">
        <f t="shared" si="55"/>
        <v>No hay ejecución</v>
      </c>
      <c r="Z421" s="568" t="str">
        <f t="shared" si="56"/>
        <v>NA</v>
      </c>
      <c r="AA421" s="575"/>
      <c r="AB421" s="575"/>
      <c r="AC421" s="575"/>
      <c r="AD421" s="575"/>
      <c r="AE421" s="575"/>
    </row>
    <row r="422" spans="1:31" ht="35.25" customHeight="1" thickTop="1" thickBot="1">
      <c r="A422" s="563">
        <v>26.14</v>
      </c>
      <c r="B422" s="564"/>
      <c r="C422" s="564"/>
      <c r="D422" s="564"/>
      <c r="E422" s="564"/>
      <c r="F422" s="599" t="s">
        <v>1402</v>
      </c>
      <c r="G422" s="632"/>
      <c r="H422" s="632"/>
      <c r="I422" s="567" t="str">
        <f t="shared" si="52"/>
        <v>No hay ejecución</v>
      </c>
      <c r="J422" s="568" t="str">
        <f t="shared" si="53"/>
        <v>NA</v>
      </c>
      <c r="K422" s="632"/>
      <c r="L422" s="575"/>
      <c r="M422" s="575"/>
      <c r="N422" s="575"/>
      <c r="O422" s="567" t="str">
        <f t="shared" si="54"/>
        <v>No hay ejecución</v>
      </c>
      <c r="P422" s="568" t="str">
        <f t="shared" si="57"/>
        <v>NA</v>
      </c>
      <c r="Q422" s="575"/>
      <c r="R422" s="575"/>
      <c r="S422" s="575"/>
      <c r="T422" s="567" t="str">
        <f t="shared" si="50"/>
        <v>No hay ejecución</v>
      </c>
      <c r="U422" s="568" t="str">
        <f t="shared" si="51"/>
        <v>NA</v>
      </c>
      <c r="V422" s="575"/>
      <c r="W422" s="575">
        <v>1</v>
      </c>
      <c r="X422" s="575">
        <v>1</v>
      </c>
      <c r="Y422" s="567">
        <f t="shared" si="55"/>
        <v>1</v>
      </c>
      <c r="Z422" s="568" t="str">
        <f t="shared" si="56"/>
        <v>De acuerdo con lo programado</v>
      </c>
      <c r="AA422" s="575"/>
      <c r="AB422" s="575"/>
      <c r="AC422" s="575"/>
      <c r="AD422" s="575"/>
      <c r="AE422" s="575"/>
    </row>
    <row r="423" spans="1:31" ht="35.25" customHeight="1" thickTop="1" thickBot="1">
      <c r="A423" s="563">
        <v>26.15</v>
      </c>
      <c r="B423" s="564"/>
      <c r="C423" s="564"/>
      <c r="D423" s="564"/>
      <c r="E423" s="564"/>
      <c r="F423" s="599" t="s">
        <v>1403</v>
      </c>
      <c r="G423" s="632"/>
      <c r="H423" s="632"/>
      <c r="I423" s="567" t="str">
        <f t="shared" si="52"/>
        <v>No hay ejecución</v>
      </c>
      <c r="J423" s="568" t="str">
        <f t="shared" si="53"/>
        <v>NA</v>
      </c>
      <c r="K423" s="632"/>
      <c r="L423" s="575"/>
      <c r="M423" s="575"/>
      <c r="N423" s="575"/>
      <c r="O423" s="567" t="str">
        <f t="shared" si="54"/>
        <v>No hay ejecución</v>
      </c>
      <c r="P423" s="568" t="str">
        <f t="shared" si="57"/>
        <v>NA</v>
      </c>
      <c r="Q423" s="575"/>
      <c r="R423" s="575"/>
      <c r="S423" s="575"/>
      <c r="T423" s="567" t="str">
        <f t="shared" si="50"/>
        <v>No hay ejecución</v>
      </c>
      <c r="U423" s="568" t="str">
        <f t="shared" si="51"/>
        <v>NA</v>
      </c>
      <c r="V423" s="575"/>
      <c r="W423" s="575">
        <v>1</v>
      </c>
      <c r="X423" s="575">
        <v>1</v>
      </c>
      <c r="Y423" s="567">
        <f t="shared" si="55"/>
        <v>1</v>
      </c>
      <c r="Z423" s="568" t="str">
        <f t="shared" si="56"/>
        <v>De acuerdo con lo programado</v>
      </c>
      <c r="AA423" s="575"/>
      <c r="AB423" s="575"/>
      <c r="AC423" s="575"/>
      <c r="AD423" s="575"/>
      <c r="AE423" s="575"/>
    </row>
    <row r="424" spans="1:31" ht="35.25" customHeight="1" thickTop="1" thickBot="1">
      <c r="A424" s="563">
        <v>26.16</v>
      </c>
      <c r="B424" s="564"/>
      <c r="C424" s="564"/>
      <c r="D424" s="564"/>
      <c r="E424" s="564"/>
      <c r="F424" s="599" t="s">
        <v>1404</v>
      </c>
      <c r="G424" s="632"/>
      <c r="H424" s="632"/>
      <c r="I424" s="567" t="str">
        <f t="shared" si="52"/>
        <v>No hay ejecución</v>
      </c>
      <c r="J424" s="568" t="str">
        <f t="shared" si="53"/>
        <v>NA</v>
      </c>
      <c r="K424" s="632"/>
      <c r="L424" s="575"/>
      <c r="M424" s="575"/>
      <c r="N424" s="575"/>
      <c r="O424" s="567" t="str">
        <f t="shared" si="54"/>
        <v>No hay ejecución</v>
      </c>
      <c r="P424" s="568" t="str">
        <f t="shared" si="57"/>
        <v>NA</v>
      </c>
      <c r="Q424" s="575"/>
      <c r="R424" s="575"/>
      <c r="S424" s="575"/>
      <c r="T424" s="567" t="str">
        <f t="shared" si="50"/>
        <v>No hay ejecución</v>
      </c>
      <c r="U424" s="568" t="str">
        <f t="shared" si="51"/>
        <v>NA</v>
      </c>
      <c r="V424" s="575"/>
      <c r="W424" s="575"/>
      <c r="X424" s="575"/>
      <c r="Y424" s="567" t="str">
        <f t="shared" si="55"/>
        <v>No hay ejecución</v>
      </c>
      <c r="Z424" s="568" t="str">
        <f t="shared" si="56"/>
        <v>NA</v>
      </c>
      <c r="AA424" s="575"/>
      <c r="AB424" s="575"/>
      <c r="AC424" s="575"/>
      <c r="AD424" s="575"/>
      <c r="AE424" s="575"/>
    </row>
    <row r="425" spans="1:31" ht="35.25" customHeight="1" thickTop="1" thickBot="1">
      <c r="A425" s="563">
        <v>26.17</v>
      </c>
      <c r="B425" s="564"/>
      <c r="C425" s="564"/>
      <c r="D425" s="564"/>
      <c r="E425" s="564"/>
      <c r="F425" s="599" t="s">
        <v>1405</v>
      </c>
      <c r="G425" s="632"/>
      <c r="H425" s="632"/>
      <c r="I425" s="567" t="str">
        <f t="shared" si="52"/>
        <v>No hay ejecución</v>
      </c>
      <c r="J425" s="568" t="str">
        <f t="shared" si="53"/>
        <v>NA</v>
      </c>
      <c r="K425" s="632"/>
      <c r="L425" s="575"/>
      <c r="M425" s="575"/>
      <c r="N425" s="575"/>
      <c r="O425" s="567" t="str">
        <f t="shared" si="54"/>
        <v>No hay ejecución</v>
      </c>
      <c r="P425" s="568" t="str">
        <f t="shared" si="57"/>
        <v>NA</v>
      </c>
      <c r="Q425" s="575"/>
      <c r="R425" s="575"/>
      <c r="S425" s="575"/>
      <c r="T425" s="567" t="str">
        <f t="shared" si="50"/>
        <v>No hay ejecución</v>
      </c>
      <c r="U425" s="568" t="str">
        <f t="shared" si="51"/>
        <v>NA</v>
      </c>
      <c r="V425" s="575"/>
      <c r="W425" s="575">
        <v>1</v>
      </c>
      <c r="X425" s="575">
        <v>1</v>
      </c>
      <c r="Y425" s="567">
        <f t="shared" si="55"/>
        <v>1</v>
      </c>
      <c r="Z425" s="568" t="str">
        <f t="shared" si="56"/>
        <v>De acuerdo con lo programado</v>
      </c>
      <c r="AA425" s="575"/>
      <c r="AB425" s="575"/>
      <c r="AC425" s="575"/>
      <c r="AD425" s="575"/>
      <c r="AE425" s="575"/>
    </row>
    <row r="426" spans="1:31" ht="35.25" customHeight="1" thickTop="1" thickBot="1">
      <c r="A426" s="563">
        <v>26.18</v>
      </c>
      <c r="B426" s="564"/>
      <c r="C426" s="564"/>
      <c r="D426" s="564"/>
      <c r="E426" s="564"/>
      <c r="F426" s="599" t="s">
        <v>1406</v>
      </c>
      <c r="G426" s="632"/>
      <c r="H426" s="632"/>
      <c r="I426" s="567" t="str">
        <f t="shared" si="52"/>
        <v>No hay ejecución</v>
      </c>
      <c r="J426" s="568" t="str">
        <f t="shared" si="53"/>
        <v>NA</v>
      </c>
      <c r="K426" s="632"/>
      <c r="L426" s="575"/>
      <c r="M426" s="575"/>
      <c r="N426" s="575"/>
      <c r="O426" s="567" t="str">
        <f t="shared" si="54"/>
        <v>No hay ejecución</v>
      </c>
      <c r="P426" s="568" t="str">
        <f t="shared" si="57"/>
        <v>NA</v>
      </c>
      <c r="Q426" s="575"/>
      <c r="R426" s="575"/>
      <c r="S426" s="575"/>
      <c r="T426" s="567" t="str">
        <f t="shared" si="50"/>
        <v>No hay ejecución</v>
      </c>
      <c r="U426" s="568" t="str">
        <f t="shared" si="51"/>
        <v>NA</v>
      </c>
      <c r="V426" s="575"/>
      <c r="W426" s="575">
        <v>13</v>
      </c>
      <c r="X426" s="575">
        <v>13</v>
      </c>
      <c r="Y426" s="567">
        <f t="shared" si="55"/>
        <v>1</v>
      </c>
      <c r="Z426" s="568" t="str">
        <f t="shared" si="56"/>
        <v>De acuerdo con lo programado</v>
      </c>
      <c r="AA426" s="575"/>
      <c r="AB426" s="575"/>
      <c r="AC426" s="575"/>
      <c r="AD426" s="575"/>
      <c r="AE426" s="575"/>
    </row>
    <row r="427" spans="1:31" ht="35.25" customHeight="1" thickTop="1" thickBot="1">
      <c r="A427" s="563">
        <v>26.19</v>
      </c>
      <c r="B427" s="564"/>
      <c r="C427" s="564"/>
      <c r="D427" s="564"/>
      <c r="E427" s="564"/>
      <c r="F427" s="599" t="s">
        <v>1407</v>
      </c>
      <c r="G427" s="632"/>
      <c r="H427" s="632"/>
      <c r="I427" s="567" t="str">
        <f t="shared" si="52"/>
        <v>No hay ejecución</v>
      </c>
      <c r="J427" s="568" t="str">
        <f t="shared" si="53"/>
        <v>NA</v>
      </c>
      <c r="K427" s="632"/>
      <c r="L427" s="575"/>
      <c r="M427" s="575"/>
      <c r="N427" s="575"/>
      <c r="O427" s="567" t="str">
        <f t="shared" si="54"/>
        <v>No hay ejecución</v>
      </c>
      <c r="P427" s="568" t="str">
        <f t="shared" si="57"/>
        <v>NA</v>
      </c>
      <c r="Q427" s="575"/>
      <c r="R427" s="575"/>
      <c r="S427" s="575"/>
      <c r="T427" s="567" t="str">
        <f t="shared" si="50"/>
        <v>No hay ejecución</v>
      </c>
      <c r="U427" s="568" t="str">
        <f t="shared" si="51"/>
        <v>NA</v>
      </c>
      <c r="V427" s="575"/>
      <c r="W427" s="575"/>
      <c r="X427" s="575"/>
      <c r="Y427" s="567" t="str">
        <f t="shared" si="55"/>
        <v>No hay ejecución</v>
      </c>
      <c r="Z427" s="568" t="str">
        <f t="shared" si="56"/>
        <v>NA</v>
      </c>
      <c r="AA427" s="575"/>
      <c r="AB427" s="575"/>
      <c r="AC427" s="575"/>
      <c r="AD427" s="575"/>
      <c r="AE427" s="575"/>
    </row>
    <row r="428" spans="1:31" ht="35.25" customHeight="1" thickTop="1" thickBot="1">
      <c r="A428" s="593">
        <v>26.2</v>
      </c>
      <c r="B428" s="564"/>
      <c r="C428" s="564"/>
      <c r="D428" s="564"/>
      <c r="E428" s="564"/>
      <c r="F428" s="599" t="s">
        <v>1408</v>
      </c>
      <c r="G428" s="632"/>
      <c r="H428" s="632"/>
      <c r="I428" s="567" t="str">
        <f t="shared" si="52"/>
        <v>No hay ejecución</v>
      </c>
      <c r="J428" s="568" t="str">
        <f t="shared" si="53"/>
        <v>NA</v>
      </c>
      <c r="K428" s="632"/>
      <c r="L428" s="575"/>
      <c r="M428" s="575"/>
      <c r="N428" s="575"/>
      <c r="O428" s="567" t="str">
        <f t="shared" si="54"/>
        <v>No hay ejecución</v>
      </c>
      <c r="P428" s="568" t="str">
        <f t="shared" si="57"/>
        <v>NA</v>
      </c>
      <c r="Q428" s="575"/>
      <c r="R428" s="575"/>
      <c r="S428" s="575"/>
      <c r="T428" s="567" t="str">
        <f t="shared" si="50"/>
        <v>No hay ejecución</v>
      </c>
      <c r="U428" s="568" t="str">
        <f t="shared" si="51"/>
        <v>NA</v>
      </c>
      <c r="V428" s="575"/>
      <c r="W428" s="575"/>
      <c r="X428" s="575"/>
      <c r="Y428" s="567" t="str">
        <f t="shared" si="55"/>
        <v>No hay ejecución</v>
      </c>
      <c r="Z428" s="568" t="str">
        <f t="shared" si="56"/>
        <v>NA</v>
      </c>
      <c r="AA428" s="575"/>
      <c r="AB428" s="575"/>
      <c r="AC428" s="575"/>
      <c r="AD428" s="575"/>
      <c r="AE428" s="575"/>
    </row>
    <row r="429" spans="1:31" ht="35.25" customHeight="1" thickTop="1" thickBot="1">
      <c r="A429" s="563">
        <v>26.21</v>
      </c>
      <c r="B429" s="564"/>
      <c r="C429" s="564"/>
      <c r="D429" s="564"/>
      <c r="E429" s="564"/>
      <c r="F429" s="599" t="s">
        <v>1409</v>
      </c>
      <c r="G429" s="632"/>
      <c r="H429" s="632"/>
      <c r="I429" s="567" t="str">
        <f t="shared" si="52"/>
        <v>No hay ejecución</v>
      </c>
      <c r="J429" s="568" t="str">
        <f t="shared" si="53"/>
        <v>NA</v>
      </c>
      <c r="K429" s="632"/>
      <c r="L429" s="575"/>
      <c r="M429" s="575"/>
      <c r="N429" s="575"/>
      <c r="O429" s="567" t="str">
        <f t="shared" si="54"/>
        <v>No hay ejecución</v>
      </c>
      <c r="P429" s="568" t="str">
        <f t="shared" si="57"/>
        <v>NA</v>
      </c>
      <c r="Q429" s="575"/>
      <c r="R429" s="575"/>
      <c r="S429" s="575"/>
      <c r="T429" s="567" t="str">
        <f t="shared" si="50"/>
        <v>No hay ejecución</v>
      </c>
      <c r="U429" s="568" t="str">
        <f t="shared" si="51"/>
        <v>NA</v>
      </c>
      <c r="V429" s="575"/>
      <c r="W429" s="575"/>
      <c r="X429" s="575"/>
      <c r="Y429" s="567" t="str">
        <f t="shared" si="55"/>
        <v>No hay ejecución</v>
      </c>
      <c r="Z429" s="568" t="str">
        <f t="shared" si="56"/>
        <v>NA</v>
      </c>
      <c r="AA429" s="575"/>
      <c r="AB429" s="575"/>
      <c r="AC429" s="575"/>
      <c r="AD429" s="575"/>
      <c r="AE429" s="575"/>
    </row>
    <row r="430" spans="1:31" ht="35.25" customHeight="1" thickTop="1">
      <c r="F430" s="633"/>
      <c r="G430" s="633"/>
      <c r="H430" s="633"/>
      <c r="I430" s="633"/>
      <c r="J430" s="633"/>
      <c r="K430" s="633"/>
    </row>
    <row r="431" spans="1:31" ht="35.25" customHeight="1">
      <c r="F431" s="633"/>
      <c r="G431" s="633"/>
      <c r="H431" s="633"/>
      <c r="I431" s="633"/>
      <c r="J431" s="633"/>
      <c r="K431" s="633"/>
    </row>
    <row r="432" spans="1:31" ht="35.25" customHeight="1">
      <c r="F432" s="633"/>
      <c r="G432" s="633"/>
      <c r="H432" s="633"/>
      <c r="I432" s="633"/>
      <c r="J432" s="633"/>
      <c r="K432" s="633"/>
    </row>
    <row r="433" spans="6:11" ht="35.25" customHeight="1">
      <c r="F433" s="633"/>
      <c r="G433" s="633"/>
      <c r="H433" s="633"/>
      <c r="I433" s="633"/>
      <c r="J433" s="633"/>
      <c r="K433" s="633"/>
    </row>
    <row r="434" spans="6:11" ht="35.25" customHeight="1">
      <c r="F434" s="633"/>
      <c r="G434" s="633"/>
      <c r="H434" s="633"/>
      <c r="I434" s="633"/>
      <c r="J434" s="633"/>
      <c r="K434" s="633"/>
    </row>
    <row r="435" spans="6:11" ht="35.25" customHeight="1">
      <c r="F435" s="633"/>
      <c r="G435" s="633"/>
      <c r="H435" s="633"/>
      <c r="I435" s="633"/>
      <c r="J435" s="633"/>
      <c r="K435" s="633"/>
    </row>
    <row r="436" spans="6:11" ht="35.25" customHeight="1">
      <c r="F436" s="633"/>
      <c r="G436" s="633"/>
      <c r="H436" s="633"/>
      <c r="I436" s="633"/>
      <c r="J436" s="633"/>
      <c r="K436" s="633"/>
    </row>
    <row r="437" spans="6:11" ht="35.25" customHeight="1">
      <c r="F437" s="633"/>
      <c r="G437" s="633"/>
      <c r="H437" s="633"/>
      <c r="I437" s="633"/>
      <c r="J437" s="633"/>
      <c r="K437" s="633"/>
    </row>
    <row r="438" spans="6:11" ht="35.25" customHeight="1">
      <c r="F438" s="633"/>
      <c r="G438" s="633"/>
      <c r="H438" s="633"/>
      <c r="I438" s="633"/>
      <c r="J438" s="633"/>
      <c r="K438" s="633"/>
    </row>
    <row r="439" spans="6:11" ht="35.25" customHeight="1">
      <c r="F439" s="633"/>
      <c r="G439" s="633"/>
      <c r="H439" s="633"/>
      <c r="I439" s="633"/>
      <c r="J439" s="633"/>
      <c r="K439" s="633"/>
    </row>
    <row r="440" spans="6:11" ht="35.25" customHeight="1">
      <c r="F440" s="633"/>
      <c r="G440" s="633"/>
      <c r="H440" s="633"/>
      <c r="I440" s="633"/>
      <c r="J440" s="633"/>
      <c r="K440" s="633"/>
    </row>
    <row r="441" spans="6:11" ht="35.25" customHeight="1">
      <c r="F441" s="633"/>
      <c r="G441" s="633"/>
      <c r="H441" s="633"/>
      <c r="I441" s="633"/>
      <c r="J441" s="633"/>
      <c r="K441" s="633"/>
    </row>
  </sheetData>
  <autoFilter ref="X12:Z429" xr:uid="{539A75B0-8AF1-4E76-B55D-C216728C2809}">
    <filterColumn colId="0">
      <filters blank="1">
        <filter val="1"/>
        <filter val="10"/>
        <filter val="103"/>
        <filter val="12"/>
        <filter val="13"/>
        <filter val="134"/>
        <filter val="14"/>
        <filter val="162"/>
        <filter val="2"/>
        <filter val="2386"/>
        <filter val="3"/>
        <filter val="5"/>
        <filter val="6"/>
        <filter val="60"/>
        <filter val="623"/>
        <filter val="84"/>
      </filters>
    </filterColumn>
  </autoFilter>
  <conditionalFormatting sqref="AD14">
    <cfRule type="containsText" dxfId="8" priority="1" operator="containsText" text="De Acuerdo a lo Programado">
      <formula>NOT(ISERROR(SEARCH("De Acuerdo a lo Programado",AD14)))</formula>
    </cfRule>
    <cfRule type="containsText" dxfId="7" priority="2" operator="containsText" text="Atraso Leve">
      <formula>NOT(ISERROR(SEARCH("Atraso Leve",AD14)))</formula>
    </cfRule>
    <cfRule type="containsText" dxfId="6" priority="3" operator="containsText" text="En Riesgo de Incumplimiento">
      <formula>NOT(ISERROR(SEARCH("En Riesgo de Incumplimiento",AD14)))</formula>
    </cfRule>
  </conditionalFormatting>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336A1-6A66-46BE-94C4-491C9DC985FB}">
  <sheetPr>
    <tabColor theme="0"/>
  </sheetPr>
  <dimension ref="A1:AM80"/>
  <sheetViews>
    <sheetView showGridLines="0" topLeftCell="T8" zoomScaleNormal="100" workbookViewId="0">
      <selection activeCell="AD15" sqref="AD15"/>
    </sheetView>
  </sheetViews>
  <sheetFormatPr baseColWidth="10" defaultColWidth="11.21875" defaultRowHeight="9.6"/>
  <cols>
    <col min="1" max="5" width="6.21875" style="1" customWidth="1"/>
    <col min="6" max="6" width="18" style="3" customWidth="1"/>
    <col min="7" max="7" width="15.77734375" style="1" customWidth="1"/>
    <col min="8" max="8" width="12" style="1" customWidth="1"/>
    <col min="9" max="9" width="15" style="1" customWidth="1"/>
    <col min="10" max="11" width="4.21875" style="1" customWidth="1"/>
    <col min="12" max="12" width="4.21875" style="1" bestFit="1" customWidth="1"/>
    <col min="13" max="14" width="4.21875" style="1" customWidth="1"/>
    <col min="15" max="15" width="4.21875" style="1" bestFit="1" customWidth="1"/>
    <col min="16" max="16" width="7" style="1" bestFit="1" customWidth="1"/>
    <col min="17" max="17" width="12" style="1" customWidth="1"/>
    <col min="18" max="18" width="16.21875" style="1" customWidth="1"/>
    <col min="19" max="19" width="19.21875" style="1" customWidth="1"/>
    <col min="20" max="20" width="8.77734375" style="27" customWidth="1"/>
    <col min="21" max="21" width="11.21875" style="27" customWidth="1"/>
    <col min="22" max="22" width="10.77734375" style="27" customWidth="1"/>
    <col min="23" max="23" width="12.77734375" style="27" customWidth="1"/>
    <col min="24" max="24" width="9.44140625" style="27" customWidth="1"/>
    <col min="25" max="26" width="11.21875" style="27" customWidth="1"/>
    <col min="27" max="28" width="8.77734375" style="27" customWidth="1"/>
    <col min="29" max="31" width="11.21875" style="27" customWidth="1"/>
    <col min="32" max="32" width="9.21875" style="27" customWidth="1"/>
    <col min="33" max="34" width="11.21875" style="27" customWidth="1"/>
    <col min="35" max="35" width="14.77734375" style="27" customWidth="1"/>
    <col min="36" max="36" width="10.77734375" style="27" hidden="1" customWidth="1"/>
    <col min="37" max="39" width="11.21875" style="27" hidden="1" customWidth="1"/>
    <col min="40" max="16384" width="11.21875" style="27"/>
  </cols>
  <sheetData>
    <row r="1" spans="1:39" ht="15.6">
      <c r="A1" s="790" t="s">
        <v>38</v>
      </c>
      <c r="B1" s="790"/>
      <c r="C1" s="790"/>
      <c r="D1" s="790"/>
      <c r="E1" s="790"/>
      <c r="F1"/>
      <c r="G1" s="835"/>
      <c r="H1" s="835"/>
      <c r="I1" s="835"/>
      <c r="J1" s="835"/>
      <c r="K1" s="835"/>
      <c r="L1" s="835"/>
      <c r="M1" s="835"/>
      <c r="N1" s="835"/>
      <c r="O1" s="835"/>
      <c r="P1" s="835"/>
      <c r="Q1" s="835"/>
      <c r="R1" s="835"/>
    </row>
    <row r="2" spans="1:39" ht="12" customHeight="1">
      <c r="A2" s="791" t="s">
        <v>39</v>
      </c>
      <c r="B2" s="791"/>
      <c r="C2" s="791"/>
      <c r="D2" s="791"/>
      <c r="E2" s="791"/>
      <c r="F2" s="2"/>
      <c r="G2" s="835"/>
      <c r="H2" s="835"/>
      <c r="I2" s="835"/>
      <c r="J2" s="835"/>
      <c r="K2" s="835"/>
      <c r="L2" s="835"/>
      <c r="M2" s="835"/>
      <c r="N2" s="835"/>
      <c r="O2" s="835"/>
      <c r="P2" s="835"/>
      <c r="Q2" s="835"/>
      <c r="R2" s="835"/>
    </row>
    <row r="3" spans="1:39" ht="10.199999999999999" customHeight="1">
      <c r="G3" s="835"/>
      <c r="H3" s="835"/>
      <c r="I3" s="835"/>
      <c r="J3" s="835"/>
      <c r="K3" s="835"/>
      <c r="L3" s="835"/>
      <c r="M3" s="835"/>
      <c r="N3" s="835"/>
      <c r="O3" s="835"/>
      <c r="P3" s="835"/>
      <c r="Q3" s="835"/>
      <c r="R3" s="835"/>
    </row>
    <row r="6" spans="1:39" ht="10.8">
      <c r="A6" s="792" t="s">
        <v>40</v>
      </c>
      <c r="B6" s="792"/>
      <c r="C6" s="792"/>
      <c r="D6" s="792"/>
      <c r="E6" s="792"/>
      <c r="F6" s="42">
        <v>2024</v>
      </c>
    </row>
    <row r="7" spans="1:39" ht="10.8">
      <c r="A7" s="792" t="s">
        <v>41</v>
      </c>
      <c r="B7" s="792"/>
      <c r="C7" s="792"/>
      <c r="D7" s="792"/>
      <c r="E7" s="792"/>
      <c r="F7" s="43" t="s">
        <v>240</v>
      </c>
    </row>
    <row r="8" spans="1:39" ht="10.8">
      <c r="A8" s="792" t="s">
        <v>42</v>
      </c>
      <c r="B8" s="792"/>
      <c r="C8" s="792"/>
      <c r="D8" s="792"/>
      <c r="E8" s="792"/>
      <c r="F8" s="43" t="s">
        <v>870</v>
      </c>
    </row>
    <row r="9" spans="1:39" ht="10.8">
      <c r="A9" s="792" t="s">
        <v>43</v>
      </c>
      <c r="B9" s="792"/>
      <c r="C9" s="792"/>
      <c r="D9" s="792"/>
      <c r="E9" s="792"/>
      <c r="F9" s="43"/>
    </row>
    <row r="10" spans="1:39" ht="19.5" customHeight="1"/>
    <row r="11" spans="1:39" ht="27" customHeight="1">
      <c r="A11" s="796" t="s">
        <v>45</v>
      </c>
      <c r="B11" s="799" t="s">
        <v>46</v>
      </c>
      <c r="C11" s="800"/>
      <c r="D11" s="800"/>
      <c r="E11" s="801"/>
      <c r="F11" s="838" t="s">
        <v>47</v>
      </c>
      <c r="G11" s="839"/>
      <c r="H11" s="839"/>
      <c r="I11" s="839"/>
      <c r="J11" s="839"/>
      <c r="K11" s="839"/>
      <c r="L11" s="839"/>
      <c r="M11" s="839"/>
      <c r="N11" s="839"/>
      <c r="O11" s="839"/>
      <c r="P11" s="839"/>
      <c r="Q11" s="839"/>
      <c r="R11" s="839"/>
      <c r="S11" s="840"/>
      <c r="T11" s="904" t="s">
        <v>871</v>
      </c>
      <c r="U11" s="905"/>
      <c r="V11" s="905"/>
      <c r="W11" s="905"/>
      <c r="X11" s="905"/>
      <c r="Y11" s="905"/>
      <c r="Z11" s="905"/>
      <c r="AA11" s="905"/>
      <c r="AB11" s="905"/>
      <c r="AC11" s="905"/>
      <c r="AD11" s="905"/>
      <c r="AE11" s="905"/>
      <c r="AF11" s="905"/>
      <c r="AG11" s="905"/>
      <c r="AH11" s="905"/>
      <c r="AI11" s="906"/>
      <c r="AJ11" s="793" t="s">
        <v>49</v>
      </c>
      <c r="AK11" s="793"/>
      <c r="AL11" s="793"/>
      <c r="AM11" s="793"/>
    </row>
    <row r="12" spans="1:39" ht="19.5" customHeight="1">
      <c r="A12" s="797"/>
      <c r="B12" s="802" t="s">
        <v>50</v>
      </c>
      <c r="C12" s="802" t="s">
        <v>51</v>
      </c>
      <c r="D12" s="802" t="s">
        <v>52</v>
      </c>
      <c r="E12" s="802" t="s">
        <v>53</v>
      </c>
      <c r="F12" s="803" t="s">
        <v>54</v>
      </c>
      <c r="G12" s="841" t="s">
        <v>55</v>
      </c>
      <c r="H12" s="842"/>
      <c r="I12" s="842"/>
      <c r="J12" s="842"/>
      <c r="K12" s="842"/>
      <c r="L12" s="842"/>
      <c r="M12" s="842"/>
      <c r="N12" s="842"/>
      <c r="O12" s="842"/>
      <c r="P12" s="843"/>
      <c r="Q12" s="844" t="s">
        <v>56</v>
      </c>
      <c r="R12" s="803" t="s">
        <v>57</v>
      </c>
      <c r="S12" s="803" t="s">
        <v>58</v>
      </c>
      <c r="T12" s="793" t="s">
        <v>59</v>
      </c>
      <c r="U12" s="793"/>
      <c r="V12" s="793"/>
      <c r="W12" s="793"/>
      <c r="X12" s="793" t="s">
        <v>60</v>
      </c>
      <c r="Y12" s="793"/>
      <c r="Z12" s="793"/>
      <c r="AA12" s="793"/>
      <c r="AB12" s="793" t="s">
        <v>61</v>
      </c>
      <c r="AC12" s="793"/>
      <c r="AD12" s="793"/>
      <c r="AE12" s="793"/>
      <c r="AF12" s="793" t="s">
        <v>1434</v>
      </c>
      <c r="AG12" s="793"/>
      <c r="AH12" s="793"/>
      <c r="AI12" s="793"/>
      <c r="AJ12" s="793"/>
      <c r="AK12" s="793"/>
      <c r="AL12" s="793"/>
      <c r="AM12" s="793"/>
    </row>
    <row r="13" spans="1:39" ht="26.7" customHeight="1">
      <c r="A13" s="797"/>
      <c r="B13" s="802"/>
      <c r="C13" s="802"/>
      <c r="D13" s="802"/>
      <c r="E13" s="802"/>
      <c r="F13" s="803"/>
      <c r="G13" s="826" t="s">
        <v>63</v>
      </c>
      <c r="H13" s="826" t="s">
        <v>872</v>
      </c>
      <c r="I13" s="826" t="s">
        <v>64</v>
      </c>
      <c r="J13" s="799" t="s">
        <v>65</v>
      </c>
      <c r="K13" s="800"/>
      <c r="L13" s="800"/>
      <c r="M13" s="800"/>
      <c r="N13" s="800"/>
      <c r="O13" s="801"/>
      <c r="P13" s="30" t="s">
        <v>66</v>
      </c>
      <c r="Q13" s="844"/>
      <c r="R13" s="803"/>
      <c r="S13" s="803"/>
      <c r="T13" s="793" t="s">
        <v>67</v>
      </c>
      <c r="U13" s="793" t="s">
        <v>68</v>
      </c>
      <c r="V13" s="793" t="s">
        <v>69</v>
      </c>
      <c r="W13" s="793" t="s">
        <v>70</v>
      </c>
      <c r="X13" s="793" t="s">
        <v>67</v>
      </c>
      <c r="Y13" s="793" t="s">
        <v>68</v>
      </c>
      <c r="Z13" s="793" t="s">
        <v>69</v>
      </c>
      <c r="AA13" s="793" t="s">
        <v>70</v>
      </c>
      <c r="AB13" s="793" t="s">
        <v>67</v>
      </c>
      <c r="AC13" s="793" t="s">
        <v>68</v>
      </c>
      <c r="AD13" s="793" t="s">
        <v>69</v>
      </c>
      <c r="AE13" s="793" t="s">
        <v>70</v>
      </c>
      <c r="AF13" s="793" t="s">
        <v>67</v>
      </c>
      <c r="AG13" s="793" t="s">
        <v>68</v>
      </c>
      <c r="AH13" s="793" t="s">
        <v>69</v>
      </c>
      <c r="AI13" s="793" t="s">
        <v>70</v>
      </c>
      <c r="AJ13" s="793" t="s">
        <v>71</v>
      </c>
      <c r="AK13" s="793" t="s">
        <v>72</v>
      </c>
      <c r="AL13" s="793" t="s">
        <v>73</v>
      </c>
      <c r="AM13" s="793" t="s">
        <v>70</v>
      </c>
    </row>
    <row r="14" spans="1:39" ht="19.5" customHeight="1">
      <c r="A14" s="798"/>
      <c r="B14" s="802"/>
      <c r="C14" s="802"/>
      <c r="D14" s="802"/>
      <c r="E14" s="802"/>
      <c r="F14" s="804"/>
      <c r="G14" s="804"/>
      <c r="H14" s="804"/>
      <c r="I14" s="804"/>
      <c r="J14" s="31">
        <v>1</v>
      </c>
      <c r="K14" s="31">
        <v>2</v>
      </c>
      <c r="L14" s="31" t="s">
        <v>74</v>
      </c>
      <c r="M14" s="31">
        <v>3</v>
      </c>
      <c r="N14" s="31">
        <v>4</v>
      </c>
      <c r="O14" s="31" t="s">
        <v>75</v>
      </c>
      <c r="P14" s="31" t="s">
        <v>76</v>
      </c>
      <c r="Q14" s="845"/>
      <c r="R14" s="804"/>
      <c r="S14" s="804"/>
      <c r="T14" s="794"/>
      <c r="U14" s="794"/>
      <c r="V14" s="794"/>
      <c r="W14" s="794"/>
      <c r="X14" s="794"/>
      <c r="Y14" s="794"/>
      <c r="Z14" s="794"/>
      <c r="AA14" s="794"/>
      <c r="AB14" s="794"/>
      <c r="AC14" s="794"/>
      <c r="AD14" s="794"/>
      <c r="AE14" s="794"/>
      <c r="AF14" s="794"/>
      <c r="AG14" s="794"/>
      <c r="AH14" s="794"/>
      <c r="AI14" s="794"/>
      <c r="AJ14" s="794"/>
      <c r="AK14" s="794"/>
      <c r="AL14" s="794"/>
      <c r="AM14" s="794"/>
    </row>
    <row r="15" spans="1:39" ht="63" customHeight="1" thickBot="1">
      <c r="A15" s="32"/>
      <c r="B15" s="33">
        <v>0</v>
      </c>
      <c r="C15" s="33">
        <v>0</v>
      </c>
      <c r="D15" s="33">
        <v>2</v>
      </c>
      <c r="E15" s="33">
        <v>0</v>
      </c>
      <c r="F15" s="221" t="s">
        <v>873</v>
      </c>
      <c r="G15" s="84"/>
      <c r="H15" s="44" t="s">
        <v>874</v>
      </c>
      <c r="I15" s="44" t="s">
        <v>875</v>
      </c>
      <c r="J15" s="34">
        <v>100</v>
      </c>
      <c r="K15" s="34">
        <v>100</v>
      </c>
      <c r="L15" s="35">
        <f>J15+K15</f>
        <v>200</v>
      </c>
      <c r="M15" s="34">
        <v>100</v>
      </c>
      <c r="N15" s="34">
        <v>100</v>
      </c>
      <c r="O15" s="35">
        <f>M15+N15</f>
        <v>200</v>
      </c>
      <c r="P15" s="35">
        <f>L15+O15</f>
        <v>400</v>
      </c>
      <c r="Q15" s="36"/>
      <c r="R15" s="37" t="s">
        <v>876</v>
      </c>
      <c r="S15" s="88" t="s">
        <v>877</v>
      </c>
      <c r="T15" s="723">
        <v>77</v>
      </c>
      <c r="U15" s="223">
        <f t="shared" ref="U15:U42" si="0">IF(T15="","No hay ejecución",IF(AND(J15=0),"No hay Programación", T15/J15))</f>
        <v>0.77</v>
      </c>
      <c r="V15" s="224" t="str">
        <f>IF(U15="No hay ejecución","NA",IF(U15&gt;=90%,"De acuerdo con lo programado",IF(U15&gt;=51%,"Atraso Leve",IF(U15&lt;=50%,"En riesgo cumplimiento"))))</f>
        <v>Atraso Leve</v>
      </c>
      <c r="W15" s="225" t="s">
        <v>878</v>
      </c>
      <c r="X15" s="504">
        <v>99</v>
      </c>
      <c r="Y15" s="223">
        <f t="shared" ref="Y15:Y42" si="1">IF(X15="","No hay ejecución",IF(AND(N15=0),"No hay Programación", X15/N15))</f>
        <v>0.99</v>
      </c>
      <c r="Z15" s="224" t="str">
        <f t="shared" ref="Z15:Z42" si="2">IF(Y15="No hay ejecución","NA",IF(Y15&gt;=90%,"De acuerdo con lo programado",IF(Y15&gt;=51%,"Atraso Leve",IF(Y15&lt;50%,"En riesgo cumplimiento"))))</f>
        <v>De acuerdo con lo programado</v>
      </c>
      <c r="AA15" s="506"/>
      <c r="AB15" s="504">
        <v>88</v>
      </c>
      <c r="AC15" s="223">
        <f>IF(AB15="","No hay ejecución",IF(AND(M15=0),"No hay Programación", AB15/M15))</f>
        <v>0.88</v>
      </c>
      <c r="AD15" s="224" t="str">
        <f t="shared" ref="AD15:AD42" si="3">IF(AC15="No hay ejecución","NA",IF(AC15&gt;=90%,"De acuerdo con lo programado",IF(AC15&gt;=51%,"Atraso Leve",IF(AC15&lt;50%,"En riesgo cumplimiento"))))</f>
        <v>Atraso Leve</v>
      </c>
      <c r="AE15" s="225"/>
      <c r="AF15" s="724">
        <v>96</v>
      </c>
      <c r="AG15" s="728">
        <f>IF(AF15="","No hay ejecución",IF(AND(N15=0),"No hay Programación", AF15/N15))</f>
        <v>0.96</v>
      </c>
      <c r="AH15" s="96" t="str">
        <f t="shared" ref="AH15:AH42" si="4">IF(AG15="No hay ejecución","NA",IF(AG15&gt;=90%,"De acuerdo con lo programado",IF(AG15&gt;=51%,"Atraso Leve",IF(AG15&lt;50%,"En riesgo cumplimiento"))))</f>
        <v>De acuerdo con lo programado</v>
      </c>
      <c r="AI15" s="225" t="s">
        <v>1813</v>
      </c>
      <c r="AJ15" s="723">
        <f>T15+X15+AB15+AF15</f>
        <v>360</v>
      </c>
      <c r="AK15" s="223">
        <f>IF(AJ15="","No hay ejecución",IF(AND(P15=0),"No hay Programación", AJ15/P15))</f>
        <v>0.9</v>
      </c>
      <c r="AL15" s="518" t="str">
        <f t="shared" ref="AL15:AL45" si="5">IF(AK15="No hay ejecución","NA",IF(AK15&gt;=90%,"De acuerdo a lo programado",IF(AK15&lt;89.99%,"En riesgo de Incumplimiento")))</f>
        <v>De acuerdo a lo programado</v>
      </c>
      <c r="AM15" s="225" t="s">
        <v>1813</v>
      </c>
    </row>
    <row r="16" spans="1:39" ht="63.75" customHeight="1" thickTop="1" thickBot="1">
      <c r="A16" s="32"/>
      <c r="B16" s="33">
        <v>0</v>
      </c>
      <c r="C16" s="33">
        <v>0</v>
      </c>
      <c r="D16" s="33">
        <v>0</v>
      </c>
      <c r="E16" s="33">
        <v>0</v>
      </c>
      <c r="F16" s="221" t="s">
        <v>879</v>
      </c>
      <c r="G16" s="84"/>
      <c r="H16" s="44" t="s">
        <v>880</v>
      </c>
      <c r="I16" s="44" t="s">
        <v>881</v>
      </c>
      <c r="J16" s="34">
        <v>7</v>
      </c>
      <c r="K16" s="34">
        <v>8</v>
      </c>
      <c r="L16" s="35">
        <f t="shared" ref="L16:L42" si="6">J16+K16</f>
        <v>15</v>
      </c>
      <c r="M16" s="34">
        <v>8</v>
      </c>
      <c r="N16" s="34">
        <v>7</v>
      </c>
      <c r="O16" s="35">
        <f t="shared" ref="O16:O42" si="7">M16+N16</f>
        <v>15</v>
      </c>
      <c r="P16" s="35">
        <f t="shared" ref="P16:P42" si="8">L16+O16</f>
        <v>30</v>
      </c>
      <c r="Q16" s="36"/>
      <c r="R16" s="37" t="s">
        <v>876</v>
      </c>
      <c r="S16" s="88" t="s">
        <v>882</v>
      </c>
      <c r="T16" s="723">
        <v>15</v>
      </c>
      <c r="U16" s="223">
        <f t="shared" si="0"/>
        <v>2.1428571428571428</v>
      </c>
      <c r="V16" s="224" t="str">
        <f t="shared" ref="V16:V45" si="9">IF(U16="No hay ejecución","NA",IF(U16&gt;=90%,"De acuerdo con lo programado",IF(U16&gt;=51%,"Atraso Leve",IF(U16&lt;=50%,"En riesgo cumplimiento"))))</f>
        <v>De acuerdo con lo programado</v>
      </c>
      <c r="W16" s="225"/>
      <c r="X16" s="504">
        <v>12</v>
      </c>
      <c r="Y16" s="223">
        <f t="shared" si="1"/>
        <v>1.7142857142857142</v>
      </c>
      <c r="Z16" s="224" t="str">
        <f t="shared" si="2"/>
        <v>De acuerdo con lo programado</v>
      </c>
      <c r="AA16" s="506"/>
      <c r="AB16" s="504">
        <v>10</v>
      </c>
      <c r="AC16" s="223">
        <f t="shared" ref="AC16:AC42" si="10">IF(AB16="","No hay ejecución",IF(AND(M16=0),"No hay Programación", AB16/M16))</f>
        <v>1.25</v>
      </c>
      <c r="AD16" s="224" t="str">
        <f t="shared" si="3"/>
        <v>De acuerdo con lo programado</v>
      </c>
      <c r="AE16" s="225"/>
      <c r="AF16" s="724">
        <v>15</v>
      </c>
      <c r="AG16" s="728">
        <f t="shared" ref="AG16:AG42" si="11">IF(AF16="","No hay ejecución",IF(AND(N16=0),"No hay Programación", AF16/N16))</f>
        <v>2.1428571428571428</v>
      </c>
      <c r="AH16" s="96" t="str">
        <f t="shared" si="4"/>
        <v>De acuerdo con lo programado</v>
      </c>
      <c r="AI16" s="96"/>
      <c r="AJ16" s="723">
        <f t="shared" ref="AJ16:AJ45" si="12">T16+X16+AB16+AF16</f>
        <v>52</v>
      </c>
      <c r="AK16" s="223">
        <f t="shared" ref="AK16:AK42" si="13">IF(AJ16="","No hay ejecución",IF(AND(P16=0),"No hay Programación", AJ16/P16))</f>
        <v>1.7333333333333334</v>
      </c>
      <c r="AL16" s="518" t="str">
        <f t="shared" si="5"/>
        <v>De acuerdo a lo programado</v>
      </c>
      <c r="AM16" s="96"/>
    </row>
    <row r="17" spans="1:39" ht="68.400000000000006" thickTop="1" thickBot="1">
      <c r="A17" s="32"/>
      <c r="B17" s="33">
        <v>0</v>
      </c>
      <c r="C17" s="227" t="s">
        <v>156</v>
      </c>
      <c r="D17" s="33">
        <v>1</v>
      </c>
      <c r="E17" s="227">
        <v>2.0299999999999998</v>
      </c>
      <c r="F17" s="221" t="s">
        <v>883</v>
      </c>
      <c r="G17" s="84" t="s">
        <v>884</v>
      </c>
      <c r="H17" s="44" t="s">
        <v>885</v>
      </c>
      <c r="I17" s="44" t="s">
        <v>886</v>
      </c>
      <c r="J17" s="34">
        <v>7</v>
      </c>
      <c r="K17" s="34">
        <v>7</v>
      </c>
      <c r="L17" s="35">
        <f t="shared" si="6"/>
        <v>14</v>
      </c>
      <c r="M17" s="34">
        <v>7</v>
      </c>
      <c r="N17" s="34">
        <v>7</v>
      </c>
      <c r="O17" s="35">
        <f t="shared" si="7"/>
        <v>14</v>
      </c>
      <c r="P17" s="35">
        <f t="shared" si="8"/>
        <v>28</v>
      </c>
      <c r="Q17" s="36"/>
      <c r="R17" s="37" t="s">
        <v>876</v>
      </c>
      <c r="S17" s="88" t="s">
        <v>887</v>
      </c>
      <c r="T17" s="723">
        <v>7</v>
      </c>
      <c r="U17" s="223">
        <f t="shared" si="0"/>
        <v>1</v>
      </c>
      <c r="V17" s="224" t="str">
        <f t="shared" si="9"/>
        <v>De acuerdo con lo programado</v>
      </c>
      <c r="W17" s="225"/>
      <c r="X17" s="504">
        <v>10</v>
      </c>
      <c r="Y17" s="223">
        <f t="shared" si="1"/>
        <v>1.4285714285714286</v>
      </c>
      <c r="Z17" s="224" t="str">
        <f t="shared" si="2"/>
        <v>De acuerdo con lo programado</v>
      </c>
      <c r="AA17" s="506"/>
      <c r="AB17" s="504">
        <v>12</v>
      </c>
      <c r="AC17" s="223">
        <f t="shared" si="10"/>
        <v>1.7142857142857142</v>
      </c>
      <c r="AD17" s="224" t="str">
        <f t="shared" si="3"/>
        <v>De acuerdo con lo programado</v>
      </c>
      <c r="AE17" s="225"/>
      <c r="AF17" s="724">
        <v>7</v>
      </c>
      <c r="AG17" s="728">
        <f t="shared" si="11"/>
        <v>1</v>
      </c>
      <c r="AH17" s="96" t="str">
        <f t="shared" si="4"/>
        <v>De acuerdo con lo programado</v>
      </c>
      <c r="AI17" s="96"/>
      <c r="AJ17" s="723">
        <f t="shared" si="12"/>
        <v>36</v>
      </c>
      <c r="AK17" s="223">
        <f t="shared" si="13"/>
        <v>1.2857142857142858</v>
      </c>
      <c r="AL17" s="518" t="str">
        <f t="shared" si="5"/>
        <v>De acuerdo a lo programado</v>
      </c>
      <c r="AM17" s="96"/>
    </row>
    <row r="18" spans="1:39" ht="135.75" customHeight="1" thickTop="1" thickBot="1">
      <c r="A18" s="32"/>
      <c r="B18" s="33">
        <v>0</v>
      </c>
      <c r="C18" s="33">
        <v>0</v>
      </c>
      <c r="D18" s="33">
        <v>2</v>
      </c>
      <c r="E18" s="33">
        <v>0</v>
      </c>
      <c r="F18" s="221" t="s">
        <v>888</v>
      </c>
      <c r="G18" s="84"/>
      <c r="H18" s="44" t="s">
        <v>889</v>
      </c>
      <c r="I18" s="44" t="s">
        <v>890</v>
      </c>
      <c r="J18" s="34">
        <v>1</v>
      </c>
      <c r="K18" s="34">
        <v>1</v>
      </c>
      <c r="L18" s="35">
        <f t="shared" si="6"/>
        <v>2</v>
      </c>
      <c r="M18" s="34">
        <v>1</v>
      </c>
      <c r="N18" s="34">
        <v>1</v>
      </c>
      <c r="O18" s="35">
        <f t="shared" si="7"/>
        <v>2</v>
      </c>
      <c r="P18" s="35">
        <f t="shared" si="8"/>
        <v>4</v>
      </c>
      <c r="Q18" s="36"/>
      <c r="R18" s="37" t="s">
        <v>876</v>
      </c>
      <c r="S18" s="88" t="s">
        <v>891</v>
      </c>
      <c r="T18" s="222">
        <v>0</v>
      </c>
      <c r="U18" s="223">
        <f t="shared" si="0"/>
        <v>0</v>
      </c>
      <c r="V18" s="224" t="str">
        <f t="shared" si="9"/>
        <v>En riesgo cumplimiento</v>
      </c>
      <c r="W18" s="225" t="s">
        <v>1814</v>
      </c>
      <c r="X18" s="504">
        <v>2</v>
      </c>
      <c r="Y18" s="223">
        <f t="shared" si="1"/>
        <v>2</v>
      </c>
      <c r="Z18" s="224" t="str">
        <f t="shared" si="2"/>
        <v>De acuerdo con lo programado</v>
      </c>
      <c r="AA18" s="506"/>
      <c r="AB18" s="504">
        <v>1</v>
      </c>
      <c r="AC18" s="223">
        <f t="shared" si="10"/>
        <v>1</v>
      </c>
      <c r="AD18" s="224" t="str">
        <f t="shared" si="3"/>
        <v>De acuerdo con lo programado</v>
      </c>
      <c r="AE18" s="225"/>
      <c r="AF18" s="222">
        <v>0</v>
      </c>
      <c r="AG18" s="728">
        <f t="shared" si="11"/>
        <v>0</v>
      </c>
      <c r="AH18" s="96" t="str">
        <f t="shared" si="4"/>
        <v>En riesgo cumplimiento</v>
      </c>
      <c r="AI18" s="225" t="s">
        <v>1813</v>
      </c>
      <c r="AJ18" s="723">
        <f t="shared" si="12"/>
        <v>3</v>
      </c>
      <c r="AK18" s="223">
        <f t="shared" si="13"/>
        <v>0.75</v>
      </c>
      <c r="AL18" s="518" t="str">
        <f t="shared" si="5"/>
        <v>En riesgo de Incumplimiento</v>
      </c>
      <c r="AM18" s="725" t="s">
        <v>1815</v>
      </c>
    </row>
    <row r="19" spans="1:39" ht="115.5" customHeight="1" thickTop="1" thickBot="1">
      <c r="A19" s="32"/>
      <c r="B19" s="33">
        <v>0</v>
      </c>
      <c r="C19" s="33" t="s">
        <v>156</v>
      </c>
      <c r="D19" s="33">
        <v>0</v>
      </c>
      <c r="E19" s="33">
        <v>0</v>
      </c>
      <c r="F19" s="221" t="s">
        <v>892</v>
      </c>
      <c r="G19" s="84"/>
      <c r="H19" s="44" t="s">
        <v>893</v>
      </c>
      <c r="I19" s="44" t="s">
        <v>894</v>
      </c>
      <c r="J19" s="34">
        <v>60</v>
      </c>
      <c r="K19" s="34">
        <v>75</v>
      </c>
      <c r="L19" s="35">
        <f t="shared" si="6"/>
        <v>135</v>
      </c>
      <c r="M19" s="34">
        <v>75</v>
      </c>
      <c r="N19" s="34">
        <v>20</v>
      </c>
      <c r="O19" s="35">
        <f t="shared" si="7"/>
        <v>95</v>
      </c>
      <c r="P19" s="35">
        <f t="shared" si="8"/>
        <v>230</v>
      </c>
      <c r="Q19" s="36">
        <v>400000</v>
      </c>
      <c r="R19" s="37" t="s">
        <v>895</v>
      </c>
      <c r="S19" s="88" t="s">
        <v>896</v>
      </c>
      <c r="T19" s="723">
        <v>62</v>
      </c>
      <c r="U19" s="223">
        <f t="shared" si="0"/>
        <v>1.0333333333333334</v>
      </c>
      <c r="V19" s="224" t="str">
        <f t="shared" si="9"/>
        <v>De acuerdo con lo programado</v>
      </c>
      <c r="W19" s="225"/>
      <c r="X19" s="504">
        <v>85</v>
      </c>
      <c r="Y19" s="223">
        <f t="shared" si="1"/>
        <v>4.25</v>
      </c>
      <c r="Z19" s="224" t="str">
        <f t="shared" si="2"/>
        <v>De acuerdo con lo programado</v>
      </c>
      <c r="AA19" s="506"/>
      <c r="AB19" s="504">
        <v>118</v>
      </c>
      <c r="AC19" s="223">
        <f t="shared" si="10"/>
        <v>1.5733333333333333</v>
      </c>
      <c r="AD19" s="224" t="str">
        <f t="shared" si="3"/>
        <v>De acuerdo con lo programado</v>
      </c>
      <c r="AE19" s="225"/>
      <c r="AF19" s="724">
        <v>25</v>
      </c>
      <c r="AG19" s="728">
        <f t="shared" si="11"/>
        <v>1.25</v>
      </c>
      <c r="AH19" s="96" t="str">
        <f t="shared" si="4"/>
        <v>De acuerdo con lo programado</v>
      </c>
      <c r="AI19" s="96"/>
      <c r="AJ19" s="723">
        <f t="shared" si="12"/>
        <v>290</v>
      </c>
      <c r="AK19" s="223">
        <f t="shared" si="13"/>
        <v>1.2608695652173914</v>
      </c>
      <c r="AL19" s="518" t="str">
        <f t="shared" si="5"/>
        <v>De acuerdo a lo programado</v>
      </c>
      <c r="AM19" s="96"/>
    </row>
    <row r="20" spans="1:39" ht="128.25" customHeight="1" thickTop="1" thickBot="1">
      <c r="A20" s="32"/>
      <c r="B20" s="33">
        <v>0</v>
      </c>
      <c r="C20" s="227" t="s">
        <v>156</v>
      </c>
      <c r="D20" s="227">
        <v>1</v>
      </c>
      <c r="E20" s="227">
        <v>2.0099999999999998</v>
      </c>
      <c r="F20" s="221" t="s">
        <v>897</v>
      </c>
      <c r="G20" s="84"/>
      <c r="H20" s="44" t="s">
        <v>898</v>
      </c>
      <c r="I20" s="44" t="s">
        <v>899</v>
      </c>
      <c r="J20" s="34">
        <v>20</v>
      </c>
      <c r="K20" s="34">
        <v>20</v>
      </c>
      <c r="L20" s="35">
        <f t="shared" si="6"/>
        <v>40</v>
      </c>
      <c r="M20" s="34">
        <v>20</v>
      </c>
      <c r="N20" s="34">
        <v>20</v>
      </c>
      <c r="O20" s="35">
        <f t="shared" si="7"/>
        <v>40</v>
      </c>
      <c r="P20" s="35">
        <f t="shared" si="8"/>
        <v>80</v>
      </c>
      <c r="Q20" s="36">
        <v>150000</v>
      </c>
      <c r="R20" s="37" t="s">
        <v>895</v>
      </c>
      <c r="S20" s="88" t="s">
        <v>900</v>
      </c>
      <c r="T20" s="723">
        <v>38</v>
      </c>
      <c r="U20" s="223">
        <f t="shared" si="0"/>
        <v>1.9</v>
      </c>
      <c r="V20" s="224" t="str">
        <f t="shared" si="9"/>
        <v>De acuerdo con lo programado</v>
      </c>
      <c r="W20" s="225"/>
      <c r="X20" s="504">
        <v>49</v>
      </c>
      <c r="Y20" s="223">
        <f t="shared" si="1"/>
        <v>2.4500000000000002</v>
      </c>
      <c r="Z20" s="224" t="str">
        <f t="shared" si="2"/>
        <v>De acuerdo con lo programado</v>
      </c>
      <c r="AA20" s="506"/>
      <c r="AB20" s="504">
        <v>30</v>
      </c>
      <c r="AC20" s="223">
        <f t="shared" si="10"/>
        <v>1.5</v>
      </c>
      <c r="AD20" s="224" t="str">
        <f t="shared" si="3"/>
        <v>De acuerdo con lo programado</v>
      </c>
      <c r="AE20" s="225"/>
      <c r="AF20" s="724">
        <v>24</v>
      </c>
      <c r="AG20" s="728">
        <f t="shared" si="11"/>
        <v>1.2</v>
      </c>
      <c r="AH20" s="96" t="str">
        <f t="shared" si="4"/>
        <v>De acuerdo con lo programado</v>
      </c>
      <c r="AI20" s="96"/>
      <c r="AJ20" s="723">
        <f t="shared" si="12"/>
        <v>141</v>
      </c>
      <c r="AK20" s="223">
        <f t="shared" si="13"/>
        <v>1.7625</v>
      </c>
      <c r="AL20" s="518" t="str">
        <f t="shared" si="5"/>
        <v>De acuerdo a lo programado</v>
      </c>
      <c r="AM20" s="96"/>
    </row>
    <row r="21" spans="1:39" ht="97.2" thickTop="1" thickBot="1">
      <c r="A21" s="32"/>
      <c r="B21" s="33">
        <v>0</v>
      </c>
      <c r="C21" s="33">
        <v>0</v>
      </c>
      <c r="D21" s="33">
        <v>2</v>
      </c>
      <c r="E21" s="33">
        <v>0</v>
      </c>
      <c r="F21" s="221" t="s">
        <v>901</v>
      </c>
      <c r="G21" s="84" t="s">
        <v>902</v>
      </c>
      <c r="H21" s="44" t="s">
        <v>903</v>
      </c>
      <c r="I21" s="44" t="s">
        <v>904</v>
      </c>
      <c r="J21" s="34">
        <v>3</v>
      </c>
      <c r="K21" s="34">
        <v>3</v>
      </c>
      <c r="L21" s="35">
        <f t="shared" si="6"/>
        <v>6</v>
      </c>
      <c r="M21" s="34">
        <v>3</v>
      </c>
      <c r="N21" s="34">
        <v>3</v>
      </c>
      <c r="O21" s="35">
        <f t="shared" si="7"/>
        <v>6</v>
      </c>
      <c r="P21" s="35">
        <f t="shared" si="8"/>
        <v>12</v>
      </c>
      <c r="Q21" s="36">
        <v>300000</v>
      </c>
      <c r="R21" s="37" t="s">
        <v>895</v>
      </c>
      <c r="S21" s="88" t="s">
        <v>905</v>
      </c>
      <c r="T21" s="723">
        <v>6</v>
      </c>
      <c r="U21" s="223">
        <f t="shared" si="0"/>
        <v>2</v>
      </c>
      <c r="V21" s="224" t="str">
        <f t="shared" si="9"/>
        <v>De acuerdo con lo programado</v>
      </c>
      <c r="W21" s="225"/>
      <c r="X21" s="504">
        <v>8</v>
      </c>
      <c r="Y21" s="223">
        <f t="shared" si="1"/>
        <v>2.6666666666666665</v>
      </c>
      <c r="Z21" s="224" t="str">
        <f t="shared" si="2"/>
        <v>De acuerdo con lo programado</v>
      </c>
      <c r="AA21" s="506"/>
      <c r="AB21" s="504">
        <v>4</v>
      </c>
      <c r="AC21" s="223">
        <f t="shared" si="10"/>
        <v>1.3333333333333333</v>
      </c>
      <c r="AD21" s="224" t="str">
        <f t="shared" si="3"/>
        <v>De acuerdo con lo programado</v>
      </c>
      <c r="AE21" s="225"/>
      <c r="AF21" s="222">
        <v>0</v>
      </c>
      <c r="AG21" s="728">
        <f t="shared" si="11"/>
        <v>0</v>
      </c>
      <c r="AH21" s="96" t="str">
        <f t="shared" si="4"/>
        <v>En riesgo cumplimiento</v>
      </c>
      <c r="AI21" s="726" t="s">
        <v>1816</v>
      </c>
      <c r="AJ21" s="723">
        <f t="shared" si="12"/>
        <v>18</v>
      </c>
      <c r="AK21" s="223">
        <f t="shared" si="13"/>
        <v>1.5</v>
      </c>
      <c r="AL21" s="518" t="str">
        <f t="shared" si="5"/>
        <v>De acuerdo a lo programado</v>
      </c>
      <c r="AM21" s="96"/>
    </row>
    <row r="22" spans="1:39" ht="86.25" customHeight="1" thickTop="1" thickBot="1">
      <c r="A22" s="32"/>
      <c r="B22" s="33">
        <v>0</v>
      </c>
      <c r="C22" s="33" t="s">
        <v>156</v>
      </c>
      <c r="D22" s="33">
        <v>0</v>
      </c>
      <c r="E22" s="33">
        <v>0</v>
      </c>
      <c r="F22" s="221" t="s">
        <v>906</v>
      </c>
      <c r="G22" s="84" t="s">
        <v>902</v>
      </c>
      <c r="H22" s="44" t="s">
        <v>903</v>
      </c>
      <c r="I22" s="44" t="s">
        <v>904</v>
      </c>
      <c r="J22" s="34">
        <v>1</v>
      </c>
      <c r="K22" s="34">
        <v>1</v>
      </c>
      <c r="L22" s="35">
        <f t="shared" si="6"/>
        <v>2</v>
      </c>
      <c r="M22" s="34">
        <v>1</v>
      </c>
      <c r="N22" s="34">
        <v>1</v>
      </c>
      <c r="O22" s="35">
        <f t="shared" si="7"/>
        <v>2</v>
      </c>
      <c r="P22" s="35">
        <f t="shared" si="8"/>
        <v>4</v>
      </c>
      <c r="Q22" s="36">
        <v>100000</v>
      </c>
      <c r="R22" s="37" t="s">
        <v>895</v>
      </c>
      <c r="S22" s="88" t="s">
        <v>907</v>
      </c>
      <c r="T22" s="723">
        <v>1</v>
      </c>
      <c r="U22" s="223">
        <f t="shared" si="0"/>
        <v>1</v>
      </c>
      <c r="V22" s="224" t="str">
        <f t="shared" si="9"/>
        <v>De acuerdo con lo programado</v>
      </c>
      <c r="W22" s="225"/>
      <c r="X22" s="504">
        <v>1</v>
      </c>
      <c r="Y22" s="223">
        <f t="shared" si="1"/>
        <v>1</v>
      </c>
      <c r="Z22" s="224" t="str">
        <f t="shared" si="2"/>
        <v>De acuerdo con lo programado</v>
      </c>
      <c r="AA22" s="506"/>
      <c r="AB22" s="504">
        <v>1</v>
      </c>
      <c r="AC22" s="223">
        <f t="shared" si="10"/>
        <v>1</v>
      </c>
      <c r="AD22" s="224" t="str">
        <f t="shared" si="3"/>
        <v>De acuerdo con lo programado</v>
      </c>
      <c r="AE22" s="225"/>
      <c r="AF22" s="723">
        <v>1</v>
      </c>
      <c r="AG22" s="728">
        <f t="shared" si="11"/>
        <v>1</v>
      </c>
      <c r="AH22" s="96" t="str">
        <f t="shared" si="4"/>
        <v>De acuerdo con lo programado</v>
      </c>
      <c r="AI22" s="96"/>
      <c r="AJ22" s="723">
        <f t="shared" si="12"/>
        <v>4</v>
      </c>
      <c r="AK22" s="223">
        <f t="shared" si="13"/>
        <v>1</v>
      </c>
      <c r="AL22" s="518" t="str">
        <f t="shared" si="5"/>
        <v>De acuerdo a lo programado</v>
      </c>
      <c r="AM22" s="96"/>
    </row>
    <row r="23" spans="1:39" ht="159" customHeight="1" thickTop="1" thickBot="1">
      <c r="A23" s="32"/>
      <c r="B23" s="33">
        <v>0</v>
      </c>
      <c r="C23" s="33" t="s">
        <v>156</v>
      </c>
      <c r="D23" s="33">
        <v>1</v>
      </c>
      <c r="E23" s="33">
        <v>2.0099999999999998</v>
      </c>
      <c r="F23" s="207" t="s">
        <v>908</v>
      </c>
      <c r="G23" s="84"/>
      <c r="H23" s="44" t="s">
        <v>909</v>
      </c>
      <c r="I23" s="44" t="s">
        <v>910</v>
      </c>
      <c r="J23" s="34">
        <v>1</v>
      </c>
      <c r="K23" s="34">
        <v>0</v>
      </c>
      <c r="L23" s="35">
        <f t="shared" si="6"/>
        <v>1</v>
      </c>
      <c r="M23" s="34">
        <v>0</v>
      </c>
      <c r="N23" s="34">
        <v>0</v>
      </c>
      <c r="O23" s="35">
        <f t="shared" si="7"/>
        <v>0</v>
      </c>
      <c r="P23" s="35">
        <f t="shared" si="8"/>
        <v>1</v>
      </c>
      <c r="Q23" s="36"/>
      <c r="R23" s="37" t="s">
        <v>911</v>
      </c>
      <c r="S23" s="88" t="s">
        <v>912</v>
      </c>
      <c r="T23" s="222">
        <v>0</v>
      </c>
      <c r="U23" s="223">
        <f t="shared" si="0"/>
        <v>0</v>
      </c>
      <c r="V23" s="224" t="str">
        <f t="shared" si="9"/>
        <v>En riesgo cumplimiento</v>
      </c>
      <c r="W23" s="225" t="s">
        <v>913</v>
      </c>
      <c r="X23" s="222">
        <v>0</v>
      </c>
      <c r="Y23" s="223" t="str">
        <f t="shared" si="1"/>
        <v>No hay Programación</v>
      </c>
      <c r="Z23" s="224" t="str">
        <f t="shared" si="2"/>
        <v>De acuerdo con lo programado</v>
      </c>
      <c r="AA23" s="506" t="s">
        <v>913</v>
      </c>
      <c r="AB23" s="222">
        <v>0</v>
      </c>
      <c r="AC23" s="223" t="str">
        <f t="shared" si="10"/>
        <v>No hay Programación</v>
      </c>
      <c r="AD23" s="224" t="str">
        <f t="shared" si="3"/>
        <v>De acuerdo con lo programado</v>
      </c>
      <c r="AE23" s="225"/>
      <c r="AF23" s="724">
        <v>1</v>
      </c>
      <c r="AG23" s="728" t="str">
        <f t="shared" si="11"/>
        <v>No hay Programación</v>
      </c>
      <c r="AH23" s="96" t="str">
        <f t="shared" si="4"/>
        <v>De acuerdo con lo programado</v>
      </c>
      <c r="AI23" s="96"/>
      <c r="AJ23" s="723">
        <f t="shared" si="12"/>
        <v>1</v>
      </c>
      <c r="AK23" s="223">
        <f t="shared" si="13"/>
        <v>1</v>
      </c>
      <c r="AL23" s="518" t="str">
        <f t="shared" si="5"/>
        <v>De acuerdo a lo programado</v>
      </c>
      <c r="AM23" s="96"/>
    </row>
    <row r="24" spans="1:39" ht="81" customHeight="1" thickTop="1" thickBot="1">
      <c r="A24" s="32"/>
      <c r="B24" s="33">
        <v>0</v>
      </c>
      <c r="C24" s="33" t="s">
        <v>156</v>
      </c>
      <c r="D24" s="33">
        <v>1</v>
      </c>
      <c r="E24" s="33">
        <v>2.0099999999999998</v>
      </c>
      <c r="F24" s="207" t="s">
        <v>914</v>
      </c>
      <c r="G24" s="84"/>
      <c r="H24" s="44" t="s">
        <v>694</v>
      </c>
      <c r="I24" s="44" t="s">
        <v>915</v>
      </c>
      <c r="J24" s="34">
        <v>4</v>
      </c>
      <c r="K24" s="34">
        <v>4</v>
      </c>
      <c r="L24" s="35">
        <f t="shared" si="6"/>
        <v>8</v>
      </c>
      <c r="M24" s="34">
        <v>4</v>
      </c>
      <c r="N24" s="34">
        <v>4</v>
      </c>
      <c r="O24" s="35">
        <f t="shared" si="7"/>
        <v>8</v>
      </c>
      <c r="P24" s="35">
        <f t="shared" si="8"/>
        <v>16</v>
      </c>
      <c r="Q24" s="36">
        <v>600000</v>
      </c>
      <c r="R24" s="37" t="s">
        <v>911</v>
      </c>
      <c r="S24" s="88" t="s">
        <v>916</v>
      </c>
      <c r="T24" s="222">
        <v>2</v>
      </c>
      <c r="U24" s="223">
        <f t="shared" si="0"/>
        <v>0.5</v>
      </c>
      <c r="V24" s="224" t="str">
        <f t="shared" si="9"/>
        <v>En riesgo cumplimiento</v>
      </c>
      <c r="W24" s="225" t="s">
        <v>1817</v>
      </c>
      <c r="X24" s="504">
        <v>3</v>
      </c>
      <c r="Y24" s="223">
        <f t="shared" si="1"/>
        <v>0.75</v>
      </c>
      <c r="Z24" s="224" t="str">
        <f t="shared" si="2"/>
        <v>Atraso Leve</v>
      </c>
      <c r="AA24" s="506" t="s">
        <v>1202</v>
      </c>
      <c r="AB24" s="504">
        <v>6</v>
      </c>
      <c r="AC24" s="223">
        <f t="shared" si="10"/>
        <v>1.5</v>
      </c>
      <c r="AD24" s="224" t="str">
        <f t="shared" si="3"/>
        <v>De acuerdo con lo programado</v>
      </c>
      <c r="AE24" s="225"/>
      <c r="AF24" s="724">
        <v>5</v>
      </c>
      <c r="AG24" s="728">
        <f t="shared" si="11"/>
        <v>1.25</v>
      </c>
      <c r="AH24" s="96" t="str">
        <f t="shared" si="4"/>
        <v>De acuerdo con lo programado</v>
      </c>
      <c r="AI24" s="96"/>
      <c r="AJ24" s="723">
        <f t="shared" si="12"/>
        <v>16</v>
      </c>
      <c r="AK24" s="223">
        <f t="shared" si="13"/>
        <v>1</v>
      </c>
      <c r="AL24" s="518" t="str">
        <f t="shared" si="5"/>
        <v>De acuerdo a lo programado</v>
      </c>
      <c r="AM24" s="96"/>
    </row>
    <row r="25" spans="1:39" ht="64.5" customHeight="1" thickTop="1" thickBot="1">
      <c r="A25" s="32"/>
      <c r="B25" s="33">
        <v>0</v>
      </c>
      <c r="C25" s="33" t="s">
        <v>156</v>
      </c>
      <c r="D25" s="33">
        <v>1</v>
      </c>
      <c r="E25" s="33">
        <v>2.0099999999999998</v>
      </c>
      <c r="F25" s="207" t="s">
        <v>917</v>
      </c>
      <c r="G25" s="84"/>
      <c r="H25" s="44" t="s">
        <v>694</v>
      </c>
      <c r="I25" s="44" t="s">
        <v>915</v>
      </c>
      <c r="J25" s="34">
        <v>2</v>
      </c>
      <c r="K25" s="34">
        <v>2</v>
      </c>
      <c r="L25" s="35">
        <f t="shared" si="6"/>
        <v>4</v>
      </c>
      <c r="M25" s="34">
        <v>2</v>
      </c>
      <c r="N25" s="34">
        <v>2</v>
      </c>
      <c r="O25" s="35">
        <f t="shared" si="7"/>
        <v>4</v>
      </c>
      <c r="P25" s="35">
        <f t="shared" si="8"/>
        <v>8</v>
      </c>
      <c r="Q25" s="36">
        <v>250000</v>
      </c>
      <c r="R25" s="37" t="s">
        <v>911</v>
      </c>
      <c r="S25" s="88" t="s">
        <v>918</v>
      </c>
      <c r="T25" s="723">
        <v>2</v>
      </c>
      <c r="U25" s="223">
        <f t="shared" si="0"/>
        <v>1</v>
      </c>
      <c r="V25" s="224" t="str">
        <f t="shared" si="9"/>
        <v>De acuerdo con lo programado</v>
      </c>
      <c r="W25" s="225"/>
      <c r="X25" s="504">
        <v>2</v>
      </c>
      <c r="Y25" s="223">
        <f t="shared" si="1"/>
        <v>1</v>
      </c>
      <c r="Z25" s="224" t="str">
        <f t="shared" si="2"/>
        <v>De acuerdo con lo programado</v>
      </c>
      <c r="AA25" s="506"/>
      <c r="AB25" s="504">
        <v>2</v>
      </c>
      <c r="AC25" s="223">
        <f t="shared" si="10"/>
        <v>1</v>
      </c>
      <c r="AD25" s="224" t="str">
        <f t="shared" si="3"/>
        <v>De acuerdo con lo programado</v>
      </c>
      <c r="AE25" s="225"/>
      <c r="AF25" s="724">
        <v>2</v>
      </c>
      <c r="AG25" s="728">
        <f t="shared" si="11"/>
        <v>1</v>
      </c>
      <c r="AH25" s="96" t="str">
        <f t="shared" si="4"/>
        <v>De acuerdo con lo programado</v>
      </c>
      <c r="AI25" s="96"/>
      <c r="AJ25" s="723">
        <f t="shared" si="12"/>
        <v>8</v>
      </c>
      <c r="AK25" s="223">
        <f t="shared" si="13"/>
        <v>1</v>
      </c>
      <c r="AL25" s="518" t="str">
        <f t="shared" si="5"/>
        <v>De acuerdo a lo programado</v>
      </c>
      <c r="AM25" s="96"/>
    </row>
    <row r="26" spans="1:39" ht="66" customHeight="1" thickTop="1" thickBot="1">
      <c r="A26" s="32"/>
      <c r="B26" s="33">
        <v>0</v>
      </c>
      <c r="C26" s="227" t="s">
        <v>156</v>
      </c>
      <c r="D26" s="33">
        <v>1</v>
      </c>
      <c r="E26" s="33">
        <v>2.0099999999999998</v>
      </c>
      <c r="F26" s="207" t="s">
        <v>919</v>
      </c>
      <c r="G26" s="84"/>
      <c r="H26" s="44" t="s">
        <v>920</v>
      </c>
      <c r="I26" s="44" t="s">
        <v>921</v>
      </c>
      <c r="J26" s="34">
        <v>5</v>
      </c>
      <c r="K26" s="34">
        <v>5</v>
      </c>
      <c r="L26" s="35">
        <f t="shared" si="6"/>
        <v>10</v>
      </c>
      <c r="M26" s="34">
        <v>5</v>
      </c>
      <c r="N26" s="34">
        <v>5</v>
      </c>
      <c r="O26" s="35">
        <f t="shared" si="7"/>
        <v>10</v>
      </c>
      <c r="P26" s="35">
        <f t="shared" si="8"/>
        <v>20</v>
      </c>
      <c r="Q26" s="36"/>
      <c r="R26" s="37" t="s">
        <v>922</v>
      </c>
      <c r="S26" s="88" t="s">
        <v>923</v>
      </c>
      <c r="T26" s="723">
        <v>3</v>
      </c>
      <c r="U26" s="223">
        <f t="shared" si="0"/>
        <v>0.6</v>
      </c>
      <c r="V26" s="224" t="str">
        <f t="shared" si="9"/>
        <v>Atraso Leve</v>
      </c>
      <c r="W26" s="225"/>
      <c r="X26" s="504">
        <v>23</v>
      </c>
      <c r="Y26" s="223">
        <f t="shared" si="1"/>
        <v>4.5999999999999996</v>
      </c>
      <c r="Z26" s="224" t="str">
        <f t="shared" si="2"/>
        <v>De acuerdo con lo programado</v>
      </c>
      <c r="AA26" s="506"/>
      <c r="AB26" s="504">
        <v>18</v>
      </c>
      <c r="AC26" s="223">
        <f t="shared" si="10"/>
        <v>3.6</v>
      </c>
      <c r="AD26" s="224" t="str">
        <f t="shared" si="3"/>
        <v>De acuerdo con lo programado</v>
      </c>
      <c r="AE26" s="225"/>
      <c r="AF26" s="724">
        <v>10</v>
      </c>
      <c r="AG26" s="728">
        <f t="shared" si="11"/>
        <v>2</v>
      </c>
      <c r="AH26" s="96" t="str">
        <f t="shared" si="4"/>
        <v>De acuerdo con lo programado</v>
      </c>
      <c r="AI26" s="96"/>
      <c r="AJ26" s="723">
        <f t="shared" si="12"/>
        <v>54</v>
      </c>
      <c r="AK26" s="223">
        <f t="shared" si="13"/>
        <v>2.7</v>
      </c>
      <c r="AL26" s="518" t="str">
        <f t="shared" si="5"/>
        <v>De acuerdo a lo programado</v>
      </c>
      <c r="AM26" s="96"/>
    </row>
    <row r="27" spans="1:39" ht="89.25" customHeight="1" thickTop="1" thickBot="1">
      <c r="A27" s="32"/>
      <c r="B27" s="33">
        <v>0</v>
      </c>
      <c r="C27" s="33" t="s">
        <v>156</v>
      </c>
      <c r="D27" s="33">
        <v>0</v>
      </c>
      <c r="E27" s="33">
        <v>0</v>
      </c>
      <c r="F27" s="207" t="s">
        <v>924</v>
      </c>
      <c r="G27" s="84"/>
      <c r="H27" s="44" t="s">
        <v>1818</v>
      </c>
      <c r="I27" s="44" t="s">
        <v>921</v>
      </c>
      <c r="J27" s="34">
        <v>1</v>
      </c>
      <c r="K27" s="34">
        <v>1</v>
      </c>
      <c r="L27" s="35">
        <f t="shared" si="6"/>
        <v>2</v>
      </c>
      <c r="M27" s="34">
        <v>1</v>
      </c>
      <c r="N27" s="34">
        <v>1</v>
      </c>
      <c r="O27" s="35">
        <f t="shared" si="7"/>
        <v>2</v>
      </c>
      <c r="P27" s="35">
        <f t="shared" si="8"/>
        <v>4</v>
      </c>
      <c r="Q27" s="36"/>
      <c r="R27" s="37" t="s">
        <v>922</v>
      </c>
      <c r="S27" s="88" t="s">
        <v>925</v>
      </c>
      <c r="T27" s="723">
        <v>3</v>
      </c>
      <c r="U27" s="223">
        <f t="shared" si="0"/>
        <v>3</v>
      </c>
      <c r="V27" s="224" t="str">
        <f t="shared" si="9"/>
        <v>De acuerdo con lo programado</v>
      </c>
      <c r="W27" s="225"/>
      <c r="X27" s="504">
        <v>4</v>
      </c>
      <c r="Y27" s="223">
        <f t="shared" si="1"/>
        <v>4</v>
      </c>
      <c r="Z27" s="224" t="str">
        <f t="shared" si="2"/>
        <v>De acuerdo con lo programado</v>
      </c>
      <c r="AA27" s="506"/>
      <c r="AB27" s="504">
        <v>1</v>
      </c>
      <c r="AC27" s="223">
        <f t="shared" si="10"/>
        <v>1</v>
      </c>
      <c r="AD27" s="224" t="str">
        <f t="shared" si="3"/>
        <v>De acuerdo con lo programado</v>
      </c>
      <c r="AE27" s="225"/>
      <c r="AF27" s="724">
        <v>6</v>
      </c>
      <c r="AG27" s="728">
        <f t="shared" si="11"/>
        <v>6</v>
      </c>
      <c r="AH27" s="96" t="str">
        <f t="shared" si="4"/>
        <v>De acuerdo con lo programado</v>
      </c>
      <c r="AI27" s="96"/>
      <c r="AJ27" s="723">
        <f t="shared" si="12"/>
        <v>14</v>
      </c>
      <c r="AK27" s="223">
        <f t="shared" si="13"/>
        <v>3.5</v>
      </c>
      <c r="AL27" s="518" t="str">
        <f t="shared" si="5"/>
        <v>De acuerdo a lo programado</v>
      </c>
      <c r="AM27" s="96"/>
    </row>
    <row r="28" spans="1:39" ht="94.5" customHeight="1" thickTop="1" thickBot="1">
      <c r="A28" s="32"/>
      <c r="B28" s="33">
        <v>0</v>
      </c>
      <c r="C28" s="227" t="s">
        <v>156</v>
      </c>
      <c r="D28" s="33">
        <v>1</v>
      </c>
      <c r="E28" s="33">
        <v>2.0099999999999998</v>
      </c>
      <c r="F28" s="221" t="s">
        <v>926</v>
      </c>
      <c r="G28" s="84"/>
      <c r="H28" s="44" t="s">
        <v>927</v>
      </c>
      <c r="I28" s="44" t="s">
        <v>928</v>
      </c>
      <c r="J28" s="34">
        <v>3</v>
      </c>
      <c r="K28" s="34">
        <v>2</v>
      </c>
      <c r="L28" s="35">
        <f t="shared" si="6"/>
        <v>5</v>
      </c>
      <c r="M28" s="34">
        <v>2</v>
      </c>
      <c r="N28" s="34">
        <v>3</v>
      </c>
      <c r="O28" s="35">
        <f t="shared" si="7"/>
        <v>5</v>
      </c>
      <c r="P28" s="35">
        <f t="shared" si="8"/>
        <v>10</v>
      </c>
      <c r="Q28" s="36"/>
      <c r="R28" s="37" t="s">
        <v>922</v>
      </c>
      <c r="S28" s="88" t="s">
        <v>929</v>
      </c>
      <c r="T28" s="723">
        <v>7</v>
      </c>
      <c r="U28" s="223">
        <f t="shared" si="0"/>
        <v>2.3333333333333335</v>
      </c>
      <c r="V28" s="224" t="str">
        <f t="shared" si="9"/>
        <v>De acuerdo con lo programado</v>
      </c>
      <c r="W28" s="225"/>
      <c r="X28" s="504">
        <v>7</v>
      </c>
      <c r="Y28" s="223">
        <f t="shared" si="1"/>
        <v>2.3333333333333335</v>
      </c>
      <c r="Z28" s="224" t="str">
        <f t="shared" si="2"/>
        <v>De acuerdo con lo programado</v>
      </c>
      <c r="AA28" s="506"/>
      <c r="AB28" s="504">
        <v>3</v>
      </c>
      <c r="AC28" s="223">
        <f t="shared" si="10"/>
        <v>1.5</v>
      </c>
      <c r="AD28" s="224" t="str">
        <f t="shared" si="3"/>
        <v>De acuerdo con lo programado</v>
      </c>
      <c r="AE28" s="225"/>
      <c r="AF28" s="724">
        <v>4</v>
      </c>
      <c r="AG28" s="728">
        <f t="shared" si="11"/>
        <v>1.3333333333333333</v>
      </c>
      <c r="AH28" s="96" t="str">
        <f t="shared" si="4"/>
        <v>De acuerdo con lo programado</v>
      </c>
      <c r="AI28" s="96"/>
      <c r="AJ28" s="723">
        <f t="shared" si="12"/>
        <v>21</v>
      </c>
      <c r="AK28" s="223">
        <f t="shared" si="13"/>
        <v>2.1</v>
      </c>
      <c r="AL28" s="518" t="str">
        <f t="shared" si="5"/>
        <v>De acuerdo a lo programado</v>
      </c>
      <c r="AM28" s="96"/>
    </row>
    <row r="29" spans="1:39" ht="66" customHeight="1" thickTop="1" thickBot="1">
      <c r="A29" s="32"/>
      <c r="B29" s="33">
        <v>0</v>
      </c>
      <c r="C29" s="227" t="s">
        <v>156</v>
      </c>
      <c r="D29" s="33">
        <v>1</v>
      </c>
      <c r="E29" s="33">
        <v>2.0099999999999998</v>
      </c>
      <c r="F29" s="221" t="s">
        <v>930</v>
      </c>
      <c r="G29" s="84"/>
      <c r="H29" s="44" t="s">
        <v>931</v>
      </c>
      <c r="I29" s="44" t="s">
        <v>1819</v>
      </c>
      <c r="J29" s="34">
        <v>2</v>
      </c>
      <c r="K29" s="34">
        <v>2</v>
      </c>
      <c r="L29" s="35">
        <f t="shared" si="6"/>
        <v>4</v>
      </c>
      <c r="M29" s="34">
        <v>2</v>
      </c>
      <c r="N29" s="34">
        <v>2</v>
      </c>
      <c r="O29" s="35">
        <f t="shared" si="7"/>
        <v>4</v>
      </c>
      <c r="P29" s="35">
        <f t="shared" si="8"/>
        <v>8</v>
      </c>
      <c r="Q29" s="36"/>
      <c r="R29" s="37" t="s">
        <v>922</v>
      </c>
      <c r="S29" s="88" t="s">
        <v>932</v>
      </c>
      <c r="T29" s="222"/>
      <c r="U29" s="223" t="str">
        <f t="shared" si="0"/>
        <v>No hay ejecución</v>
      </c>
      <c r="V29" s="224" t="str">
        <f t="shared" si="9"/>
        <v>NA</v>
      </c>
      <c r="W29" s="225"/>
      <c r="X29" s="504">
        <v>14</v>
      </c>
      <c r="Y29" s="223">
        <f t="shared" si="1"/>
        <v>7</v>
      </c>
      <c r="Z29" s="224" t="str">
        <f t="shared" si="2"/>
        <v>De acuerdo con lo programado</v>
      </c>
      <c r="AA29" s="506"/>
      <c r="AB29" s="504">
        <v>8</v>
      </c>
      <c r="AC29" s="223">
        <f t="shared" si="10"/>
        <v>4</v>
      </c>
      <c r="AD29" s="224" t="str">
        <f t="shared" si="3"/>
        <v>De acuerdo con lo programado</v>
      </c>
      <c r="AE29" s="225"/>
      <c r="AF29" s="724">
        <v>12</v>
      </c>
      <c r="AG29" s="728">
        <f t="shared" si="11"/>
        <v>6</v>
      </c>
      <c r="AH29" s="96" t="str">
        <f t="shared" si="4"/>
        <v>De acuerdo con lo programado</v>
      </c>
      <c r="AI29" s="96"/>
      <c r="AJ29" s="723">
        <f t="shared" si="12"/>
        <v>34</v>
      </c>
      <c r="AK29" s="223">
        <f t="shared" si="13"/>
        <v>4.25</v>
      </c>
      <c r="AL29" s="518" t="str">
        <f t="shared" si="5"/>
        <v>De acuerdo a lo programado</v>
      </c>
      <c r="AM29" s="96"/>
    </row>
    <row r="30" spans="1:39" ht="90" customHeight="1" thickTop="1" thickBot="1">
      <c r="A30" s="32"/>
      <c r="B30" s="33">
        <v>0</v>
      </c>
      <c r="C30" s="33" t="s">
        <v>156</v>
      </c>
      <c r="D30" s="33">
        <v>0</v>
      </c>
      <c r="E30" s="33">
        <v>0</v>
      </c>
      <c r="F30" s="221" t="s">
        <v>1820</v>
      </c>
      <c r="G30" s="84"/>
      <c r="H30" s="44" t="s">
        <v>933</v>
      </c>
      <c r="I30" s="44" t="s">
        <v>928</v>
      </c>
      <c r="J30" s="34">
        <v>1</v>
      </c>
      <c r="K30" s="34">
        <v>1</v>
      </c>
      <c r="L30" s="35">
        <f t="shared" si="6"/>
        <v>2</v>
      </c>
      <c r="M30" s="34">
        <v>1</v>
      </c>
      <c r="N30" s="34">
        <v>1</v>
      </c>
      <c r="O30" s="35">
        <f t="shared" si="7"/>
        <v>2</v>
      </c>
      <c r="P30" s="35">
        <f t="shared" si="8"/>
        <v>4</v>
      </c>
      <c r="Q30" s="36"/>
      <c r="R30" s="37" t="s">
        <v>922</v>
      </c>
      <c r="S30" s="88" t="s">
        <v>925</v>
      </c>
      <c r="T30" s="723">
        <v>10</v>
      </c>
      <c r="U30" s="223">
        <f t="shared" si="0"/>
        <v>10</v>
      </c>
      <c r="V30" s="224" t="str">
        <f t="shared" si="9"/>
        <v>De acuerdo con lo programado</v>
      </c>
      <c r="W30" s="225"/>
      <c r="X30" s="504">
        <v>7</v>
      </c>
      <c r="Y30" s="223">
        <f t="shared" si="1"/>
        <v>7</v>
      </c>
      <c r="Z30" s="224" t="str">
        <f t="shared" si="2"/>
        <v>De acuerdo con lo programado</v>
      </c>
      <c r="AA30" s="506"/>
      <c r="AB30" s="504">
        <v>3</v>
      </c>
      <c r="AC30" s="223">
        <f t="shared" si="10"/>
        <v>3</v>
      </c>
      <c r="AD30" s="224" t="str">
        <f t="shared" si="3"/>
        <v>De acuerdo con lo programado</v>
      </c>
      <c r="AE30" s="225"/>
      <c r="AF30" s="724">
        <v>2</v>
      </c>
      <c r="AG30" s="728">
        <f t="shared" si="11"/>
        <v>2</v>
      </c>
      <c r="AH30" s="96" t="str">
        <f t="shared" si="4"/>
        <v>De acuerdo con lo programado</v>
      </c>
      <c r="AI30" s="96"/>
      <c r="AJ30" s="723">
        <f t="shared" si="12"/>
        <v>22</v>
      </c>
      <c r="AK30" s="223">
        <f t="shared" si="13"/>
        <v>5.5</v>
      </c>
      <c r="AL30" s="518" t="str">
        <f t="shared" si="5"/>
        <v>De acuerdo a lo programado</v>
      </c>
      <c r="AM30" s="96"/>
    </row>
    <row r="31" spans="1:39" ht="112.5" customHeight="1" thickTop="1" thickBot="1">
      <c r="A31" s="32"/>
      <c r="B31" s="33">
        <v>0</v>
      </c>
      <c r="C31" s="227" t="s">
        <v>156</v>
      </c>
      <c r="D31" s="33">
        <v>1</v>
      </c>
      <c r="E31" s="33">
        <v>2.0099999999999998</v>
      </c>
      <c r="F31" s="221" t="s">
        <v>934</v>
      </c>
      <c r="G31" s="84"/>
      <c r="H31" s="44" t="s">
        <v>935</v>
      </c>
      <c r="I31" s="44" t="s">
        <v>936</v>
      </c>
      <c r="J31" s="34">
        <v>1</v>
      </c>
      <c r="K31" s="34"/>
      <c r="L31" s="35">
        <f t="shared" si="6"/>
        <v>1</v>
      </c>
      <c r="M31" s="34"/>
      <c r="N31" s="34"/>
      <c r="O31" s="35">
        <f t="shared" si="7"/>
        <v>0</v>
      </c>
      <c r="P31" s="35">
        <f t="shared" si="8"/>
        <v>1</v>
      </c>
      <c r="Q31" s="36"/>
      <c r="R31" s="37" t="s">
        <v>922</v>
      </c>
      <c r="S31" s="88" t="s">
        <v>937</v>
      </c>
      <c r="T31" s="222">
        <v>0</v>
      </c>
      <c r="U31" s="223">
        <f t="shared" si="0"/>
        <v>0</v>
      </c>
      <c r="V31" s="224" t="str">
        <f t="shared" si="9"/>
        <v>En riesgo cumplimiento</v>
      </c>
      <c r="W31" s="225"/>
      <c r="X31" s="504">
        <v>1</v>
      </c>
      <c r="Y31" s="223" t="str">
        <f t="shared" si="1"/>
        <v>No hay Programación</v>
      </c>
      <c r="Z31" s="224" t="str">
        <f t="shared" si="2"/>
        <v>De acuerdo con lo programado</v>
      </c>
      <c r="AA31" s="506"/>
      <c r="AB31" s="504">
        <v>0</v>
      </c>
      <c r="AC31" s="223" t="str">
        <f t="shared" si="10"/>
        <v>No hay Programación</v>
      </c>
      <c r="AD31" s="224" t="str">
        <f t="shared" si="3"/>
        <v>De acuerdo con lo programado</v>
      </c>
      <c r="AE31" s="225"/>
      <c r="AF31" s="724">
        <v>1</v>
      </c>
      <c r="AG31" s="728" t="str">
        <f t="shared" si="11"/>
        <v>No hay Programación</v>
      </c>
      <c r="AH31" s="96" t="str">
        <f t="shared" si="4"/>
        <v>De acuerdo con lo programado</v>
      </c>
      <c r="AI31" s="96"/>
      <c r="AJ31" s="723">
        <f t="shared" si="12"/>
        <v>2</v>
      </c>
      <c r="AK31" s="223">
        <f t="shared" si="13"/>
        <v>2</v>
      </c>
      <c r="AL31" s="518" t="str">
        <f t="shared" si="5"/>
        <v>De acuerdo a lo programado</v>
      </c>
      <c r="AM31" s="96"/>
    </row>
    <row r="32" spans="1:39" ht="90.75" customHeight="1" thickTop="1" thickBot="1">
      <c r="A32" s="32"/>
      <c r="B32" s="33">
        <v>0</v>
      </c>
      <c r="C32" s="33" t="s">
        <v>104</v>
      </c>
      <c r="D32" s="33">
        <v>1</v>
      </c>
      <c r="E32" s="33">
        <v>2.0099999999999998</v>
      </c>
      <c r="F32" s="221" t="s">
        <v>938</v>
      </c>
      <c r="G32" s="84"/>
      <c r="H32" s="44" t="s">
        <v>939</v>
      </c>
      <c r="I32" s="44" t="s">
        <v>940</v>
      </c>
      <c r="J32" s="34">
        <v>1</v>
      </c>
      <c r="K32" s="34"/>
      <c r="L32" s="35">
        <f t="shared" si="6"/>
        <v>1</v>
      </c>
      <c r="M32" s="34"/>
      <c r="N32" s="34"/>
      <c r="O32" s="35">
        <f t="shared" si="7"/>
        <v>0</v>
      </c>
      <c r="P32" s="35">
        <f t="shared" si="8"/>
        <v>1</v>
      </c>
      <c r="Q32" s="36"/>
      <c r="R32" s="37" t="s">
        <v>922</v>
      </c>
      <c r="S32" s="88" t="s">
        <v>1821</v>
      </c>
      <c r="T32" s="222">
        <v>0</v>
      </c>
      <c r="U32" s="223">
        <f t="shared" si="0"/>
        <v>0</v>
      </c>
      <c r="V32" s="224" t="str">
        <f t="shared" si="9"/>
        <v>En riesgo cumplimiento</v>
      </c>
      <c r="W32" s="225"/>
      <c r="X32" s="504">
        <v>0</v>
      </c>
      <c r="Y32" s="223" t="str">
        <f t="shared" si="1"/>
        <v>No hay Programación</v>
      </c>
      <c r="Z32" s="224" t="str">
        <f t="shared" si="2"/>
        <v>De acuerdo con lo programado</v>
      </c>
      <c r="AA32" s="506"/>
      <c r="AB32" s="504">
        <v>1</v>
      </c>
      <c r="AC32" s="223" t="str">
        <f t="shared" si="10"/>
        <v>No hay Programación</v>
      </c>
      <c r="AD32" s="224" t="str">
        <f t="shared" si="3"/>
        <v>De acuerdo con lo programado</v>
      </c>
      <c r="AE32" s="225"/>
      <c r="AF32" s="222">
        <v>0</v>
      </c>
      <c r="AG32" s="728" t="str">
        <f t="shared" si="11"/>
        <v>No hay Programación</v>
      </c>
      <c r="AH32" s="96" t="str">
        <f t="shared" si="4"/>
        <v>De acuerdo con lo programado</v>
      </c>
      <c r="AI32" s="96"/>
      <c r="AJ32" s="723">
        <f t="shared" si="12"/>
        <v>1</v>
      </c>
      <c r="AK32" s="223">
        <f t="shared" si="13"/>
        <v>1</v>
      </c>
      <c r="AL32" s="518" t="str">
        <f t="shared" si="5"/>
        <v>De acuerdo a lo programado</v>
      </c>
      <c r="AM32" s="96"/>
    </row>
    <row r="33" spans="1:39" ht="72" customHeight="1" thickTop="1" thickBot="1">
      <c r="A33" s="32"/>
      <c r="B33" s="33">
        <v>0</v>
      </c>
      <c r="C33" s="33" t="s">
        <v>156</v>
      </c>
      <c r="D33" s="33">
        <v>0</v>
      </c>
      <c r="E33" s="33">
        <v>0</v>
      </c>
      <c r="F33" s="207" t="s">
        <v>1822</v>
      </c>
      <c r="G33" s="84"/>
      <c r="H33" s="44" t="s">
        <v>1823</v>
      </c>
      <c r="I33" s="44" t="s">
        <v>941</v>
      </c>
      <c r="J33" s="34">
        <v>3000</v>
      </c>
      <c r="K33" s="34">
        <v>3000</v>
      </c>
      <c r="L33" s="35">
        <f t="shared" si="6"/>
        <v>6000</v>
      </c>
      <c r="M33" s="34">
        <v>3000</v>
      </c>
      <c r="N33" s="34">
        <v>3000</v>
      </c>
      <c r="O33" s="35">
        <f t="shared" si="7"/>
        <v>6000</v>
      </c>
      <c r="P33" s="35">
        <f t="shared" si="8"/>
        <v>12000</v>
      </c>
      <c r="Q33" s="36"/>
      <c r="R33" s="37" t="s">
        <v>942</v>
      </c>
      <c r="S33" s="88" t="s">
        <v>943</v>
      </c>
      <c r="T33" s="723">
        <v>3704</v>
      </c>
      <c r="U33" s="223">
        <f t="shared" si="0"/>
        <v>1.2346666666666666</v>
      </c>
      <c r="V33" s="224" t="str">
        <f t="shared" si="9"/>
        <v>De acuerdo con lo programado</v>
      </c>
      <c r="W33" s="225"/>
      <c r="X33" s="727">
        <v>4512</v>
      </c>
      <c r="Y33" s="223">
        <f t="shared" si="1"/>
        <v>1.504</v>
      </c>
      <c r="Z33" s="224" t="str">
        <f t="shared" si="2"/>
        <v>De acuerdo con lo programado</v>
      </c>
      <c r="AA33" s="506"/>
      <c r="AB33" s="727">
        <v>3150</v>
      </c>
      <c r="AC33" s="223">
        <f t="shared" si="10"/>
        <v>1.05</v>
      </c>
      <c r="AD33" s="224" t="str">
        <f t="shared" si="3"/>
        <v>De acuerdo con lo programado</v>
      </c>
      <c r="AE33" s="225"/>
      <c r="AF33" s="724">
        <v>5566</v>
      </c>
      <c r="AG33" s="728">
        <f t="shared" si="11"/>
        <v>1.8553333333333333</v>
      </c>
      <c r="AH33" s="96" t="str">
        <f t="shared" si="4"/>
        <v>De acuerdo con lo programado</v>
      </c>
      <c r="AI33" s="96"/>
      <c r="AJ33" s="723">
        <f t="shared" si="12"/>
        <v>16932</v>
      </c>
      <c r="AK33" s="223">
        <f t="shared" si="13"/>
        <v>1.411</v>
      </c>
      <c r="AL33" s="518" t="str">
        <f t="shared" si="5"/>
        <v>De acuerdo a lo programado</v>
      </c>
      <c r="AM33" s="96"/>
    </row>
    <row r="34" spans="1:39" ht="84" customHeight="1" thickTop="1" thickBot="1">
      <c r="A34" s="32"/>
      <c r="B34" s="33">
        <v>0</v>
      </c>
      <c r="C34" s="227" t="s">
        <v>156</v>
      </c>
      <c r="D34" s="33">
        <v>1</v>
      </c>
      <c r="E34" s="33">
        <v>2.0099999999999998</v>
      </c>
      <c r="F34" s="207" t="s">
        <v>1824</v>
      </c>
      <c r="G34" s="84"/>
      <c r="H34" s="44" t="s">
        <v>1825</v>
      </c>
      <c r="I34" s="44" t="s">
        <v>944</v>
      </c>
      <c r="J34" s="34">
        <v>3500</v>
      </c>
      <c r="K34" s="34">
        <v>3500</v>
      </c>
      <c r="L34" s="35">
        <f t="shared" si="6"/>
        <v>7000</v>
      </c>
      <c r="M34" s="34">
        <v>3500</v>
      </c>
      <c r="N34" s="34">
        <v>3500</v>
      </c>
      <c r="O34" s="35">
        <f t="shared" si="7"/>
        <v>7000</v>
      </c>
      <c r="P34" s="35">
        <f t="shared" si="8"/>
        <v>14000</v>
      </c>
      <c r="Q34" s="36"/>
      <c r="R34" s="37" t="s">
        <v>942</v>
      </c>
      <c r="S34" s="88" t="s">
        <v>945</v>
      </c>
      <c r="T34" s="723">
        <v>3829</v>
      </c>
      <c r="U34" s="223">
        <f t="shared" si="0"/>
        <v>1.0940000000000001</v>
      </c>
      <c r="V34" s="224" t="str">
        <f t="shared" si="9"/>
        <v>De acuerdo con lo programado</v>
      </c>
      <c r="W34" s="225"/>
      <c r="X34" s="727">
        <v>3315</v>
      </c>
      <c r="Y34" s="223">
        <f t="shared" si="1"/>
        <v>0.94714285714285718</v>
      </c>
      <c r="Z34" s="224" t="str">
        <f t="shared" si="2"/>
        <v>De acuerdo con lo programado</v>
      </c>
      <c r="AA34" s="506"/>
      <c r="AB34" s="727">
        <v>3778</v>
      </c>
      <c r="AC34" s="223">
        <f t="shared" si="10"/>
        <v>1.0794285714285714</v>
      </c>
      <c r="AD34" s="224" t="str">
        <f t="shared" si="3"/>
        <v>De acuerdo con lo programado</v>
      </c>
      <c r="AE34" s="225"/>
      <c r="AF34" s="724">
        <v>3549</v>
      </c>
      <c r="AG34" s="728">
        <f t="shared" si="11"/>
        <v>1.014</v>
      </c>
      <c r="AH34" s="96" t="str">
        <f t="shared" si="4"/>
        <v>De acuerdo con lo programado</v>
      </c>
      <c r="AI34" s="96"/>
      <c r="AJ34" s="723">
        <f t="shared" si="12"/>
        <v>14471</v>
      </c>
      <c r="AK34" s="223">
        <f t="shared" si="13"/>
        <v>1.0336428571428571</v>
      </c>
      <c r="AL34" s="518" t="str">
        <f t="shared" si="5"/>
        <v>De acuerdo a lo programado</v>
      </c>
      <c r="AM34" s="96"/>
    </row>
    <row r="35" spans="1:39" ht="84" customHeight="1" thickTop="1" thickBot="1">
      <c r="A35" s="32"/>
      <c r="B35" s="33">
        <v>0</v>
      </c>
      <c r="C35" s="33" t="s">
        <v>156</v>
      </c>
      <c r="D35" s="33">
        <v>1</v>
      </c>
      <c r="E35" s="33">
        <v>1.01</v>
      </c>
      <c r="F35" s="207" t="s">
        <v>1826</v>
      </c>
      <c r="G35" s="84"/>
      <c r="H35" s="44" t="s">
        <v>1827</v>
      </c>
      <c r="I35" s="44" t="s">
        <v>946</v>
      </c>
      <c r="J35" s="34">
        <v>250</v>
      </c>
      <c r="K35" s="34">
        <v>250</v>
      </c>
      <c r="L35" s="35">
        <f t="shared" si="6"/>
        <v>500</v>
      </c>
      <c r="M35" s="34">
        <v>250</v>
      </c>
      <c r="N35" s="34">
        <v>250</v>
      </c>
      <c r="O35" s="35">
        <f t="shared" si="7"/>
        <v>500</v>
      </c>
      <c r="P35" s="35">
        <f t="shared" si="8"/>
        <v>1000</v>
      </c>
      <c r="Q35" s="36"/>
      <c r="R35" s="37" t="s">
        <v>947</v>
      </c>
      <c r="S35" s="88" t="s">
        <v>948</v>
      </c>
      <c r="T35" s="723">
        <v>520</v>
      </c>
      <c r="U35" s="223">
        <f t="shared" si="0"/>
        <v>2.08</v>
      </c>
      <c r="V35" s="224" t="str">
        <f t="shared" si="9"/>
        <v>De acuerdo con lo programado</v>
      </c>
      <c r="W35" s="225"/>
      <c r="X35" s="504">
        <v>504</v>
      </c>
      <c r="Y35" s="223">
        <f t="shared" si="1"/>
        <v>2.016</v>
      </c>
      <c r="Z35" s="224" t="str">
        <f t="shared" si="2"/>
        <v>De acuerdo con lo programado</v>
      </c>
      <c r="AA35" s="506"/>
      <c r="AB35" s="504">
        <v>312</v>
      </c>
      <c r="AC35" s="223">
        <f t="shared" si="10"/>
        <v>1.248</v>
      </c>
      <c r="AD35" s="224" t="str">
        <f t="shared" si="3"/>
        <v>De acuerdo con lo programado</v>
      </c>
      <c r="AE35" s="225"/>
      <c r="AF35" s="724">
        <v>64</v>
      </c>
      <c r="AG35" s="728">
        <f t="shared" si="11"/>
        <v>0.25600000000000001</v>
      </c>
      <c r="AH35" s="96" t="str">
        <f t="shared" si="4"/>
        <v>En riesgo cumplimiento</v>
      </c>
      <c r="AI35" s="96"/>
      <c r="AJ35" s="723">
        <f t="shared" si="12"/>
        <v>1400</v>
      </c>
      <c r="AK35" s="223">
        <f t="shared" si="13"/>
        <v>1.4</v>
      </c>
      <c r="AL35" s="518" t="str">
        <f t="shared" si="5"/>
        <v>De acuerdo a lo programado</v>
      </c>
      <c r="AM35" s="96"/>
    </row>
    <row r="36" spans="1:39" ht="63" customHeight="1" thickTop="1" thickBot="1">
      <c r="A36" s="32"/>
      <c r="B36" s="33">
        <v>0</v>
      </c>
      <c r="C36" s="227" t="s">
        <v>156</v>
      </c>
      <c r="D36" s="33">
        <v>1</v>
      </c>
      <c r="E36" s="33">
        <v>1.01</v>
      </c>
      <c r="F36" s="221" t="s">
        <v>1828</v>
      </c>
      <c r="G36" s="84"/>
      <c r="H36" s="44" t="s">
        <v>949</v>
      </c>
      <c r="I36" s="44" t="s">
        <v>950</v>
      </c>
      <c r="J36" s="34">
        <v>300</v>
      </c>
      <c r="K36" s="34">
        <v>300</v>
      </c>
      <c r="L36" s="35">
        <f t="shared" si="6"/>
        <v>600</v>
      </c>
      <c r="M36" s="34">
        <v>300</v>
      </c>
      <c r="N36" s="34">
        <v>300</v>
      </c>
      <c r="O36" s="35">
        <f t="shared" si="7"/>
        <v>600</v>
      </c>
      <c r="P36" s="35">
        <f t="shared" si="8"/>
        <v>1200</v>
      </c>
      <c r="Q36" s="36"/>
      <c r="R36" s="37" t="s">
        <v>951</v>
      </c>
      <c r="S36" s="88" t="s">
        <v>952</v>
      </c>
      <c r="T36" s="723">
        <v>609</v>
      </c>
      <c r="U36" s="223">
        <f t="shared" si="0"/>
        <v>2.0299999999999998</v>
      </c>
      <c r="V36" s="224" t="str">
        <f t="shared" si="9"/>
        <v>De acuerdo con lo programado</v>
      </c>
      <c r="W36" s="225"/>
      <c r="X36" s="504">
        <v>574</v>
      </c>
      <c r="Y36" s="223">
        <f t="shared" si="1"/>
        <v>1.9133333333333333</v>
      </c>
      <c r="Z36" s="224" t="str">
        <f t="shared" si="2"/>
        <v>De acuerdo con lo programado</v>
      </c>
      <c r="AA36" s="506"/>
      <c r="AB36" s="504">
        <v>598</v>
      </c>
      <c r="AC36" s="223">
        <f t="shared" si="10"/>
        <v>1.9933333333333334</v>
      </c>
      <c r="AD36" s="224" t="str">
        <f t="shared" si="3"/>
        <v>De acuerdo con lo programado</v>
      </c>
      <c r="AE36" s="225"/>
      <c r="AF36" s="724">
        <v>397</v>
      </c>
      <c r="AG36" s="728">
        <f t="shared" si="11"/>
        <v>1.3233333333333333</v>
      </c>
      <c r="AH36" s="96" t="str">
        <f t="shared" si="4"/>
        <v>De acuerdo con lo programado</v>
      </c>
      <c r="AI36" s="96"/>
      <c r="AJ36" s="723">
        <f t="shared" si="12"/>
        <v>2178</v>
      </c>
      <c r="AK36" s="223">
        <f t="shared" si="13"/>
        <v>1.8149999999999999</v>
      </c>
      <c r="AL36" s="518" t="str">
        <f t="shared" si="5"/>
        <v>De acuerdo a lo programado</v>
      </c>
      <c r="AM36" s="96"/>
    </row>
    <row r="37" spans="1:39" ht="78.75" customHeight="1" thickTop="1" thickBot="1">
      <c r="A37" s="32"/>
      <c r="B37" s="33">
        <v>0</v>
      </c>
      <c r="C37" s="227" t="s">
        <v>156</v>
      </c>
      <c r="D37" s="33">
        <v>1</v>
      </c>
      <c r="E37" s="33">
        <v>1.01</v>
      </c>
      <c r="F37" s="221" t="s">
        <v>953</v>
      </c>
      <c r="G37" s="84"/>
      <c r="H37" s="44" t="s">
        <v>954</v>
      </c>
      <c r="I37" s="44" t="s">
        <v>955</v>
      </c>
      <c r="J37" s="34">
        <v>2000</v>
      </c>
      <c r="K37" s="34">
        <v>1500</v>
      </c>
      <c r="L37" s="35">
        <f t="shared" si="6"/>
        <v>3500</v>
      </c>
      <c r="M37" s="34">
        <v>1500</v>
      </c>
      <c r="N37" s="34">
        <v>2000</v>
      </c>
      <c r="O37" s="35">
        <f t="shared" si="7"/>
        <v>3500</v>
      </c>
      <c r="P37" s="35">
        <f t="shared" si="8"/>
        <v>7000</v>
      </c>
      <c r="Q37" s="36"/>
      <c r="R37" s="37" t="s">
        <v>951</v>
      </c>
      <c r="S37" s="88" t="s">
        <v>956</v>
      </c>
      <c r="T37" s="222">
        <v>1758</v>
      </c>
      <c r="U37" s="223">
        <f t="shared" si="0"/>
        <v>0.879</v>
      </c>
      <c r="V37" s="224" t="str">
        <f t="shared" si="9"/>
        <v>Atraso Leve</v>
      </c>
      <c r="W37" s="225"/>
      <c r="X37" s="505">
        <v>3264</v>
      </c>
      <c r="Y37" s="223">
        <f t="shared" si="1"/>
        <v>1.6319999999999999</v>
      </c>
      <c r="Z37" s="224" t="str">
        <f t="shared" si="2"/>
        <v>De acuerdo con lo programado</v>
      </c>
      <c r="AA37" s="506"/>
      <c r="AB37" s="505">
        <v>2802</v>
      </c>
      <c r="AC37" s="223">
        <f t="shared" si="10"/>
        <v>1.8680000000000001</v>
      </c>
      <c r="AD37" s="224" t="str">
        <f t="shared" si="3"/>
        <v>De acuerdo con lo programado</v>
      </c>
      <c r="AE37" s="225"/>
      <c r="AF37" s="724">
        <v>3422</v>
      </c>
      <c r="AG37" s="728">
        <f t="shared" si="11"/>
        <v>1.7110000000000001</v>
      </c>
      <c r="AH37" s="96" t="str">
        <f t="shared" si="4"/>
        <v>De acuerdo con lo programado</v>
      </c>
      <c r="AI37" s="96"/>
      <c r="AJ37" s="723">
        <f t="shared" si="12"/>
        <v>11246</v>
      </c>
      <c r="AK37" s="223">
        <f t="shared" si="13"/>
        <v>1.6065714285714285</v>
      </c>
      <c r="AL37" s="518" t="str">
        <f t="shared" si="5"/>
        <v>De acuerdo a lo programado</v>
      </c>
      <c r="AM37" s="96"/>
    </row>
    <row r="38" spans="1:39" ht="57" customHeight="1" thickTop="1" thickBot="1">
      <c r="A38" s="32"/>
      <c r="B38" s="33">
        <v>0</v>
      </c>
      <c r="C38" s="227" t="s">
        <v>156</v>
      </c>
      <c r="D38" s="33">
        <v>1</v>
      </c>
      <c r="E38" s="33">
        <v>2.0099999999999998</v>
      </c>
      <c r="F38" s="221" t="s">
        <v>957</v>
      </c>
      <c r="G38" s="84"/>
      <c r="H38" s="44" t="s">
        <v>1829</v>
      </c>
      <c r="I38" s="44" t="s">
        <v>1829</v>
      </c>
      <c r="J38" s="34">
        <v>0</v>
      </c>
      <c r="K38" s="34">
        <v>1</v>
      </c>
      <c r="L38" s="35">
        <f t="shared" si="6"/>
        <v>1</v>
      </c>
      <c r="M38" s="34">
        <v>1</v>
      </c>
      <c r="N38" s="34">
        <v>0</v>
      </c>
      <c r="O38" s="35">
        <f t="shared" si="7"/>
        <v>1</v>
      </c>
      <c r="P38" s="35">
        <f t="shared" si="8"/>
        <v>2</v>
      </c>
      <c r="Q38" s="36"/>
      <c r="R38" s="37" t="s">
        <v>942</v>
      </c>
      <c r="S38" s="88"/>
      <c r="T38" s="222">
        <v>0</v>
      </c>
      <c r="U38" s="223" t="str">
        <f t="shared" si="0"/>
        <v>No hay Programación</v>
      </c>
      <c r="V38" s="224" t="str">
        <f t="shared" si="9"/>
        <v>De acuerdo con lo programado</v>
      </c>
      <c r="W38" s="225"/>
      <c r="X38" s="504">
        <v>2</v>
      </c>
      <c r="Y38" s="223" t="str">
        <f t="shared" si="1"/>
        <v>No hay Programación</v>
      </c>
      <c r="Z38" s="224" t="str">
        <f t="shared" si="2"/>
        <v>De acuerdo con lo programado</v>
      </c>
      <c r="AA38" s="506"/>
      <c r="AB38" s="504">
        <v>2</v>
      </c>
      <c r="AC38" s="223">
        <f t="shared" si="10"/>
        <v>2</v>
      </c>
      <c r="AD38" s="224" t="str">
        <f t="shared" si="3"/>
        <v>De acuerdo con lo programado</v>
      </c>
      <c r="AE38" s="225"/>
      <c r="AF38" s="724">
        <v>2</v>
      </c>
      <c r="AG38" s="728" t="str">
        <f t="shared" si="11"/>
        <v>No hay Programación</v>
      </c>
      <c r="AH38" s="96" t="str">
        <f t="shared" si="4"/>
        <v>De acuerdo con lo programado</v>
      </c>
      <c r="AI38" s="96"/>
      <c r="AJ38" s="723">
        <f t="shared" si="12"/>
        <v>6</v>
      </c>
      <c r="AK38" s="223">
        <f t="shared" si="13"/>
        <v>3</v>
      </c>
      <c r="AL38" s="518" t="str">
        <f t="shared" si="5"/>
        <v>De acuerdo a lo programado</v>
      </c>
      <c r="AM38" s="96"/>
    </row>
    <row r="39" spans="1:39" ht="52.5" customHeight="1" thickTop="1" thickBot="1">
      <c r="A39" s="32"/>
      <c r="B39" s="33">
        <v>0</v>
      </c>
      <c r="C39" s="227" t="s">
        <v>156</v>
      </c>
      <c r="D39" s="33">
        <v>1</v>
      </c>
      <c r="E39" s="33">
        <v>2.0099999999999998</v>
      </c>
      <c r="F39" s="221" t="s">
        <v>958</v>
      </c>
      <c r="G39" s="84"/>
      <c r="H39" s="44" t="s">
        <v>584</v>
      </c>
      <c r="I39" s="44" t="s">
        <v>584</v>
      </c>
      <c r="J39" s="34">
        <v>1</v>
      </c>
      <c r="K39" s="34"/>
      <c r="L39" s="35">
        <f t="shared" si="6"/>
        <v>1</v>
      </c>
      <c r="M39" s="34"/>
      <c r="N39" s="34">
        <v>1</v>
      </c>
      <c r="O39" s="35">
        <f t="shared" si="7"/>
        <v>1</v>
      </c>
      <c r="P39" s="35">
        <f t="shared" si="8"/>
        <v>2</v>
      </c>
      <c r="Q39" s="36"/>
      <c r="R39" s="37" t="s">
        <v>942</v>
      </c>
      <c r="S39" s="88"/>
      <c r="T39" s="222">
        <v>1</v>
      </c>
      <c r="U39" s="223">
        <f t="shared" si="0"/>
        <v>1</v>
      </c>
      <c r="V39" s="224" t="str">
        <f t="shared" si="9"/>
        <v>De acuerdo con lo programado</v>
      </c>
      <c r="W39" s="225"/>
      <c r="X39" s="504">
        <v>7</v>
      </c>
      <c r="Y39" s="223">
        <f t="shared" si="1"/>
        <v>7</v>
      </c>
      <c r="Z39" s="224" t="str">
        <f t="shared" si="2"/>
        <v>De acuerdo con lo programado</v>
      </c>
      <c r="AA39" s="506"/>
      <c r="AB39" s="504">
        <v>1</v>
      </c>
      <c r="AC39" s="223" t="str">
        <f t="shared" si="10"/>
        <v>No hay Programación</v>
      </c>
      <c r="AD39" s="224" t="str">
        <f t="shared" si="3"/>
        <v>De acuerdo con lo programado</v>
      </c>
      <c r="AE39" s="225"/>
      <c r="AF39" s="724">
        <v>1</v>
      </c>
      <c r="AG39" s="728">
        <f t="shared" si="11"/>
        <v>1</v>
      </c>
      <c r="AH39" s="96" t="str">
        <f t="shared" si="4"/>
        <v>De acuerdo con lo programado</v>
      </c>
      <c r="AI39" s="96"/>
      <c r="AJ39" s="723">
        <f t="shared" si="12"/>
        <v>10</v>
      </c>
      <c r="AK39" s="223">
        <f t="shared" si="13"/>
        <v>5</v>
      </c>
      <c r="AL39" s="518" t="str">
        <f t="shared" si="5"/>
        <v>De acuerdo a lo programado</v>
      </c>
      <c r="AM39" s="96"/>
    </row>
    <row r="40" spans="1:39" ht="40.5" customHeight="1" thickTop="1" thickBot="1">
      <c r="A40" s="32"/>
      <c r="B40" s="33">
        <v>0</v>
      </c>
      <c r="C40" s="227" t="s">
        <v>156</v>
      </c>
      <c r="D40" s="33">
        <v>1</v>
      </c>
      <c r="E40" s="33">
        <v>2.0099999999999998</v>
      </c>
      <c r="F40" s="221" t="s">
        <v>959</v>
      </c>
      <c r="G40" s="84"/>
      <c r="H40" s="44" t="s">
        <v>584</v>
      </c>
      <c r="I40" s="44" t="s">
        <v>584</v>
      </c>
      <c r="J40" s="34">
        <v>2</v>
      </c>
      <c r="K40" s="34">
        <v>2</v>
      </c>
      <c r="L40" s="35">
        <f t="shared" si="6"/>
        <v>4</v>
      </c>
      <c r="M40" s="34">
        <v>2</v>
      </c>
      <c r="N40" s="34">
        <v>2</v>
      </c>
      <c r="O40" s="35">
        <f t="shared" si="7"/>
        <v>4</v>
      </c>
      <c r="P40" s="35">
        <f t="shared" si="8"/>
        <v>8</v>
      </c>
      <c r="Q40" s="36"/>
      <c r="R40" s="37" t="s">
        <v>942</v>
      </c>
      <c r="S40" s="88"/>
      <c r="T40" s="222">
        <v>2</v>
      </c>
      <c r="U40" s="223">
        <f t="shared" si="0"/>
        <v>1</v>
      </c>
      <c r="V40" s="224" t="str">
        <f t="shared" si="9"/>
        <v>De acuerdo con lo programado</v>
      </c>
      <c r="W40" s="225"/>
      <c r="X40" s="504">
        <v>4</v>
      </c>
      <c r="Y40" s="223">
        <f t="shared" si="1"/>
        <v>2</v>
      </c>
      <c r="Z40" s="224" t="str">
        <f t="shared" si="2"/>
        <v>De acuerdo con lo programado</v>
      </c>
      <c r="AA40" s="506"/>
      <c r="AB40" s="504">
        <v>2</v>
      </c>
      <c r="AC40" s="223">
        <f t="shared" si="10"/>
        <v>1</v>
      </c>
      <c r="AD40" s="224" t="str">
        <f t="shared" si="3"/>
        <v>De acuerdo con lo programado</v>
      </c>
      <c r="AE40" s="225"/>
      <c r="AF40" s="724">
        <v>2</v>
      </c>
      <c r="AG40" s="728">
        <f t="shared" si="11"/>
        <v>1</v>
      </c>
      <c r="AH40" s="96" t="str">
        <f t="shared" si="4"/>
        <v>De acuerdo con lo programado</v>
      </c>
      <c r="AI40" s="96"/>
      <c r="AJ40" s="723">
        <f t="shared" si="12"/>
        <v>10</v>
      </c>
      <c r="AK40" s="223">
        <f t="shared" si="13"/>
        <v>1.25</v>
      </c>
      <c r="AL40" s="518" t="str">
        <f t="shared" si="5"/>
        <v>De acuerdo a lo programado</v>
      </c>
      <c r="AM40" s="96"/>
    </row>
    <row r="41" spans="1:39" ht="49.2" thickTop="1" thickBot="1">
      <c r="A41" s="32"/>
      <c r="B41" s="33">
        <v>0</v>
      </c>
      <c r="C41" s="227" t="s">
        <v>960</v>
      </c>
      <c r="D41" s="33">
        <v>1</v>
      </c>
      <c r="E41" s="33">
        <v>3.02</v>
      </c>
      <c r="F41" s="221" t="s">
        <v>961</v>
      </c>
      <c r="G41" s="84"/>
      <c r="H41" s="44" t="s">
        <v>1830</v>
      </c>
      <c r="I41" s="44" t="s">
        <v>1830</v>
      </c>
      <c r="J41" s="34"/>
      <c r="K41" s="34"/>
      <c r="L41" s="35">
        <f t="shared" si="6"/>
        <v>0</v>
      </c>
      <c r="M41" s="34"/>
      <c r="N41" s="34">
        <v>1</v>
      </c>
      <c r="O41" s="35">
        <f t="shared" si="7"/>
        <v>1</v>
      </c>
      <c r="P41" s="35">
        <f t="shared" si="8"/>
        <v>1</v>
      </c>
      <c r="Q41" s="36"/>
      <c r="R41" s="37" t="s">
        <v>962</v>
      </c>
      <c r="S41" s="88"/>
      <c r="T41" s="222">
        <v>0</v>
      </c>
      <c r="U41" s="223" t="str">
        <f t="shared" si="0"/>
        <v>No hay Programación</v>
      </c>
      <c r="V41" s="224" t="str">
        <f t="shared" si="9"/>
        <v>De acuerdo con lo programado</v>
      </c>
      <c r="W41" s="225"/>
      <c r="X41" s="504">
        <v>1</v>
      </c>
      <c r="Y41" s="223">
        <f t="shared" si="1"/>
        <v>1</v>
      </c>
      <c r="Z41" s="224" t="str">
        <f t="shared" si="2"/>
        <v>De acuerdo con lo programado</v>
      </c>
      <c r="AA41" s="506"/>
      <c r="AB41" s="504">
        <v>0</v>
      </c>
      <c r="AC41" s="223" t="str">
        <f t="shared" si="10"/>
        <v>No hay Programación</v>
      </c>
      <c r="AD41" s="224" t="str">
        <f t="shared" si="3"/>
        <v>De acuerdo con lo programado</v>
      </c>
      <c r="AE41" s="225"/>
      <c r="AF41" s="222">
        <v>0</v>
      </c>
      <c r="AG41" s="728">
        <f t="shared" si="11"/>
        <v>0</v>
      </c>
      <c r="AH41" s="96" t="str">
        <f t="shared" si="4"/>
        <v>En riesgo cumplimiento</v>
      </c>
      <c r="AI41" s="726" t="s">
        <v>1831</v>
      </c>
      <c r="AJ41" s="723">
        <f t="shared" si="12"/>
        <v>1</v>
      </c>
      <c r="AK41" s="223">
        <f t="shared" si="13"/>
        <v>1</v>
      </c>
      <c r="AL41" s="518" t="str">
        <f t="shared" si="5"/>
        <v>De acuerdo a lo programado</v>
      </c>
      <c r="AM41" s="96"/>
    </row>
    <row r="42" spans="1:39" ht="56.25" customHeight="1" thickTop="1" thickBot="1">
      <c r="A42" s="32"/>
      <c r="B42" s="33">
        <v>0</v>
      </c>
      <c r="C42" s="227" t="s">
        <v>963</v>
      </c>
      <c r="D42" s="33">
        <v>1</v>
      </c>
      <c r="E42" s="33">
        <v>3.03</v>
      </c>
      <c r="F42" s="221" t="s">
        <v>964</v>
      </c>
      <c r="G42" s="84" t="s">
        <v>965</v>
      </c>
      <c r="H42" s="44" t="s">
        <v>1830</v>
      </c>
      <c r="I42" s="44" t="s">
        <v>1830</v>
      </c>
      <c r="J42" s="34"/>
      <c r="K42" s="34"/>
      <c r="L42" s="35">
        <f t="shared" si="6"/>
        <v>0</v>
      </c>
      <c r="M42" s="34"/>
      <c r="N42" s="34">
        <v>1</v>
      </c>
      <c r="O42" s="35">
        <f t="shared" si="7"/>
        <v>1</v>
      </c>
      <c r="P42" s="35">
        <f t="shared" si="8"/>
        <v>1</v>
      </c>
      <c r="Q42" s="36"/>
      <c r="R42" s="37" t="s">
        <v>966</v>
      </c>
      <c r="S42" s="88"/>
      <c r="T42" s="222">
        <v>0</v>
      </c>
      <c r="U42" s="223" t="str">
        <f t="shared" si="0"/>
        <v>No hay Programación</v>
      </c>
      <c r="V42" s="224" t="str">
        <f t="shared" si="9"/>
        <v>De acuerdo con lo programado</v>
      </c>
      <c r="W42" s="225"/>
      <c r="X42" s="504">
        <v>0</v>
      </c>
      <c r="Y42" s="223">
        <f t="shared" si="1"/>
        <v>0</v>
      </c>
      <c r="Z42" s="224" t="str">
        <f t="shared" si="2"/>
        <v>En riesgo cumplimiento</v>
      </c>
      <c r="AA42" s="506"/>
      <c r="AB42" s="504">
        <v>0</v>
      </c>
      <c r="AC42" s="223" t="str">
        <f t="shared" si="10"/>
        <v>No hay Programación</v>
      </c>
      <c r="AD42" s="224" t="str">
        <f t="shared" si="3"/>
        <v>De acuerdo con lo programado</v>
      </c>
      <c r="AE42" s="225"/>
      <c r="AF42" s="724">
        <v>1</v>
      </c>
      <c r="AG42" s="728">
        <f t="shared" si="11"/>
        <v>1</v>
      </c>
      <c r="AH42" s="96" t="str">
        <f t="shared" si="4"/>
        <v>De acuerdo con lo programado</v>
      </c>
      <c r="AI42" s="96"/>
      <c r="AJ42" s="723">
        <f t="shared" si="12"/>
        <v>1</v>
      </c>
      <c r="AK42" s="223">
        <f t="shared" si="13"/>
        <v>1</v>
      </c>
      <c r="AL42" s="518" t="str">
        <f t="shared" si="5"/>
        <v>De acuerdo a lo programado</v>
      </c>
      <c r="AM42" s="96"/>
    </row>
    <row r="43" spans="1:39" ht="36.6" thickTop="1">
      <c r="A43" s="187" t="s">
        <v>274</v>
      </c>
      <c r="B43" s="187"/>
      <c r="C43" s="187"/>
      <c r="D43" s="187"/>
      <c r="E43" s="187"/>
      <c r="F43" s="187"/>
      <c r="G43" s="187"/>
      <c r="H43" s="187"/>
      <c r="I43" s="187"/>
      <c r="J43" s="187"/>
      <c r="K43" s="187"/>
      <c r="L43" s="187"/>
      <c r="M43" s="187"/>
      <c r="N43" s="187"/>
      <c r="O43" s="187"/>
      <c r="P43" s="187"/>
      <c r="Q43" s="187"/>
      <c r="R43" s="187"/>
      <c r="S43" s="187"/>
      <c r="T43" s="220"/>
      <c r="U43" s="220"/>
      <c r="V43" s="220"/>
      <c r="W43" s="220"/>
      <c r="X43" s="220"/>
      <c r="Y43" s="220"/>
      <c r="Z43" s="220"/>
      <c r="AA43" s="220"/>
      <c r="AB43" s="220"/>
      <c r="AC43" s="220"/>
      <c r="AD43" s="220"/>
      <c r="AE43" s="220"/>
      <c r="AF43" s="188" t="s">
        <v>287</v>
      </c>
      <c r="AG43" s="188"/>
      <c r="AH43" s="188"/>
      <c r="AI43" s="188"/>
      <c r="AJ43" s="24" t="e">
        <f t="shared" si="12"/>
        <v>#VALUE!</v>
      </c>
      <c r="AK43" s="188"/>
      <c r="AL43" s="518" t="str">
        <f t="shared" si="5"/>
        <v>En riesgo de Incumplimiento</v>
      </c>
      <c r="AM43" s="188"/>
    </row>
    <row r="44" spans="1:39" ht="48.6" thickBot="1">
      <c r="A44" s="32"/>
      <c r="B44" s="33"/>
      <c r="C44" s="33" t="s">
        <v>156</v>
      </c>
      <c r="D44" s="33">
        <v>1</v>
      </c>
      <c r="E44" s="33">
        <v>0</v>
      </c>
      <c r="F44" s="84" t="s">
        <v>967</v>
      </c>
      <c r="G44" s="84"/>
      <c r="H44" s="44" t="s">
        <v>968</v>
      </c>
      <c r="I44" s="44" t="s">
        <v>899</v>
      </c>
      <c r="J44" s="40"/>
      <c r="K44" s="40"/>
      <c r="L44" s="41">
        <f>J44+K44</f>
        <v>0</v>
      </c>
      <c r="M44" s="40"/>
      <c r="N44" s="40"/>
      <c r="O44" s="41">
        <f>M44+N44</f>
        <v>0</v>
      </c>
      <c r="P44" s="41">
        <f>L44+O44</f>
        <v>0</v>
      </c>
      <c r="Q44" s="36"/>
      <c r="R44" s="37" t="s">
        <v>969</v>
      </c>
      <c r="S44" s="38" t="s">
        <v>970</v>
      </c>
      <c r="T44" s="222">
        <v>3</v>
      </c>
      <c r="U44" s="223" t="str">
        <f t="shared" ref="U44:U45" si="14">IF(T44="","No hay ejecución",IF(AND(J44=0),"No hay Programación", T44/J44))</f>
        <v>No hay Programación</v>
      </c>
      <c r="V44" s="224" t="str">
        <f t="shared" si="9"/>
        <v>De acuerdo con lo programado</v>
      </c>
      <c r="W44" s="225"/>
      <c r="X44" s="222">
        <v>3</v>
      </c>
      <c r="Y44" s="223" t="str">
        <f t="shared" ref="Y44:Y45" si="15">IF(X44="","No hay ejecución",IF(AND(N44=0),"No hay Programación", X44/N44))</f>
        <v>No hay Programación</v>
      </c>
      <c r="Z44" s="224" t="str">
        <f t="shared" ref="Z44:Z45" si="16">IF(Y44="No hay ejecución","NA",IF(Y44&gt;=90%,"De acuerdo con lo programado",IF(Y44&gt;=51%,"Atraso Leve",IF(Y44&lt;50%,"En riesgo cumplimiento"))))</f>
        <v>De acuerdo con lo programado</v>
      </c>
      <c r="AA44" s="225"/>
      <c r="AB44" s="226"/>
      <c r="AC44" s="223" t="str">
        <f t="shared" ref="AC44:AC45" si="17">IF(AB44="","No hay ejecución",IF(AND(R44=0),"No hay Programación", AB44/R44))</f>
        <v>No hay ejecución</v>
      </c>
      <c r="AD44" s="224" t="str">
        <f t="shared" ref="AD44:AD45" si="18">IF(AC44="No hay ejecución","NA",IF(AC44&gt;=90%,"De acuerdo con lo programado",IF(AC44&gt;=51%,"Atraso Leve",IF(AC44&lt;50%,"En riesgo cumplimiento"))))</f>
        <v>NA</v>
      </c>
      <c r="AE44" s="225"/>
      <c r="AF44" s="96"/>
      <c r="AG44" s="96" t="str">
        <f t="shared" ref="AG44:AG45" si="19">IF(AF44="","No hay ejecución",IF(AND(V44=0),"No hay Programación", AF44/V44))</f>
        <v>No hay ejecución</v>
      </c>
      <c r="AH44" s="96" t="str">
        <f t="shared" ref="AH44:AH45" si="20">IF(AG44="No hay ejecución","NA",IF(AG44&gt;=90%,"De acuerdo con lo programado",IF(AG44&gt;=51%,"Atraso Leve",IF(AG44&lt;50%,"En riesgo cumplimiento"))))</f>
        <v>NA</v>
      </c>
      <c r="AI44" s="96"/>
      <c r="AJ44" s="222">
        <f t="shared" si="12"/>
        <v>6</v>
      </c>
      <c r="AK44" s="223" t="str">
        <f t="shared" ref="AK44:AK45" si="21">IF(AJ44="","No hay ejecución",IF(AND(P44=0),"No hay Programación", AJ44/P44))</f>
        <v>No hay Programación</v>
      </c>
      <c r="AL44" s="518" t="str">
        <f t="shared" si="5"/>
        <v>De acuerdo a lo programado</v>
      </c>
      <c r="AM44" s="96"/>
    </row>
    <row r="45" spans="1:39" ht="39.6" thickTop="1" thickBot="1">
      <c r="A45" s="32"/>
      <c r="B45" s="33"/>
      <c r="C45" s="33" t="s">
        <v>156</v>
      </c>
      <c r="D45" s="33">
        <v>1</v>
      </c>
      <c r="E45" s="33">
        <v>0</v>
      </c>
      <c r="F45" s="84" t="s">
        <v>971</v>
      </c>
      <c r="G45" s="84"/>
      <c r="H45" s="44" t="s">
        <v>1830</v>
      </c>
      <c r="I45" s="44" t="s">
        <v>1830</v>
      </c>
      <c r="J45" s="40"/>
      <c r="K45" s="40"/>
      <c r="L45" s="41"/>
      <c r="M45" s="40"/>
      <c r="N45" s="40"/>
      <c r="O45" s="41"/>
      <c r="P45" s="41"/>
      <c r="Q45" s="36"/>
      <c r="R45" s="37" t="s">
        <v>972</v>
      </c>
      <c r="S45" s="38" t="s">
        <v>973</v>
      </c>
      <c r="T45" s="222">
        <v>0</v>
      </c>
      <c r="U45" s="223" t="str">
        <f t="shared" si="14"/>
        <v>No hay Programación</v>
      </c>
      <c r="V45" s="224" t="str">
        <f t="shared" si="9"/>
        <v>De acuerdo con lo programado</v>
      </c>
      <c r="W45" s="225"/>
      <c r="X45" s="222"/>
      <c r="Y45" s="223" t="str">
        <f t="shared" si="15"/>
        <v>No hay ejecución</v>
      </c>
      <c r="Z45" s="224" t="str">
        <f t="shared" si="16"/>
        <v>NA</v>
      </c>
      <c r="AA45" s="225"/>
      <c r="AB45" s="226"/>
      <c r="AC45" s="223" t="str">
        <f t="shared" si="17"/>
        <v>No hay ejecución</v>
      </c>
      <c r="AD45" s="224" t="str">
        <f t="shared" si="18"/>
        <v>NA</v>
      </c>
      <c r="AE45" s="225"/>
      <c r="AF45" s="96"/>
      <c r="AG45" s="96" t="str">
        <f t="shared" si="19"/>
        <v>No hay ejecución</v>
      </c>
      <c r="AH45" s="96" t="str">
        <f t="shared" si="20"/>
        <v>NA</v>
      </c>
      <c r="AI45" s="96"/>
      <c r="AJ45" s="222">
        <f t="shared" si="12"/>
        <v>0</v>
      </c>
      <c r="AK45" s="223" t="str">
        <f t="shared" si="21"/>
        <v>No hay Programación</v>
      </c>
      <c r="AL45" s="518" t="str">
        <f t="shared" si="5"/>
        <v>De acuerdo a lo programado</v>
      </c>
      <c r="AM45" s="96"/>
    </row>
    <row r="46" spans="1:39" ht="10.8" thickTop="1" thickBot="1">
      <c r="A46" s="6"/>
      <c r="B46" s="6"/>
      <c r="C46" s="6"/>
      <c r="D46" s="6"/>
      <c r="E46" s="6"/>
      <c r="F46" s="7"/>
      <c r="G46" s="8"/>
      <c r="H46" s="8"/>
      <c r="I46" s="8"/>
      <c r="J46" s="9"/>
      <c r="K46" s="9"/>
      <c r="L46" s="9"/>
      <c r="M46" s="9"/>
      <c r="N46" s="9"/>
      <c r="O46" s="9"/>
      <c r="P46" s="9"/>
      <c r="Q46" s="9"/>
      <c r="R46" s="9"/>
      <c r="S46" s="9"/>
      <c r="AE46" s="5"/>
    </row>
    <row r="47" spans="1:39" ht="10.8" thickTop="1" thickBot="1">
      <c r="A47" s="6"/>
      <c r="B47" s="6"/>
      <c r="C47" s="6"/>
      <c r="D47" s="6"/>
      <c r="E47" s="6"/>
      <c r="F47" s="7"/>
      <c r="G47" s="10"/>
      <c r="H47" s="10"/>
      <c r="I47" s="10"/>
      <c r="J47" s="9"/>
      <c r="K47" s="9"/>
      <c r="L47" s="9"/>
      <c r="M47" s="9"/>
      <c r="N47" s="9"/>
      <c r="O47" s="9"/>
      <c r="P47" s="9"/>
      <c r="Q47" s="9"/>
      <c r="R47" s="9"/>
      <c r="S47" s="9"/>
      <c r="AE47" s="95"/>
    </row>
    <row r="48" spans="1:39" ht="10.5" customHeight="1" thickTop="1" thickBot="1">
      <c r="A48" s="806" t="s">
        <v>223</v>
      </c>
      <c r="B48" s="807"/>
      <c r="C48" s="807"/>
      <c r="D48" s="807"/>
      <c r="E48" s="807"/>
      <c r="F48" s="45"/>
      <c r="G48" s="10"/>
      <c r="H48" s="10"/>
      <c r="I48" s="10"/>
      <c r="J48" s="9"/>
      <c r="K48" s="9"/>
      <c r="L48" s="9"/>
      <c r="M48" s="9"/>
      <c r="N48" s="9"/>
      <c r="O48" s="9"/>
      <c r="P48" s="9"/>
      <c r="Q48" s="9"/>
      <c r="R48" s="9"/>
      <c r="S48" s="9"/>
    </row>
    <row r="49" spans="1:19" ht="10.8" thickTop="1" thickBot="1">
      <c r="A49" s="11"/>
      <c r="B49" s="11"/>
      <c r="C49" s="11"/>
      <c r="D49" s="11"/>
      <c r="E49" s="11"/>
      <c r="F49" s="12"/>
      <c r="G49" s="10"/>
      <c r="H49" s="10"/>
      <c r="I49" s="10"/>
      <c r="J49" s="9"/>
      <c r="K49" s="9"/>
      <c r="L49" s="9"/>
      <c r="M49" s="9"/>
      <c r="N49" s="9"/>
      <c r="O49" s="9"/>
      <c r="P49" s="9"/>
      <c r="Q49" s="9"/>
      <c r="R49" s="9"/>
      <c r="S49" s="9"/>
    </row>
    <row r="50" spans="1:19" ht="12" customHeight="1" thickTop="1" thickBot="1">
      <c r="A50" s="808" t="s">
        <v>224</v>
      </c>
      <c r="B50" s="809"/>
      <c r="C50" s="809"/>
      <c r="D50" s="809"/>
      <c r="E50" s="809"/>
      <c r="F50" s="45"/>
      <c r="G50" s="10"/>
      <c r="H50" s="10"/>
      <c r="I50" s="10"/>
      <c r="J50" s="9"/>
      <c r="K50" s="9"/>
      <c r="L50" s="9"/>
      <c r="M50" s="9"/>
      <c r="N50" s="9"/>
      <c r="O50" s="9"/>
      <c r="P50" s="9"/>
      <c r="Q50" s="9"/>
      <c r="R50" s="9"/>
      <c r="S50" s="9"/>
    </row>
    <row r="51" spans="1:19" ht="10.8" thickTop="1" thickBot="1">
      <c r="A51" s="13"/>
      <c r="B51" s="13"/>
      <c r="C51" s="13"/>
      <c r="D51" s="13"/>
      <c r="E51" s="13"/>
      <c r="F51" s="14"/>
      <c r="G51" s="10"/>
      <c r="H51" s="10"/>
      <c r="I51" s="10"/>
      <c r="J51" s="9"/>
      <c r="K51" s="9"/>
      <c r="L51" s="9"/>
      <c r="M51" s="9"/>
      <c r="N51" s="9"/>
      <c r="O51" s="9"/>
      <c r="P51" s="9"/>
      <c r="Q51" s="9"/>
      <c r="R51" s="9"/>
      <c r="S51" s="9"/>
    </row>
    <row r="52" spans="1:19" ht="10.8" thickTop="1" thickBot="1">
      <c r="A52" s="15" t="s">
        <v>226</v>
      </c>
      <c r="B52" s="6"/>
      <c r="C52" s="16"/>
      <c r="D52" s="6"/>
      <c r="E52" s="6"/>
      <c r="F52" s="7"/>
      <c r="G52" s="10"/>
      <c r="H52" s="10"/>
      <c r="I52" s="10"/>
      <c r="J52" s="9"/>
      <c r="K52" s="9"/>
      <c r="L52" s="9"/>
      <c r="M52" s="9"/>
      <c r="N52" s="9"/>
      <c r="O52" s="9"/>
      <c r="P52" s="9"/>
      <c r="Q52" s="9"/>
      <c r="R52" s="9"/>
      <c r="S52" s="9"/>
    </row>
    <row r="53" spans="1:19" ht="13.2" customHeight="1" thickTop="1" thickBot="1">
      <c r="A53" s="17">
        <v>1</v>
      </c>
      <c r="B53" s="6" t="s">
        <v>227</v>
      </c>
      <c r="C53" s="16"/>
      <c r="D53" s="6"/>
      <c r="E53" s="6"/>
      <c r="F53" s="7"/>
      <c r="G53" s="10"/>
      <c r="H53" s="10"/>
      <c r="I53" s="10"/>
      <c r="J53" s="9"/>
      <c r="K53" s="9"/>
      <c r="L53" s="9"/>
      <c r="M53" s="9"/>
      <c r="N53" s="9"/>
      <c r="O53" s="9"/>
      <c r="P53" s="9"/>
      <c r="Q53" s="9"/>
      <c r="R53" s="9"/>
      <c r="S53" s="9"/>
    </row>
    <row r="54" spans="1:19" ht="13.2" customHeight="1" thickTop="1" thickBot="1">
      <c r="A54" s="17">
        <v>2</v>
      </c>
      <c r="B54" s="6" t="s">
        <v>228</v>
      </c>
      <c r="C54" s="16"/>
      <c r="D54" s="6"/>
      <c r="E54" s="6"/>
      <c r="F54" s="7"/>
      <c r="G54" s="10"/>
      <c r="H54" s="10"/>
      <c r="I54" s="10"/>
      <c r="J54" s="9"/>
      <c r="K54" s="9"/>
      <c r="L54" s="9"/>
      <c r="M54" s="9"/>
      <c r="N54" s="9"/>
      <c r="O54" s="9"/>
      <c r="P54" s="9"/>
      <c r="Q54" s="9"/>
      <c r="R54" s="9"/>
      <c r="S54" s="9"/>
    </row>
    <row r="55" spans="1:19" ht="13.2" customHeight="1" thickTop="1" thickBot="1">
      <c r="A55" s="17">
        <v>3</v>
      </c>
      <c r="B55" s="6" t="s">
        <v>229</v>
      </c>
      <c r="C55" s="18"/>
      <c r="D55" s="6"/>
      <c r="E55" s="6"/>
      <c r="F55" s="7"/>
      <c r="G55" s="19"/>
      <c r="H55" s="19"/>
      <c r="I55" s="19"/>
      <c r="J55" s="9"/>
      <c r="K55" s="9"/>
      <c r="L55" s="9"/>
      <c r="M55" s="9"/>
      <c r="N55" s="9"/>
      <c r="O55" s="9"/>
      <c r="P55" s="9"/>
      <c r="Q55" s="9"/>
      <c r="R55" s="9"/>
      <c r="S55" s="9"/>
    </row>
    <row r="56" spans="1:19" ht="13.2" customHeight="1" thickTop="1" thickBot="1">
      <c r="A56" s="17">
        <v>4</v>
      </c>
      <c r="B56" s="6" t="s">
        <v>230</v>
      </c>
      <c r="C56" s="18"/>
      <c r="D56" s="6"/>
      <c r="E56" s="6"/>
      <c r="F56" s="7"/>
      <c r="G56" s="8"/>
      <c r="H56" s="8"/>
      <c r="I56" s="8"/>
      <c r="J56" s="9"/>
      <c r="K56" s="9"/>
      <c r="L56" s="9"/>
      <c r="M56" s="9"/>
      <c r="N56" s="9"/>
      <c r="O56" s="9"/>
      <c r="P56" s="9"/>
      <c r="Q56" s="9"/>
      <c r="R56" s="9"/>
      <c r="S56" s="9"/>
    </row>
    <row r="57" spans="1:19" ht="13.2" customHeight="1" thickTop="1" thickBot="1">
      <c r="A57" s="17">
        <v>5</v>
      </c>
      <c r="B57" s="6" t="s">
        <v>231</v>
      </c>
      <c r="C57" s="18"/>
      <c r="D57" s="6"/>
      <c r="E57" s="6"/>
      <c r="F57" s="7"/>
      <c r="G57" s="8"/>
      <c r="H57" s="8"/>
      <c r="I57" s="8"/>
      <c r="J57" s="9"/>
      <c r="K57" s="9"/>
      <c r="L57" s="9"/>
      <c r="M57" s="9"/>
      <c r="N57" s="9"/>
      <c r="O57" s="9"/>
      <c r="P57" s="9"/>
      <c r="Q57" s="9"/>
      <c r="R57" s="9"/>
      <c r="S57" s="9"/>
    </row>
    <row r="58" spans="1:19" ht="13.2" customHeight="1" thickTop="1">
      <c r="A58" s="17">
        <v>6</v>
      </c>
      <c r="B58" s="19" t="s">
        <v>232</v>
      </c>
      <c r="C58" s="18"/>
      <c r="D58" s="6"/>
      <c r="E58" s="6"/>
      <c r="F58" s="7"/>
      <c r="G58" s="10"/>
      <c r="H58" s="10"/>
      <c r="I58" s="10"/>
      <c r="J58" s="14"/>
      <c r="K58" s="14"/>
      <c r="L58" s="14"/>
      <c r="M58" s="14"/>
      <c r="N58" s="14"/>
      <c r="O58" s="14"/>
      <c r="P58" s="14"/>
      <c r="Q58" s="14"/>
      <c r="R58" s="14"/>
      <c r="S58" s="14"/>
    </row>
    <row r="59" spans="1:19" ht="13.2" customHeight="1">
      <c r="A59" s="17">
        <v>7</v>
      </c>
      <c r="B59" s="6" t="s">
        <v>233</v>
      </c>
      <c r="D59" s="6"/>
      <c r="E59" s="6"/>
      <c r="F59" s="7"/>
      <c r="G59" s="10"/>
      <c r="H59" s="10"/>
      <c r="I59" s="10"/>
      <c r="J59" s="14"/>
      <c r="K59" s="14"/>
      <c r="L59" s="14"/>
      <c r="M59" s="14"/>
      <c r="N59" s="14"/>
      <c r="O59" s="14"/>
      <c r="P59" s="14"/>
      <c r="Q59" s="14"/>
      <c r="R59" s="14"/>
      <c r="S59" s="14"/>
    </row>
    <row r="60" spans="1:19" s="28" customFormat="1" ht="13.2" customHeight="1">
      <c r="A60" s="17">
        <v>8</v>
      </c>
      <c r="B60" s="20" t="s">
        <v>234</v>
      </c>
      <c r="C60" s="6"/>
      <c r="D60" s="19"/>
      <c r="E60" s="19"/>
      <c r="F60" s="7"/>
      <c r="G60" s="10"/>
      <c r="H60" s="10"/>
      <c r="I60" s="10"/>
      <c r="J60" s="14"/>
      <c r="K60" s="14"/>
      <c r="L60" s="14"/>
      <c r="M60" s="14"/>
      <c r="N60" s="14"/>
      <c r="O60" s="14"/>
      <c r="P60" s="14"/>
      <c r="Q60" s="14"/>
      <c r="R60" s="14"/>
      <c r="S60" s="14"/>
    </row>
    <row r="61" spans="1:19" ht="13.2" customHeight="1">
      <c r="A61" s="17">
        <v>9</v>
      </c>
      <c r="B61" s="20" t="s">
        <v>235</v>
      </c>
      <c r="C61" s="6"/>
      <c r="D61" s="6"/>
      <c r="E61" s="6"/>
      <c r="F61" s="7"/>
      <c r="G61" s="10"/>
      <c r="H61" s="10"/>
      <c r="I61" s="10"/>
      <c r="J61" s="14"/>
      <c r="K61" s="14"/>
      <c r="L61" s="14"/>
      <c r="M61" s="14"/>
      <c r="N61" s="14"/>
      <c r="O61" s="14"/>
      <c r="P61" s="14"/>
      <c r="Q61" s="14"/>
      <c r="R61" s="14"/>
      <c r="S61" s="14"/>
    </row>
    <row r="62" spans="1:19" ht="13.2" customHeight="1">
      <c r="A62" s="17">
        <v>10</v>
      </c>
      <c r="B62" s="20" t="s">
        <v>236</v>
      </c>
      <c r="C62" s="6"/>
      <c r="D62" s="6"/>
      <c r="E62" s="6"/>
      <c r="F62" s="7"/>
      <c r="G62" s="10"/>
      <c r="H62" s="10"/>
      <c r="I62" s="10"/>
      <c r="J62" s="14"/>
      <c r="K62" s="14"/>
      <c r="L62" s="14"/>
      <c r="M62" s="14"/>
      <c r="N62" s="14"/>
      <c r="O62" s="14"/>
      <c r="P62" s="14"/>
      <c r="Q62" s="14"/>
      <c r="R62" s="14"/>
      <c r="S62" s="14"/>
    </row>
    <row r="63" spans="1:19" ht="13.2" customHeight="1">
      <c r="A63" s="17">
        <v>10</v>
      </c>
      <c r="B63" s="20" t="s">
        <v>237</v>
      </c>
      <c r="C63" s="6"/>
      <c r="D63" s="6"/>
      <c r="E63" s="6"/>
      <c r="F63" s="7"/>
      <c r="G63" s="10"/>
      <c r="H63" s="10"/>
      <c r="I63" s="10"/>
      <c r="J63" s="14"/>
      <c r="K63" s="14"/>
      <c r="L63" s="14"/>
      <c r="M63" s="14"/>
      <c r="N63" s="14"/>
      <c r="O63" s="14"/>
      <c r="P63" s="14"/>
      <c r="Q63" s="14"/>
      <c r="R63" s="14"/>
      <c r="S63" s="14"/>
    </row>
    <row r="64" spans="1:19" ht="13.2" customHeight="1">
      <c r="A64" s="17">
        <v>11</v>
      </c>
      <c r="B64" s="6" t="s">
        <v>238</v>
      </c>
      <c r="C64" s="6"/>
      <c r="D64" s="6"/>
      <c r="E64" s="6"/>
      <c r="F64" s="7"/>
      <c r="G64" s="10"/>
      <c r="H64" s="10"/>
      <c r="I64" s="10"/>
      <c r="J64" s="14"/>
      <c r="K64" s="14"/>
      <c r="L64" s="14"/>
      <c r="M64" s="14"/>
      <c r="N64" s="14"/>
      <c r="O64" s="14"/>
      <c r="P64" s="14"/>
      <c r="Q64" s="14"/>
      <c r="R64" s="14"/>
      <c r="S64" s="14"/>
    </row>
    <row r="65" spans="1:19" ht="13.2" customHeight="1">
      <c r="A65" s="17">
        <v>12</v>
      </c>
      <c r="B65" s="20" t="s">
        <v>239</v>
      </c>
      <c r="C65" s="6"/>
      <c r="D65" s="6"/>
      <c r="E65" s="6"/>
      <c r="F65" s="7"/>
      <c r="G65" s="10"/>
      <c r="H65" s="10"/>
      <c r="I65" s="10"/>
      <c r="J65" s="14"/>
      <c r="K65" s="14"/>
      <c r="L65" s="14"/>
      <c r="M65" s="14"/>
      <c r="N65" s="14"/>
      <c r="O65" s="14"/>
      <c r="P65" s="14"/>
      <c r="Q65" s="14"/>
      <c r="R65" s="14"/>
      <c r="S65" s="14"/>
    </row>
    <row r="66" spans="1:19" ht="10.199999999999999" thickBot="1">
      <c r="A66" s="19"/>
      <c r="C66" s="19"/>
      <c r="D66" s="19"/>
      <c r="E66" s="19"/>
      <c r="F66" s="21"/>
      <c r="G66" s="22"/>
      <c r="H66" s="22"/>
      <c r="I66" s="22"/>
      <c r="J66" s="22"/>
      <c r="K66" s="22"/>
      <c r="L66" s="22"/>
      <c r="M66" s="22"/>
      <c r="N66" s="22"/>
      <c r="O66" s="22"/>
      <c r="P66" s="22"/>
      <c r="Q66" s="22"/>
      <c r="R66" s="22"/>
      <c r="S66" s="22"/>
    </row>
    <row r="67" spans="1:19" ht="10.199999999999999" thickTop="1">
      <c r="A67" s="19"/>
      <c r="C67" s="19"/>
      <c r="D67" s="19"/>
      <c r="E67" s="19"/>
      <c r="F67" s="21"/>
      <c r="G67" s="19"/>
      <c r="H67" s="19"/>
      <c r="I67" s="19"/>
      <c r="J67" s="19"/>
      <c r="K67" s="19"/>
      <c r="L67" s="19"/>
      <c r="M67" s="19"/>
      <c r="N67" s="19"/>
      <c r="O67" s="19"/>
      <c r="P67" s="19"/>
      <c r="Q67" s="19"/>
      <c r="R67" s="19"/>
      <c r="S67" s="19"/>
    </row>
    <row r="68" spans="1:19" s="28" customFormat="1">
      <c r="A68" s="19"/>
      <c r="B68" s="19"/>
      <c r="C68" s="19"/>
      <c r="D68" s="19"/>
      <c r="E68" s="19"/>
      <c r="F68" s="21"/>
      <c r="G68" s="19"/>
      <c r="H68" s="19"/>
      <c r="I68" s="19"/>
      <c r="J68" s="19"/>
      <c r="K68" s="19"/>
      <c r="L68" s="19"/>
      <c r="M68" s="19"/>
      <c r="N68" s="19"/>
      <c r="O68" s="19"/>
      <c r="P68" s="19"/>
      <c r="Q68" s="19"/>
      <c r="R68" s="19"/>
      <c r="S68" s="19"/>
    </row>
    <row r="69" spans="1:19" s="28" customFormat="1" ht="9.75" customHeight="1">
      <c r="A69" s="19"/>
      <c r="B69" s="19"/>
      <c r="C69" s="19"/>
      <c r="D69" s="19"/>
      <c r="E69" s="19"/>
      <c r="F69" s="21"/>
      <c r="G69" s="19"/>
      <c r="H69" s="19"/>
      <c r="I69" s="19"/>
      <c r="J69" s="19"/>
      <c r="K69" s="19"/>
      <c r="L69" s="19"/>
      <c r="M69" s="19"/>
      <c r="N69" s="19"/>
      <c r="O69" s="19"/>
      <c r="P69" s="19"/>
      <c r="Q69" s="19"/>
      <c r="R69" s="19"/>
      <c r="S69" s="19"/>
    </row>
    <row r="70" spans="1:19" s="28" customFormat="1">
      <c r="A70" s="19"/>
      <c r="B70" s="19"/>
      <c r="C70" s="19"/>
      <c r="D70" s="19"/>
      <c r="E70" s="19"/>
      <c r="F70" s="21"/>
      <c r="G70" s="19"/>
      <c r="H70" s="19"/>
      <c r="I70" s="19"/>
      <c r="J70" s="19"/>
      <c r="K70" s="19"/>
      <c r="L70" s="19"/>
      <c r="M70" s="19"/>
      <c r="N70" s="19"/>
      <c r="O70" s="19"/>
      <c r="P70" s="19"/>
      <c r="Q70" s="19"/>
      <c r="R70" s="19"/>
      <c r="S70" s="19"/>
    </row>
    <row r="71" spans="1:19" s="28" customFormat="1" ht="9" customHeight="1">
      <c r="A71" s="1"/>
      <c r="B71" s="1"/>
      <c r="C71" s="1"/>
      <c r="D71" s="1"/>
      <c r="E71" s="1"/>
      <c r="F71" s="3"/>
      <c r="G71" s="1"/>
      <c r="H71" s="1"/>
      <c r="I71" s="1"/>
      <c r="J71" s="1"/>
      <c r="K71" s="1"/>
      <c r="L71" s="1"/>
      <c r="M71" s="1"/>
      <c r="N71" s="1"/>
      <c r="O71" s="1"/>
      <c r="P71" s="1"/>
      <c r="Q71" s="1"/>
      <c r="R71" s="1"/>
      <c r="S71" s="1"/>
    </row>
    <row r="72" spans="1:19" s="28" customFormat="1">
      <c r="A72" s="1"/>
      <c r="B72" s="1"/>
      <c r="C72" s="1"/>
      <c r="D72" s="1"/>
      <c r="E72" s="1"/>
      <c r="F72" s="3"/>
      <c r="G72" s="1"/>
      <c r="H72" s="1"/>
      <c r="I72" s="1"/>
      <c r="J72" s="1"/>
      <c r="K72" s="1"/>
      <c r="L72" s="1"/>
      <c r="M72" s="1"/>
      <c r="N72" s="1"/>
      <c r="O72" s="1"/>
      <c r="P72" s="1"/>
      <c r="Q72" s="1"/>
      <c r="R72" s="1"/>
      <c r="S72" s="1"/>
    </row>
    <row r="73" spans="1:19" s="28" customFormat="1">
      <c r="A73" s="1"/>
      <c r="B73" s="1"/>
      <c r="C73" s="1"/>
      <c r="D73" s="1"/>
      <c r="E73" s="1"/>
      <c r="F73" s="3"/>
      <c r="G73" s="1"/>
      <c r="H73" s="1"/>
      <c r="I73" s="1"/>
      <c r="J73" s="1"/>
      <c r="K73" s="1"/>
      <c r="L73" s="1"/>
      <c r="M73" s="1"/>
      <c r="N73" s="1"/>
      <c r="O73" s="1"/>
      <c r="P73" s="1"/>
      <c r="Q73" s="1"/>
      <c r="R73" s="1"/>
      <c r="S73" s="1"/>
    </row>
    <row r="74" spans="1:19" s="28" customFormat="1">
      <c r="A74" s="1"/>
      <c r="B74" s="1"/>
      <c r="C74" s="1"/>
      <c r="D74" s="1"/>
      <c r="E74" s="1"/>
      <c r="F74" s="3"/>
      <c r="G74" s="1"/>
      <c r="H74" s="1"/>
      <c r="I74" s="1"/>
      <c r="J74" s="1"/>
      <c r="K74" s="1"/>
      <c r="L74" s="1"/>
      <c r="M74" s="1"/>
      <c r="N74" s="1"/>
      <c r="O74" s="1"/>
      <c r="P74" s="1"/>
      <c r="Q74" s="1"/>
      <c r="R74" s="1"/>
      <c r="S74" s="1"/>
    </row>
    <row r="75" spans="1:19" s="28" customFormat="1">
      <c r="A75" s="1"/>
      <c r="B75" s="1"/>
      <c r="C75" s="1"/>
      <c r="D75" s="1"/>
      <c r="E75" s="1"/>
      <c r="F75" s="3"/>
      <c r="G75" s="1"/>
      <c r="H75" s="1"/>
      <c r="I75" s="1"/>
      <c r="J75" s="1"/>
      <c r="K75" s="1"/>
      <c r="L75" s="1"/>
      <c r="M75" s="1"/>
      <c r="N75" s="1"/>
      <c r="O75" s="1"/>
      <c r="P75" s="1"/>
      <c r="Q75" s="1"/>
      <c r="R75" s="1"/>
      <c r="S75" s="1"/>
    </row>
    <row r="76" spans="1:19" s="28" customFormat="1">
      <c r="A76" s="1"/>
      <c r="B76" s="1"/>
      <c r="C76" s="1"/>
      <c r="D76" s="1"/>
      <c r="E76" s="1"/>
      <c r="F76" s="3"/>
      <c r="G76" s="1"/>
      <c r="H76" s="1"/>
      <c r="I76" s="1"/>
      <c r="J76" s="1"/>
      <c r="K76" s="1"/>
      <c r="L76" s="1"/>
      <c r="M76" s="1"/>
      <c r="N76" s="1"/>
      <c r="O76" s="1"/>
      <c r="P76" s="1"/>
      <c r="Q76" s="1"/>
      <c r="R76" s="1"/>
      <c r="S76" s="1"/>
    </row>
    <row r="77" spans="1:19" s="28" customFormat="1">
      <c r="A77" s="1"/>
      <c r="B77" s="1"/>
      <c r="C77" s="1"/>
      <c r="D77" s="1"/>
      <c r="E77" s="1"/>
      <c r="F77" s="3"/>
      <c r="G77" s="1"/>
      <c r="H77" s="1"/>
      <c r="I77" s="1"/>
      <c r="J77" s="1"/>
      <c r="K77" s="1"/>
      <c r="L77" s="1"/>
      <c r="M77" s="1"/>
      <c r="N77" s="1"/>
      <c r="O77" s="1"/>
      <c r="P77" s="1"/>
      <c r="Q77" s="1"/>
      <c r="R77" s="1"/>
      <c r="S77" s="1"/>
    </row>
    <row r="78" spans="1:19" s="28" customFormat="1">
      <c r="A78" s="1"/>
      <c r="B78" s="1"/>
      <c r="C78" s="1"/>
      <c r="D78" s="1"/>
      <c r="E78" s="1"/>
      <c r="F78" s="3"/>
      <c r="G78" s="1"/>
      <c r="H78" s="1"/>
      <c r="I78" s="1"/>
      <c r="J78" s="1"/>
      <c r="K78" s="1"/>
      <c r="L78" s="1"/>
      <c r="M78" s="1"/>
      <c r="N78" s="1"/>
      <c r="O78" s="1"/>
      <c r="P78" s="1"/>
      <c r="Q78" s="1"/>
      <c r="R78" s="1"/>
      <c r="S78" s="1"/>
    </row>
    <row r="79" spans="1:19" s="28" customFormat="1">
      <c r="A79" s="1"/>
      <c r="B79" s="1"/>
      <c r="C79" s="1"/>
      <c r="D79" s="1"/>
      <c r="E79" s="1"/>
      <c r="F79" s="3"/>
      <c r="G79" s="1"/>
      <c r="H79" s="1"/>
      <c r="I79" s="1"/>
      <c r="J79" s="1"/>
      <c r="K79" s="1"/>
      <c r="L79" s="1"/>
      <c r="M79" s="1"/>
      <c r="N79" s="1"/>
      <c r="O79" s="1"/>
      <c r="P79" s="1"/>
      <c r="Q79" s="1"/>
      <c r="R79" s="1"/>
      <c r="S79" s="1"/>
    </row>
    <row r="80" spans="1:19" s="28" customFormat="1">
      <c r="A80" s="1"/>
      <c r="B80" s="1"/>
      <c r="C80" s="1"/>
      <c r="D80" s="1"/>
      <c r="E80" s="1"/>
      <c r="F80" s="3"/>
      <c r="G80" s="1"/>
      <c r="H80" s="1"/>
      <c r="I80" s="1"/>
      <c r="J80" s="1"/>
      <c r="K80" s="1"/>
      <c r="L80" s="1"/>
      <c r="M80" s="1"/>
      <c r="N80" s="1"/>
      <c r="O80" s="1"/>
      <c r="P80" s="1"/>
      <c r="Q80" s="1"/>
      <c r="R80" s="1"/>
      <c r="S80" s="1"/>
    </row>
  </sheetData>
  <autoFilter ref="AF13:AH45" xr:uid="{4F5336A1-6A66-46BE-94C4-491C9DC985FB}"/>
  <mergeCells count="51">
    <mergeCell ref="A50:E50"/>
    <mergeCell ref="AD13:AD14"/>
    <mergeCell ref="AE13:AE14"/>
    <mergeCell ref="AF13:AF14"/>
    <mergeCell ref="AG13:AG14"/>
    <mergeCell ref="X13:X14"/>
    <mergeCell ref="Y13:Y14"/>
    <mergeCell ref="Z13:Z14"/>
    <mergeCell ref="AA13:AA14"/>
    <mergeCell ref="AB13:AB14"/>
    <mergeCell ref="AC13:AC14"/>
    <mergeCell ref="F12:F14"/>
    <mergeCell ref="A48:E48"/>
    <mergeCell ref="A9:E9"/>
    <mergeCell ref="A11:A14"/>
    <mergeCell ref="B11:E11"/>
    <mergeCell ref="F11:S11"/>
    <mergeCell ref="T11:AI11"/>
    <mergeCell ref="X12:AA12"/>
    <mergeCell ref="AB12:AE12"/>
    <mergeCell ref="AF12:AI12"/>
    <mergeCell ref="G13:G14"/>
    <mergeCell ref="H13:H14"/>
    <mergeCell ref="I13:I14"/>
    <mergeCell ref="J13:O13"/>
    <mergeCell ref="T13:T14"/>
    <mergeCell ref="U13:U14"/>
    <mergeCell ref="V13:V14"/>
    <mergeCell ref="G12:P12"/>
    <mergeCell ref="AJ11:AM12"/>
    <mergeCell ref="B12:B14"/>
    <mergeCell ref="C12:C14"/>
    <mergeCell ref="D12:D14"/>
    <mergeCell ref="E12:E14"/>
    <mergeCell ref="Q12:Q14"/>
    <mergeCell ref="R12:R14"/>
    <mergeCell ref="S12:S14"/>
    <mergeCell ref="T12:W12"/>
    <mergeCell ref="W13:W14"/>
    <mergeCell ref="AJ13:AJ14"/>
    <mergeCell ref="AK13:AK14"/>
    <mergeCell ref="AL13:AL14"/>
    <mergeCell ref="AM13:AM14"/>
    <mergeCell ref="AH13:AH14"/>
    <mergeCell ref="AI13:AI14"/>
    <mergeCell ref="A8:E8"/>
    <mergeCell ref="A1:E1"/>
    <mergeCell ref="G1:R3"/>
    <mergeCell ref="A2:E2"/>
    <mergeCell ref="A6:E6"/>
    <mergeCell ref="A7:E7"/>
  </mergeCells>
  <conditionalFormatting sqref="AL15:AL45">
    <cfRule type="containsText" dxfId="5" priority="1" operator="containsText" text="De Acuerdo a lo Programado">
      <formula>NOT(ISERROR(SEARCH("De Acuerdo a lo Programado",AL15)))</formula>
    </cfRule>
    <cfRule type="containsText" dxfId="4" priority="2" operator="containsText" text="Atraso Leve">
      <formula>NOT(ISERROR(SEARCH("Atraso Leve",AL15)))</formula>
    </cfRule>
    <cfRule type="containsText" dxfId="3" priority="3" operator="containsText" text="En Riesgo de Incumplimiento">
      <formula>NOT(ISERROR(SEARCH("En Riesgo de Incumplimiento",AL15)))</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27F8F-07CA-4A57-921C-1445D5874B04}">
  <sheetPr>
    <tabColor theme="0"/>
  </sheetPr>
  <dimension ref="A1:AQ441"/>
  <sheetViews>
    <sheetView topLeftCell="I10" zoomScale="80" zoomScaleNormal="80" workbookViewId="0">
      <selection activeCell="J13" sqref="J13:J418"/>
    </sheetView>
  </sheetViews>
  <sheetFormatPr baseColWidth="10" defaultColWidth="11.44140625" defaultRowHeight="35.25" customHeight="1"/>
  <cols>
    <col min="1" max="1" width="10.21875" style="524" customWidth="1"/>
    <col min="2" max="5" width="6.77734375" style="524" hidden="1" customWidth="1"/>
    <col min="6" max="6" width="53.77734375" style="603" customWidth="1"/>
    <col min="7" max="7" width="25.21875" style="603" customWidth="1"/>
    <col min="8" max="9" width="27.21875" style="603" customWidth="1"/>
    <col min="10" max="10" width="23.77734375" style="603" customWidth="1"/>
    <col min="11" max="11" width="24.21875" style="603" customWidth="1"/>
    <col min="12" max="13" width="0" style="524" hidden="1" customWidth="1"/>
    <col min="14" max="14" width="13.21875" style="524" hidden="1" customWidth="1"/>
    <col min="15" max="15" width="26.77734375" style="524" hidden="1" customWidth="1"/>
    <col min="16" max="19" width="0" style="524" hidden="1" customWidth="1"/>
    <col min="20" max="20" width="23.5546875" style="524" hidden="1" customWidth="1"/>
    <col min="21" max="24" width="0" style="524" hidden="1" customWidth="1"/>
    <col min="25" max="25" width="16.77734375" style="524" customWidth="1"/>
    <col min="26" max="26" width="18.77734375" style="524" customWidth="1"/>
    <col min="27" max="27" width="15.77734375" style="525" customWidth="1"/>
    <col min="28" max="28" width="17.44140625" style="525" customWidth="1"/>
    <col min="29" max="29" width="29.21875" style="524" customWidth="1"/>
    <col min="30" max="30" width="14.5546875" style="524" hidden="1" customWidth="1"/>
    <col min="31" max="31" width="12.77734375" style="524" hidden="1" customWidth="1"/>
    <col min="32" max="32" width="16.21875" style="525" hidden="1" customWidth="1"/>
    <col min="33" max="33" width="0" style="525" hidden="1" customWidth="1"/>
    <col min="34" max="34" width="26.21875" style="524" hidden="1" customWidth="1"/>
    <col min="35" max="35" width="17.44140625" style="524" hidden="1" customWidth="1"/>
    <col min="36" max="36" width="0" style="524" hidden="1" customWidth="1"/>
    <col min="37" max="37" width="0" style="525" hidden="1" customWidth="1"/>
    <col min="38" max="38" width="15.44140625" style="525" hidden="1" customWidth="1"/>
    <col min="39" max="39" width="21.21875" style="524" hidden="1" customWidth="1"/>
    <col min="40" max="40" width="18.21875" style="524" customWidth="1"/>
    <col min="41" max="41" width="15.77734375" style="524" customWidth="1"/>
    <col min="42" max="42" width="14.77734375" style="524" customWidth="1"/>
    <col min="43" max="43" width="25.77734375" style="524" customWidth="1"/>
    <col min="44" max="16384" width="11.44140625" style="524"/>
  </cols>
  <sheetData>
    <row r="1" spans="1:43" ht="35.25" customHeight="1">
      <c r="F1" s="524"/>
      <c r="G1" s="524"/>
      <c r="H1" s="524"/>
      <c r="I1" s="524"/>
      <c r="J1" s="524"/>
      <c r="K1" s="524"/>
    </row>
    <row r="2" spans="1:43" ht="35.25" customHeight="1">
      <c r="A2" s="526"/>
      <c r="B2" s="526"/>
      <c r="C2" s="526"/>
      <c r="D2" s="526"/>
      <c r="E2" s="526"/>
      <c r="F2" s="527"/>
      <c r="G2" s="527"/>
      <c r="H2" s="527"/>
      <c r="I2" s="527"/>
      <c r="J2" s="527"/>
      <c r="K2" s="527"/>
    </row>
    <row r="6" spans="1:43" ht="35.25" customHeight="1">
      <c r="A6" s="528" t="s">
        <v>40</v>
      </c>
      <c r="B6" s="528"/>
      <c r="C6" s="528"/>
      <c r="D6" s="528"/>
      <c r="E6" s="528"/>
      <c r="F6" s="529">
        <v>2024</v>
      </c>
      <c r="G6" s="530"/>
      <c r="H6" s="530"/>
      <c r="I6" s="530"/>
      <c r="J6" s="530"/>
      <c r="K6" s="530"/>
    </row>
    <row r="7" spans="1:43" ht="35.25" customHeight="1">
      <c r="A7" s="531" t="s">
        <v>41</v>
      </c>
      <c r="B7" s="531"/>
      <c r="C7" s="531"/>
      <c r="D7" s="531"/>
      <c r="E7" s="531"/>
      <c r="F7" s="532"/>
      <c r="G7" s="530"/>
      <c r="H7" s="530"/>
      <c r="I7" s="530"/>
      <c r="J7" s="530"/>
      <c r="K7" s="530"/>
    </row>
    <row r="8" spans="1:43" ht="35.25" customHeight="1">
      <c r="A8" s="528" t="s">
        <v>42</v>
      </c>
      <c r="B8" s="528"/>
      <c r="C8" s="528"/>
      <c r="D8" s="528"/>
      <c r="E8" s="528"/>
      <c r="F8" s="532" t="s">
        <v>1241</v>
      </c>
      <c r="G8" s="530"/>
      <c r="H8" s="530"/>
      <c r="I8" s="530"/>
      <c r="J8" s="530"/>
      <c r="K8" s="530"/>
    </row>
    <row r="9" spans="1:43" ht="35.25" customHeight="1">
      <c r="A9" s="531" t="s">
        <v>43</v>
      </c>
      <c r="B9" s="531"/>
      <c r="C9" s="531"/>
      <c r="D9" s="531"/>
      <c r="E9" s="531"/>
      <c r="F9" s="532" t="s">
        <v>1415</v>
      </c>
      <c r="G9" s="530"/>
      <c r="H9" s="530"/>
      <c r="I9" s="530"/>
      <c r="J9" s="530"/>
      <c r="K9" s="530"/>
    </row>
    <row r="10" spans="1:43" ht="35.25" customHeight="1">
      <c r="A10" s="533" t="s">
        <v>45</v>
      </c>
      <c r="B10" s="534" t="s">
        <v>1243</v>
      </c>
      <c r="C10" s="535"/>
      <c r="D10" s="535"/>
      <c r="E10" s="536"/>
      <c r="F10" s="537" t="s">
        <v>48</v>
      </c>
      <c r="G10" s="538"/>
      <c r="H10" s="538"/>
      <c r="I10" s="538"/>
      <c r="J10" s="538"/>
      <c r="K10" s="538"/>
      <c r="L10" s="538"/>
      <c r="M10" s="538"/>
      <c r="N10" s="538"/>
      <c r="O10" s="538"/>
      <c r="P10" s="538"/>
      <c r="Q10" s="538"/>
      <c r="R10" s="538"/>
      <c r="S10" s="538"/>
      <c r="T10" s="538"/>
      <c r="U10" s="538"/>
      <c r="V10" s="538"/>
      <c r="W10" s="538"/>
      <c r="X10" s="538"/>
      <c r="Y10" s="538"/>
      <c r="Z10" s="538"/>
      <c r="AA10" s="539"/>
      <c r="AB10" s="539"/>
      <c r="AC10" s="538"/>
      <c r="AD10" s="538"/>
      <c r="AE10" s="538"/>
      <c r="AF10" s="539"/>
      <c r="AG10" s="539"/>
      <c r="AH10" s="538"/>
      <c r="AI10" s="538"/>
      <c r="AJ10" s="538"/>
      <c r="AK10" s="539"/>
      <c r="AL10" s="539"/>
      <c r="AM10" s="538"/>
      <c r="AN10" s="538"/>
      <c r="AO10" s="538"/>
      <c r="AP10" s="538"/>
      <c r="AQ10" s="538"/>
    </row>
    <row r="11" spans="1:43" ht="35.25" customHeight="1">
      <c r="A11" s="540"/>
      <c r="B11" s="541" t="s">
        <v>1244</v>
      </c>
      <c r="C11" s="541" t="s">
        <v>1245</v>
      </c>
      <c r="D11" s="541" t="s">
        <v>1246</v>
      </c>
      <c r="E11" s="541" t="s">
        <v>1247</v>
      </c>
      <c r="F11" s="542"/>
      <c r="G11" s="543" t="s">
        <v>59</v>
      </c>
      <c r="H11" s="120"/>
      <c r="I11" s="120"/>
      <c r="J11" s="120"/>
      <c r="K11" s="120"/>
      <c r="L11" s="544" t="s">
        <v>1248</v>
      </c>
      <c r="M11" s="545"/>
      <c r="N11" s="545"/>
      <c r="O11" s="546"/>
      <c r="P11" s="547" t="s">
        <v>1249</v>
      </c>
      <c r="Q11" s="548"/>
      <c r="R11" s="548"/>
      <c r="S11" s="549"/>
      <c r="T11" s="550"/>
      <c r="U11" s="551"/>
      <c r="V11" s="551"/>
      <c r="W11" s="551"/>
      <c r="Y11" s="543" t="s">
        <v>60</v>
      </c>
      <c r="Z11" s="120"/>
      <c r="AA11" s="270"/>
      <c r="AB11" s="270"/>
      <c r="AC11" s="120"/>
      <c r="AD11" s="543" t="s">
        <v>61</v>
      </c>
      <c r="AE11" s="120"/>
      <c r="AF11" s="270"/>
      <c r="AG11" s="270"/>
      <c r="AH11" s="120"/>
      <c r="AI11" s="543" t="s">
        <v>62</v>
      </c>
      <c r="AJ11" s="120"/>
      <c r="AK11" s="270"/>
      <c r="AL11" s="270"/>
      <c r="AM11" s="120"/>
      <c r="AN11" s="543" t="s">
        <v>49</v>
      </c>
      <c r="AO11" s="120"/>
      <c r="AP11" s="120"/>
      <c r="AQ11" s="120"/>
    </row>
    <row r="12" spans="1:43" ht="35.25" customHeight="1">
      <c r="A12" s="540"/>
      <c r="B12" s="541"/>
      <c r="C12" s="541"/>
      <c r="D12" s="541"/>
      <c r="E12" s="541"/>
      <c r="F12" s="552" t="s">
        <v>1250</v>
      </c>
      <c r="G12" s="553" t="s">
        <v>1251</v>
      </c>
      <c r="H12" s="554" t="s">
        <v>67</v>
      </c>
      <c r="I12" s="555" t="s">
        <v>68</v>
      </c>
      <c r="J12" s="555" t="s">
        <v>69</v>
      </c>
      <c r="K12" s="554" t="s">
        <v>70</v>
      </c>
      <c r="L12" s="556" t="s">
        <v>67</v>
      </c>
      <c r="M12" s="556" t="s">
        <v>68</v>
      </c>
      <c r="N12" s="556" t="s">
        <v>69</v>
      </c>
      <c r="O12" s="556" t="s">
        <v>70</v>
      </c>
      <c r="P12" s="557" t="s">
        <v>67</v>
      </c>
      <c r="Q12" s="557" t="s">
        <v>68</v>
      </c>
      <c r="R12" s="557" t="s">
        <v>69</v>
      </c>
      <c r="S12" s="557" t="s">
        <v>70</v>
      </c>
      <c r="T12" s="558" t="s">
        <v>71</v>
      </c>
      <c r="U12" s="559" t="s">
        <v>72</v>
      </c>
      <c r="V12" s="559" t="s">
        <v>73</v>
      </c>
      <c r="W12" s="559" t="s">
        <v>70</v>
      </c>
      <c r="Y12" s="560" t="s">
        <v>1251</v>
      </c>
      <c r="Z12" s="561" t="s">
        <v>67</v>
      </c>
      <c r="AA12" s="562" t="s">
        <v>68</v>
      </c>
      <c r="AB12" s="562" t="s">
        <v>69</v>
      </c>
      <c r="AC12" s="561" t="s">
        <v>70</v>
      </c>
      <c r="AD12" s="560" t="s">
        <v>1251</v>
      </c>
      <c r="AE12" s="561" t="s">
        <v>67</v>
      </c>
      <c r="AF12" s="562" t="s">
        <v>68</v>
      </c>
      <c r="AG12" s="562" t="s">
        <v>69</v>
      </c>
      <c r="AH12" s="561" t="s">
        <v>70</v>
      </c>
      <c r="AI12" s="560" t="s">
        <v>1251</v>
      </c>
      <c r="AJ12" s="561" t="s">
        <v>67</v>
      </c>
      <c r="AK12" s="562" t="s">
        <v>68</v>
      </c>
      <c r="AL12" s="562" t="s">
        <v>69</v>
      </c>
      <c r="AM12" s="561" t="s">
        <v>70</v>
      </c>
      <c r="AN12" s="553" t="s">
        <v>71</v>
      </c>
      <c r="AO12" s="561" t="s">
        <v>72</v>
      </c>
      <c r="AP12" s="561" t="s">
        <v>73</v>
      </c>
      <c r="AQ12" s="561" t="s">
        <v>70</v>
      </c>
    </row>
    <row r="13" spans="1:43" ht="35.25" customHeight="1" thickBot="1">
      <c r="A13" s="563">
        <v>1</v>
      </c>
      <c r="B13" s="564">
        <v>0</v>
      </c>
      <c r="C13" s="564">
        <v>0</v>
      </c>
      <c r="D13" s="564">
        <v>0</v>
      </c>
      <c r="E13" s="564">
        <v>0</v>
      </c>
      <c r="F13" s="565" t="s">
        <v>1252</v>
      </c>
      <c r="G13" s="604">
        <v>9</v>
      </c>
      <c r="H13" s="604">
        <v>9</v>
      </c>
      <c r="I13" s="567">
        <f>IF(H13="","No hay ejecución",IF(AND(G13=0),"No hay Programación", H13/G13))</f>
        <v>1</v>
      </c>
      <c r="J13" s="568" t="str">
        <f>IF(I13="No hay ejecución","NA",IF(I13&gt;=90%,"De acuerdo con lo programado",IF(I13&gt;=51%,"Atraso Leve",IF(I13&lt;=50%,"En riesgo cumplimiento"))))</f>
        <v>De acuerdo con lo programado</v>
      </c>
      <c r="K13" s="569"/>
      <c r="L13" s="570"/>
      <c r="M13" s="571"/>
      <c r="N13" s="572"/>
      <c r="O13" s="573"/>
      <c r="P13" s="570"/>
      <c r="Q13" s="571"/>
      <c r="R13" s="573"/>
      <c r="S13" s="573"/>
      <c r="T13" s="574"/>
      <c r="U13" s="571"/>
      <c r="V13" s="573"/>
      <c r="W13" s="573"/>
      <c r="X13" s="575"/>
      <c r="Y13" s="604">
        <v>9</v>
      </c>
      <c r="Z13" s="604">
        <v>9</v>
      </c>
      <c r="AA13" s="567">
        <f>IF(Z13="","No hay ejecución",IF(AND(Y13=0),"No hay Programación", Z13/Y13))</f>
        <v>1</v>
      </c>
      <c r="AB13" s="568" t="str">
        <f>IF(AA13="No hay ejecución","NA",IF(AA13&gt;=90%,"De acuerdo con lo programado",IF(AA13&gt;=51%,"Atraso Leve",IF(AA13&lt;=50%,"En riesgo cumplimiento"))))</f>
        <v>De acuerdo con lo programado</v>
      </c>
      <c r="AC13" s="569"/>
      <c r="AD13" s="575"/>
      <c r="AE13" s="575"/>
      <c r="AF13" s="576"/>
      <c r="AG13" s="576"/>
      <c r="AH13" s="575"/>
      <c r="AI13" s="575"/>
      <c r="AJ13" s="575"/>
      <c r="AK13" s="576"/>
      <c r="AL13" s="576"/>
      <c r="AM13" s="575"/>
      <c r="AN13" s="575"/>
      <c r="AO13" s="575"/>
      <c r="AP13" s="575"/>
      <c r="AQ13" s="575"/>
    </row>
    <row r="14" spans="1:43" ht="35.25" customHeight="1" thickTop="1" thickBot="1">
      <c r="A14" s="563">
        <v>1.1000000000000001</v>
      </c>
      <c r="B14" s="564"/>
      <c r="C14" s="564"/>
      <c r="D14" s="564"/>
      <c r="E14" s="564"/>
      <c r="F14" s="577" t="s">
        <v>1253</v>
      </c>
      <c r="G14" s="605"/>
      <c r="H14" s="605"/>
      <c r="I14" s="567" t="str">
        <f t="shared" ref="I14:I77" si="0">IF(H14="","No hay ejecución",IF(AND(G14=0),"No hay Programación", H14/G14))</f>
        <v>No hay ejecución</v>
      </c>
      <c r="J14" s="568" t="str">
        <f t="shared" ref="J14:J77" si="1">IF(I14="No hay ejecución","NA",IF(I14&gt;=90%,"De acuerdo con lo programado",IF(I14&gt;=51%,"Atraso Leve",IF(I14&lt;=50%,"En riesgo cumplimiento"))))</f>
        <v>NA</v>
      </c>
      <c r="K14" s="578"/>
      <c r="L14" s="570"/>
      <c r="M14" s="579"/>
      <c r="N14" s="572"/>
      <c r="O14" s="573"/>
      <c r="P14" s="570"/>
      <c r="Q14" s="571"/>
      <c r="R14" s="573"/>
      <c r="S14" s="573"/>
      <c r="T14" s="574"/>
      <c r="U14" s="571"/>
      <c r="V14" s="573"/>
      <c r="W14" s="573"/>
      <c r="X14" s="575"/>
      <c r="Y14" s="607"/>
      <c r="Z14" s="607"/>
      <c r="AA14" s="567" t="str">
        <f t="shared" ref="AA14:AA77" si="2">IF(Z14="","No hay ejecución",IF(AND(Y14=0),"No hay Programación", Z14/Y14))</f>
        <v>No hay ejecución</v>
      </c>
      <c r="AB14" s="568" t="str">
        <f t="shared" ref="AB14:AB77" si="3">IF(AA14="No hay ejecución","NA",IF(AA14&gt;=90%,"De acuerdo con lo programado",IF(AA14&gt;=51%,"Atraso Leve",IF(AA14&lt;=50%,"En riesgo cumplimiento"))))</f>
        <v>NA</v>
      </c>
      <c r="AC14" s="575"/>
      <c r="AD14" s="575"/>
      <c r="AE14" s="575"/>
      <c r="AF14" s="576"/>
      <c r="AG14" s="576"/>
      <c r="AH14" s="575"/>
      <c r="AI14" s="575"/>
      <c r="AJ14" s="575"/>
      <c r="AK14" s="576"/>
      <c r="AL14" s="576"/>
      <c r="AM14" s="575"/>
      <c r="AN14" s="575"/>
      <c r="AO14" s="575"/>
      <c r="AP14" s="575"/>
      <c r="AQ14" s="575"/>
    </row>
    <row r="15" spans="1:43" ht="35.25" customHeight="1" thickTop="1" thickBot="1">
      <c r="A15" s="563">
        <v>1.1000000000000001</v>
      </c>
      <c r="B15" s="564"/>
      <c r="C15" s="564"/>
      <c r="D15" s="564"/>
      <c r="E15" s="564"/>
      <c r="F15" s="577" t="s">
        <v>1253</v>
      </c>
      <c r="G15" s="605"/>
      <c r="H15" s="605"/>
      <c r="I15" s="567" t="str">
        <f t="shared" si="0"/>
        <v>No hay ejecución</v>
      </c>
      <c r="J15" s="568" t="str">
        <f t="shared" si="1"/>
        <v>NA</v>
      </c>
      <c r="K15" s="578"/>
      <c r="L15" s="581"/>
      <c r="M15" s="579"/>
      <c r="N15" s="572"/>
      <c r="O15" s="582"/>
      <c r="P15" s="581"/>
      <c r="Q15" s="579"/>
      <c r="R15" s="572"/>
      <c r="S15" s="582"/>
      <c r="T15" s="583"/>
      <c r="U15" s="579"/>
      <c r="V15" s="572"/>
      <c r="W15" s="582"/>
      <c r="X15" s="575"/>
      <c r="Y15" s="607"/>
      <c r="Z15" s="607"/>
      <c r="AA15" s="567" t="str">
        <f t="shared" si="2"/>
        <v>No hay ejecución</v>
      </c>
      <c r="AB15" s="568" t="str">
        <f t="shared" si="3"/>
        <v>NA</v>
      </c>
      <c r="AC15" s="575"/>
      <c r="AD15" s="575"/>
      <c r="AE15" s="575"/>
      <c r="AF15" s="576"/>
      <c r="AG15" s="576"/>
      <c r="AH15" s="575"/>
      <c r="AI15" s="575"/>
      <c r="AJ15" s="575"/>
      <c r="AK15" s="576"/>
      <c r="AL15" s="576"/>
      <c r="AM15" s="575"/>
      <c r="AN15" s="575"/>
      <c r="AO15" s="575"/>
      <c r="AP15" s="575"/>
      <c r="AQ15" s="575"/>
    </row>
    <row r="16" spans="1:43" ht="35.25" customHeight="1" thickTop="1" thickBot="1">
      <c r="A16" s="563">
        <v>1.1000000000000001</v>
      </c>
      <c r="B16" s="564"/>
      <c r="C16" s="564"/>
      <c r="D16" s="564"/>
      <c r="E16" s="564"/>
      <c r="F16" s="577" t="s">
        <v>1253</v>
      </c>
      <c r="G16" s="605"/>
      <c r="H16" s="605"/>
      <c r="I16" s="567" t="str">
        <f t="shared" si="0"/>
        <v>No hay ejecución</v>
      </c>
      <c r="J16" s="568" t="str">
        <f t="shared" si="1"/>
        <v>NA</v>
      </c>
      <c r="K16" s="578"/>
      <c r="L16" s="581"/>
      <c r="M16" s="579"/>
      <c r="N16" s="572"/>
      <c r="O16" s="582"/>
      <c r="P16" s="581"/>
      <c r="Q16" s="579"/>
      <c r="R16" s="572"/>
      <c r="S16" s="582"/>
      <c r="T16" s="583"/>
      <c r="U16" s="579"/>
      <c r="V16" s="572"/>
      <c r="W16" s="582"/>
      <c r="X16" s="575"/>
      <c r="Y16" s="607"/>
      <c r="Z16" s="607"/>
      <c r="AA16" s="567" t="str">
        <f t="shared" si="2"/>
        <v>No hay ejecución</v>
      </c>
      <c r="AB16" s="568" t="str">
        <f t="shared" si="3"/>
        <v>NA</v>
      </c>
      <c r="AC16" s="575"/>
      <c r="AD16" s="575"/>
      <c r="AE16" s="575"/>
      <c r="AF16" s="576"/>
      <c r="AG16" s="576"/>
      <c r="AH16" s="575"/>
      <c r="AI16" s="575"/>
      <c r="AJ16" s="575"/>
      <c r="AK16" s="576"/>
      <c r="AL16" s="576"/>
      <c r="AM16" s="575"/>
      <c r="AN16" s="575"/>
      <c r="AO16" s="575"/>
      <c r="AP16" s="575"/>
      <c r="AQ16" s="575"/>
    </row>
    <row r="17" spans="1:43" ht="35.25" customHeight="1" thickTop="1" thickBot="1">
      <c r="A17" s="563">
        <v>1.1000000000000001</v>
      </c>
      <c r="B17" s="564"/>
      <c r="C17" s="564"/>
      <c r="D17" s="564"/>
      <c r="E17" s="564"/>
      <c r="F17" s="577" t="s">
        <v>1253</v>
      </c>
      <c r="G17" s="605"/>
      <c r="H17" s="605"/>
      <c r="I17" s="567" t="str">
        <f t="shared" si="0"/>
        <v>No hay ejecución</v>
      </c>
      <c r="J17" s="568" t="str">
        <f t="shared" si="1"/>
        <v>NA</v>
      </c>
      <c r="K17" s="578"/>
      <c r="L17" s="581"/>
      <c r="M17" s="579"/>
      <c r="N17" s="572"/>
      <c r="O17" s="582"/>
      <c r="P17" s="581"/>
      <c r="Q17" s="579"/>
      <c r="R17" s="572"/>
      <c r="S17" s="582"/>
      <c r="T17" s="583"/>
      <c r="U17" s="579"/>
      <c r="V17" s="572"/>
      <c r="W17" s="582"/>
      <c r="X17" s="575"/>
      <c r="Y17" s="607"/>
      <c r="Z17" s="607"/>
      <c r="AA17" s="567" t="str">
        <f t="shared" si="2"/>
        <v>No hay ejecución</v>
      </c>
      <c r="AB17" s="568" t="str">
        <f t="shared" si="3"/>
        <v>NA</v>
      </c>
      <c r="AC17" s="575"/>
      <c r="AD17" s="575"/>
      <c r="AE17" s="575"/>
      <c r="AF17" s="576"/>
      <c r="AG17" s="576"/>
      <c r="AH17" s="575"/>
      <c r="AI17" s="575"/>
      <c r="AJ17" s="575"/>
      <c r="AK17" s="576"/>
      <c r="AL17" s="576"/>
      <c r="AM17" s="575"/>
      <c r="AN17" s="575"/>
      <c r="AO17" s="575"/>
      <c r="AP17" s="575"/>
      <c r="AQ17" s="575"/>
    </row>
    <row r="18" spans="1:43" ht="35.25" customHeight="1" thickTop="1" thickBot="1">
      <c r="A18" s="563">
        <v>1.1000000000000001</v>
      </c>
      <c r="B18" s="564"/>
      <c r="C18" s="564"/>
      <c r="D18" s="564"/>
      <c r="E18" s="564"/>
      <c r="F18" s="577" t="s">
        <v>1253</v>
      </c>
      <c r="G18" s="605"/>
      <c r="H18" s="605"/>
      <c r="I18" s="567" t="str">
        <f t="shared" si="0"/>
        <v>No hay ejecución</v>
      </c>
      <c r="J18" s="568" t="str">
        <f t="shared" si="1"/>
        <v>NA</v>
      </c>
      <c r="K18" s="578"/>
      <c r="L18" s="581"/>
      <c r="M18" s="579"/>
      <c r="N18" s="572"/>
      <c r="O18" s="582"/>
      <c r="P18" s="581"/>
      <c r="Q18" s="579"/>
      <c r="R18" s="572"/>
      <c r="S18" s="582"/>
      <c r="T18" s="583"/>
      <c r="U18" s="579"/>
      <c r="V18" s="572"/>
      <c r="W18" s="582"/>
      <c r="X18" s="575"/>
      <c r="Y18" s="607"/>
      <c r="Z18" s="607"/>
      <c r="AA18" s="567" t="str">
        <f t="shared" si="2"/>
        <v>No hay ejecución</v>
      </c>
      <c r="AB18" s="568" t="str">
        <f>IF(AA18="No hay ejecución","NA",IF(AA18&gt;=90%,"De acuerdo con lo programado",IF(AA18&gt;=51%,"Atraso Leve",IF(AA18&lt;=50%,"En riesgo cumplimiento"))))</f>
        <v>NA</v>
      </c>
      <c r="AC18" s="575"/>
      <c r="AD18" s="575"/>
      <c r="AE18" s="575"/>
      <c r="AF18" s="576"/>
      <c r="AG18" s="576"/>
      <c r="AH18" s="575"/>
      <c r="AI18" s="575"/>
      <c r="AJ18" s="575"/>
      <c r="AK18" s="576"/>
      <c r="AL18" s="576"/>
      <c r="AM18" s="575"/>
      <c r="AN18" s="575"/>
      <c r="AO18" s="575"/>
      <c r="AP18" s="575"/>
      <c r="AQ18" s="575"/>
    </row>
    <row r="19" spans="1:43" ht="35.25" customHeight="1" thickTop="1" thickBot="1">
      <c r="A19" s="563">
        <v>1.1000000000000001</v>
      </c>
      <c r="B19" s="564"/>
      <c r="C19" s="564"/>
      <c r="D19" s="564"/>
      <c r="E19" s="564"/>
      <c r="F19" s="577" t="s">
        <v>1253</v>
      </c>
      <c r="G19" s="605"/>
      <c r="H19" s="605"/>
      <c r="I19" s="567" t="str">
        <f t="shared" si="0"/>
        <v>No hay ejecución</v>
      </c>
      <c r="J19" s="568" t="str">
        <f t="shared" si="1"/>
        <v>NA</v>
      </c>
      <c r="K19" s="578"/>
      <c r="L19" s="581"/>
      <c r="M19" s="579"/>
      <c r="N19" s="572"/>
      <c r="O19" s="582"/>
      <c r="P19" s="581"/>
      <c r="Q19" s="579"/>
      <c r="R19" s="572"/>
      <c r="S19" s="582"/>
      <c r="T19" s="583"/>
      <c r="U19" s="579"/>
      <c r="V19" s="572"/>
      <c r="W19" s="582"/>
      <c r="X19" s="575"/>
      <c r="Y19" s="607"/>
      <c r="Z19" s="607"/>
      <c r="AA19" s="567" t="str">
        <f t="shared" si="2"/>
        <v>No hay ejecución</v>
      </c>
      <c r="AB19" s="568" t="str">
        <f t="shared" si="3"/>
        <v>NA</v>
      </c>
      <c r="AC19" s="575"/>
      <c r="AD19" s="575"/>
      <c r="AE19" s="575"/>
      <c r="AF19" s="576"/>
      <c r="AG19" s="576"/>
      <c r="AH19" s="575"/>
      <c r="AI19" s="575"/>
      <c r="AJ19" s="575"/>
      <c r="AK19" s="576"/>
      <c r="AL19" s="576"/>
      <c r="AM19" s="575"/>
      <c r="AN19" s="575"/>
      <c r="AO19" s="575"/>
      <c r="AP19" s="575"/>
      <c r="AQ19" s="575"/>
    </row>
    <row r="20" spans="1:43" ht="39" customHeight="1" thickTop="1" thickBot="1">
      <c r="A20" s="563">
        <v>1.1000000000000001</v>
      </c>
      <c r="B20" s="564"/>
      <c r="C20" s="564"/>
      <c r="D20" s="564"/>
      <c r="E20" s="564"/>
      <c r="F20" s="577" t="s">
        <v>1253</v>
      </c>
      <c r="G20" s="605"/>
      <c r="H20" s="605"/>
      <c r="I20" s="567" t="str">
        <f t="shared" si="0"/>
        <v>No hay ejecución</v>
      </c>
      <c r="J20" s="568" t="str">
        <f t="shared" si="1"/>
        <v>NA</v>
      </c>
      <c r="K20" s="578"/>
      <c r="L20" s="581"/>
      <c r="M20" s="579"/>
      <c r="N20" s="572"/>
      <c r="O20" s="582"/>
      <c r="P20" s="581"/>
      <c r="Q20" s="579"/>
      <c r="R20" s="572"/>
      <c r="S20" s="582"/>
      <c r="T20" s="583"/>
      <c r="U20" s="579"/>
      <c r="V20" s="572"/>
      <c r="W20" s="582"/>
      <c r="X20" s="575"/>
      <c r="Y20" s="607"/>
      <c r="Z20" s="607"/>
      <c r="AA20" s="567" t="str">
        <f t="shared" si="2"/>
        <v>No hay ejecución</v>
      </c>
      <c r="AB20" s="568" t="str">
        <f t="shared" si="3"/>
        <v>NA</v>
      </c>
      <c r="AC20" s="575"/>
      <c r="AD20" s="575"/>
      <c r="AE20" s="575"/>
      <c r="AF20" s="576"/>
      <c r="AG20" s="576"/>
      <c r="AH20" s="575"/>
      <c r="AI20" s="575"/>
      <c r="AJ20" s="575"/>
      <c r="AK20" s="576"/>
      <c r="AL20" s="576"/>
      <c r="AM20" s="575"/>
      <c r="AN20" s="575"/>
      <c r="AO20" s="575"/>
      <c r="AP20" s="575"/>
      <c r="AQ20" s="575"/>
    </row>
    <row r="21" spans="1:43" ht="35.25" customHeight="1" thickTop="1" thickBot="1">
      <c r="A21" s="563">
        <v>1.2</v>
      </c>
      <c r="B21" s="564"/>
      <c r="C21" s="564"/>
      <c r="D21" s="564"/>
      <c r="E21" s="564"/>
      <c r="F21" s="577" t="s">
        <v>1254</v>
      </c>
      <c r="G21" s="605">
        <v>1</v>
      </c>
      <c r="H21" s="605"/>
      <c r="I21" s="567" t="str">
        <f t="shared" si="0"/>
        <v>No hay ejecución</v>
      </c>
      <c r="J21" s="568" t="str">
        <f t="shared" si="1"/>
        <v>NA</v>
      </c>
      <c r="K21" s="578"/>
      <c r="L21" s="581"/>
      <c r="M21" s="579"/>
      <c r="N21" s="572"/>
      <c r="O21" s="582"/>
      <c r="P21" s="581"/>
      <c r="Q21" s="579"/>
      <c r="R21" s="572"/>
      <c r="S21" s="582"/>
      <c r="T21" s="583"/>
      <c r="U21" s="579"/>
      <c r="V21" s="572"/>
      <c r="W21" s="582"/>
      <c r="X21" s="575"/>
      <c r="Y21" s="607">
        <v>1</v>
      </c>
      <c r="Z21" s="607"/>
      <c r="AA21" s="567" t="str">
        <f t="shared" si="2"/>
        <v>No hay ejecución</v>
      </c>
      <c r="AB21" s="568" t="str">
        <f t="shared" si="3"/>
        <v>NA</v>
      </c>
      <c r="AC21" s="575"/>
      <c r="AD21" s="575"/>
      <c r="AE21" s="575"/>
      <c r="AF21" s="576"/>
      <c r="AG21" s="576"/>
      <c r="AH21" s="575"/>
      <c r="AI21" s="575"/>
      <c r="AJ21" s="575"/>
      <c r="AK21" s="576"/>
      <c r="AL21" s="576"/>
      <c r="AM21" s="575"/>
      <c r="AN21" s="575"/>
      <c r="AO21" s="575"/>
      <c r="AP21" s="575"/>
      <c r="AQ21" s="575"/>
    </row>
    <row r="22" spans="1:43" ht="40.5" customHeight="1" thickTop="1" thickBot="1">
      <c r="A22" s="563">
        <v>1.2</v>
      </c>
      <c r="B22" s="564"/>
      <c r="C22" s="564"/>
      <c r="D22" s="564"/>
      <c r="E22" s="564"/>
      <c r="F22" s="577" t="s">
        <v>1254</v>
      </c>
      <c r="G22" s="605"/>
      <c r="H22" s="605"/>
      <c r="I22" s="567" t="str">
        <f t="shared" si="0"/>
        <v>No hay ejecución</v>
      </c>
      <c r="J22" s="568" t="str">
        <f t="shared" si="1"/>
        <v>NA</v>
      </c>
      <c r="K22" s="578"/>
      <c r="L22" s="581"/>
      <c r="M22" s="579"/>
      <c r="N22" s="572"/>
      <c r="O22" s="582"/>
      <c r="P22" s="581"/>
      <c r="Q22" s="579"/>
      <c r="R22" s="572"/>
      <c r="S22" s="582"/>
      <c r="T22" s="583"/>
      <c r="U22" s="579"/>
      <c r="V22" s="572"/>
      <c r="W22" s="582"/>
      <c r="X22" s="575"/>
      <c r="Y22" s="607"/>
      <c r="Z22" s="607"/>
      <c r="AA22" s="567" t="str">
        <f t="shared" si="2"/>
        <v>No hay ejecución</v>
      </c>
      <c r="AB22" s="568" t="str">
        <f t="shared" si="3"/>
        <v>NA</v>
      </c>
      <c r="AC22" s="575"/>
      <c r="AD22" s="575"/>
      <c r="AE22" s="575"/>
      <c r="AF22" s="576"/>
      <c r="AG22" s="576"/>
      <c r="AH22" s="575"/>
      <c r="AI22" s="575"/>
      <c r="AJ22" s="575"/>
      <c r="AK22" s="576"/>
      <c r="AL22" s="576"/>
      <c r="AM22" s="575"/>
      <c r="AN22" s="575"/>
      <c r="AO22" s="575"/>
      <c r="AP22" s="575"/>
      <c r="AQ22" s="575"/>
    </row>
    <row r="23" spans="1:43" ht="35.25" customHeight="1" thickTop="1" thickBot="1">
      <c r="A23" s="563">
        <v>1.3</v>
      </c>
      <c r="B23" s="564"/>
      <c r="C23" s="564"/>
      <c r="D23" s="564"/>
      <c r="E23" s="564"/>
      <c r="F23" s="577" t="s">
        <v>1255</v>
      </c>
      <c r="G23" s="605">
        <v>4</v>
      </c>
      <c r="H23" s="605">
        <v>3</v>
      </c>
      <c r="I23" s="567">
        <f t="shared" si="0"/>
        <v>0.75</v>
      </c>
      <c r="J23" s="568" t="str">
        <f t="shared" si="1"/>
        <v>Atraso Leve</v>
      </c>
      <c r="K23" s="578"/>
      <c r="L23" s="581"/>
      <c r="M23" s="579"/>
      <c r="N23" s="572"/>
      <c r="O23" s="582"/>
      <c r="P23" s="581"/>
      <c r="Q23" s="579"/>
      <c r="R23" s="572"/>
      <c r="S23" s="582"/>
      <c r="T23" s="583"/>
      <c r="U23" s="579"/>
      <c r="V23" s="572"/>
      <c r="W23" s="582"/>
      <c r="X23" s="575"/>
      <c r="Y23" s="607">
        <v>4</v>
      </c>
      <c r="Z23" s="607">
        <v>2</v>
      </c>
      <c r="AA23" s="567">
        <f t="shared" si="2"/>
        <v>0.5</v>
      </c>
      <c r="AB23" s="568" t="str">
        <f t="shared" si="3"/>
        <v>En riesgo cumplimiento</v>
      </c>
      <c r="AC23" s="575"/>
      <c r="AD23" s="575"/>
      <c r="AE23" s="575"/>
      <c r="AF23" s="576"/>
      <c r="AG23" s="576"/>
      <c r="AH23" s="575"/>
      <c r="AI23" s="575"/>
      <c r="AJ23" s="575"/>
      <c r="AK23" s="576"/>
      <c r="AL23" s="576"/>
      <c r="AM23" s="575"/>
      <c r="AN23" s="575"/>
      <c r="AO23" s="575"/>
      <c r="AP23" s="575"/>
      <c r="AQ23" s="575"/>
    </row>
    <row r="24" spans="1:43" ht="35.25" customHeight="1" thickTop="1" thickBot="1">
      <c r="A24" s="563">
        <v>1.3</v>
      </c>
      <c r="B24" s="564"/>
      <c r="C24" s="564"/>
      <c r="D24" s="564"/>
      <c r="E24" s="564"/>
      <c r="F24" s="577" t="s">
        <v>1255</v>
      </c>
      <c r="G24" s="605"/>
      <c r="H24" s="605"/>
      <c r="I24" s="567" t="str">
        <f t="shared" si="0"/>
        <v>No hay ejecución</v>
      </c>
      <c r="J24" s="568" t="str">
        <f t="shared" si="1"/>
        <v>NA</v>
      </c>
      <c r="K24" s="578"/>
      <c r="L24" s="581"/>
      <c r="M24" s="579"/>
      <c r="N24" s="572"/>
      <c r="O24" s="582"/>
      <c r="P24" s="581"/>
      <c r="Q24" s="579"/>
      <c r="R24" s="572"/>
      <c r="S24" s="582"/>
      <c r="T24" s="583"/>
      <c r="U24" s="579"/>
      <c r="V24" s="572"/>
      <c r="W24" s="582"/>
      <c r="X24" s="575"/>
      <c r="Y24" s="607"/>
      <c r="Z24" s="607"/>
      <c r="AA24" s="567" t="str">
        <f t="shared" si="2"/>
        <v>No hay ejecución</v>
      </c>
      <c r="AB24" s="568" t="str">
        <f t="shared" si="3"/>
        <v>NA</v>
      </c>
      <c r="AC24" s="575"/>
      <c r="AD24" s="575"/>
      <c r="AE24" s="575"/>
      <c r="AF24" s="576"/>
      <c r="AG24" s="576"/>
      <c r="AH24" s="575"/>
      <c r="AI24" s="575"/>
      <c r="AJ24" s="575"/>
      <c r="AK24" s="576"/>
      <c r="AL24" s="576"/>
      <c r="AM24" s="575"/>
      <c r="AN24" s="575"/>
      <c r="AO24" s="575"/>
      <c r="AP24" s="575"/>
      <c r="AQ24" s="575"/>
    </row>
    <row r="25" spans="1:43" ht="35.25" customHeight="1" thickTop="1" thickBot="1">
      <c r="A25" s="563">
        <v>1.3</v>
      </c>
      <c r="B25" s="564"/>
      <c r="C25" s="564"/>
      <c r="D25" s="564"/>
      <c r="E25" s="564"/>
      <c r="F25" s="577" t="s">
        <v>1255</v>
      </c>
      <c r="G25" s="605"/>
      <c r="H25" s="605"/>
      <c r="I25" s="567" t="str">
        <f t="shared" si="0"/>
        <v>No hay ejecución</v>
      </c>
      <c r="J25" s="568" t="str">
        <f t="shared" si="1"/>
        <v>NA</v>
      </c>
      <c r="K25" s="578"/>
      <c r="L25" s="581"/>
      <c r="M25" s="579"/>
      <c r="N25" s="572"/>
      <c r="O25" s="582"/>
      <c r="P25" s="581"/>
      <c r="Q25" s="579"/>
      <c r="R25" s="572"/>
      <c r="S25" s="582"/>
      <c r="T25" s="583"/>
      <c r="U25" s="579"/>
      <c r="V25" s="572"/>
      <c r="W25" s="582"/>
      <c r="X25" s="575"/>
      <c r="Y25" s="607"/>
      <c r="Z25" s="607"/>
      <c r="AA25" s="567" t="str">
        <f t="shared" si="2"/>
        <v>No hay ejecución</v>
      </c>
      <c r="AB25" s="568" t="str">
        <f t="shared" si="3"/>
        <v>NA</v>
      </c>
      <c r="AC25" s="575"/>
      <c r="AD25" s="575"/>
      <c r="AE25" s="575"/>
      <c r="AF25" s="576"/>
      <c r="AG25" s="576"/>
      <c r="AH25" s="575"/>
      <c r="AI25" s="575"/>
      <c r="AJ25" s="575"/>
      <c r="AK25" s="576"/>
      <c r="AL25" s="576"/>
      <c r="AM25" s="575"/>
      <c r="AN25" s="575"/>
      <c r="AO25" s="575"/>
      <c r="AP25" s="575"/>
      <c r="AQ25" s="575"/>
    </row>
    <row r="26" spans="1:43" ht="35.25" customHeight="1" thickTop="1" thickBot="1">
      <c r="A26" s="563">
        <v>1.3</v>
      </c>
      <c r="B26" s="564"/>
      <c r="C26" s="564"/>
      <c r="D26" s="564"/>
      <c r="E26" s="564"/>
      <c r="F26" s="577" t="s">
        <v>1255</v>
      </c>
      <c r="G26" s="605"/>
      <c r="H26" s="605"/>
      <c r="I26" s="567" t="str">
        <f t="shared" si="0"/>
        <v>No hay ejecución</v>
      </c>
      <c r="J26" s="568" t="str">
        <f t="shared" si="1"/>
        <v>NA</v>
      </c>
      <c r="K26" s="578"/>
      <c r="L26" s="581"/>
      <c r="M26" s="579"/>
      <c r="N26" s="572"/>
      <c r="O26" s="582"/>
      <c r="P26" s="581"/>
      <c r="Q26" s="579"/>
      <c r="R26" s="572"/>
      <c r="S26" s="582"/>
      <c r="T26" s="583"/>
      <c r="U26" s="579"/>
      <c r="V26" s="572"/>
      <c r="W26" s="582"/>
      <c r="X26" s="575"/>
      <c r="Y26" s="607"/>
      <c r="Z26" s="607"/>
      <c r="AA26" s="567" t="str">
        <f t="shared" si="2"/>
        <v>No hay ejecución</v>
      </c>
      <c r="AB26" s="568" t="str">
        <f t="shared" si="3"/>
        <v>NA</v>
      </c>
      <c r="AC26" s="575"/>
      <c r="AD26" s="575"/>
      <c r="AE26" s="575"/>
      <c r="AF26" s="576"/>
      <c r="AG26" s="576"/>
      <c r="AH26" s="575"/>
      <c r="AI26" s="575"/>
      <c r="AJ26" s="575"/>
      <c r="AK26" s="576"/>
      <c r="AL26" s="576"/>
      <c r="AM26" s="575"/>
      <c r="AN26" s="575"/>
      <c r="AO26" s="575"/>
      <c r="AP26" s="575"/>
      <c r="AQ26" s="575"/>
    </row>
    <row r="27" spans="1:43" ht="35.25" customHeight="1" thickTop="1" thickBot="1">
      <c r="A27" s="563">
        <v>1.3</v>
      </c>
      <c r="B27" s="564"/>
      <c r="C27" s="564"/>
      <c r="D27" s="564"/>
      <c r="E27" s="564"/>
      <c r="F27" s="577" t="s">
        <v>1255</v>
      </c>
      <c r="G27" s="605"/>
      <c r="H27" s="605"/>
      <c r="I27" s="567" t="str">
        <f t="shared" si="0"/>
        <v>No hay ejecución</v>
      </c>
      <c r="J27" s="568" t="str">
        <f t="shared" si="1"/>
        <v>NA</v>
      </c>
      <c r="K27" s="578"/>
      <c r="L27" s="581"/>
      <c r="M27" s="579"/>
      <c r="N27" s="572"/>
      <c r="O27" s="582"/>
      <c r="P27" s="581"/>
      <c r="Q27" s="579"/>
      <c r="R27" s="572"/>
      <c r="S27" s="582"/>
      <c r="T27" s="583"/>
      <c r="U27" s="579"/>
      <c r="V27" s="572"/>
      <c r="W27" s="582"/>
      <c r="X27" s="575"/>
      <c r="Y27" s="607"/>
      <c r="Z27" s="607"/>
      <c r="AA27" s="567" t="str">
        <f t="shared" si="2"/>
        <v>No hay ejecución</v>
      </c>
      <c r="AB27" s="568" t="str">
        <f t="shared" si="3"/>
        <v>NA</v>
      </c>
      <c r="AC27" s="575"/>
      <c r="AD27" s="575"/>
      <c r="AE27" s="575"/>
      <c r="AF27" s="576"/>
      <c r="AG27" s="576"/>
      <c r="AH27" s="575"/>
      <c r="AI27" s="575"/>
      <c r="AJ27" s="575"/>
      <c r="AK27" s="576"/>
      <c r="AL27" s="576"/>
      <c r="AM27" s="575"/>
      <c r="AN27" s="575"/>
      <c r="AO27" s="575"/>
      <c r="AP27" s="575"/>
      <c r="AQ27" s="575"/>
    </row>
    <row r="28" spans="1:43" ht="16.5" customHeight="1" thickTop="1" thickBot="1">
      <c r="A28" s="563">
        <v>2</v>
      </c>
      <c r="B28" s="564">
        <v>0</v>
      </c>
      <c r="C28" s="564">
        <v>0</v>
      </c>
      <c r="D28" s="564">
        <v>0</v>
      </c>
      <c r="E28" s="564">
        <v>0</v>
      </c>
      <c r="F28" s="584" t="s">
        <v>1256</v>
      </c>
      <c r="G28" s="608"/>
      <c r="H28" s="608"/>
      <c r="I28" s="567" t="str">
        <f t="shared" si="0"/>
        <v>No hay ejecución</v>
      </c>
      <c r="J28" s="568" t="str">
        <f t="shared" si="1"/>
        <v>NA</v>
      </c>
      <c r="K28" s="586"/>
      <c r="L28" s="581"/>
      <c r="M28" s="579"/>
      <c r="N28" s="572"/>
      <c r="O28" s="582"/>
      <c r="P28" s="581"/>
      <c r="Q28" s="579"/>
      <c r="R28" s="572"/>
      <c r="S28" s="582"/>
      <c r="T28" s="583"/>
      <c r="U28" s="579"/>
      <c r="V28" s="572"/>
      <c r="W28" s="582"/>
      <c r="X28" s="575"/>
      <c r="Y28" s="607"/>
      <c r="Z28" s="607"/>
      <c r="AA28" s="567" t="str">
        <f t="shared" si="2"/>
        <v>No hay ejecución</v>
      </c>
      <c r="AB28" s="568" t="str">
        <f t="shared" si="3"/>
        <v>NA</v>
      </c>
      <c r="AC28" s="575"/>
      <c r="AD28" s="575"/>
      <c r="AE28" s="575"/>
      <c r="AF28" s="576"/>
      <c r="AG28" s="576"/>
      <c r="AH28" s="575"/>
      <c r="AI28" s="575"/>
      <c r="AJ28" s="575"/>
      <c r="AK28" s="576"/>
      <c r="AL28" s="576"/>
      <c r="AM28" s="575"/>
      <c r="AN28" s="575"/>
      <c r="AO28" s="575"/>
      <c r="AP28" s="575"/>
      <c r="AQ28" s="575"/>
    </row>
    <row r="29" spans="1:43" ht="35.25" customHeight="1" thickTop="1" thickBot="1">
      <c r="A29" s="563">
        <v>2.1</v>
      </c>
      <c r="B29" s="564"/>
      <c r="C29" s="564"/>
      <c r="D29" s="564"/>
      <c r="E29" s="564"/>
      <c r="F29" s="577" t="s">
        <v>1257</v>
      </c>
      <c r="G29" s="605">
        <v>5</v>
      </c>
      <c r="H29" s="605">
        <v>4</v>
      </c>
      <c r="I29" s="567">
        <f t="shared" si="0"/>
        <v>0.8</v>
      </c>
      <c r="J29" s="568" t="str">
        <f t="shared" si="1"/>
        <v>Atraso Leve</v>
      </c>
      <c r="K29" s="578"/>
      <c r="L29" s="581"/>
      <c r="M29" s="579"/>
      <c r="N29" s="572"/>
      <c r="O29" s="582"/>
      <c r="P29" s="581"/>
      <c r="Q29" s="579"/>
      <c r="R29" s="572"/>
      <c r="S29" s="582"/>
      <c r="T29" s="583"/>
      <c r="U29" s="579"/>
      <c r="V29" s="572"/>
      <c r="W29" s="582"/>
      <c r="X29" s="575"/>
      <c r="Y29" s="607">
        <v>5</v>
      </c>
      <c r="Z29" s="607">
        <v>3</v>
      </c>
      <c r="AA29" s="567">
        <f t="shared" si="2"/>
        <v>0.6</v>
      </c>
      <c r="AB29" s="568" t="str">
        <f t="shared" si="3"/>
        <v>Atraso Leve</v>
      </c>
      <c r="AC29" s="575"/>
      <c r="AD29" s="575"/>
      <c r="AE29" s="575"/>
      <c r="AF29" s="576"/>
      <c r="AG29" s="576"/>
      <c r="AH29" s="575"/>
      <c r="AI29" s="575"/>
      <c r="AJ29" s="575"/>
      <c r="AK29" s="576"/>
      <c r="AL29" s="576"/>
      <c r="AM29" s="575"/>
      <c r="AN29" s="575"/>
      <c r="AO29" s="575"/>
      <c r="AP29" s="575"/>
      <c r="AQ29" s="575"/>
    </row>
    <row r="30" spans="1:43" ht="35.25" customHeight="1" thickTop="1" thickBot="1">
      <c r="A30" s="563">
        <v>2.1</v>
      </c>
      <c r="B30" s="564"/>
      <c r="C30" s="564"/>
      <c r="D30" s="564"/>
      <c r="E30" s="564"/>
      <c r="F30" s="577" t="s">
        <v>1257</v>
      </c>
      <c r="G30" s="605"/>
      <c r="H30" s="605"/>
      <c r="I30" s="567" t="str">
        <f t="shared" si="0"/>
        <v>No hay ejecución</v>
      </c>
      <c r="J30" s="568" t="str">
        <f t="shared" si="1"/>
        <v>NA</v>
      </c>
      <c r="K30" s="578"/>
      <c r="L30" s="581"/>
      <c r="M30" s="579"/>
      <c r="N30" s="572"/>
      <c r="O30" s="582"/>
      <c r="P30" s="581"/>
      <c r="Q30" s="579"/>
      <c r="R30" s="572"/>
      <c r="S30" s="582"/>
      <c r="T30" s="583"/>
      <c r="U30" s="579"/>
      <c r="V30" s="572"/>
      <c r="W30" s="582"/>
      <c r="X30" s="575"/>
      <c r="Y30" s="607"/>
      <c r="Z30" s="607"/>
      <c r="AA30" s="567" t="str">
        <f t="shared" si="2"/>
        <v>No hay ejecución</v>
      </c>
      <c r="AB30" s="568" t="str">
        <f t="shared" si="3"/>
        <v>NA</v>
      </c>
      <c r="AC30" s="575"/>
      <c r="AD30" s="575"/>
      <c r="AE30" s="575"/>
      <c r="AF30" s="576"/>
      <c r="AG30" s="576"/>
      <c r="AH30" s="575"/>
      <c r="AI30" s="575"/>
      <c r="AJ30" s="575"/>
      <c r="AK30" s="576"/>
      <c r="AL30" s="576"/>
      <c r="AM30" s="575"/>
      <c r="AN30" s="575"/>
      <c r="AO30" s="575"/>
      <c r="AP30" s="575"/>
      <c r="AQ30" s="575"/>
    </row>
    <row r="31" spans="1:43" ht="35.25" customHeight="1" thickTop="1" thickBot="1">
      <c r="A31" s="563">
        <v>2.1</v>
      </c>
      <c r="B31" s="564"/>
      <c r="C31" s="564"/>
      <c r="D31" s="564"/>
      <c r="E31" s="564"/>
      <c r="F31" s="577" t="s">
        <v>1257</v>
      </c>
      <c r="G31" s="605"/>
      <c r="H31" s="605"/>
      <c r="I31" s="567" t="str">
        <f t="shared" si="0"/>
        <v>No hay ejecución</v>
      </c>
      <c r="J31" s="568" t="str">
        <f t="shared" si="1"/>
        <v>NA</v>
      </c>
      <c r="K31" s="578"/>
      <c r="L31" s="581"/>
      <c r="M31" s="579"/>
      <c r="N31" s="572"/>
      <c r="O31" s="582"/>
      <c r="P31" s="581"/>
      <c r="Q31" s="579"/>
      <c r="R31" s="572"/>
      <c r="S31" s="582"/>
      <c r="T31" s="583"/>
      <c r="U31" s="579"/>
      <c r="V31" s="572"/>
      <c r="W31" s="582"/>
      <c r="X31" s="575"/>
      <c r="Y31" s="607"/>
      <c r="Z31" s="607"/>
      <c r="AA31" s="567" t="str">
        <f t="shared" si="2"/>
        <v>No hay ejecución</v>
      </c>
      <c r="AB31" s="568" t="str">
        <f t="shared" si="3"/>
        <v>NA</v>
      </c>
      <c r="AC31" s="575"/>
      <c r="AD31" s="575"/>
      <c r="AE31" s="575"/>
      <c r="AF31" s="576"/>
      <c r="AG31" s="576"/>
      <c r="AH31" s="575"/>
      <c r="AI31" s="575"/>
      <c r="AJ31" s="575"/>
      <c r="AK31" s="576"/>
      <c r="AL31" s="576"/>
      <c r="AM31" s="575"/>
      <c r="AN31" s="575"/>
      <c r="AO31" s="575"/>
      <c r="AP31" s="575"/>
      <c r="AQ31" s="575"/>
    </row>
    <row r="32" spans="1:43" ht="35.25" customHeight="1" thickTop="1" thickBot="1">
      <c r="A32" s="563">
        <v>2.1</v>
      </c>
      <c r="B32" s="564"/>
      <c r="C32" s="564"/>
      <c r="D32" s="564"/>
      <c r="E32" s="564"/>
      <c r="F32" s="577" t="s">
        <v>1257</v>
      </c>
      <c r="G32" s="605"/>
      <c r="H32" s="605"/>
      <c r="I32" s="567" t="str">
        <f t="shared" si="0"/>
        <v>No hay ejecución</v>
      </c>
      <c r="J32" s="568" t="str">
        <f t="shared" si="1"/>
        <v>NA</v>
      </c>
      <c r="K32" s="578"/>
      <c r="L32" s="581"/>
      <c r="M32" s="579"/>
      <c r="N32" s="572"/>
      <c r="O32" s="582"/>
      <c r="P32" s="581"/>
      <c r="Q32" s="579"/>
      <c r="R32" s="572"/>
      <c r="S32" s="582"/>
      <c r="T32" s="583"/>
      <c r="U32" s="579"/>
      <c r="V32" s="572"/>
      <c r="W32" s="582"/>
      <c r="X32" s="575"/>
      <c r="Y32" s="607"/>
      <c r="Z32" s="607"/>
      <c r="AA32" s="567" t="str">
        <f t="shared" si="2"/>
        <v>No hay ejecución</v>
      </c>
      <c r="AB32" s="568" t="str">
        <f t="shared" si="3"/>
        <v>NA</v>
      </c>
      <c r="AC32" s="575"/>
      <c r="AD32" s="575"/>
      <c r="AE32" s="575"/>
      <c r="AF32" s="576"/>
      <c r="AG32" s="576"/>
      <c r="AH32" s="575"/>
      <c r="AI32" s="575"/>
      <c r="AJ32" s="575"/>
      <c r="AK32" s="576"/>
      <c r="AL32" s="576"/>
      <c r="AM32" s="575"/>
      <c r="AN32" s="575"/>
      <c r="AO32" s="575"/>
      <c r="AP32" s="575"/>
      <c r="AQ32" s="575"/>
    </row>
    <row r="33" spans="1:43" ht="35.25" customHeight="1" thickTop="1" thickBot="1">
      <c r="A33" s="563">
        <v>2.1</v>
      </c>
      <c r="B33" s="564"/>
      <c r="C33" s="564"/>
      <c r="D33" s="564"/>
      <c r="E33" s="564"/>
      <c r="F33" s="577" t="s">
        <v>1257</v>
      </c>
      <c r="G33" s="605"/>
      <c r="H33" s="605"/>
      <c r="I33" s="567" t="str">
        <f t="shared" si="0"/>
        <v>No hay ejecución</v>
      </c>
      <c r="J33" s="568" t="str">
        <f t="shared" si="1"/>
        <v>NA</v>
      </c>
      <c r="K33" s="578"/>
      <c r="L33" s="581"/>
      <c r="M33" s="579"/>
      <c r="N33" s="572"/>
      <c r="O33" s="582"/>
      <c r="P33" s="581"/>
      <c r="Q33" s="579"/>
      <c r="R33" s="572"/>
      <c r="S33" s="582"/>
      <c r="T33" s="583"/>
      <c r="U33" s="579"/>
      <c r="V33" s="572"/>
      <c r="W33" s="582"/>
      <c r="X33" s="575"/>
      <c r="Y33" s="607"/>
      <c r="Z33" s="607"/>
      <c r="AA33" s="567" t="str">
        <f t="shared" si="2"/>
        <v>No hay ejecución</v>
      </c>
      <c r="AB33" s="568" t="str">
        <f t="shared" si="3"/>
        <v>NA</v>
      </c>
      <c r="AC33" s="575"/>
      <c r="AD33" s="575"/>
      <c r="AE33" s="575"/>
      <c r="AF33" s="576"/>
      <c r="AG33" s="576"/>
      <c r="AH33" s="575"/>
      <c r="AI33" s="575"/>
      <c r="AJ33" s="575"/>
      <c r="AK33" s="576"/>
      <c r="AL33" s="576"/>
      <c r="AM33" s="575"/>
      <c r="AN33" s="575"/>
      <c r="AO33" s="575"/>
      <c r="AP33" s="575"/>
      <c r="AQ33" s="575"/>
    </row>
    <row r="34" spans="1:43" ht="35.25" customHeight="1" thickTop="1" thickBot="1">
      <c r="A34" s="563">
        <v>2.1</v>
      </c>
      <c r="B34" s="564"/>
      <c r="C34" s="564"/>
      <c r="D34" s="564"/>
      <c r="E34" s="564"/>
      <c r="F34" s="577" t="s">
        <v>1257</v>
      </c>
      <c r="G34" s="605"/>
      <c r="H34" s="605"/>
      <c r="I34" s="567" t="str">
        <f t="shared" si="0"/>
        <v>No hay ejecución</v>
      </c>
      <c r="J34" s="568" t="str">
        <f t="shared" si="1"/>
        <v>NA</v>
      </c>
      <c r="K34" s="578"/>
      <c r="L34" s="581"/>
      <c r="M34" s="579"/>
      <c r="N34" s="572"/>
      <c r="O34" s="582"/>
      <c r="P34" s="581"/>
      <c r="Q34" s="579"/>
      <c r="R34" s="572"/>
      <c r="S34" s="582"/>
      <c r="T34" s="583"/>
      <c r="U34" s="579"/>
      <c r="V34" s="572"/>
      <c r="W34" s="582"/>
      <c r="X34" s="575"/>
      <c r="Y34" s="607"/>
      <c r="Z34" s="607"/>
      <c r="AA34" s="567" t="str">
        <f t="shared" si="2"/>
        <v>No hay ejecución</v>
      </c>
      <c r="AB34" s="568" t="str">
        <f t="shared" si="3"/>
        <v>NA</v>
      </c>
      <c r="AC34" s="575"/>
      <c r="AD34" s="575"/>
      <c r="AE34" s="575"/>
      <c r="AF34" s="576"/>
      <c r="AG34" s="576"/>
      <c r="AH34" s="575"/>
      <c r="AI34" s="575"/>
      <c r="AJ34" s="575"/>
      <c r="AK34" s="576"/>
      <c r="AL34" s="576"/>
      <c r="AM34" s="575"/>
      <c r="AN34" s="575"/>
      <c r="AO34" s="575"/>
      <c r="AP34" s="575"/>
      <c r="AQ34" s="575"/>
    </row>
    <row r="35" spans="1:43" ht="35.25" customHeight="1" thickTop="1" thickBot="1">
      <c r="A35" s="563">
        <v>2.2000000000000002</v>
      </c>
      <c r="B35" s="564"/>
      <c r="C35" s="564"/>
      <c r="D35" s="564"/>
      <c r="E35" s="564"/>
      <c r="F35" s="577" t="s">
        <v>1258</v>
      </c>
      <c r="G35" s="605">
        <v>1</v>
      </c>
      <c r="H35" s="605">
        <v>1</v>
      </c>
      <c r="I35" s="567">
        <f t="shared" si="0"/>
        <v>1</v>
      </c>
      <c r="J35" s="568" t="str">
        <f t="shared" si="1"/>
        <v>De acuerdo con lo programado</v>
      </c>
      <c r="K35" s="578"/>
      <c r="L35" s="581"/>
      <c r="M35" s="579"/>
      <c r="N35" s="572"/>
      <c r="O35" s="582"/>
      <c r="P35" s="581"/>
      <c r="Q35" s="579"/>
      <c r="R35" s="572"/>
      <c r="S35" s="582"/>
      <c r="T35" s="583"/>
      <c r="U35" s="579"/>
      <c r="V35" s="572"/>
      <c r="W35" s="582"/>
      <c r="X35" s="575"/>
      <c r="Y35" s="607">
        <v>0</v>
      </c>
      <c r="Z35" s="607">
        <v>0</v>
      </c>
      <c r="AA35" s="567" t="str">
        <f t="shared" si="2"/>
        <v>No hay Programación</v>
      </c>
      <c r="AB35" s="568" t="str">
        <f t="shared" si="3"/>
        <v>De acuerdo con lo programado</v>
      </c>
      <c r="AC35" s="575"/>
      <c r="AD35" s="575"/>
      <c r="AE35" s="575"/>
      <c r="AF35" s="576"/>
      <c r="AG35" s="576"/>
      <c r="AH35" s="575"/>
      <c r="AI35" s="575"/>
      <c r="AJ35" s="575"/>
      <c r="AK35" s="576"/>
      <c r="AL35" s="576"/>
      <c r="AM35" s="575"/>
      <c r="AN35" s="575"/>
      <c r="AO35" s="575"/>
      <c r="AP35" s="575"/>
      <c r="AQ35" s="575"/>
    </row>
    <row r="36" spans="1:43" ht="35.25" customHeight="1" thickTop="1" thickBot="1">
      <c r="A36" s="563">
        <v>2.2000000000000002</v>
      </c>
      <c r="B36" s="564"/>
      <c r="C36" s="564"/>
      <c r="D36" s="564"/>
      <c r="E36" s="564"/>
      <c r="F36" s="577" t="s">
        <v>1258</v>
      </c>
      <c r="G36" s="605">
        <v>0</v>
      </c>
      <c r="H36" s="605">
        <v>0</v>
      </c>
      <c r="I36" s="567" t="str">
        <f t="shared" si="0"/>
        <v>No hay Programación</v>
      </c>
      <c r="J36" s="568" t="str">
        <f t="shared" si="1"/>
        <v>De acuerdo con lo programado</v>
      </c>
      <c r="K36" s="578"/>
      <c r="L36" s="581"/>
      <c r="M36" s="579"/>
      <c r="N36" s="572"/>
      <c r="O36" s="582"/>
      <c r="P36" s="581"/>
      <c r="Q36" s="579"/>
      <c r="R36" s="572"/>
      <c r="S36" s="582"/>
      <c r="T36" s="583"/>
      <c r="U36" s="579"/>
      <c r="V36" s="572"/>
      <c r="W36" s="582"/>
      <c r="X36" s="575"/>
      <c r="Y36" s="607">
        <v>0</v>
      </c>
      <c r="Z36" s="607">
        <v>0</v>
      </c>
      <c r="AA36" s="567" t="str">
        <f t="shared" si="2"/>
        <v>No hay Programación</v>
      </c>
      <c r="AB36" s="568" t="str">
        <f t="shared" si="3"/>
        <v>De acuerdo con lo programado</v>
      </c>
      <c r="AC36" s="575"/>
      <c r="AD36" s="575"/>
      <c r="AE36" s="575"/>
      <c r="AF36" s="576"/>
      <c r="AG36" s="576"/>
      <c r="AH36" s="575"/>
      <c r="AI36" s="575"/>
      <c r="AJ36" s="575"/>
      <c r="AK36" s="576"/>
      <c r="AL36" s="576"/>
      <c r="AM36" s="575"/>
      <c r="AN36" s="575"/>
      <c r="AO36" s="575"/>
      <c r="AP36" s="575"/>
      <c r="AQ36" s="575"/>
    </row>
    <row r="37" spans="1:43" ht="35.25" customHeight="1" thickTop="1" thickBot="1">
      <c r="A37" s="563">
        <v>2.2999999999999998</v>
      </c>
      <c r="B37" s="564"/>
      <c r="C37" s="564"/>
      <c r="D37" s="564"/>
      <c r="E37" s="564"/>
      <c r="F37" s="577" t="s">
        <v>1259</v>
      </c>
      <c r="G37" s="605"/>
      <c r="H37" s="605"/>
      <c r="I37" s="567" t="str">
        <f t="shared" si="0"/>
        <v>No hay ejecución</v>
      </c>
      <c r="J37" s="568" t="str">
        <f t="shared" si="1"/>
        <v>NA</v>
      </c>
      <c r="K37" s="578"/>
      <c r="L37" s="581"/>
      <c r="M37" s="579"/>
      <c r="N37" s="572"/>
      <c r="O37" s="582"/>
      <c r="P37" s="581"/>
      <c r="Q37" s="579"/>
      <c r="R37" s="572"/>
      <c r="S37" s="582"/>
      <c r="T37" s="583"/>
      <c r="U37" s="579"/>
      <c r="V37" s="572"/>
      <c r="W37" s="582"/>
      <c r="X37" s="575"/>
      <c r="Y37" s="607"/>
      <c r="Z37" s="607"/>
      <c r="AA37" s="567" t="str">
        <f t="shared" si="2"/>
        <v>No hay ejecución</v>
      </c>
      <c r="AB37" s="568" t="str">
        <f t="shared" si="3"/>
        <v>NA</v>
      </c>
      <c r="AC37" s="575"/>
      <c r="AD37" s="575"/>
      <c r="AE37" s="575"/>
      <c r="AF37" s="576"/>
      <c r="AG37" s="576"/>
      <c r="AH37" s="575"/>
      <c r="AI37" s="575"/>
      <c r="AJ37" s="575"/>
      <c r="AK37" s="576"/>
      <c r="AL37" s="576"/>
      <c r="AM37" s="575"/>
      <c r="AN37" s="575"/>
      <c r="AO37" s="575"/>
      <c r="AP37" s="575"/>
      <c r="AQ37" s="575"/>
    </row>
    <row r="38" spans="1:43" ht="35.25" customHeight="1" thickTop="1" thickBot="1">
      <c r="A38" s="563">
        <v>2.4</v>
      </c>
      <c r="B38" s="564"/>
      <c r="C38" s="564"/>
      <c r="D38" s="564"/>
      <c r="E38" s="564"/>
      <c r="F38" s="577" t="s">
        <v>1260</v>
      </c>
      <c r="G38" s="605">
        <v>1</v>
      </c>
      <c r="H38" s="605">
        <v>1</v>
      </c>
      <c r="I38" s="567">
        <f t="shared" si="0"/>
        <v>1</v>
      </c>
      <c r="J38" s="568" t="str">
        <f t="shared" si="1"/>
        <v>De acuerdo con lo programado</v>
      </c>
      <c r="K38" s="578"/>
      <c r="L38" s="581"/>
      <c r="M38" s="579"/>
      <c r="N38" s="572"/>
      <c r="O38" s="582"/>
      <c r="P38" s="581"/>
      <c r="Q38" s="579"/>
      <c r="R38" s="572"/>
      <c r="S38" s="582"/>
      <c r="T38" s="583"/>
      <c r="U38" s="579"/>
      <c r="V38" s="572"/>
      <c r="W38" s="582"/>
      <c r="X38" s="575"/>
      <c r="Y38" s="607">
        <v>1</v>
      </c>
      <c r="Z38" s="607">
        <v>1</v>
      </c>
      <c r="AA38" s="567">
        <f t="shared" si="2"/>
        <v>1</v>
      </c>
      <c r="AB38" s="568" t="str">
        <f t="shared" si="3"/>
        <v>De acuerdo con lo programado</v>
      </c>
      <c r="AC38" s="575"/>
      <c r="AD38" s="575"/>
      <c r="AE38" s="575"/>
      <c r="AF38" s="576"/>
      <c r="AG38" s="576"/>
      <c r="AH38" s="575"/>
      <c r="AI38" s="575"/>
      <c r="AJ38" s="575"/>
      <c r="AK38" s="576"/>
      <c r="AL38" s="576"/>
      <c r="AM38" s="575"/>
      <c r="AN38" s="575"/>
      <c r="AO38" s="575"/>
      <c r="AP38" s="575"/>
      <c r="AQ38" s="575"/>
    </row>
    <row r="39" spans="1:43" ht="35.25" customHeight="1" thickTop="1" thickBot="1">
      <c r="A39" s="563">
        <v>2.4</v>
      </c>
      <c r="B39" s="564"/>
      <c r="C39" s="564"/>
      <c r="D39" s="564"/>
      <c r="E39" s="564"/>
      <c r="F39" s="577" t="s">
        <v>1260</v>
      </c>
      <c r="G39" s="605"/>
      <c r="H39" s="605"/>
      <c r="I39" s="567" t="str">
        <f t="shared" si="0"/>
        <v>No hay ejecución</v>
      </c>
      <c r="J39" s="568" t="str">
        <f t="shared" si="1"/>
        <v>NA</v>
      </c>
      <c r="K39" s="578"/>
      <c r="L39" s="581"/>
      <c r="M39" s="579"/>
      <c r="N39" s="572"/>
      <c r="O39" s="582"/>
      <c r="P39" s="581"/>
      <c r="Q39" s="579"/>
      <c r="R39" s="572"/>
      <c r="S39" s="582"/>
      <c r="T39" s="583"/>
      <c r="U39" s="579"/>
      <c r="V39" s="572"/>
      <c r="W39" s="582"/>
      <c r="X39" s="575"/>
      <c r="Y39" s="607"/>
      <c r="Z39" s="607"/>
      <c r="AA39" s="567" t="str">
        <f t="shared" si="2"/>
        <v>No hay ejecución</v>
      </c>
      <c r="AB39" s="568" t="str">
        <f t="shared" si="3"/>
        <v>NA</v>
      </c>
      <c r="AC39" s="575"/>
      <c r="AD39" s="575"/>
      <c r="AE39" s="575"/>
      <c r="AF39" s="576"/>
      <c r="AG39" s="576"/>
      <c r="AH39" s="575"/>
      <c r="AI39" s="575"/>
      <c r="AJ39" s="575"/>
      <c r="AK39" s="576"/>
      <c r="AL39" s="576"/>
      <c r="AM39" s="575"/>
      <c r="AN39" s="575"/>
      <c r="AO39" s="575"/>
      <c r="AP39" s="575"/>
      <c r="AQ39" s="575"/>
    </row>
    <row r="40" spans="1:43" ht="35.25" customHeight="1" thickTop="1" thickBot="1">
      <c r="A40" s="563">
        <v>2.4</v>
      </c>
      <c r="B40" s="564"/>
      <c r="C40" s="564"/>
      <c r="D40" s="564"/>
      <c r="E40" s="564"/>
      <c r="F40" s="577" t="s">
        <v>1260</v>
      </c>
      <c r="G40" s="605"/>
      <c r="H40" s="605"/>
      <c r="I40" s="567" t="str">
        <f t="shared" si="0"/>
        <v>No hay ejecución</v>
      </c>
      <c r="J40" s="568" t="str">
        <f t="shared" si="1"/>
        <v>NA</v>
      </c>
      <c r="K40" s="578"/>
      <c r="L40" s="581"/>
      <c r="M40" s="579"/>
      <c r="N40" s="572"/>
      <c r="O40" s="582"/>
      <c r="P40" s="581"/>
      <c r="Q40" s="579"/>
      <c r="R40" s="572"/>
      <c r="S40" s="582"/>
      <c r="T40" s="583"/>
      <c r="U40" s="579"/>
      <c r="V40" s="572"/>
      <c r="W40" s="582"/>
      <c r="X40" s="575"/>
      <c r="Y40" s="607"/>
      <c r="Z40" s="607"/>
      <c r="AA40" s="567" t="str">
        <f t="shared" si="2"/>
        <v>No hay ejecución</v>
      </c>
      <c r="AB40" s="568" t="str">
        <f t="shared" si="3"/>
        <v>NA</v>
      </c>
      <c r="AC40" s="575"/>
      <c r="AD40" s="575"/>
      <c r="AE40" s="575"/>
      <c r="AF40" s="576"/>
      <c r="AG40" s="576"/>
      <c r="AH40" s="575"/>
      <c r="AI40" s="575"/>
      <c r="AJ40" s="575"/>
      <c r="AK40" s="576"/>
      <c r="AL40" s="576"/>
      <c r="AM40" s="575"/>
      <c r="AN40" s="575"/>
      <c r="AO40" s="575"/>
      <c r="AP40" s="575"/>
      <c r="AQ40" s="575"/>
    </row>
    <row r="41" spans="1:43" ht="35.25" customHeight="1" thickTop="1" thickBot="1">
      <c r="A41" s="563">
        <v>2.4</v>
      </c>
      <c r="B41" s="564"/>
      <c r="C41" s="564"/>
      <c r="D41" s="564"/>
      <c r="E41" s="564"/>
      <c r="F41" s="577" t="s">
        <v>1260</v>
      </c>
      <c r="G41" s="605"/>
      <c r="H41" s="605"/>
      <c r="I41" s="567" t="str">
        <f t="shared" si="0"/>
        <v>No hay ejecución</v>
      </c>
      <c r="J41" s="568" t="str">
        <f t="shared" si="1"/>
        <v>NA</v>
      </c>
      <c r="K41" s="578"/>
      <c r="L41" s="581"/>
      <c r="M41" s="579"/>
      <c r="N41" s="572"/>
      <c r="O41" s="582"/>
      <c r="P41" s="581"/>
      <c r="Q41" s="579"/>
      <c r="R41" s="572"/>
      <c r="S41" s="582"/>
      <c r="T41" s="583"/>
      <c r="U41" s="579"/>
      <c r="V41" s="572"/>
      <c r="W41" s="582"/>
      <c r="X41" s="575"/>
      <c r="Y41" s="607"/>
      <c r="Z41" s="607"/>
      <c r="AA41" s="567" t="str">
        <f t="shared" si="2"/>
        <v>No hay ejecución</v>
      </c>
      <c r="AB41" s="568" t="str">
        <f t="shared" si="3"/>
        <v>NA</v>
      </c>
      <c r="AC41" s="575"/>
      <c r="AD41" s="575"/>
      <c r="AE41" s="575"/>
      <c r="AF41" s="576"/>
      <c r="AG41" s="576"/>
      <c r="AH41" s="575"/>
      <c r="AI41" s="575"/>
      <c r="AJ41" s="575"/>
      <c r="AK41" s="576"/>
      <c r="AL41" s="576"/>
      <c r="AM41" s="575"/>
      <c r="AN41" s="575"/>
      <c r="AO41" s="575"/>
      <c r="AP41" s="575"/>
      <c r="AQ41" s="575"/>
    </row>
    <row r="42" spans="1:43" ht="35.25" customHeight="1" thickTop="1" thickBot="1">
      <c r="A42" s="563">
        <v>2.4</v>
      </c>
      <c r="B42" s="564"/>
      <c r="C42" s="564"/>
      <c r="D42" s="564"/>
      <c r="E42" s="564"/>
      <c r="F42" s="577" t="s">
        <v>1260</v>
      </c>
      <c r="G42" s="605"/>
      <c r="H42" s="605"/>
      <c r="I42" s="567" t="str">
        <f t="shared" si="0"/>
        <v>No hay ejecución</v>
      </c>
      <c r="J42" s="568" t="str">
        <f t="shared" si="1"/>
        <v>NA</v>
      </c>
      <c r="K42" s="578"/>
      <c r="L42" s="581"/>
      <c r="M42" s="579"/>
      <c r="N42" s="572"/>
      <c r="O42" s="582"/>
      <c r="P42" s="581"/>
      <c r="Q42" s="579"/>
      <c r="R42" s="572"/>
      <c r="S42" s="582"/>
      <c r="T42" s="583"/>
      <c r="U42" s="579"/>
      <c r="V42" s="572"/>
      <c r="W42" s="582"/>
      <c r="X42" s="575"/>
      <c r="Y42" s="607"/>
      <c r="Z42" s="607"/>
      <c r="AA42" s="567" t="str">
        <f t="shared" si="2"/>
        <v>No hay ejecución</v>
      </c>
      <c r="AB42" s="568" t="str">
        <f t="shared" si="3"/>
        <v>NA</v>
      </c>
      <c r="AC42" s="575"/>
      <c r="AD42" s="575"/>
      <c r="AE42" s="575"/>
      <c r="AF42" s="576"/>
      <c r="AG42" s="576"/>
      <c r="AH42" s="575"/>
      <c r="AI42" s="575"/>
      <c r="AJ42" s="575"/>
      <c r="AK42" s="576"/>
      <c r="AL42" s="576"/>
      <c r="AM42" s="575"/>
      <c r="AN42" s="575"/>
      <c r="AO42" s="575"/>
      <c r="AP42" s="575"/>
      <c r="AQ42" s="575"/>
    </row>
    <row r="43" spans="1:43" ht="35.25" customHeight="1" thickTop="1" thickBot="1">
      <c r="A43" s="563">
        <v>2.4</v>
      </c>
      <c r="B43" s="564"/>
      <c r="C43" s="564"/>
      <c r="D43" s="564"/>
      <c r="E43" s="564"/>
      <c r="F43" s="577" t="s">
        <v>1260</v>
      </c>
      <c r="G43" s="605"/>
      <c r="H43" s="605"/>
      <c r="I43" s="567" t="str">
        <f t="shared" si="0"/>
        <v>No hay ejecución</v>
      </c>
      <c r="J43" s="568" t="str">
        <f t="shared" si="1"/>
        <v>NA</v>
      </c>
      <c r="K43" s="578"/>
      <c r="L43" s="581"/>
      <c r="M43" s="579"/>
      <c r="N43" s="572"/>
      <c r="O43" s="582"/>
      <c r="P43" s="581"/>
      <c r="Q43" s="579"/>
      <c r="R43" s="572"/>
      <c r="S43" s="582"/>
      <c r="T43" s="583"/>
      <c r="U43" s="579"/>
      <c r="V43" s="572"/>
      <c r="W43" s="582"/>
      <c r="X43" s="575"/>
      <c r="Y43" s="607"/>
      <c r="Z43" s="607"/>
      <c r="AA43" s="567" t="str">
        <f t="shared" si="2"/>
        <v>No hay ejecución</v>
      </c>
      <c r="AB43" s="568" t="str">
        <f t="shared" si="3"/>
        <v>NA</v>
      </c>
      <c r="AC43" s="575"/>
      <c r="AD43" s="575"/>
      <c r="AE43" s="575"/>
      <c r="AF43" s="576"/>
      <c r="AG43" s="576"/>
      <c r="AH43" s="575"/>
      <c r="AI43" s="575"/>
      <c r="AJ43" s="575"/>
      <c r="AK43" s="576"/>
      <c r="AL43" s="576"/>
      <c r="AM43" s="575"/>
      <c r="AN43" s="575"/>
      <c r="AO43" s="575"/>
      <c r="AP43" s="575"/>
      <c r="AQ43" s="575"/>
    </row>
    <row r="44" spans="1:43" ht="28.2" customHeight="1" thickTop="1" thickBot="1">
      <c r="A44" s="563">
        <v>3</v>
      </c>
      <c r="B44" s="564">
        <v>0</v>
      </c>
      <c r="C44" s="564">
        <v>0</v>
      </c>
      <c r="D44" s="564">
        <v>0</v>
      </c>
      <c r="E44" s="564">
        <v>0</v>
      </c>
      <c r="F44" s="584" t="s">
        <v>1261</v>
      </c>
      <c r="G44" s="608"/>
      <c r="H44" s="608"/>
      <c r="I44" s="567" t="str">
        <f t="shared" si="0"/>
        <v>No hay ejecución</v>
      </c>
      <c r="J44" s="568" t="str">
        <f t="shared" si="1"/>
        <v>NA</v>
      </c>
      <c r="K44" s="586"/>
      <c r="L44" s="581"/>
      <c r="M44" s="579"/>
      <c r="N44" s="572"/>
      <c r="O44" s="582"/>
      <c r="P44" s="581"/>
      <c r="Q44" s="579"/>
      <c r="R44" s="572"/>
      <c r="S44" s="582"/>
      <c r="T44" s="583"/>
      <c r="U44" s="579"/>
      <c r="V44" s="572"/>
      <c r="W44" s="582"/>
      <c r="X44" s="575"/>
      <c r="Y44" s="607"/>
      <c r="Z44" s="607"/>
      <c r="AA44" s="567" t="str">
        <f t="shared" si="2"/>
        <v>No hay ejecución</v>
      </c>
      <c r="AB44" s="568" t="str">
        <f t="shared" si="3"/>
        <v>NA</v>
      </c>
      <c r="AC44" s="575"/>
      <c r="AD44" s="575"/>
      <c r="AE44" s="575"/>
      <c r="AF44" s="576"/>
      <c r="AG44" s="576"/>
      <c r="AH44" s="575"/>
      <c r="AI44" s="575"/>
      <c r="AJ44" s="575"/>
      <c r="AK44" s="576"/>
      <c r="AL44" s="576"/>
      <c r="AM44" s="575"/>
      <c r="AN44" s="575"/>
      <c r="AO44" s="575"/>
      <c r="AP44" s="575"/>
      <c r="AQ44" s="575"/>
    </row>
    <row r="45" spans="1:43" ht="35.25" customHeight="1" thickTop="1" thickBot="1">
      <c r="A45" s="563">
        <v>3.1</v>
      </c>
      <c r="B45" s="564"/>
      <c r="C45" s="564"/>
      <c r="D45" s="564"/>
      <c r="E45" s="564"/>
      <c r="F45" s="577" t="s">
        <v>1262</v>
      </c>
      <c r="G45" s="605">
        <v>2</v>
      </c>
      <c r="H45" s="605">
        <v>2</v>
      </c>
      <c r="I45" s="567">
        <f t="shared" si="0"/>
        <v>1</v>
      </c>
      <c r="J45" s="568" t="str">
        <f t="shared" si="1"/>
        <v>De acuerdo con lo programado</v>
      </c>
      <c r="K45" s="578"/>
      <c r="L45" s="581"/>
      <c r="M45" s="579"/>
      <c r="N45" s="572"/>
      <c r="O45" s="582"/>
      <c r="P45" s="581"/>
      <c r="Q45" s="579"/>
      <c r="R45" s="572"/>
      <c r="S45" s="582"/>
      <c r="T45" s="583"/>
      <c r="U45" s="579"/>
      <c r="V45" s="572"/>
      <c r="W45" s="582"/>
      <c r="X45" s="575"/>
      <c r="Y45" s="607">
        <v>2</v>
      </c>
      <c r="Z45" s="607">
        <v>2</v>
      </c>
      <c r="AA45" s="567">
        <f t="shared" si="2"/>
        <v>1</v>
      </c>
      <c r="AB45" s="568" t="str">
        <f t="shared" si="3"/>
        <v>De acuerdo con lo programado</v>
      </c>
      <c r="AC45" s="575"/>
      <c r="AD45" s="575"/>
      <c r="AE45" s="575"/>
      <c r="AF45" s="576"/>
      <c r="AG45" s="576"/>
      <c r="AH45" s="575"/>
      <c r="AI45" s="575"/>
      <c r="AJ45" s="575"/>
      <c r="AK45" s="576"/>
      <c r="AL45" s="576"/>
      <c r="AM45" s="575"/>
      <c r="AN45" s="575"/>
      <c r="AO45" s="575"/>
      <c r="AP45" s="575"/>
      <c r="AQ45" s="575"/>
    </row>
    <row r="46" spans="1:43" ht="35.25" customHeight="1" thickTop="1" thickBot="1">
      <c r="A46" s="563">
        <v>3.1</v>
      </c>
      <c r="B46" s="564"/>
      <c r="C46" s="564"/>
      <c r="D46" s="564"/>
      <c r="E46" s="564"/>
      <c r="F46" s="577" t="s">
        <v>1262</v>
      </c>
      <c r="G46" s="605"/>
      <c r="H46" s="605"/>
      <c r="I46" s="567" t="str">
        <f t="shared" si="0"/>
        <v>No hay ejecución</v>
      </c>
      <c r="J46" s="568" t="str">
        <f t="shared" si="1"/>
        <v>NA</v>
      </c>
      <c r="K46" s="578"/>
      <c r="L46" s="581"/>
      <c r="M46" s="579"/>
      <c r="N46" s="572"/>
      <c r="O46" s="582"/>
      <c r="P46" s="581"/>
      <c r="Q46" s="579"/>
      <c r="R46" s="572"/>
      <c r="S46" s="582"/>
      <c r="T46" s="583"/>
      <c r="U46" s="579"/>
      <c r="V46" s="572"/>
      <c r="W46" s="582"/>
      <c r="X46" s="575"/>
      <c r="Y46" s="607"/>
      <c r="Z46" s="607"/>
      <c r="AA46" s="567" t="str">
        <f t="shared" si="2"/>
        <v>No hay ejecución</v>
      </c>
      <c r="AB46" s="568" t="str">
        <f t="shared" si="3"/>
        <v>NA</v>
      </c>
      <c r="AC46" s="575"/>
      <c r="AD46" s="575"/>
      <c r="AE46" s="575"/>
      <c r="AF46" s="576"/>
      <c r="AG46" s="576"/>
      <c r="AH46" s="575"/>
      <c r="AI46" s="575"/>
      <c r="AJ46" s="575"/>
      <c r="AK46" s="576"/>
      <c r="AL46" s="576"/>
      <c r="AM46" s="575"/>
      <c r="AN46" s="575"/>
      <c r="AO46" s="575"/>
      <c r="AP46" s="575"/>
      <c r="AQ46" s="575"/>
    </row>
    <row r="47" spans="1:43" ht="35.25" customHeight="1" thickTop="1" thickBot="1">
      <c r="A47" s="563">
        <v>3.1</v>
      </c>
      <c r="B47" s="564"/>
      <c r="C47" s="564"/>
      <c r="D47" s="564"/>
      <c r="E47" s="564"/>
      <c r="F47" s="577" t="s">
        <v>1262</v>
      </c>
      <c r="G47" s="605"/>
      <c r="H47" s="605"/>
      <c r="I47" s="567" t="str">
        <f t="shared" si="0"/>
        <v>No hay ejecución</v>
      </c>
      <c r="J47" s="568" t="str">
        <f t="shared" si="1"/>
        <v>NA</v>
      </c>
      <c r="K47" s="578"/>
      <c r="L47" s="581"/>
      <c r="M47" s="579"/>
      <c r="N47" s="572"/>
      <c r="O47" s="582"/>
      <c r="P47" s="581"/>
      <c r="Q47" s="579"/>
      <c r="R47" s="572"/>
      <c r="S47" s="582"/>
      <c r="T47" s="583"/>
      <c r="U47" s="579"/>
      <c r="V47" s="572"/>
      <c r="W47" s="582"/>
      <c r="X47" s="575"/>
      <c r="Y47" s="607"/>
      <c r="Z47" s="607"/>
      <c r="AA47" s="567" t="str">
        <f t="shared" si="2"/>
        <v>No hay ejecución</v>
      </c>
      <c r="AB47" s="568" t="str">
        <f t="shared" si="3"/>
        <v>NA</v>
      </c>
      <c r="AC47" s="575"/>
      <c r="AD47" s="575"/>
      <c r="AE47" s="575"/>
      <c r="AF47" s="576"/>
      <c r="AG47" s="576"/>
      <c r="AH47" s="575"/>
      <c r="AI47" s="575"/>
      <c r="AJ47" s="575"/>
      <c r="AK47" s="576"/>
      <c r="AL47" s="576"/>
      <c r="AM47" s="575"/>
      <c r="AN47" s="575"/>
      <c r="AO47" s="575"/>
      <c r="AP47" s="575"/>
      <c r="AQ47" s="575"/>
    </row>
    <row r="48" spans="1:43" ht="35.25" customHeight="1" thickTop="1" thickBot="1">
      <c r="A48" s="563">
        <v>4</v>
      </c>
      <c r="B48" s="564"/>
      <c r="C48" s="564"/>
      <c r="D48" s="564"/>
      <c r="E48" s="564"/>
      <c r="F48" s="584" t="s">
        <v>1263</v>
      </c>
      <c r="G48" s="608"/>
      <c r="H48" s="608"/>
      <c r="I48" s="567" t="str">
        <f t="shared" si="0"/>
        <v>No hay ejecución</v>
      </c>
      <c r="J48" s="568" t="str">
        <f t="shared" si="1"/>
        <v>NA</v>
      </c>
      <c r="K48" s="586"/>
      <c r="L48" s="581"/>
      <c r="M48" s="579"/>
      <c r="N48" s="572"/>
      <c r="O48" s="582"/>
      <c r="P48" s="581"/>
      <c r="Q48" s="579"/>
      <c r="R48" s="572"/>
      <c r="S48" s="582"/>
      <c r="T48" s="583"/>
      <c r="U48" s="579"/>
      <c r="V48" s="572"/>
      <c r="W48" s="582"/>
      <c r="X48" s="575"/>
      <c r="Y48" s="607"/>
      <c r="Z48" s="607"/>
      <c r="AA48" s="567" t="str">
        <f t="shared" si="2"/>
        <v>No hay ejecución</v>
      </c>
      <c r="AB48" s="568" t="str">
        <f t="shared" si="3"/>
        <v>NA</v>
      </c>
      <c r="AC48" s="575"/>
      <c r="AD48" s="575"/>
      <c r="AE48" s="575"/>
      <c r="AF48" s="576"/>
      <c r="AG48" s="576"/>
      <c r="AH48" s="575"/>
      <c r="AI48" s="575"/>
      <c r="AJ48" s="575"/>
      <c r="AK48" s="576"/>
      <c r="AL48" s="576"/>
      <c r="AM48" s="575"/>
      <c r="AN48" s="575"/>
      <c r="AO48" s="575"/>
      <c r="AP48" s="575"/>
      <c r="AQ48" s="575"/>
    </row>
    <row r="49" spans="1:43" ht="35.25" customHeight="1" thickTop="1" thickBot="1">
      <c r="A49" s="563">
        <v>4.0999999999999996</v>
      </c>
      <c r="B49" s="564"/>
      <c r="C49" s="564"/>
      <c r="D49" s="564"/>
      <c r="E49" s="564"/>
      <c r="F49" s="577" t="s">
        <v>1264</v>
      </c>
      <c r="G49" s="605">
        <v>1</v>
      </c>
      <c r="H49" s="605">
        <v>1</v>
      </c>
      <c r="I49" s="567">
        <f t="shared" si="0"/>
        <v>1</v>
      </c>
      <c r="J49" s="568" t="str">
        <f t="shared" si="1"/>
        <v>De acuerdo con lo programado</v>
      </c>
      <c r="K49" s="578"/>
      <c r="L49" s="581"/>
      <c r="M49" s="579"/>
      <c r="N49" s="572"/>
      <c r="O49" s="582"/>
      <c r="P49" s="581"/>
      <c r="Q49" s="579"/>
      <c r="R49" s="572"/>
      <c r="S49" s="582"/>
      <c r="T49" s="583"/>
      <c r="U49" s="579"/>
      <c r="V49" s="572"/>
      <c r="W49" s="582"/>
      <c r="X49" s="575"/>
      <c r="Y49" s="607">
        <v>1</v>
      </c>
      <c r="Z49" s="607">
        <v>0</v>
      </c>
      <c r="AA49" s="567">
        <f t="shared" si="2"/>
        <v>0</v>
      </c>
      <c r="AB49" s="568" t="str">
        <f t="shared" si="3"/>
        <v>En riesgo cumplimiento</v>
      </c>
      <c r="AC49" s="575"/>
      <c r="AD49" s="575"/>
      <c r="AE49" s="575"/>
      <c r="AF49" s="576"/>
      <c r="AG49" s="576"/>
      <c r="AH49" s="575"/>
      <c r="AI49" s="575"/>
      <c r="AJ49" s="575"/>
      <c r="AK49" s="576"/>
      <c r="AL49" s="576"/>
      <c r="AM49" s="575"/>
      <c r="AN49" s="575"/>
      <c r="AO49" s="575"/>
      <c r="AP49" s="575"/>
      <c r="AQ49" s="575"/>
    </row>
    <row r="50" spans="1:43" ht="35.25" customHeight="1" thickTop="1" thickBot="1">
      <c r="A50" s="563">
        <v>5</v>
      </c>
      <c r="B50" s="564">
        <v>0</v>
      </c>
      <c r="C50" s="564">
        <v>0</v>
      </c>
      <c r="D50" s="564">
        <v>0</v>
      </c>
      <c r="E50" s="564">
        <v>0</v>
      </c>
      <c r="F50" s="584" t="s">
        <v>1265</v>
      </c>
      <c r="G50" s="608"/>
      <c r="H50" s="608"/>
      <c r="I50" s="567" t="str">
        <f t="shared" si="0"/>
        <v>No hay ejecución</v>
      </c>
      <c r="J50" s="568" t="str">
        <f t="shared" si="1"/>
        <v>NA</v>
      </c>
      <c r="K50" s="586"/>
      <c r="L50" s="581"/>
      <c r="M50" s="579"/>
      <c r="N50" s="572"/>
      <c r="O50" s="582"/>
      <c r="P50" s="581"/>
      <c r="Q50" s="579"/>
      <c r="R50" s="572"/>
      <c r="S50" s="582"/>
      <c r="T50" s="583"/>
      <c r="U50" s="579"/>
      <c r="V50" s="572"/>
      <c r="W50" s="582"/>
      <c r="X50" s="575"/>
      <c r="Y50" s="607"/>
      <c r="Z50" s="607"/>
      <c r="AA50" s="567" t="str">
        <f t="shared" si="2"/>
        <v>No hay ejecución</v>
      </c>
      <c r="AB50" s="568" t="str">
        <f t="shared" si="3"/>
        <v>NA</v>
      </c>
      <c r="AC50" s="575"/>
      <c r="AD50" s="575"/>
      <c r="AE50" s="575"/>
      <c r="AF50" s="576"/>
      <c r="AG50" s="576"/>
      <c r="AH50" s="575"/>
      <c r="AI50" s="575"/>
      <c r="AJ50" s="575"/>
      <c r="AK50" s="576"/>
      <c r="AL50" s="576"/>
      <c r="AM50" s="575"/>
      <c r="AN50" s="575"/>
      <c r="AO50" s="575"/>
      <c r="AP50" s="575"/>
      <c r="AQ50" s="575"/>
    </row>
    <row r="51" spans="1:43" ht="35.25" customHeight="1" thickTop="1" thickBot="1">
      <c r="A51" s="563">
        <v>5.0999999999999996</v>
      </c>
      <c r="B51" s="564"/>
      <c r="C51" s="564"/>
      <c r="D51" s="564"/>
      <c r="E51" s="564"/>
      <c r="F51" s="577" t="s">
        <v>1266</v>
      </c>
      <c r="G51" s="605">
        <v>5</v>
      </c>
      <c r="H51" s="605">
        <v>4</v>
      </c>
      <c r="I51" s="567">
        <f t="shared" si="0"/>
        <v>0.8</v>
      </c>
      <c r="J51" s="568" t="str">
        <f t="shared" si="1"/>
        <v>Atraso Leve</v>
      </c>
      <c r="K51" s="578"/>
      <c r="L51" s="581"/>
      <c r="M51" s="579"/>
      <c r="N51" s="572"/>
      <c r="O51" s="582"/>
      <c r="P51" s="581"/>
      <c r="Q51" s="579"/>
      <c r="R51" s="572"/>
      <c r="S51" s="582"/>
      <c r="T51" s="583"/>
      <c r="U51" s="579"/>
      <c r="V51" s="572"/>
      <c r="W51" s="582"/>
      <c r="X51" s="575"/>
      <c r="Y51" s="607">
        <v>5</v>
      </c>
      <c r="Z51" s="607">
        <v>4</v>
      </c>
      <c r="AA51" s="567">
        <f t="shared" si="2"/>
        <v>0.8</v>
      </c>
      <c r="AB51" s="568" t="str">
        <f t="shared" si="3"/>
        <v>Atraso Leve</v>
      </c>
      <c r="AC51" s="575"/>
      <c r="AD51" s="575"/>
      <c r="AE51" s="575"/>
      <c r="AF51" s="576"/>
      <c r="AG51" s="576"/>
      <c r="AH51" s="575"/>
      <c r="AI51" s="575"/>
      <c r="AJ51" s="575"/>
      <c r="AK51" s="576"/>
      <c r="AL51" s="576"/>
      <c r="AM51" s="575"/>
      <c r="AN51" s="575"/>
      <c r="AO51" s="575"/>
      <c r="AP51" s="575"/>
      <c r="AQ51" s="575"/>
    </row>
    <row r="52" spans="1:43" ht="35.25" customHeight="1" thickTop="1" thickBot="1">
      <c r="A52" s="563">
        <v>5.0999999999999996</v>
      </c>
      <c r="B52" s="564"/>
      <c r="C52" s="564"/>
      <c r="D52" s="564"/>
      <c r="E52" s="564"/>
      <c r="F52" s="577" t="s">
        <v>1266</v>
      </c>
      <c r="G52" s="605"/>
      <c r="H52" s="605"/>
      <c r="I52" s="567" t="str">
        <f t="shared" si="0"/>
        <v>No hay ejecución</v>
      </c>
      <c r="J52" s="568" t="str">
        <f t="shared" si="1"/>
        <v>NA</v>
      </c>
      <c r="K52" s="578"/>
      <c r="L52" s="581"/>
      <c r="M52" s="579"/>
      <c r="N52" s="572"/>
      <c r="O52" s="582"/>
      <c r="P52" s="581"/>
      <c r="Q52" s="579"/>
      <c r="R52" s="572"/>
      <c r="S52" s="582"/>
      <c r="T52" s="583"/>
      <c r="U52" s="579"/>
      <c r="V52" s="572"/>
      <c r="W52" s="582"/>
      <c r="X52" s="575"/>
      <c r="Y52" s="607"/>
      <c r="Z52" s="607"/>
      <c r="AA52" s="567" t="str">
        <f t="shared" si="2"/>
        <v>No hay ejecución</v>
      </c>
      <c r="AB52" s="568" t="str">
        <f t="shared" si="3"/>
        <v>NA</v>
      </c>
      <c r="AC52" s="575"/>
      <c r="AD52" s="575"/>
      <c r="AE52" s="575"/>
      <c r="AF52" s="576"/>
      <c r="AG52" s="576"/>
      <c r="AH52" s="575"/>
      <c r="AI52" s="575"/>
      <c r="AJ52" s="575"/>
      <c r="AK52" s="576"/>
      <c r="AL52" s="576"/>
      <c r="AM52" s="575"/>
      <c r="AN52" s="575"/>
      <c r="AO52" s="575"/>
      <c r="AP52" s="575"/>
      <c r="AQ52" s="575"/>
    </row>
    <row r="53" spans="1:43" ht="35.25" customHeight="1" thickTop="1" thickBot="1">
      <c r="A53" s="563">
        <v>5.0999999999999996</v>
      </c>
      <c r="B53" s="564"/>
      <c r="C53" s="564"/>
      <c r="D53" s="564"/>
      <c r="E53" s="564"/>
      <c r="F53" s="577" t="s">
        <v>1266</v>
      </c>
      <c r="G53" s="605"/>
      <c r="H53" s="605"/>
      <c r="I53" s="567" t="str">
        <f t="shared" si="0"/>
        <v>No hay ejecución</v>
      </c>
      <c r="J53" s="568" t="str">
        <f t="shared" si="1"/>
        <v>NA</v>
      </c>
      <c r="K53" s="578"/>
      <c r="L53" s="581"/>
      <c r="M53" s="579"/>
      <c r="N53" s="572"/>
      <c r="O53" s="582"/>
      <c r="P53" s="581"/>
      <c r="Q53" s="579"/>
      <c r="R53" s="572"/>
      <c r="S53" s="582"/>
      <c r="T53" s="583"/>
      <c r="U53" s="579"/>
      <c r="V53" s="572"/>
      <c r="W53" s="582"/>
      <c r="X53" s="575"/>
      <c r="Y53" s="607"/>
      <c r="Z53" s="607"/>
      <c r="AA53" s="567" t="str">
        <f t="shared" si="2"/>
        <v>No hay ejecución</v>
      </c>
      <c r="AB53" s="568" t="str">
        <f t="shared" si="3"/>
        <v>NA</v>
      </c>
      <c r="AC53" s="575"/>
      <c r="AD53" s="575"/>
      <c r="AE53" s="575"/>
      <c r="AF53" s="576"/>
      <c r="AG53" s="576"/>
      <c r="AH53" s="575"/>
      <c r="AI53" s="575"/>
      <c r="AJ53" s="575"/>
      <c r="AK53" s="576"/>
      <c r="AL53" s="576"/>
      <c r="AM53" s="575"/>
      <c r="AN53" s="575"/>
      <c r="AO53" s="575"/>
      <c r="AP53" s="575"/>
      <c r="AQ53" s="575"/>
    </row>
    <row r="54" spans="1:43" ht="35.25" customHeight="1" thickTop="1" thickBot="1">
      <c r="A54" s="563">
        <v>5.0999999999999996</v>
      </c>
      <c r="B54" s="564"/>
      <c r="C54" s="564"/>
      <c r="D54" s="564"/>
      <c r="E54" s="564"/>
      <c r="F54" s="577" t="s">
        <v>1266</v>
      </c>
      <c r="G54" s="605"/>
      <c r="H54" s="605"/>
      <c r="I54" s="567" t="str">
        <f t="shared" si="0"/>
        <v>No hay ejecución</v>
      </c>
      <c r="J54" s="568" t="str">
        <f t="shared" si="1"/>
        <v>NA</v>
      </c>
      <c r="K54" s="578"/>
      <c r="L54" s="581"/>
      <c r="M54" s="579"/>
      <c r="N54" s="572"/>
      <c r="O54" s="582"/>
      <c r="P54" s="581"/>
      <c r="Q54" s="579"/>
      <c r="R54" s="572"/>
      <c r="S54" s="582"/>
      <c r="T54" s="583"/>
      <c r="U54" s="579"/>
      <c r="V54" s="572"/>
      <c r="W54" s="582"/>
      <c r="X54" s="575"/>
      <c r="Y54" s="607"/>
      <c r="Z54" s="607"/>
      <c r="AA54" s="567" t="str">
        <f t="shared" si="2"/>
        <v>No hay ejecución</v>
      </c>
      <c r="AB54" s="568" t="str">
        <f t="shared" si="3"/>
        <v>NA</v>
      </c>
      <c r="AC54" s="575"/>
      <c r="AD54" s="575"/>
      <c r="AE54" s="575"/>
      <c r="AF54" s="576"/>
      <c r="AG54" s="576"/>
      <c r="AH54" s="575"/>
      <c r="AI54" s="575"/>
      <c r="AJ54" s="575"/>
      <c r="AK54" s="576"/>
      <c r="AL54" s="576"/>
      <c r="AM54" s="575"/>
      <c r="AN54" s="575"/>
      <c r="AO54" s="575"/>
      <c r="AP54" s="575"/>
      <c r="AQ54" s="575"/>
    </row>
    <row r="55" spans="1:43" ht="35.25" customHeight="1" thickTop="1" thickBot="1">
      <c r="A55" s="563">
        <v>5.0999999999999996</v>
      </c>
      <c r="B55" s="564"/>
      <c r="C55" s="564"/>
      <c r="D55" s="564"/>
      <c r="E55" s="564"/>
      <c r="F55" s="577" t="s">
        <v>1266</v>
      </c>
      <c r="G55" s="605"/>
      <c r="H55" s="605"/>
      <c r="I55" s="567" t="str">
        <f t="shared" si="0"/>
        <v>No hay ejecución</v>
      </c>
      <c r="J55" s="568" t="str">
        <f t="shared" si="1"/>
        <v>NA</v>
      </c>
      <c r="K55" s="578"/>
      <c r="L55" s="581"/>
      <c r="M55" s="579"/>
      <c r="N55" s="572"/>
      <c r="O55" s="582"/>
      <c r="P55" s="581"/>
      <c r="Q55" s="579"/>
      <c r="R55" s="572"/>
      <c r="S55" s="582"/>
      <c r="T55" s="583"/>
      <c r="U55" s="579"/>
      <c r="V55" s="572"/>
      <c r="W55" s="582"/>
      <c r="X55" s="575"/>
      <c r="Y55" s="607"/>
      <c r="Z55" s="607"/>
      <c r="AA55" s="567" t="str">
        <f t="shared" si="2"/>
        <v>No hay ejecución</v>
      </c>
      <c r="AB55" s="568" t="str">
        <f t="shared" si="3"/>
        <v>NA</v>
      </c>
      <c r="AC55" s="575"/>
      <c r="AD55" s="575"/>
      <c r="AE55" s="575"/>
      <c r="AF55" s="576"/>
      <c r="AG55" s="576"/>
      <c r="AH55" s="575"/>
      <c r="AI55" s="575"/>
      <c r="AJ55" s="575"/>
      <c r="AK55" s="576"/>
      <c r="AL55" s="576"/>
      <c r="AM55" s="575"/>
      <c r="AN55" s="575"/>
      <c r="AO55" s="575"/>
      <c r="AP55" s="575"/>
      <c r="AQ55" s="575"/>
    </row>
    <row r="56" spans="1:43" ht="35.25" customHeight="1" thickTop="1" thickBot="1">
      <c r="A56" s="563">
        <v>5.0999999999999996</v>
      </c>
      <c r="B56" s="564"/>
      <c r="C56" s="564"/>
      <c r="D56" s="564"/>
      <c r="E56" s="564"/>
      <c r="F56" s="577" t="s">
        <v>1266</v>
      </c>
      <c r="G56" s="605"/>
      <c r="H56" s="605"/>
      <c r="I56" s="567" t="str">
        <f t="shared" si="0"/>
        <v>No hay ejecución</v>
      </c>
      <c r="J56" s="568" t="str">
        <f t="shared" si="1"/>
        <v>NA</v>
      </c>
      <c r="K56" s="578"/>
      <c r="L56" s="581"/>
      <c r="M56" s="579"/>
      <c r="N56" s="572"/>
      <c r="O56" s="582"/>
      <c r="P56" s="581"/>
      <c r="Q56" s="579"/>
      <c r="R56" s="572"/>
      <c r="S56" s="582"/>
      <c r="T56" s="583"/>
      <c r="U56" s="579"/>
      <c r="V56" s="572"/>
      <c r="W56" s="582"/>
      <c r="X56" s="575"/>
      <c r="Y56" s="607"/>
      <c r="Z56" s="607"/>
      <c r="AA56" s="567" t="str">
        <f t="shared" si="2"/>
        <v>No hay ejecución</v>
      </c>
      <c r="AB56" s="568" t="str">
        <f t="shared" si="3"/>
        <v>NA</v>
      </c>
      <c r="AC56" s="575"/>
      <c r="AD56" s="575"/>
      <c r="AE56" s="575"/>
      <c r="AF56" s="576"/>
      <c r="AG56" s="576"/>
      <c r="AH56" s="575"/>
      <c r="AI56" s="575"/>
      <c r="AJ56" s="575"/>
      <c r="AK56" s="576"/>
      <c r="AL56" s="576"/>
      <c r="AM56" s="575"/>
      <c r="AN56" s="575"/>
      <c r="AO56" s="575"/>
      <c r="AP56" s="575"/>
      <c r="AQ56" s="575"/>
    </row>
    <row r="57" spans="1:43" ht="35.25" customHeight="1" thickTop="1" thickBot="1">
      <c r="A57" s="563">
        <v>5.0999999999999996</v>
      </c>
      <c r="B57" s="564"/>
      <c r="C57" s="564"/>
      <c r="D57" s="564"/>
      <c r="E57" s="564"/>
      <c r="F57" s="577" t="s">
        <v>1266</v>
      </c>
      <c r="G57" s="605"/>
      <c r="H57" s="605"/>
      <c r="I57" s="567" t="str">
        <f t="shared" si="0"/>
        <v>No hay ejecución</v>
      </c>
      <c r="J57" s="568" t="str">
        <f t="shared" si="1"/>
        <v>NA</v>
      </c>
      <c r="K57" s="578"/>
      <c r="L57" s="581"/>
      <c r="M57" s="579"/>
      <c r="N57" s="572"/>
      <c r="O57" s="582"/>
      <c r="P57" s="581"/>
      <c r="Q57" s="579"/>
      <c r="R57" s="572"/>
      <c r="S57" s="582"/>
      <c r="T57" s="583"/>
      <c r="U57" s="579"/>
      <c r="V57" s="572"/>
      <c r="W57" s="582"/>
      <c r="X57" s="575"/>
      <c r="Y57" s="607"/>
      <c r="Z57" s="607"/>
      <c r="AA57" s="567" t="str">
        <f t="shared" si="2"/>
        <v>No hay ejecución</v>
      </c>
      <c r="AB57" s="568" t="str">
        <f t="shared" si="3"/>
        <v>NA</v>
      </c>
      <c r="AC57" s="575"/>
      <c r="AD57" s="575"/>
      <c r="AE57" s="575"/>
      <c r="AF57" s="576"/>
      <c r="AG57" s="576"/>
      <c r="AH57" s="575"/>
      <c r="AI57" s="575"/>
      <c r="AJ57" s="575"/>
      <c r="AK57" s="576"/>
      <c r="AL57" s="576"/>
      <c r="AM57" s="575"/>
      <c r="AN57" s="575"/>
      <c r="AO57" s="575"/>
      <c r="AP57" s="575"/>
      <c r="AQ57" s="575"/>
    </row>
    <row r="58" spans="1:43" ht="35.25" customHeight="1" thickTop="1" thickBot="1">
      <c r="A58" s="563">
        <v>5.2</v>
      </c>
      <c r="B58" s="564"/>
      <c r="C58" s="564"/>
      <c r="D58" s="564"/>
      <c r="E58" s="564"/>
      <c r="F58" s="577" t="s">
        <v>1267</v>
      </c>
      <c r="G58" s="605">
        <v>1</v>
      </c>
      <c r="H58" s="605">
        <v>1</v>
      </c>
      <c r="I58" s="567">
        <f t="shared" si="0"/>
        <v>1</v>
      </c>
      <c r="J58" s="568" t="str">
        <f t="shared" si="1"/>
        <v>De acuerdo con lo programado</v>
      </c>
      <c r="K58" s="578"/>
      <c r="L58" s="581"/>
      <c r="M58" s="579"/>
      <c r="N58" s="572"/>
      <c r="O58" s="582"/>
      <c r="P58" s="581"/>
      <c r="Q58" s="579"/>
      <c r="R58" s="572"/>
      <c r="S58" s="582"/>
      <c r="T58" s="583"/>
      <c r="U58" s="579"/>
      <c r="V58" s="572"/>
      <c r="W58" s="582"/>
      <c r="X58" s="575"/>
      <c r="Y58" s="607">
        <v>1</v>
      </c>
      <c r="Z58" s="607">
        <v>1</v>
      </c>
      <c r="AA58" s="567">
        <f t="shared" si="2"/>
        <v>1</v>
      </c>
      <c r="AB58" s="568" t="str">
        <f t="shared" si="3"/>
        <v>De acuerdo con lo programado</v>
      </c>
      <c r="AC58" s="575"/>
      <c r="AD58" s="575"/>
      <c r="AE58" s="575"/>
      <c r="AF58" s="576"/>
      <c r="AG58" s="576"/>
      <c r="AH58" s="575"/>
      <c r="AI58" s="575"/>
      <c r="AJ58" s="575"/>
      <c r="AK58" s="576"/>
      <c r="AL58" s="576"/>
      <c r="AM58" s="575"/>
      <c r="AN58" s="575"/>
      <c r="AO58" s="575"/>
      <c r="AP58" s="575"/>
      <c r="AQ58" s="575"/>
    </row>
    <row r="59" spans="1:43" ht="35.25" customHeight="1" thickTop="1" thickBot="1">
      <c r="A59" s="563">
        <v>5.2</v>
      </c>
      <c r="B59" s="564"/>
      <c r="C59" s="564"/>
      <c r="D59" s="564"/>
      <c r="E59" s="564"/>
      <c r="F59" s="577" t="s">
        <v>1267</v>
      </c>
      <c r="G59" s="605"/>
      <c r="H59" s="605"/>
      <c r="I59" s="567" t="str">
        <f t="shared" si="0"/>
        <v>No hay ejecución</v>
      </c>
      <c r="J59" s="568" t="str">
        <f t="shared" si="1"/>
        <v>NA</v>
      </c>
      <c r="K59" s="578"/>
      <c r="L59" s="581"/>
      <c r="M59" s="579"/>
      <c r="N59" s="572"/>
      <c r="O59" s="582"/>
      <c r="P59" s="581"/>
      <c r="Q59" s="579"/>
      <c r="R59" s="572"/>
      <c r="S59" s="582"/>
      <c r="T59" s="583"/>
      <c r="U59" s="579"/>
      <c r="V59" s="572"/>
      <c r="W59" s="582"/>
      <c r="X59" s="575"/>
      <c r="Y59" s="607"/>
      <c r="Z59" s="607"/>
      <c r="AA59" s="567" t="str">
        <f t="shared" si="2"/>
        <v>No hay ejecución</v>
      </c>
      <c r="AB59" s="568" t="str">
        <f t="shared" si="3"/>
        <v>NA</v>
      </c>
      <c r="AC59" s="575"/>
      <c r="AD59" s="575"/>
      <c r="AE59" s="575"/>
      <c r="AF59" s="576"/>
      <c r="AG59" s="576"/>
      <c r="AH59" s="575"/>
      <c r="AI59" s="575"/>
      <c r="AJ59" s="575"/>
      <c r="AK59" s="576"/>
      <c r="AL59" s="576"/>
      <c r="AM59" s="575"/>
      <c r="AN59" s="575"/>
      <c r="AO59" s="575"/>
      <c r="AP59" s="575"/>
      <c r="AQ59" s="575"/>
    </row>
    <row r="60" spans="1:43" ht="35.25" customHeight="1" thickTop="1" thickBot="1">
      <c r="A60" s="563">
        <v>5.2</v>
      </c>
      <c r="B60" s="564"/>
      <c r="C60" s="564"/>
      <c r="D60" s="564"/>
      <c r="E60" s="564"/>
      <c r="F60" s="577" t="s">
        <v>1267</v>
      </c>
      <c r="G60" s="605"/>
      <c r="H60" s="605"/>
      <c r="I60" s="567" t="str">
        <f t="shared" si="0"/>
        <v>No hay ejecución</v>
      </c>
      <c r="J60" s="568" t="str">
        <f t="shared" si="1"/>
        <v>NA</v>
      </c>
      <c r="K60" s="578"/>
      <c r="L60" s="581"/>
      <c r="M60" s="579"/>
      <c r="N60" s="572"/>
      <c r="O60" s="582"/>
      <c r="P60" s="581"/>
      <c r="Q60" s="579"/>
      <c r="R60" s="572"/>
      <c r="S60" s="582"/>
      <c r="T60" s="583"/>
      <c r="U60" s="579"/>
      <c r="V60" s="572"/>
      <c r="W60" s="582"/>
      <c r="X60" s="575"/>
      <c r="Y60" s="607"/>
      <c r="Z60" s="607"/>
      <c r="AA60" s="567" t="str">
        <f t="shared" si="2"/>
        <v>No hay ejecución</v>
      </c>
      <c r="AB60" s="568" t="str">
        <f t="shared" si="3"/>
        <v>NA</v>
      </c>
      <c r="AC60" s="575"/>
      <c r="AD60" s="575"/>
      <c r="AE60" s="575"/>
      <c r="AF60" s="576"/>
      <c r="AG60" s="576"/>
      <c r="AH60" s="575"/>
      <c r="AI60" s="575"/>
      <c r="AJ60" s="575"/>
      <c r="AK60" s="576"/>
      <c r="AL60" s="576"/>
      <c r="AM60" s="575"/>
      <c r="AN60" s="575"/>
      <c r="AO60" s="575"/>
      <c r="AP60" s="575"/>
      <c r="AQ60" s="575"/>
    </row>
    <row r="61" spans="1:43" ht="35.25" customHeight="1" thickTop="1" thickBot="1">
      <c r="A61" s="563">
        <v>5.3</v>
      </c>
      <c r="B61" s="564">
        <v>0</v>
      </c>
      <c r="C61" s="564">
        <v>0</v>
      </c>
      <c r="D61" s="564">
        <v>0</v>
      </c>
      <c r="E61" s="564">
        <v>0</v>
      </c>
      <c r="F61" s="577" t="s">
        <v>1268</v>
      </c>
      <c r="G61" s="605">
        <v>0</v>
      </c>
      <c r="H61" s="605">
        <v>0</v>
      </c>
      <c r="I61" s="567" t="str">
        <f t="shared" si="0"/>
        <v>No hay Programación</v>
      </c>
      <c r="J61" s="568" t="str">
        <f t="shared" si="1"/>
        <v>De acuerdo con lo programado</v>
      </c>
      <c r="K61" s="578"/>
      <c r="L61" s="581"/>
      <c r="M61" s="579"/>
      <c r="N61" s="572"/>
      <c r="O61" s="582"/>
      <c r="P61" s="581"/>
      <c r="Q61" s="579"/>
      <c r="R61" s="572"/>
      <c r="S61" s="582"/>
      <c r="T61" s="583"/>
      <c r="U61" s="579"/>
      <c r="V61" s="572"/>
      <c r="W61" s="582"/>
      <c r="X61" s="575"/>
      <c r="Y61" s="607">
        <v>0</v>
      </c>
      <c r="Z61" s="607">
        <v>0</v>
      </c>
      <c r="AA61" s="567" t="str">
        <f t="shared" si="2"/>
        <v>No hay Programación</v>
      </c>
      <c r="AB61" s="568" t="str">
        <f t="shared" si="3"/>
        <v>De acuerdo con lo programado</v>
      </c>
      <c r="AC61" s="575"/>
      <c r="AD61" s="575"/>
      <c r="AE61" s="575"/>
      <c r="AF61" s="576"/>
      <c r="AG61" s="576"/>
      <c r="AH61" s="575"/>
      <c r="AI61" s="575"/>
      <c r="AJ61" s="575"/>
      <c r="AK61" s="576"/>
      <c r="AL61" s="576"/>
      <c r="AM61" s="575"/>
      <c r="AN61" s="575"/>
      <c r="AO61" s="575"/>
      <c r="AP61" s="575"/>
      <c r="AQ61" s="575"/>
    </row>
    <row r="62" spans="1:43" ht="35.25" customHeight="1" thickTop="1" thickBot="1">
      <c r="A62" s="563">
        <v>5.3</v>
      </c>
      <c r="B62" s="564"/>
      <c r="C62" s="564"/>
      <c r="D62" s="564"/>
      <c r="E62" s="564"/>
      <c r="F62" s="577" t="s">
        <v>1268</v>
      </c>
      <c r="G62" s="605"/>
      <c r="H62" s="605"/>
      <c r="I62" s="567" t="str">
        <f t="shared" si="0"/>
        <v>No hay ejecución</v>
      </c>
      <c r="J62" s="568" t="str">
        <f t="shared" si="1"/>
        <v>NA</v>
      </c>
      <c r="K62" s="578"/>
      <c r="L62" s="581"/>
      <c r="M62" s="579"/>
      <c r="N62" s="572"/>
      <c r="O62" s="582"/>
      <c r="P62" s="581"/>
      <c r="Q62" s="579"/>
      <c r="R62" s="572"/>
      <c r="S62" s="582"/>
      <c r="T62" s="583"/>
      <c r="U62" s="579"/>
      <c r="V62" s="572"/>
      <c r="W62" s="582"/>
      <c r="X62" s="575"/>
      <c r="Y62" s="607"/>
      <c r="Z62" s="607"/>
      <c r="AA62" s="567" t="str">
        <f t="shared" si="2"/>
        <v>No hay ejecución</v>
      </c>
      <c r="AB62" s="568" t="str">
        <f t="shared" si="3"/>
        <v>NA</v>
      </c>
      <c r="AC62" s="575"/>
      <c r="AD62" s="575"/>
      <c r="AE62" s="575"/>
      <c r="AF62" s="576"/>
      <c r="AG62" s="576"/>
      <c r="AH62" s="575"/>
      <c r="AI62" s="575"/>
      <c r="AJ62" s="575"/>
      <c r="AK62" s="576"/>
      <c r="AL62" s="576"/>
      <c r="AM62" s="575"/>
      <c r="AN62" s="575"/>
      <c r="AO62" s="575"/>
      <c r="AP62" s="575"/>
      <c r="AQ62" s="575"/>
    </row>
    <row r="63" spans="1:43" ht="35.25" customHeight="1" thickTop="1" thickBot="1">
      <c r="A63" s="563">
        <v>6</v>
      </c>
      <c r="B63" s="564">
        <v>0</v>
      </c>
      <c r="C63" s="564">
        <v>0</v>
      </c>
      <c r="D63" s="564">
        <v>0</v>
      </c>
      <c r="E63" s="564">
        <v>0</v>
      </c>
      <c r="F63" s="584" t="s">
        <v>1269</v>
      </c>
      <c r="G63" s="608"/>
      <c r="H63" s="608"/>
      <c r="I63" s="567" t="str">
        <f t="shared" si="0"/>
        <v>No hay ejecución</v>
      </c>
      <c r="J63" s="568" t="str">
        <f t="shared" si="1"/>
        <v>NA</v>
      </c>
      <c r="K63" s="586"/>
      <c r="L63" s="581"/>
      <c r="M63" s="579"/>
      <c r="N63" s="572"/>
      <c r="O63" s="582"/>
      <c r="P63" s="581"/>
      <c r="Q63" s="579"/>
      <c r="R63" s="572"/>
      <c r="S63" s="582"/>
      <c r="T63" s="583"/>
      <c r="U63" s="579"/>
      <c r="V63" s="572"/>
      <c r="W63" s="582"/>
      <c r="X63" s="575"/>
      <c r="Y63" s="607"/>
      <c r="Z63" s="607"/>
      <c r="AA63" s="567" t="str">
        <f t="shared" si="2"/>
        <v>No hay ejecución</v>
      </c>
      <c r="AB63" s="568" t="str">
        <f t="shared" si="3"/>
        <v>NA</v>
      </c>
      <c r="AC63" s="575"/>
      <c r="AD63" s="575"/>
      <c r="AE63" s="575"/>
      <c r="AF63" s="576"/>
      <c r="AG63" s="576"/>
      <c r="AH63" s="575"/>
      <c r="AI63" s="575"/>
      <c r="AJ63" s="575"/>
      <c r="AK63" s="576"/>
      <c r="AL63" s="576"/>
      <c r="AM63" s="575"/>
      <c r="AN63" s="575"/>
      <c r="AO63" s="575"/>
      <c r="AP63" s="575"/>
      <c r="AQ63" s="575"/>
    </row>
    <row r="64" spans="1:43" ht="35.25" customHeight="1" thickTop="1" thickBot="1">
      <c r="A64" s="563">
        <v>6.1</v>
      </c>
      <c r="B64" s="564"/>
      <c r="C64" s="564"/>
      <c r="D64" s="564"/>
      <c r="E64" s="564"/>
      <c r="F64" s="577" t="s">
        <v>1270</v>
      </c>
      <c r="G64" s="605">
        <v>1</v>
      </c>
      <c r="H64" s="605">
        <v>1</v>
      </c>
      <c r="I64" s="567">
        <f t="shared" si="0"/>
        <v>1</v>
      </c>
      <c r="J64" s="568" t="str">
        <f t="shared" si="1"/>
        <v>De acuerdo con lo programado</v>
      </c>
      <c r="K64" s="578"/>
      <c r="L64" s="581"/>
      <c r="M64" s="579"/>
      <c r="N64" s="572"/>
      <c r="O64" s="582"/>
      <c r="P64" s="581"/>
      <c r="Q64" s="579"/>
      <c r="R64" s="572"/>
      <c r="S64" s="582"/>
      <c r="T64" s="583"/>
      <c r="U64" s="579"/>
      <c r="V64" s="572"/>
      <c r="W64" s="582"/>
      <c r="X64" s="575"/>
      <c r="Y64" s="607">
        <v>1</v>
      </c>
      <c r="Z64" s="607">
        <v>1</v>
      </c>
      <c r="AA64" s="567">
        <f t="shared" si="2"/>
        <v>1</v>
      </c>
      <c r="AB64" s="568" t="str">
        <f t="shared" si="3"/>
        <v>De acuerdo con lo programado</v>
      </c>
      <c r="AC64" s="575"/>
      <c r="AD64" s="575"/>
      <c r="AE64" s="575"/>
      <c r="AF64" s="576"/>
      <c r="AG64" s="576"/>
      <c r="AH64" s="575"/>
      <c r="AI64" s="575"/>
      <c r="AJ64" s="575"/>
      <c r="AK64" s="576"/>
      <c r="AL64" s="576"/>
      <c r="AM64" s="575"/>
      <c r="AN64" s="575"/>
      <c r="AO64" s="575"/>
      <c r="AP64" s="575"/>
      <c r="AQ64" s="575"/>
    </row>
    <row r="65" spans="1:43" ht="35.25" customHeight="1" thickTop="1" thickBot="1">
      <c r="A65" s="563">
        <v>6.1</v>
      </c>
      <c r="B65" s="564"/>
      <c r="C65" s="564"/>
      <c r="D65" s="564"/>
      <c r="E65" s="564"/>
      <c r="F65" s="577" t="s">
        <v>1270</v>
      </c>
      <c r="G65" s="605"/>
      <c r="H65" s="605"/>
      <c r="I65" s="567" t="str">
        <f t="shared" si="0"/>
        <v>No hay ejecución</v>
      </c>
      <c r="J65" s="568" t="str">
        <f t="shared" si="1"/>
        <v>NA</v>
      </c>
      <c r="K65" s="578"/>
      <c r="L65" s="581"/>
      <c r="M65" s="579"/>
      <c r="N65" s="572"/>
      <c r="O65" s="582"/>
      <c r="P65" s="581"/>
      <c r="Q65" s="579"/>
      <c r="R65" s="572"/>
      <c r="S65" s="582"/>
      <c r="T65" s="583"/>
      <c r="U65" s="579"/>
      <c r="V65" s="572"/>
      <c r="W65" s="582"/>
      <c r="X65" s="575"/>
      <c r="Y65" s="607"/>
      <c r="Z65" s="607"/>
      <c r="AA65" s="567" t="str">
        <f t="shared" si="2"/>
        <v>No hay ejecución</v>
      </c>
      <c r="AB65" s="568" t="str">
        <f t="shared" si="3"/>
        <v>NA</v>
      </c>
      <c r="AC65" s="575"/>
      <c r="AD65" s="575"/>
      <c r="AE65" s="575"/>
      <c r="AF65" s="576"/>
      <c r="AG65" s="576"/>
      <c r="AH65" s="575"/>
      <c r="AI65" s="575"/>
      <c r="AJ65" s="575"/>
      <c r="AK65" s="576"/>
      <c r="AL65" s="576"/>
      <c r="AM65" s="575"/>
      <c r="AN65" s="575"/>
      <c r="AO65" s="575"/>
      <c r="AP65" s="575"/>
      <c r="AQ65" s="575"/>
    </row>
    <row r="66" spans="1:43" ht="35.25" customHeight="1" thickTop="1" thickBot="1">
      <c r="A66" s="563">
        <v>6.2</v>
      </c>
      <c r="B66" s="564"/>
      <c r="C66" s="564"/>
      <c r="D66" s="564"/>
      <c r="E66" s="564"/>
      <c r="F66" s="587" t="s">
        <v>1271</v>
      </c>
      <c r="G66" s="609">
        <v>0</v>
      </c>
      <c r="H66" s="609">
        <v>0</v>
      </c>
      <c r="I66" s="567" t="str">
        <f t="shared" si="0"/>
        <v>No hay Programación</v>
      </c>
      <c r="J66" s="568" t="str">
        <f t="shared" si="1"/>
        <v>De acuerdo con lo programado</v>
      </c>
      <c r="K66" s="588"/>
      <c r="L66" s="581"/>
      <c r="M66" s="579"/>
      <c r="N66" s="572"/>
      <c r="O66" s="582"/>
      <c r="P66" s="581"/>
      <c r="Q66" s="579"/>
      <c r="R66" s="572"/>
      <c r="S66" s="582"/>
      <c r="T66" s="583"/>
      <c r="U66" s="579"/>
      <c r="V66" s="572"/>
      <c r="W66" s="582"/>
      <c r="X66" s="575"/>
      <c r="Y66" s="607">
        <v>0</v>
      </c>
      <c r="Z66" s="607">
        <v>0</v>
      </c>
      <c r="AA66" s="567" t="str">
        <f t="shared" si="2"/>
        <v>No hay Programación</v>
      </c>
      <c r="AB66" s="568" t="str">
        <f t="shared" si="3"/>
        <v>De acuerdo con lo programado</v>
      </c>
      <c r="AC66" s="575"/>
      <c r="AD66" s="575"/>
      <c r="AE66" s="575"/>
      <c r="AF66" s="576"/>
      <c r="AG66" s="576"/>
      <c r="AH66" s="575"/>
      <c r="AI66" s="575"/>
      <c r="AJ66" s="575"/>
      <c r="AK66" s="576"/>
      <c r="AL66" s="576"/>
      <c r="AM66" s="575"/>
      <c r="AN66" s="575"/>
      <c r="AO66" s="575"/>
      <c r="AP66" s="575"/>
      <c r="AQ66" s="575"/>
    </row>
    <row r="67" spans="1:43" ht="35.25" customHeight="1" thickTop="1" thickBot="1">
      <c r="A67" s="563">
        <v>6.2</v>
      </c>
      <c r="B67" s="564"/>
      <c r="C67" s="564"/>
      <c r="D67" s="564"/>
      <c r="E67" s="564"/>
      <c r="F67" s="587" t="s">
        <v>1271</v>
      </c>
      <c r="G67" s="609"/>
      <c r="H67" s="609"/>
      <c r="I67" s="567" t="str">
        <f t="shared" si="0"/>
        <v>No hay ejecución</v>
      </c>
      <c r="J67" s="568" t="str">
        <f t="shared" si="1"/>
        <v>NA</v>
      </c>
      <c r="K67" s="588"/>
      <c r="L67" s="581"/>
      <c r="M67" s="579"/>
      <c r="N67" s="572"/>
      <c r="O67" s="582"/>
      <c r="P67" s="581"/>
      <c r="Q67" s="579"/>
      <c r="R67" s="572"/>
      <c r="S67" s="582"/>
      <c r="T67" s="583"/>
      <c r="U67" s="579"/>
      <c r="V67" s="572"/>
      <c r="W67" s="582"/>
      <c r="X67" s="575"/>
      <c r="Y67" s="607"/>
      <c r="Z67" s="607"/>
      <c r="AA67" s="567" t="str">
        <f t="shared" si="2"/>
        <v>No hay ejecución</v>
      </c>
      <c r="AB67" s="568" t="str">
        <f t="shared" si="3"/>
        <v>NA</v>
      </c>
      <c r="AC67" s="575"/>
      <c r="AD67" s="575"/>
      <c r="AE67" s="575"/>
      <c r="AF67" s="576"/>
      <c r="AG67" s="576"/>
      <c r="AH67" s="575"/>
      <c r="AI67" s="575"/>
      <c r="AJ67" s="575"/>
      <c r="AK67" s="576"/>
      <c r="AL67" s="576"/>
      <c r="AM67" s="575"/>
      <c r="AN67" s="575"/>
      <c r="AO67" s="575"/>
      <c r="AP67" s="575"/>
      <c r="AQ67" s="575"/>
    </row>
    <row r="68" spans="1:43" ht="35.25" customHeight="1" thickTop="1" thickBot="1">
      <c r="A68" s="563">
        <v>6.2</v>
      </c>
      <c r="B68" s="564"/>
      <c r="C68" s="564"/>
      <c r="D68" s="564"/>
      <c r="E68" s="564"/>
      <c r="F68" s="587" t="s">
        <v>1271</v>
      </c>
      <c r="G68" s="609"/>
      <c r="H68" s="609"/>
      <c r="I68" s="567" t="str">
        <f t="shared" si="0"/>
        <v>No hay ejecución</v>
      </c>
      <c r="J68" s="568" t="str">
        <f t="shared" si="1"/>
        <v>NA</v>
      </c>
      <c r="K68" s="588"/>
      <c r="L68" s="581"/>
      <c r="M68" s="579"/>
      <c r="N68" s="572"/>
      <c r="O68" s="582"/>
      <c r="P68" s="581"/>
      <c r="Q68" s="579"/>
      <c r="R68" s="572"/>
      <c r="S68" s="582"/>
      <c r="T68" s="583"/>
      <c r="U68" s="579"/>
      <c r="V68" s="572"/>
      <c r="W68" s="582"/>
      <c r="X68" s="575"/>
      <c r="Y68" s="607"/>
      <c r="Z68" s="607"/>
      <c r="AA68" s="567" t="str">
        <f t="shared" si="2"/>
        <v>No hay ejecución</v>
      </c>
      <c r="AB68" s="568" t="str">
        <f t="shared" si="3"/>
        <v>NA</v>
      </c>
      <c r="AC68" s="575"/>
      <c r="AD68" s="575"/>
      <c r="AE68" s="575"/>
      <c r="AF68" s="576"/>
      <c r="AG68" s="576"/>
      <c r="AH68" s="575"/>
      <c r="AI68" s="575"/>
      <c r="AJ68" s="575"/>
      <c r="AK68" s="576"/>
      <c r="AL68" s="576"/>
      <c r="AM68" s="575"/>
      <c r="AN68" s="575"/>
      <c r="AO68" s="575"/>
      <c r="AP68" s="575"/>
      <c r="AQ68" s="575"/>
    </row>
    <row r="69" spans="1:43" ht="35.25" customHeight="1" thickTop="1" thickBot="1">
      <c r="A69" s="563">
        <v>6.3</v>
      </c>
      <c r="B69" s="564"/>
      <c r="C69" s="564"/>
      <c r="D69" s="564"/>
      <c r="E69" s="564"/>
      <c r="F69" s="577" t="s">
        <v>1272</v>
      </c>
      <c r="G69" s="605">
        <v>9</v>
      </c>
      <c r="H69" s="605">
        <v>9</v>
      </c>
      <c r="I69" s="567">
        <f t="shared" si="0"/>
        <v>1</v>
      </c>
      <c r="J69" s="568" t="str">
        <f t="shared" si="1"/>
        <v>De acuerdo con lo programado</v>
      </c>
      <c r="K69" s="578"/>
      <c r="L69" s="581"/>
      <c r="M69" s="579"/>
      <c r="N69" s="572"/>
      <c r="O69" s="582"/>
      <c r="P69" s="581"/>
      <c r="Q69" s="579"/>
      <c r="R69" s="572"/>
      <c r="S69" s="582"/>
      <c r="T69" s="583"/>
      <c r="U69" s="579"/>
      <c r="V69" s="572"/>
      <c r="W69" s="582"/>
      <c r="X69" s="575"/>
      <c r="Y69" s="607">
        <v>9</v>
      </c>
      <c r="Z69" s="607">
        <v>9</v>
      </c>
      <c r="AA69" s="567">
        <f t="shared" si="2"/>
        <v>1</v>
      </c>
      <c r="AB69" s="568" t="str">
        <f t="shared" si="3"/>
        <v>De acuerdo con lo programado</v>
      </c>
      <c r="AC69" s="575"/>
      <c r="AD69" s="575"/>
      <c r="AE69" s="575"/>
      <c r="AF69" s="576"/>
      <c r="AG69" s="576"/>
      <c r="AH69" s="575"/>
      <c r="AI69" s="575"/>
      <c r="AJ69" s="575"/>
      <c r="AK69" s="576"/>
      <c r="AL69" s="576"/>
      <c r="AM69" s="575"/>
      <c r="AN69" s="575"/>
      <c r="AO69" s="575"/>
      <c r="AP69" s="575"/>
      <c r="AQ69" s="575"/>
    </row>
    <row r="70" spans="1:43" ht="35.25" customHeight="1" thickTop="1" thickBot="1">
      <c r="A70" s="563">
        <v>6.4</v>
      </c>
      <c r="B70" s="564"/>
      <c r="C70" s="564"/>
      <c r="D70" s="564"/>
      <c r="E70" s="564"/>
      <c r="F70" s="587" t="s">
        <v>1273</v>
      </c>
      <c r="G70" s="609"/>
      <c r="H70" s="609"/>
      <c r="I70" s="567" t="str">
        <f t="shared" si="0"/>
        <v>No hay ejecución</v>
      </c>
      <c r="J70" s="568" t="str">
        <f t="shared" si="1"/>
        <v>NA</v>
      </c>
      <c r="K70" s="588"/>
      <c r="L70" s="581"/>
      <c r="M70" s="579"/>
      <c r="N70" s="572"/>
      <c r="O70" s="582"/>
      <c r="P70" s="581"/>
      <c r="Q70" s="579"/>
      <c r="R70" s="572"/>
      <c r="S70" s="582"/>
      <c r="T70" s="583"/>
      <c r="U70" s="579"/>
      <c r="V70" s="572"/>
      <c r="W70" s="582"/>
      <c r="X70" s="575"/>
      <c r="Y70" s="607"/>
      <c r="Z70" s="607"/>
      <c r="AA70" s="567" t="str">
        <f t="shared" si="2"/>
        <v>No hay ejecución</v>
      </c>
      <c r="AB70" s="568" t="str">
        <f t="shared" si="3"/>
        <v>NA</v>
      </c>
      <c r="AC70" s="575"/>
      <c r="AD70" s="575"/>
      <c r="AE70" s="575"/>
      <c r="AF70" s="576"/>
      <c r="AG70" s="576"/>
      <c r="AH70" s="575"/>
      <c r="AI70" s="575"/>
      <c r="AJ70" s="575"/>
      <c r="AK70" s="576"/>
      <c r="AL70" s="576"/>
      <c r="AM70" s="575"/>
      <c r="AN70" s="575"/>
      <c r="AO70" s="575"/>
      <c r="AP70" s="575"/>
      <c r="AQ70" s="575"/>
    </row>
    <row r="71" spans="1:43" ht="35.25" customHeight="1" thickTop="1" thickBot="1">
      <c r="A71" s="563">
        <v>6.4</v>
      </c>
      <c r="B71" s="564"/>
      <c r="C71" s="564"/>
      <c r="D71" s="564"/>
      <c r="E71" s="564"/>
      <c r="F71" s="587" t="s">
        <v>1273</v>
      </c>
      <c r="G71" s="609">
        <v>15</v>
      </c>
      <c r="H71" s="609">
        <v>15</v>
      </c>
      <c r="I71" s="567">
        <f t="shared" si="0"/>
        <v>1</v>
      </c>
      <c r="J71" s="568" t="str">
        <f t="shared" si="1"/>
        <v>De acuerdo con lo programado</v>
      </c>
      <c r="K71" s="588"/>
      <c r="L71" s="581"/>
      <c r="M71" s="579"/>
      <c r="N71" s="572"/>
      <c r="O71" s="582"/>
      <c r="P71" s="581"/>
      <c r="Q71" s="579"/>
      <c r="R71" s="572"/>
      <c r="S71" s="582"/>
      <c r="T71" s="583"/>
      <c r="U71" s="579"/>
      <c r="V71" s="572"/>
      <c r="W71" s="582"/>
      <c r="X71" s="575"/>
      <c r="Y71" s="607">
        <v>15</v>
      </c>
      <c r="Z71" s="607">
        <v>15</v>
      </c>
      <c r="AA71" s="567">
        <f t="shared" si="2"/>
        <v>1</v>
      </c>
      <c r="AB71" s="568" t="str">
        <f t="shared" si="3"/>
        <v>De acuerdo con lo programado</v>
      </c>
      <c r="AC71" s="575"/>
      <c r="AD71" s="575"/>
      <c r="AE71" s="575"/>
      <c r="AF71" s="576"/>
      <c r="AG71" s="576"/>
      <c r="AH71" s="575"/>
      <c r="AI71" s="575"/>
      <c r="AJ71" s="575"/>
      <c r="AK71" s="576"/>
      <c r="AL71" s="576"/>
      <c r="AM71" s="575"/>
      <c r="AN71" s="575"/>
      <c r="AO71" s="575"/>
      <c r="AP71" s="575"/>
      <c r="AQ71" s="575"/>
    </row>
    <row r="72" spans="1:43" ht="35.25" customHeight="1" thickTop="1" thickBot="1">
      <c r="A72" s="563">
        <v>7</v>
      </c>
      <c r="B72" s="564">
        <v>0</v>
      </c>
      <c r="C72" s="564">
        <v>0</v>
      </c>
      <c r="D72" s="564">
        <v>0</v>
      </c>
      <c r="E72" s="564">
        <v>0</v>
      </c>
      <c r="F72" s="584" t="s">
        <v>1274</v>
      </c>
      <c r="G72" s="608"/>
      <c r="H72" s="608"/>
      <c r="I72" s="567" t="str">
        <f t="shared" si="0"/>
        <v>No hay ejecución</v>
      </c>
      <c r="J72" s="568" t="str">
        <f t="shared" si="1"/>
        <v>NA</v>
      </c>
      <c r="K72" s="586"/>
      <c r="L72" s="581"/>
      <c r="M72" s="579"/>
      <c r="N72" s="572"/>
      <c r="O72" s="582"/>
      <c r="P72" s="581"/>
      <c r="Q72" s="579"/>
      <c r="R72" s="572"/>
      <c r="S72" s="582"/>
      <c r="T72" s="583"/>
      <c r="U72" s="579"/>
      <c r="V72" s="572"/>
      <c r="W72" s="582"/>
      <c r="X72" s="575"/>
      <c r="Y72" s="607"/>
      <c r="Z72" s="607"/>
      <c r="AA72" s="567" t="str">
        <f t="shared" si="2"/>
        <v>No hay ejecución</v>
      </c>
      <c r="AB72" s="568" t="str">
        <f t="shared" si="3"/>
        <v>NA</v>
      </c>
      <c r="AC72" s="575"/>
      <c r="AD72" s="575"/>
      <c r="AE72" s="575"/>
      <c r="AF72" s="576"/>
      <c r="AG72" s="576"/>
      <c r="AH72" s="575"/>
      <c r="AI72" s="575"/>
      <c r="AJ72" s="575"/>
      <c r="AK72" s="576"/>
      <c r="AL72" s="576"/>
      <c r="AM72" s="575"/>
      <c r="AN72" s="575"/>
      <c r="AO72" s="575"/>
      <c r="AP72" s="575"/>
      <c r="AQ72" s="575"/>
    </row>
    <row r="73" spans="1:43" ht="35.25" customHeight="1" thickTop="1" thickBot="1">
      <c r="A73" s="563">
        <v>7.1</v>
      </c>
      <c r="B73" s="564"/>
      <c r="C73" s="564"/>
      <c r="D73" s="564"/>
      <c r="E73" s="564"/>
      <c r="F73" s="587" t="s">
        <v>1275</v>
      </c>
      <c r="G73" s="609">
        <v>1</v>
      </c>
      <c r="H73" s="609">
        <v>1</v>
      </c>
      <c r="I73" s="567">
        <f t="shared" si="0"/>
        <v>1</v>
      </c>
      <c r="J73" s="568" t="str">
        <f t="shared" si="1"/>
        <v>De acuerdo con lo programado</v>
      </c>
      <c r="K73" s="588"/>
      <c r="L73" s="581"/>
      <c r="M73" s="579"/>
      <c r="N73" s="572"/>
      <c r="O73" s="582"/>
      <c r="P73" s="581"/>
      <c r="Q73" s="579"/>
      <c r="R73" s="572"/>
      <c r="S73" s="582"/>
      <c r="T73" s="583"/>
      <c r="U73" s="579"/>
      <c r="V73" s="572"/>
      <c r="W73" s="582"/>
      <c r="X73" s="575"/>
      <c r="Y73" s="607">
        <v>1</v>
      </c>
      <c r="Z73" s="607">
        <v>1</v>
      </c>
      <c r="AA73" s="567">
        <f t="shared" si="2"/>
        <v>1</v>
      </c>
      <c r="AB73" s="568" t="str">
        <f t="shared" si="3"/>
        <v>De acuerdo con lo programado</v>
      </c>
      <c r="AC73" s="575"/>
      <c r="AD73" s="575"/>
      <c r="AE73" s="575"/>
      <c r="AF73" s="576"/>
      <c r="AG73" s="576"/>
      <c r="AH73" s="575"/>
      <c r="AI73" s="575"/>
      <c r="AJ73" s="575"/>
      <c r="AK73" s="576"/>
      <c r="AL73" s="576"/>
      <c r="AM73" s="575"/>
      <c r="AN73" s="575"/>
      <c r="AO73" s="575"/>
      <c r="AP73" s="575"/>
      <c r="AQ73" s="575"/>
    </row>
    <row r="74" spans="1:43" ht="35.25" customHeight="1" thickTop="1" thickBot="1">
      <c r="A74" s="563">
        <v>7.1</v>
      </c>
      <c r="B74" s="564"/>
      <c r="C74" s="564"/>
      <c r="D74" s="564"/>
      <c r="E74" s="564"/>
      <c r="F74" s="587" t="s">
        <v>1275</v>
      </c>
      <c r="G74" s="609"/>
      <c r="H74" s="609"/>
      <c r="I74" s="567" t="str">
        <f t="shared" si="0"/>
        <v>No hay ejecución</v>
      </c>
      <c r="J74" s="568" t="str">
        <f t="shared" si="1"/>
        <v>NA</v>
      </c>
      <c r="K74" s="588"/>
      <c r="L74" s="581"/>
      <c r="M74" s="579"/>
      <c r="N74" s="572"/>
      <c r="O74" s="582"/>
      <c r="P74" s="581"/>
      <c r="Q74" s="579"/>
      <c r="R74" s="572"/>
      <c r="S74" s="582"/>
      <c r="T74" s="583"/>
      <c r="U74" s="579"/>
      <c r="V74" s="572"/>
      <c r="W74" s="582"/>
      <c r="X74" s="575"/>
      <c r="Y74" s="607"/>
      <c r="Z74" s="607"/>
      <c r="AA74" s="567" t="str">
        <f t="shared" si="2"/>
        <v>No hay ejecución</v>
      </c>
      <c r="AB74" s="568" t="str">
        <f t="shared" si="3"/>
        <v>NA</v>
      </c>
      <c r="AC74" s="575"/>
      <c r="AD74" s="575"/>
      <c r="AE74" s="575"/>
      <c r="AF74" s="576"/>
      <c r="AG74" s="576"/>
      <c r="AH74" s="575"/>
      <c r="AI74" s="575"/>
      <c r="AJ74" s="575"/>
      <c r="AK74" s="576"/>
      <c r="AL74" s="576"/>
      <c r="AM74" s="575"/>
      <c r="AN74" s="575"/>
      <c r="AO74" s="575"/>
      <c r="AP74" s="575"/>
      <c r="AQ74" s="575"/>
    </row>
    <row r="75" spans="1:43" ht="35.25" customHeight="1" thickTop="1" thickBot="1">
      <c r="A75" s="563">
        <v>7.2</v>
      </c>
      <c r="B75" s="564"/>
      <c r="C75" s="564"/>
      <c r="D75" s="564"/>
      <c r="E75" s="564"/>
      <c r="F75" s="577" t="s">
        <v>1276</v>
      </c>
      <c r="G75" s="605">
        <v>3</v>
      </c>
      <c r="H75" s="605">
        <v>3</v>
      </c>
      <c r="I75" s="567">
        <f t="shared" si="0"/>
        <v>1</v>
      </c>
      <c r="J75" s="568" t="str">
        <f t="shared" si="1"/>
        <v>De acuerdo con lo programado</v>
      </c>
      <c r="K75" s="578"/>
      <c r="L75" s="581"/>
      <c r="M75" s="579"/>
      <c r="N75" s="572"/>
      <c r="O75" s="582"/>
      <c r="P75" s="581"/>
      <c r="Q75" s="579"/>
      <c r="R75" s="572"/>
      <c r="S75" s="582"/>
      <c r="T75" s="583"/>
      <c r="U75" s="579"/>
      <c r="V75" s="572"/>
      <c r="W75" s="582"/>
      <c r="X75" s="575"/>
      <c r="Y75" s="607">
        <v>3</v>
      </c>
      <c r="Z75" s="607">
        <v>3</v>
      </c>
      <c r="AA75" s="567">
        <f t="shared" si="2"/>
        <v>1</v>
      </c>
      <c r="AB75" s="568" t="str">
        <f t="shared" si="3"/>
        <v>De acuerdo con lo programado</v>
      </c>
      <c r="AC75" s="575"/>
      <c r="AD75" s="575"/>
      <c r="AE75" s="575"/>
      <c r="AF75" s="576"/>
      <c r="AG75" s="576"/>
      <c r="AH75" s="575"/>
      <c r="AI75" s="575"/>
      <c r="AJ75" s="575"/>
      <c r="AK75" s="576"/>
      <c r="AL75" s="576"/>
      <c r="AM75" s="575"/>
      <c r="AN75" s="575"/>
      <c r="AO75" s="575"/>
      <c r="AP75" s="575"/>
      <c r="AQ75" s="575"/>
    </row>
    <row r="76" spans="1:43" ht="35.25" customHeight="1" thickTop="1" thickBot="1">
      <c r="A76" s="563">
        <v>7.3</v>
      </c>
      <c r="B76" s="564"/>
      <c r="C76" s="564"/>
      <c r="D76" s="564"/>
      <c r="E76" s="564"/>
      <c r="F76" s="587" t="s">
        <v>1277</v>
      </c>
      <c r="G76" s="609">
        <v>5</v>
      </c>
      <c r="H76" s="609">
        <v>5</v>
      </c>
      <c r="I76" s="567">
        <f t="shared" si="0"/>
        <v>1</v>
      </c>
      <c r="J76" s="568" t="str">
        <f t="shared" si="1"/>
        <v>De acuerdo con lo programado</v>
      </c>
      <c r="K76" s="588"/>
      <c r="L76" s="581"/>
      <c r="M76" s="579"/>
      <c r="N76" s="572"/>
      <c r="O76" s="582"/>
      <c r="P76" s="581"/>
      <c r="Q76" s="579"/>
      <c r="R76" s="572"/>
      <c r="S76" s="582"/>
      <c r="T76" s="583"/>
      <c r="U76" s="579"/>
      <c r="V76" s="572"/>
      <c r="W76" s="582"/>
      <c r="X76" s="575"/>
      <c r="Y76" s="607">
        <v>5</v>
      </c>
      <c r="Z76" s="607">
        <v>5</v>
      </c>
      <c r="AA76" s="567">
        <f t="shared" si="2"/>
        <v>1</v>
      </c>
      <c r="AB76" s="568" t="str">
        <f t="shared" si="3"/>
        <v>De acuerdo con lo programado</v>
      </c>
      <c r="AC76" s="575"/>
      <c r="AD76" s="575"/>
      <c r="AE76" s="575"/>
      <c r="AF76" s="576"/>
      <c r="AG76" s="576"/>
      <c r="AH76" s="575"/>
      <c r="AI76" s="575"/>
      <c r="AJ76" s="575"/>
      <c r="AK76" s="576"/>
      <c r="AL76" s="576"/>
      <c r="AM76" s="575"/>
      <c r="AN76" s="575"/>
      <c r="AO76" s="575"/>
      <c r="AP76" s="575"/>
      <c r="AQ76" s="575"/>
    </row>
    <row r="77" spans="1:43" ht="35.25" customHeight="1" thickTop="1" thickBot="1">
      <c r="A77" s="563">
        <v>7.3</v>
      </c>
      <c r="B77" s="564"/>
      <c r="C77" s="564"/>
      <c r="D77" s="564"/>
      <c r="E77" s="564"/>
      <c r="F77" s="587" t="s">
        <v>1277</v>
      </c>
      <c r="G77" s="609"/>
      <c r="H77" s="609"/>
      <c r="I77" s="567" t="str">
        <f t="shared" si="0"/>
        <v>No hay ejecución</v>
      </c>
      <c r="J77" s="568" t="str">
        <f t="shared" si="1"/>
        <v>NA</v>
      </c>
      <c r="K77" s="588"/>
      <c r="L77" s="581"/>
      <c r="M77" s="579"/>
      <c r="N77" s="572"/>
      <c r="O77" s="582"/>
      <c r="P77" s="581"/>
      <c r="Q77" s="579"/>
      <c r="R77" s="572"/>
      <c r="S77" s="582"/>
      <c r="T77" s="583"/>
      <c r="U77" s="579"/>
      <c r="V77" s="572"/>
      <c r="W77" s="582"/>
      <c r="X77" s="575"/>
      <c r="Y77" s="607"/>
      <c r="Z77" s="607"/>
      <c r="AA77" s="567" t="str">
        <f t="shared" si="2"/>
        <v>No hay ejecución</v>
      </c>
      <c r="AB77" s="568" t="str">
        <f t="shared" si="3"/>
        <v>NA</v>
      </c>
      <c r="AC77" s="575"/>
      <c r="AD77" s="575"/>
      <c r="AE77" s="575"/>
      <c r="AF77" s="576"/>
      <c r="AG77" s="576"/>
      <c r="AH77" s="575"/>
      <c r="AI77" s="575"/>
      <c r="AJ77" s="575"/>
      <c r="AK77" s="576"/>
      <c r="AL77" s="576"/>
      <c r="AM77" s="575"/>
      <c r="AN77" s="575"/>
      <c r="AO77" s="575"/>
      <c r="AP77" s="575"/>
      <c r="AQ77" s="575"/>
    </row>
    <row r="78" spans="1:43" ht="35.25" customHeight="1" thickTop="1" thickBot="1">
      <c r="A78" s="563">
        <v>8</v>
      </c>
      <c r="B78" s="564"/>
      <c r="C78" s="564"/>
      <c r="D78" s="564"/>
      <c r="E78" s="564"/>
      <c r="F78" s="584" t="s">
        <v>1278</v>
      </c>
      <c r="G78" s="608"/>
      <c r="H78" s="608"/>
      <c r="I78" s="567" t="str">
        <f t="shared" ref="I78:I141" si="4">IF(H78="","No hay ejecución",IF(AND(G78=0),"No hay Programación", H78/G78))</f>
        <v>No hay ejecución</v>
      </c>
      <c r="J78" s="568" t="str">
        <f t="shared" ref="J78:J141" si="5">IF(I78="No hay ejecución","NA",IF(I78&gt;=90%,"De acuerdo con lo programado",IF(I78&gt;=51%,"Atraso Leve",IF(I78&lt;=50%,"En riesgo cumplimiento"))))</f>
        <v>NA</v>
      </c>
      <c r="K78" s="586"/>
      <c r="L78" s="581"/>
      <c r="M78" s="579"/>
      <c r="N78" s="572"/>
      <c r="O78" s="582"/>
      <c r="P78" s="581"/>
      <c r="Q78" s="579"/>
      <c r="R78" s="572"/>
      <c r="S78" s="582"/>
      <c r="T78" s="583"/>
      <c r="U78" s="579"/>
      <c r="V78" s="572"/>
      <c r="W78" s="582"/>
      <c r="X78" s="575"/>
      <c r="Y78" s="607"/>
      <c r="Z78" s="607"/>
      <c r="AA78" s="567" t="str">
        <f t="shared" ref="AA78:AA141" si="6">IF(Z78="","No hay ejecución",IF(AND(Y78=0),"No hay Programación", Z78/Y78))</f>
        <v>No hay ejecución</v>
      </c>
      <c r="AB78" s="568" t="str">
        <f t="shared" ref="AB78:AB141" si="7">IF(AA78="No hay ejecución","NA",IF(AA78&gt;=90%,"De acuerdo con lo programado",IF(AA78&gt;=51%,"Atraso Leve",IF(AA78&lt;=50%,"En riesgo cumplimiento"))))</f>
        <v>NA</v>
      </c>
      <c r="AC78" s="575"/>
      <c r="AD78" s="575"/>
      <c r="AE78" s="575"/>
      <c r="AF78" s="576"/>
      <c r="AG78" s="576"/>
      <c r="AH78" s="575"/>
      <c r="AI78" s="575"/>
      <c r="AJ78" s="575"/>
      <c r="AK78" s="576"/>
      <c r="AL78" s="576"/>
      <c r="AM78" s="575"/>
      <c r="AN78" s="575"/>
      <c r="AO78" s="575"/>
      <c r="AP78" s="575"/>
      <c r="AQ78" s="575"/>
    </row>
    <row r="79" spans="1:43" ht="35.25" customHeight="1" thickTop="1" thickBot="1">
      <c r="A79" s="563">
        <v>8.1</v>
      </c>
      <c r="B79" s="564">
        <v>0</v>
      </c>
      <c r="C79" s="564">
        <v>0</v>
      </c>
      <c r="D79" s="564">
        <v>0</v>
      </c>
      <c r="E79" s="564">
        <v>0</v>
      </c>
      <c r="F79" s="587" t="s">
        <v>1279</v>
      </c>
      <c r="G79" s="609">
        <v>0</v>
      </c>
      <c r="H79" s="609">
        <v>0</v>
      </c>
      <c r="I79" s="567" t="str">
        <f t="shared" si="4"/>
        <v>No hay Programación</v>
      </c>
      <c r="J79" s="568" t="str">
        <f t="shared" si="5"/>
        <v>De acuerdo con lo programado</v>
      </c>
      <c r="K79" s="588"/>
      <c r="L79" s="581"/>
      <c r="M79" s="579"/>
      <c r="N79" s="572"/>
      <c r="O79" s="582"/>
      <c r="P79" s="581"/>
      <c r="Q79" s="579"/>
      <c r="R79" s="572"/>
      <c r="S79" s="582"/>
      <c r="T79" s="583"/>
      <c r="U79" s="579"/>
      <c r="V79" s="572"/>
      <c r="W79" s="582"/>
      <c r="X79" s="575"/>
      <c r="Y79" s="607">
        <v>0</v>
      </c>
      <c r="Z79" s="607">
        <v>0</v>
      </c>
      <c r="AA79" s="567" t="str">
        <f t="shared" si="6"/>
        <v>No hay Programación</v>
      </c>
      <c r="AB79" s="568" t="str">
        <f t="shared" si="7"/>
        <v>De acuerdo con lo programado</v>
      </c>
      <c r="AC79" s="575"/>
      <c r="AD79" s="575"/>
      <c r="AE79" s="575"/>
      <c r="AF79" s="576"/>
      <c r="AG79" s="576"/>
      <c r="AH79" s="575"/>
      <c r="AI79" s="575"/>
      <c r="AJ79" s="575"/>
      <c r="AK79" s="576"/>
      <c r="AL79" s="576"/>
      <c r="AM79" s="575"/>
      <c r="AN79" s="575"/>
      <c r="AO79" s="575"/>
      <c r="AP79" s="575"/>
      <c r="AQ79" s="575"/>
    </row>
    <row r="80" spans="1:43" ht="35.25" customHeight="1" thickTop="1" thickBot="1">
      <c r="A80" s="563">
        <v>8.1</v>
      </c>
      <c r="B80" s="564"/>
      <c r="C80" s="564"/>
      <c r="D80" s="564"/>
      <c r="E80" s="564"/>
      <c r="F80" s="587" t="s">
        <v>1279</v>
      </c>
      <c r="G80" s="609"/>
      <c r="H80" s="609"/>
      <c r="I80" s="567" t="str">
        <f t="shared" si="4"/>
        <v>No hay ejecución</v>
      </c>
      <c r="J80" s="568" t="str">
        <f t="shared" si="5"/>
        <v>NA</v>
      </c>
      <c r="K80" s="588"/>
      <c r="L80" s="581"/>
      <c r="M80" s="579"/>
      <c r="N80" s="572"/>
      <c r="O80" s="582"/>
      <c r="P80" s="581"/>
      <c r="Q80" s="579"/>
      <c r="R80" s="572"/>
      <c r="S80" s="582"/>
      <c r="T80" s="583"/>
      <c r="U80" s="579"/>
      <c r="V80" s="572"/>
      <c r="W80" s="582"/>
      <c r="X80" s="575"/>
      <c r="Y80" s="607"/>
      <c r="Z80" s="607"/>
      <c r="AA80" s="567" t="str">
        <f t="shared" si="6"/>
        <v>No hay ejecución</v>
      </c>
      <c r="AB80" s="568" t="str">
        <f t="shared" si="7"/>
        <v>NA</v>
      </c>
      <c r="AC80" s="575"/>
      <c r="AD80" s="575"/>
      <c r="AE80" s="575"/>
      <c r="AF80" s="576"/>
      <c r="AG80" s="576"/>
      <c r="AH80" s="575"/>
      <c r="AI80" s="575"/>
      <c r="AJ80" s="575"/>
      <c r="AK80" s="576"/>
      <c r="AL80" s="576"/>
      <c r="AM80" s="575"/>
      <c r="AN80" s="575"/>
      <c r="AO80" s="575"/>
      <c r="AP80" s="575"/>
      <c r="AQ80" s="575"/>
    </row>
    <row r="81" spans="1:43" ht="35.25" customHeight="1" thickTop="1" thickBot="1">
      <c r="A81" s="563">
        <v>8.1999999999999993</v>
      </c>
      <c r="B81" s="564"/>
      <c r="C81" s="564"/>
      <c r="D81" s="564"/>
      <c r="E81" s="564"/>
      <c r="F81" s="577" t="s">
        <v>1280</v>
      </c>
      <c r="G81" s="605">
        <v>0</v>
      </c>
      <c r="H81" s="605">
        <v>0</v>
      </c>
      <c r="I81" s="567" t="str">
        <f t="shared" si="4"/>
        <v>No hay Programación</v>
      </c>
      <c r="J81" s="568" t="str">
        <f t="shared" si="5"/>
        <v>De acuerdo con lo programado</v>
      </c>
      <c r="K81" s="578"/>
      <c r="L81" s="581"/>
      <c r="M81" s="579"/>
      <c r="N81" s="572"/>
      <c r="O81" s="582"/>
      <c r="P81" s="581"/>
      <c r="Q81" s="579"/>
      <c r="R81" s="572"/>
      <c r="S81" s="582"/>
      <c r="T81" s="583"/>
      <c r="U81" s="579"/>
      <c r="V81" s="572"/>
      <c r="W81" s="582"/>
      <c r="X81" s="575"/>
      <c r="Y81" s="607">
        <v>0</v>
      </c>
      <c r="Z81" s="607">
        <v>0</v>
      </c>
      <c r="AA81" s="567" t="str">
        <f t="shared" si="6"/>
        <v>No hay Programación</v>
      </c>
      <c r="AB81" s="568" t="str">
        <f t="shared" si="7"/>
        <v>De acuerdo con lo programado</v>
      </c>
      <c r="AC81" s="575"/>
      <c r="AD81" s="575"/>
      <c r="AE81" s="575"/>
      <c r="AF81" s="576"/>
      <c r="AG81" s="576"/>
      <c r="AH81" s="575"/>
      <c r="AI81" s="575"/>
      <c r="AJ81" s="575"/>
      <c r="AK81" s="576"/>
      <c r="AL81" s="576"/>
      <c r="AM81" s="575"/>
      <c r="AN81" s="575"/>
      <c r="AO81" s="575"/>
      <c r="AP81" s="575"/>
      <c r="AQ81" s="575"/>
    </row>
    <row r="82" spans="1:43" ht="35.25" customHeight="1" thickTop="1" thickBot="1">
      <c r="A82" s="563">
        <v>8.1999999999999993</v>
      </c>
      <c r="B82" s="564"/>
      <c r="C82" s="564"/>
      <c r="D82" s="564"/>
      <c r="E82" s="564"/>
      <c r="F82" s="577" t="s">
        <v>1280</v>
      </c>
      <c r="G82" s="605"/>
      <c r="H82" s="605"/>
      <c r="I82" s="567" t="str">
        <f t="shared" si="4"/>
        <v>No hay ejecución</v>
      </c>
      <c r="J82" s="568" t="str">
        <f t="shared" si="5"/>
        <v>NA</v>
      </c>
      <c r="K82" s="578"/>
      <c r="L82" s="581"/>
      <c r="M82" s="579"/>
      <c r="N82" s="572"/>
      <c r="O82" s="582"/>
      <c r="P82" s="581"/>
      <c r="Q82" s="579"/>
      <c r="R82" s="572"/>
      <c r="S82" s="582"/>
      <c r="T82" s="583"/>
      <c r="U82" s="579"/>
      <c r="V82" s="572"/>
      <c r="W82" s="582"/>
      <c r="X82" s="575"/>
      <c r="Y82" s="607"/>
      <c r="Z82" s="607"/>
      <c r="AA82" s="567" t="str">
        <f t="shared" si="6"/>
        <v>No hay ejecución</v>
      </c>
      <c r="AB82" s="568" t="str">
        <f t="shared" si="7"/>
        <v>NA</v>
      </c>
      <c r="AC82" s="575"/>
      <c r="AD82" s="575"/>
      <c r="AE82" s="575"/>
      <c r="AF82" s="576"/>
      <c r="AG82" s="576"/>
      <c r="AH82" s="575"/>
      <c r="AI82" s="575"/>
      <c r="AJ82" s="575"/>
      <c r="AK82" s="576"/>
      <c r="AL82" s="576"/>
      <c r="AM82" s="575"/>
      <c r="AN82" s="575"/>
      <c r="AO82" s="575"/>
      <c r="AP82" s="575"/>
      <c r="AQ82" s="575"/>
    </row>
    <row r="83" spans="1:43" ht="35.25" customHeight="1" thickTop="1" thickBot="1">
      <c r="A83" s="563">
        <v>8.3000000000000007</v>
      </c>
      <c r="B83" s="564"/>
      <c r="C83" s="564"/>
      <c r="D83" s="564"/>
      <c r="E83" s="564"/>
      <c r="F83" s="587" t="s">
        <v>1281</v>
      </c>
      <c r="G83" s="609">
        <v>0</v>
      </c>
      <c r="H83" s="609">
        <v>0</v>
      </c>
      <c r="I83" s="567" t="str">
        <f t="shared" si="4"/>
        <v>No hay Programación</v>
      </c>
      <c r="J83" s="568" t="str">
        <f t="shared" si="5"/>
        <v>De acuerdo con lo programado</v>
      </c>
      <c r="K83" s="588"/>
      <c r="L83" s="581"/>
      <c r="M83" s="579"/>
      <c r="N83" s="572"/>
      <c r="O83" s="582"/>
      <c r="P83" s="581"/>
      <c r="Q83" s="579"/>
      <c r="R83" s="572"/>
      <c r="S83" s="582"/>
      <c r="T83" s="583"/>
      <c r="U83" s="579"/>
      <c r="V83" s="572"/>
      <c r="W83" s="582"/>
      <c r="X83" s="575"/>
      <c r="Y83" s="607">
        <v>0</v>
      </c>
      <c r="Z83" s="607">
        <v>0</v>
      </c>
      <c r="AA83" s="567" t="str">
        <f t="shared" si="6"/>
        <v>No hay Programación</v>
      </c>
      <c r="AB83" s="568" t="str">
        <f t="shared" si="7"/>
        <v>De acuerdo con lo programado</v>
      </c>
      <c r="AC83" s="575"/>
      <c r="AD83" s="575"/>
      <c r="AE83" s="575"/>
      <c r="AF83" s="576"/>
      <c r="AG83" s="576"/>
      <c r="AH83" s="575"/>
      <c r="AI83" s="575"/>
      <c r="AJ83" s="575"/>
      <c r="AK83" s="576"/>
      <c r="AL83" s="576"/>
      <c r="AM83" s="575"/>
      <c r="AN83" s="575"/>
      <c r="AO83" s="575"/>
      <c r="AP83" s="575"/>
      <c r="AQ83" s="575"/>
    </row>
    <row r="84" spans="1:43" ht="35.25" customHeight="1" thickTop="1" thickBot="1">
      <c r="A84" s="563">
        <v>8.3000000000000007</v>
      </c>
      <c r="B84" s="564"/>
      <c r="C84" s="564"/>
      <c r="D84" s="564"/>
      <c r="E84" s="564"/>
      <c r="F84" s="587" t="s">
        <v>1281</v>
      </c>
      <c r="G84" s="609"/>
      <c r="H84" s="609"/>
      <c r="I84" s="567" t="str">
        <f t="shared" si="4"/>
        <v>No hay ejecución</v>
      </c>
      <c r="J84" s="568" t="str">
        <f t="shared" si="5"/>
        <v>NA</v>
      </c>
      <c r="K84" s="588"/>
      <c r="L84" s="581"/>
      <c r="M84" s="579"/>
      <c r="N84" s="572"/>
      <c r="O84" s="582"/>
      <c r="P84" s="581"/>
      <c r="Q84" s="579"/>
      <c r="R84" s="572"/>
      <c r="S84" s="582"/>
      <c r="T84" s="583"/>
      <c r="U84" s="579"/>
      <c r="V84" s="572"/>
      <c r="W84" s="582"/>
      <c r="X84" s="575"/>
      <c r="Y84" s="607"/>
      <c r="Z84" s="607"/>
      <c r="AA84" s="567" t="str">
        <f t="shared" si="6"/>
        <v>No hay ejecución</v>
      </c>
      <c r="AB84" s="568" t="str">
        <f t="shared" si="7"/>
        <v>NA</v>
      </c>
      <c r="AC84" s="575"/>
      <c r="AD84" s="575"/>
      <c r="AE84" s="575"/>
      <c r="AF84" s="576"/>
      <c r="AG84" s="576"/>
      <c r="AH84" s="575"/>
      <c r="AI84" s="575"/>
      <c r="AJ84" s="575"/>
      <c r="AK84" s="576"/>
      <c r="AL84" s="576"/>
      <c r="AM84" s="575"/>
      <c r="AN84" s="575"/>
      <c r="AO84" s="575"/>
      <c r="AP84" s="575"/>
      <c r="AQ84" s="575"/>
    </row>
    <row r="85" spans="1:43" ht="35.25" customHeight="1" thickTop="1" thickBot="1">
      <c r="A85" s="563">
        <v>8.4</v>
      </c>
      <c r="B85" s="564"/>
      <c r="C85" s="564"/>
      <c r="D85" s="564"/>
      <c r="E85" s="564"/>
      <c r="F85" s="577" t="s">
        <v>1282</v>
      </c>
      <c r="G85" s="605">
        <v>0</v>
      </c>
      <c r="H85" s="605">
        <v>0</v>
      </c>
      <c r="I85" s="567" t="str">
        <f t="shared" si="4"/>
        <v>No hay Programación</v>
      </c>
      <c r="J85" s="568" t="str">
        <f t="shared" si="5"/>
        <v>De acuerdo con lo programado</v>
      </c>
      <c r="K85" s="578"/>
      <c r="L85" s="581"/>
      <c r="M85" s="579"/>
      <c r="N85" s="572"/>
      <c r="O85" s="582"/>
      <c r="P85" s="581"/>
      <c r="Q85" s="579"/>
      <c r="R85" s="572"/>
      <c r="S85" s="582"/>
      <c r="T85" s="583"/>
      <c r="U85" s="579"/>
      <c r="V85" s="572"/>
      <c r="W85" s="582"/>
      <c r="X85" s="575"/>
      <c r="Y85" s="607">
        <v>0</v>
      </c>
      <c r="Z85" s="607">
        <v>0</v>
      </c>
      <c r="AA85" s="567" t="str">
        <f t="shared" si="6"/>
        <v>No hay Programación</v>
      </c>
      <c r="AB85" s="568" t="str">
        <f t="shared" si="7"/>
        <v>De acuerdo con lo programado</v>
      </c>
      <c r="AC85" s="575"/>
      <c r="AD85" s="575"/>
      <c r="AE85" s="575"/>
      <c r="AF85" s="576"/>
      <c r="AG85" s="576"/>
      <c r="AH85" s="575"/>
      <c r="AI85" s="575"/>
      <c r="AJ85" s="575"/>
      <c r="AK85" s="576"/>
      <c r="AL85" s="576"/>
      <c r="AM85" s="575"/>
      <c r="AN85" s="575"/>
      <c r="AO85" s="575"/>
      <c r="AP85" s="575"/>
      <c r="AQ85" s="575"/>
    </row>
    <row r="86" spans="1:43" ht="35.25" customHeight="1" thickTop="1" thickBot="1">
      <c r="A86" s="563">
        <v>8.4</v>
      </c>
      <c r="B86" s="564"/>
      <c r="C86" s="564"/>
      <c r="D86" s="564"/>
      <c r="E86" s="564"/>
      <c r="F86" s="577" t="s">
        <v>1282</v>
      </c>
      <c r="G86" s="605"/>
      <c r="H86" s="605"/>
      <c r="I86" s="567" t="str">
        <f t="shared" si="4"/>
        <v>No hay ejecución</v>
      </c>
      <c r="J86" s="568" t="str">
        <f t="shared" si="5"/>
        <v>NA</v>
      </c>
      <c r="K86" s="578"/>
      <c r="L86" s="581"/>
      <c r="M86" s="579"/>
      <c r="N86" s="572"/>
      <c r="O86" s="582"/>
      <c r="P86" s="581"/>
      <c r="Q86" s="579"/>
      <c r="R86" s="572"/>
      <c r="S86" s="582"/>
      <c r="T86" s="583"/>
      <c r="U86" s="579"/>
      <c r="V86" s="572"/>
      <c r="W86" s="582"/>
      <c r="X86" s="575"/>
      <c r="Y86" s="607"/>
      <c r="Z86" s="607"/>
      <c r="AA86" s="567" t="str">
        <f t="shared" si="6"/>
        <v>No hay ejecución</v>
      </c>
      <c r="AB86" s="568" t="str">
        <f t="shared" si="7"/>
        <v>NA</v>
      </c>
      <c r="AC86" s="575"/>
      <c r="AD86" s="575"/>
      <c r="AE86" s="575"/>
      <c r="AF86" s="576"/>
      <c r="AG86" s="576"/>
      <c r="AH86" s="575"/>
      <c r="AI86" s="575"/>
      <c r="AJ86" s="575"/>
      <c r="AK86" s="576"/>
      <c r="AL86" s="576"/>
      <c r="AM86" s="575"/>
      <c r="AN86" s="575"/>
      <c r="AO86" s="575"/>
      <c r="AP86" s="575"/>
      <c r="AQ86" s="575"/>
    </row>
    <row r="87" spans="1:43" ht="35.25" customHeight="1" thickTop="1" thickBot="1">
      <c r="A87" s="563">
        <v>8.5</v>
      </c>
      <c r="B87" s="564"/>
      <c r="C87" s="564"/>
      <c r="D87" s="564"/>
      <c r="E87" s="564"/>
      <c r="F87" s="577" t="s">
        <v>1283</v>
      </c>
      <c r="G87" s="605">
        <v>1</v>
      </c>
      <c r="H87" s="605">
        <v>1</v>
      </c>
      <c r="I87" s="567">
        <f t="shared" si="4"/>
        <v>1</v>
      </c>
      <c r="J87" s="568" t="str">
        <f t="shared" si="5"/>
        <v>De acuerdo con lo programado</v>
      </c>
      <c r="K87" s="578"/>
      <c r="L87" s="581"/>
      <c r="M87" s="579"/>
      <c r="N87" s="572"/>
      <c r="O87" s="582"/>
      <c r="P87" s="581"/>
      <c r="Q87" s="579"/>
      <c r="R87" s="572"/>
      <c r="S87" s="582"/>
      <c r="T87" s="583"/>
      <c r="U87" s="579"/>
      <c r="V87" s="572"/>
      <c r="W87" s="582"/>
      <c r="X87" s="575"/>
      <c r="Y87" s="607">
        <v>1</v>
      </c>
      <c r="Z87" s="607">
        <v>1</v>
      </c>
      <c r="AA87" s="567">
        <f t="shared" si="6"/>
        <v>1</v>
      </c>
      <c r="AB87" s="568" t="str">
        <f t="shared" si="7"/>
        <v>De acuerdo con lo programado</v>
      </c>
      <c r="AC87" s="575"/>
      <c r="AD87" s="575"/>
      <c r="AE87" s="575"/>
      <c r="AF87" s="576"/>
      <c r="AG87" s="576"/>
      <c r="AH87" s="575"/>
      <c r="AI87" s="575"/>
      <c r="AJ87" s="575"/>
      <c r="AK87" s="576"/>
      <c r="AL87" s="576"/>
      <c r="AM87" s="575"/>
      <c r="AN87" s="575"/>
      <c r="AO87" s="575"/>
      <c r="AP87" s="575"/>
      <c r="AQ87" s="575"/>
    </row>
    <row r="88" spans="1:43" ht="35.25" customHeight="1" thickTop="1" thickBot="1">
      <c r="A88" s="563">
        <v>8.5</v>
      </c>
      <c r="B88" s="564"/>
      <c r="C88" s="564"/>
      <c r="D88" s="564"/>
      <c r="E88" s="564"/>
      <c r="F88" s="577" t="s">
        <v>1283</v>
      </c>
      <c r="G88" s="605"/>
      <c r="H88" s="605"/>
      <c r="I88" s="567" t="str">
        <f t="shared" si="4"/>
        <v>No hay ejecución</v>
      </c>
      <c r="J88" s="568" t="str">
        <f t="shared" si="5"/>
        <v>NA</v>
      </c>
      <c r="K88" s="578"/>
      <c r="L88" s="581"/>
      <c r="M88" s="579"/>
      <c r="N88" s="572"/>
      <c r="O88" s="582"/>
      <c r="P88" s="581"/>
      <c r="Q88" s="579"/>
      <c r="R88" s="572"/>
      <c r="S88" s="582"/>
      <c r="T88" s="583"/>
      <c r="U88" s="579"/>
      <c r="V88" s="572"/>
      <c r="W88" s="582"/>
      <c r="X88" s="575"/>
      <c r="Y88" s="607"/>
      <c r="Z88" s="607"/>
      <c r="AA88" s="567" t="str">
        <f t="shared" si="6"/>
        <v>No hay ejecución</v>
      </c>
      <c r="AB88" s="568" t="str">
        <f t="shared" si="7"/>
        <v>NA</v>
      </c>
      <c r="AC88" s="575"/>
      <c r="AD88" s="575"/>
      <c r="AE88" s="575"/>
      <c r="AF88" s="576"/>
      <c r="AG88" s="576"/>
      <c r="AH88" s="575"/>
      <c r="AI88" s="575"/>
      <c r="AJ88" s="575"/>
      <c r="AK88" s="576"/>
      <c r="AL88" s="576"/>
      <c r="AM88" s="575"/>
      <c r="AN88" s="575"/>
      <c r="AO88" s="575"/>
      <c r="AP88" s="575"/>
      <c r="AQ88" s="575"/>
    </row>
    <row r="89" spans="1:43" ht="35.25" customHeight="1" thickTop="1" thickBot="1">
      <c r="A89" s="563">
        <v>9</v>
      </c>
      <c r="B89" s="564"/>
      <c r="C89" s="564"/>
      <c r="D89" s="564"/>
      <c r="E89" s="564"/>
      <c r="F89" s="584" t="s">
        <v>1284</v>
      </c>
      <c r="G89" s="608"/>
      <c r="H89" s="608"/>
      <c r="I89" s="567" t="str">
        <f t="shared" si="4"/>
        <v>No hay ejecución</v>
      </c>
      <c r="J89" s="568" t="str">
        <f t="shared" si="5"/>
        <v>NA</v>
      </c>
      <c r="K89" s="586"/>
      <c r="L89" s="581"/>
      <c r="M89" s="579"/>
      <c r="N89" s="572"/>
      <c r="O89" s="582"/>
      <c r="P89" s="581"/>
      <c r="Q89" s="579"/>
      <c r="R89" s="572"/>
      <c r="S89" s="582"/>
      <c r="T89" s="583"/>
      <c r="U89" s="579"/>
      <c r="V89" s="572"/>
      <c r="W89" s="582"/>
      <c r="X89" s="575"/>
      <c r="Y89" s="607"/>
      <c r="Z89" s="607"/>
      <c r="AA89" s="567" t="str">
        <f t="shared" si="6"/>
        <v>No hay ejecución</v>
      </c>
      <c r="AB89" s="568" t="str">
        <f t="shared" si="7"/>
        <v>NA</v>
      </c>
      <c r="AC89" s="575"/>
      <c r="AD89" s="575"/>
      <c r="AE89" s="575"/>
      <c r="AF89" s="576"/>
      <c r="AG89" s="576"/>
      <c r="AH89" s="575"/>
      <c r="AI89" s="575"/>
      <c r="AJ89" s="575"/>
      <c r="AK89" s="576"/>
      <c r="AL89" s="576"/>
      <c r="AM89" s="575"/>
      <c r="AN89" s="575"/>
      <c r="AO89" s="575"/>
      <c r="AP89" s="575"/>
      <c r="AQ89" s="575"/>
    </row>
    <row r="90" spans="1:43" ht="35.25" customHeight="1" thickTop="1" thickBot="1">
      <c r="A90" s="563">
        <v>9.1</v>
      </c>
      <c r="B90" s="564">
        <v>0</v>
      </c>
      <c r="C90" s="564">
        <v>0</v>
      </c>
      <c r="D90" s="564">
        <v>0</v>
      </c>
      <c r="E90" s="564">
        <v>0</v>
      </c>
      <c r="F90" s="577" t="s">
        <v>1285</v>
      </c>
      <c r="G90" s="605">
        <v>2</v>
      </c>
      <c r="H90" s="605">
        <v>2</v>
      </c>
      <c r="I90" s="567">
        <f t="shared" si="4"/>
        <v>1</v>
      </c>
      <c r="J90" s="568" t="str">
        <f t="shared" si="5"/>
        <v>De acuerdo con lo programado</v>
      </c>
      <c r="K90" s="578"/>
      <c r="L90" s="581"/>
      <c r="M90" s="579"/>
      <c r="N90" s="572"/>
      <c r="O90" s="582"/>
      <c r="P90" s="581"/>
      <c r="Q90" s="579"/>
      <c r="R90" s="572"/>
      <c r="S90" s="582"/>
      <c r="T90" s="583"/>
      <c r="U90" s="579"/>
      <c r="V90" s="572"/>
      <c r="W90" s="582"/>
      <c r="X90" s="575"/>
      <c r="Y90" s="607">
        <v>0</v>
      </c>
      <c r="Z90" s="607">
        <v>0</v>
      </c>
      <c r="AA90" s="567" t="str">
        <f t="shared" si="6"/>
        <v>No hay Programación</v>
      </c>
      <c r="AB90" s="568" t="str">
        <f t="shared" si="7"/>
        <v>De acuerdo con lo programado</v>
      </c>
      <c r="AC90" s="575"/>
      <c r="AD90" s="575"/>
      <c r="AE90" s="575"/>
      <c r="AF90" s="576"/>
      <c r="AG90" s="576"/>
      <c r="AH90" s="575"/>
      <c r="AI90" s="575"/>
      <c r="AJ90" s="575"/>
      <c r="AK90" s="576"/>
      <c r="AL90" s="576"/>
      <c r="AM90" s="575"/>
      <c r="AN90" s="575"/>
      <c r="AO90" s="575"/>
      <c r="AP90" s="575"/>
      <c r="AQ90" s="575"/>
    </row>
    <row r="91" spans="1:43" ht="35.25" customHeight="1" thickTop="1" thickBot="1">
      <c r="A91" s="563">
        <v>9.1</v>
      </c>
      <c r="B91" s="564"/>
      <c r="C91" s="564"/>
      <c r="D91" s="564"/>
      <c r="E91" s="564"/>
      <c r="F91" s="577" t="s">
        <v>1285</v>
      </c>
      <c r="G91" s="605"/>
      <c r="H91" s="605"/>
      <c r="I91" s="567" t="str">
        <f t="shared" si="4"/>
        <v>No hay ejecución</v>
      </c>
      <c r="J91" s="568" t="str">
        <f t="shared" si="5"/>
        <v>NA</v>
      </c>
      <c r="K91" s="578"/>
      <c r="L91" s="581"/>
      <c r="M91" s="579"/>
      <c r="N91" s="572"/>
      <c r="O91" s="582"/>
      <c r="P91" s="581"/>
      <c r="Q91" s="579"/>
      <c r="R91" s="572"/>
      <c r="S91" s="582"/>
      <c r="T91" s="583"/>
      <c r="U91" s="579"/>
      <c r="V91" s="572"/>
      <c r="W91" s="582"/>
      <c r="X91" s="575"/>
      <c r="Y91" s="607"/>
      <c r="Z91" s="607"/>
      <c r="AA91" s="567" t="str">
        <f t="shared" si="6"/>
        <v>No hay ejecución</v>
      </c>
      <c r="AB91" s="568" t="str">
        <f t="shared" si="7"/>
        <v>NA</v>
      </c>
      <c r="AC91" s="575"/>
      <c r="AD91" s="575"/>
      <c r="AE91" s="575"/>
      <c r="AF91" s="576"/>
      <c r="AG91" s="576"/>
      <c r="AH91" s="575"/>
      <c r="AI91" s="575"/>
      <c r="AJ91" s="575"/>
      <c r="AK91" s="576"/>
      <c r="AL91" s="576"/>
      <c r="AM91" s="575"/>
      <c r="AN91" s="575"/>
      <c r="AO91" s="575"/>
      <c r="AP91" s="575"/>
      <c r="AQ91" s="575"/>
    </row>
    <row r="92" spans="1:43" ht="35.25" customHeight="1" thickTop="1" thickBot="1">
      <c r="A92" s="563">
        <v>10</v>
      </c>
      <c r="B92" s="564">
        <v>0</v>
      </c>
      <c r="C92" s="564">
        <v>0</v>
      </c>
      <c r="D92" s="564">
        <v>0</v>
      </c>
      <c r="E92" s="564">
        <v>0</v>
      </c>
      <c r="F92" s="584" t="s">
        <v>1286</v>
      </c>
      <c r="G92" s="608"/>
      <c r="H92" s="608"/>
      <c r="I92" s="567" t="str">
        <f t="shared" si="4"/>
        <v>No hay ejecución</v>
      </c>
      <c r="J92" s="568" t="str">
        <f t="shared" si="5"/>
        <v>NA</v>
      </c>
      <c r="K92" s="586"/>
      <c r="L92" s="581"/>
      <c r="M92" s="579"/>
      <c r="N92" s="572"/>
      <c r="O92" s="582"/>
      <c r="P92" s="581"/>
      <c r="Q92" s="579"/>
      <c r="R92" s="572"/>
      <c r="S92" s="582"/>
      <c r="T92" s="583"/>
      <c r="U92" s="579"/>
      <c r="V92" s="572"/>
      <c r="W92" s="582"/>
      <c r="X92" s="575"/>
      <c r="Y92" s="607"/>
      <c r="Z92" s="607"/>
      <c r="AA92" s="567" t="str">
        <f t="shared" si="6"/>
        <v>No hay ejecución</v>
      </c>
      <c r="AB92" s="568" t="str">
        <f t="shared" si="7"/>
        <v>NA</v>
      </c>
      <c r="AC92" s="575"/>
      <c r="AD92" s="575"/>
      <c r="AE92" s="575"/>
      <c r="AF92" s="576"/>
      <c r="AG92" s="576"/>
      <c r="AH92" s="575"/>
      <c r="AI92" s="575"/>
      <c r="AJ92" s="575"/>
      <c r="AK92" s="576"/>
      <c r="AL92" s="576"/>
      <c r="AM92" s="575"/>
      <c r="AN92" s="575"/>
      <c r="AO92" s="575"/>
      <c r="AP92" s="575"/>
      <c r="AQ92" s="575"/>
    </row>
    <row r="93" spans="1:43" ht="35.25" customHeight="1" thickTop="1" thickBot="1">
      <c r="A93" s="563">
        <v>10.1</v>
      </c>
      <c r="B93" s="564">
        <v>0</v>
      </c>
      <c r="C93" s="564">
        <v>0</v>
      </c>
      <c r="D93" s="564">
        <v>0</v>
      </c>
      <c r="E93" s="564">
        <v>0</v>
      </c>
      <c r="F93" s="577" t="s">
        <v>1287</v>
      </c>
      <c r="G93" s="605">
        <v>50</v>
      </c>
      <c r="H93" s="605">
        <v>50</v>
      </c>
      <c r="I93" s="567">
        <f t="shared" si="4"/>
        <v>1</v>
      </c>
      <c r="J93" s="568" t="str">
        <f t="shared" si="5"/>
        <v>De acuerdo con lo programado</v>
      </c>
      <c r="K93" s="578"/>
      <c r="L93" s="581"/>
      <c r="M93" s="579"/>
      <c r="N93" s="572"/>
      <c r="O93" s="582"/>
      <c r="P93" s="581"/>
      <c r="Q93" s="579"/>
      <c r="R93" s="572"/>
      <c r="S93" s="582"/>
      <c r="T93" s="583"/>
      <c r="U93" s="579"/>
      <c r="V93" s="572"/>
      <c r="W93" s="582"/>
      <c r="X93" s="575"/>
      <c r="Y93" s="607">
        <v>40</v>
      </c>
      <c r="Z93" s="607">
        <v>40</v>
      </c>
      <c r="AA93" s="567">
        <f t="shared" si="6"/>
        <v>1</v>
      </c>
      <c r="AB93" s="568" t="str">
        <f t="shared" si="7"/>
        <v>De acuerdo con lo programado</v>
      </c>
      <c r="AC93" s="575"/>
      <c r="AD93" s="575"/>
      <c r="AE93" s="575"/>
      <c r="AF93" s="576"/>
      <c r="AG93" s="576"/>
      <c r="AH93" s="575"/>
      <c r="AI93" s="575"/>
      <c r="AJ93" s="575"/>
      <c r="AK93" s="576"/>
      <c r="AL93" s="576"/>
      <c r="AM93" s="575"/>
      <c r="AN93" s="575"/>
      <c r="AO93" s="575"/>
      <c r="AP93" s="575"/>
      <c r="AQ93" s="575"/>
    </row>
    <row r="94" spans="1:43" ht="35.25" customHeight="1" thickTop="1" thickBot="1">
      <c r="A94" s="563">
        <v>10.1</v>
      </c>
      <c r="B94" s="564"/>
      <c r="C94" s="564"/>
      <c r="D94" s="564"/>
      <c r="E94" s="564"/>
      <c r="F94" s="577" t="s">
        <v>1287</v>
      </c>
      <c r="G94" s="605"/>
      <c r="H94" s="605"/>
      <c r="I94" s="567" t="str">
        <f t="shared" si="4"/>
        <v>No hay ejecución</v>
      </c>
      <c r="J94" s="568" t="str">
        <f t="shared" si="5"/>
        <v>NA</v>
      </c>
      <c r="K94" s="578"/>
      <c r="L94" s="581"/>
      <c r="M94" s="579"/>
      <c r="N94" s="572"/>
      <c r="O94" s="582"/>
      <c r="P94" s="581"/>
      <c r="Q94" s="579"/>
      <c r="R94" s="572"/>
      <c r="S94" s="582"/>
      <c r="T94" s="583"/>
      <c r="U94" s="579"/>
      <c r="V94" s="572"/>
      <c r="W94" s="582"/>
      <c r="X94" s="575"/>
      <c r="Y94" s="607"/>
      <c r="Z94" s="607"/>
      <c r="AA94" s="567" t="str">
        <f t="shared" si="6"/>
        <v>No hay ejecución</v>
      </c>
      <c r="AB94" s="568" t="str">
        <f t="shared" si="7"/>
        <v>NA</v>
      </c>
      <c r="AC94" s="575"/>
      <c r="AD94" s="575"/>
      <c r="AE94" s="575"/>
      <c r="AF94" s="576"/>
      <c r="AG94" s="576"/>
      <c r="AH94" s="575"/>
      <c r="AI94" s="575"/>
      <c r="AJ94" s="575"/>
      <c r="AK94" s="576"/>
      <c r="AL94" s="576"/>
      <c r="AM94" s="575"/>
      <c r="AN94" s="575"/>
      <c r="AO94" s="575"/>
      <c r="AP94" s="575"/>
      <c r="AQ94" s="575"/>
    </row>
    <row r="95" spans="1:43" ht="35.25" customHeight="1" thickTop="1" thickBot="1">
      <c r="A95" s="563">
        <v>10.1</v>
      </c>
      <c r="B95" s="564"/>
      <c r="C95" s="564"/>
      <c r="D95" s="564"/>
      <c r="E95" s="564"/>
      <c r="F95" s="577" t="s">
        <v>1287</v>
      </c>
      <c r="G95" s="605"/>
      <c r="H95" s="605"/>
      <c r="I95" s="567" t="str">
        <f t="shared" si="4"/>
        <v>No hay ejecución</v>
      </c>
      <c r="J95" s="568" t="str">
        <f t="shared" si="5"/>
        <v>NA</v>
      </c>
      <c r="K95" s="578"/>
      <c r="L95" s="581"/>
      <c r="M95" s="579"/>
      <c r="N95" s="572"/>
      <c r="O95" s="582"/>
      <c r="P95" s="581"/>
      <c r="Q95" s="579"/>
      <c r="R95" s="572"/>
      <c r="S95" s="582"/>
      <c r="T95" s="583"/>
      <c r="U95" s="579"/>
      <c r="V95" s="572"/>
      <c r="W95" s="582"/>
      <c r="X95" s="575"/>
      <c r="Y95" s="607"/>
      <c r="Z95" s="607"/>
      <c r="AA95" s="567" t="str">
        <f t="shared" si="6"/>
        <v>No hay ejecución</v>
      </c>
      <c r="AB95" s="568" t="str">
        <f t="shared" si="7"/>
        <v>NA</v>
      </c>
      <c r="AC95" s="575"/>
      <c r="AD95" s="575"/>
      <c r="AE95" s="575"/>
      <c r="AF95" s="576"/>
      <c r="AG95" s="576"/>
      <c r="AH95" s="575"/>
      <c r="AI95" s="575"/>
      <c r="AJ95" s="575"/>
      <c r="AK95" s="576"/>
      <c r="AL95" s="576"/>
      <c r="AM95" s="575"/>
      <c r="AN95" s="575"/>
      <c r="AO95" s="575"/>
      <c r="AP95" s="575"/>
      <c r="AQ95" s="575"/>
    </row>
    <row r="96" spans="1:43" ht="35.25" customHeight="1" thickTop="1" thickBot="1">
      <c r="A96" s="563">
        <v>10.1</v>
      </c>
      <c r="B96" s="564"/>
      <c r="C96" s="564"/>
      <c r="D96" s="564"/>
      <c r="E96" s="564"/>
      <c r="F96" s="577" t="s">
        <v>1287</v>
      </c>
      <c r="G96" s="605"/>
      <c r="H96" s="605"/>
      <c r="I96" s="567" t="str">
        <f t="shared" si="4"/>
        <v>No hay ejecución</v>
      </c>
      <c r="J96" s="568" t="str">
        <f t="shared" si="5"/>
        <v>NA</v>
      </c>
      <c r="K96" s="578"/>
      <c r="L96" s="581"/>
      <c r="M96" s="579"/>
      <c r="N96" s="572"/>
      <c r="O96" s="582"/>
      <c r="P96" s="581"/>
      <c r="Q96" s="579"/>
      <c r="R96" s="572"/>
      <c r="S96" s="582"/>
      <c r="T96" s="583"/>
      <c r="U96" s="579"/>
      <c r="V96" s="572"/>
      <c r="W96" s="582"/>
      <c r="X96" s="575"/>
      <c r="Y96" s="607"/>
      <c r="Z96" s="607"/>
      <c r="AA96" s="567" t="str">
        <f t="shared" si="6"/>
        <v>No hay ejecución</v>
      </c>
      <c r="AB96" s="568" t="str">
        <f t="shared" si="7"/>
        <v>NA</v>
      </c>
      <c r="AC96" s="575"/>
      <c r="AD96" s="575"/>
      <c r="AE96" s="575"/>
      <c r="AF96" s="576"/>
      <c r="AG96" s="576"/>
      <c r="AH96" s="575"/>
      <c r="AI96" s="575"/>
      <c r="AJ96" s="575"/>
      <c r="AK96" s="576"/>
      <c r="AL96" s="576"/>
      <c r="AM96" s="575"/>
      <c r="AN96" s="575"/>
      <c r="AO96" s="575"/>
      <c r="AP96" s="575"/>
      <c r="AQ96" s="575"/>
    </row>
    <row r="97" spans="1:43" ht="35.25" customHeight="1" thickTop="1" thickBot="1">
      <c r="A97" s="563">
        <v>10.1</v>
      </c>
      <c r="B97" s="564"/>
      <c r="C97" s="564"/>
      <c r="D97" s="564"/>
      <c r="E97" s="564"/>
      <c r="F97" s="577" t="s">
        <v>1287</v>
      </c>
      <c r="G97" s="605"/>
      <c r="H97" s="605"/>
      <c r="I97" s="567" t="str">
        <f t="shared" si="4"/>
        <v>No hay ejecución</v>
      </c>
      <c r="J97" s="568" t="str">
        <f t="shared" si="5"/>
        <v>NA</v>
      </c>
      <c r="K97" s="578"/>
      <c r="L97" s="581"/>
      <c r="M97" s="579"/>
      <c r="N97" s="572"/>
      <c r="O97" s="582"/>
      <c r="P97" s="581"/>
      <c r="Q97" s="579"/>
      <c r="R97" s="572"/>
      <c r="S97" s="582"/>
      <c r="T97" s="583"/>
      <c r="U97" s="579"/>
      <c r="V97" s="572"/>
      <c r="W97" s="582"/>
      <c r="X97" s="575"/>
      <c r="Y97" s="607"/>
      <c r="Z97" s="607"/>
      <c r="AA97" s="567" t="str">
        <f t="shared" si="6"/>
        <v>No hay ejecución</v>
      </c>
      <c r="AB97" s="568" t="str">
        <f t="shared" si="7"/>
        <v>NA</v>
      </c>
      <c r="AC97" s="575"/>
      <c r="AD97" s="575"/>
      <c r="AE97" s="575"/>
      <c r="AF97" s="576"/>
      <c r="AG97" s="576"/>
      <c r="AH97" s="575"/>
      <c r="AI97" s="575"/>
      <c r="AJ97" s="575"/>
      <c r="AK97" s="576"/>
      <c r="AL97" s="576"/>
      <c r="AM97" s="575"/>
      <c r="AN97" s="575"/>
      <c r="AO97" s="575"/>
      <c r="AP97" s="575"/>
      <c r="AQ97" s="575"/>
    </row>
    <row r="98" spans="1:43" ht="35.25" customHeight="1" thickTop="1" thickBot="1">
      <c r="A98" s="563">
        <v>10.199999999999999</v>
      </c>
      <c r="B98" s="564">
        <v>0</v>
      </c>
      <c r="C98" s="564">
        <v>0</v>
      </c>
      <c r="D98" s="564">
        <v>0</v>
      </c>
      <c r="E98" s="564">
        <v>0</v>
      </c>
      <c r="F98" s="577" t="s">
        <v>1288</v>
      </c>
      <c r="G98" s="605">
        <v>6</v>
      </c>
      <c r="H98" s="605">
        <v>6</v>
      </c>
      <c r="I98" s="567">
        <f t="shared" si="4"/>
        <v>1</v>
      </c>
      <c r="J98" s="568" t="str">
        <f t="shared" si="5"/>
        <v>De acuerdo con lo programado</v>
      </c>
      <c r="K98" s="578"/>
      <c r="L98" s="581"/>
      <c r="M98" s="579"/>
      <c r="N98" s="572"/>
      <c r="O98" s="582"/>
      <c r="P98" s="581"/>
      <c r="Q98" s="579"/>
      <c r="R98" s="572"/>
      <c r="S98" s="582"/>
      <c r="T98" s="583"/>
      <c r="U98" s="579"/>
      <c r="V98" s="572"/>
      <c r="W98" s="582"/>
      <c r="X98" s="575"/>
      <c r="Y98" s="607">
        <v>6</v>
      </c>
      <c r="Z98" s="607">
        <v>6</v>
      </c>
      <c r="AA98" s="567">
        <f t="shared" si="6"/>
        <v>1</v>
      </c>
      <c r="AB98" s="568" t="str">
        <f t="shared" si="7"/>
        <v>De acuerdo con lo programado</v>
      </c>
      <c r="AC98" s="575"/>
      <c r="AD98" s="575"/>
      <c r="AE98" s="575"/>
      <c r="AF98" s="576"/>
      <c r="AG98" s="576"/>
      <c r="AH98" s="575"/>
      <c r="AI98" s="575"/>
      <c r="AJ98" s="575"/>
      <c r="AK98" s="576"/>
      <c r="AL98" s="576"/>
      <c r="AM98" s="575"/>
      <c r="AN98" s="575"/>
      <c r="AO98" s="575"/>
      <c r="AP98" s="575"/>
      <c r="AQ98" s="575"/>
    </row>
    <row r="99" spans="1:43" ht="35.25" customHeight="1" thickTop="1" thickBot="1">
      <c r="A99" s="563">
        <v>10.199999999999999</v>
      </c>
      <c r="B99" s="564"/>
      <c r="C99" s="564"/>
      <c r="D99" s="564"/>
      <c r="E99" s="564"/>
      <c r="F99" s="577" t="s">
        <v>1288</v>
      </c>
      <c r="G99" s="605"/>
      <c r="H99" s="605"/>
      <c r="I99" s="567" t="str">
        <f t="shared" si="4"/>
        <v>No hay ejecución</v>
      </c>
      <c r="J99" s="568" t="str">
        <f t="shared" si="5"/>
        <v>NA</v>
      </c>
      <c r="K99" s="578"/>
      <c r="L99" s="581"/>
      <c r="M99" s="579"/>
      <c r="N99" s="572"/>
      <c r="O99" s="582"/>
      <c r="P99" s="581"/>
      <c r="Q99" s="579"/>
      <c r="R99" s="572"/>
      <c r="S99" s="582"/>
      <c r="T99" s="583"/>
      <c r="U99" s="579"/>
      <c r="V99" s="572"/>
      <c r="W99" s="582"/>
      <c r="X99" s="575"/>
      <c r="Y99" s="607"/>
      <c r="Z99" s="607"/>
      <c r="AA99" s="567" t="str">
        <f t="shared" si="6"/>
        <v>No hay ejecución</v>
      </c>
      <c r="AB99" s="568" t="str">
        <f t="shared" si="7"/>
        <v>NA</v>
      </c>
      <c r="AC99" s="575"/>
      <c r="AD99" s="575"/>
      <c r="AE99" s="575"/>
      <c r="AF99" s="576"/>
      <c r="AG99" s="576"/>
      <c r="AH99" s="575"/>
      <c r="AI99" s="575"/>
      <c r="AJ99" s="575"/>
      <c r="AK99" s="576"/>
      <c r="AL99" s="576"/>
      <c r="AM99" s="575"/>
      <c r="AN99" s="575"/>
      <c r="AO99" s="575"/>
      <c r="AP99" s="575"/>
      <c r="AQ99" s="575"/>
    </row>
    <row r="100" spans="1:43" ht="35.25" customHeight="1" thickTop="1" thickBot="1">
      <c r="A100" s="563">
        <v>10.199999999999999</v>
      </c>
      <c r="B100" s="564"/>
      <c r="C100" s="564"/>
      <c r="D100" s="564"/>
      <c r="E100" s="564"/>
      <c r="F100" s="577" t="s">
        <v>1288</v>
      </c>
      <c r="G100" s="605"/>
      <c r="H100" s="605"/>
      <c r="I100" s="567" t="str">
        <f t="shared" si="4"/>
        <v>No hay ejecución</v>
      </c>
      <c r="J100" s="568" t="str">
        <f t="shared" si="5"/>
        <v>NA</v>
      </c>
      <c r="K100" s="578"/>
      <c r="L100" s="581"/>
      <c r="M100" s="579"/>
      <c r="N100" s="572"/>
      <c r="O100" s="582"/>
      <c r="P100" s="581"/>
      <c r="Q100" s="579"/>
      <c r="R100" s="572"/>
      <c r="S100" s="582"/>
      <c r="T100" s="583"/>
      <c r="U100" s="579"/>
      <c r="V100" s="572"/>
      <c r="W100" s="582"/>
      <c r="X100" s="575"/>
      <c r="Y100" s="607"/>
      <c r="Z100" s="607"/>
      <c r="AA100" s="567" t="str">
        <f t="shared" si="6"/>
        <v>No hay ejecución</v>
      </c>
      <c r="AB100" s="568" t="str">
        <f t="shared" si="7"/>
        <v>NA</v>
      </c>
      <c r="AC100" s="575"/>
      <c r="AD100" s="575"/>
      <c r="AE100" s="575"/>
      <c r="AF100" s="576"/>
      <c r="AG100" s="576"/>
      <c r="AH100" s="575"/>
      <c r="AI100" s="575"/>
      <c r="AJ100" s="575"/>
      <c r="AK100" s="576"/>
      <c r="AL100" s="576"/>
      <c r="AM100" s="575"/>
      <c r="AN100" s="575"/>
      <c r="AO100" s="575"/>
      <c r="AP100" s="575"/>
      <c r="AQ100" s="575"/>
    </row>
    <row r="101" spans="1:43" ht="35.25" customHeight="1" thickTop="1" thickBot="1">
      <c r="A101" s="563">
        <v>10.199999999999999</v>
      </c>
      <c r="B101" s="564"/>
      <c r="C101" s="564"/>
      <c r="D101" s="564"/>
      <c r="E101" s="564"/>
      <c r="F101" s="577" t="s">
        <v>1288</v>
      </c>
      <c r="G101" s="605"/>
      <c r="H101" s="605"/>
      <c r="I101" s="567" t="str">
        <f t="shared" si="4"/>
        <v>No hay ejecución</v>
      </c>
      <c r="J101" s="568" t="str">
        <f t="shared" si="5"/>
        <v>NA</v>
      </c>
      <c r="K101" s="578"/>
      <c r="L101" s="581"/>
      <c r="M101" s="579"/>
      <c r="N101" s="572"/>
      <c r="O101" s="582"/>
      <c r="P101" s="581"/>
      <c r="Q101" s="579"/>
      <c r="R101" s="572"/>
      <c r="S101" s="582"/>
      <c r="T101" s="583"/>
      <c r="U101" s="579"/>
      <c r="V101" s="572"/>
      <c r="W101" s="582"/>
      <c r="X101" s="575"/>
      <c r="Y101" s="607"/>
      <c r="Z101" s="607"/>
      <c r="AA101" s="567" t="str">
        <f t="shared" si="6"/>
        <v>No hay ejecución</v>
      </c>
      <c r="AB101" s="568" t="str">
        <f t="shared" si="7"/>
        <v>NA</v>
      </c>
      <c r="AC101" s="575"/>
      <c r="AD101" s="575"/>
      <c r="AE101" s="575"/>
      <c r="AF101" s="576"/>
      <c r="AG101" s="576"/>
      <c r="AH101" s="575"/>
      <c r="AI101" s="575"/>
      <c r="AJ101" s="575"/>
      <c r="AK101" s="576"/>
      <c r="AL101" s="576"/>
      <c r="AM101" s="575"/>
      <c r="AN101" s="575"/>
      <c r="AO101" s="575"/>
      <c r="AP101" s="575"/>
      <c r="AQ101" s="575"/>
    </row>
    <row r="102" spans="1:43" ht="35.25" customHeight="1" thickTop="1" thickBot="1">
      <c r="A102" s="563">
        <v>10.199999999999999</v>
      </c>
      <c r="B102" s="564"/>
      <c r="C102" s="564"/>
      <c r="D102" s="564"/>
      <c r="E102" s="564"/>
      <c r="F102" s="577" t="s">
        <v>1288</v>
      </c>
      <c r="G102" s="605"/>
      <c r="H102" s="605"/>
      <c r="I102" s="567" t="str">
        <f t="shared" si="4"/>
        <v>No hay ejecución</v>
      </c>
      <c r="J102" s="568" t="str">
        <f t="shared" si="5"/>
        <v>NA</v>
      </c>
      <c r="K102" s="578"/>
      <c r="L102" s="581"/>
      <c r="M102" s="579"/>
      <c r="N102" s="572"/>
      <c r="O102" s="582"/>
      <c r="P102" s="581"/>
      <c r="Q102" s="579"/>
      <c r="R102" s="572"/>
      <c r="S102" s="582"/>
      <c r="T102" s="583"/>
      <c r="U102" s="579"/>
      <c r="V102" s="572"/>
      <c r="W102" s="582"/>
      <c r="X102" s="575"/>
      <c r="Y102" s="607"/>
      <c r="Z102" s="607"/>
      <c r="AA102" s="567" t="str">
        <f t="shared" si="6"/>
        <v>No hay ejecución</v>
      </c>
      <c r="AB102" s="568" t="str">
        <f t="shared" si="7"/>
        <v>NA</v>
      </c>
      <c r="AC102" s="575"/>
      <c r="AD102" s="575"/>
      <c r="AE102" s="575"/>
      <c r="AF102" s="576"/>
      <c r="AG102" s="576"/>
      <c r="AH102" s="575"/>
      <c r="AI102" s="575"/>
      <c r="AJ102" s="575"/>
      <c r="AK102" s="576"/>
      <c r="AL102" s="576"/>
      <c r="AM102" s="575"/>
      <c r="AN102" s="575"/>
      <c r="AO102" s="575"/>
      <c r="AP102" s="575"/>
      <c r="AQ102" s="575"/>
    </row>
    <row r="103" spans="1:43" ht="35.25" customHeight="1" thickTop="1" thickBot="1">
      <c r="A103" s="563">
        <v>11</v>
      </c>
      <c r="B103" s="564">
        <v>0</v>
      </c>
      <c r="C103" s="564">
        <v>0</v>
      </c>
      <c r="D103" s="564">
        <v>0</v>
      </c>
      <c r="E103" s="564">
        <v>0</v>
      </c>
      <c r="F103" s="584" t="s">
        <v>1289</v>
      </c>
      <c r="G103" s="608"/>
      <c r="H103" s="608"/>
      <c r="I103" s="567" t="str">
        <f t="shared" si="4"/>
        <v>No hay ejecución</v>
      </c>
      <c r="J103" s="568" t="str">
        <f t="shared" si="5"/>
        <v>NA</v>
      </c>
      <c r="K103" s="586"/>
      <c r="L103" s="581"/>
      <c r="M103" s="579"/>
      <c r="N103" s="572"/>
      <c r="O103" s="582"/>
      <c r="P103" s="581"/>
      <c r="Q103" s="579"/>
      <c r="R103" s="572"/>
      <c r="S103" s="582"/>
      <c r="T103" s="583"/>
      <c r="U103" s="579"/>
      <c r="V103" s="572"/>
      <c r="W103" s="582"/>
      <c r="X103" s="575"/>
      <c r="Y103" s="607"/>
      <c r="Z103" s="607"/>
      <c r="AA103" s="567" t="str">
        <f t="shared" si="6"/>
        <v>No hay ejecución</v>
      </c>
      <c r="AB103" s="568" t="str">
        <f t="shared" si="7"/>
        <v>NA</v>
      </c>
      <c r="AC103" s="575"/>
      <c r="AD103" s="575"/>
      <c r="AE103" s="575"/>
      <c r="AF103" s="576"/>
      <c r="AG103" s="576"/>
      <c r="AH103" s="575"/>
      <c r="AI103" s="575"/>
      <c r="AJ103" s="575"/>
      <c r="AK103" s="576"/>
      <c r="AL103" s="576"/>
      <c r="AM103" s="575"/>
      <c r="AN103" s="575"/>
      <c r="AO103" s="575"/>
      <c r="AP103" s="575"/>
      <c r="AQ103" s="575"/>
    </row>
    <row r="104" spans="1:43" ht="35.25" customHeight="1" thickTop="1" thickBot="1">
      <c r="A104" s="563">
        <v>12</v>
      </c>
      <c r="B104" s="564">
        <v>0</v>
      </c>
      <c r="C104" s="564">
        <v>0</v>
      </c>
      <c r="D104" s="564">
        <v>0</v>
      </c>
      <c r="E104" s="564">
        <v>0</v>
      </c>
      <c r="F104" s="584" t="s">
        <v>1290</v>
      </c>
      <c r="G104" s="608"/>
      <c r="H104" s="608"/>
      <c r="I104" s="567" t="str">
        <f t="shared" si="4"/>
        <v>No hay ejecución</v>
      </c>
      <c r="J104" s="568" t="str">
        <f t="shared" si="5"/>
        <v>NA</v>
      </c>
      <c r="K104" s="586"/>
      <c r="L104" s="581"/>
      <c r="M104" s="579"/>
      <c r="N104" s="572"/>
      <c r="O104" s="582"/>
      <c r="P104" s="581"/>
      <c r="Q104" s="579"/>
      <c r="R104" s="572"/>
      <c r="S104" s="582"/>
      <c r="T104" s="583"/>
      <c r="U104" s="579"/>
      <c r="V104" s="572"/>
      <c r="W104" s="582"/>
      <c r="X104" s="575"/>
      <c r="Y104" s="607"/>
      <c r="Z104" s="607"/>
      <c r="AA104" s="567" t="str">
        <f t="shared" si="6"/>
        <v>No hay ejecución</v>
      </c>
      <c r="AB104" s="568" t="str">
        <f t="shared" si="7"/>
        <v>NA</v>
      </c>
      <c r="AC104" s="575"/>
      <c r="AD104" s="575"/>
      <c r="AE104" s="575"/>
      <c r="AF104" s="576"/>
      <c r="AG104" s="576"/>
      <c r="AH104" s="575"/>
      <c r="AI104" s="575"/>
      <c r="AJ104" s="575"/>
      <c r="AK104" s="576"/>
      <c r="AL104" s="576"/>
      <c r="AM104" s="575"/>
      <c r="AN104" s="575"/>
      <c r="AO104" s="575"/>
      <c r="AP104" s="575"/>
      <c r="AQ104" s="575"/>
    </row>
    <row r="105" spans="1:43" ht="35.25" customHeight="1" thickTop="1" thickBot="1">
      <c r="A105" s="563">
        <v>12.1</v>
      </c>
      <c r="B105" s="564"/>
      <c r="C105" s="564"/>
      <c r="D105" s="564"/>
      <c r="E105" s="564"/>
      <c r="F105" s="577" t="s">
        <v>1291</v>
      </c>
      <c r="G105" s="605">
        <v>1</v>
      </c>
      <c r="H105" s="605">
        <v>1</v>
      </c>
      <c r="I105" s="567">
        <f t="shared" si="4"/>
        <v>1</v>
      </c>
      <c r="J105" s="568" t="str">
        <f t="shared" si="5"/>
        <v>De acuerdo con lo programado</v>
      </c>
      <c r="K105" s="578"/>
      <c r="L105" s="581"/>
      <c r="M105" s="579"/>
      <c r="N105" s="572"/>
      <c r="O105" s="582"/>
      <c r="P105" s="581"/>
      <c r="Q105" s="579"/>
      <c r="R105" s="572"/>
      <c r="S105" s="582"/>
      <c r="T105" s="583"/>
      <c r="U105" s="579"/>
      <c r="V105" s="572"/>
      <c r="W105" s="582"/>
      <c r="X105" s="575"/>
      <c r="Y105" s="607">
        <v>0</v>
      </c>
      <c r="Z105" s="607">
        <v>0</v>
      </c>
      <c r="AA105" s="567" t="str">
        <f t="shared" si="6"/>
        <v>No hay Programación</v>
      </c>
      <c r="AB105" s="568" t="str">
        <f t="shared" si="7"/>
        <v>De acuerdo con lo programado</v>
      </c>
      <c r="AC105" s="575"/>
      <c r="AD105" s="575"/>
      <c r="AE105" s="575"/>
      <c r="AF105" s="576"/>
      <c r="AG105" s="576"/>
      <c r="AH105" s="575"/>
      <c r="AI105" s="575"/>
      <c r="AJ105" s="575"/>
      <c r="AK105" s="576"/>
      <c r="AL105" s="576"/>
      <c r="AM105" s="575"/>
      <c r="AN105" s="575"/>
      <c r="AO105" s="575"/>
      <c r="AP105" s="575"/>
      <c r="AQ105" s="575"/>
    </row>
    <row r="106" spans="1:43" ht="35.25" customHeight="1" thickTop="1" thickBot="1">
      <c r="A106" s="563">
        <v>12.1</v>
      </c>
      <c r="B106" s="564"/>
      <c r="C106" s="564"/>
      <c r="D106" s="564"/>
      <c r="E106" s="564"/>
      <c r="F106" s="577" t="s">
        <v>1291</v>
      </c>
      <c r="G106" s="605"/>
      <c r="H106" s="605"/>
      <c r="I106" s="567" t="str">
        <f t="shared" si="4"/>
        <v>No hay ejecución</v>
      </c>
      <c r="J106" s="568" t="str">
        <f t="shared" si="5"/>
        <v>NA</v>
      </c>
      <c r="K106" s="578"/>
      <c r="L106" s="581"/>
      <c r="M106" s="579"/>
      <c r="N106" s="572"/>
      <c r="O106" s="582"/>
      <c r="P106" s="581"/>
      <c r="Q106" s="579"/>
      <c r="R106" s="572"/>
      <c r="S106" s="582"/>
      <c r="T106" s="583"/>
      <c r="U106" s="579"/>
      <c r="V106" s="572"/>
      <c r="W106" s="582"/>
      <c r="X106" s="575"/>
      <c r="Y106" s="607"/>
      <c r="Z106" s="607"/>
      <c r="AA106" s="567" t="str">
        <f t="shared" si="6"/>
        <v>No hay ejecución</v>
      </c>
      <c r="AB106" s="568" t="str">
        <f t="shared" si="7"/>
        <v>NA</v>
      </c>
      <c r="AC106" s="575"/>
      <c r="AD106" s="575"/>
      <c r="AE106" s="575"/>
      <c r="AF106" s="576"/>
      <c r="AG106" s="576"/>
      <c r="AH106" s="575"/>
      <c r="AI106" s="575"/>
      <c r="AJ106" s="575"/>
      <c r="AK106" s="576"/>
      <c r="AL106" s="576"/>
      <c r="AM106" s="575"/>
      <c r="AN106" s="575"/>
      <c r="AO106" s="575"/>
      <c r="AP106" s="575"/>
      <c r="AQ106" s="575"/>
    </row>
    <row r="107" spans="1:43" ht="35.25" customHeight="1" thickTop="1" thickBot="1">
      <c r="A107" s="563">
        <v>12.2</v>
      </c>
      <c r="B107" s="564"/>
      <c r="C107" s="564"/>
      <c r="D107" s="564"/>
      <c r="E107" s="564"/>
      <c r="F107" s="577" t="s">
        <v>1292</v>
      </c>
      <c r="G107" s="605">
        <v>1</v>
      </c>
      <c r="H107" s="605">
        <v>1</v>
      </c>
      <c r="I107" s="567">
        <f t="shared" si="4"/>
        <v>1</v>
      </c>
      <c r="J107" s="568" t="str">
        <f t="shared" si="5"/>
        <v>De acuerdo con lo programado</v>
      </c>
      <c r="K107" s="578"/>
      <c r="L107" s="581"/>
      <c r="M107" s="579"/>
      <c r="N107" s="572"/>
      <c r="O107" s="582"/>
      <c r="P107" s="581"/>
      <c r="Q107" s="579"/>
      <c r="R107" s="572"/>
      <c r="S107" s="582"/>
      <c r="T107" s="583"/>
      <c r="U107" s="579"/>
      <c r="V107" s="572"/>
      <c r="W107" s="582"/>
      <c r="X107" s="575"/>
      <c r="Y107" s="607">
        <v>1</v>
      </c>
      <c r="Z107" s="607">
        <v>1</v>
      </c>
      <c r="AA107" s="567">
        <f t="shared" si="6"/>
        <v>1</v>
      </c>
      <c r="AB107" s="568" t="str">
        <f t="shared" si="7"/>
        <v>De acuerdo con lo programado</v>
      </c>
      <c r="AC107" s="575"/>
      <c r="AD107" s="575"/>
      <c r="AE107" s="575"/>
      <c r="AF107" s="576"/>
      <c r="AG107" s="576"/>
      <c r="AH107" s="575"/>
      <c r="AI107" s="575"/>
      <c r="AJ107" s="575"/>
      <c r="AK107" s="576"/>
      <c r="AL107" s="576"/>
      <c r="AM107" s="575"/>
      <c r="AN107" s="575"/>
      <c r="AO107" s="575"/>
      <c r="AP107" s="575"/>
      <c r="AQ107" s="575"/>
    </row>
    <row r="108" spans="1:43" ht="35.25" customHeight="1" thickTop="1" thickBot="1">
      <c r="A108" s="563">
        <v>12.2</v>
      </c>
      <c r="B108" s="564"/>
      <c r="C108" s="564"/>
      <c r="D108" s="564"/>
      <c r="E108" s="564"/>
      <c r="F108" s="577" t="s">
        <v>1292</v>
      </c>
      <c r="G108" s="605"/>
      <c r="H108" s="605"/>
      <c r="I108" s="567" t="str">
        <f t="shared" si="4"/>
        <v>No hay ejecución</v>
      </c>
      <c r="J108" s="568" t="str">
        <f t="shared" si="5"/>
        <v>NA</v>
      </c>
      <c r="K108" s="578"/>
      <c r="L108" s="581"/>
      <c r="M108" s="579"/>
      <c r="N108" s="572"/>
      <c r="O108" s="582"/>
      <c r="P108" s="581"/>
      <c r="Q108" s="579"/>
      <c r="R108" s="572"/>
      <c r="S108" s="582"/>
      <c r="T108" s="583"/>
      <c r="U108" s="579"/>
      <c r="V108" s="572"/>
      <c r="W108" s="582"/>
      <c r="X108" s="575"/>
      <c r="Y108" s="607"/>
      <c r="Z108" s="607"/>
      <c r="AA108" s="567" t="str">
        <f t="shared" si="6"/>
        <v>No hay ejecución</v>
      </c>
      <c r="AB108" s="568" t="str">
        <f t="shared" si="7"/>
        <v>NA</v>
      </c>
      <c r="AC108" s="575"/>
      <c r="AD108" s="575"/>
      <c r="AE108" s="575"/>
      <c r="AF108" s="576"/>
      <c r="AG108" s="576"/>
      <c r="AH108" s="575"/>
      <c r="AI108" s="575"/>
      <c r="AJ108" s="575"/>
      <c r="AK108" s="576"/>
      <c r="AL108" s="576"/>
      <c r="AM108" s="575"/>
      <c r="AN108" s="575"/>
      <c r="AO108" s="575"/>
      <c r="AP108" s="575"/>
      <c r="AQ108" s="575"/>
    </row>
    <row r="109" spans="1:43" ht="35.25" customHeight="1" thickTop="1" thickBot="1">
      <c r="A109" s="563">
        <v>13</v>
      </c>
      <c r="B109" s="564">
        <v>0</v>
      </c>
      <c r="C109" s="564">
        <v>0</v>
      </c>
      <c r="D109" s="564">
        <v>0</v>
      </c>
      <c r="E109" s="564">
        <v>0</v>
      </c>
      <c r="F109" s="584" t="s">
        <v>1293</v>
      </c>
      <c r="G109" s="608"/>
      <c r="H109" s="608"/>
      <c r="I109" s="567" t="str">
        <f t="shared" si="4"/>
        <v>No hay ejecución</v>
      </c>
      <c r="J109" s="568" t="str">
        <f t="shared" si="5"/>
        <v>NA</v>
      </c>
      <c r="K109" s="586"/>
      <c r="L109" s="581"/>
      <c r="M109" s="579"/>
      <c r="N109" s="572"/>
      <c r="O109" s="582"/>
      <c r="P109" s="581"/>
      <c r="Q109" s="579"/>
      <c r="R109" s="572"/>
      <c r="S109" s="582"/>
      <c r="T109" s="583"/>
      <c r="U109" s="579"/>
      <c r="V109" s="572"/>
      <c r="W109" s="582"/>
      <c r="X109" s="575"/>
      <c r="Y109" s="607"/>
      <c r="Z109" s="607"/>
      <c r="AA109" s="567" t="str">
        <f t="shared" si="6"/>
        <v>No hay ejecución</v>
      </c>
      <c r="AB109" s="568" t="str">
        <f t="shared" si="7"/>
        <v>NA</v>
      </c>
      <c r="AC109" s="575"/>
      <c r="AD109" s="575"/>
      <c r="AE109" s="575"/>
      <c r="AF109" s="576"/>
      <c r="AG109" s="576"/>
      <c r="AH109" s="575"/>
      <c r="AI109" s="575"/>
      <c r="AJ109" s="575"/>
      <c r="AK109" s="576"/>
      <c r="AL109" s="576"/>
      <c r="AM109" s="575"/>
      <c r="AN109" s="575"/>
      <c r="AO109" s="575"/>
      <c r="AP109" s="575"/>
      <c r="AQ109" s="575"/>
    </row>
    <row r="110" spans="1:43" ht="60.45" customHeight="1" thickTop="1" thickBot="1">
      <c r="A110" s="563">
        <v>13.1</v>
      </c>
      <c r="B110" s="564"/>
      <c r="C110" s="564"/>
      <c r="D110" s="564"/>
      <c r="E110" s="564"/>
      <c r="F110" s="589" t="s">
        <v>1294</v>
      </c>
      <c r="G110" s="610">
        <v>0</v>
      </c>
      <c r="H110" s="610">
        <v>0</v>
      </c>
      <c r="I110" s="567" t="str">
        <f t="shared" si="4"/>
        <v>No hay Programación</v>
      </c>
      <c r="J110" s="568" t="str">
        <f t="shared" si="5"/>
        <v>De acuerdo con lo programado</v>
      </c>
      <c r="K110" s="590"/>
      <c r="L110" s="581"/>
      <c r="M110" s="579"/>
      <c r="N110" s="572"/>
      <c r="O110" s="582"/>
      <c r="P110" s="581"/>
      <c r="Q110" s="579"/>
      <c r="R110" s="572"/>
      <c r="S110" s="582"/>
      <c r="T110" s="583"/>
      <c r="U110" s="579"/>
      <c r="V110" s="572"/>
      <c r="W110" s="582"/>
      <c r="X110" s="575"/>
      <c r="Y110" s="607">
        <v>0</v>
      </c>
      <c r="Z110" s="607">
        <v>0</v>
      </c>
      <c r="AA110" s="567" t="str">
        <f t="shared" si="6"/>
        <v>No hay Programación</v>
      </c>
      <c r="AB110" s="568" t="str">
        <f t="shared" si="7"/>
        <v>De acuerdo con lo programado</v>
      </c>
      <c r="AC110" s="575"/>
      <c r="AD110" s="575"/>
      <c r="AE110" s="575"/>
      <c r="AF110" s="576"/>
      <c r="AG110" s="576"/>
      <c r="AH110" s="575"/>
      <c r="AI110" s="575"/>
      <c r="AJ110" s="575"/>
      <c r="AK110" s="576"/>
      <c r="AL110" s="576"/>
      <c r="AM110" s="575"/>
      <c r="AN110" s="575"/>
      <c r="AO110" s="575"/>
      <c r="AP110" s="575"/>
      <c r="AQ110" s="575"/>
    </row>
    <row r="111" spans="1:43" ht="49.5" customHeight="1" thickTop="1" thickBot="1">
      <c r="A111" s="563">
        <v>13.1</v>
      </c>
      <c r="B111" s="564"/>
      <c r="C111" s="564"/>
      <c r="D111" s="564"/>
      <c r="E111" s="564"/>
      <c r="F111" s="589" t="s">
        <v>1295</v>
      </c>
      <c r="G111" s="610"/>
      <c r="H111" s="610"/>
      <c r="I111" s="567" t="str">
        <f t="shared" si="4"/>
        <v>No hay ejecución</v>
      </c>
      <c r="J111" s="568" t="str">
        <f t="shared" si="5"/>
        <v>NA</v>
      </c>
      <c r="K111" s="590"/>
      <c r="L111" s="581"/>
      <c r="M111" s="579"/>
      <c r="N111" s="572"/>
      <c r="O111" s="582"/>
      <c r="P111" s="581"/>
      <c r="Q111" s="579"/>
      <c r="R111" s="572"/>
      <c r="S111" s="582"/>
      <c r="T111" s="583"/>
      <c r="U111" s="579"/>
      <c r="V111" s="572"/>
      <c r="W111" s="582"/>
      <c r="X111" s="575"/>
      <c r="Y111" s="607"/>
      <c r="Z111" s="607"/>
      <c r="AA111" s="567" t="str">
        <f t="shared" si="6"/>
        <v>No hay ejecución</v>
      </c>
      <c r="AB111" s="568" t="str">
        <f t="shared" si="7"/>
        <v>NA</v>
      </c>
      <c r="AC111" s="575"/>
      <c r="AD111" s="575"/>
      <c r="AE111" s="575"/>
      <c r="AF111" s="576"/>
      <c r="AG111" s="576"/>
      <c r="AH111" s="575"/>
      <c r="AI111" s="575"/>
      <c r="AJ111" s="575"/>
      <c r="AK111" s="576"/>
      <c r="AL111" s="576"/>
      <c r="AM111" s="575"/>
      <c r="AN111" s="575"/>
      <c r="AO111" s="575"/>
      <c r="AP111" s="575"/>
      <c r="AQ111" s="575"/>
    </row>
    <row r="112" spans="1:43" ht="46.2" thickTop="1" thickBot="1">
      <c r="A112" s="563">
        <v>13.1</v>
      </c>
      <c r="B112" s="564"/>
      <c r="C112" s="564"/>
      <c r="D112" s="564"/>
      <c r="E112" s="564"/>
      <c r="F112" s="589" t="s">
        <v>1296</v>
      </c>
      <c r="G112" s="610"/>
      <c r="H112" s="610"/>
      <c r="I112" s="567" t="str">
        <f t="shared" si="4"/>
        <v>No hay ejecución</v>
      </c>
      <c r="J112" s="568" t="str">
        <f t="shared" si="5"/>
        <v>NA</v>
      </c>
      <c r="K112" s="591"/>
      <c r="L112" s="581"/>
      <c r="M112" s="579"/>
      <c r="N112" s="572"/>
      <c r="O112" s="582"/>
      <c r="P112" s="581"/>
      <c r="Q112" s="579"/>
      <c r="R112" s="572"/>
      <c r="S112" s="582"/>
      <c r="T112" s="583"/>
      <c r="U112" s="579"/>
      <c r="V112" s="572"/>
      <c r="W112" s="582"/>
      <c r="X112" s="575"/>
      <c r="Y112" s="607"/>
      <c r="Z112" s="607"/>
      <c r="AA112" s="567" t="str">
        <f t="shared" si="6"/>
        <v>No hay ejecución</v>
      </c>
      <c r="AB112" s="568" t="str">
        <f t="shared" si="7"/>
        <v>NA</v>
      </c>
      <c r="AC112" s="575"/>
      <c r="AD112" s="575"/>
      <c r="AE112" s="575"/>
      <c r="AF112" s="576"/>
      <c r="AG112" s="576"/>
      <c r="AH112" s="575"/>
      <c r="AI112" s="575"/>
      <c r="AJ112" s="575"/>
      <c r="AK112" s="576"/>
      <c r="AL112" s="576"/>
      <c r="AM112" s="575"/>
      <c r="AN112" s="575"/>
      <c r="AO112" s="575"/>
      <c r="AP112" s="575"/>
      <c r="AQ112" s="575"/>
    </row>
    <row r="113" spans="1:43" ht="32.700000000000003" customHeight="1" thickTop="1" thickBot="1">
      <c r="A113" s="563">
        <v>13.2</v>
      </c>
      <c r="B113" s="564"/>
      <c r="C113" s="564"/>
      <c r="D113" s="564"/>
      <c r="E113" s="564"/>
      <c r="F113" s="577" t="s">
        <v>1297</v>
      </c>
      <c r="G113" s="605">
        <v>0</v>
      </c>
      <c r="H113" s="605">
        <v>0</v>
      </c>
      <c r="I113" s="567" t="str">
        <f t="shared" si="4"/>
        <v>No hay Programación</v>
      </c>
      <c r="J113" s="568" t="str">
        <f t="shared" si="5"/>
        <v>De acuerdo con lo programado</v>
      </c>
      <c r="K113" s="592"/>
      <c r="L113" s="581"/>
      <c r="M113" s="579"/>
      <c r="N113" s="572"/>
      <c r="O113" s="582"/>
      <c r="P113" s="581"/>
      <c r="Q113" s="579"/>
      <c r="R113" s="572"/>
      <c r="S113" s="582"/>
      <c r="T113" s="583"/>
      <c r="U113" s="579"/>
      <c r="V113" s="572"/>
      <c r="W113" s="582"/>
      <c r="X113" s="575"/>
      <c r="Y113" s="607">
        <v>0</v>
      </c>
      <c r="Z113" s="607">
        <v>0</v>
      </c>
      <c r="AA113" s="567" t="str">
        <f t="shared" si="6"/>
        <v>No hay Programación</v>
      </c>
      <c r="AB113" s="568" t="str">
        <f t="shared" si="7"/>
        <v>De acuerdo con lo programado</v>
      </c>
      <c r="AC113" s="575"/>
      <c r="AD113" s="575"/>
      <c r="AE113" s="575"/>
      <c r="AF113" s="576"/>
      <c r="AG113" s="576"/>
      <c r="AH113" s="575"/>
      <c r="AI113" s="575"/>
      <c r="AJ113" s="575"/>
      <c r="AK113" s="576"/>
      <c r="AL113" s="576"/>
      <c r="AM113" s="575"/>
      <c r="AN113" s="575"/>
      <c r="AO113" s="575"/>
      <c r="AP113" s="575"/>
      <c r="AQ113" s="575"/>
    </row>
    <row r="114" spans="1:43" ht="35.25" customHeight="1" thickTop="1" thickBot="1">
      <c r="A114" s="563">
        <v>13.2</v>
      </c>
      <c r="B114" s="564"/>
      <c r="C114" s="564"/>
      <c r="D114" s="564"/>
      <c r="E114" s="564"/>
      <c r="F114" s="577" t="s">
        <v>1297</v>
      </c>
      <c r="G114" s="605"/>
      <c r="H114" s="605"/>
      <c r="I114" s="567" t="str">
        <f t="shared" si="4"/>
        <v>No hay ejecución</v>
      </c>
      <c r="J114" s="568" t="str">
        <f t="shared" si="5"/>
        <v>NA</v>
      </c>
      <c r="K114" s="592"/>
      <c r="L114" s="581"/>
      <c r="M114" s="579"/>
      <c r="N114" s="572"/>
      <c r="O114" s="582"/>
      <c r="P114" s="581"/>
      <c r="Q114" s="579"/>
      <c r="R114" s="572"/>
      <c r="S114" s="582"/>
      <c r="T114" s="583"/>
      <c r="U114" s="579"/>
      <c r="V114" s="572"/>
      <c r="W114" s="582"/>
      <c r="X114" s="575"/>
      <c r="Y114" s="607"/>
      <c r="Z114" s="607"/>
      <c r="AA114" s="567" t="str">
        <f t="shared" si="6"/>
        <v>No hay ejecución</v>
      </c>
      <c r="AB114" s="568" t="str">
        <f t="shared" si="7"/>
        <v>NA</v>
      </c>
      <c r="AC114" s="575"/>
      <c r="AD114" s="575"/>
      <c r="AE114" s="575"/>
      <c r="AF114" s="576"/>
      <c r="AG114" s="576"/>
      <c r="AH114" s="575"/>
      <c r="AI114" s="575"/>
      <c r="AJ114" s="575"/>
      <c r="AK114" s="576"/>
      <c r="AL114" s="576"/>
      <c r="AM114" s="575"/>
      <c r="AN114" s="575"/>
      <c r="AO114" s="575"/>
      <c r="AP114" s="575"/>
      <c r="AQ114" s="575"/>
    </row>
    <row r="115" spans="1:43" ht="35.25" customHeight="1" thickTop="1" thickBot="1">
      <c r="A115" s="563">
        <v>13.2</v>
      </c>
      <c r="B115" s="564"/>
      <c r="C115" s="564"/>
      <c r="D115" s="564"/>
      <c r="E115" s="564"/>
      <c r="F115" s="577" t="s">
        <v>1297</v>
      </c>
      <c r="G115" s="605"/>
      <c r="H115" s="605"/>
      <c r="I115" s="567" t="str">
        <f t="shared" si="4"/>
        <v>No hay ejecución</v>
      </c>
      <c r="J115" s="568" t="str">
        <f t="shared" si="5"/>
        <v>NA</v>
      </c>
      <c r="K115" s="578"/>
      <c r="L115" s="581"/>
      <c r="M115" s="579"/>
      <c r="N115" s="572"/>
      <c r="O115" s="582"/>
      <c r="P115" s="581"/>
      <c r="Q115" s="579"/>
      <c r="R115" s="572"/>
      <c r="S115" s="582"/>
      <c r="T115" s="583"/>
      <c r="U115" s="579"/>
      <c r="V115" s="572"/>
      <c r="W115" s="582"/>
      <c r="X115" s="575"/>
      <c r="Y115" s="607"/>
      <c r="Z115" s="607"/>
      <c r="AA115" s="567" t="str">
        <f t="shared" si="6"/>
        <v>No hay ejecución</v>
      </c>
      <c r="AB115" s="568" t="str">
        <f t="shared" si="7"/>
        <v>NA</v>
      </c>
      <c r="AC115" s="575"/>
      <c r="AD115" s="575"/>
      <c r="AE115" s="575"/>
      <c r="AF115" s="576"/>
      <c r="AG115" s="576"/>
      <c r="AH115" s="575"/>
      <c r="AI115" s="575"/>
      <c r="AJ115" s="575"/>
      <c r="AK115" s="576"/>
      <c r="AL115" s="576"/>
      <c r="AM115" s="575"/>
      <c r="AN115" s="575"/>
      <c r="AO115" s="575"/>
      <c r="AP115" s="575"/>
      <c r="AQ115" s="575"/>
    </row>
    <row r="116" spans="1:43" ht="35.25" customHeight="1" thickTop="1" thickBot="1">
      <c r="A116" s="563">
        <v>13.3</v>
      </c>
      <c r="B116" s="564"/>
      <c r="C116" s="564"/>
      <c r="D116" s="564"/>
      <c r="E116" s="564"/>
      <c r="F116" s="577" t="s">
        <v>1298</v>
      </c>
      <c r="G116" s="605">
        <v>50</v>
      </c>
      <c r="H116" s="605">
        <v>50</v>
      </c>
      <c r="I116" s="567">
        <f t="shared" si="4"/>
        <v>1</v>
      </c>
      <c r="J116" s="568" t="str">
        <f t="shared" si="5"/>
        <v>De acuerdo con lo programado</v>
      </c>
      <c r="K116" s="578"/>
      <c r="L116" s="581"/>
      <c r="M116" s="579"/>
      <c r="N116" s="572"/>
      <c r="O116" s="582"/>
      <c r="P116" s="581"/>
      <c r="Q116" s="579"/>
      <c r="R116" s="572"/>
      <c r="S116" s="582"/>
      <c r="T116" s="583"/>
      <c r="U116" s="579"/>
      <c r="V116" s="572"/>
      <c r="W116" s="582"/>
      <c r="X116" s="575"/>
      <c r="Y116" s="607">
        <v>40</v>
      </c>
      <c r="Z116" s="607">
        <v>40</v>
      </c>
      <c r="AA116" s="567">
        <f t="shared" si="6"/>
        <v>1</v>
      </c>
      <c r="AB116" s="568" t="str">
        <f t="shared" si="7"/>
        <v>De acuerdo con lo programado</v>
      </c>
      <c r="AC116" s="575"/>
      <c r="AD116" s="575"/>
      <c r="AE116" s="575"/>
      <c r="AF116" s="576"/>
      <c r="AG116" s="576"/>
      <c r="AH116" s="575"/>
      <c r="AI116" s="575"/>
      <c r="AJ116" s="575"/>
      <c r="AK116" s="576"/>
      <c r="AL116" s="576"/>
      <c r="AM116" s="575"/>
      <c r="AN116" s="575"/>
      <c r="AO116" s="575"/>
      <c r="AP116" s="575"/>
      <c r="AQ116" s="575"/>
    </row>
    <row r="117" spans="1:43" ht="35.25" customHeight="1" thickTop="1" thickBot="1">
      <c r="A117" s="563">
        <v>13.4</v>
      </c>
      <c r="B117" s="564"/>
      <c r="C117" s="564"/>
      <c r="D117" s="564"/>
      <c r="E117" s="564"/>
      <c r="F117" s="577" t="s">
        <v>1299</v>
      </c>
      <c r="G117" s="605">
        <v>40</v>
      </c>
      <c r="H117" s="605">
        <v>40</v>
      </c>
      <c r="I117" s="567">
        <f t="shared" si="4"/>
        <v>1</v>
      </c>
      <c r="J117" s="568" t="str">
        <f t="shared" si="5"/>
        <v>De acuerdo con lo programado</v>
      </c>
      <c r="K117" s="578"/>
      <c r="L117" s="581"/>
      <c r="M117" s="579"/>
      <c r="N117" s="572"/>
      <c r="O117" s="582"/>
      <c r="P117" s="581"/>
      <c r="Q117" s="579"/>
      <c r="R117" s="572"/>
      <c r="S117" s="582"/>
      <c r="T117" s="583"/>
      <c r="U117" s="579"/>
      <c r="V117" s="572"/>
      <c r="W117" s="582"/>
      <c r="X117" s="575"/>
      <c r="Y117" s="607">
        <v>40</v>
      </c>
      <c r="Z117" s="607">
        <v>40</v>
      </c>
      <c r="AA117" s="567">
        <f t="shared" si="6"/>
        <v>1</v>
      </c>
      <c r="AB117" s="568" t="str">
        <f t="shared" si="7"/>
        <v>De acuerdo con lo programado</v>
      </c>
      <c r="AC117" s="575"/>
      <c r="AD117" s="575"/>
      <c r="AE117" s="575"/>
      <c r="AF117" s="576"/>
      <c r="AG117" s="576"/>
      <c r="AH117" s="575"/>
      <c r="AI117" s="575"/>
      <c r="AJ117" s="575"/>
      <c r="AK117" s="576"/>
      <c r="AL117" s="576"/>
      <c r="AM117" s="575"/>
      <c r="AN117" s="575"/>
      <c r="AO117" s="575"/>
      <c r="AP117" s="575"/>
      <c r="AQ117" s="575"/>
    </row>
    <row r="118" spans="1:43" ht="35.25" customHeight="1" thickTop="1" thickBot="1">
      <c r="A118" s="563">
        <v>13.5</v>
      </c>
      <c r="B118" s="564"/>
      <c r="C118" s="564"/>
      <c r="D118" s="564"/>
      <c r="E118" s="564"/>
      <c r="F118" s="577" t="s">
        <v>1300</v>
      </c>
      <c r="G118" s="605">
        <v>45</v>
      </c>
      <c r="H118" s="605">
        <v>45</v>
      </c>
      <c r="I118" s="567">
        <f t="shared" si="4"/>
        <v>1</v>
      </c>
      <c r="J118" s="568" t="str">
        <f t="shared" si="5"/>
        <v>De acuerdo con lo programado</v>
      </c>
      <c r="K118" s="578"/>
      <c r="L118" s="581"/>
      <c r="M118" s="579"/>
      <c r="N118" s="572"/>
      <c r="O118" s="582"/>
      <c r="P118" s="581"/>
      <c r="Q118" s="579"/>
      <c r="R118" s="572"/>
      <c r="S118" s="582"/>
      <c r="T118" s="583"/>
      <c r="U118" s="579"/>
      <c r="V118" s="572"/>
      <c r="W118" s="582"/>
      <c r="X118" s="575"/>
      <c r="Y118" s="607">
        <v>45</v>
      </c>
      <c r="Z118" s="607">
        <v>45</v>
      </c>
      <c r="AA118" s="567">
        <f t="shared" si="6"/>
        <v>1</v>
      </c>
      <c r="AB118" s="568" t="str">
        <f t="shared" si="7"/>
        <v>De acuerdo con lo programado</v>
      </c>
      <c r="AC118" s="575"/>
      <c r="AD118" s="575"/>
      <c r="AE118" s="575"/>
      <c r="AF118" s="576"/>
      <c r="AG118" s="576"/>
      <c r="AH118" s="575"/>
      <c r="AI118" s="575"/>
      <c r="AJ118" s="575"/>
      <c r="AK118" s="576"/>
      <c r="AL118" s="576"/>
      <c r="AM118" s="575"/>
      <c r="AN118" s="575"/>
      <c r="AO118" s="575"/>
      <c r="AP118" s="575"/>
      <c r="AQ118" s="575"/>
    </row>
    <row r="119" spans="1:43" ht="35.25" customHeight="1" thickTop="1" thickBot="1">
      <c r="A119" s="563">
        <v>13.6</v>
      </c>
      <c r="B119" s="564"/>
      <c r="C119" s="564"/>
      <c r="D119" s="564"/>
      <c r="E119" s="564"/>
      <c r="F119" s="577" t="s">
        <v>1301</v>
      </c>
      <c r="G119" s="605">
        <v>0</v>
      </c>
      <c r="H119" s="605">
        <v>0</v>
      </c>
      <c r="I119" s="567" t="str">
        <f t="shared" si="4"/>
        <v>No hay Programación</v>
      </c>
      <c r="J119" s="568" t="str">
        <f t="shared" si="5"/>
        <v>De acuerdo con lo programado</v>
      </c>
      <c r="K119" s="578"/>
      <c r="L119" s="581"/>
      <c r="M119" s="579"/>
      <c r="N119" s="572"/>
      <c r="O119" s="582"/>
      <c r="P119" s="581"/>
      <c r="Q119" s="579"/>
      <c r="R119" s="572"/>
      <c r="S119" s="582"/>
      <c r="T119" s="583"/>
      <c r="U119" s="579"/>
      <c r="V119" s="572"/>
      <c r="W119" s="582"/>
      <c r="X119" s="575"/>
      <c r="Y119" s="607">
        <v>0</v>
      </c>
      <c r="Z119" s="607">
        <v>0</v>
      </c>
      <c r="AA119" s="567" t="str">
        <f t="shared" si="6"/>
        <v>No hay Programación</v>
      </c>
      <c r="AB119" s="568" t="str">
        <f t="shared" si="7"/>
        <v>De acuerdo con lo programado</v>
      </c>
      <c r="AC119" s="575"/>
      <c r="AD119" s="575"/>
      <c r="AE119" s="575"/>
      <c r="AF119" s="576"/>
      <c r="AG119" s="576"/>
      <c r="AH119" s="575"/>
      <c r="AI119" s="575"/>
      <c r="AJ119" s="575"/>
      <c r="AK119" s="576"/>
      <c r="AL119" s="576"/>
      <c r="AM119" s="575"/>
      <c r="AN119" s="575"/>
      <c r="AO119" s="575"/>
      <c r="AP119" s="575"/>
      <c r="AQ119" s="575"/>
    </row>
    <row r="120" spans="1:43" ht="35.25" customHeight="1" thickTop="1" thickBot="1">
      <c r="A120" s="563">
        <v>13.7</v>
      </c>
      <c r="B120" s="564"/>
      <c r="C120" s="564"/>
      <c r="D120" s="564"/>
      <c r="E120" s="564"/>
      <c r="F120" s="577" t="s">
        <v>1302</v>
      </c>
      <c r="G120" s="605">
        <v>60</v>
      </c>
      <c r="H120" s="605">
        <v>60</v>
      </c>
      <c r="I120" s="567">
        <f t="shared" si="4"/>
        <v>1</v>
      </c>
      <c r="J120" s="568" t="str">
        <f t="shared" si="5"/>
        <v>De acuerdo con lo programado</v>
      </c>
      <c r="K120" s="578"/>
      <c r="L120" s="581"/>
      <c r="M120" s="579"/>
      <c r="N120" s="572"/>
      <c r="O120" s="582"/>
      <c r="P120" s="581"/>
      <c r="Q120" s="579"/>
      <c r="R120" s="572"/>
      <c r="S120" s="582"/>
      <c r="T120" s="583"/>
      <c r="U120" s="579"/>
      <c r="V120" s="572"/>
      <c r="W120" s="582"/>
      <c r="X120" s="575"/>
      <c r="Y120" s="607">
        <v>60</v>
      </c>
      <c r="Z120" s="607">
        <v>60</v>
      </c>
      <c r="AA120" s="567">
        <f t="shared" si="6"/>
        <v>1</v>
      </c>
      <c r="AB120" s="568" t="str">
        <f t="shared" si="7"/>
        <v>De acuerdo con lo programado</v>
      </c>
      <c r="AC120" s="575"/>
      <c r="AD120" s="575"/>
      <c r="AE120" s="575"/>
      <c r="AF120" s="576"/>
      <c r="AG120" s="576"/>
      <c r="AH120" s="575"/>
      <c r="AI120" s="575"/>
      <c r="AJ120" s="575"/>
      <c r="AK120" s="576"/>
      <c r="AL120" s="576"/>
      <c r="AM120" s="575"/>
      <c r="AN120" s="575"/>
      <c r="AO120" s="575"/>
      <c r="AP120" s="575"/>
      <c r="AQ120" s="575"/>
    </row>
    <row r="121" spans="1:43" ht="35.25" customHeight="1" thickTop="1" thickBot="1">
      <c r="A121" s="563">
        <v>13.8</v>
      </c>
      <c r="B121" s="564"/>
      <c r="C121" s="564"/>
      <c r="D121" s="564"/>
      <c r="E121" s="564"/>
      <c r="F121" s="577" t="s">
        <v>1303</v>
      </c>
      <c r="G121" s="605">
        <v>0</v>
      </c>
      <c r="H121" s="605">
        <v>0</v>
      </c>
      <c r="I121" s="567" t="str">
        <f t="shared" si="4"/>
        <v>No hay Programación</v>
      </c>
      <c r="J121" s="568" t="str">
        <f t="shared" si="5"/>
        <v>De acuerdo con lo programado</v>
      </c>
      <c r="K121" s="592"/>
      <c r="L121" s="581"/>
      <c r="M121" s="579"/>
      <c r="N121" s="572"/>
      <c r="O121" s="582"/>
      <c r="P121" s="581"/>
      <c r="Q121" s="579"/>
      <c r="R121" s="572"/>
      <c r="S121" s="582"/>
      <c r="T121" s="583"/>
      <c r="U121" s="579"/>
      <c r="V121" s="572"/>
      <c r="W121" s="582"/>
      <c r="X121" s="575"/>
      <c r="Y121" s="607">
        <v>0</v>
      </c>
      <c r="Z121" s="607">
        <v>0</v>
      </c>
      <c r="AA121" s="567" t="str">
        <f t="shared" si="6"/>
        <v>No hay Programación</v>
      </c>
      <c r="AB121" s="568" t="str">
        <f t="shared" si="7"/>
        <v>De acuerdo con lo programado</v>
      </c>
      <c r="AC121" s="575"/>
      <c r="AD121" s="575"/>
      <c r="AE121" s="575"/>
      <c r="AF121" s="576"/>
      <c r="AG121" s="576"/>
      <c r="AH121" s="575"/>
      <c r="AI121" s="575"/>
      <c r="AJ121" s="575"/>
      <c r="AK121" s="576"/>
      <c r="AL121" s="576"/>
      <c r="AM121" s="575"/>
      <c r="AN121" s="575"/>
      <c r="AO121" s="575"/>
      <c r="AP121" s="575"/>
      <c r="AQ121" s="575"/>
    </row>
    <row r="122" spans="1:43" ht="35.25" customHeight="1" thickTop="1" thickBot="1">
      <c r="A122" s="563">
        <v>13.8</v>
      </c>
      <c r="B122" s="564"/>
      <c r="C122" s="564"/>
      <c r="D122" s="564"/>
      <c r="E122" s="564"/>
      <c r="F122" s="577" t="s">
        <v>1303</v>
      </c>
      <c r="G122" s="605"/>
      <c r="H122" s="605"/>
      <c r="I122" s="567" t="str">
        <f t="shared" si="4"/>
        <v>No hay ejecución</v>
      </c>
      <c r="J122" s="568" t="str">
        <f t="shared" si="5"/>
        <v>NA</v>
      </c>
      <c r="K122" s="578"/>
      <c r="L122" s="581"/>
      <c r="M122" s="579"/>
      <c r="N122" s="572"/>
      <c r="O122" s="582"/>
      <c r="P122" s="581"/>
      <c r="Q122" s="579"/>
      <c r="R122" s="572"/>
      <c r="S122" s="582"/>
      <c r="T122" s="583"/>
      <c r="U122" s="579"/>
      <c r="V122" s="572"/>
      <c r="W122" s="582"/>
      <c r="X122" s="575"/>
      <c r="Y122" s="607"/>
      <c r="Z122" s="607"/>
      <c r="AA122" s="567" t="str">
        <f t="shared" si="6"/>
        <v>No hay ejecución</v>
      </c>
      <c r="AB122" s="568" t="str">
        <f t="shared" si="7"/>
        <v>NA</v>
      </c>
      <c r="AC122" s="575"/>
      <c r="AD122" s="575"/>
      <c r="AE122" s="575"/>
      <c r="AF122" s="576"/>
      <c r="AG122" s="576"/>
      <c r="AH122" s="575"/>
      <c r="AI122" s="575"/>
      <c r="AJ122" s="575"/>
      <c r="AK122" s="576"/>
      <c r="AL122" s="576"/>
      <c r="AM122" s="575"/>
      <c r="AN122" s="575"/>
      <c r="AO122" s="575"/>
      <c r="AP122" s="575"/>
      <c r="AQ122" s="575"/>
    </row>
    <row r="123" spans="1:43" ht="35.25" customHeight="1" thickTop="1" thickBot="1">
      <c r="A123" s="563">
        <v>13.9</v>
      </c>
      <c r="B123" s="564"/>
      <c r="C123" s="564"/>
      <c r="D123" s="564"/>
      <c r="E123" s="564"/>
      <c r="F123" s="577" t="s">
        <v>1304</v>
      </c>
      <c r="G123" s="605">
        <v>0</v>
      </c>
      <c r="H123" s="605">
        <v>0</v>
      </c>
      <c r="I123" s="567" t="str">
        <f t="shared" si="4"/>
        <v>No hay Programación</v>
      </c>
      <c r="J123" s="568" t="str">
        <f t="shared" si="5"/>
        <v>De acuerdo con lo programado</v>
      </c>
      <c r="K123" s="578"/>
      <c r="L123" s="581"/>
      <c r="M123" s="579"/>
      <c r="N123" s="572"/>
      <c r="O123" s="582"/>
      <c r="P123" s="581"/>
      <c r="Q123" s="579"/>
      <c r="R123" s="572"/>
      <c r="S123" s="582"/>
      <c r="T123" s="583"/>
      <c r="U123" s="579"/>
      <c r="V123" s="572"/>
      <c r="W123" s="582"/>
      <c r="X123" s="575"/>
      <c r="Y123" s="607">
        <v>0</v>
      </c>
      <c r="Z123" s="607">
        <v>0</v>
      </c>
      <c r="AA123" s="567" t="str">
        <f t="shared" si="6"/>
        <v>No hay Programación</v>
      </c>
      <c r="AB123" s="568" t="str">
        <f t="shared" si="7"/>
        <v>De acuerdo con lo programado</v>
      </c>
      <c r="AC123" s="575"/>
      <c r="AD123" s="575"/>
      <c r="AE123" s="575"/>
      <c r="AF123" s="576"/>
      <c r="AG123" s="576"/>
      <c r="AH123" s="575"/>
      <c r="AI123" s="575"/>
      <c r="AJ123" s="575"/>
      <c r="AK123" s="576"/>
      <c r="AL123" s="576"/>
      <c r="AM123" s="575"/>
      <c r="AN123" s="575"/>
      <c r="AO123" s="575"/>
      <c r="AP123" s="575"/>
      <c r="AQ123" s="575"/>
    </row>
    <row r="124" spans="1:43" ht="35.25" customHeight="1" thickTop="1" thickBot="1">
      <c r="A124" s="563">
        <v>13.9</v>
      </c>
      <c r="B124" s="564"/>
      <c r="C124" s="564"/>
      <c r="D124" s="564"/>
      <c r="E124" s="564"/>
      <c r="F124" s="577" t="s">
        <v>1304</v>
      </c>
      <c r="G124" s="605"/>
      <c r="H124" s="605"/>
      <c r="I124" s="567" t="str">
        <f t="shared" si="4"/>
        <v>No hay ejecución</v>
      </c>
      <c r="J124" s="568" t="str">
        <f t="shared" si="5"/>
        <v>NA</v>
      </c>
      <c r="K124" s="578"/>
      <c r="L124" s="581"/>
      <c r="M124" s="579"/>
      <c r="N124" s="572"/>
      <c r="O124" s="582"/>
      <c r="P124" s="581"/>
      <c r="Q124" s="579"/>
      <c r="R124" s="572"/>
      <c r="S124" s="582"/>
      <c r="T124" s="583"/>
      <c r="U124" s="579"/>
      <c r="V124" s="572"/>
      <c r="W124" s="582"/>
      <c r="X124" s="575"/>
      <c r="Y124" s="607"/>
      <c r="Z124" s="607"/>
      <c r="AA124" s="567" t="str">
        <f t="shared" si="6"/>
        <v>No hay ejecución</v>
      </c>
      <c r="AB124" s="568" t="str">
        <f t="shared" si="7"/>
        <v>NA</v>
      </c>
      <c r="AC124" s="575"/>
      <c r="AD124" s="575"/>
      <c r="AE124" s="575"/>
      <c r="AF124" s="576"/>
      <c r="AG124" s="576"/>
      <c r="AH124" s="575"/>
      <c r="AI124" s="575"/>
      <c r="AJ124" s="575"/>
      <c r="AK124" s="576"/>
      <c r="AL124" s="576"/>
      <c r="AM124" s="575"/>
      <c r="AN124" s="575"/>
      <c r="AO124" s="575"/>
      <c r="AP124" s="575"/>
      <c r="AQ124" s="575"/>
    </row>
    <row r="125" spans="1:43" ht="35.25" customHeight="1" thickTop="1" thickBot="1">
      <c r="A125" s="563">
        <v>13.9</v>
      </c>
      <c r="B125" s="564"/>
      <c r="C125" s="564"/>
      <c r="D125" s="564"/>
      <c r="E125" s="564"/>
      <c r="F125" s="577" t="s">
        <v>1304</v>
      </c>
      <c r="G125" s="605"/>
      <c r="H125" s="605"/>
      <c r="I125" s="567" t="str">
        <f t="shared" si="4"/>
        <v>No hay ejecución</v>
      </c>
      <c r="J125" s="568" t="str">
        <f t="shared" si="5"/>
        <v>NA</v>
      </c>
      <c r="K125" s="578"/>
      <c r="L125" s="581"/>
      <c r="M125" s="579"/>
      <c r="N125" s="572"/>
      <c r="O125" s="582"/>
      <c r="P125" s="581"/>
      <c r="Q125" s="579"/>
      <c r="R125" s="572"/>
      <c r="S125" s="582"/>
      <c r="T125" s="583"/>
      <c r="U125" s="579"/>
      <c r="V125" s="572"/>
      <c r="W125" s="582"/>
      <c r="X125" s="575"/>
      <c r="Y125" s="607"/>
      <c r="Z125" s="607"/>
      <c r="AA125" s="567" t="str">
        <f t="shared" si="6"/>
        <v>No hay ejecución</v>
      </c>
      <c r="AB125" s="568" t="str">
        <f t="shared" si="7"/>
        <v>NA</v>
      </c>
      <c r="AC125" s="575"/>
      <c r="AD125" s="575"/>
      <c r="AE125" s="575"/>
      <c r="AF125" s="576"/>
      <c r="AG125" s="576"/>
      <c r="AH125" s="575"/>
      <c r="AI125" s="575"/>
      <c r="AJ125" s="575"/>
      <c r="AK125" s="576"/>
      <c r="AL125" s="576"/>
      <c r="AM125" s="575"/>
      <c r="AN125" s="575"/>
      <c r="AO125" s="575"/>
      <c r="AP125" s="575"/>
      <c r="AQ125" s="575"/>
    </row>
    <row r="126" spans="1:43" ht="35.25" customHeight="1" thickTop="1" thickBot="1">
      <c r="A126" s="593">
        <v>13.1</v>
      </c>
      <c r="B126" s="564"/>
      <c r="C126" s="564"/>
      <c r="D126" s="564"/>
      <c r="E126" s="564"/>
      <c r="F126" s="577" t="s">
        <v>1305</v>
      </c>
      <c r="G126" s="605">
        <v>0</v>
      </c>
      <c r="H126" s="605">
        <v>0</v>
      </c>
      <c r="I126" s="567" t="str">
        <f t="shared" si="4"/>
        <v>No hay Programación</v>
      </c>
      <c r="J126" s="568" t="str">
        <f t="shared" si="5"/>
        <v>De acuerdo con lo programado</v>
      </c>
      <c r="K126" s="592"/>
      <c r="L126" s="581"/>
      <c r="M126" s="579"/>
      <c r="N126" s="572"/>
      <c r="O126" s="582"/>
      <c r="P126" s="581"/>
      <c r="Q126" s="579"/>
      <c r="R126" s="572"/>
      <c r="S126" s="582"/>
      <c r="T126" s="583"/>
      <c r="U126" s="579"/>
      <c r="V126" s="572"/>
      <c r="W126" s="582"/>
      <c r="X126" s="575"/>
      <c r="Y126" s="607">
        <v>0</v>
      </c>
      <c r="Z126" s="607">
        <v>0</v>
      </c>
      <c r="AA126" s="567" t="str">
        <f t="shared" si="6"/>
        <v>No hay Programación</v>
      </c>
      <c r="AB126" s="568" t="str">
        <f t="shared" si="7"/>
        <v>De acuerdo con lo programado</v>
      </c>
      <c r="AC126" s="575"/>
      <c r="AD126" s="575"/>
      <c r="AE126" s="575"/>
      <c r="AF126" s="576"/>
      <c r="AG126" s="576"/>
      <c r="AH126" s="575"/>
      <c r="AI126" s="575"/>
      <c r="AJ126" s="575"/>
      <c r="AK126" s="576"/>
      <c r="AL126" s="576"/>
      <c r="AM126" s="575"/>
      <c r="AN126" s="575"/>
      <c r="AO126" s="575"/>
      <c r="AP126" s="575"/>
      <c r="AQ126" s="575"/>
    </row>
    <row r="127" spans="1:43" ht="35.25" customHeight="1" thickTop="1" thickBot="1">
      <c r="A127" s="593">
        <v>13.1</v>
      </c>
      <c r="B127" s="564"/>
      <c r="C127" s="564"/>
      <c r="D127" s="564"/>
      <c r="E127" s="564"/>
      <c r="F127" s="577" t="s">
        <v>1305</v>
      </c>
      <c r="G127" s="605"/>
      <c r="H127" s="605"/>
      <c r="I127" s="567" t="str">
        <f t="shared" si="4"/>
        <v>No hay ejecución</v>
      </c>
      <c r="J127" s="568" t="str">
        <f t="shared" si="5"/>
        <v>NA</v>
      </c>
      <c r="K127" s="578"/>
      <c r="L127" s="581"/>
      <c r="M127" s="579"/>
      <c r="N127" s="572"/>
      <c r="O127" s="582"/>
      <c r="P127" s="581"/>
      <c r="Q127" s="579"/>
      <c r="R127" s="572"/>
      <c r="S127" s="582"/>
      <c r="T127" s="583"/>
      <c r="U127" s="579"/>
      <c r="V127" s="572"/>
      <c r="W127" s="582"/>
      <c r="X127" s="575"/>
      <c r="Y127" s="607"/>
      <c r="Z127" s="607"/>
      <c r="AA127" s="567" t="str">
        <f t="shared" si="6"/>
        <v>No hay ejecución</v>
      </c>
      <c r="AB127" s="568" t="str">
        <f t="shared" si="7"/>
        <v>NA</v>
      </c>
      <c r="AC127" s="575"/>
      <c r="AD127" s="575"/>
      <c r="AE127" s="575"/>
      <c r="AF127" s="576"/>
      <c r="AG127" s="576"/>
      <c r="AH127" s="575"/>
      <c r="AI127" s="575"/>
      <c r="AJ127" s="575"/>
      <c r="AK127" s="576"/>
      <c r="AL127" s="576"/>
      <c r="AM127" s="575"/>
      <c r="AN127" s="575"/>
      <c r="AO127" s="575"/>
      <c r="AP127" s="575"/>
      <c r="AQ127" s="575"/>
    </row>
    <row r="128" spans="1:43" ht="35.25" customHeight="1" thickTop="1" thickBot="1">
      <c r="A128" s="563">
        <v>14</v>
      </c>
      <c r="B128" s="564">
        <v>0</v>
      </c>
      <c r="C128" s="564">
        <v>0</v>
      </c>
      <c r="D128" s="564">
        <v>0</v>
      </c>
      <c r="E128" s="564">
        <v>0</v>
      </c>
      <c r="F128" s="584" t="s">
        <v>1306</v>
      </c>
      <c r="G128" s="608"/>
      <c r="H128" s="608"/>
      <c r="I128" s="567" t="str">
        <f t="shared" si="4"/>
        <v>No hay ejecución</v>
      </c>
      <c r="J128" s="568" t="str">
        <f t="shared" si="5"/>
        <v>NA</v>
      </c>
      <c r="K128" s="586"/>
      <c r="L128" s="581"/>
      <c r="M128" s="579"/>
      <c r="N128" s="572"/>
      <c r="O128" s="582"/>
      <c r="P128" s="581"/>
      <c r="Q128" s="579"/>
      <c r="R128" s="572"/>
      <c r="S128" s="582"/>
      <c r="T128" s="583"/>
      <c r="U128" s="579"/>
      <c r="V128" s="572"/>
      <c r="W128" s="582"/>
      <c r="X128" s="575"/>
      <c r="Y128" s="607"/>
      <c r="Z128" s="607"/>
      <c r="AA128" s="567" t="str">
        <f t="shared" si="6"/>
        <v>No hay ejecución</v>
      </c>
      <c r="AB128" s="568" t="str">
        <f t="shared" si="7"/>
        <v>NA</v>
      </c>
      <c r="AC128" s="575"/>
      <c r="AD128" s="575"/>
      <c r="AE128" s="575"/>
      <c r="AF128" s="576"/>
      <c r="AG128" s="576"/>
      <c r="AH128" s="575"/>
      <c r="AI128" s="575"/>
      <c r="AJ128" s="575"/>
      <c r="AK128" s="576"/>
      <c r="AL128" s="576"/>
      <c r="AM128" s="575"/>
      <c r="AN128" s="575"/>
      <c r="AO128" s="575"/>
      <c r="AP128" s="575"/>
      <c r="AQ128" s="575"/>
    </row>
    <row r="129" spans="1:43" ht="35.25" customHeight="1" thickTop="1" thickBot="1">
      <c r="A129" s="563">
        <v>14.1</v>
      </c>
      <c r="B129" s="564"/>
      <c r="C129" s="564"/>
      <c r="D129" s="564"/>
      <c r="E129" s="564"/>
      <c r="F129" s="587" t="s">
        <v>1307</v>
      </c>
      <c r="G129" s="609">
        <v>1</v>
      </c>
      <c r="H129" s="609">
        <v>1</v>
      </c>
      <c r="I129" s="567">
        <f t="shared" si="4"/>
        <v>1</v>
      </c>
      <c r="J129" s="568" t="str">
        <f t="shared" si="5"/>
        <v>De acuerdo con lo programado</v>
      </c>
      <c r="K129" s="588"/>
      <c r="L129" s="581"/>
      <c r="M129" s="579"/>
      <c r="N129" s="572"/>
      <c r="O129" s="582"/>
      <c r="P129" s="581"/>
      <c r="Q129" s="579"/>
      <c r="R129" s="572"/>
      <c r="S129" s="582"/>
      <c r="T129" s="583"/>
      <c r="U129" s="579"/>
      <c r="V129" s="572"/>
      <c r="W129" s="582"/>
      <c r="X129" s="575"/>
      <c r="Y129" s="607">
        <v>0</v>
      </c>
      <c r="Z129" s="607">
        <v>0</v>
      </c>
      <c r="AA129" s="567" t="str">
        <f t="shared" si="6"/>
        <v>No hay Programación</v>
      </c>
      <c r="AB129" s="568" t="str">
        <f t="shared" si="7"/>
        <v>De acuerdo con lo programado</v>
      </c>
      <c r="AC129" s="575"/>
      <c r="AD129" s="575"/>
      <c r="AE129" s="575"/>
      <c r="AF129" s="576"/>
      <c r="AG129" s="576"/>
      <c r="AH129" s="575"/>
      <c r="AI129" s="575"/>
      <c r="AJ129" s="575"/>
      <c r="AK129" s="576"/>
      <c r="AL129" s="576"/>
      <c r="AM129" s="575"/>
      <c r="AN129" s="575"/>
      <c r="AO129" s="575"/>
      <c r="AP129" s="575"/>
      <c r="AQ129" s="575"/>
    </row>
    <row r="130" spans="1:43" ht="35.25" customHeight="1" thickTop="1" thickBot="1">
      <c r="A130" s="563">
        <v>14.1</v>
      </c>
      <c r="B130" s="564"/>
      <c r="C130" s="564"/>
      <c r="D130" s="564"/>
      <c r="E130" s="564"/>
      <c r="F130" s="587" t="s">
        <v>1307</v>
      </c>
      <c r="G130" s="609"/>
      <c r="H130" s="609"/>
      <c r="I130" s="567" t="str">
        <f t="shared" si="4"/>
        <v>No hay ejecución</v>
      </c>
      <c r="J130" s="568" t="str">
        <f t="shared" si="5"/>
        <v>NA</v>
      </c>
      <c r="K130" s="588"/>
      <c r="L130" s="581"/>
      <c r="M130" s="579"/>
      <c r="N130" s="572"/>
      <c r="O130" s="582"/>
      <c r="P130" s="581"/>
      <c r="Q130" s="579"/>
      <c r="R130" s="572"/>
      <c r="S130" s="582"/>
      <c r="T130" s="583"/>
      <c r="U130" s="579"/>
      <c r="V130" s="572"/>
      <c r="W130" s="582"/>
      <c r="X130" s="575"/>
      <c r="Y130" s="607"/>
      <c r="Z130" s="607"/>
      <c r="AA130" s="567" t="str">
        <f t="shared" si="6"/>
        <v>No hay ejecución</v>
      </c>
      <c r="AB130" s="568" t="str">
        <f t="shared" si="7"/>
        <v>NA</v>
      </c>
      <c r="AC130" s="575"/>
      <c r="AD130" s="575"/>
      <c r="AE130" s="575"/>
      <c r="AF130" s="576"/>
      <c r="AG130" s="576"/>
      <c r="AH130" s="575"/>
      <c r="AI130" s="575"/>
      <c r="AJ130" s="575"/>
      <c r="AK130" s="576"/>
      <c r="AL130" s="576"/>
      <c r="AM130" s="575"/>
      <c r="AN130" s="575"/>
      <c r="AO130" s="575"/>
      <c r="AP130" s="575"/>
      <c r="AQ130" s="575"/>
    </row>
    <row r="131" spans="1:43" ht="35.25" customHeight="1" thickTop="1" thickBot="1">
      <c r="A131" s="563">
        <v>14.2</v>
      </c>
      <c r="B131" s="564"/>
      <c r="C131" s="564"/>
      <c r="D131" s="564"/>
      <c r="E131" s="564"/>
      <c r="F131" s="577" t="s">
        <v>1308</v>
      </c>
      <c r="G131" s="605">
        <v>0</v>
      </c>
      <c r="H131" s="605">
        <v>0</v>
      </c>
      <c r="I131" s="567" t="str">
        <f t="shared" si="4"/>
        <v>No hay Programación</v>
      </c>
      <c r="J131" s="568" t="str">
        <f t="shared" si="5"/>
        <v>De acuerdo con lo programado</v>
      </c>
      <c r="K131" s="578"/>
      <c r="L131" s="581"/>
      <c r="M131" s="579"/>
      <c r="N131" s="572"/>
      <c r="O131" s="582"/>
      <c r="P131" s="581"/>
      <c r="Q131" s="579"/>
      <c r="R131" s="572"/>
      <c r="S131" s="582"/>
      <c r="T131" s="583"/>
      <c r="U131" s="579"/>
      <c r="V131" s="572"/>
      <c r="W131" s="582"/>
      <c r="X131" s="575"/>
      <c r="Y131" s="607">
        <v>0</v>
      </c>
      <c r="Z131" s="607">
        <v>0</v>
      </c>
      <c r="AA131" s="567" t="str">
        <f t="shared" si="6"/>
        <v>No hay Programación</v>
      </c>
      <c r="AB131" s="568" t="str">
        <f t="shared" si="7"/>
        <v>De acuerdo con lo programado</v>
      </c>
      <c r="AC131" s="575"/>
      <c r="AD131" s="575"/>
      <c r="AE131" s="575"/>
      <c r="AF131" s="576"/>
      <c r="AG131" s="576"/>
      <c r="AH131" s="575"/>
      <c r="AI131" s="575"/>
      <c r="AJ131" s="575"/>
      <c r="AK131" s="576"/>
      <c r="AL131" s="576"/>
      <c r="AM131" s="575"/>
      <c r="AN131" s="575"/>
      <c r="AO131" s="575"/>
      <c r="AP131" s="575"/>
      <c r="AQ131" s="575"/>
    </row>
    <row r="132" spans="1:43" ht="35.25" customHeight="1" thickTop="1" thickBot="1">
      <c r="A132" s="563">
        <v>15</v>
      </c>
      <c r="B132" s="564"/>
      <c r="C132" s="564"/>
      <c r="D132" s="564"/>
      <c r="E132" s="564"/>
      <c r="F132" s="584" t="s">
        <v>1309</v>
      </c>
      <c r="G132" s="608"/>
      <c r="H132" s="608"/>
      <c r="I132" s="567" t="str">
        <f t="shared" si="4"/>
        <v>No hay ejecución</v>
      </c>
      <c r="J132" s="568" t="str">
        <f t="shared" si="5"/>
        <v>NA</v>
      </c>
      <c r="K132" s="586"/>
      <c r="L132" s="581"/>
      <c r="M132" s="579"/>
      <c r="N132" s="572"/>
      <c r="O132" s="582"/>
      <c r="P132" s="581"/>
      <c r="Q132" s="579"/>
      <c r="R132" s="572"/>
      <c r="S132" s="582"/>
      <c r="T132" s="583"/>
      <c r="U132" s="579"/>
      <c r="V132" s="572"/>
      <c r="W132" s="582"/>
      <c r="X132" s="575"/>
      <c r="Y132" s="607"/>
      <c r="Z132" s="607"/>
      <c r="AA132" s="567" t="str">
        <f t="shared" si="6"/>
        <v>No hay ejecución</v>
      </c>
      <c r="AB132" s="568" t="str">
        <f t="shared" si="7"/>
        <v>NA</v>
      </c>
      <c r="AC132" s="575"/>
      <c r="AD132" s="575"/>
      <c r="AE132" s="575"/>
      <c r="AF132" s="576"/>
      <c r="AG132" s="576"/>
      <c r="AH132" s="575"/>
      <c r="AI132" s="575"/>
      <c r="AJ132" s="575"/>
      <c r="AK132" s="576"/>
      <c r="AL132" s="576"/>
      <c r="AM132" s="575"/>
      <c r="AN132" s="575"/>
      <c r="AO132" s="575"/>
      <c r="AP132" s="575"/>
      <c r="AQ132" s="575"/>
    </row>
    <row r="133" spans="1:43" ht="35.25" customHeight="1" thickTop="1" thickBot="1">
      <c r="A133" s="563">
        <v>15.1</v>
      </c>
      <c r="B133" s="564"/>
      <c r="C133" s="564"/>
      <c r="D133" s="564"/>
      <c r="E133" s="564"/>
      <c r="F133" s="587" t="s">
        <v>1310</v>
      </c>
      <c r="G133" s="609">
        <v>0</v>
      </c>
      <c r="H133" s="609">
        <v>0</v>
      </c>
      <c r="I133" s="567" t="str">
        <f t="shared" si="4"/>
        <v>No hay Programación</v>
      </c>
      <c r="J133" s="568" t="str">
        <f t="shared" si="5"/>
        <v>De acuerdo con lo programado</v>
      </c>
      <c r="K133" s="588"/>
      <c r="L133" s="581"/>
      <c r="M133" s="579"/>
      <c r="N133" s="572"/>
      <c r="O133" s="582"/>
      <c r="P133" s="581"/>
      <c r="Q133" s="579"/>
      <c r="R133" s="572"/>
      <c r="S133" s="582"/>
      <c r="T133" s="583"/>
      <c r="U133" s="579"/>
      <c r="V133" s="572"/>
      <c r="W133" s="582"/>
      <c r="X133" s="575"/>
      <c r="Y133" s="607">
        <v>0</v>
      </c>
      <c r="Z133" s="607">
        <v>0</v>
      </c>
      <c r="AA133" s="567" t="str">
        <f t="shared" si="6"/>
        <v>No hay Programación</v>
      </c>
      <c r="AB133" s="568" t="str">
        <f t="shared" si="7"/>
        <v>De acuerdo con lo programado</v>
      </c>
      <c r="AC133" s="575"/>
      <c r="AD133" s="575"/>
      <c r="AE133" s="575"/>
      <c r="AF133" s="576"/>
      <c r="AG133" s="576"/>
      <c r="AH133" s="575"/>
      <c r="AI133" s="575"/>
      <c r="AJ133" s="575"/>
      <c r="AK133" s="576"/>
      <c r="AL133" s="576"/>
      <c r="AM133" s="575"/>
      <c r="AN133" s="575"/>
      <c r="AO133" s="575"/>
      <c r="AP133" s="575"/>
      <c r="AQ133" s="575"/>
    </row>
    <row r="134" spans="1:43" ht="35.25" customHeight="1" thickTop="1" thickBot="1">
      <c r="A134" s="563">
        <v>15.1</v>
      </c>
      <c r="B134" s="564"/>
      <c r="C134" s="564"/>
      <c r="D134" s="564"/>
      <c r="E134" s="564"/>
      <c r="F134" s="587" t="s">
        <v>1310</v>
      </c>
      <c r="G134" s="609"/>
      <c r="H134" s="609"/>
      <c r="I134" s="567" t="str">
        <f t="shared" si="4"/>
        <v>No hay ejecución</v>
      </c>
      <c r="J134" s="568" t="str">
        <f t="shared" si="5"/>
        <v>NA</v>
      </c>
      <c r="K134" s="588"/>
      <c r="L134" s="581"/>
      <c r="M134" s="579"/>
      <c r="N134" s="572"/>
      <c r="O134" s="582"/>
      <c r="P134" s="581"/>
      <c r="Q134" s="579"/>
      <c r="R134" s="572"/>
      <c r="S134" s="582"/>
      <c r="T134" s="583"/>
      <c r="U134" s="579"/>
      <c r="V134" s="572"/>
      <c r="W134" s="582"/>
      <c r="X134" s="575"/>
      <c r="Y134" s="607"/>
      <c r="Z134" s="607"/>
      <c r="AA134" s="567" t="str">
        <f t="shared" si="6"/>
        <v>No hay ejecución</v>
      </c>
      <c r="AB134" s="568" t="str">
        <f t="shared" si="7"/>
        <v>NA</v>
      </c>
      <c r="AC134" s="575"/>
      <c r="AD134" s="575"/>
      <c r="AE134" s="575"/>
      <c r="AF134" s="576"/>
      <c r="AG134" s="576"/>
      <c r="AH134" s="575"/>
      <c r="AI134" s="575"/>
      <c r="AJ134" s="575"/>
      <c r="AK134" s="576"/>
      <c r="AL134" s="576"/>
      <c r="AM134" s="575"/>
      <c r="AN134" s="575"/>
      <c r="AO134" s="575"/>
      <c r="AP134" s="575"/>
      <c r="AQ134" s="575"/>
    </row>
    <row r="135" spans="1:43" ht="35.25" customHeight="1" thickTop="1" thickBot="1">
      <c r="A135" s="563">
        <v>15.1</v>
      </c>
      <c r="B135" s="564"/>
      <c r="C135" s="564"/>
      <c r="D135" s="564"/>
      <c r="E135" s="564"/>
      <c r="F135" s="587" t="s">
        <v>1310</v>
      </c>
      <c r="G135" s="609"/>
      <c r="H135" s="609"/>
      <c r="I135" s="567" t="str">
        <f t="shared" si="4"/>
        <v>No hay ejecución</v>
      </c>
      <c r="J135" s="568" t="str">
        <f t="shared" si="5"/>
        <v>NA</v>
      </c>
      <c r="K135" s="588"/>
      <c r="L135" s="581"/>
      <c r="M135" s="579"/>
      <c r="N135" s="572"/>
      <c r="O135" s="582"/>
      <c r="P135" s="581"/>
      <c r="Q135" s="579"/>
      <c r="R135" s="572"/>
      <c r="S135" s="582"/>
      <c r="T135" s="583"/>
      <c r="U135" s="579"/>
      <c r="V135" s="572"/>
      <c r="W135" s="582"/>
      <c r="X135" s="575"/>
      <c r="Y135" s="607"/>
      <c r="Z135" s="607"/>
      <c r="AA135" s="567" t="str">
        <f t="shared" si="6"/>
        <v>No hay ejecución</v>
      </c>
      <c r="AB135" s="568" t="str">
        <f t="shared" si="7"/>
        <v>NA</v>
      </c>
      <c r="AC135" s="575"/>
      <c r="AD135" s="575"/>
      <c r="AE135" s="575"/>
      <c r="AF135" s="576"/>
      <c r="AG135" s="576"/>
      <c r="AH135" s="575"/>
      <c r="AI135" s="575"/>
      <c r="AJ135" s="575"/>
      <c r="AK135" s="576"/>
      <c r="AL135" s="576"/>
      <c r="AM135" s="575"/>
      <c r="AN135" s="575"/>
      <c r="AO135" s="575"/>
      <c r="AP135" s="575"/>
      <c r="AQ135" s="575"/>
    </row>
    <row r="136" spans="1:43" ht="35.25" customHeight="1" thickTop="1" thickBot="1">
      <c r="A136" s="563">
        <v>15.1</v>
      </c>
      <c r="B136" s="564"/>
      <c r="C136" s="564"/>
      <c r="D136" s="564"/>
      <c r="E136" s="564"/>
      <c r="F136" s="587" t="s">
        <v>1310</v>
      </c>
      <c r="G136" s="609"/>
      <c r="H136" s="609"/>
      <c r="I136" s="567" t="str">
        <f t="shared" si="4"/>
        <v>No hay ejecución</v>
      </c>
      <c r="J136" s="568" t="str">
        <f t="shared" si="5"/>
        <v>NA</v>
      </c>
      <c r="K136" s="588"/>
      <c r="L136" s="581"/>
      <c r="M136" s="579"/>
      <c r="N136" s="572"/>
      <c r="O136" s="582"/>
      <c r="P136" s="581"/>
      <c r="Q136" s="579"/>
      <c r="R136" s="572"/>
      <c r="S136" s="582"/>
      <c r="T136" s="583"/>
      <c r="U136" s="579"/>
      <c r="V136" s="572"/>
      <c r="W136" s="582"/>
      <c r="X136" s="575"/>
      <c r="Y136" s="607"/>
      <c r="Z136" s="607"/>
      <c r="AA136" s="567" t="str">
        <f t="shared" si="6"/>
        <v>No hay ejecución</v>
      </c>
      <c r="AB136" s="568" t="str">
        <f t="shared" si="7"/>
        <v>NA</v>
      </c>
      <c r="AC136" s="575"/>
      <c r="AD136" s="575"/>
      <c r="AE136" s="575"/>
      <c r="AF136" s="576"/>
      <c r="AG136" s="576"/>
      <c r="AH136" s="575"/>
      <c r="AI136" s="575"/>
      <c r="AJ136" s="575"/>
      <c r="AK136" s="576"/>
      <c r="AL136" s="576"/>
      <c r="AM136" s="575"/>
      <c r="AN136" s="575"/>
      <c r="AO136" s="575"/>
      <c r="AP136" s="575"/>
      <c r="AQ136" s="575"/>
    </row>
    <row r="137" spans="1:43" ht="35.25" customHeight="1" thickTop="1" thickBot="1">
      <c r="A137" s="563">
        <v>15.1</v>
      </c>
      <c r="B137" s="564"/>
      <c r="C137" s="564"/>
      <c r="D137" s="564"/>
      <c r="E137" s="564"/>
      <c r="F137" s="587" t="s">
        <v>1310</v>
      </c>
      <c r="G137" s="609"/>
      <c r="H137" s="609"/>
      <c r="I137" s="567" t="str">
        <f t="shared" si="4"/>
        <v>No hay ejecución</v>
      </c>
      <c r="J137" s="568" t="str">
        <f t="shared" si="5"/>
        <v>NA</v>
      </c>
      <c r="K137" s="588"/>
      <c r="L137" s="581"/>
      <c r="M137" s="579"/>
      <c r="N137" s="572"/>
      <c r="O137" s="582"/>
      <c r="P137" s="581"/>
      <c r="Q137" s="579"/>
      <c r="R137" s="572"/>
      <c r="S137" s="582"/>
      <c r="T137" s="583"/>
      <c r="U137" s="579"/>
      <c r="V137" s="572"/>
      <c r="W137" s="582"/>
      <c r="X137" s="575"/>
      <c r="Y137" s="607"/>
      <c r="Z137" s="607"/>
      <c r="AA137" s="567" t="str">
        <f t="shared" si="6"/>
        <v>No hay ejecución</v>
      </c>
      <c r="AB137" s="568" t="str">
        <f t="shared" si="7"/>
        <v>NA</v>
      </c>
      <c r="AC137" s="575"/>
      <c r="AD137" s="575"/>
      <c r="AE137" s="575"/>
      <c r="AF137" s="576"/>
      <c r="AG137" s="576"/>
      <c r="AH137" s="575"/>
      <c r="AI137" s="575"/>
      <c r="AJ137" s="575"/>
      <c r="AK137" s="576"/>
      <c r="AL137" s="576"/>
      <c r="AM137" s="575"/>
      <c r="AN137" s="575"/>
      <c r="AO137" s="575"/>
      <c r="AP137" s="575"/>
      <c r="AQ137" s="575"/>
    </row>
    <row r="138" spans="1:43" ht="35.25" customHeight="1" thickTop="1" thickBot="1">
      <c r="A138" s="563">
        <v>15.1</v>
      </c>
      <c r="B138" s="564"/>
      <c r="C138" s="564"/>
      <c r="D138" s="564"/>
      <c r="E138" s="564"/>
      <c r="F138" s="587" t="s">
        <v>1310</v>
      </c>
      <c r="G138" s="609"/>
      <c r="H138" s="609"/>
      <c r="I138" s="567" t="str">
        <f t="shared" si="4"/>
        <v>No hay ejecución</v>
      </c>
      <c r="J138" s="568" t="str">
        <f t="shared" si="5"/>
        <v>NA</v>
      </c>
      <c r="K138" s="588"/>
      <c r="L138" s="581"/>
      <c r="M138" s="579"/>
      <c r="N138" s="572"/>
      <c r="O138" s="582"/>
      <c r="P138" s="581"/>
      <c r="Q138" s="579"/>
      <c r="R138" s="572"/>
      <c r="S138" s="582"/>
      <c r="T138" s="583"/>
      <c r="U138" s="579"/>
      <c r="V138" s="572"/>
      <c r="W138" s="582"/>
      <c r="X138" s="575"/>
      <c r="Y138" s="607"/>
      <c r="Z138" s="607"/>
      <c r="AA138" s="567" t="str">
        <f t="shared" si="6"/>
        <v>No hay ejecución</v>
      </c>
      <c r="AB138" s="568" t="str">
        <f t="shared" si="7"/>
        <v>NA</v>
      </c>
      <c r="AC138" s="575"/>
      <c r="AD138" s="575"/>
      <c r="AE138" s="575"/>
      <c r="AF138" s="576"/>
      <c r="AG138" s="576"/>
      <c r="AH138" s="575"/>
      <c r="AI138" s="575"/>
      <c r="AJ138" s="575"/>
      <c r="AK138" s="576"/>
      <c r="AL138" s="576"/>
      <c r="AM138" s="575"/>
      <c r="AN138" s="575"/>
      <c r="AO138" s="575"/>
      <c r="AP138" s="575"/>
      <c r="AQ138" s="575"/>
    </row>
    <row r="139" spans="1:43" ht="35.25" customHeight="1" thickTop="1" thickBot="1">
      <c r="A139" s="563">
        <v>15.1</v>
      </c>
      <c r="B139" s="564"/>
      <c r="C139" s="564"/>
      <c r="D139" s="564"/>
      <c r="E139" s="564"/>
      <c r="F139" s="587" t="s">
        <v>1310</v>
      </c>
      <c r="G139" s="609"/>
      <c r="H139" s="609"/>
      <c r="I139" s="567" t="str">
        <f t="shared" si="4"/>
        <v>No hay ejecución</v>
      </c>
      <c r="J139" s="568" t="str">
        <f t="shared" si="5"/>
        <v>NA</v>
      </c>
      <c r="K139" s="588"/>
      <c r="L139" s="581"/>
      <c r="M139" s="579"/>
      <c r="N139" s="572"/>
      <c r="O139" s="582"/>
      <c r="P139" s="581"/>
      <c r="Q139" s="579"/>
      <c r="R139" s="572"/>
      <c r="S139" s="582"/>
      <c r="T139" s="583"/>
      <c r="U139" s="579"/>
      <c r="V139" s="572"/>
      <c r="W139" s="582"/>
      <c r="X139" s="575"/>
      <c r="Y139" s="607"/>
      <c r="Z139" s="607"/>
      <c r="AA139" s="567" t="str">
        <f t="shared" si="6"/>
        <v>No hay ejecución</v>
      </c>
      <c r="AB139" s="568" t="str">
        <f t="shared" si="7"/>
        <v>NA</v>
      </c>
      <c r="AC139" s="575"/>
      <c r="AD139" s="575"/>
      <c r="AE139" s="575"/>
      <c r="AF139" s="576"/>
      <c r="AG139" s="576"/>
      <c r="AH139" s="575"/>
      <c r="AI139" s="575"/>
      <c r="AJ139" s="575"/>
      <c r="AK139" s="576"/>
      <c r="AL139" s="576"/>
      <c r="AM139" s="575"/>
      <c r="AN139" s="575"/>
      <c r="AO139" s="575"/>
      <c r="AP139" s="575"/>
      <c r="AQ139" s="575"/>
    </row>
    <row r="140" spans="1:43" ht="35.25" customHeight="1" thickTop="1" thickBot="1">
      <c r="A140" s="563">
        <v>15.2</v>
      </c>
      <c r="B140" s="564"/>
      <c r="C140" s="564"/>
      <c r="D140" s="564"/>
      <c r="E140" s="564"/>
      <c r="F140" s="587" t="s">
        <v>1311</v>
      </c>
      <c r="G140" s="609">
        <v>1</v>
      </c>
      <c r="H140" s="609">
        <v>1</v>
      </c>
      <c r="I140" s="567">
        <f t="shared" si="4"/>
        <v>1</v>
      </c>
      <c r="J140" s="568" t="str">
        <f t="shared" si="5"/>
        <v>De acuerdo con lo programado</v>
      </c>
      <c r="K140" s="588"/>
      <c r="L140" s="581"/>
      <c r="M140" s="579"/>
      <c r="N140" s="572"/>
      <c r="O140" s="582"/>
      <c r="P140" s="581"/>
      <c r="Q140" s="579"/>
      <c r="R140" s="572"/>
      <c r="S140" s="582"/>
      <c r="T140" s="583"/>
      <c r="U140" s="579"/>
      <c r="V140" s="572"/>
      <c r="W140" s="582"/>
      <c r="X140" s="575"/>
      <c r="Y140" s="607">
        <v>1</v>
      </c>
      <c r="Z140" s="607">
        <v>1</v>
      </c>
      <c r="AA140" s="567">
        <f t="shared" si="6"/>
        <v>1</v>
      </c>
      <c r="AB140" s="568" t="str">
        <f t="shared" si="7"/>
        <v>De acuerdo con lo programado</v>
      </c>
      <c r="AC140" s="575"/>
      <c r="AD140" s="575"/>
      <c r="AE140" s="575"/>
      <c r="AF140" s="576"/>
      <c r="AG140" s="576"/>
      <c r="AH140" s="575"/>
      <c r="AI140" s="575"/>
      <c r="AJ140" s="575"/>
      <c r="AK140" s="576"/>
      <c r="AL140" s="576"/>
      <c r="AM140" s="575"/>
      <c r="AN140" s="575"/>
      <c r="AO140" s="575"/>
      <c r="AP140" s="575"/>
      <c r="AQ140" s="575"/>
    </row>
    <row r="141" spans="1:43" ht="35.25" customHeight="1" thickTop="1" thickBot="1">
      <c r="A141" s="563">
        <v>15.2</v>
      </c>
      <c r="B141" s="564"/>
      <c r="C141" s="564"/>
      <c r="D141" s="564"/>
      <c r="E141" s="564"/>
      <c r="F141" s="587" t="s">
        <v>1311</v>
      </c>
      <c r="G141" s="609"/>
      <c r="H141" s="609"/>
      <c r="I141" s="567" t="str">
        <f t="shared" si="4"/>
        <v>No hay ejecución</v>
      </c>
      <c r="J141" s="568" t="str">
        <f t="shared" si="5"/>
        <v>NA</v>
      </c>
      <c r="K141" s="588"/>
      <c r="L141" s="581"/>
      <c r="M141" s="579"/>
      <c r="N141" s="572"/>
      <c r="O141" s="582"/>
      <c r="P141" s="581"/>
      <c r="Q141" s="579"/>
      <c r="R141" s="572"/>
      <c r="S141" s="582"/>
      <c r="T141" s="583"/>
      <c r="U141" s="579"/>
      <c r="V141" s="572"/>
      <c r="W141" s="582"/>
      <c r="X141" s="575"/>
      <c r="Y141" s="607"/>
      <c r="Z141" s="607"/>
      <c r="AA141" s="567" t="str">
        <f t="shared" si="6"/>
        <v>No hay ejecución</v>
      </c>
      <c r="AB141" s="568" t="str">
        <f t="shared" si="7"/>
        <v>NA</v>
      </c>
      <c r="AC141" s="575"/>
      <c r="AD141" s="575"/>
      <c r="AE141" s="575"/>
      <c r="AF141" s="576"/>
      <c r="AG141" s="576"/>
      <c r="AH141" s="575"/>
      <c r="AI141" s="575"/>
      <c r="AJ141" s="575"/>
      <c r="AK141" s="576"/>
      <c r="AL141" s="576"/>
      <c r="AM141" s="575"/>
      <c r="AN141" s="575"/>
      <c r="AO141" s="575"/>
      <c r="AP141" s="575"/>
      <c r="AQ141" s="575"/>
    </row>
    <row r="142" spans="1:43" ht="35.25" customHeight="1" thickTop="1" thickBot="1">
      <c r="A142" s="563">
        <v>15.2</v>
      </c>
      <c r="B142" s="564"/>
      <c r="C142" s="564"/>
      <c r="D142" s="564"/>
      <c r="E142" s="564"/>
      <c r="F142" s="587" t="s">
        <v>1311</v>
      </c>
      <c r="G142" s="609"/>
      <c r="H142" s="609"/>
      <c r="I142" s="567" t="str">
        <f t="shared" ref="I142:I205" si="8">IF(H142="","No hay ejecución",IF(AND(G142=0),"No hay Programación", H142/G142))</f>
        <v>No hay ejecución</v>
      </c>
      <c r="J142" s="568" t="str">
        <f t="shared" ref="J142:J205" si="9">IF(I142="No hay ejecución","NA",IF(I142&gt;=90%,"De acuerdo con lo programado",IF(I142&gt;=51%,"Atraso Leve",IF(I142&lt;=50%,"En riesgo cumplimiento"))))</f>
        <v>NA</v>
      </c>
      <c r="K142" s="588"/>
      <c r="L142" s="581"/>
      <c r="M142" s="579"/>
      <c r="N142" s="572"/>
      <c r="O142" s="582"/>
      <c r="P142" s="581"/>
      <c r="Q142" s="579"/>
      <c r="R142" s="572"/>
      <c r="S142" s="582"/>
      <c r="T142" s="583"/>
      <c r="U142" s="579"/>
      <c r="V142" s="572"/>
      <c r="W142" s="582"/>
      <c r="X142" s="575"/>
      <c r="Y142" s="607"/>
      <c r="Z142" s="607"/>
      <c r="AA142" s="567" t="str">
        <f t="shared" ref="AA142:AA205" si="10">IF(Z142="","No hay ejecución",IF(AND(Y142=0),"No hay Programación", Z142/Y142))</f>
        <v>No hay ejecución</v>
      </c>
      <c r="AB142" s="568" t="str">
        <f t="shared" ref="AB142:AB205" si="11">IF(AA142="No hay ejecución","NA",IF(AA142&gt;=90%,"De acuerdo con lo programado",IF(AA142&gt;=51%,"Atraso Leve",IF(AA142&lt;=50%,"En riesgo cumplimiento"))))</f>
        <v>NA</v>
      </c>
      <c r="AC142" s="575"/>
      <c r="AD142" s="575"/>
      <c r="AE142" s="575"/>
      <c r="AF142" s="576"/>
      <c r="AG142" s="576"/>
      <c r="AH142" s="575"/>
      <c r="AI142" s="575"/>
      <c r="AJ142" s="575"/>
      <c r="AK142" s="576"/>
      <c r="AL142" s="576"/>
      <c r="AM142" s="575"/>
      <c r="AN142" s="575"/>
      <c r="AO142" s="575"/>
      <c r="AP142" s="575"/>
      <c r="AQ142" s="575"/>
    </row>
    <row r="143" spans="1:43" ht="35.25" customHeight="1" thickTop="1" thickBot="1">
      <c r="A143" s="563">
        <v>15.2</v>
      </c>
      <c r="B143" s="564"/>
      <c r="C143" s="564"/>
      <c r="D143" s="564"/>
      <c r="E143" s="564"/>
      <c r="F143" s="587" t="s">
        <v>1311</v>
      </c>
      <c r="G143" s="609"/>
      <c r="H143" s="609"/>
      <c r="I143" s="567" t="str">
        <f t="shared" si="8"/>
        <v>No hay ejecución</v>
      </c>
      <c r="J143" s="568" t="str">
        <f t="shared" si="9"/>
        <v>NA</v>
      </c>
      <c r="K143" s="588"/>
      <c r="L143" s="581"/>
      <c r="M143" s="579"/>
      <c r="N143" s="572"/>
      <c r="O143" s="582"/>
      <c r="P143" s="581"/>
      <c r="Q143" s="579"/>
      <c r="R143" s="572"/>
      <c r="S143" s="582"/>
      <c r="T143" s="583"/>
      <c r="U143" s="579"/>
      <c r="V143" s="572"/>
      <c r="W143" s="582"/>
      <c r="X143" s="575"/>
      <c r="Y143" s="607"/>
      <c r="Z143" s="607"/>
      <c r="AA143" s="567" t="str">
        <f t="shared" si="10"/>
        <v>No hay ejecución</v>
      </c>
      <c r="AB143" s="568" t="str">
        <f t="shared" si="11"/>
        <v>NA</v>
      </c>
      <c r="AC143" s="575"/>
      <c r="AD143" s="575"/>
      <c r="AE143" s="575"/>
      <c r="AF143" s="576"/>
      <c r="AG143" s="576"/>
      <c r="AH143" s="575"/>
      <c r="AI143" s="575"/>
      <c r="AJ143" s="575"/>
      <c r="AK143" s="576"/>
      <c r="AL143" s="576"/>
      <c r="AM143" s="575"/>
      <c r="AN143" s="575"/>
      <c r="AO143" s="575"/>
      <c r="AP143" s="575"/>
      <c r="AQ143" s="575"/>
    </row>
    <row r="144" spans="1:43" ht="35.25" customHeight="1" thickTop="1" thickBot="1">
      <c r="A144" s="563">
        <v>15.2</v>
      </c>
      <c r="B144" s="564"/>
      <c r="C144" s="564"/>
      <c r="D144" s="564"/>
      <c r="E144" s="564"/>
      <c r="F144" s="587" t="s">
        <v>1311</v>
      </c>
      <c r="G144" s="609"/>
      <c r="H144" s="609"/>
      <c r="I144" s="567" t="str">
        <f t="shared" si="8"/>
        <v>No hay ejecución</v>
      </c>
      <c r="J144" s="568" t="str">
        <f t="shared" si="9"/>
        <v>NA</v>
      </c>
      <c r="K144" s="588"/>
      <c r="L144" s="581"/>
      <c r="M144" s="579"/>
      <c r="N144" s="572"/>
      <c r="O144" s="582"/>
      <c r="P144" s="581"/>
      <c r="Q144" s="579"/>
      <c r="R144" s="572"/>
      <c r="S144" s="582"/>
      <c r="T144" s="583"/>
      <c r="U144" s="579"/>
      <c r="V144" s="572"/>
      <c r="W144" s="582"/>
      <c r="X144" s="575"/>
      <c r="Y144" s="607"/>
      <c r="Z144" s="607"/>
      <c r="AA144" s="567" t="str">
        <f t="shared" si="10"/>
        <v>No hay ejecución</v>
      </c>
      <c r="AB144" s="568" t="str">
        <f t="shared" si="11"/>
        <v>NA</v>
      </c>
      <c r="AC144" s="575"/>
      <c r="AD144" s="575"/>
      <c r="AE144" s="575"/>
      <c r="AF144" s="576"/>
      <c r="AG144" s="576"/>
      <c r="AH144" s="575"/>
      <c r="AI144" s="575"/>
      <c r="AJ144" s="575"/>
      <c r="AK144" s="576"/>
      <c r="AL144" s="576"/>
      <c r="AM144" s="575"/>
      <c r="AN144" s="575"/>
      <c r="AO144" s="575"/>
      <c r="AP144" s="575"/>
      <c r="AQ144" s="575"/>
    </row>
    <row r="145" spans="1:43" ht="35.25" customHeight="1" thickTop="1" thickBot="1">
      <c r="A145" s="563">
        <v>15.2</v>
      </c>
      <c r="B145" s="564"/>
      <c r="C145" s="564"/>
      <c r="D145" s="564"/>
      <c r="E145" s="564"/>
      <c r="F145" s="587" t="s">
        <v>1311</v>
      </c>
      <c r="G145" s="609"/>
      <c r="H145" s="609"/>
      <c r="I145" s="567" t="str">
        <f t="shared" si="8"/>
        <v>No hay ejecución</v>
      </c>
      <c r="J145" s="568" t="str">
        <f t="shared" si="9"/>
        <v>NA</v>
      </c>
      <c r="K145" s="588"/>
      <c r="L145" s="581"/>
      <c r="M145" s="579"/>
      <c r="N145" s="572"/>
      <c r="O145" s="582"/>
      <c r="P145" s="581"/>
      <c r="Q145" s="579"/>
      <c r="R145" s="572"/>
      <c r="S145" s="582"/>
      <c r="T145" s="583"/>
      <c r="U145" s="579"/>
      <c r="V145" s="572"/>
      <c r="W145" s="582"/>
      <c r="X145" s="575"/>
      <c r="Y145" s="607"/>
      <c r="Z145" s="607"/>
      <c r="AA145" s="567" t="str">
        <f t="shared" si="10"/>
        <v>No hay ejecución</v>
      </c>
      <c r="AB145" s="568" t="str">
        <f t="shared" si="11"/>
        <v>NA</v>
      </c>
      <c r="AC145" s="575"/>
      <c r="AD145" s="575"/>
      <c r="AE145" s="575"/>
      <c r="AF145" s="576"/>
      <c r="AG145" s="576"/>
      <c r="AH145" s="575"/>
      <c r="AI145" s="575"/>
      <c r="AJ145" s="575"/>
      <c r="AK145" s="576"/>
      <c r="AL145" s="576"/>
      <c r="AM145" s="575"/>
      <c r="AN145" s="575"/>
      <c r="AO145" s="575"/>
      <c r="AP145" s="575"/>
      <c r="AQ145" s="575"/>
    </row>
    <row r="146" spans="1:43" ht="35.25" customHeight="1" thickTop="1" thickBot="1">
      <c r="A146" s="563">
        <v>15.2</v>
      </c>
      <c r="B146" s="564"/>
      <c r="C146" s="564"/>
      <c r="D146" s="564"/>
      <c r="E146" s="564"/>
      <c r="F146" s="587" t="s">
        <v>1311</v>
      </c>
      <c r="G146" s="609"/>
      <c r="H146" s="609"/>
      <c r="I146" s="567" t="str">
        <f t="shared" si="8"/>
        <v>No hay ejecución</v>
      </c>
      <c r="J146" s="568" t="str">
        <f t="shared" si="9"/>
        <v>NA</v>
      </c>
      <c r="K146" s="588"/>
      <c r="L146" s="581"/>
      <c r="M146" s="579"/>
      <c r="N146" s="572"/>
      <c r="O146" s="582"/>
      <c r="P146" s="581"/>
      <c r="Q146" s="579"/>
      <c r="R146" s="572"/>
      <c r="S146" s="582"/>
      <c r="T146" s="583"/>
      <c r="U146" s="579"/>
      <c r="V146" s="572"/>
      <c r="W146" s="582"/>
      <c r="X146" s="575"/>
      <c r="Y146" s="607"/>
      <c r="Z146" s="607"/>
      <c r="AA146" s="567" t="str">
        <f t="shared" si="10"/>
        <v>No hay ejecución</v>
      </c>
      <c r="AB146" s="568" t="str">
        <f t="shared" si="11"/>
        <v>NA</v>
      </c>
      <c r="AC146" s="575"/>
      <c r="AD146" s="575"/>
      <c r="AE146" s="575"/>
      <c r="AF146" s="576"/>
      <c r="AG146" s="576"/>
      <c r="AH146" s="575"/>
      <c r="AI146" s="575"/>
      <c r="AJ146" s="575"/>
      <c r="AK146" s="576"/>
      <c r="AL146" s="576"/>
      <c r="AM146" s="575"/>
      <c r="AN146" s="575"/>
      <c r="AO146" s="575"/>
      <c r="AP146" s="575"/>
      <c r="AQ146" s="575"/>
    </row>
    <row r="147" spans="1:43" ht="35.25" customHeight="1" thickTop="1" thickBot="1">
      <c r="A147" s="563">
        <v>15.2</v>
      </c>
      <c r="B147" s="564"/>
      <c r="C147" s="564"/>
      <c r="D147" s="564"/>
      <c r="E147" s="564"/>
      <c r="F147" s="587" t="s">
        <v>1311</v>
      </c>
      <c r="G147" s="609"/>
      <c r="H147" s="609"/>
      <c r="I147" s="567" t="str">
        <f t="shared" si="8"/>
        <v>No hay ejecución</v>
      </c>
      <c r="J147" s="568" t="str">
        <f t="shared" si="9"/>
        <v>NA</v>
      </c>
      <c r="K147" s="588"/>
      <c r="L147" s="581"/>
      <c r="M147" s="579"/>
      <c r="N147" s="572"/>
      <c r="O147" s="582"/>
      <c r="P147" s="581"/>
      <c r="Q147" s="579"/>
      <c r="R147" s="572"/>
      <c r="S147" s="582"/>
      <c r="T147" s="583"/>
      <c r="U147" s="579"/>
      <c r="V147" s="572"/>
      <c r="W147" s="582"/>
      <c r="X147" s="575"/>
      <c r="Y147" s="607"/>
      <c r="Z147" s="607"/>
      <c r="AA147" s="567" t="str">
        <f t="shared" si="10"/>
        <v>No hay ejecución</v>
      </c>
      <c r="AB147" s="568" t="str">
        <f t="shared" si="11"/>
        <v>NA</v>
      </c>
      <c r="AC147" s="575"/>
      <c r="AD147" s="575"/>
      <c r="AE147" s="575"/>
      <c r="AF147" s="576"/>
      <c r="AG147" s="576"/>
      <c r="AH147" s="575"/>
      <c r="AI147" s="575"/>
      <c r="AJ147" s="575"/>
      <c r="AK147" s="576"/>
      <c r="AL147" s="576"/>
      <c r="AM147" s="575"/>
      <c r="AN147" s="575"/>
      <c r="AO147" s="575"/>
      <c r="AP147" s="575"/>
      <c r="AQ147" s="575"/>
    </row>
    <row r="148" spans="1:43" ht="35.25" customHeight="1" thickTop="1" thickBot="1">
      <c r="A148" s="563">
        <v>15.2</v>
      </c>
      <c r="B148" s="564"/>
      <c r="C148" s="564"/>
      <c r="D148" s="564"/>
      <c r="E148" s="564"/>
      <c r="F148" s="587" t="s">
        <v>1311</v>
      </c>
      <c r="G148" s="609"/>
      <c r="H148" s="609"/>
      <c r="I148" s="567" t="str">
        <f t="shared" si="8"/>
        <v>No hay ejecución</v>
      </c>
      <c r="J148" s="568" t="str">
        <f t="shared" si="9"/>
        <v>NA</v>
      </c>
      <c r="K148" s="588"/>
      <c r="L148" s="581"/>
      <c r="M148" s="579"/>
      <c r="N148" s="572"/>
      <c r="O148" s="582"/>
      <c r="P148" s="581"/>
      <c r="Q148" s="579"/>
      <c r="R148" s="572"/>
      <c r="S148" s="582"/>
      <c r="T148" s="583"/>
      <c r="U148" s="579"/>
      <c r="V148" s="572"/>
      <c r="W148" s="582"/>
      <c r="X148" s="575"/>
      <c r="Y148" s="607"/>
      <c r="Z148" s="607"/>
      <c r="AA148" s="567" t="str">
        <f t="shared" si="10"/>
        <v>No hay ejecución</v>
      </c>
      <c r="AB148" s="568" t="str">
        <f t="shared" si="11"/>
        <v>NA</v>
      </c>
      <c r="AC148" s="575"/>
      <c r="AD148" s="575"/>
      <c r="AE148" s="575"/>
      <c r="AF148" s="576"/>
      <c r="AG148" s="576"/>
      <c r="AH148" s="575"/>
      <c r="AI148" s="575"/>
      <c r="AJ148" s="575"/>
      <c r="AK148" s="576"/>
      <c r="AL148" s="576"/>
      <c r="AM148" s="575"/>
      <c r="AN148" s="575"/>
      <c r="AO148" s="575"/>
      <c r="AP148" s="575"/>
      <c r="AQ148" s="575"/>
    </row>
    <row r="149" spans="1:43" ht="35.25" customHeight="1" thickTop="1" thickBot="1">
      <c r="A149" s="563">
        <v>15.2</v>
      </c>
      <c r="B149" s="564"/>
      <c r="C149" s="564"/>
      <c r="D149" s="564"/>
      <c r="E149" s="564"/>
      <c r="F149" s="587" t="s">
        <v>1311</v>
      </c>
      <c r="G149" s="609"/>
      <c r="H149" s="609"/>
      <c r="I149" s="567" t="str">
        <f t="shared" si="8"/>
        <v>No hay ejecución</v>
      </c>
      <c r="J149" s="568" t="str">
        <f t="shared" si="9"/>
        <v>NA</v>
      </c>
      <c r="K149" s="588"/>
      <c r="L149" s="581"/>
      <c r="M149" s="579"/>
      <c r="N149" s="572"/>
      <c r="O149" s="582"/>
      <c r="P149" s="581"/>
      <c r="Q149" s="579"/>
      <c r="R149" s="572"/>
      <c r="S149" s="582"/>
      <c r="T149" s="583"/>
      <c r="U149" s="579"/>
      <c r="V149" s="572"/>
      <c r="W149" s="582"/>
      <c r="X149" s="575"/>
      <c r="Y149" s="607"/>
      <c r="Z149" s="607"/>
      <c r="AA149" s="567" t="str">
        <f t="shared" si="10"/>
        <v>No hay ejecución</v>
      </c>
      <c r="AB149" s="568" t="str">
        <f t="shared" si="11"/>
        <v>NA</v>
      </c>
      <c r="AC149" s="575"/>
      <c r="AD149" s="575"/>
      <c r="AE149" s="575"/>
      <c r="AF149" s="576"/>
      <c r="AG149" s="576"/>
      <c r="AH149" s="575"/>
      <c r="AI149" s="575"/>
      <c r="AJ149" s="575"/>
      <c r="AK149" s="576"/>
      <c r="AL149" s="576"/>
      <c r="AM149" s="575"/>
      <c r="AN149" s="575"/>
      <c r="AO149" s="575"/>
      <c r="AP149" s="575"/>
      <c r="AQ149" s="575"/>
    </row>
    <row r="150" spans="1:43" ht="35.25" customHeight="1" thickTop="1" thickBot="1">
      <c r="A150" s="563">
        <v>15.3</v>
      </c>
      <c r="B150" s="564"/>
      <c r="C150" s="564"/>
      <c r="D150" s="564"/>
      <c r="E150" s="564"/>
      <c r="F150" s="577" t="s">
        <v>1312</v>
      </c>
      <c r="G150" s="605">
        <v>1</v>
      </c>
      <c r="H150" s="605">
        <v>1</v>
      </c>
      <c r="I150" s="567">
        <f t="shared" si="8"/>
        <v>1</v>
      </c>
      <c r="J150" s="568" t="str">
        <f t="shared" si="9"/>
        <v>De acuerdo con lo programado</v>
      </c>
      <c r="K150" s="578"/>
      <c r="L150" s="581"/>
      <c r="M150" s="579"/>
      <c r="N150" s="572"/>
      <c r="O150" s="582"/>
      <c r="P150" s="581"/>
      <c r="Q150" s="579"/>
      <c r="R150" s="572"/>
      <c r="S150" s="582"/>
      <c r="T150" s="583"/>
      <c r="U150" s="579"/>
      <c r="V150" s="572"/>
      <c r="W150" s="582"/>
      <c r="X150" s="575"/>
      <c r="Y150" s="607">
        <v>0</v>
      </c>
      <c r="Z150" s="607">
        <v>0</v>
      </c>
      <c r="AA150" s="567" t="str">
        <f t="shared" si="10"/>
        <v>No hay Programación</v>
      </c>
      <c r="AB150" s="568" t="str">
        <f t="shared" si="11"/>
        <v>De acuerdo con lo programado</v>
      </c>
      <c r="AC150" s="575"/>
      <c r="AD150" s="575"/>
      <c r="AE150" s="575"/>
      <c r="AF150" s="576"/>
      <c r="AG150" s="576"/>
      <c r="AH150" s="575"/>
      <c r="AI150" s="575"/>
      <c r="AJ150" s="575"/>
      <c r="AK150" s="576"/>
      <c r="AL150" s="576"/>
      <c r="AM150" s="575"/>
      <c r="AN150" s="575"/>
      <c r="AO150" s="575"/>
      <c r="AP150" s="575"/>
      <c r="AQ150" s="575"/>
    </row>
    <row r="151" spans="1:43" ht="35.25" customHeight="1" thickTop="1" thickBot="1">
      <c r="A151" s="563">
        <v>15.3</v>
      </c>
      <c r="B151" s="564"/>
      <c r="C151" s="564"/>
      <c r="D151" s="564"/>
      <c r="E151" s="564"/>
      <c r="F151" s="577" t="s">
        <v>1312</v>
      </c>
      <c r="G151" s="605"/>
      <c r="H151" s="605"/>
      <c r="I151" s="567" t="str">
        <f t="shared" si="8"/>
        <v>No hay ejecución</v>
      </c>
      <c r="J151" s="568" t="str">
        <f t="shared" si="9"/>
        <v>NA</v>
      </c>
      <c r="K151" s="578"/>
      <c r="L151" s="581"/>
      <c r="M151" s="579"/>
      <c r="N151" s="572"/>
      <c r="O151" s="582"/>
      <c r="P151" s="581"/>
      <c r="Q151" s="579"/>
      <c r="R151" s="572"/>
      <c r="S151" s="582"/>
      <c r="T151" s="583"/>
      <c r="U151" s="579"/>
      <c r="V151" s="572"/>
      <c r="W151" s="582"/>
      <c r="X151" s="575"/>
      <c r="Y151" s="607"/>
      <c r="Z151" s="607"/>
      <c r="AA151" s="567" t="str">
        <f t="shared" si="10"/>
        <v>No hay ejecución</v>
      </c>
      <c r="AB151" s="568" t="str">
        <f t="shared" si="11"/>
        <v>NA</v>
      </c>
      <c r="AC151" s="575"/>
      <c r="AD151" s="575"/>
      <c r="AE151" s="575"/>
      <c r="AF151" s="576"/>
      <c r="AG151" s="576"/>
      <c r="AH151" s="575"/>
      <c r="AI151" s="575"/>
      <c r="AJ151" s="575"/>
      <c r="AK151" s="576"/>
      <c r="AL151" s="576"/>
      <c r="AM151" s="575"/>
      <c r="AN151" s="575"/>
      <c r="AO151" s="575"/>
      <c r="AP151" s="575"/>
      <c r="AQ151" s="575"/>
    </row>
    <row r="152" spans="1:43" ht="35.25" customHeight="1" thickTop="1" thickBot="1">
      <c r="A152" s="563">
        <v>15.3</v>
      </c>
      <c r="B152" s="564"/>
      <c r="C152" s="564"/>
      <c r="D152" s="564"/>
      <c r="E152" s="564"/>
      <c r="F152" s="577" t="s">
        <v>1312</v>
      </c>
      <c r="G152" s="605"/>
      <c r="H152" s="605"/>
      <c r="I152" s="567" t="str">
        <f t="shared" si="8"/>
        <v>No hay ejecución</v>
      </c>
      <c r="J152" s="568" t="str">
        <f t="shared" si="9"/>
        <v>NA</v>
      </c>
      <c r="K152" s="578"/>
      <c r="L152" s="581"/>
      <c r="M152" s="579"/>
      <c r="N152" s="572"/>
      <c r="O152" s="582"/>
      <c r="P152" s="581"/>
      <c r="Q152" s="579"/>
      <c r="R152" s="572"/>
      <c r="S152" s="582"/>
      <c r="T152" s="583"/>
      <c r="U152" s="579"/>
      <c r="V152" s="572"/>
      <c r="W152" s="582"/>
      <c r="X152" s="575"/>
      <c r="Y152" s="607"/>
      <c r="Z152" s="607"/>
      <c r="AA152" s="567" t="str">
        <f t="shared" si="10"/>
        <v>No hay ejecución</v>
      </c>
      <c r="AB152" s="568" t="str">
        <f t="shared" si="11"/>
        <v>NA</v>
      </c>
      <c r="AC152" s="575"/>
      <c r="AD152" s="575"/>
      <c r="AE152" s="575"/>
      <c r="AF152" s="576"/>
      <c r="AG152" s="576"/>
      <c r="AH152" s="575"/>
      <c r="AI152" s="575"/>
      <c r="AJ152" s="575"/>
      <c r="AK152" s="576"/>
      <c r="AL152" s="576"/>
      <c r="AM152" s="575"/>
      <c r="AN152" s="575"/>
      <c r="AO152" s="575"/>
      <c r="AP152" s="575"/>
      <c r="AQ152" s="575"/>
    </row>
    <row r="153" spans="1:43" ht="35.25" customHeight="1" thickTop="1" thickBot="1">
      <c r="A153" s="563">
        <v>15.3</v>
      </c>
      <c r="B153" s="564"/>
      <c r="C153" s="564"/>
      <c r="D153" s="564"/>
      <c r="E153" s="564"/>
      <c r="F153" s="577" t="s">
        <v>1312</v>
      </c>
      <c r="G153" s="605"/>
      <c r="H153" s="605"/>
      <c r="I153" s="567" t="str">
        <f t="shared" si="8"/>
        <v>No hay ejecución</v>
      </c>
      <c r="J153" s="568" t="str">
        <f t="shared" si="9"/>
        <v>NA</v>
      </c>
      <c r="K153" s="578"/>
      <c r="L153" s="581"/>
      <c r="M153" s="579"/>
      <c r="N153" s="572"/>
      <c r="O153" s="582"/>
      <c r="P153" s="581"/>
      <c r="Q153" s="579"/>
      <c r="R153" s="572"/>
      <c r="S153" s="582"/>
      <c r="T153" s="583"/>
      <c r="U153" s="579"/>
      <c r="V153" s="572"/>
      <c r="W153" s="582"/>
      <c r="X153" s="575"/>
      <c r="Y153" s="607"/>
      <c r="Z153" s="607"/>
      <c r="AA153" s="567" t="str">
        <f t="shared" si="10"/>
        <v>No hay ejecución</v>
      </c>
      <c r="AB153" s="568" t="str">
        <f t="shared" si="11"/>
        <v>NA</v>
      </c>
      <c r="AC153" s="575"/>
      <c r="AD153" s="575"/>
      <c r="AE153" s="575"/>
      <c r="AF153" s="576"/>
      <c r="AG153" s="576"/>
      <c r="AH153" s="575"/>
      <c r="AI153" s="575"/>
      <c r="AJ153" s="575"/>
      <c r="AK153" s="576"/>
      <c r="AL153" s="576"/>
      <c r="AM153" s="575"/>
      <c r="AN153" s="575"/>
      <c r="AO153" s="575"/>
      <c r="AP153" s="575"/>
      <c r="AQ153" s="575"/>
    </row>
    <row r="154" spans="1:43" ht="35.25" customHeight="1" thickTop="1" thickBot="1">
      <c r="A154" s="563">
        <v>15.3</v>
      </c>
      <c r="B154" s="564"/>
      <c r="C154" s="564"/>
      <c r="D154" s="564"/>
      <c r="E154" s="564"/>
      <c r="F154" s="577" t="s">
        <v>1312</v>
      </c>
      <c r="G154" s="605"/>
      <c r="H154" s="605"/>
      <c r="I154" s="567" t="str">
        <f t="shared" si="8"/>
        <v>No hay ejecución</v>
      </c>
      <c r="J154" s="568" t="str">
        <f t="shared" si="9"/>
        <v>NA</v>
      </c>
      <c r="K154" s="578"/>
      <c r="L154" s="581"/>
      <c r="M154" s="579"/>
      <c r="N154" s="572"/>
      <c r="O154" s="582"/>
      <c r="P154" s="581"/>
      <c r="Q154" s="579"/>
      <c r="R154" s="572"/>
      <c r="S154" s="582"/>
      <c r="T154" s="583"/>
      <c r="U154" s="579"/>
      <c r="V154" s="572"/>
      <c r="W154" s="582"/>
      <c r="X154" s="575"/>
      <c r="Y154" s="607"/>
      <c r="Z154" s="607"/>
      <c r="AA154" s="567" t="str">
        <f t="shared" si="10"/>
        <v>No hay ejecución</v>
      </c>
      <c r="AB154" s="568" t="str">
        <f t="shared" si="11"/>
        <v>NA</v>
      </c>
      <c r="AC154" s="575"/>
      <c r="AD154" s="575"/>
      <c r="AE154" s="575"/>
      <c r="AF154" s="576"/>
      <c r="AG154" s="576"/>
      <c r="AH154" s="575"/>
      <c r="AI154" s="575"/>
      <c r="AJ154" s="575"/>
      <c r="AK154" s="576"/>
      <c r="AL154" s="576"/>
      <c r="AM154" s="575"/>
      <c r="AN154" s="575"/>
      <c r="AO154" s="575"/>
      <c r="AP154" s="575"/>
      <c r="AQ154" s="575"/>
    </row>
    <row r="155" spans="1:43" ht="35.25" customHeight="1" thickTop="1" thickBot="1">
      <c r="A155" s="563">
        <v>15.3</v>
      </c>
      <c r="B155" s="564"/>
      <c r="C155" s="564"/>
      <c r="D155" s="564"/>
      <c r="E155" s="564"/>
      <c r="F155" s="577" t="s">
        <v>1312</v>
      </c>
      <c r="G155" s="605"/>
      <c r="H155" s="605"/>
      <c r="I155" s="567" t="str">
        <f t="shared" si="8"/>
        <v>No hay ejecución</v>
      </c>
      <c r="J155" s="568" t="str">
        <f t="shared" si="9"/>
        <v>NA</v>
      </c>
      <c r="K155" s="578"/>
      <c r="L155" s="581"/>
      <c r="M155" s="579"/>
      <c r="N155" s="572"/>
      <c r="O155" s="582"/>
      <c r="P155" s="581"/>
      <c r="Q155" s="579"/>
      <c r="R155" s="572"/>
      <c r="S155" s="582"/>
      <c r="T155" s="583"/>
      <c r="U155" s="579"/>
      <c r="V155" s="572"/>
      <c r="W155" s="582"/>
      <c r="X155" s="575"/>
      <c r="Y155" s="607"/>
      <c r="Z155" s="607"/>
      <c r="AA155" s="567" t="str">
        <f t="shared" si="10"/>
        <v>No hay ejecución</v>
      </c>
      <c r="AB155" s="568" t="str">
        <f t="shared" si="11"/>
        <v>NA</v>
      </c>
      <c r="AC155" s="575"/>
      <c r="AD155" s="575"/>
      <c r="AE155" s="575"/>
      <c r="AF155" s="576"/>
      <c r="AG155" s="576"/>
      <c r="AH155" s="575"/>
      <c r="AI155" s="575"/>
      <c r="AJ155" s="575"/>
      <c r="AK155" s="576"/>
      <c r="AL155" s="576"/>
      <c r="AM155" s="575"/>
      <c r="AN155" s="575"/>
      <c r="AO155" s="575"/>
      <c r="AP155" s="575"/>
      <c r="AQ155" s="575"/>
    </row>
    <row r="156" spans="1:43" ht="35.25" customHeight="1" thickTop="1" thickBot="1">
      <c r="A156" s="563">
        <v>15.3</v>
      </c>
      <c r="B156" s="564"/>
      <c r="C156" s="564"/>
      <c r="D156" s="564"/>
      <c r="E156" s="564"/>
      <c r="F156" s="577" t="s">
        <v>1312</v>
      </c>
      <c r="G156" s="605"/>
      <c r="H156" s="605"/>
      <c r="I156" s="567" t="str">
        <f t="shared" si="8"/>
        <v>No hay ejecución</v>
      </c>
      <c r="J156" s="568" t="str">
        <f t="shared" si="9"/>
        <v>NA</v>
      </c>
      <c r="K156" s="578"/>
      <c r="L156" s="581"/>
      <c r="M156" s="579"/>
      <c r="N156" s="572"/>
      <c r="O156" s="582"/>
      <c r="P156" s="581"/>
      <c r="Q156" s="579"/>
      <c r="R156" s="572"/>
      <c r="S156" s="582"/>
      <c r="T156" s="583"/>
      <c r="U156" s="579"/>
      <c r="V156" s="572"/>
      <c r="W156" s="582"/>
      <c r="X156" s="575"/>
      <c r="Y156" s="607"/>
      <c r="Z156" s="607"/>
      <c r="AA156" s="567" t="str">
        <f t="shared" si="10"/>
        <v>No hay ejecución</v>
      </c>
      <c r="AB156" s="568" t="str">
        <f t="shared" si="11"/>
        <v>NA</v>
      </c>
      <c r="AC156" s="575"/>
      <c r="AD156" s="575"/>
      <c r="AE156" s="575"/>
      <c r="AF156" s="576"/>
      <c r="AG156" s="576"/>
      <c r="AH156" s="575"/>
      <c r="AI156" s="575"/>
      <c r="AJ156" s="575"/>
      <c r="AK156" s="576"/>
      <c r="AL156" s="576"/>
      <c r="AM156" s="575"/>
      <c r="AN156" s="575"/>
      <c r="AO156" s="575"/>
      <c r="AP156" s="575"/>
      <c r="AQ156" s="575"/>
    </row>
    <row r="157" spans="1:43" ht="35.25" customHeight="1" thickTop="1" thickBot="1">
      <c r="A157" s="563">
        <v>15.3</v>
      </c>
      <c r="B157" s="564"/>
      <c r="C157" s="564"/>
      <c r="D157" s="564"/>
      <c r="E157" s="564"/>
      <c r="F157" s="577" t="s">
        <v>1312</v>
      </c>
      <c r="G157" s="605"/>
      <c r="H157" s="605"/>
      <c r="I157" s="567" t="str">
        <f t="shared" si="8"/>
        <v>No hay ejecución</v>
      </c>
      <c r="J157" s="568" t="str">
        <f t="shared" si="9"/>
        <v>NA</v>
      </c>
      <c r="K157" s="578"/>
      <c r="L157" s="581"/>
      <c r="M157" s="579"/>
      <c r="N157" s="572"/>
      <c r="O157" s="582"/>
      <c r="P157" s="581"/>
      <c r="Q157" s="579"/>
      <c r="R157" s="572"/>
      <c r="S157" s="582"/>
      <c r="T157" s="583"/>
      <c r="U157" s="579"/>
      <c r="V157" s="572"/>
      <c r="W157" s="582"/>
      <c r="X157" s="575"/>
      <c r="Y157" s="607"/>
      <c r="Z157" s="607"/>
      <c r="AA157" s="567" t="str">
        <f t="shared" si="10"/>
        <v>No hay ejecución</v>
      </c>
      <c r="AB157" s="568" t="str">
        <f t="shared" si="11"/>
        <v>NA</v>
      </c>
      <c r="AC157" s="575"/>
      <c r="AD157" s="575"/>
      <c r="AE157" s="575"/>
      <c r="AF157" s="576"/>
      <c r="AG157" s="576"/>
      <c r="AH157" s="575"/>
      <c r="AI157" s="575"/>
      <c r="AJ157" s="575"/>
      <c r="AK157" s="576"/>
      <c r="AL157" s="576"/>
      <c r="AM157" s="575"/>
      <c r="AN157" s="575"/>
      <c r="AO157" s="575"/>
      <c r="AP157" s="575"/>
      <c r="AQ157" s="575"/>
    </row>
    <row r="158" spans="1:43" ht="35.25" customHeight="1" thickTop="1" thickBot="1">
      <c r="A158" s="563">
        <v>15.3</v>
      </c>
      <c r="B158" s="564"/>
      <c r="C158" s="564"/>
      <c r="D158" s="564"/>
      <c r="E158" s="564"/>
      <c r="F158" s="577" t="s">
        <v>1312</v>
      </c>
      <c r="G158" s="605"/>
      <c r="H158" s="605"/>
      <c r="I158" s="567" t="str">
        <f t="shared" si="8"/>
        <v>No hay ejecución</v>
      </c>
      <c r="J158" s="568" t="str">
        <f t="shared" si="9"/>
        <v>NA</v>
      </c>
      <c r="K158" s="578"/>
      <c r="L158" s="581"/>
      <c r="M158" s="579"/>
      <c r="N158" s="572"/>
      <c r="O158" s="582"/>
      <c r="P158" s="581"/>
      <c r="Q158" s="579"/>
      <c r="R158" s="572"/>
      <c r="S158" s="582"/>
      <c r="T158" s="583"/>
      <c r="U158" s="579"/>
      <c r="V158" s="572"/>
      <c r="W158" s="582"/>
      <c r="X158" s="575"/>
      <c r="Y158" s="607"/>
      <c r="Z158" s="607"/>
      <c r="AA158" s="567" t="str">
        <f t="shared" si="10"/>
        <v>No hay ejecución</v>
      </c>
      <c r="AB158" s="568" t="str">
        <f t="shared" si="11"/>
        <v>NA</v>
      </c>
      <c r="AC158" s="575"/>
      <c r="AD158" s="575"/>
      <c r="AE158" s="575"/>
      <c r="AF158" s="576"/>
      <c r="AG158" s="576"/>
      <c r="AH158" s="575"/>
      <c r="AI158" s="575"/>
      <c r="AJ158" s="575"/>
      <c r="AK158" s="576"/>
      <c r="AL158" s="576"/>
      <c r="AM158" s="575"/>
      <c r="AN158" s="575"/>
      <c r="AO158" s="575"/>
      <c r="AP158" s="575"/>
      <c r="AQ158" s="575"/>
    </row>
    <row r="159" spans="1:43" ht="35.25" customHeight="1" thickTop="1" thickBot="1">
      <c r="A159" s="563">
        <v>15.3</v>
      </c>
      <c r="B159" s="564"/>
      <c r="C159" s="564"/>
      <c r="D159" s="564"/>
      <c r="E159" s="564"/>
      <c r="F159" s="577" t="s">
        <v>1312</v>
      </c>
      <c r="G159" s="605"/>
      <c r="H159" s="605"/>
      <c r="I159" s="567" t="str">
        <f t="shared" si="8"/>
        <v>No hay ejecución</v>
      </c>
      <c r="J159" s="568" t="str">
        <f t="shared" si="9"/>
        <v>NA</v>
      </c>
      <c r="K159" s="578"/>
      <c r="L159" s="581"/>
      <c r="M159" s="579"/>
      <c r="N159" s="572"/>
      <c r="O159" s="582"/>
      <c r="P159" s="581"/>
      <c r="Q159" s="579"/>
      <c r="R159" s="572"/>
      <c r="S159" s="582"/>
      <c r="T159" s="583"/>
      <c r="U159" s="579"/>
      <c r="V159" s="572"/>
      <c r="W159" s="582"/>
      <c r="X159" s="575"/>
      <c r="Y159" s="607"/>
      <c r="Z159" s="607"/>
      <c r="AA159" s="567" t="str">
        <f t="shared" si="10"/>
        <v>No hay ejecución</v>
      </c>
      <c r="AB159" s="568" t="str">
        <f t="shared" si="11"/>
        <v>NA</v>
      </c>
      <c r="AC159" s="575"/>
      <c r="AD159" s="575"/>
      <c r="AE159" s="575"/>
      <c r="AF159" s="576"/>
      <c r="AG159" s="576"/>
      <c r="AH159" s="575"/>
      <c r="AI159" s="575"/>
      <c r="AJ159" s="575"/>
      <c r="AK159" s="576"/>
      <c r="AL159" s="576"/>
      <c r="AM159" s="575"/>
      <c r="AN159" s="575"/>
      <c r="AO159" s="575"/>
      <c r="AP159" s="575"/>
      <c r="AQ159" s="575"/>
    </row>
    <row r="160" spans="1:43" ht="35.25" customHeight="1" thickTop="1" thickBot="1">
      <c r="A160" s="563">
        <v>15.4</v>
      </c>
      <c r="B160" s="564"/>
      <c r="C160" s="564"/>
      <c r="D160" s="564"/>
      <c r="E160" s="564"/>
      <c r="F160" s="577" t="s">
        <v>1313</v>
      </c>
      <c r="G160" s="605">
        <v>0</v>
      </c>
      <c r="H160" s="605">
        <v>0</v>
      </c>
      <c r="I160" s="567" t="str">
        <f t="shared" si="8"/>
        <v>No hay Programación</v>
      </c>
      <c r="J160" s="568" t="str">
        <f t="shared" si="9"/>
        <v>De acuerdo con lo programado</v>
      </c>
      <c r="K160" s="578"/>
      <c r="L160" s="581"/>
      <c r="M160" s="579"/>
      <c r="N160" s="572"/>
      <c r="O160" s="582"/>
      <c r="P160" s="581"/>
      <c r="Q160" s="579"/>
      <c r="R160" s="572"/>
      <c r="S160" s="582"/>
      <c r="T160" s="583"/>
      <c r="U160" s="579"/>
      <c r="V160" s="572"/>
      <c r="W160" s="582"/>
      <c r="X160" s="575"/>
      <c r="Y160" s="607">
        <v>0</v>
      </c>
      <c r="Z160" s="607">
        <v>0</v>
      </c>
      <c r="AA160" s="567" t="str">
        <f t="shared" si="10"/>
        <v>No hay Programación</v>
      </c>
      <c r="AB160" s="568" t="str">
        <f t="shared" si="11"/>
        <v>De acuerdo con lo programado</v>
      </c>
      <c r="AC160" s="575"/>
      <c r="AD160" s="575"/>
      <c r="AE160" s="575"/>
      <c r="AF160" s="576"/>
      <c r="AG160" s="576"/>
      <c r="AH160" s="575"/>
      <c r="AI160" s="575"/>
      <c r="AJ160" s="575"/>
      <c r="AK160" s="576"/>
      <c r="AL160" s="576"/>
      <c r="AM160" s="575"/>
      <c r="AN160" s="575"/>
      <c r="AO160" s="575"/>
      <c r="AP160" s="575"/>
      <c r="AQ160" s="575"/>
    </row>
    <row r="161" spans="1:43" ht="35.25" customHeight="1" thickTop="1" thickBot="1">
      <c r="A161" s="563">
        <v>15.4</v>
      </c>
      <c r="B161" s="564"/>
      <c r="C161" s="564"/>
      <c r="D161" s="564"/>
      <c r="E161" s="564"/>
      <c r="F161" s="577" t="s">
        <v>1313</v>
      </c>
      <c r="G161" s="605"/>
      <c r="H161" s="605"/>
      <c r="I161" s="567" t="str">
        <f t="shared" si="8"/>
        <v>No hay ejecución</v>
      </c>
      <c r="J161" s="568" t="str">
        <f t="shared" si="9"/>
        <v>NA</v>
      </c>
      <c r="K161" s="578"/>
      <c r="L161" s="581"/>
      <c r="M161" s="579"/>
      <c r="N161" s="572"/>
      <c r="O161" s="582"/>
      <c r="P161" s="581"/>
      <c r="Q161" s="579"/>
      <c r="R161" s="572"/>
      <c r="S161" s="582"/>
      <c r="T161" s="583"/>
      <c r="U161" s="579"/>
      <c r="V161" s="572"/>
      <c r="W161" s="582"/>
      <c r="X161" s="575"/>
      <c r="Y161" s="607"/>
      <c r="Z161" s="607"/>
      <c r="AA161" s="567" t="str">
        <f t="shared" si="10"/>
        <v>No hay ejecución</v>
      </c>
      <c r="AB161" s="568" t="str">
        <f t="shared" si="11"/>
        <v>NA</v>
      </c>
      <c r="AC161" s="575"/>
      <c r="AD161" s="575"/>
      <c r="AE161" s="575"/>
      <c r="AF161" s="576"/>
      <c r="AG161" s="576"/>
      <c r="AH161" s="575"/>
      <c r="AI161" s="575"/>
      <c r="AJ161" s="575"/>
      <c r="AK161" s="576"/>
      <c r="AL161" s="576"/>
      <c r="AM161" s="575"/>
      <c r="AN161" s="575"/>
      <c r="AO161" s="575"/>
      <c r="AP161" s="575"/>
      <c r="AQ161" s="575"/>
    </row>
    <row r="162" spans="1:43" ht="35.25" customHeight="1" thickTop="1" thickBot="1">
      <c r="A162" s="563">
        <v>15.4</v>
      </c>
      <c r="B162" s="564"/>
      <c r="C162" s="564"/>
      <c r="D162" s="564"/>
      <c r="E162" s="564"/>
      <c r="F162" s="577" t="s">
        <v>1313</v>
      </c>
      <c r="G162" s="605"/>
      <c r="H162" s="605"/>
      <c r="I162" s="567" t="str">
        <f t="shared" si="8"/>
        <v>No hay ejecución</v>
      </c>
      <c r="J162" s="568" t="str">
        <f t="shared" si="9"/>
        <v>NA</v>
      </c>
      <c r="K162" s="578"/>
      <c r="L162" s="581"/>
      <c r="M162" s="579"/>
      <c r="N162" s="572"/>
      <c r="O162" s="582"/>
      <c r="P162" s="581"/>
      <c r="Q162" s="579"/>
      <c r="R162" s="572"/>
      <c r="S162" s="582"/>
      <c r="T162" s="583"/>
      <c r="U162" s="579"/>
      <c r="V162" s="572"/>
      <c r="W162" s="582"/>
      <c r="X162" s="575"/>
      <c r="Y162" s="607"/>
      <c r="Z162" s="607"/>
      <c r="AA162" s="567" t="str">
        <f t="shared" si="10"/>
        <v>No hay ejecución</v>
      </c>
      <c r="AB162" s="568" t="str">
        <f t="shared" si="11"/>
        <v>NA</v>
      </c>
      <c r="AC162" s="575"/>
      <c r="AD162" s="575"/>
      <c r="AE162" s="575"/>
      <c r="AF162" s="576"/>
      <c r="AG162" s="576"/>
      <c r="AH162" s="575"/>
      <c r="AI162" s="575"/>
      <c r="AJ162" s="575"/>
      <c r="AK162" s="576"/>
      <c r="AL162" s="576"/>
      <c r="AM162" s="575"/>
      <c r="AN162" s="575"/>
      <c r="AO162" s="575"/>
      <c r="AP162" s="575"/>
      <c r="AQ162" s="575"/>
    </row>
    <row r="163" spans="1:43" ht="35.25" customHeight="1" thickTop="1" thickBot="1">
      <c r="A163" s="563">
        <v>15.4</v>
      </c>
      <c r="B163" s="564"/>
      <c r="C163" s="564"/>
      <c r="D163" s="564"/>
      <c r="E163" s="564"/>
      <c r="F163" s="577" t="s">
        <v>1313</v>
      </c>
      <c r="G163" s="605"/>
      <c r="H163" s="605"/>
      <c r="I163" s="567" t="str">
        <f t="shared" si="8"/>
        <v>No hay ejecución</v>
      </c>
      <c r="J163" s="568" t="str">
        <f t="shared" si="9"/>
        <v>NA</v>
      </c>
      <c r="K163" s="578"/>
      <c r="L163" s="581"/>
      <c r="M163" s="579"/>
      <c r="N163" s="572"/>
      <c r="O163" s="582"/>
      <c r="P163" s="581"/>
      <c r="Q163" s="579"/>
      <c r="R163" s="572"/>
      <c r="S163" s="582"/>
      <c r="T163" s="583"/>
      <c r="U163" s="579"/>
      <c r="V163" s="572"/>
      <c r="W163" s="582"/>
      <c r="X163" s="575"/>
      <c r="Y163" s="607"/>
      <c r="Z163" s="607"/>
      <c r="AA163" s="567" t="str">
        <f t="shared" si="10"/>
        <v>No hay ejecución</v>
      </c>
      <c r="AB163" s="568" t="str">
        <f t="shared" si="11"/>
        <v>NA</v>
      </c>
      <c r="AC163" s="575"/>
      <c r="AD163" s="575"/>
      <c r="AE163" s="575"/>
      <c r="AF163" s="576"/>
      <c r="AG163" s="576"/>
      <c r="AH163" s="575"/>
      <c r="AI163" s="575"/>
      <c r="AJ163" s="575"/>
      <c r="AK163" s="576"/>
      <c r="AL163" s="576"/>
      <c r="AM163" s="575"/>
      <c r="AN163" s="575"/>
      <c r="AO163" s="575"/>
      <c r="AP163" s="575"/>
      <c r="AQ163" s="575"/>
    </row>
    <row r="164" spans="1:43" ht="35.25" customHeight="1" thickTop="1" thickBot="1">
      <c r="A164" s="563">
        <v>15.4</v>
      </c>
      <c r="B164" s="564"/>
      <c r="C164" s="564"/>
      <c r="D164" s="564"/>
      <c r="E164" s="564"/>
      <c r="F164" s="577" t="s">
        <v>1313</v>
      </c>
      <c r="G164" s="605"/>
      <c r="H164" s="605"/>
      <c r="I164" s="567" t="str">
        <f t="shared" si="8"/>
        <v>No hay ejecución</v>
      </c>
      <c r="J164" s="568" t="str">
        <f t="shared" si="9"/>
        <v>NA</v>
      </c>
      <c r="K164" s="578"/>
      <c r="L164" s="581"/>
      <c r="M164" s="579"/>
      <c r="N164" s="572"/>
      <c r="O164" s="582"/>
      <c r="P164" s="581"/>
      <c r="Q164" s="579"/>
      <c r="R164" s="572"/>
      <c r="S164" s="582"/>
      <c r="T164" s="583"/>
      <c r="U164" s="579"/>
      <c r="V164" s="572"/>
      <c r="W164" s="582"/>
      <c r="X164" s="575"/>
      <c r="Y164" s="607"/>
      <c r="Z164" s="607"/>
      <c r="AA164" s="567" t="str">
        <f t="shared" si="10"/>
        <v>No hay ejecución</v>
      </c>
      <c r="AB164" s="568" t="str">
        <f t="shared" si="11"/>
        <v>NA</v>
      </c>
      <c r="AC164" s="575"/>
      <c r="AD164" s="575"/>
      <c r="AE164" s="575"/>
      <c r="AF164" s="576"/>
      <c r="AG164" s="576"/>
      <c r="AH164" s="575"/>
      <c r="AI164" s="575"/>
      <c r="AJ164" s="575"/>
      <c r="AK164" s="576"/>
      <c r="AL164" s="576"/>
      <c r="AM164" s="575"/>
      <c r="AN164" s="575"/>
      <c r="AO164" s="575"/>
      <c r="AP164" s="575"/>
      <c r="AQ164" s="575"/>
    </row>
    <row r="165" spans="1:43" ht="35.25" customHeight="1" thickTop="1" thickBot="1">
      <c r="A165" s="563">
        <v>15.4</v>
      </c>
      <c r="B165" s="564"/>
      <c r="C165" s="564"/>
      <c r="D165" s="564"/>
      <c r="E165" s="564"/>
      <c r="F165" s="577" t="s">
        <v>1313</v>
      </c>
      <c r="G165" s="605"/>
      <c r="H165" s="605"/>
      <c r="I165" s="567" t="str">
        <f t="shared" si="8"/>
        <v>No hay ejecución</v>
      </c>
      <c r="J165" s="568" t="str">
        <f t="shared" si="9"/>
        <v>NA</v>
      </c>
      <c r="K165" s="578"/>
      <c r="L165" s="581"/>
      <c r="M165" s="579"/>
      <c r="N165" s="572"/>
      <c r="O165" s="582"/>
      <c r="P165" s="581"/>
      <c r="Q165" s="579"/>
      <c r="R165" s="572"/>
      <c r="S165" s="582"/>
      <c r="T165" s="583"/>
      <c r="U165" s="579"/>
      <c r="V165" s="572"/>
      <c r="W165" s="582"/>
      <c r="X165" s="575"/>
      <c r="Y165" s="607"/>
      <c r="Z165" s="607"/>
      <c r="AA165" s="567" t="str">
        <f t="shared" si="10"/>
        <v>No hay ejecución</v>
      </c>
      <c r="AB165" s="568" t="str">
        <f t="shared" si="11"/>
        <v>NA</v>
      </c>
      <c r="AC165" s="575"/>
      <c r="AD165" s="575"/>
      <c r="AE165" s="575"/>
      <c r="AF165" s="576"/>
      <c r="AG165" s="576"/>
      <c r="AH165" s="575"/>
      <c r="AI165" s="575"/>
      <c r="AJ165" s="575"/>
      <c r="AK165" s="576"/>
      <c r="AL165" s="576"/>
      <c r="AM165" s="575"/>
      <c r="AN165" s="575"/>
      <c r="AO165" s="575"/>
      <c r="AP165" s="575"/>
      <c r="AQ165" s="575"/>
    </row>
    <row r="166" spans="1:43" ht="35.25" customHeight="1" thickTop="1" thickBot="1">
      <c r="A166" s="563">
        <v>15.4</v>
      </c>
      <c r="B166" s="564"/>
      <c r="C166" s="564"/>
      <c r="D166" s="564"/>
      <c r="E166" s="564"/>
      <c r="F166" s="577" t="s">
        <v>1313</v>
      </c>
      <c r="G166" s="605"/>
      <c r="H166" s="605"/>
      <c r="I166" s="567" t="str">
        <f t="shared" si="8"/>
        <v>No hay ejecución</v>
      </c>
      <c r="J166" s="568" t="str">
        <f t="shared" si="9"/>
        <v>NA</v>
      </c>
      <c r="K166" s="578"/>
      <c r="L166" s="581"/>
      <c r="M166" s="579"/>
      <c r="N166" s="572"/>
      <c r="O166" s="582"/>
      <c r="P166" s="581"/>
      <c r="Q166" s="579"/>
      <c r="R166" s="572"/>
      <c r="S166" s="582"/>
      <c r="T166" s="583"/>
      <c r="U166" s="579"/>
      <c r="V166" s="572"/>
      <c r="W166" s="582"/>
      <c r="X166" s="575"/>
      <c r="Y166" s="607"/>
      <c r="Z166" s="607"/>
      <c r="AA166" s="567" t="str">
        <f t="shared" si="10"/>
        <v>No hay ejecución</v>
      </c>
      <c r="AB166" s="568" t="str">
        <f t="shared" si="11"/>
        <v>NA</v>
      </c>
      <c r="AC166" s="575"/>
      <c r="AD166" s="575"/>
      <c r="AE166" s="575"/>
      <c r="AF166" s="576"/>
      <c r="AG166" s="576"/>
      <c r="AH166" s="575"/>
      <c r="AI166" s="575"/>
      <c r="AJ166" s="575"/>
      <c r="AK166" s="576"/>
      <c r="AL166" s="576"/>
      <c r="AM166" s="575"/>
      <c r="AN166" s="575"/>
      <c r="AO166" s="575"/>
      <c r="AP166" s="575"/>
      <c r="AQ166" s="575"/>
    </row>
    <row r="167" spans="1:43" ht="35.25" customHeight="1" thickTop="1" thickBot="1">
      <c r="A167" s="563">
        <v>15.4</v>
      </c>
      <c r="B167" s="564"/>
      <c r="C167" s="564"/>
      <c r="D167" s="564"/>
      <c r="E167" s="564"/>
      <c r="F167" s="577" t="s">
        <v>1313</v>
      </c>
      <c r="G167" s="605"/>
      <c r="H167" s="605"/>
      <c r="I167" s="567" t="str">
        <f t="shared" si="8"/>
        <v>No hay ejecución</v>
      </c>
      <c r="J167" s="568" t="str">
        <f t="shared" si="9"/>
        <v>NA</v>
      </c>
      <c r="K167" s="578"/>
      <c r="L167" s="581"/>
      <c r="M167" s="579"/>
      <c r="N167" s="572"/>
      <c r="O167" s="582"/>
      <c r="P167" s="581"/>
      <c r="Q167" s="579"/>
      <c r="R167" s="572"/>
      <c r="S167" s="582"/>
      <c r="T167" s="583"/>
      <c r="U167" s="579"/>
      <c r="V167" s="572"/>
      <c r="W167" s="582"/>
      <c r="X167" s="575"/>
      <c r="Y167" s="607"/>
      <c r="Z167" s="607"/>
      <c r="AA167" s="567" t="str">
        <f t="shared" si="10"/>
        <v>No hay ejecución</v>
      </c>
      <c r="AB167" s="568" t="str">
        <f t="shared" si="11"/>
        <v>NA</v>
      </c>
      <c r="AC167" s="575"/>
      <c r="AD167" s="575"/>
      <c r="AE167" s="575"/>
      <c r="AF167" s="576"/>
      <c r="AG167" s="576"/>
      <c r="AH167" s="575"/>
      <c r="AI167" s="575"/>
      <c r="AJ167" s="575"/>
      <c r="AK167" s="576"/>
      <c r="AL167" s="576"/>
      <c r="AM167" s="575"/>
      <c r="AN167" s="575"/>
      <c r="AO167" s="575"/>
      <c r="AP167" s="575"/>
      <c r="AQ167" s="575"/>
    </row>
    <row r="168" spans="1:43" ht="35.25" customHeight="1" thickTop="1" thickBot="1">
      <c r="A168" s="563">
        <v>15.4</v>
      </c>
      <c r="B168" s="564"/>
      <c r="C168" s="564"/>
      <c r="D168" s="564"/>
      <c r="E168" s="564"/>
      <c r="F168" s="577" t="s">
        <v>1313</v>
      </c>
      <c r="G168" s="605"/>
      <c r="H168" s="605"/>
      <c r="I168" s="567" t="str">
        <f t="shared" si="8"/>
        <v>No hay ejecución</v>
      </c>
      <c r="J168" s="568" t="str">
        <f t="shared" si="9"/>
        <v>NA</v>
      </c>
      <c r="K168" s="578"/>
      <c r="L168" s="581"/>
      <c r="M168" s="579"/>
      <c r="N168" s="572"/>
      <c r="O168" s="582"/>
      <c r="P168" s="581"/>
      <c r="Q168" s="579"/>
      <c r="R168" s="572"/>
      <c r="S168" s="582"/>
      <c r="T168" s="583"/>
      <c r="U168" s="579"/>
      <c r="V168" s="572"/>
      <c r="W168" s="582"/>
      <c r="X168" s="575"/>
      <c r="Y168" s="607"/>
      <c r="Z168" s="607"/>
      <c r="AA168" s="567" t="str">
        <f t="shared" si="10"/>
        <v>No hay ejecución</v>
      </c>
      <c r="AB168" s="568" t="str">
        <f t="shared" si="11"/>
        <v>NA</v>
      </c>
      <c r="AC168" s="575"/>
      <c r="AD168" s="575"/>
      <c r="AE168" s="575"/>
      <c r="AF168" s="576"/>
      <c r="AG168" s="576"/>
      <c r="AH168" s="575"/>
      <c r="AI168" s="575"/>
      <c r="AJ168" s="575"/>
      <c r="AK168" s="576"/>
      <c r="AL168" s="576"/>
      <c r="AM168" s="575"/>
      <c r="AN168" s="575"/>
      <c r="AO168" s="575"/>
      <c r="AP168" s="575"/>
      <c r="AQ168" s="575"/>
    </row>
    <row r="169" spans="1:43" ht="35.25" customHeight="1" thickTop="1" thickBot="1">
      <c r="A169" s="563">
        <v>15.4</v>
      </c>
      <c r="B169" s="564"/>
      <c r="C169" s="564"/>
      <c r="D169" s="564"/>
      <c r="E169" s="564"/>
      <c r="F169" s="577" t="s">
        <v>1313</v>
      </c>
      <c r="G169" s="605"/>
      <c r="H169" s="605"/>
      <c r="I169" s="567" t="str">
        <f t="shared" si="8"/>
        <v>No hay ejecución</v>
      </c>
      <c r="J169" s="568" t="str">
        <f t="shared" si="9"/>
        <v>NA</v>
      </c>
      <c r="K169" s="578"/>
      <c r="L169" s="581"/>
      <c r="M169" s="579"/>
      <c r="N169" s="572"/>
      <c r="O169" s="582"/>
      <c r="P169" s="581"/>
      <c r="Q169" s="579"/>
      <c r="R169" s="572"/>
      <c r="S169" s="582"/>
      <c r="T169" s="583"/>
      <c r="U169" s="579"/>
      <c r="V169" s="572"/>
      <c r="W169" s="582"/>
      <c r="X169" s="575"/>
      <c r="Y169" s="607"/>
      <c r="Z169" s="607"/>
      <c r="AA169" s="567" t="str">
        <f t="shared" si="10"/>
        <v>No hay ejecución</v>
      </c>
      <c r="AB169" s="568" t="str">
        <f t="shared" si="11"/>
        <v>NA</v>
      </c>
      <c r="AC169" s="575"/>
      <c r="AD169" s="575"/>
      <c r="AE169" s="575"/>
      <c r="AF169" s="576"/>
      <c r="AG169" s="576"/>
      <c r="AH169" s="575"/>
      <c r="AI169" s="575"/>
      <c r="AJ169" s="575"/>
      <c r="AK169" s="576"/>
      <c r="AL169" s="576"/>
      <c r="AM169" s="575"/>
      <c r="AN169" s="575"/>
      <c r="AO169" s="575"/>
      <c r="AP169" s="575"/>
      <c r="AQ169" s="575"/>
    </row>
    <row r="170" spans="1:43" ht="35.25" customHeight="1" thickTop="1" thickBot="1">
      <c r="A170" s="563">
        <v>15.5</v>
      </c>
      <c r="B170" s="564"/>
      <c r="C170" s="564"/>
      <c r="D170" s="564"/>
      <c r="E170" s="564"/>
      <c r="F170" s="577" t="s">
        <v>1314</v>
      </c>
      <c r="G170" s="605">
        <v>1</v>
      </c>
      <c r="H170" s="605">
        <v>1</v>
      </c>
      <c r="I170" s="567">
        <f t="shared" si="8"/>
        <v>1</v>
      </c>
      <c r="J170" s="568" t="str">
        <f t="shared" si="9"/>
        <v>De acuerdo con lo programado</v>
      </c>
      <c r="K170" s="578"/>
      <c r="L170" s="581"/>
      <c r="M170" s="579"/>
      <c r="N170" s="572"/>
      <c r="O170" s="582"/>
      <c r="P170" s="581"/>
      <c r="Q170" s="579"/>
      <c r="R170" s="572"/>
      <c r="S170" s="582"/>
      <c r="T170" s="583"/>
      <c r="U170" s="579"/>
      <c r="V170" s="572"/>
      <c r="W170" s="582"/>
      <c r="X170" s="575"/>
      <c r="Y170" s="607">
        <v>0</v>
      </c>
      <c r="Z170" s="607">
        <v>0</v>
      </c>
      <c r="AA170" s="567" t="str">
        <f t="shared" si="10"/>
        <v>No hay Programación</v>
      </c>
      <c r="AB170" s="568" t="str">
        <f t="shared" si="11"/>
        <v>De acuerdo con lo programado</v>
      </c>
      <c r="AC170" s="575"/>
      <c r="AD170" s="575"/>
      <c r="AE170" s="575"/>
      <c r="AF170" s="576"/>
      <c r="AG170" s="576"/>
      <c r="AH170" s="575"/>
      <c r="AI170" s="575"/>
      <c r="AJ170" s="575"/>
      <c r="AK170" s="576"/>
      <c r="AL170" s="576"/>
      <c r="AM170" s="575"/>
      <c r="AN170" s="575"/>
      <c r="AO170" s="575"/>
      <c r="AP170" s="575"/>
      <c r="AQ170" s="575"/>
    </row>
    <row r="171" spans="1:43" ht="35.25" customHeight="1" thickTop="1" thickBot="1">
      <c r="A171" s="563">
        <v>15.5</v>
      </c>
      <c r="B171" s="564"/>
      <c r="C171" s="564"/>
      <c r="D171" s="564"/>
      <c r="E171" s="564"/>
      <c r="F171" s="577" t="s">
        <v>1314</v>
      </c>
      <c r="G171" s="605"/>
      <c r="H171" s="605"/>
      <c r="I171" s="567" t="str">
        <f t="shared" si="8"/>
        <v>No hay ejecución</v>
      </c>
      <c r="J171" s="568" t="str">
        <f t="shared" si="9"/>
        <v>NA</v>
      </c>
      <c r="K171" s="578"/>
      <c r="L171" s="581"/>
      <c r="M171" s="579"/>
      <c r="N171" s="572"/>
      <c r="O171" s="582"/>
      <c r="P171" s="581"/>
      <c r="Q171" s="579"/>
      <c r="R171" s="572"/>
      <c r="S171" s="582"/>
      <c r="T171" s="583"/>
      <c r="U171" s="579"/>
      <c r="V171" s="572"/>
      <c r="W171" s="582"/>
      <c r="X171" s="575"/>
      <c r="Y171" s="607"/>
      <c r="Z171" s="607"/>
      <c r="AA171" s="567" t="str">
        <f t="shared" si="10"/>
        <v>No hay ejecución</v>
      </c>
      <c r="AB171" s="568" t="str">
        <f t="shared" si="11"/>
        <v>NA</v>
      </c>
      <c r="AC171" s="575"/>
      <c r="AD171" s="575"/>
      <c r="AE171" s="575"/>
      <c r="AF171" s="576"/>
      <c r="AG171" s="576"/>
      <c r="AH171" s="575"/>
      <c r="AI171" s="575"/>
      <c r="AJ171" s="575"/>
      <c r="AK171" s="576"/>
      <c r="AL171" s="576"/>
      <c r="AM171" s="575"/>
      <c r="AN171" s="575"/>
      <c r="AO171" s="575"/>
      <c r="AP171" s="575"/>
      <c r="AQ171" s="575"/>
    </row>
    <row r="172" spans="1:43" ht="35.25" customHeight="1" thickTop="1" thickBot="1">
      <c r="A172" s="563">
        <v>15.5</v>
      </c>
      <c r="B172" s="564"/>
      <c r="C172" s="564"/>
      <c r="D172" s="564"/>
      <c r="E172" s="564"/>
      <c r="F172" s="577" t="s">
        <v>1314</v>
      </c>
      <c r="G172" s="605"/>
      <c r="H172" s="605"/>
      <c r="I172" s="567" t="str">
        <f t="shared" si="8"/>
        <v>No hay ejecución</v>
      </c>
      <c r="J172" s="568" t="str">
        <f t="shared" si="9"/>
        <v>NA</v>
      </c>
      <c r="K172" s="578"/>
      <c r="L172" s="581"/>
      <c r="M172" s="579"/>
      <c r="N172" s="572"/>
      <c r="O172" s="582"/>
      <c r="P172" s="581"/>
      <c r="Q172" s="579"/>
      <c r="R172" s="572"/>
      <c r="S172" s="582"/>
      <c r="T172" s="583"/>
      <c r="U172" s="579"/>
      <c r="V172" s="572"/>
      <c r="W172" s="582"/>
      <c r="X172" s="575"/>
      <c r="Y172" s="607"/>
      <c r="Z172" s="607"/>
      <c r="AA172" s="567" t="str">
        <f t="shared" si="10"/>
        <v>No hay ejecución</v>
      </c>
      <c r="AB172" s="568" t="str">
        <f t="shared" si="11"/>
        <v>NA</v>
      </c>
      <c r="AC172" s="575"/>
      <c r="AD172" s="575"/>
      <c r="AE172" s="575"/>
      <c r="AF172" s="576"/>
      <c r="AG172" s="576"/>
      <c r="AH172" s="575"/>
      <c r="AI172" s="575"/>
      <c r="AJ172" s="575"/>
      <c r="AK172" s="576"/>
      <c r="AL172" s="576"/>
      <c r="AM172" s="575"/>
      <c r="AN172" s="575"/>
      <c r="AO172" s="575"/>
      <c r="AP172" s="575"/>
      <c r="AQ172" s="575"/>
    </row>
    <row r="173" spans="1:43" ht="35.25" customHeight="1" thickTop="1" thickBot="1">
      <c r="A173" s="563">
        <v>15.5</v>
      </c>
      <c r="B173" s="564"/>
      <c r="C173" s="564"/>
      <c r="D173" s="564"/>
      <c r="E173" s="564"/>
      <c r="F173" s="577" t="s">
        <v>1314</v>
      </c>
      <c r="G173" s="605"/>
      <c r="H173" s="605"/>
      <c r="I173" s="567" t="str">
        <f t="shared" si="8"/>
        <v>No hay ejecución</v>
      </c>
      <c r="J173" s="568" t="str">
        <f t="shared" si="9"/>
        <v>NA</v>
      </c>
      <c r="K173" s="578"/>
      <c r="L173" s="581"/>
      <c r="M173" s="579"/>
      <c r="N173" s="572"/>
      <c r="O173" s="582"/>
      <c r="P173" s="581"/>
      <c r="Q173" s="579"/>
      <c r="R173" s="572"/>
      <c r="S173" s="582"/>
      <c r="T173" s="583"/>
      <c r="U173" s="579"/>
      <c r="V173" s="572"/>
      <c r="W173" s="582"/>
      <c r="X173" s="575"/>
      <c r="Y173" s="607"/>
      <c r="Z173" s="607"/>
      <c r="AA173" s="567" t="str">
        <f t="shared" si="10"/>
        <v>No hay ejecución</v>
      </c>
      <c r="AB173" s="568" t="str">
        <f t="shared" si="11"/>
        <v>NA</v>
      </c>
      <c r="AC173" s="575"/>
      <c r="AD173" s="575"/>
      <c r="AE173" s="575"/>
      <c r="AF173" s="576"/>
      <c r="AG173" s="576"/>
      <c r="AH173" s="575"/>
      <c r="AI173" s="575"/>
      <c r="AJ173" s="575"/>
      <c r="AK173" s="576"/>
      <c r="AL173" s="576"/>
      <c r="AM173" s="575"/>
      <c r="AN173" s="575"/>
      <c r="AO173" s="575"/>
      <c r="AP173" s="575"/>
      <c r="AQ173" s="575"/>
    </row>
    <row r="174" spans="1:43" ht="35.25" customHeight="1" thickTop="1" thickBot="1">
      <c r="A174" s="563">
        <v>15.6</v>
      </c>
      <c r="B174" s="564"/>
      <c r="C174" s="564"/>
      <c r="D174" s="564"/>
      <c r="E174" s="564"/>
      <c r="F174" s="577" t="s">
        <v>1315</v>
      </c>
      <c r="G174" s="605"/>
      <c r="H174" s="605"/>
      <c r="I174" s="567" t="str">
        <f t="shared" si="8"/>
        <v>No hay ejecución</v>
      </c>
      <c r="J174" s="568" t="str">
        <f t="shared" si="9"/>
        <v>NA</v>
      </c>
      <c r="K174" s="578"/>
      <c r="L174" s="581"/>
      <c r="M174" s="579"/>
      <c r="N174" s="572"/>
      <c r="O174" s="582"/>
      <c r="P174" s="581"/>
      <c r="Q174" s="579"/>
      <c r="R174" s="572"/>
      <c r="S174" s="582"/>
      <c r="T174" s="583"/>
      <c r="U174" s="579"/>
      <c r="V174" s="572"/>
      <c r="W174" s="582"/>
      <c r="X174" s="575"/>
      <c r="Y174" s="607"/>
      <c r="Z174" s="607"/>
      <c r="AA174" s="567" t="str">
        <f t="shared" si="10"/>
        <v>No hay ejecución</v>
      </c>
      <c r="AB174" s="568" t="str">
        <f t="shared" si="11"/>
        <v>NA</v>
      </c>
      <c r="AC174" s="575"/>
      <c r="AD174" s="575"/>
      <c r="AE174" s="575"/>
      <c r="AF174" s="576"/>
      <c r="AG174" s="576"/>
      <c r="AH174" s="575"/>
      <c r="AI174" s="575"/>
      <c r="AJ174" s="575"/>
      <c r="AK174" s="576"/>
      <c r="AL174" s="576"/>
      <c r="AM174" s="575"/>
      <c r="AN174" s="575"/>
      <c r="AO174" s="575"/>
      <c r="AP174" s="575"/>
      <c r="AQ174" s="575"/>
    </row>
    <row r="175" spans="1:43" ht="35.25" customHeight="1" thickTop="1" thickBot="1">
      <c r="A175" s="563">
        <v>15.6</v>
      </c>
      <c r="B175" s="564"/>
      <c r="C175" s="564"/>
      <c r="D175" s="564"/>
      <c r="E175" s="564"/>
      <c r="F175" s="577" t="s">
        <v>1315</v>
      </c>
      <c r="G175" s="605"/>
      <c r="H175" s="605"/>
      <c r="I175" s="567" t="str">
        <f t="shared" si="8"/>
        <v>No hay ejecución</v>
      </c>
      <c r="J175" s="568" t="str">
        <f t="shared" si="9"/>
        <v>NA</v>
      </c>
      <c r="K175" s="578"/>
      <c r="L175" s="581"/>
      <c r="M175" s="579"/>
      <c r="N175" s="572"/>
      <c r="O175" s="582"/>
      <c r="P175" s="581"/>
      <c r="Q175" s="579"/>
      <c r="R175" s="572"/>
      <c r="S175" s="582"/>
      <c r="T175" s="583"/>
      <c r="U175" s="579"/>
      <c r="V175" s="572"/>
      <c r="W175" s="582"/>
      <c r="X175" s="575"/>
      <c r="Y175" s="607"/>
      <c r="Z175" s="607"/>
      <c r="AA175" s="567" t="str">
        <f t="shared" si="10"/>
        <v>No hay ejecución</v>
      </c>
      <c r="AB175" s="568" t="str">
        <f t="shared" si="11"/>
        <v>NA</v>
      </c>
      <c r="AC175" s="575"/>
      <c r="AD175" s="575"/>
      <c r="AE175" s="575"/>
      <c r="AF175" s="576"/>
      <c r="AG175" s="576"/>
      <c r="AH175" s="575"/>
      <c r="AI175" s="575"/>
      <c r="AJ175" s="575"/>
      <c r="AK175" s="576"/>
      <c r="AL175" s="576"/>
      <c r="AM175" s="575"/>
      <c r="AN175" s="575"/>
      <c r="AO175" s="575"/>
      <c r="AP175" s="575"/>
      <c r="AQ175" s="575"/>
    </row>
    <row r="176" spans="1:43" ht="35.25" customHeight="1" thickTop="1" thickBot="1">
      <c r="A176" s="563">
        <v>15.7</v>
      </c>
      <c r="B176" s="564"/>
      <c r="C176" s="564"/>
      <c r="D176" s="564"/>
      <c r="E176" s="564"/>
      <c r="F176" s="587" t="s">
        <v>1316</v>
      </c>
      <c r="G176" s="609">
        <v>5</v>
      </c>
      <c r="H176" s="609">
        <v>3</v>
      </c>
      <c r="I176" s="567">
        <f t="shared" si="8"/>
        <v>0.6</v>
      </c>
      <c r="J176" s="568" t="str">
        <f t="shared" si="9"/>
        <v>Atraso Leve</v>
      </c>
      <c r="K176" s="588"/>
      <c r="L176" s="581"/>
      <c r="M176" s="579"/>
      <c r="N176" s="572"/>
      <c r="O176" s="582"/>
      <c r="P176" s="581"/>
      <c r="Q176" s="579"/>
      <c r="R176" s="572"/>
      <c r="S176" s="582"/>
      <c r="T176" s="583"/>
      <c r="U176" s="579"/>
      <c r="V176" s="572"/>
      <c r="W176" s="582"/>
      <c r="X176" s="575"/>
      <c r="Y176" s="607">
        <v>0</v>
      </c>
      <c r="Z176" s="607">
        <v>0</v>
      </c>
      <c r="AA176" s="567" t="str">
        <f t="shared" si="10"/>
        <v>No hay Programación</v>
      </c>
      <c r="AB176" s="568" t="str">
        <f t="shared" si="11"/>
        <v>De acuerdo con lo programado</v>
      </c>
      <c r="AC176" s="575"/>
      <c r="AD176" s="575"/>
      <c r="AE176" s="575"/>
      <c r="AF176" s="576"/>
      <c r="AG176" s="576"/>
      <c r="AH176" s="575"/>
      <c r="AI176" s="575"/>
      <c r="AJ176" s="575"/>
      <c r="AK176" s="576"/>
      <c r="AL176" s="576"/>
      <c r="AM176" s="575"/>
      <c r="AN176" s="575"/>
      <c r="AO176" s="575"/>
      <c r="AP176" s="575"/>
      <c r="AQ176" s="575"/>
    </row>
    <row r="177" spans="1:43" ht="35.25" customHeight="1" thickTop="1" thickBot="1">
      <c r="A177" s="563">
        <v>15.7</v>
      </c>
      <c r="B177" s="564"/>
      <c r="C177" s="564"/>
      <c r="D177" s="564"/>
      <c r="E177" s="564"/>
      <c r="F177" s="587" t="s">
        <v>1316</v>
      </c>
      <c r="G177" s="609"/>
      <c r="H177" s="609"/>
      <c r="I177" s="567" t="str">
        <f t="shared" si="8"/>
        <v>No hay ejecución</v>
      </c>
      <c r="J177" s="568" t="str">
        <f t="shared" si="9"/>
        <v>NA</v>
      </c>
      <c r="K177" s="588"/>
      <c r="L177" s="581"/>
      <c r="M177" s="579"/>
      <c r="N177" s="572"/>
      <c r="O177" s="582"/>
      <c r="P177" s="581"/>
      <c r="Q177" s="579"/>
      <c r="R177" s="572"/>
      <c r="S177" s="582"/>
      <c r="T177" s="583"/>
      <c r="U177" s="579"/>
      <c r="V177" s="572"/>
      <c r="W177" s="582"/>
      <c r="X177" s="575"/>
      <c r="Y177" s="607"/>
      <c r="Z177" s="607"/>
      <c r="AA177" s="567" t="str">
        <f t="shared" si="10"/>
        <v>No hay ejecución</v>
      </c>
      <c r="AB177" s="568" t="str">
        <f t="shared" si="11"/>
        <v>NA</v>
      </c>
      <c r="AC177" s="575"/>
      <c r="AD177" s="575"/>
      <c r="AE177" s="575"/>
      <c r="AF177" s="576"/>
      <c r="AG177" s="576"/>
      <c r="AH177" s="575"/>
      <c r="AI177" s="575"/>
      <c r="AJ177" s="575"/>
      <c r="AK177" s="576"/>
      <c r="AL177" s="576"/>
      <c r="AM177" s="575"/>
      <c r="AN177" s="575"/>
      <c r="AO177" s="575"/>
      <c r="AP177" s="575"/>
      <c r="AQ177" s="575"/>
    </row>
    <row r="178" spans="1:43" ht="35.25" customHeight="1" thickTop="1" thickBot="1">
      <c r="A178" s="563">
        <v>15.7</v>
      </c>
      <c r="B178" s="564"/>
      <c r="C178" s="564"/>
      <c r="D178" s="564"/>
      <c r="E178" s="564"/>
      <c r="F178" s="587" t="s">
        <v>1316</v>
      </c>
      <c r="G178" s="609"/>
      <c r="H178" s="609"/>
      <c r="I178" s="567" t="str">
        <f t="shared" si="8"/>
        <v>No hay ejecución</v>
      </c>
      <c r="J178" s="568" t="str">
        <f t="shared" si="9"/>
        <v>NA</v>
      </c>
      <c r="K178" s="588"/>
      <c r="L178" s="581"/>
      <c r="M178" s="579"/>
      <c r="N178" s="572"/>
      <c r="O178" s="582"/>
      <c r="P178" s="581"/>
      <c r="Q178" s="579"/>
      <c r="R178" s="572"/>
      <c r="S178" s="582"/>
      <c r="T178" s="583"/>
      <c r="U178" s="579"/>
      <c r="V178" s="572"/>
      <c r="W178" s="582"/>
      <c r="X178" s="575"/>
      <c r="Y178" s="607"/>
      <c r="Z178" s="607"/>
      <c r="AA178" s="567" t="str">
        <f t="shared" si="10"/>
        <v>No hay ejecución</v>
      </c>
      <c r="AB178" s="568" t="str">
        <f t="shared" si="11"/>
        <v>NA</v>
      </c>
      <c r="AC178" s="575"/>
      <c r="AD178" s="575"/>
      <c r="AE178" s="575"/>
      <c r="AF178" s="576"/>
      <c r="AG178" s="576"/>
      <c r="AH178" s="575"/>
      <c r="AI178" s="575"/>
      <c r="AJ178" s="575"/>
      <c r="AK178" s="576"/>
      <c r="AL178" s="576"/>
      <c r="AM178" s="575"/>
      <c r="AN178" s="575"/>
      <c r="AO178" s="575"/>
      <c r="AP178" s="575"/>
      <c r="AQ178" s="575"/>
    </row>
    <row r="179" spans="1:43" ht="35.25" customHeight="1" thickTop="1" thickBot="1">
      <c r="A179" s="563">
        <v>15.7</v>
      </c>
      <c r="B179" s="564"/>
      <c r="C179" s="564"/>
      <c r="D179" s="564"/>
      <c r="E179" s="564"/>
      <c r="F179" s="587" t="s">
        <v>1316</v>
      </c>
      <c r="G179" s="609"/>
      <c r="H179" s="609"/>
      <c r="I179" s="567" t="str">
        <f t="shared" si="8"/>
        <v>No hay ejecución</v>
      </c>
      <c r="J179" s="568" t="str">
        <f t="shared" si="9"/>
        <v>NA</v>
      </c>
      <c r="K179" s="588"/>
      <c r="L179" s="581"/>
      <c r="M179" s="579"/>
      <c r="N179" s="572"/>
      <c r="O179" s="582"/>
      <c r="P179" s="581"/>
      <c r="Q179" s="579"/>
      <c r="R179" s="572"/>
      <c r="S179" s="582"/>
      <c r="T179" s="583"/>
      <c r="U179" s="579"/>
      <c r="V179" s="572"/>
      <c r="W179" s="582"/>
      <c r="X179" s="575"/>
      <c r="Y179" s="607"/>
      <c r="Z179" s="607"/>
      <c r="AA179" s="567" t="str">
        <f t="shared" si="10"/>
        <v>No hay ejecución</v>
      </c>
      <c r="AB179" s="568" t="str">
        <f t="shared" si="11"/>
        <v>NA</v>
      </c>
      <c r="AC179" s="575"/>
      <c r="AD179" s="575"/>
      <c r="AE179" s="575"/>
      <c r="AF179" s="576"/>
      <c r="AG179" s="576"/>
      <c r="AH179" s="575"/>
      <c r="AI179" s="575"/>
      <c r="AJ179" s="575"/>
      <c r="AK179" s="576"/>
      <c r="AL179" s="576"/>
      <c r="AM179" s="575"/>
      <c r="AN179" s="575"/>
      <c r="AO179" s="575"/>
      <c r="AP179" s="575"/>
      <c r="AQ179" s="575"/>
    </row>
    <row r="180" spans="1:43" ht="35.25" customHeight="1" thickTop="1" thickBot="1">
      <c r="A180" s="563">
        <v>15.7</v>
      </c>
      <c r="B180" s="564"/>
      <c r="C180" s="564"/>
      <c r="D180" s="564"/>
      <c r="E180" s="564"/>
      <c r="F180" s="587" t="s">
        <v>1316</v>
      </c>
      <c r="G180" s="609"/>
      <c r="H180" s="609"/>
      <c r="I180" s="567" t="str">
        <f t="shared" si="8"/>
        <v>No hay ejecución</v>
      </c>
      <c r="J180" s="568" t="str">
        <f t="shared" si="9"/>
        <v>NA</v>
      </c>
      <c r="K180" s="588"/>
      <c r="L180" s="581"/>
      <c r="M180" s="579"/>
      <c r="N180" s="572"/>
      <c r="O180" s="582"/>
      <c r="P180" s="581"/>
      <c r="Q180" s="579"/>
      <c r="R180" s="572"/>
      <c r="S180" s="582"/>
      <c r="T180" s="583"/>
      <c r="U180" s="579"/>
      <c r="V180" s="572"/>
      <c r="W180" s="582"/>
      <c r="X180" s="575"/>
      <c r="Y180" s="607"/>
      <c r="Z180" s="607"/>
      <c r="AA180" s="567" t="str">
        <f t="shared" si="10"/>
        <v>No hay ejecución</v>
      </c>
      <c r="AB180" s="568" t="str">
        <f t="shared" si="11"/>
        <v>NA</v>
      </c>
      <c r="AC180" s="575"/>
      <c r="AD180" s="575"/>
      <c r="AE180" s="575"/>
      <c r="AF180" s="576"/>
      <c r="AG180" s="576"/>
      <c r="AH180" s="575"/>
      <c r="AI180" s="575"/>
      <c r="AJ180" s="575"/>
      <c r="AK180" s="576"/>
      <c r="AL180" s="576"/>
      <c r="AM180" s="575"/>
      <c r="AN180" s="575"/>
      <c r="AO180" s="575"/>
      <c r="AP180" s="575"/>
      <c r="AQ180" s="575"/>
    </row>
    <row r="181" spans="1:43" ht="35.25" customHeight="1" thickTop="1" thickBot="1">
      <c r="A181" s="563">
        <v>15.7</v>
      </c>
      <c r="B181" s="564"/>
      <c r="C181" s="564"/>
      <c r="D181" s="564"/>
      <c r="E181" s="564"/>
      <c r="F181" s="587" t="s">
        <v>1316</v>
      </c>
      <c r="G181" s="609"/>
      <c r="H181" s="609"/>
      <c r="I181" s="567" t="str">
        <f t="shared" si="8"/>
        <v>No hay ejecución</v>
      </c>
      <c r="J181" s="568" t="str">
        <f t="shared" si="9"/>
        <v>NA</v>
      </c>
      <c r="K181" s="588"/>
      <c r="L181" s="581"/>
      <c r="M181" s="579"/>
      <c r="N181" s="572"/>
      <c r="O181" s="582"/>
      <c r="P181" s="581"/>
      <c r="Q181" s="579"/>
      <c r="R181" s="572"/>
      <c r="S181" s="582"/>
      <c r="T181" s="583"/>
      <c r="U181" s="579"/>
      <c r="V181" s="572"/>
      <c r="W181" s="582"/>
      <c r="X181" s="575"/>
      <c r="Y181" s="607"/>
      <c r="Z181" s="607"/>
      <c r="AA181" s="567" t="str">
        <f t="shared" si="10"/>
        <v>No hay ejecución</v>
      </c>
      <c r="AB181" s="568" t="str">
        <f t="shared" si="11"/>
        <v>NA</v>
      </c>
      <c r="AC181" s="575"/>
      <c r="AD181" s="575"/>
      <c r="AE181" s="575"/>
      <c r="AF181" s="576"/>
      <c r="AG181" s="576"/>
      <c r="AH181" s="575"/>
      <c r="AI181" s="575"/>
      <c r="AJ181" s="575"/>
      <c r="AK181" s="576"/>
      <c r="AL181" s="576"/>
      <c r="AM181" s="575"/>
      <c r="AN181" s="575"/>
      <c r="AO181" s="575"/>
      <c r="AP181" s="575"/>
      <c r="AQ181" s="575"/>
    </row>
    <row r="182" spans="1:43" ht="35.25" customHeight="1" thickTop="1" thickBot="1">
      <c r="A182" s="563">
        <v>16</v>
      </c>
      <c r="B182" s="564"/>
      <c r="C182" s="564"/>
      <c r="D182" s="564"/>
      <c r="E182" s="564"/>
      <c r="F182" s="565" t="s">
        <v>1317</v>
      </c>
      <c r="G182" s="604"/>
      <c r="H182" s="604"/>
      <c r="I182" s="567" t="str">
        <f t="shared" si="8"/>
        <v>No hay ejecución</v>
      </c>
      <c r="J182" s="568" t="str">
        <f t="shared" si="9"/>
        <v>NA</v>
      </c>
      <c r="K182" s="569"/>
      <c r="L182" s="581"/>
      <c r="M182" s="579"/>
      <c r="N182" s="572"/>
      <c r="O182" s="582"/>
      <c r="P182" s="581"/>
      <c r="Q182" s="579"/>
      <c r="R182" s="572"/>
      <c r="S182" s="582"/>
      <c r="T182" s="583"/>
      <c r="U182" s="579"/>
      <c r="V182" s="572"/>
      <c r="W182" s="582"/>
      <c r="X182" s="575"/>
      <c r="Y182" s="607"/>
      <c r="Z182" s="607"/>
      <c r="AA182" s="567" t="str">
        <f t="shared" si="10"/>
        <v>No hay ejecución</v>
      </c>
      <c r="AB182" s="568" t="str">
        <f t="shared" si="11"/>
        <v>NA</v>
      </c>
      <c r="AC182" s="575"/>
      <c r="AD182" s="575"/>
      <c r="AE182" s="575"/>
      <c r="AF182" s="576"/>
      <c r="AG182" s="576"/>
      <c r="AH182" s="575"/>
      <c r="AI182" s="575"/>
      <c r="AJ182" s="575"/>
      <c r="AK182" s="576"/>
      <c r="AL182" s="576"/>
      <c r="AM182" s="575"/>
      <c r="AN182" s="575"/>
      <c r="AO182" s="575"/>
      <c r="AP182" s="575"/>
      <c r="AQ182" s="575"/>
    </row>
    <row r="183" spans="1:43" ht="35.25" customHeight="1" thickTop="1" thickBot="1">
      <c r="A183" s="563">
        <v>16.100000000000001</v>
      </c>
      <c r="B183" s="564"/>
      <c r="C183" s="564"/>
      <c r="D183" s="564"/>
      <c r="E183" s="564"/>
      <c r="F183" s="577" t="s">
        <v>1318</v>
      </c>
      <c r="G183" s="605">
        <v>3</v>
      </c>
      <c r="H183" s="605">
        <v>3</v>
      </c>
      <c r="I183" s="567">
        <f t="shared" si="8"/>
        <v>1</v>
      </c>
      <c r="J183" s="568" t="str">
        <f t="shared" si="9"/>
        <v>De acuerdo con lo programado</v>
      </c>
      <c r="K183" s="578"/>
      <c r="L183" s="581"/>
      <c r="M183" s="579"/>
      <c r="N183" s="572"/>
      <c r="O183" s="582"/>
      <c r="P183" s="581"/>
      <c r="Q183" s="579"/>
      <c r="R183" s="572"/>
      <c r="S183" s="582"/>
      <c r="T183" s="583"/>
      <c r="U183" s="579"/>
      <c r="V183" s="572"/>
      <c r="W183" s="582"/>
      <c r="X183" s="575"/>
      <c r="Y183" s="607">
        <v>2</v>
      </c>
      <c r="Z183" s="607"/>
      <c r="AA183" s="567" t="str">
        <f t="shared" si="10"/>
        <v>No hay ejecución</v>
      </c>
      <c r="AB183" s="568" t="str">
        <f t="shared" si="11"/>
        <v>NA</v>
      </c>
      <c r="AC183" s="575"/>
      <c r="AD183" s="575"/>
      <c r="AE183" s="575"/>
      <c r="AF183" s="576"/>
      <c r="AG183" s="576"/>
      <c r="AH183" s="575"/>
      <c r="AI183" s="575"/>
      <c r="AJ183" s="575"/>
      <c r="AK183" s="576"/>
      <c r="AL183" s="576"/>
      <c r="AM183" s="575"/>
      <c r="AN183" s="575"/>
      <c r="AO183" s="575"/>
      <c r="AP183" s="575"/>
      <c r="AQ183" s="575"/>
    </row>
    <row r="184" spans="1:43" ht="35.25" customHeight="1" thickTop="1" thickBot="1">
      <c r="A184" s="563">
        <v>16.100000000000001</v>
      </c>
      <c r="B184" s="564"/>
      <c r="C184" s="564"/>
      <c r="D184" s="564"/>
      <c r="E184" s="564"/>
      <c r="F184" s="577" t="s">
        <v>1318</v>
      </c>
      <c r="G184" s="605"/>
      <c r="H184" s="605"/>
      <c r="I184" s="567" t="str">
        <f t="shared" si="8"/>
        <v>No hay ejecución</v>
      </c>
      <c r="J184" s="568" t="str">
        <f t="shared" si="9"/>
        <v>NA</v>
      </c>
      <c r="K184" s="578"/>
      <c r="L184" s="581"/>
      <c r="M184" s="579"/>
      <c r="N184" s="572"/>
      <c r="O184" s="582"/>
      <c r="P184" s="581"/>
      <c r="Q184" s="579"/>
      <c r="R184" s="572"/>
      <c r="S184" s="582"/>
      <c r="T184" s="583"/>
      <c r="U184" s="579"/>
      <c r="V184" s="572"/>
      <c r="W184" s="582"/>
      <c r="X184" s="575"/>
      <c r="Y184" s="607"/>
      <c r="Z184" s="607"/>
      <c r="AA184" s="567" t="str">
        <f t="shared" si="10"/>
        <v>No hay ejecución</v>
      </c>
      <c r="AB184" s="568" t="str">
        <f t="shared" si="11"/>
        <v>NA</v>
      </c>
      <c r="AC184" s="575"/>
      <c r="AD184" s="575"/>
      <c r="AE184" s="575"/>
      <c r="AF184" s="576"/>
      <c r="AG184" s="576"/>
      <c r="AH184" s="575"/>
      <c r="AI184" s="575"/>
      <c r="AJ184" s="575"/>
      <c r="AK184" s="576"/>
      <c r="AL184" s="576"/>
      <c r="AM184" s="575"/>
      <c r="AN184" s="575"/>
      <c r="AO184" s="575"/>
      <c r="AP184" s="575"/>
      <c r="AQ184" s="575"/>
    </row>
    <row r="185" spans="1:43" ht="35.25" customHeight="1" thickTop="1" thickBot="1">
      <c r="A185" s="563">
        <v>16.2</v>
      </c>
      <c r="B185" s="564"/>
      <c r="C185" s="564"/>
      <c r="D185" s="564"/>
      <c r="E185" s="564"/>
      <c r="F185" s="577" t="s">
        <v>1319</v>
      </c>
      <c r="G185" s="605">
        <v>1</v>
      </c>
      <c r="H185" s="605">
        <v>1</v>
      </c>
      <c r="I185" s="567">
        <f t="shared" si="8"/>
        <v>1</v>
      </c>
      <c r="J185" s="568" t="str">
        <f t="shared" si="9"/>
        <v>De acuerdo con lo programado</v>
      </c>
      <c r="K185" s="578"/>
      <c r="L185" s="581"/>
      <c r="M185" s="579"/>
      <c r="N185" s="572"/>
      <c r="O185" s="582"/>
      <c r="P185" s="581"/>
      <c r="Q185" s="579"/>
      <c r="R185" s="572"/>
      <c r="S185" s="582"/>
      <c r="T185" s="583"/>
      <c r="U185" s="579"/>
      <c r="V185" s="572"/>
      <c r="W185" s="582"/>
      <c r="X185" s="575"/>
      <c r="Y185" s="607">
        <v>1</v>
      </c>
      <c r="Z185" s="607">
        <v>1</v>
      </c>
      <c r="AA185" s="567">
        <f t="shared" si="10"/>
        <v>1</v>
      </c>
      <c r="AB185" s="568" t="str">
        <f t="shared" si="11"/>
        <v>De acuerdo con lo programado</v>
      </c>
      <c r="AC185" s="575"/>
      <c r="AD185" s="575"/>
      <c r="AE185" s="575"/>
      <c r="AF185" s="576"/>
      <c r="AG185" s="576"/>
      <c r="AH185" s="575"/>
      <c r="AI185" s="575"/>
      <c r="AJ185" s="575"/>
      <c r="AK185" s="576"/>
      <c r="AL185" s="576"/>
      <c r="AM185" s="575"/>
      <c r="AN185" s="575"/>
      <c r="AO185" s="575"/>
      <c r="AP185" s="575"/>
      <c r="AQ185" s="575"/>
    </row>
    <row r="186" spans="1:43" ht="35.25" customHeight="1" thickTop="1" thickBot="1">
      <c r="A186" s="563">
        <v>16.2</v>
      </c>
      <c r="B186" s="564"/>
      <c r="C186" s="564"/>
      <c r="D186" s="564"/>
      <c r="E186" s="564"/>
      <c r="F186" s="577" t="s">
        <v>1319</v>
      </c>
      <c r="G186" s="605"/>
      <c r="H186" s="605"/>
      <c r="I186" s="567" t="str">
        <f t="shared" si="8"/>
        <v>No hay ejecución</v>
      </c>
      <c r="J186" s="568" t="str">
        <f t="shared" si="9"/>
        <v>NA</v>
      </c>
      <c r="K186" s="578"/>
      <c r="L186" s="581"/>
      <c r="M186" s="579"/>
      <c r="N186" s="572"/>
      <c r="O186" s="582"/>
      <c r="P186" s="581"/>
      <c r="Q186" s="579"/>
      <c r="R186" s="572"/>
      <c r="S186" s="582"/>
      <c r="T186" s="583"/>
      <c r="U186" s="579"/>
      <c r="V186" s="572"/>
      <c r="W186" s="582"/>
      <c r="X186" s="575"/>
      <c r="Y186" s="607"/>
      <c r="Z186" s="607"/>
      <c r="AA186" s="567" t="str">
        <f t="shared" si="10"/>
        <v>No hay ejecución</v>
      </c>
      <c r="AB186" s="568" t="str">
        <f t="shared" si="11"/>
        <v>NA</v>
      </c>
      <c r="AC186" s="575"/>
      <c r="AD186" s="575"/>
      <c r="AE186" s="575"/>
      <c r="AF186" s="576"/>
      <c r="AG186" s="576"/>
      <c r="AH186" s="575"/>
      <c r="AI186" s="575"/>
      <c r="AJ186" s="575"/>
      <c r="AK186" s="576"/>
      <c r="AL186" s="576"/>
      <c r="AM186" s="575"/>
      <c r="AN186" s="575"/>
      <c r="AO186" s="575"/>
      <c r="AP186" s="575"/>
      <c r="AQ186" s="575"/>
    </row>
    <row r="187" spans="1:43" ht="35.25" customHeight="1" thickTop="1" thickBot="1">
      <c r="A187" s="563">
        <v>16.2</v>
      </c>
      <c r="B187" s="564"/>
      <c r="C187" s="564"/>
      <c r="D187" s="564"/>
      <c r="E187" s="564"/>
      <c r="F187" s="577" t="s">
        <v>1319</v>
      </c>
      <c r="G187" s="605"/>
      <c r="H187" s="605"/>
      <c r="I187" s="567" t="str">
        <f t="shared" si="8"/>
        <v>No hay ejecución</v>
      </c>
      <c r="J187" s="568" t="str">
        <f t="shared" si="9"/>
        <v>NA</v>
      </c>
      <c r="K187" s="578"/>
      <c r="L187" s="581"/>
      <c r="M187" s="579"/>
      <c r="N187" s="572"/>
      <c r="O187" s="582"/>
      <c r="P187" s="581"/>
      <c r="Q187" s="579"/>
      <c r="R187" s="572"/>
      <c r="S187" s="582"/>
      <c r="T187" s="583"/>
      <c r="U187" s="579"/>
      <c r="V187" s="572"/>
      <c r="W187" s="582"/>
      <c r="X187" s="575"/>
      <c r="Y187" s="607"/>
      <c r="Z187" s="607"/>
      <c r="AA187" s="567" t="str">
        <f t="shared" si="10"/>
        <v>No hay ejecución</v>
      </c>
      <c r="AB187" s="568" t="str">
        <f t="shared" si="11"/>
        <v>NA</v>
      </c>
      <c r="AC187" s="575"/>
      <c r="AD187" s="575"/>
      <c r="AE187" s="575"/>
      <c r="AF187" s="576"/>
      <c r="AG187" s="576"/>
      <c r="AH187" s="575"/>
      <c r="AI187" s="575"/>
      <c r="AJ187" s="575"/>
      <c r="AK187" s="576"/>
      <c r="AL187" s="576"/>
      <c r="AM187" s="575"/>
      <c r="AN187" s="575"/>
      <c r="AO187" s="575"/>
      <c r="AP187" s="575"/>
      <c r="AQ187" s="575"/>
    </row>
    <row r="188" spans="1:43" ht="35.25" customHeight="1" thickTop="1" thickBot="1">
      <c r="A188" s="563">
        <v>16.3</v>
      </c>
      <c r="B188" s="564"/>
      <c r="C188" s="564"/>
      <c r="D188" s="564"/>
      <c r="E188" s="564"/>
      <c r="F188" s="577" t="s">
        <v>1320</v>
      </c>
      <c r="G188" s="605">
        <v>1</v>
      </c>
      <c r="H188" s="605">
        <v>0</v>
      </c>
      <c r="I188" s="567">
        <f t="shared" si="8"/>
        <v>0</v>
      </c>
      <c r="J188" s="568" t="str">
        <f t="shared" si="9"/>
        <v>En riesgo cumplimiento</v>
      </c>
      <c r="K188" s="578"/>
      <c r="L188" s="581"/>
      <c r="M188" s="579"/>
      <c r="N188" s="572"/>
      <c r="O188" s="582"/>
      <c r="P188" s="581"/>
      <c r="Q188" s="579"/>
      <c r="R188" s="572"/>
      <c r="S188" s="582"/>
      <c r="T188" s="583"/>
      <c r="U188" s="579"/>
      <c r="V188" s="572"/>
      <c r="W188" s="582"/>
      <c r="X188" s="575"/>
      <c r="Y188" s="607">
        <v>1</v>
      </c>
      <c r="Z188" s="607">
        <v>0</v>
      </c>
      <c r="AA188" s="567">
        <f t="shared" si="10"/>
        <v>0</v>
      </c>
      <c r="AB188" s="568" t="str">
        <f t="shared" si="11"/>
        <v>En riesgo cumplimiento</v>
      </c>
      <c r="AC188" s="575"/>
      <c r="AD188" s="575"/>
      <c r="AE188" s="575"/>
      <c r="AF188" s="576"/>
      <c r="AG188" s="576"/>
      <c r="AH188" s="575"/>
      <c r="AI188" s="575"/>
      <c r="AJ188" s="575"/>
      <c r="AK188" s="576"/>
      <c r="AL188" s="576"/>
      <c r="AM188" s="575"/>
      <c r="AN188" s="575"/>
      <c r="AO188" s="575"/>
      <c r="AP188" s="575"/>
      <c r="AQ188" s="575"/>
    </row>
    <row r="189" spans="1:43" ht="35.25" customHeight="1" thickTop="1" thickBot="1">
      <c r="A189" s="563">
        <v>16.3</v>
      </c>
      <c r="B189" s="564"/>
      <c r="C189" s="564"/>
      <c r="D189" s="564"/>
      <c r="E189" s="564"/>
      <c r="F189" s="577" t="s">
        <v>1320</v>
      </c>
      <c r="G189" s="605"/>
      <c r="H189" s="605"/>
      <c r="I189" s="567" t="str">
        <f t="shared" si="8"/>
        <v>No hay ejecución</v>
      </c>
      <c r="J189" s="568" t="str">
        <f t="shared" si="9"/>
        <v>NA</v>
      </c>
      <c r="K189" s="578"/>
      <c r="L189" s="581"/>
      <c r="M189" s="579"/>
      <c r="N189" s="572"/>
      <c r="O189" s="582"/>
      <c r="P189" s="581"/>
      <c r="Q189" s="579"/>
      <c r="R189" s="572"/>
      <c r="S189" s="582"/>
      <c r="T189" s="583"/>
      <c r="U189" s="579"/>
      <c r="V189" s="572"/>
      <c r="W189" s="582"/>
      <c r="X189" s="575"/>
      <c r="Y189" s="607"/>
      <c r="Z189" s="607"/>
      <c r="AA189" s="567" t="str">
        <f t="shared" si="10"/>
        <v>No hay ejecución</v>
      </c>
      <c r="AB189" s="568" t="str">
        <f t="shared" si="11"/>
        <v>NA</v>
      </c>
      <c r="AC189" s="575"/>
      <c r="AD189" s="575"/>
      <c r="AE189" s="575"/>
      <c r="AF189" s="576"/>
      <c r="AG189" s="576"/>
      <c r="AH189" s="575"/>
      <c r="AI189" s="575"/>
      <c r="AJ189" s="575"/>
      <c r="AK189" s="576"/>
      <c r="AL189" s="576"/>
      <c r="AM189" s="575"/>
      <c r="AN189" s="575"/>
      <c r="AO189" s="575"/>
      <c r="AP189" s="575"/>
      <c r="AQ189" s="575"/>
    </row>
    <row r="190" spans="1:43" ht="35.25" customHeight="1" thickTop="1" thickBot="1">
      <c r="A190" s="563">
        <v>16.3</v>
      </c>
      <c r="B190" s="564"/>
      <c r="C190" s="564"/>
      <c r="D190" s="564"/>
      <c r="E190" s="564"/>
      <c r="F190" s="577" t="s">
        <v>1320</v>
      </c>
      <c r="G190" s="605"/>
      <c r="H190" s="605"/>
      <c r="I190" s="567" t="str">
        <f t="shared" si="8"/>
        <v>No hay ejecución</v>
      </c>
      <c r="J190" s="568" t="str">
        <f t="shared" si="9"/>
        <v>NA</v>
      </c>
      <c r="K190" s="578"/>
      <c r="L190" s="581"/>
      <c r="M190" s="579"/>
      <c r="N190" s="572"/>
      <c r="O190" s="582"/>
      <c r="P190" s="581"/>
      <c r="Q190" s="579"/>
      <c r="R190" s="572"/>
      <c r="S190" s="582"/>
      <c r="T190" s="583"/>
      <c r="U190" s="579"/>
      <c r="V190" s="572"/>
      <c r="W190" s="582"/>
      <c r="X190" s="575"/>
      <c r="Y190" s="607"/>
      <c r="Z190" s="607"/>
      <c r="AA190" s="567" t="str">
        <f t="shared" si="10"/>
        <v>No hay ejecución</v>
      </c>
      <c r="AB190" s="568" t="str">
        <f t="shared" si="11"/>
        <v>NA</v>
      </c>
      <c r="AC190" s="575"/>
      <c r="AD190" s="575"/>
      <c r="AE190" s="575"/>
      <c r="AF190" s="576"/>
      <c r="AG190" s="576"/>
      <c r="AH190" s="575"/>
      <c r="AI190" s="575"/>
      <c r="AJ190" s="575"/>
      <c r="AK190" s="576"/>
      <c r="AL190" s="576"/>
      <c r="AM190" s="575"/>
      <c r="AN190" s="575"/>
      <c r="AO190" s="575"/>
      <c r="AP190" s="575"/>
      <c r="AQ190" s="575"/>
    </row>
    <row r="191" spans="1:43" ht="35.25" customHeight="1" thickTop="1" thickBot="1">
      <c r="A191" s="563">
        <v>16.399999999999999</v>
      </c>
      <c r="B191" s="564"/>
      <c r="C191" s="564"/>
      <c r="D191" s="564"/>
      <c r="E191" s="564"/>
      <c r="F191" s="577" t="s">
        <v>1321</v>
      </c>
      <c r="G191" s="605">
        <v>3</v>
      </c>
      <c r="H191" s="605">
        <v>3</v>
      </c>
      <c r="I191" s="567">
        <f t="shared" si="8"/>
        <v>1</v>
      </c>
      <c r="J191" s="568" t="str">
        <f t="shared" si="9"/>
        <v>De acuerdo con lo programado</v>
      </c>
      <c r="K191" s="578"/>
      <c r="L191" s="581"/>
      <c r="M191" s="579"/>
      <c r="N191" s="572"/>
      <c r="O191" s="582"/>
      <c r="P191" s="581"/>
      <c r="Q191" s="579"/>
      <c r="R191" s="572"/>
      <c r="S191" s="582"/>
      <c r="T191" s="583"/>
      <c r="U191" s="579"/>
      <c r="V191" s="572"/>
      <c r="W191" s="582"/>
      <c r="X191" s="575"/>
      <c r="Y191" s="607">
        <v>3</v>
      </c>
      <c r="Z191" s="607">
        <v>3</v>
      </c>
      <c r="AA191" s="567">
        <f t="shared" si="10"/>
        <v>1</v>
      </c>
      <c r="AB191" s="568" t="str">
        <f t="shared" si="11"/>
        <v>De acuerdo con lo programado</v>
      </c>
      <c r="AC191" s="575"/>
      <c r="AD191" s="575"/>
      <c r="AE191" s="575"/>
      <c r="AF191" s="576"/>
      <c r="AG191" s="576"/>
      <c r="AH191" s="575"/>
      <c r="AI191" s="575"/>
      <c r="AJ191" s="575"/>
      <c r="AK191" s="576"/>
      <c r="AL191" s="576"/>
      <c r="AM191" s="575"/>
      <c r="AN191" s="575"/>
      <c r="AO191" s="575"/>
      <c r="AP191" s="575"/>
      <c r="AQ191" s="575"/>
    </row>
    <row r="192" spans="1:43" ht="35.25" customHeight="1" thickTop="1" thickBot="1">
      <c r="A192" s="563">
        <v>16.399999999999999</v>
      </c>
      <c r="B192" s="564"/>
      <c r="C192" s="564"/>
      <c r="D192" s="564"/>
      <c r="E192" s="564"/>
      <c r="F192" s="577" t="s">
        <v>1321</v>
      </c>
      <c r="G192" s="605"/>
      <c r="H192" s="605"/>
      <c r="I192" s="567" t="str">
        <f t="shared" si="8"/>
        <v>No hay ejecución</v>
      </c>
      <c r="J192" s="568" t="str">
        <f t="shared" si="9"/>
        <v>NA</v>
      </c>
      <c r="K192" s="578"/>
      <c r="L192" s="581"/>
      <c r="M192" s="579"/>
      <c r="N192" s="572"/>
      <c r="O192" s="582"/>
      <c r="P192" s="581"/>
      <c r="Q192" s="579"/>
      <c r="R192" s="572"/>
      <c r="S192" s="582"/>
      <c r="T192" s="583"/>
      <c r="U192" s="579"/>
      <c r="V192" s="572"/>
      <c r="W192" s="582"/>
      <c r="X192" s="575"/>
      <c r="Y192" s="607"/>
      <c r="Z192" s="607"/>
      <c r="AA192" s="567" t="str">
        <f t="shared" si="10"/>
        <v>No hay ejecución</v>
      </c>
      <c r="AB192" s="568" t="str">
        <f t="shared" si="11"/>
        <v>NA</v>
      </c>
      <c r="AC192" s="575"/>
      <c r="AD192" s="575"/>
      <c r="AE192" s="575"/>
      <c r="AF192" s="576"/>
      <c r="AG192" s="576"/>
      <c r="AH192" s="575"/>
      <c r="AI192" s="575"/>
      <c r="AJ192" s="575"/>
      <c r="AK192" s="576"/>
      <c r="AL192" s="576"/>
      <c r="AM192" s="575"/>
      <c r="AN192" s="575"/>
      <c r="AO192" s="575"/>
      <c r="AP192" s="575"/>
      <c r="AQ192" s="575"/>
    </row>
    <row r="193" spans="1:43" ht="35.25" customHeight="1" thickTop="1" thickBot="1">
      <c r="A193" s="563">
        <v>16.399999999999999</v>
      </c>
      <c r="B193" s="564"/>
      <c r="C193" s="564"/>
      <c r="D193" s="564"/>
      <c r="E193" s="564"/>
      <c r="F193" s="577" t="s">
        <v>1321</v>
      </c>
      <c r="G193" s="605"/>
      <c r="H193" s="605"/>
      <c r="I193" s="567" t="str">
        <f t="shared" si="8"/>
        <v>No hay ejecución</v>
      </c>
      <c r="J193" s="568" t="str">
        <f t="shared" si="9"/>
        <v>NA</v>
      </c>
      <c r="K193" s="578"/>
      <c r="L193" s="581"/>
      <c r="M193" s="579"/>
      <c r="N193" s="572"/>
      <c r="O193" s="582"/>
      <c r="P193" s="581"/>
      <c r="Q193" s="579"/>
      <c r="R193" s="572"/>
      <c r="S193" s="582"/>
      <c r="T193" s="583"/>
      <c r="U193" s="579"/>
      <c r="V193" s="572"/>
      <c r="W193" s="582"/>
      <c r="X193" s="575"/>
      <c r="Y193" s="607"/>
      <c r="Z193" s="607"/>
      <c r="AA193" s="567" t="str">
        <f t="shared" si="10"/>
        <v>No hay ejecución</v>
      </c>
      <c r="AB193" s="568" t="str">
        <f t="shared" si="11"/>
        <v>NA</v>
      </c>
      <c r="AC193" s="575"/>
      <c r="AD193" s="575"/>
      <c r="AE193" s="575"/>
      <c r="AF193" s="576"/>
      <c r="AG193" s="576"/>
      <c r="AH193" s="575"/>
      <c r="AI193" s="575"/>
      <c r="AJ193" s="575"/>
      <c r="AK193" s="576"/>
      <c r="AL193" s="576"/>
      <c r="AM193" s="575"/>
      <c r="AN193" s="575"/>
      <c r="AO193" s="575"/>
      <c r="AP193" s="575"/>
      <c r="AQ193" s="575"/>
    </row>
    <row r="194" spans="1:43" ht="35.25" customHeight="1" thickTop="1" thickBot="1">
      <c r="A194" s="563">
        <v>16.399999999999999</v>
      </c>
      <c r="B194" s="564"/>
      <c r="C194" s="564"/>
      <c r="D194" s="564"/>
      <c r="E194" s="564"/>
      <c r="F194" s="577" t="s">
        <v>1321</v>
      </c>
      <c r="G194" s="605"/>
      <c r="H194" s="605"/>
      <c r="I194" s="567" t="str">
        <f t="shared" si="8"/>
        <v>No hay ejecución</v>
      </c>
      <c r="J194" s="568" t="str">
        <f t="shared" si="9"/>
        <v>NA</v>
      </c>
      <c r="K194" s="578"/>
      <c r="L194" s="581"/>
      <c r="M194" s="579"/>
      <c r="N194" s="572"/>
      <c r="O194" s="582"/>
      <c r="P194" s="581"/>
      <c r="Q194" s="579"/>
      <c r="R194" s="572"/>
      <c r="S194" s="582"/>
      <c r="T194" s="583"/>
      <c r="U194" s="579"/>
      <c r="V194" s="572"/>
      <c r="W194" s="582"/>
      <c r="X194" s="575"/>
      <c r="Y194" s="607"/>
      <c r="Z194" s="607"/>
      <c r="AA194" s="567" t="str">
        <f t="shared" si="10"/>
        <v>No hay ejecución</v>
      </c>
      <c r="AB194" s="568" t="str">
        <f t="shared" si="11"/>
        <v>NA</v>
      </c>
      <c r="AC194" s="575"/>
      <c r="AD194" s="575"/>
      <c r="AE194" s="575"/>
      <c r="AF194" s="576"/>
      <c r="AG194" s="576"/>
      <c r="AH194" s="575"/>
      <c r="AI194" s="575"/>
      <c r="AJ194" s="575"/>
      <c r="AK194" s="576"/>
      <c r="AL194" s="576"/>
      <c r="AM194" s="575"/>
      <c r="AN194" s="575"/>
      <c r="AO194" s="575"/>
      <c r="AP194" s="575"/>
      <c r="AQ194" s="575"/>
    </row>
    <row r="195" spans="1:43" ht="35.25" customHeight="1" thickTop="1" thickBot="1">
      <c r="A195" s="563">
        <v>16.399999999999999</v>
      </c>
      <c r="B195" s="564"/>
      <c r="C195" s="564"/>
      <c r="D195" s="564"/>
      <c r="E195" s="564"/>
      <c r="F195" s="577" t="s">
        <v>1321</v>
      </c>
      <c r="G195" s="605"/>
      <c r="H195" s="605"/>
      <c r="I195" s="567" t="str">
        <f t="shared" si="8"/>
        <v>No hay ejecución</v>
      </c>
      <c r="J195" s="568" t="str">
        <f t="shared" si="9"/>
        <v>NA</v>
      </c>
      <c r="K195" s="578"/>
      <c r="L195" s="581"/>
      <c r="M195" s="579"/>
      <c r="N195" s="572"/>
      <c r="O195" s="582"/>
      <c r="P195" s="581"/>
      <c r="Q195" s="579"/>
      <c r="R195" s="572"/>
      <c r="S195" s="582"/>
      <c r="T195" s="583"/>
      <c r="U195" s="579"/>
      <c r="V195" s="572"/>
      <c r="W195" s="582"/>
      <c r="X195" s="575"/>
      <c r="Y195" s="607"/>
      <c r="Z195" s="607"/>
      <c r="AA195" s="567" t="str">
        <f t="shared" si="10"/>
        <v>No hay ejecución</v>
      </c>
      <c r="AB195" s="568" t="str">
        <f t="shared" si="11"/>
        <v>NA</v>
      </c>
      <c r="AC195" s="575"/>
      <c r="AD195" s="575"/>
      <c r="AE195" s="575"/>
      <c r="AF195" s="576"/>
      <c r="AG195" s="576"/>
      <c r="AH195" s="575"/>
      <c r="AI195" s="575"/>
      <c r="AJ195" s="575"/>
      <c r="AK195" s="576"/>
      <c r="AL195" s="576"/>
      <c r="AM195" s="575"/>
      <c r="AN195" s="575"/>
      <c r="AO195" s="575"/>
      <c r="AP195" s="575"/>
      <c r="AQ195" s="575"/>
    </row>
    <row r="196" spans="1:43" ht="35.25" customHeight="1" thickTop="1" thickBot="1">
      <c r="A196" s="563">
        <v>16.399999999999999</v>
      </c>
      <c r="B196" s="564"/>
      <c r="C196" s="564"/>
      <c r="D196" s="564"/>
      <c r="E196" s="564"/>
      <c r="F196" s="577" t="s">
        <v>1321</v>
      </c>
      <c r="G196" s="605"/>
      <c r="H196" s="605"/>
      <c r="I196" s="567" t="str">
        <f t="shared" si="8"/>
        <v>No hay ejecución</v>
      </c>
      <c r="J196" s="568" t="str">
        <f t="shared" si="9"/>
        <v>NA</v>
      </c>
      <c r="K196" s="578"/>
      <c r="L196" s="581"/>
      <c r="M196" s="579"/>
      <c r="N196" s="572"/>
      <c r="O196" s="582"/>
      <c r="P196" s="581"/>
      <c r="Q196" s="579"/>
      <c r="R196" s="572"/>
      <c r="S196" s="582"/>
      <c r="T196" s="583"/>
      <c r="U196" s="579"/>
      <c r="V196" s="572"/>
      <c r="W196" s="582"/>
      <c r="X196" s="575"/>
      <c r="Y196" s="607"/>
      <c r="Z196" s="607"/>
      <c r="AA196" s="567" t="str">
        <f t="shared" si="10"/>
        <v>No hay ejecución</v>
      </c>
      <c r="AB196" s="568" t="str">
        <f t="shared" si="11"/>
        <v>NA</v>
      </c>
      <c r="AC196" s="575"/>
      <c r="AD196" s="575"/>
      <c r="AE196" s="575"/>
      <c r="AF196" s="576"/>
      <c r="AG196" s="576"/>
      <c r="AH196" s="575"/>
      <c r="AI196" s="575"/>
      <c r="AJ196" s="575"/>
      <c r="AK196" s="576"/>
      <c r="AL196" s="576"/>
      <c r="AM196" s="575"/>
      <c r="AN196" s="575"/>
      <c r="AO196" s="575"/>
      <c r="AP196" s="575"/>
      <c r="AQ196" s="575"/>
    </row>
    <row r="197" spans="1:43" ht="35.25" customHeight="1" thickTop="1" thickBot="1">
      <c r="A197" s="563">
        <v>16.5</v>
      </c>
      <c r="B197" s="564"/>
      <c r="C197" s="564"/>
      <c r="D197" s="564"/>
      <c r="E197" s="564"/>
      <c r="F197" s="577" t="s">
        <v>1322</v>
      </c>
      <c r="G197" s="605">
        <v>0</v>
      </c>
      <c r="H197" s="605">
        <v>0</v>
      </c>
      <c r="I197" s="567" t="str">
        <f t="shared" si="8"/>
        <v>No hay Programación</v>
      </c>
      <c r="J197" s="568" t="str">
        <f t="shared" si="9"/>
        <v>De acuerdo con lo programado</v>
      </c>
      <c r="K197" s="578"/>
      <c r="L197" s="581"/>
      <c r="M197" s="579"/>
      <c r="N197" s="572"/>
      <c r="O197" s="582"/>
      <c r="P197" s="581"/>
      <c r="Q197" s="579"/>
      <c r="R197" s="572"/>
      <c r="S197" s="582"/>
      <c r="T197" s="583"/>
      <c r="U197" s="579"/>
      <c r="V197" s="572"/>
      <c r="W197" s="582"/>
      <c r="X197" s="575"/>
      <c r="Y197" s="607">
        <v>0</v>
      </c>
      <c r="Z197" s="607">
        <v>0</v>
      </c>
      <c r="AA197" s="567" t="str">
        <f t="shared" si="10"/>
        <v>No hay Programación</v>
      </c>
      <c r="AB197" s="568" t="str">
        <f t="shared" si="11"/>
        <v>De acuerdo con lo programado</v>
      </c>
      <c r="AC197" s="575"/>
      <c r="AD197" s="575"/>
      <c r="AE197" s="575"/>
      <c r="AF197" s="576"/>
      <c r="AG197" s="576"/>
      <c r="AH197" s="575"/>
      <c r="AI197" s="575"/>
      <c r="AJ197" s="575"/>
      <c r="AK197" s="576"/>
      <c r="AL197" s="576"/>
      <c r="AM197" s="575"/>
      <c r="AN197" s="575"/>
      <c r="AO197" s="575"/>
      <c r="AP197" s="575"/>
      <c r="AQ197" s="575"/>
    </row>
    <row r="198" spans="1:43" ht="35.25" customHeight="1" thickTop="1" thickBot="1">
      <c r="A198" s="563">
        <v>16.5</v>
      </c>
      <c r="B198" s="564"/>
      <c r="C198" s="564"/>
      <c r="D198" s="564"/>
      <c r="E198" s="564"/>
      <c r="F198" s="577" t="s">
        <v>1322</v>
      </c>
      <c r="G198" s="605"/>
      <c r="H198" s="605"/>
      <c r="I198" s="567" t="str">
        <f t="shared" si="8"/>
        <v>No hay ejecución</v>
      </c>
      <c r="J198" s="568" t="str">
        <f t="shared" si="9"/>
        <v>NA</v>
      </c>
      <c r="K198" s="578"/>
      <c r="L198" s="581"/>
      <c r="M198" s="579"/>
      <c r="N198" s="572"/>
      <c r="O198" s="582"/>
      <c r="P198" s="581"/>
      <c r="Q198" s="579"/>
      <c r="R198" s="572"/>
      <c r="S198" s="582"/>
      <c r="T198" s="583"/>
      <c r="U198" s="579"/>
      <c r="V198" s="572"/>
      <c r="W198" s="582"/>
      <c r="X198" s="575"/>
      <c r="Y198" s="607"/>
      <c r="Z198" s="607"/>
      <c r="AA198" s="567" t="str">
        <f t="shared" si="10"/>
        <v>No hay ejecución</v>
      </c>
      <c r="AB198" s="568" t="str">
        <f t="shared" si="11"/>
        <v>NA</v>
      </c>
      <c r="AC198" s="575"/>
      <c r="AD198" s="575"/>
      <c r="AE198" s="575"/>
      <c r="AF198" s="576"/>
      <c r="AG198" s="576"/>
      <c r="AH198" s="575"/>
      <c r="AI198" s="575"/>
      <c r="AJ198" s="575"/>
      <c r="AK198" s="576"/>
      <c r="AL198" s="576"/>
      <c r="AM198" s="575"/>
      <c r="AN198" s="575"/>
      <c r="AO198" s="575"/>
      <c r="AP198" s="575"/>
      <c r="AQ198" s="575"/>
    </row>
    <row r="199" spans="1:43" ht="35.25" customHeight="1" thickTop="1" thickBot="1">
      <c r="A199" s="563">
        <v>16.600000000000001</v>
      </c>
      <c r="B199" s="564"/>
      <c r="C199" s="564"/>
      <c r="D199" s="564"/>
      <c r="E199" s="564"/>
      <c r="F199" s="577" t="s">
        <v>1323</v>
      </c>
      <c r="G199" s="605">
        <v>3</v>
      </c>
      <c r="H199" s="605">
        <v>3</v>
      </c>
      <c r="I199" s="567">
        <f t="shared" si="8"/>
        <v>1</v>
      </c>
      <c r="J199" s="568" t="str">
        <f t="shared" si="9"/>
        <v>De acuerdo con lo programado</v>
      </c>
      <c r="K199" s="578"/>
      <c r="L199" s="581"/>
      <c r="M199" s="579"/>
      <c r="N199" s="572"/>
      <c r="O199" s="582"/>
      <c r="P199" s="581"/>
      <c r="Q199" s="579"/>
      <c r="R199" s="572"/>
      <c r="S199" s="582"/>
      <c r="T199" s="583"/>
      <c r="U199" s="579"/>
      <c r="V199" s="572"/>
      <c r="W199" s="582"/>
      <c r="X199" s="575"/>
      <c r="Y199" s="607">
        <v>2</v>
      </c>
      <c r="Z199" s="607">
        <v>2</v>
      </c>
      <c r="AA199" s="567">
        <f t="shared" si="10"/>
        <v>1</v>
      </c>
      <c r="AB199" s="568" t="str">
        <f t="shared" si="11"/>
        <v>De acuerdo con lo programado</v>
      </c>
      <c r="AC199" s="575"/>
      <c r="AD199" s="575"/>
      <c r="AE199" s="575"/>
      <c r="AF199" s="576"/>
      <c r="AG199" s="576"/>
      <c r="AH199" s="575"/>
      <c r="AI199" s="575"/>
      <c r="AJ199" s="575"/>
      <c r="AK199" s="576"/>
      <c r="AL199" s="576"/>
      <c r="AM199" s="575"/>
      <c r="AN199" s="575"/>
      <c r="AO199" s="575"/>
      <c r="AP199" s="575"/>
      <c r="AQ199" s="575"/>
    </row>
    <row r="200" spans="1:43" ht="35.25" customHeight="1" thickTop="1" thickBot="1">
      <c r="A200" s="563">
        <v>16.600000000000001</v>
      </c>
      <c r="B200" s="564"/>
      <c r="C200" s="564"/>
      <c r="D200" s="564"/>
      <c r="E200" s="564"/>
      <c r="F200" s="577" t="s">
        <v>1323</v>
      </c>
      <c r="G200" s="605"/>
      <c r="H200" s="605"/>
      <c r="I200" s="567" t="str">
        <f t="shared" si="8"/>
        <v>No hay ejecución</v>
      </c>
      <c r="J200" s="568" t="str">
        <f t="shared" si="9"/>
        <v>NA</v>
      </c>
      <c r="K200" s="578"/>
      <c r="L200" s="581"/>
      <c r="M200" s="579"/>
      <c r="N200" s="572"/>
      <c r="O200" s="582"/>
      <c r="P200" s="581"/>
      <c r="Q200" s="579"/>
      <c r="R200" s="572"/>
      <c r="S200" s="582"/>
      <c r="T200" s="583"/>
      <c r="U200" s="579"/>
      <c r="V200" s="572"/>
      <c r="W200" s="582"/>
      <c r="X200" s="575"/>
      <c r="Y200" s="607"/>
      <c r="Z200" s="607"/>
      <c r="AA200" s="567" t="str">
        <f t="shared" si="10"/>
        <v>No hay ejecución</v>
      </c>
      <c r="AB200" s="568" t="str">
        <f t="shared" si="11"/>
        <v>NA</v>
      </c>
      <c r="AC200" s="575"/>
      <c r="AD200" s="575"/>
      <c r="AE200" s="575"/>
      <c r="AF200" s="576"/>
      <c r="AG200" s="576"/>
      <c r="AH200" s="575"/>
      <c r="AI200" s="575"/>
      <c r="AJ200" s="575"/>
      <c r="AK200" s="576"/>
      <c r="AL200" s="576"/>
      <c r="AM200" s="575"/>
      <c r="AN200" s="575"/>
      <c r="AO200" s="575"/>
      <c r="AP200" s="575"/>
      <c r="AQ200" s="575"/>
    </row>
    <row r="201" spans="1:43" ht="35.25" customHeight="1" thickTop="1" thickBot="1">
      <c r="A201" s="563">
        <v>16.7</v>
      </c>
      <c r="B201" s="564"/>
      <c r="C201" s="564"/>
      <c r="D201" s="564"/>
      <c r="E201" s="564"/>
      <c r="F201" s="577" t="s">
        <v>1324</v>
      </c>
      <c r="G201" s="605">
        <v>0</v>
      </c>
      <c r="H201" s="605">
        <v>0</v>
      </c>
      <c r="I201" s="567" t="str">
        <f t="shared" si="8"/>
        <v>No hay Programación</v>
      </c>
      <c r="J201" s="568" t="str">
        <f t="shared" si="9"/>
        <v>De acuerdo con lo programado</v>
      </c>
      <c r="K201" s="578"/>
      <c r="L201" s="581"/>
      <c r="M201" s="579"/>
      <c r="N201" s="572"/>
      <c r="O201" s="582"/>
      <c r="P201" s="581"/>
      <c r="Q201" s="579"/>
      <c r="R201" s="572"/>
      <c r="S201" s="582"/>
      <c r="T201" s="583"/>
      <c r="U201" s="579"/>
      <c r="V201" s="572"/>
      <c r="W201" s="582"/>
      <c r="X201" s="575"/>
      <c r="Y201" s="607">
        <v>0</v>
      </c>
      <c r="Z201" s="607">
        <v>0</v>
      </c>
      <c r="AA201" s="567" t="str">
        <f t="shared" si="10"/>
        <v>No hay Programación</v>
      </c>
      <c r="AB201" s="568" t="str">
        <f t="shared" si="11"/>
        <v>De acuerdo con lo programado</v>
      </c>
      <c r="AC201" s="575"/>
      <c r="AD201" s="575"/>
      <c r="AE201" s="575"/>
      <c r="AF201" s="576"/>
      <c r="AG201" s="576"/>
      <c r="AH201" s="575"/>
      <c r="AI201" s="575"/>
      <c r="AJ201" s="575"/>
      <c r="AK201" s="576"/>
      <c r="AL201" s="576"/>
      <c r="AM201" s="575"/>
      <c r="AN201" s="575"/>
      <c r="AO201" s="575"/>
      <c r="AP201" s="575"/>
      <c r="AQ201" s="575"/>
    </row>
    <row r="202" spans="1:43" ht="35.25" customHeight="1" thickTop="1" thickBot="1">
      <c r="A202" s="563">
        <v>16.7</v>
      </c>
      <c r="B202" s="564"/>
      <c r="C202" s="564"/>
      <c r="D202" s="564"/>
      <c r="E202" s="564"/>
      <c r="F202" s="577" t="s">
        <v>1324</v>
      </c>
      <c r="G202" s="605"/>
      <c r="H202" s="605"/>
      <c r="I202" s="567" t="str">
        <f t="shared" si="8"/>
        <v>No hay ejecución</v>
      </c>
      <c r="J202" s="568" t="str">
        <f t="shared" si="9"/>
        <v>NA</v>
      </c>
      <c r="K202" s="578"/>
      <c r="L202" s="581"/>
      <c r="M202" s="579"/>
      <c r="N202" s="572"/>
      <c r="O202" s="582"/>
      <c r="P202" s="581"/>
      <c r="Q202" s="579"/>
      <c r="R202" s="572"/>
      <c r="S202" s="582"/>
      <c r="T202" s="583"/>
      <c r="U202" s="579"/>
      <c r="V202" s="572"/>
      <c r="W202" s="582"/>
      <c r="X202" s="575"/>
      <c r="Y202" s="607"/>
      <c r="Z202" s="607"/>
      <c r="AA202" s="567" t="str">
        <f t="shared" si="10"/>
        <v>No hay ejecución</v>
      </c>
      <c r="AB202" s="568" t="str">
        <f t="shared" si="11"/>
        <v>NA</v>
      </c>
      <c r="AC202" s="575"/>
      <c r="AD202" s="575"/>
      <c r="AE202" s="575"/>
      <c r="AF202" s="576"/>
      <c r="AG202" s="576"/>
      <c r="AH202" s="575"/>
      <c r="AI202" s="575"/>
      <c r="AJ202" s="575"/>
      <c r="AK202" s="576"/>
      <c r="AL202" s="576"/>
      <c r="AM202" s="575"/>
      <c r="AN202" s="575"/>
      <c r="AO202" s="575"/>
      <c r="AP202" s="575"/>
      <c r="AQ202" s="575"/>
    </row>
    <row r="203" spans="1:43" ht="35.25" customHeight="1" thickTop="1" thickBot="1">
      <c r="A203" s="563">
        <v>16.8</v>
      </c>
      <c r="B203" s="564"/>
      <c r="C203" s="564"/>
      <c r="D203" s="564"/>
      <c r="E203" s="564"/>
      <c r="F203" s="577" t="s">
        <v>1325</v>
      </c>
      <c r="G203" s="605">
        <v>0</v>
      </c>
      <c r="H203" s="605">
        <v>0</v>
      </c>
      <c r="I203" s="567" t="str">
        <f t="shared" si="8"/>
        <v>No hay Programación</v>
      </c>
      <c r="J203" s="568" t="str">
        <f t="shared" si="9"/>
        <v>De acuerdo con lo programado</v>
      </c>
      <c r="K203" s="578"/>
      <c r="L203" s="581"/>
      <c r="M203" s="579"/>
      <c r="N203" s="572"/>
      <c r="O203" s="582"/>
      <c r="P203" s="581"/>
      <c r="Q203" s="579"/>
      <c r="R203" s="572"/>
      <c r="S203" s="582"/>
      <c r="T203" s="583"/>
      <c r="U203" s="579"/>
      <c r="V203" s="572"/>
      <c r="W203" s="582"/>
      <c r="X203" s="575"/>
      <c r="Y203" s="607">
        <v>0</v>
      </c>
      <c r="Z203" s="607">
        <v>0</v>
      </c>
      <c r="AA203" s="567" t="str">
        <f t="shared" si="10"/>
        <v>No hay Programación</v>
      </c>
      <c r="AB203" s="568" t="str">
        <f t="shared" si="11"/>
        <v>De acuerdo con lo programado</v>
      </c>
      <c r="AC203" s="575"/>
      <c r="AD203" s="575"/>
      <c r="AE203" s="575"/>
      <c r="AF203" s="576"/>
      <c r="AG203" s="576"/>
      <c r="AH203" s="575"/>
      <c r="AI203" s="575"/>
      <c r="AJ203" s="575"/>
      <c r="AK203" s="576"/>
      <c r="AL203" s="576"/>
      <c r="AM203" s="575"/>
      <c r="AN203" s="575"/>
      <c r="AO203" s="575"/>
      <c r="AP203" s="575"/>
      <c r="AQ203" s="575"/>
    </row>
    <row r="204" spans="1:43" ht="35.25" customHeight="1" thickTop="1" thickBot="1">
      <c r="A204" s="563">
        <v>16.899999999999999</v>
      </c>
      <c r="B204" s="564"/>
      <c r="C204" s="564"/>
      <c r="D204" s="564"/>
      <c r="E204" s="564"/>
      <c r="F204" s="577" t="s">
        <v>1326</v>
      </c>
      <c r="G204" s="605">
        <v>15</v>
      </c>
      <c r="H204" s="605">
        <v>15</v>
      </c>
      <c r="I204" s="567">
        <f t="shared" si="8"/>
        <v>1</v>
      </c>
      <c r="J204" s="568" t="str">
        <f t="shared" si="9"/>
        <v>De acuerdo con lo programado</v>
      </c>
      <c r="K204" s="578"/>
      <c r="L204" s="581"/>
      <c r="M204" s="579"/>
      <c r="N204" s="572"/>
      <c r="O204" s="582"/>
      <c r="P204" s="581"/>
      <c r="Q204" s="579"/>
      <c r="R204" s="572"/>
      <c r="S204" s="582"/>
      <c r="T204" s="583"/>
      <c r="U204" s="579"/>
      <c r="V204" s="572"/>
      <c r="W204" s="582"/>
      <c r="X204" s="575"/>
      <c r="Y204" s="607">
        <v>15</v>
      </c>
      <c r="Z204" s="607">
        <v>15</v>
      </c>
      <c r="AA204" s="567">
        <f t="shared" si="10"/>
        <v>1</v>
      </c>
      <c r="AB204" s="568" t="str">
        <f t="shared" si="11"/>
        <v>De acuerdo con lo programado</v>
      </c>
      <c r="AC204" s="575"/>
      <c r="AD204" s="575"/>
      <c r="AE204" s="575"/>
      <c r="AF204" s="576"/>
      <c r="AG204" s="576"/>
      <c r="AH204" s="575"/>
      <c r="AI204" s="575"/>
      <c r="AJ204" s="575"/>
      <c r="AK204" s="576"/>
      <c r="AL204" s="576"/>
      <c r="AM204" s="575"/>
      <c r="AN204" s="575"/>
      <c r="AO204" s="575"/>
      <c r="AP204" s="575"/>
      <c r="AQ204" s="575"/>
    </row>
    <row r="205" spans="1:43" ht="35.25" customHeight="1" thickTop="1" thickBot="1">
      <c r="A205" s="563">
        <v>16.899999999999999</v>
      </c>
      <c r="B205" s="564"/>
      <c r="C205" s="564"/>
      <c r="D205" s="564"/>
      <c r="E205" s="564"/>
      <c r="F205" s="577" t="s">
        <v>1326</v>
      </c>
      <c r="G205" s="605"/>
      <c r="H205" s="605"/>
      <c r="I205" s="567" t="str">
        <f t="shared" si="8"/>
        <v>No hay ejecución</v>
      </c>
      <c r="J205" s="568" t="str">
        <f t="shared" si="9"/>
        <v>NA</v>
      </c>
      <c r="K205" s="578"/>
      <c r="L205" s="581"/>
      <c r="M205" s="579"/>
      <c r="N205" s="572"/>
      <c r="O205" s="582"/>
      <c r="P205" s="581"/>
      <c r="Q205" s="579"/>
      <c r="R205" s="572"/>
      <c r="S205" s="582"/>
      <c r="T205" s="583"/>
      <c r="U205" s="579"/>
      <c r="V205" s="572"/>
      <c r="W205" s="582"/>
      <c r="X205" s="575"/>
      <c r="Y205" s="607"/>
      <c r="Z205" s="607"/>
      <c r="AA205" s="567" t="str">
        <f t="shared" si="10"/>
        <v>No hay ejecución</v>
      </c>
      <c r="AB205" s="568" t="str">
        <f t="shared" si="11"/>
        <v>NA</v>
      </c>
      <c r="AC205" s="575"/>
      <c r="AD205" s="575"/>
      <c r="AE205" s="575"/>
      <c r="AF205" s="576"/>
      <c r="AG205" s="576"/>
      <c r="AH205" s="575"/>
      <c r="AI205" s="575"/>
      <c r="AJ205" s="575"/>
      <c r="AK205" s="576"/>
      <c r="AL205" s="576"/>
      <c r="AM205" s="575"/>
      <c r="AN205" s="575"/>
      <c r="AO205" s="575"/>
      <c r="AP205" s="575"/>
      <c r="AQ205" s="575"/>
    </row>
    <row r="206" spans="1:43" ht="35.25" customHeight="1" thickTop="1" thickBot="1">
      <c r="A206" s="563">
        <v>16.899999999999999</v>
      </c>
      <c r="B206" s="564"/>
      <c r="C206" s="564"/>
      <c r="D206" s="564"/>
      <c r="E206" s="564"/>
      <c r="F206" s="577" t="s">
        <v>1326</v>
      </c>
      <c r="G206" s="605"/>
      <c r="H206" s="605"/>
      <c r="I206" s="567" t="str">
        <f t="shared" ref="I206:I269" si="12">IF(H206="","No hay ejecución",IF(AND(G206=0),"No hay Programación", H206/G206))</f>
        <v>No hay ejecución</v>
      </c>
      <c r="J206" s="568" t="str">
        <f t="shared" ref="J206:J269" si="13">IF(I206="No hay ejecución","NA",IF(I206&gt;=90%,"De acuerdo con lo programado",IF(I206&gt;=51%,"Atraso Leve",IF(I206&lt;=50%,"En riesgo cumplimiento"))))</f>
        <v>NA</v>
      </c>
      <c r="K206" s="578"/>
      <c r="L206" s="581"/>
      <c r="M206" s="579"/>
      <c r="N206" s="572"/>
      <c r="O206" s="582"/>
      <c r="P206" s="581"/>
      <c r="Q206" s="579"/>
      <c r="R206" s="572"/>
      <c r="S206" s="582"/>
      <c r="T206" s="583"/>
      <c r="U206" s="579"/>
      <c r="V206" s="572"/>
      <c r="W206" s="582"/>
      <c r="X206" s="575"/>
      <c r="Y206" s="607"/>
      <c r="Z206" s="607"/>
      <c r="AA206" s="567" t="str">
        <f t="shared" ref="AA206:AA269" si="14">IF(Z206="","No hay ejecución",IF(AND(Y206=0),"No hay Programación", Z206/Y206))</f>
        <v>No hay ejecución</v>
      </c>
      <c r="AB206" s="568" t="str">
        <f t="shared" ref="AB206:AB269" si="15">IF(AA206="No hay ejecución","NA",IF(AA206&gt;=90%,"De acuerdo con lo programado",IF(AA206&gt;=51%,"Atraso Leve",IF(AA206&lt;=50%,"En riesgo cumplimiento"))))</f>
        <v>NA</v>
      </c>
      <c r="AC206" s="575"/>
      <c r="AD206" s="575"/>
      <c r="AE206" s="575"/>
      <c r="AF206" s="576"/>
      <c r="AG206" s="576"/>
      <c r="AH206" s="575"/>
      <c r="AI206" s="575"/>
      <c r="AJ206" s="575"/>
      <c r="AK206" s="576"/>
      <c r="AL206" s="576"/>
      <c r="AM206" s="575"/>
      <c r="AN206" s="575"/>
      <c r="AO206" s="575"/>
      <c r="AP206" s="575"/>
      <c r="AQ206" s="575"/>
    </row>
    <row r="207" spans="1:43" ht="35.25" customHeight="1" thickTop="1" thickBot="1">
      <c r="A207" s="563">
        <v>16.899999999999999</v>
      </c>
      <c r="B207" s="564"/>
      <c r="C207" s="564"/>
      <c r="D207" s="564"/>
      <c r="E207" s="564"/>
      <c r="F207" s="577" t="s">
        <v>1326</v>
      </c>
      <c r="G207" s="605"/>
      <c r="H207" s="605"/>
      <c r="I207" s="567" t="str">
        <f t="shared" si="12"/>
        <v>No hay ejecución</v>
      </c>
      <c r="J207" s="568" t="str">
        <f t="shared" si="13"/>
        <v>NA</v>
      </c>
      <c r="K207" s="578"/>
      <c r="L207" s="581"/>
      <c r="M207" s="579"/>
      <c r="N207" s="572"/>
      <c r="O207" s="582"/>
      <c r="P207" s="581"/>
      <c r="Q207" s="579"/>
      <c r="R207" s="572"/>
      <c r="S207" s="582"/>
      <c r="T207" s="583"/>
      <c r="U207" s="579"/>
      <c r="V207" s="572"/>
      <c r="W207" s="582"/>
      <c r="X207" s="575"/>
      <c r="Y207" s="607"/>
      <c r="Z207" s="607"/>
      <c r="AA207" s="567" t="str">
        <f t="shared" si="14"/>
        <v>No hay ejecución</v>
      </c>
      <c r="AB207" s="568" t="str">
        <f t="shared" si="15"/>
        <v>NA</v>
      </c>
      <c r="AC207" s="575"/>
      <c r="AD207" s="575"/>
      <c r="AE207" s="575"/>
      <c r="AF207" s="576"/>
      <c r="AG207" s="576"/>
      <c r="AH207" s="575"/>
      <c r="AI207" s="575"/>
      <c r="AJ207" s="575"/>
      <c r="AK207" s="576"/>
      <c r="AL207" s="576"/>
      <c r="AM207" s="575"/>
      <c r="AN207" s="575"/>
      <c r="AO207" s="575"/>
      <c r="AP207" s="575"/>
      <c r="AQ207" s="575"/>
    </row>
    <row r="208" spans="1:43" ht="35.25" customHeight="1" thickTop="1" thickBot="1">
      <c r="A208" s="563">
        <v>16.899999999999999</v>
      </c>
      <c r="B208" s="564"/>
      <c r="C208" s="564"/>
      <c r="D208" s="564"/>
      <c r="E208" s="564"/>
      <c r="F208" s="577" t="s">
        <v>1326</v>
      </c>
      <c r="G208" s="605"/>
      <c r="H208" s="605"/>
      <c r="I208" s="567" t="str">
        <f t="shared" si="12"/>
        <v>No hay ejecución</v>
      </c>
      <c r="J208" s="568" t="str">
        <f t="shared" si="13"/>
        <v>NA</v>
      </c>
      <c r="K208" s="578"/>
      <c r="L208" s="581"/>
      <c r="M208" s="579"/>
      <c r="N208" s="572"/>
      <c r="O208" s="582"/>
      <c r="P208" s="581"/>
      <c r="Q208" s="579"/>
      <c r="R208" s="572"/>
      <c r="S208" s="582"/>
      <c r="T208" s="583"/>
      <c r="U208" s="579"/>
      <c r="V208" s="572"/>
      <c r="W208" s="582"/>
      <c r="X208" s="575"/>
      <c r="Y208" s="607"/>
      <c r="Z208" s="607"/>
      <c r="AA208" s="567" t="str">
        <f t="shared" si="14"/>
        <v>No hay ejecución</v>
      </c>
      <c r="AB208" s="568" t="str">
        <f t="shared" si="15"/>
        <v>NA</v>
      </c>
      <c r="AC208" s="575"/>
      <c r="AD208" s="575"/>
      <c r="AE208" s="575"/>
      <c r="AF208" s="576"/>
      <c r="AG208" s="576"/>
      <c r="AH208" s="575"/>
      <c r="AI208" s="575"/>
      <c r="AJ208" s="575"/>
      <c r="AK208" s="576"/>
      <c r="AL208" s="576"/>
      <c r="AM208" s="575"/>
      <c r="AN208" s="575"/>
      <c r="AO208" s="575"/>
      <c r="AP208" s="575"/>
      <c r="AQ208" s="575"/>
    </row>
    <row r="209" spans="1:43" ht="35.25" customHeight="1" thickTop="1" thickBot="1">
      <c r="A209" s="563">
        <v>16.899999999999999</v>
      </c>
      <c r="B209" s="564"/>
      <c r="C209" s="564"/>
      <c r="D209" s="564"/>
      <c r="E209" s="564"/>
      <c r="F209" s="577" t="s">
        <v>1326</v>
      </c>
      <c r="G209" s="605"/>
      <c r="H209" s="605"/>
      <c r="I209" s="567" t="str">
        <f t="shared" si="12"/>
        <v>No hay ejecución</v>
      </c>
      <c r="J209" s="568" t="str">
        <f t="shared" si="13"/>
        <v>NA</v>
      </c>
      <c r="K209" s="578"/>
      <c r="L209" s="581"/>
      <c r="M209" s="579"/>
      <c r="N209" s="572"/>
      <c r="O209" s="582"/>
      <c r="P209" s="581"/>
      <c r="Q209" s="579"/>
      <c r="R209" s="572"/>
      <c r="S209" s="582"/>
      <c r="T209" s="583"/>
      <c r="U209" s="579"/>
      <c r="V209" s="572"/>
      <c r="W209" s="582"/>
      <c r="X209" s="575"/>
      <c r="Y209" s="607"/>
      <c r="Z209" s="607"/>
      <c r="AA209" s="567" t="str">
        <f t="shared" si="14"/>
        <v>No hay ejecución</v>
      </c>
      <c r="AB209" s="568" t="str">
        <f t="shared" si="15"/>
        <v>NA</v>
      </c>
      <c r="AC209" s="575"/>
      <c r="AD209" s="575"/>
      <c r="AE209" s="575"/>
      <c r="AF209" s="576"/>
      <c r="AG209" s="576"/>
      <c r="AH209" s="575"/>
      <c r="AI209" s="575"/>
      <c r="AJ209" s="575"/>
      <c r="AK209" s="576"/>
      <c r="AL209" s="576"/>
      <c r="AM209" s="575"/>
      <c r="AN209" s="575"/>
      <c r="AO209" s="575"/>
      <c r="AP209" s="575"/>
      <c r="AQ209" s="575"/>
    </row>
    <row r="210" spans="1:43" ht="35.25" customHeight="1" thickTop="1" thickBot="1">
      <c r="A210" s="593">
        <v>16.100000000000001</v>
      </c>
      <c r="B210" s="564"/>
      <c r="C210" s="564"/>
      <c r="D210" s="564"/>
      <c r="E210" s="564"/>
      <c r="F210" s="577" t="s">
        <v>1327</v>
      </c>
      <c r="G210" s="605">
        <v>1</v>
      </c>
      <c r="H210" s="605">
        <v>1</v>
      </c>
      <c r="I210" s="567">
        <f t="shared" si="12"/>
        <v>1</v>
      </c>
      <c r="J210" s="568" t="str">
        <f t="shared" si="13"/>
        <v>De acuerdo con lo programado</v>
      </c>
      <c r="K210" s="578"/>
      <c r="L210" s="581"/>
      <c r="M210" s="579"/>
      <c r="N210" s="572"/>
      <c r="O210" s="582"/>
      <c r="P210" s="581"/>
      <c r="Q210" s="579"/>
      <c r="R210" s="572"/>
      <c r="S210" s="582"/>
      <c r="T210" s="583"/>
      <c r="U210" s="579"/>
      <c r="V210" s="572"/>
      <c r="W210" s="582"/>
      <c r="X210" s="575"/>
      <c r="Y210" s="607">
        <v>1</v>
      </c>
      <c r="Z210" s="607">
        <v>1</v>
      </c>
      <c r="AA210" s="567">
        <f t="shared" si="14"/>
        <v>1</v>
      </c>
      <c r="AB210" s="568" t="str">
        <f t="shared" si="15"/>
        <v>De acuerdo con lo programado</v>
      </c>
      <c r="AC210" s="575"/>
      <c r="AD210" s="575"/>
      <c r="AE210" s="575"/>
      <c r="AF210" s="576"/>
      <c r="AG210" s="576"/>
      <c r="AH210" s="575"/>
      <c r="AI210" s="575"/>
      <c r="AJ210" s="575"/>
      <c r="AK210" s="576"/>
      <c r="AL210" s="576"/>
      <c r="AM210" s="575"/>
      <c r="AN210" s="575"/>
      <c r="AO210" s="575"/>
      <c r="AP210" s="575"/>
      <c r="AQ210" s="575"/>
    </row>
    <row r="211" spans="1:43" ht="35.25" customHeight="1" thickTop="1" thickBot="1">
      <c r="A211" s="593">
        <v>16.100000000000001</v>
      </c>
      <c r="B211" s="564"/>
      <c r="C211" s="564"/>
      <c r="D211" s="564"/>
      <c r="E211" s="564"/>
      <c r="F211" s="577" t="s">
        <v>1327</v>
      </c>
      <c r="G211" s="605"/>
      <c r="H211" s="605"/>
      <c r="I211" s="567" t="str">
        <f t="shared" si="12"/>
        <v>No hay ejecución</v>
      </c>
      <c r="J211" s="568" t="str">
        <f t="shared" si="13"/>
        <v>NA</v>
      </c>
      <c r="K211" s="578"/>
      <c r="L211" s="581"/>
      <c r="M211" s="579"/>
      <c r="N211" s="572"/>
      <c r="O211" s="582"/>
      <c r="P211" s="581"/>
      <c r="Q211" s="579"/>
      <c r="R211" s="572"/>
      <c r="S211" s="582"/>
      <c r="T211" s="583"/>
      <c r="U211" s="579"/>
      <c r="V211" s="572"/>
      <c r="W211" s="582"/>
      <c r="X211" s="575"/>
      <c r="Y211" s="607"/>
      <c r="Z211" s="607"/>
      <c r="AA211" s="567" t="str">
        <f t="shared" si="14"/>
        <v>No hay ejecución</v>
      </c>
      <c r="AB211" s="568" t="str">
        <f t="shared" si="15"/>
        <v>NA</v>
      </c>
      <c r="AC211" s="575"/>
      <c r="AD211" s="575"/>
      <c r="AE211" s="575"/>
      <c r="AF211" s="576"/>
      <c r="AG211" s="576"/>
      <c r="AH211" s="575"/>
      <c r="AI211" s="575"/>
      <c r="AJ211" s="575"/>
      <c r="AK211" s="576"/>
      <c r="AL211" s="576"/>
      <c r="AM211" s="575"/>
      <c r="AN211" s="575"/>
      <c r="AO211" s="575"/>
      <c r="AP211" s="575"/>
      <c r="AQ211" s="575"/>
    </row>
    <row r="212" spans="1:43" ht="35.25" customHeight="1" thickTop="1" thickBot="1">
      <c r="A212" s="593">
        <v>16.100000000000001</v>
      </c>
      <c r="B212" s="564"/>
      <c r="C212" s="564"/>
      <c r="D212" s="564"/>
      <c r="E212" s="564"/>
      <c r="F212" s="577" t="s">
        <v>1327</v>
      </c>
      <c r="G212" s="605"/>
      <c r="H212" s="605"/>
      <c r="I212" s="567" t="str">
        <f t="shared" si="12"/>
        <v>No hay ejecución</v>
      </c>
      <c r="J212" s="568" t="str">
        <f t="shared" si="13"/>
        <v>NA</v>
      </c>
      <c r="K212" s="578"/>
      <c r="L212" s="581"/>
      <c r="M212" s="579"/>
      <c r="N212" s="572"/>
      <c r="O212" s="582"/>
      <c r="P212" s="581"/>
      <c r="Q212" s="579"/>
      <c r="R212" s="572"/>
      <c r="S212" s="582"/>
      <c r="T212" s="583"/>
      <c r="U212" s="579"/>
      <c r="V212" s="572"/>
      <c r="W212" s="582"/>
      <c r="X212" s="575"/>
      <c r="Y212" s="607"/>
      <c r="Z212" s="607"/>
      <c r="AA212" s="567" t="str">
        <f t="shared" si="14"/>
        <v>No hay ejecución</v>
      </c>
      <c r="AB212" s="568" t="str">
        <f t="shared" si="15"/>
        <v>NA</v>
      </c>
      <c r="AC212" s="575"/>
      <c r="AD212" s="575"/>
      <c r="AE212" s="575"/>
      <c r="AF212" s="576"/>
      <c r="AG212" s="576"/>
      <c r="AH212" s="575"/>
      <c r="AI212" s="575"/>
      <c r="AJ212" s="575"/>
      <c r="AK212" s="576"/>
      <c r="AL212" s="576"/>
      <c r="AM212" s="575"/>
      <c r="AN212" s="575"/>
      <c r="AO212" s="575"/>
      <c r="AP212" s="575"/>
      <c r="AQ212" s="575"/>
    </row>
    <row r="213" spans="1:43" ht="35.25" customHeight="1" thickTop="1" thickBot="1">
      <c r="A213" s="593">
        <v>16.100000000000001</v>
      </c>
      <c r="B213" s="564"/>
      <c r="C213" s="564"/>
      <c r="D213" s="564"/>
      <c r="E213" s="564"/>
      <c r="F213" s="577" t="s">
        <v>1327</v>
      </c>
      <c r="G213" s="605"/>
      <c r="H213" s="605"/>
      <c r="I213" s="567" t="str">
        <f t="shared" si="12"/>
        <v>No hay ejecución</v>
      </c>
      <c r="J213" s="568" t="str">
        <f t="shared" si="13"/>
        <v>NA</v>
      </c>
      <c r="K213" s="578"/>
      <c r="L213" s="581"/>
      <c r="M213" s="579"/>
      <c r="N213" s="572"/>
      <c r="O213" s="582"/>
      <c r="P213" s="581"/>
      <c r="Q213" s="579"/>
      <c r="R213" s="572"/>
      <c r="S213" s="582"/>
      <c r="T213" s="583"/>
      <c r="U213" s="579"/>
      <c r="V213" s="572"/>
      <c r="W213" s="582"/>
      <c r="X213" s="575"/>
      <c r="Y213" s="607"/>
      <c r="Z213" s="607"/>
      <c r="AA213" s="567" t="str">
        <f t="shared" si="14"/>
        <v>No hay ejecución</v>
      </c>
      <c r="AB213" s="568" t="str">
        <f t="shared" si="15"/>
        <v>NA</v>
      </c>
      <c r="AC213" s="575"/>
      <c r="AD213" s="575"/>
      <c r="AE213" s="575"/>
      <c r="AF213" s="576"/>
      <c r="AG213" s="576"/>
      <c r="AH213" s="575"/>
      <c r="AI213" s="575"/>
      <c r="AJ213" s="575"/>
      <c r="AK213" s="576"/>
      <c r="AL213" s="576"/>
      <c r="AM213" s="575"/>
      <c r="AN213" s="575"/>
      <c r="AO213" s="575"/>
      <c r="AP213" s="575"/>
      <c r="AQ213" s="575"/>
    </row>
    <row r="214" spans="1:43" ht="35.25" customHeight="1" thickTop="1" thickBot="1">
      <c r="A214" s="593">
        <v>16.100000000000001</v>
      </c>
      <c r="B214" s="564"/>
      <c r="C214" s="564"/>
      <c r="D214" s="564"/>
      <c r="E214" s="564"/>
      <c r="F214" s="577" t="s">
        <v>1327</v>
      </c>
      <c r="G214" s="605"/>
      <c r="H214" s="605"/>
      <c r="I214" s="567" t="str">
        <f t="shared" si="12"/>
        <v>No hay ejecución</v>
      </c>
      <c r="J214" s="568" t="str">
        <f t="shared" si="13"/>
        <v>NA</v>
      </c>
      <c r="K214" s="578"/>
      <c r="L214" s="581"/>
      <c r="M214" s="579"/>
      <c r="N214" s="572"/>
      <c r="O214" s="582"/>
      <c r="P214" s="581"/>
      <c r="Q214" s="579"/>
      <c r="R214" s="572"/>
      <c r="S214" s="582"/>
      <c r="T214" s="583"/>
      <c r="U214" s="579"/>
      <c r="V214" s="572"/>
      <c r="W214" s="582"/>
      <c r="X214" s="575"/>
      <c r="Y214" s="607"/>
      <c r="Z214" s="607"/>
      <c r="AA214" s="567" t="str">
        <f t="shared" si="14"/>
        <v>No hay ejecución</v>
      </c>
      <c r="AB214" s="568" t="str">
        <f t="shared" si="15"/>
        <v>NA</v>
      </c>
      <c r="AC214" s="575"/>
      <c r="AD214" s="575"/>
      <c r="AE214" s="575"/>
      <c r="AF214" s="576"/>
      <c r="AG214" s="576"/>
      <c r="AH214" s="575"/>
      <c r="AI214" s="575"/>
      <c r="AJ214" s="575"/>
      <c r="AK214" s="576"/>
      <c r="AL214" s="576"/>
      <c r="AM214" s="575"/>
      <c r="AN214" s="575"/>
      <c r="AO214" s="575"/>
      <c r="AP214" s="575"/>
      <c r="AQ214" s="575"/>
    </row>
    <row r="215" spans="1:43" ht="35.25" customHeight="1" thickTop="1" thickBot="1">
      <c r="A215" s="593">
        <v>16.100000000000001</v>
      </c>
      <c r="B215" s="564"/>
      <c r="C215" s="564"/>
      <c r="D215" s="564"/>
      <c r="E215" s="564"/>
      <c r="F215" s="577" t="s">
        <v>1327</v>
      </c>
      <c r="G215" s="605"/>
      <c r="H215" s="605"/>
      <c r="I215" s="567" t="str">
        <f t="shared" si="12"/>
        <v>No hay ejecución</v>
      </c>
      <c r="J215" s="568" t="str">
        <f t="shared" si="13"/>
        <v>NA</v>
      </c>
      <c r="K215" s="578"/>
      <c r="L215" s="581"/>
      <c r="M215" s="579"/>
      <c r="N215" s="572"/>
      <c r="O215" s="582"/>
      <c r="P215" s="581"/>
      <c r="Q215" s="579"/>
      <c r="R215" s="572"/>
      <c r="S215" s="582"/>
      <c r="T215" s="583"/>
      <c r="U215" s="579"/>
      <c r="V215" s="572"/>
      <c r="W215" s="582"/>
      <c r="X215" s="575"/>
      <c r="Y215" s="607"/>
      <c r="Z215" s="607"/>
      <c r="AA215" s="567" t="str">
        <f t="shared" si="14"/>
        <v>No hay ejecución</v>
      </c>
      <c r="AB215" s="568" t="str">
        <f t="shared" si="15"/>
        <v>NA</v>
      </c>
      <c r="AC215" s="575"/>
      <c r="AD215" s="575"/>
      <c r="AE215" s="575"/>
      <c r="AF215" s="576"/>
      <c r="AG215" s="576"/>
      <c r="AH215" s="575"/>
      <c r="AI215" s="575"/>
      <c r="AJ215" s="575"/>
      <c r="AK215" s="576"/>
      <c r="AL215" s="576"/>
      <c r="AM215" s="575"/>
      <c r="AN215" s="575"/>
      <c r="AO215" s="575"/>
      <c r="AP215" s="575"/>
      <c r="AQ215" s="575"/>
    </row>
    <row r="216" spans="1:43" ht="35.25" customHeight="1" thickTop="1" thickBot="1">
      <c r="A216" s="593">
        <v>16.100000000000001</v>
      </c>
      <c r="B216" s="564"/>
      <c r="C216" s="564"/>
      <c r="D216" s="564"/>
      <c r="E216" s="564"/>
      <c r="F216" s="577" t="s">
        <v>1327</v>
      </c>
      <c r="G216" s="605"/>
      <c r="H216" s="605"/>
      <c r="I216" s="567" t="str">
        <f t="shared" si="12"/>
        <v>No hay ejecución</v>
      </c>
      <c r="J216" s="568" t="str">
        <f t="shared" si="13"/>
        <v>NA</v>
      </c>
      <c r="K216" s="578"/>
      <c r="L216" s="581"/>
      <c r="M216" s="579"/>
      <c r="N216" s="572"/>
      <c r="O216" s="582"/>
      <c r="P216" s="581"/>
      <c r="Q216" s="579"/>
      <c r="R216" s="572"/>
      <c r="S216" s="582"/>
      <c r="T216" s="583"/>
      <c r="U216" s="579"/>
      <c r="V216" s="572"/>
      <c r="W216" s="582"/>
      <c r="X216" s="575"/>
      <c r="Y216" s="607"/>
      <c r="Z216" s="607"/>
      <c r="AA216" s="567" t="str">
        <f t="shared" si="14"/>
        <v>No hay ejecución</v>
      </c>
      <c r="AB216" s="568" t="str">
        <f t="shared" si="15"/>
        <v>NA</v>
      </c>
      <c r="AC216" s="575"/>
      <c r="AD216" s="575"/>
      <c r="AE216" s="575"/>
      <c r="AF216" s="576"/>
      <c r="AG216" s="576"/>
      <c r="AH216" s="575"/>
      <c r="AI216" s="575"/>
      <c r="AJ216" s="575"/>
      <c r="AK216" s="576"/>
      <c r="AL216" s="576"/>
      <c r="AM216" s="575"/>
      <c r="AN216" s="575"/>
      <c r="AO216" s="575"/>
      <c r="AP216" s="575"/>
      <c r="AQ216" s="575"/>
    </row>
    <row r="217" spans="1:43" ht="35.25" customHeight="1" thickTop="1" thickBot="1">
      <c r="A217" s="593">
        <v>16.100000000000001</v>
      </c>
      <c r="B217" s="564"/>
      <c r="C217" s="564"/>
      <c r="D217" s="564"/>
      <c r="E217" s="564"/>
      <c r="F217" s="577" t="s">
        <v>1327</v>
      </c>
      <c r="G217" s="605"/>
      <c r="H217" s="605"/>
      <c r="I217" s="567" t="str">
        <f t="shared" si="12"/>
        <v>No hay ejecución</v>
      </c>
      <c r="J217" s="568" t="str">
        <f t="shared" si="13"/>
        <v>NA</v>
      </c>
      <c r="K217" s="578"/>
      <c r="L217" s="581"/>
      <c r="M217" s="579"/>
      <c r="N217" s="572"/>
      <c r="O217" s="582"/>
      <c r="P217" s="581"/>
      <c r="Q217" s="579"/>
      <c r="R217" s="572"/>
      <c r="S217" s="582"/>
      <c r="T217" s="583"/>
      <c r="U217" s="579"/>
      <c r="V217" s="572"/>
      <c r="W217" s="582"/>
      <c r="X217" s="575"/>
      <c r="Y217" s="607"/>
      <c r="Z217" s="607"/>
      <c r="AA217" s="567" t="str">
        <f t="shared" si="14"/>
        <v>No hay ejecución</v>
      </c>
      <c r="AB217" s="568" t="str">
        <f t="shared" si="15"/>
        <v>NA</v>
      </c>
      <c r="AC217" s="575"/>
      <c r="AD217" s="575"/>
      <c r="AE217" s="575"/>
      <c r="AF217" s="576"/>
      <c r="AG217" s="576"/>
      <c r="AH217" s="575"/>
      <c r="AI217" s="575"/>
      <c r="AJ217" s="575"/>
      <c r="AK217" s="576"/>
      <c r="AL217" s="576"/>
      <c r="AM217" s="575"/>
      <c r="AN217" s="575"/>
      <c r="AO217" s="575"/>
      <c r="AP217" s="575"/>
      <c r="AQ217" s="575"/>
    </row>
    <row r="218" spans="1:43" ht="35.25" customHeight="1" thickTop="1" thickBot="1">
      <c r="A218" s="563">
        <v>16.11</v>
      </c>
      <c r="B218" s="564"/>
      <c r="C218" s="564"/>
      <c r="D218" s="564"/>
      <c r="E218" s="564"/>
      <c r="F218" s="577" t="s">
        <v>1328</v>
      </c>
      <c r="G218" s="605">
        <v>27</v>
      </c>
      <c r="H218" s="605">
        <v>27</v>
      </c>
      <c r="I218" s="567">
        <f t="shared" si="12"/>
        <v>1</v>
      </c>
      <c r="J218" s="568" t="str">
        <f t="shared" si="13"/>
        <v>De acuerdo con lo programado</v>
      </c>
      <c r="K218" s="578"/>
      <c r="L218" s="581"/>
      <c r="M218" s="579"/>
      <c r="N218" s="572"/>
      <c r="O218" s="582"/>
      <c r="P218" s="581"/>
      <c r="Q218" s="579"/>
      <c r="R218" s="572"/>
      <c r="S218" s="582"/>
      <c r="T218" s="583"/>
      <c r="U218" s="579"/>
      <c r="V218" s="572"/>
      <c r="W218" s="582"/>
      <c r="X218" s="575"/>
      <c r="Y218" s="607">
        <v>27</v>
      </c>
      <c r="Z218" s="607">
        <v>27</v>
      </c>
      <c r="AA218" s="567">
        <f t="shared" si="14"/>
        <v>1</v>
      </c>
      <c r="AB218" s="568" t="str">
        <f t="shared" si="15"/>
        <v>De acuerdo con lo programado</v>
      </c>
      <c r="AC218" s="575"/>
      <c r="AD218" s="575"/>
      <c r="AE218" s="575"/>
      <c r="AF218" s="576"/>
      <c r="AG218" s="576"/>
      <c r="AH218" s="575"/>
      <c r="AI218" s="575"/>
      <c r="AJ218" s="575"/>
      <c r="AK218" s="576"/>
      <c r="AL218" s="576"/>
      <c r="AM218" s="575"/>
      <c r="AN218" s="575"/>
      <c r="AO218" s="575"/>
      <c r="AP218" s="575"/>
      <c r="AQ218" s="575"/>
    </row>
    <row r="219" spans="1:43" ht="35.25" customHeight="1" thickTop="1" thickBot="1">
      <c r="A219" s="563">
        <v>16.11</v>
      </c>
      <c r="B219" s="564"/>
      <c r="C219" s="564"/>
      <c r="D219" s="564"/>
      <c r="E219" s="564"/>
      <c r="F219" s="577" t="s">
        <v>1328</v>
      </c>
      <c r="G219" s="605"/>
      <c r="H219" s="605"/>
      <c r="I219" s="567" t="str">
        <f t="shared" si="12"/>
        <v>No hay ejecución</v>
      </c>
      <c r="J219" s="568" t="str">
        <f t="shared" si="13"/>
        <v>NA</v>
      </c>
      <c r="K219" s="578"/>
      <c r="L219" s="581"/>
      <c r="M219" s="579"/>
      <c r="N219" s="572"/>
      <c r="O219" s="582"/>
      <c r="P219" s="581"/>
      <c r="Q219" s="579"/>
      <c r="R219" s="572"/>
      <c r="S219" s="582"/>
      <c r="T219" s="583"/>
      <c r="U219" s="579"/>
      <c r="V219" s="572"/>
      <c r="W219" s="582"/>
      <c r="X219" s="575"/>
      <c r="Y219" s="607"/>
      <c r="Z219" s="607"/>
      <c r="AA219" s="567" t="str">
        <f t="shared" si="14"/>
        <v>No hay ejecución</v>
      </c>
      <c r="AB219" s="568" t="str">
        <f t="shared" si="15"/>
        <v>NA</v>
      </c>
      <c r="AC219" s="575"/>
      <c r="AD219" s="575"/>
      <c r="AE219" s="575"/>
      <c r="AF219" s="576"/>
      <c r="AG219" s="576"/>
      <c r="AH219" s="575"/>
      <c r="AI219" s="575"/>
      <c r="AJ219" s="575"/>
      <c r="AK219" s="576"/>
      <c r="AL219" s="576"/>
      <c r="AM219" s="575"/>
      <c r="AN219" s="575"/>
      <c r="AO219" s="575"/>
      <c r="AP219" s="575"/>
      <c r="AQ219" s="575"/>
    </row>
    <row r="220" spans="1:43" ht="35.25" customHeight="1" thickTop="1" thickBot="1">
      <c r="A220" s="563">
        <v>16.11</v>
      </c>
      <c r="B220" s="564"/>
      <c r="C220" s="564"/>
      <c r="D220" s="564"/>
      <c r="E220" s="564"/>
      <c r="F220" s="577" t="s">
        <v>1328</v>
      </c>
      <c r="G220" s="605"/>
      <c r="H220" s="605"/>
      <c r="I220" s="567" t="str">
        <f t="shared" si="12"/>
        <v>No hay ejecución</v>
      </c>
      <c r="J220" s="568" t="str">
        <f t="shared" si="13"/>
        <v>NA</v>
      </c>
      <c r="K220" s="578"/>
      <c r="L220" s="581"/>
      <c r="M220" s="579"/>
      <c r="N220" s="572"/>
      <c r="O220" s="582"/>
      <c r="P220" s="581"/>
      <c r="Q220" s="579"/>
      <c r="R220" s="572"/>
      <c r="S220" s="582"/>
      <c r="T220" s="583"/>
      <c r="U220" s="579"/>
      <c r="V220" s="572"/>
      <c r="W220" s="582"/>
      <c r="X220" s="575"/>
      <c r="Y220" s="607"/>
      <c r="Z220" s="607"/>
      <c r="AA220" s="567" t="str">
        <f t="shared" si="14"/>
        <v>No hay ejecución</v>
      </c>
      <c r="AB220" s="568" t="str">
        <f t="shared" si="15"/>
        <v>NA</v>
      </c>
      <c r="AC220" s="575"/>
      <c r="AD220" s="575"/>
      <c r="AE220" s="575"/>
      <c r="AF220" s="576"/>
      <c r="AG220" s="576"/>
      <c r="AH220" s="575"/>
      <c r="AI220" s="575"/>
      <c r="AJ220" s="575"/>
      <c r="AK220" s="576"/>
      <c r="AL220" s="576"/>
      <c r="AM220" s="575"/>
      <c r="AN220" s="575"/>
      <c r="AO220" s="575"/>
      <c r="AP220" s="575"/>
      <c r="AQ220" s="575"/>
    </row>
    <row r="221" spans="1:43" ht="35.25" customHeight="1" thickTop="1" thickBot="1">
      <c r="A221" s="563">
        <v>16.11</v>
      </c>
      <c r="B221" s="564"/>
      <c r="C221" s="564"/>
      <c r="D221" s="564"/>
      <c r="E221" s="564"/>
      <c r="F221" s="577" t="s">
        <v>1328</v>
      </c>
      <c r="G221" s="605"/>
      <c r="H221" s="605"/>
      <c r="I221" s="567" t="str">
        <f t="shared" si="12"/>
        <v>No hay ejecución</v>
      </c>
      <c r="J221" s="568" t="str">
        <f t="shared" si="13"/>
        <v>NA</v>
      </c>
      <c r="K221" s="578"/>
      <c r="L221" s="581"/>
      <c r="M221" s="579"/>
      <c r="N221" s="572"/>
      <c r="O221" s="582"/>
      <c r="P221" s="581"/>
      <c r="Q221" s="579"/>
      <c r="R221" s="572"/>
      <c r="S221" s="582"/>
      <c r="T221" s="583"/>
      <c r="U221" s="579"/>
      <c r="V221" s="572"/>
      <c r="W221" s="582"/>
      <c r="X221" s="575"/>
      <c r="Y221" s="607"/>
      <c r="Z221" s="607"/>
      <c r="AA221" s="567" t="str">
        <f t="shared" si="14"/>
        <v>No hay ejecución</v>
      </c>
      <c r="AB221" s="568" t="str">
        <f t="shared" si="15"/>
        <v>NA</v>
      </c>
      <c r="AC221" s="575"/>
      <c r="AD221" s="575"/>
      <c r="AE221" s="575"/>
      <c r="AF221" s="576"/>
      <c r="AG221" s="576"/>
      <c r="AH221" s="575"/>
      <c r="AI221" s="575"/>
      <c r="AJ221" s="575"/>
      <c r="AK221" s="576"/>
      <c r="AL221" s="576"/>
      <c r="AM221" s="575"/>
      <c r="AN221" s="575"/>
      <c r="AO221" s="575"/>
      <c r="AP221" s="575"/>
      <c r="AQ221" s="575"/>
    </row>
    <row r="222" spans="1:43" ht="35.25" customHeight="1" thickTop="1" thickBot="1">
      <c r="A222" s="563">
        <v>16.11</v>
      </c>
      <c r="B222" s="564"/>
      <c r="C222" s="564"/>
      <c r="D222" s="564"/>
      <c r="E222" s="564"/>
      <c r="F222" s="577" t="s">
        <v>1328</v>
      </c>
      <c r="G222" s="605"/>
      <c r="H222" s="605"/>
      <c r="I222" s="567" t="str">
        <f t="shared" si="12"/>
        <v>No hay ejecución</v>
      </c>
      <c r="J222" s="568" t="str">
        <f t="shared" si="13"/>
        <v>NA</v>
      </c>
      <c r="K222" s="578"/>
      <c r="L222" s="581"/>
      <c r="M222" s="579"/>
      <c r="N222" s="572"/>
      <c r="O222" s="582"/>
      <c r="P222" s="581"/>
      <c r="Q222" s="579"/>
      <c r="R222" s="572"/>
      <c r="S222" s="582"/>
      <c r="T222" s="583"/>
      <c r="U222" s="579"/>
      <c r="V222" s="572"/>
      <c r="W222" s="582"/>
      <c r="X222" s="575"/>
      <c r="Y222" s="607"/>
      <c r="Z222" s="607"/>
      <c r="AA222" s="567" t="str">
        <f t="shared" si="14"/>
        <v>No hay ejecución</v>
      </c>
      <c r="AB222" s="568" t="str">
        <f t="shared" si="15"/>
        <v>NA</v>
      </c>
      <c r="AC222" s="575"/>
      <c r="AD222" s="575"/>
      <c r="AE222" s="575"/>
      <c r="AF222" s="576"/>
      <c r="AG222" s="576"/>
      <c r="AH222" s="575"/>
      <c r="AI222" s="575"/>
      <c r="AJ222" s="575"/>
      <c r="AK222" s="576"/>
      <c r="AL222" s="576"/>
      <c r="AM222" s="575"/>
      <c r="AN222" s="575"/>
      <c r="AO222" s="575"/>
      <c r="AP222" s="575"/>
      <c r="AQ222" s="575"/>
    </row>
    <row r="223" spans="1:43" ht="35.25" customHeight="1" thickTop="1" thickBot="1">
      <c r="A223" s="563">
        <v>16.11</v>
      </c>
      <c r="B223" s="564"/>
      <c r="C223" s="564"/>
      <c r="D223" s="564"/>
      <c r="E223" s="564"/>
      <c r="F223" s="577" t="s">
        <v>1328</v>
      </c>
      <c r="G223" s="605"/>
      <c r="H223" s="605"/>
      <c r="I223" s="567" t="str">
        <f t="shared" si="12"/>
        <v>No hay ejecución</v>
      </c>
      <c r="J223" s="568" t="str">
        <f t="shared" si="13"/>
        <v>NA</v>
      </c>
      <c r="K223" s="578"/>
      <c r="L223" s="581"/>
      <c r="M223" s="579"/>
      <c r="N223" s="572"/>
      <c r="O223" s="582"/>
      <c r="P223" s="581"/>
      <c r="Q223" s="579"/>
      <c r="R223" s="572"/>
      <c r="S223" s="582"/>
      <c r="T223" s="583"/>
      <c r="U223" s="579"/>
      <c r="V223" s="572"/>
      <c r="W223" s="582"/>
      <c r="X223" s="575"/>
      <c r="Y223" s="607"/>
      <c r="Z223" s="607"/>
      <c r="AA223" s="567" t="str">
        <f t="shared" si="14"/>
        <v>No hay ejecución</v>
      </c>
      <c r="AB223" s="568" t="str">
        <f t="shared" si="15"/>
        <v>NA</v>
      </c>
      <c r="AC223" s="575"/>
      <c r="AD223" s="575"/>
      <c r="AE223" s="575"/>
      <c r="AF223" s="576"/>
      <c r="AG223" s="576"/>
      <c r="AH223" s="575"/>
      <c r="AI223" s="575"/>
      <c r="AJ223" s="575"/>
      <c r="AK223" s="576"/>
      <c r="AL223" s="576"/>
      <c r="AM223" s="575"/>
      <c r="AN223" s="575"/>
      <c r="AO223" s="575"/>
      <c r="AP223" s="575"/>
      <c r="AQ223" s="575"/>
    </row>
    <row r="224" spans="1:43" ht="35.25" customHeight="1" thickTop="1" thickBot="1">
      <c r="A224" s="563">
        <v>16.11</v>
      </c>
      <c r="B224" s="564"/>
      <c r="C224" s="564"/>
      <c r="D224" s="564"/>
      <c r="E224" s="564"/>
      <c r="F224" s="577" t="s">
        <v>1328</v>
      </c>
      <c r="G224" s="605"/>
      <c r="H224" s="605"/>
      <c r="I224" s="567" t="str">
        <f t="shared" si="12"/>
        <v>No hay ejecución</v>
      </c>
      <c r="J224" s="568" t="str">
        <f t="shared" si="13"/>
        <v>NA</v>
      </c>
      <c r="K224" s="578"/>
      <c r="L224" s="581"/>
      <c r="M224" s="579"/>
      <c r="N224" s="572"/>
      <c r="O224" s="582"/>
      <c r="P224" s="581"/>
      <c r="Q224" s="579"/>
      <c r="R224" s="572"/>
      <c r="S224" s="582"/>
      <c r="T224" s="583"/>
      <c r="U224" s="579"/>
      <c r="V224" s="572"/>
      <c r="W224" s="582"/>
      <c r="X224" s="575"/>
      <c r="Y224" s="607"/>
      <c r="Z224" s="607"/>
      <c r="AA224" s="567" t="str">
        <f t="shared" si="14"/>
        <v>No hay ejecución</v>
      </c>
      <c r="AB224" s="568" t="str">
        <f t="shared" si="15"/>
        <v>NA</v>
      </c>
      <c r="AC224" s="575"/>
      <c r="AD224" s="575"/>
      <c r="AE224" s="575"/>
      <c r="AF224" s="576"/>
      <c r="AG224" s="576"/>
      <c r="AH224" s="575"/>
      <c r="AI224" s="575"/>
      <c r="AJ224" s="575"/>
      <c r="AK224" s="576"/>
      <c r="AL224" s="576"/>
      <c r="AM224" s="575"/>
      <c r="AN224" s="575"/>
      <c r="AO224" s="575"/>
      <c r="AP224" s="575"/>
      <c r="AQ224" s="575"/>
    </row>
    <row r="225" spans="1:43" ht="35.25" customHeight="1" thickTop="1" thickBot="1">
      <c r="A225" s="563">
        <v>16.11</v>
      </c>
      <c r="B225" s="564"/>
      <c r="C225" s="564"/>
      <c r="D225" s="564"/>
      <c r="E225" s="564"/>
      <c r="F225" s="577" t="s">
        <v>1328</v>
      </c>
      <c r="G225" s="605"/>
      <c r="H225" s="605"/>
      <c r="I225" s="567" t="str">
        <f t="shared" si="12"/>
        <v>No hay ejecución</v>
      </c>
      <c r="J225" s="568" t="str">
        <f t="shared" si="13"/>
        <v>NA</v>
      </c>
      <c r="K225" s="578"/>
      <c r="L225" s="581"/>
      <c r="M225" s="579"/>
      <c r="N225" s="572"/>
      <c r="O225" s="582"/>
      <c r="P225" s="581"/>
      <c r="Q225" s="579"/>
      <c r="R225" s="572"/>
      <c r="S225" s="582"/>
      <c r="T225" s="583"/>
      <c r="U225" s="579"/>
      <c r="V225" s="572"/>
      <c r="W225" s="582"/>
      <c r="X225" s="575"/>
      <c r="Y225" s="607"/>
      <c r="Z225" s="607"/>
      <c r="AA225" s="567" t="str">
        <f t="shared" si="14"/>
        <v>No hay ejecución</v>
      </c>
      <c r="AB225" s="568" t="str">
        <f t="shared" si="15"/>
        <v>NA</v>
      </c>
      <c r="AC225" s="575"/>
      <c r="AD225" s="575"/>
      <c r="AE225" s="575"/>
      <c r="AF225" s="576"/>
      <c r="AG225" s="576"/>
      <c r="AH225" s="575"/>
      <c r="AI225" s="575"/>
      <c r="AJ225" s="575"/>
      <c r="AK225" s="576"/>
      <c r="AL225" s="576"/>
      <c r="AM225" s="575"/>
      <c r="AN225" s="575"/>
      <c r="AO225" s="575"/>
      <c r="AP225" s="575"/>
      <c r="AQ225" s="575"/>
    </row>
    <row r="226" spans="1:43" ht="35.25" customHeight="1" thickTop="1" thickBot="1">
      <c r="A226" s="563">
        <v>16.11</v>
      </c>
      <c r="B226" s="564"/>
      <c r="C226" s="564"/>
      <c r="D226" s="564"/>
      <c r="E226" s="564"/>
      <c r="F226" s="577" t="s">
        <v>1328</v>
      </c>
      <c r="G226" s="605"/>
      <c r="H226" s="605"/>
      <c r="I226" s="567" t="str">
        <f t="shared" si="12"/>
        <v>No hay ejecución</v>
      </c>
      <c r="J226" s="568" t="str">
        <f t="shared" si="13"/>
        <v>NA</v>
      </c>
      <c r="K226" s="578"/>
      <c r="L226" s="581"/>
      <c r="M226" s="579"/>
      <c r="N226" s="572"/>
      <c r="O226" s="582"/>
      <c r="P226" s="581"/>
      <c r="Q226" s="579"/>
      <c r="R226" s="572"/>
      <c r="S226" s="582"/>
      <c r="T226" s="583"/>
      <c r="U226" s="579"/>
      <c r="V226" s="572"/>
      <c r="W226" s="582"/>
      <c r="X226" s="575"/>
      <c r="Y226" s="607"/>
      <c r="Z226" s="607"/>
      <c r="AA226" s="567" t="str">
        <f t="shared" si="14"/>
        <v>No hay ejecución</v>
      </c>
      <c r="AB226" s="568" t="str">
        <f t="shared" si="15"/>
        <v>NA</v>
      </c>
      <c r="AC226" s="575"/>
      <c r="AD226" s="575"/>
      <c r="AE226" s="575"/>
      <c r="AF226" s="576"/>
      <c r="AG226" s="576"/>
      <c r="AH226" s="575"/>
      <c r="AI226" s="575"/>
      <c r="AJ226" s="575"/>
      <c r="AK226" s="576"/>
      <c r="AL226" s="576"/>
      <c r="AM226" s="575"/>
      <c r="AN226" s="575"/>
      <c r="AO226" s="575"/>
      <c r="AP226" s="575"/>
      <c r="AQ226" s="575"/>
    </row>
    <row r="227" spans="1:43" ht="35.25" customHeight="1" thickTop="1" thickBot="1">
      <c r="A227" s="563">
        <v>16.11</v>
      </c>
      <c r="B227" s="564"/>
      <c r="C227" s="564"/>
      <c r="D227" s="564"/>
      <c r="E227" s="564"/>
      <c r="F227" s="577" t="s">
        <v>1328</v>
      </c>
      <c r="G227" s="605"/>
      <c r="H227" s="605"/>
      <c r="I227" s="567" t="str">
        <f t="shared" si="12"/>
        <v>No hay ejecución</v>
      </c>
      <c r="J227" s="568" t="str">
        <f t="shared" si="13"/>
        <v>NA</v>
      </c>
      <c r="K227" s="578"/>
      <c r="L227" s="581"/>
      <c r="M227" s="579"/>
      <c r="N227" s="572"/>
      <c r="O227" s="582"/>
      <c r="P227" s="581"/>
      <c r="Q227" s="579"/>
      <c r="R227" s="572"/>
      <c r="S227" s="582"/>
      <c r="T227" s="583"/>
      <c r="U227" s="579"/>
      <c r="V227" s="572"/>
      <c r="W227" s="582"/>
      <c r="X227" s="575"/>
      <c r="Y227" s="607"/>
      <c r="Z227" s="607"/>
      <c r="AA227" s="567" t="str">
        <f t="shared" si="14"/>
        <v>No hay ejecución</v>
      </c>
      <c r="AB227" s="568" t="str">
        <f t="shared" si="15"/>
        <v>NA</v>
      </c>
      <c r="AC227" s="575"/>
      <c r="AD227" s="575"/>
      <c r="AE227" s="575"/>
      <c r="AF227" s="576"/>
      <c r="AG227" s="576"/>
      <c r="AH227" s="575"/>
      <c r="AI227" s="575"/>
      <c r="AJ227" s="575"/>
      <c r="AK227" s="576"/>
      <c r="AL227" s="576"/>
      <c r="AM227" s="575"/>
      <c r="AN227" s="575"/>
      <c r="AO227" s="575"/>
      <c r="AP227" s="575"/>
      <c r="AQ227" s="575"/>
    </row>
    <row r="228" spans="1:43" ht="35.25" customHeight="1" thickTop="1" thickBot="1">
      <c r="A228" s="563">
        <v>16.11</v>
      </c>
      <c r="B228" s="564"/>
      <c r="C228" s="564"/>
      <c r="D228" s="564"/>
      <c r="E228" s="564"/>
      <c r="F228" s="577" t="s">
        <v>1328</v>
      </c>
      <c r="G228" s="605"/>
      <c r="H228" s="605"/>
      <c r="I228" s="567" t="str">
        <f t="shared" si="12"/>
        <v>No hay ejecución</v>
      </c>
      <c r="J228" s="568" t="str">
        <f t="shared" si="13"/>
        <v>NA</v>
      </c>
      <c r="K228" s="578"/>
      <c r="L228" s="581"/>
      <c r="M228" s="579"/>
      <c r="N228" s="572"/>
      <c r="O228" s="582"/>
      <c r="P228" s="581"/>
      <c r="Q228" s="579"/>
      <c r="R228" s="572"/>
      <c r="S228" s="582"/>
      <c r="T228" s="583"/>
      <c r="U228" s="579"/>
      <c r="V228" s="572"/>
      <c r="W228" s="582"/>
      <c r="X228" s="575"/>
      <c r="Y228" s="607"/>
      <c r="Z228" s="607"/>
      <c r="AA228" s="567" t="str">
        <f t="shared" si="14"/>
        <v>No hay ejecución</v>
      </c>
      <c r="AB228" s="568" t="str">
        <f t="shared" si="15"/>
        <v>NA</v>
      </c>
      <c r="AC228" s="575"/>
      <c r="AD228" s="575"/>
      <c r="AE228" s="575"/>
      <c r="AF228" s="576"/>
      <c r="AG228" s="576"/>
      <c r="AH228" s="575"/>
      <c r="AI228" s="575"/>
      <c r="AJ228" s="575"/>
      <c r="AK228" s="576"/>
      <c r="AL228" s="576"/>
      <c r="AM228" s="575"/>
      <c r="AN228" s="575"/>
      <c r="AO228" s="575"/>
      <c r="AP228" s="575"/>
      <c r="AQ228" s="575"/>
    </row>
    <row r="229" spans="1:43" ht="35.25" customHeight="1" thickTop="1" thickBot="1">
      <c r="A229" s="563">
        <v>16.12</v>
      </c>
      <c r="B229" s="564"/>
      <c r="C229" s="564"/>
      <c r="D229" s="564"/>
      <c r="E229" s="564"/>
      <c r="F229" s="587" t="s">
        <v>1329</v>
      </c>
      <c r="G229" s="609">
        <v>1</v>
      </c>
      <c r="H229" s="609">
        <v>0</v>
      </c>
      <c r="I229" s="567">
        <f t="shared" si="12"/>
        <v>0</v>
      </c>
      <c r="J229" s="568" t="str">
        <f t="shared" si="13"/>
        <v>En riesgo cumplimiento</v>
      </c>
      <c r="K229" s="588"/>
      <c r="L229" s="581"/>
      <c r="M229" s="579"/>
      <c r="N229" s="572"/>
      <c r="O229" s="582"/>
      <c r="P229" s="581"/>
      <c r="Q229" s="579"/>
      <c r="R229" s="572"/>
      <c r="S229" s="582"/>
      <c r="T229" s="583"/>
      <c r="U229" s="579"/>
      <c r="V229" s="572"/>
      <c r="W229" s="582"/>
      <c r="X229" s="575"/>
      <c r="Y229" s="607">
        <v>0</v>
      </c>
      <c r="Z229" s="607">
        <v>0</v>
      </c>
      <c r="AA229" s="567" t="str">
        <f t="shared" si="14"/>
        <v>No hay Programación</v>
      </c>
      <c r="AB229" s="568" t="str">
        <f t="shared" si="15"/>
        <v>De acuerdo con lo programado</v>
      </c>
      <c r="AC229" s="575"/>
      <c r="AD229" s="575"/>
      <c r="AE229" s="575"/>
      <c r="AF229" s="576"/>
      <c r="AG229" s="576"/>
      <c r="AH229" s="575"/>
      <c r="AI229" s="575"/>
      <c r="AJ229" s="575"/>
      <c r="AK229" s="576"/>
      <c r="AL229" s="576"/>
      <c r="AM229" s="575"/>
      <c r="AN229" s="575"/>
      <c r="AO229" s="575"/>
      <c r="AP229" s="575"/>
      <c r="AQ229" s="575"/>
    </row>
    <row r="230" spans="1:43" ht="35.25" customHeight="1" thickTop="1" thickBot="1">
      <c r="A230" s="563">
        <v>16.12</v>
      </c>
      <c r="B230" s="564"/>
      <c r="C230" s="564"/>
      <c r="D230" s="564"/>
      <c r="E230" s="564"/>
      <c r="F230" s="587" t="s">
        <v>1329</v>
      </c>
      <c r="G230" s="609"/>
      <c r="H230" s="609"/>
      <c r="I230" s="567" t="str">
        <f t="shared" si="12"/>
        <v>No hay ejecución</v>
      </c>
      <c r="J230" s="568" t="str">
        <f t="shared" si="13"/>
        <v>NA</v>
      </c>
      <c r="K230" s="588"/>
      <c r="L230" s="581"/>
      <c r="M230" s="579"/>
      <c r="N230" s="572"/>
      <c r="O230" s="582"/>
      <c r="P230" s="581"/>
      <c r="Q230" s="579"/>
      <c r="R230" s="572"/>
      <c r="S230" s="582"/>
      <c r="T230" s="583"/>
      <c r="U230" s="579"/>
      <c r="V230" s="572"/>
      <c r="W230" s="582"/>
      <c r="X230" s="575"/>
      <c r="Y230" s="607"/>
      <c r="Z230" s="607"/>
      <c r="AA230" s="567" t="str">
        <f t="shared" si="14"/>
        <v>No hay ejecución</v>
      </c>
      <c r="AB230" s="568" t="str">
        <f t="shared" si="15"/>
        <v>NA</v>
      </c>
      <c r="AC230" s="575"/>
      <c r="AD230" s="575"/>
      <c r="AE230" s="575"/>
      <c r="AF230" s="576"/>
      <c r="AG230" s="576"/>
      <c r="AH230" s="575"/>
      <c r="AI230" s="575"/>
      <c r="AJ230" s="575"/>
      <c r="AK230" s="576"/>
      <c r="AL230" s="576"/>
      <c r="AM230" s="575"/>
      <c r="AN230" s="575"/>
      <c r="AO230" s="575"/>
      <c r="AP230" s="575"/>
      <c r="AQ230" s="575"/>
    </row>
    <row r="231" spans="1:43" ht="35.25" customHeight="1" thickTop="1" thickBot="1">
      <c r="A231" s="563">
        <v>16.12</v>
      </c>
      <c r="B231" s="564"/>
      <c r="C231" s="564"/>
      <c r="D231" s="564"/>
      <c r="E231" s="564"/>
      <c r="F231" s="587" t="s">
        <v>1329</v>
      </c>
      <c r="G231" s="609"/>
      <c r="H231" s="609"/>
      <c r="I231" s="567" t="str">
        <f t="shared" si="12"/>
        <v>No hay ejecución</v>
      </c>
      <c r="J231" s="568" t="str">
        <f t="shared" si="13"/>
        <v>NA</v>
      </c>
      <c r="K231" s="588"/>
      <c r="L231" s="581"/>
      <c r="M231" s="579"/>
      <c r="N231" s="572"/>
      <c r="O231" s="582"/>
      <c r="P231" s="581"/>
      <c r="Q231" s="579"/>
      <c r="R231" s="572"/>
      <c r="S231" s="582"/>
      <c r="T231" s="583"/>
      <c r="U231" s="579"/>
      <c r="V231" s="572"/>
      <c r="W231" s="582"/>
      <c r="X231" s="575"/>
      <c r="Y231" s="607"/>
      <c r="Z231" s="607"/>
      <c r="AA231" s="567" t="str">
        <f t="shared" si="14"/>
        <v>No hay ejecución</v>
      </c>
      <c r="AB231" s="568" t="str">
        <f t="shared" si="15"/>
        <v>NA</v>
      </c>
      <c r="AC231" s="575"/>
      <c r="AD231" s="575"/>
      <c r="AE231" s="575"/>
      <c r="AF231" s="576"/>
      <c r="AG231" s="576"/>
      <c r="AH231" s="575"/>
      <c r="AI231" s="575"/>
      <c r="AJ231" s="575"/>
      <c r="AK231" s="576"/>
      <c r="AL231" s="576"/>
      <c r="AM231" s="575"/>
      <c r="AN231" s="575"/>
      <c r="AO231" s="575"/>
      <c r="AP231" s="575"/>
      <c r="AQ231" s="575"/>
    </row>
    <row r="232" spans="1:43" ht="35.25" customHeight="1" thickTop="1" thickBot="1">
      <c r="A232" s="563">
        <v>16.13</v>
      </c>
      <c r="B232" s="564"/>
      <c r="C232" s="564"/>
      <c r="D232" s="564"/>
      <c r="E232" s="564"/>
      <c r="F232" s="577" t="s">
        <v>1330</v>
      </c>
      <c r="G232" s="605">
        <v>0</v>
      </c>
      <c r="H232" s="605">
        <v>0</v>
      </c>
      <c r="I232" s="567" t="str">
        <f t="shared" si="12"/>
        <v>No hay Programación</v>
      </c>
      <c r="J232" s="568" t="str">
        <f t="shared" si="13"/>
        <v>De acuerdo con lo programado</v>
      </c>
      <c r="K232" s="578"/>
      <c r="L232" s="581"/>
      <c r="M232" s="579"/>
      <c r="N232" s="572"/>
      <c r="O232" s="582"/>
      <c r="P232" s="581"/>
      <c r="Q232" s="579"/>
      <c r="R232" s="572"/>
      <c r="S232" s="582"/>
      <c r="T232" s="583"/>
      <c r="U232" s="579"/>
      <c r="V232" s="572"/>
      <c r="W232" s="582"/>
      <c r="X232" s="575"/>
      <c r="Y232" s="607">
        <v>0</v>
      </c>
      <c r="Z232" s="607">
        <v>0</v>
      </c>
      <c r="AA232" s="567" t="str">
        <f t="shared" si="14"/>
        <v>No hay Programación</v>
      </c>
      <c r="AB232" s="568" t="str">
        <f t="shared" si="15"/>
        <v>De acuerdo con lo programado</v>
      </c>
      <c r="AC232" s="575"/>
      <c r="AD232" s="575"/>
      <c r="AE232" s="575"/>
      <c r="AF232" s="576"/>
      <c r="AG232" s="576"/>
      <c r="AH232" s="575"/>
      <c r="AI232" s="575"/>
      <c r="AJ232" s="575"/>
      <c r="AK232" s="576"/>
      <c r="AL232" s="576"/>
      <c r="AM232" s="575"/>
      <c r="AN232" s="575"/>
      <c r="AO232" s="575"/>
      <c r="AP232" s="575"/>
      <c r="AQ232" s="575"/>
    </row>
    <row r="233" spans="1:43" ht="35.25" customHeight="1" thickTop="1" thickBot="1">
      <c r="A233" s="563">
        <v>16.14</v>
      </c>
      <c r="B233" s="564"/>
      <c r="C233" s="564"/>
      <c r="D233" s="564"/>
      <c r="E233" s="564"/>
      <c r="F233" s="577" t="s">
        <v>1331</v>
      </c>
      <c r="G233" s="605">
        <v>2</v>
      </c>
      <c r="H233" s="605">
        <v>2</v>
      </c>
      <c r="I233" s="567">
        <f t="shared" si="12"/>
        <v>1</v>
      </c>
      <c r="J233" s="568" t="str">
        <f t="shared" si="13"/>
        <v>De acuerdo con lo programado</v>
      </c>
      <c r="K233" s="578"/>
      <c r="L233" s="581"/>
      <c r="M233" s="579"/>
      <c r="N233" s="572"/>
      <c r="O233" s="582"/>
      <c r="P233" s="581"/>
      <c r="Q233" s="579"/>
      <c r="R233" s="572"/>
      <c r="S233" s="582"/>
      <c r="T233" s="583"/>
      <c r="U233" s="579"/>
      <c r="V233" s="572"/>
      <c r="W233" s="582"/>
      <c r="X233" s="575"/>
      <c r="Y233" s="607">
        <v>2</v>
      </c>
      <c r="Z233" s="607">
        <v>0</v>
      </c>
      <c r="AA233" s="567">
        <f t="shared" si="14"/>
        <v>0</v>
      </c>
      <c r="AB233" s="568" t="str">
        <f t="shared" si="15"/>
        <v>En riesgo cumplimiento</v>
      </c>
      <c r="AC233" s="575"/>
      <c r="AD233" s="575"/>
      <c r="AE233" s="575"/>
      <c r="AF233" s="576"/>
      <c r="AG233" s="576"/>
      <c r="AH233" s="575"/>
      <c r="AI233" s="575"/>
      <c r="AJ233" s="575"/>
      <c r="AK233" s="576"/>
      <c r="AL233" s="576"/>
      <c r="AM233" s="575"/>
      <c r="AN233" s="575"/>
      <c r="AO233" s="575"/>
      <c r="AP233" s="575"/>
      <c r="AQ233" s="575"/>
    </row>
    <row r="234" spans="1:43" ht="35.25" customHeight="1" thickTop="1" thickBot="1">
      <c r="A234" s="563">
        <v>16.14</v>
      </c>
      <c r="B234" s="564"/>
      <c r="C234" s="564"/>
      <c r="D234" s="564"/>
      <c r="E234" s="564"/>
      <c r="F234" s="577" t="s">
        <v>1331</v>
      </c>
      <c r="G234" s="605"/>
      <c r="H234" s="605"/>
      <c r="I234" s="567" t="str">
        <f t="shared" si="12"/>
        <v>No hay ejecución</v>
      </c>
      <c r="J234" s="568" t="str">
        <f t="shared" si="13"/>
        <v>NA</v>
      </c>
      <c r="K234" s="578"/>
      <c r="L234" s="581"/>
      <c r="M234" s="579"/>
      <c r="N234" s="572"/>
      <c r="O234" s="582"/>
      <c r="P234" s="581"/>
      <c r="Q234" s="579"/>
      <c r="R234" s="572"/>
      <c r="S234" s="582"/>
      <c r="T234" s="583"/>
      <c r="U234" s="579"/>
      <c r="V234" s="572"/>
      <c r="W234" s="582"/>
      <c r="X234" s="575"/>
      <c r="Y234" s="607"/>
      <c r="Z234" s="607"/>
      <c r="AA234" s="567" t="str">
        <f t="shared" si="14"/>
        <v>No hay ejecución</v>
      </c>
      <c r="AB234" s="568" t="str">
        <f t="shared" si="15"/>
        <v>NA</v>
      </c>
      <c r="AC234" s="575"/>
      <c r="AD234" s="575"/>
      <c r="AE234" s="575"/>
      <c r="AF234" s="576"/>
      <c r="AG234" s="576"/>
      <c r="AH234" s="575"/>
      <c r="AI234" s="575"/>
      <c r="AJ234" s="575"/>
      <c r="AK234" s="576"/>
      <c r="AL234" s="576"/>
      <c r="AM234" s="575"/>
      <c r="AN234" s="575"/>
      <c r="AO234" s="575"/>
      <c r="AP234" s="575"/>
      <c r="AQ234" s="575"/>
    </row>
    <row r="235" spans="1:43" ht="35.25" customHeight="1" thickTop="1" thickBot="1">
      <c r="A235" s="563">
        <v>16.14</v>
      </c>
      <c r="B235" s="564"/>
      <c r="C235" s="564"/>
      <c r="D235" s="564"/>
      <c r="E235" s="564"/>
      <c r="F235" s="577" t="s">
        <v>1331</v>
      </c>
      <c r="G235" s="605"/>
      <c r="H235" s="605"/>
      <c r="I235" s="567" t="str">
        <f t="shared" si="12"/>
        <v>No hay ejecución</v>
      </c>
      <c r="J235" s="568" t="str">
        <f t="shared" si="13"/>
        <v>NA</v>
      </c>
      <c r="K235" s="578"/>
      <c r="L235" s="581"/>
      <c r="M235" s="579"/>
      <c r="N235" s="572"/>
      <c r="O235" s="582"/>
      <c r="P235" s="581"/>
      <c r="Q235" s="579"/>
      <c r="R235" s="572"/>
      <c r="S235" s="582"/>
      <c r="T235" s="583"/>
      <c r="U235" s="579"/>
      <c r="V235" s="572"/>
      <c r="W235" s="582"/>
      <c r="X235" s="575"/>
      <c r="Y235" s="607"/>
      <c r="Z235" s="607"/>
      <c r="AA235" s="567" t="str">
        <f t="shared" si="14"/>
        <v>No hay ejecución</v>
      </c>
      <c r="AB235" s="568" t="str">
        <f t="shared" si="15"/>
        <v>NA</v>
      </c>
      <c r="AC235" s="575"/>
      <c r="AD235" s="575"/>
      <c r="AE235" s="575"/>
      <c r="AF235" s="576"/>
      <c r="AG235" s="576"/>
      <c r="AH235" s="575"/>
      <c r="AI235" s="575"/>
      <c r="AJ235" s="575"/>
      <c r="AK235" s="576"/>
      <c r="AL235" s="576"/>
      <c r="AM235" s="575"/>
      <c r="AN235" s="575"/>
      <c r="AO235" s="575"/>
      <c r="AP235" s="575"/>
      <c r="AQ235" s="575"/>
    </row>
    <row r="236" spans="1:43" ht="35.25" customHeight="1" thickTop="1" thickBot="1">
      <c r="A236" s="563">
        <v>16.149999999999999</v>
      </c>
      <c r="B236" s="564"/>
      <c r="C236" s="564"/>
      <c r="D236" s="564"/>
      <c r="E236" s="564"/>
      <c r="F236" s="577" t="s">
        <v>1332</v>
      </c>
      <c r="G236" s="605">
        <v>1</v>
      </c>
      <c r="H236" s="605">
        <v>1</v>
      </c>
      <c r="I236" s="567">
        <f t="shared" si="12"/>
        <v>1</v>
      </c>
      <c r="J236" s="568" t="str">
        <f t="shared" si="13"/>
        <v>De acuerdo con lo programado</v>
      </c>
      <c r="K236" s="578"/>
      <c r="L236" s="581"/>
      <c r="M236" s="579"/>
      <c r="N236" s="572"/>
      <c r="O236" s="582"/>
      <c r="P236" s="581"/>
      <c r="Q236" s="579"/>
      <c r="R236" s="572"/>
      <c r="S236" s="582"/>
      <c r="T236" s="583"/>
      <c r="U236" s="579"/>
      <c r="V236" s="572"/>
      <c r="W236" s="582"/>
      <c r="X236" s="575"/>
      <c r="Y236" s="607">
        <v>1</v>
      </c>
      <c r="Z236" s="607">
        <v>1</v>
      </c>
      <c r="AA236" s="567">
        <f t="shared" si="14"/>
        <v>1</v>
      </c>
      <c r="AB236" s="568" t="str">
        <f t="shared" si="15"/>
        <v>De acuerdo con lo programado</v>
      </c>
      <c r="AC236" s="575"/>
      <c r="AD236" s="575"/>
      <c r="AE236" s="575"/>
      <c r="AF236" s="576"/>
      <c r="AG236" s="576"/>
      <c r="AH236" s="575"/>
      <c r="AI236" s="575"/>
      <c r="AJ236" s="575"/>
      <c r="AK236" s="576"/>
      <c r="AL236" s="576"/>
      <c r="AM236" s="575"/>
      <c r="AN236" s="575"/>
      <c r="AO236" s="575"/>
      <c r="AP236" s="575"/>
      <c r="AQ236" s="575"/>
    </row>
    <row r="237" spans="1:43" ht="35.25" customHeight="1" thickTop="1" thickBot="1">
      <c r="A237" s="563">
        <v>16.149999999999999</v>
      </c>
      <c r="B237" s="564"/>
      <c r="C237" s="564"/>
      <c r="D237" s="564"/>
      <c r="E237" s="564"/>
      <c r="F237" s="577" t="s">
        <v>1332</v>
      </c>
      <c r="G237" s="605"/>
      <c r="H237" s="605"/>
      <c r="I237" s="567" t="str">
        <f t="shared" si="12"/>
        <v>No hay ejecución</v>
      </c>
      <c r="J237" s="568" t="str">
        <f t="shared" si="13"/>
        <v>NA</v>
      </c>
      <c r="K237" s="578"/>
      <c r="L237" s="581"/>
      <c r="M237" s="579"/>
      <c r="N237" s="572"/>
      <c r="O237" s="582"/>
      <c r="P237" s="581"/>
      <c r="Q237" s="579"/>
      <c r="R237" s="572"/>
      <c r="S237" s="582"/>
      <c r="T237" s="583"/>
      <c r="U237" s="579"/>
      <c r="V237" s="572"/>
      <c r="W237" s="582"/>
      <c r="X237" s="575"/>
      <c r="Y237" s="607"/>
      <c r="Z237" s="607"/>
      <c r="AA237" s="567" t="str">
        <f t="shared" si="14"/>
        <v>No hay ejecución</v>
      </c>
      <c r="AB237" s="568" t="str">
        <f t="shared" si="15"/>
        <v>NA</v>
      </c>
      <c r="AC237" s="575"/>
      <c r="AD237" s="575"/>
      <c r="AE237" s="575"/>
      <c r="AF237" s="576"/>
      <c r="AG237" s="576"/>
      <c r="AH237" s="575"/>
      <c r="AI237" s="575"/>
      <c r="AJ237" s="575"/>
      <c r="AK237" s="576"/>
      <c r="AL237" s="576"/>
      <c r="AM237" s="575"/>
      <c r="AN237" s="575"/>
      <c r="AO237" s="575"/>
      <c r="AP237" s="575"/>
      <c r="AQ237" s="575"/>
    </row>
    <row r="238" spans="1:43" ht="35.25" customHeight="1" thickTop="1" thickBot="1">
      <c r="A238" s="563">
        <v>16.16</v>
      </c>
      <c r="B238" s="564"/>
      <c r="C238" s="564"/>
      <c r="D238" s="564"/>
      <c r="E238" s="564"/>
      <c r="F238" s="577" t="s">
        <v>1333</v>
      </c>
      <c r="G238" s="605">
        <v>5</v>
      </c>
      <c r="H238" s="605">
        <v>5</v>
      </c>
      <c r="I238" s="567">
        <f t="shared" si="12"/>
        <v>1</v>
      </c>
      <c r="J238" s="568" t="str">
        <f t="shared" si="13"/>
        <v>De acuerdo con lo programado</v>
      </c>
      <c r="K238" s="578"/>
      <c r="L238" s="581"/>
      <c r="M238" s="579"/>
      <c r="N238" s="572"/>
      <c r="O238" s="582"/>
      <c r="P238" s="581"/>
      <c r="Q238" s="579"/>
      <c r="R238" s="572"/>
      <c r="S238" s="582"/>
      <c r="T238" s="583"/>
      <c r="U238" s="579"/>
      <c r="V238" s="572"/>
      <c r="W238" s="582"/>
      <c r="X238" s="575"/>
      <c r="Y238" s="607">
        <v>5</v>
      </c>
      <c r="Z238" s="607">
        <v>5</v>
      </c>
      <c r="AA238" s="567">
        <f t="shared" si="14"/>
        <v>1</v>
      </c>
      <c r="AB238" s="568" t="str">
        <f t="shared" si="15"/>
        <v>De acuerdo con lo programado</v>
      </c>
      <c r="AC238" s="575"/>
      <c r="AD238" s="575"/>
      <c r="AE238" s="575"/>
      <c r="AF238" s="576"/>
      <c r="AG238" s="576"/>
      <c r="AH238" s="575"/>
      <c r="AI238" s="575"/>
      <c r="AJ238" s="575"/>
      <c r="AK238" s="576"/>
      <c r="AL238" s="576"/>
      <c r="AM238" s="575"/>
      <c r="AN238" s="575"/>
      <c r="AO238" s="575"/>
      <c r="AP238" s="575"/>
      <c r="AQ238" s="575"/>
    </row>
    <row r="239" spans="1:43" ht="35.25" customHeight="1" thickTop="1" thickBot="1">
      <c r="A239" s="563">
        <v>16.170000000000002</v>
      </c>
      <c r="B239" s="564"/>
      <c r="C239" s="564"/>
      <c r="D239" s="564"/>
      <c r="E239" s="564"/>
      <c r="F239" s="577" t="s">
        <v>1334</v>
      </c>
      <c r="G239" s="605">
        <v>30</v>
      </c>
      <c r="H239" s="605">
        <v>30</v>
      </c>
      <c r="I239" s="567">
        <f t="shared" si="12"/>
        <v>1</v>
      </c>
      <c r="J239" s="568" t="str">
        <f t="shared" si="13"/>
        <v>De acuerdo con lo programado</v>
      </c>
      <c r="K239" s="578"/>
      <c r="L239" s="581"/>
      <c r="M239" s="579"/>
      <c r="N239" s="572"/>
      <c r="O239" s="582"/>
      <c r="P239" s="581"/>
      <c r="Q239" s="579"/>
      <c r="R239" s="572"/>
      <c r="S239" s="582"/>
      <c r="T239" s="583"/>
      <c r="U239" s="579"/>
      <c r="V239" s="572"/>
      <c r="W239" s="582"/>
      <c r="X239" s="575"/>
      <c r="Y239" s="607">
        <v>30</v>
      </c>
      <c r="Z239" s="607">
        <v>30</v>
      </c>
      <c r="AA239" s="567">
        <f t="shared" si="14"/>
        <v>1</v>
      </c>
      <c r="AB239" s="568" t="str">
        <f t="shared" si="15"/>
        <v>De acuerdo con lo programado</v>
      </c>
      <c r="AC239" s="575"/>
      <c r="AD239" s="575"/>
      <c r="AE239" s="575"/>
      <c r="AF239" s="576"/>
      <c r="AG239" s="576"/>
      <c r="AH239" s="575"/>
      <c r="AI239" s="575"/>
      <c r="AJ239" s="575"/>
      <c r="AK239" s="576"/>
      <c r="AL239" s="576"/>
      <c r="AM239" s="575"/>
      <c r="AN239" s="575"/>
      <c r="AO239" s="575"/>
      <c r="AP239" s="575"/>
      <c r="AQ239" s="575"/>
    </row>
    <row r="240" spans="1:43" ht="35.25" customHeight="1" thickTop="1" thickBot="1">
      <c r="A240" s="563">
        <v>16.170000000000002</v>
      </c>
      <c r="B240" s="564"/>
      <c r="C240" s="564"/>
      <c r="D240" s="564"/>
      <c r="E240" s="564"/>
      <c r="F240" s="577" t="s">
        <v>1334</v>
      </c>
      <c r="G240" s="605"/>
      <c r="H240" s="605"/>
      <c r="I240" s="567" t="str">
        <f t="shared" si="12"/>
        <v>No hay ejecución</v>
      </c>
      <c r="J240" s="568" t="str">
        <f t="shared" si="13"/>
        <v>NA</v>
      </c>
      <c r="K240" s="578"/>
      <c r="L240" s="581"/>
      <c r="M240" s="579"/>
      <c r="N240" s="572"/>
      <c r="O240" s="582"/>
      <c r="P240" s="581"/>
      <c r="Q240" s="579"/>
      <c r="R240" s="572"/>
      <c r="S240" s="582"/>
      <c r="T240" s="583"/>
      <c r="U240" s="579"/>
      <c r="V240" s="572"/>
      <c r="W240" s="582"/>
      <c r="X240" s="575"/>
      <c r="Y240" s="607"/>
      <c r="Z240" s="607"/>
      <c r="AA240" s="567" t="str">
        <f t="shared" si="14"/>
        <v>No hay ejecución</v>
      </c>
      <c r="AB240" s="568" t="str">
        <f t="shared" si="15"/>
        <v>NA</v>
      </c>
      <c r="AC240" s="575"/>
      <c r="AD240" s="575"/>
      <c r="AE240" s="575"/>
      <c r="AF240" s="576"/>
      <c r="AG240" s="576"/>
      <c r="AH240" s="575"/>
      <c r="AI240" s="575"/>
      <c r="AJ240" s="575"/>
      <c r="AK240" s="576"/>
      <c r="AL240" s="576"/>
      <c r="AM240" s="575"/>
      <c r="AN240" s="575"/>
      <c r="AO240" s="575"/>
      <c r="AP240" s="575"/>
      <c r="AQ240" s="575"/>
    </row>
    <row r="241" spans="1:43" ht="35.25" customHeight="1" thickTop="1" thickBot="1">
      <c r="A241" s="563">
        <v>16.170000000000002</v>
      </c>
      <c r="B241" s="564"/>
      <c r="C241" s="564"/>
      <c r="D241" s="564"/>
      <c r="E241" s="564"/>
      <c r="F241" s="577" t="s">
        <v>1334</v>
      </c>
      <c r="G241" s="605"/>
      <c r="H241" s="605"/>
      <c r="I241" s="567" t="str">
        <f t="shared" si="12"/>
        <v>No hay ejecución</v>
      </c>
      <c r="J241" s="568" t="str">
        <f t="shared" si="13"/>
        <v>NA</v>
      </c>
      <c r="K241" s="578"/>
      <c r="L241" s="581"/>
      <c r="M241" s="579"/>
      <c r="N241" s="572"/>
      <c r="O241" s="582"/>
      <c r="P241" s="581"/>
      <c r="Q241" s="579"/>
      <c r="R241" s="572"/>
      <c r="S241" s="582"/>
      <c r="T241" s="583"/>
      <c r="U241" s="579"/>
      <c r="V241" s="572"/>
      <c r="W241" s="582"/>
      <c r="X241" s="575"/>
      <c r="Y241" s="607"/>
      <c r="Z241" s="607"/>
      <c r="AA241" s="567" t="str">
        <f t="shared" si="14"/>
        <v>No hay ejecución</v>
      </c>
      <c r="AB241" s="568" t="str">
        <f t="shared" si="15"/>
        <v>NA</v>
      </c>
      <c r="AC241" s="575"/>
      <c r="AD241" s="575"/>
      <c r="AE241" s="575"/>
      <c r="AF241" s="576"/>
      <c r="AG241" s="576"/>
      <c r="AH241" s="575"/>
      <c r="AI241" s="575"/>
      <c r="AJ241" s="575"/>
      <c r="AK241" s="576"/>
      <c r="AL241" s="576"/>
      <c r="AM241" s="575"/>
      <c r="AN241" s="575"/>
      <c r="AO241" s="575"/>
      <c r="AP241" s="575"/>
      <c r="AQ241" s="575"/>
    </row>
    <row r="242" spans="1:43" ht="35.25" customHeight="1" thickTop="1" thickBot="1">
      <c r="A242" s="563">
        <v>16.170000000000002</v>
      </c>
      <c r="B242" s="564"/>
      <c r="C242" s="564"/>
      <c r="D242" s="564"/>
      <c r="E242" s="564"/>
      <c r="F242" s="577" t="s">
        <v>1334</v>
      </c>
      <c r="G242" s="605"/>
      <c r="H242" s="605"/>
      <c r="I242" s="567" t="str">
        <f t="shared" si="12"/>
        <v>No hay ejecución</v>
      </c>
      <c r="J242" s="568" t="str">
        <f t="shared" si="13"/>
        <v>NA</v>
      </c>
      <c r="K242" s="578"/>
      <c r="L242" s="581"/>
      <c r="M242" s="579"/>
      <c r="N242" s="572"/>
      <c r="O242" s="582"/>
      <c r="P242" s="581"/>
      <c r="Q242" s="579"/>
      <c r="R242" s="572"/>
      <c r="S242" s="582"/>
      <c r="T242" s="583"/>
      <c r="U242" s="579"/>
      <c r="V242" s="572"/>
      <c r="W242" s="582"/>
      <c r="X242" s="575"/>
      <c r="Y242" s="607"/>
      <c r="Z242" s="607"/>
      <c r="AA242" s="567" t="str">
        <f t="shared" si="14"/>
        <v>No hay ejecución</v>
      </c>
      <c r="AB242" s="568" t="str">
        <f t="shared" si="15"/>
        <v>NA</v>
      </c>
      <c r="AC242" s="575"/>
      <c r="AD242" s="575"/>
      <c r="AE242" s="575"/>
      <c r="AF242" s="576"/>
      <c r="AG242" s="576"/>
      <c r="AH242" s="575"/>
      <c r="AI242" s="575"/>
      <c r="AJ242" s="575"/>
      <c r="AK242" s="576"/>
      <c r="AL242" s="576"/>
      <c r="AM242" s="575"/>
      <c r="AN242" s="575"/>
      <c r="AO242" s="575"/>
      <c r="AP242" s="575"/>
      <c r="AQ242" s="575"/>
    </row>
    <row r="243" spans="1:43" ht="35.25" customHeight="1" thickTop="1" thickBot="1">
      <c r="A243" s="563">
        <v>16.170000000000002</v>
      </c>
      <c r="B243" s="564"/>
      <c r="C243" s="564"/>
      <c r="D243" s="564"/>
      <c r="E243" s="564"/>
      <c r="F243" s="577" t="s">
        <v>1334</v>
      </c>
      <c r="G243" s="605"/>
      <c r="H243" s="605"/>
      <c r="I243" s="567" t="str">
        <f t="shared" si="12"/>
        <v>No hay ejecución</v>
      </c>
      <c r="J243" s="568" t="str">
        <f t="shared" si="13"/>
        <v>NA</v>
      </c>
      <c r="K243" s="578"/>
      <c r="L243" s="581"/>
      <c r="M243" s="579"/>
      <c r="N243" s="572"/>
      <c r="O243" s="582"/>
      <c r="P243" s="581"/>
      <c r="Q243" s="579"/>
      <c r="R243" s="572"/>
      <c r="S243" s="582"/>
      <c r="T243" s="583"/>
      <c r="U243" s="579"/>
      <c r="V243" s="572"/>
      <c r="W243" s="582"/>
      <c r="X243" s="575"/>
      <c r="Y243" s="607"/>
      <c r="Z243" s="607"/>
      <c r="AA243" s="567" t="str">
        <f t="shared" si="14"/>
        <v>No hay ejecución</v>
      </c>
      <c r="AB243" s="568" t="str">
        <f t="shared" si="15"/>
        <v>NA</v>
      </c>
      <c r="AC243" s="575"/>
      <c r="AD243" s="575"/>
      <c r="AE243" s="575"/>
      <c r="AF243" s="576"/>
      <c r="AG243" s="576"/>
      <c r="AH243" s="575"/>
      <c r="AI243" s="575"/>
      <c r="AJ243" s="575"/>
      <c r="AK243" s="576"/>
      <c r="AL243" s="576"/>
      <c r="AM243" s="575"/>
      <c r="AN243" s="575"/>
      <c r="AO243" s="575"/>
      <c r="AP243" s="575"/>
      <c r="AQ243" s="575"/>
    </row>
    <row r="244" spans="1:43" ht="35.25" customHeight="1" thickTop="1" thickBot="1">
      <c r="A244" s="563">
        <v>16.170000000000002</v>
      </c>
      <c r="B244" s="564"/>
      <c r="C244" s="564"/>
      <c r="D244" s="564"/>
      <c r="E244" s="564"/>
      <c r="F244" s="577" t="s">
        <v>1334</v>
      </c>
      <c r="G244" s="605"/>
      <c r="H244" s="605"/>
      <c r="I244" s="567" t="str">
        <f t="shared" si="12"/>
        <v>No hay ejecución</v>
      </c>
      <c r="J244" s="568" t="str">
        <f t="shared" si="13"/>
        <v>NA</v>
      </c>
      <c r="K244" s="578"/>
      <c r="L244" s="581"/>
      <c r="M244" s="579"/>
      <c r="N244" s="572"/>
      <c r="O244" s="582"/>
      <c r="P244" s="581"/>
      <c r="Q244" s="579"/>
      <c r="R244" s="572"/>
      <c r="S244" s="582"/>
      <c r="T244" s="583"/>
      <c r="U244" s="579"/>
      <c r="V244" s="572"/>
      <c r="W244" s="582"/>
      <c r="X244" s="575"/>
      <c r="Y244" s="607"/>
      <c r="Z244" s="607"/>
      <c r="AA244" s="567" t="str">
        <f t="shared" si="14"/>
        <v>No hay ejecución</v>
      </c>
      <c r="AB244" s="568" t="str">
        <f t="shared" si="15"/>
        <v>NA</v>
      </c>
      <c r="AC244" s="575"/>
      <c r="AD244" s="575"/>
      <c r="AE244" s="575"/>
      <c r="AF244" s="576"/>
      <c r="AG244" s="576"/>
      <c r="AH244" s="575"/>
      <c r="AI244" s="575"/>
      <c r="AJ244" s="575"/>
      <c r="AK244" s="576"/>
      <c r="AL244" s="576"/>
      <c r="AM244" s="575"/>
      <c r="AN244" s="575"/>
      <c r="AO244" s="575"/>
      <c r="AP244" s="575"/>
      <c r="AQ244" s="575"/>
    </row>
    <row r="245" spans="1:43" ht="35.25" customHeight="1" thickTop="1" thickBot="1">
      <c r="A245" s="563">
        <v>16.18</v>
      </c>
      <c r="B245" s="564"/>
      <c r="C245" s="564"/>
      <c r="D245" s="564"/>
      <c r="E245" s="564"/>
      <c r="F245" s="577" t="s">
        <v>1335</v>
      </c>
      <c r="G245" s="605">
        <v>0</v>
      </c>
      <c r="H245" s="605">
        <v>0</v>
      </c>
      <c r="I245" s="567" t="str">
        <f t="shared" si="12"/>
        <v>No hay Programación</v>
      </c>
      <c r="J245" s="568" t="str">
        <f t="shared" si="13"/>
        <v>De acuerdo con lo programado</v>
      </c>
      <c r="K245" s="578"/>
      <c r="L245" s="581"/>
      <c r="M245" s="579"/>
      <c r="N245" s="572"/>
      <c r="O245" s="582"/>
      <c r="P245" s="581"/>
      <c r="Q245" s="579"/>
      <c r="R245" s="572"/>
      <c r="S245" s="582"/>
      <c r="T245" s="583"/>
      <c r="U245" s="579"/>
      <c r="V245" s="572"/>
      <c r="W245" s="582"/>
      <c r="X245" s="575"/>
      <c r="Y245" s="607">
        <v>0</v>
      </c>
      <c r="Z245" s="607">
        <v>0</v>
      </c>
      <c r="AA245" s="567" t="str">
        <f t="shared" si="14"/>
        <v>No hay Programación</v>
      </c>
      <c r="AB245" s="568" t="str">
        <f t="shared" si="15"/>
        <v>De acuerdo con lo programado</v>
      </c>
      <c r="AC245" s="575"/>
      <c r="AD245" s="575"/>
      <c r="AE245" s="575"/>
      <c r="AF245" s="576"/>
      <c r="AG245" s="576"/>
      <c r="AH245" s="575"/>
      <c r="AI245" s="575"/>
      <c r="AJ245" s="575"/>
      <c r="AK245" s="576"/>
      <c r="AL245" s="576"/>
      <c r="AM245" s="575"/>
      <c r="AN245" s="575"/>
      <c r="AO245" s="575"/>
      <c r="AP245" s="575"/>
      <c r="AQ245" s="575"/>
    </row>
    <row r="246" spans="1:43" ht="35.25" customHeight="1" thickTop="1" thickBot="1">
      <c r="A246" s="563">
        <v>16.18</v>
      </c>
      <c r="B246" s="564"/>
      <c r="C246" s="564"/>
      <c r="D246" s="564"/>
      <c r="E246" s="564"/>
      <c r="F246" s="577" t="s">
        <v>1335</v>
      </c>
      <c r="G246" s="605"/>
      <c r="H246" s="605"/>
      <c r="I246" s="567" t="str">
        <f t="shared" si="12"/>
        <v>No hay ejecución</v>
      </c>
      <c r="J246" s="568" t="str">
        <f t="shared" si="13"/>
        <v>NA</v>
      </c>
      <c r="K246" s="578"/>
      <c r="L246" s="581"/>
      <c r="M246" s="579"/>
      <c r="N246" s="572"/>
      <c r="O246" s="582"/>
      <c r="P246" s="581"/>
      <c r="Q246" s="579"/>
      <c r="R246" s="572"/>
      <c r="S246" s="582"/>
      <c r="T246" s="583"/>
      <c r="U246" s="579"/>
      <c r="V246" s="572"/>
      <c r="W246" s="582"/>
      <c r="X246" s="575"/>
      <c r="Y246" s="607"/>
      <c r="Z246" s="607"/>
      <c r="AA246" s="567" t="str">
        <f t="shared" si="14"/>
        <v>No hay ejecución</v>
      </c>
      <c r="AB246" s="568" t="str">
        <f t="shared" si="15"/>
        <v>NA</v>
      </c>
      <c r="AC246" s="575"/>
      <c r="AD246" s="575"/>
      <c r="AE246" s="575"/>
      <c r="AF246" s="576"/>
      <c r="AG246" s="576"/>
      <c r="AH246" s="575"/>
      <c r="AI246" s="575"/>
      <c r="AJ246" s="575"/>
      <c r="AK246" s="576"/>
      <c r="AL246" s="576"/>
      <c r="AM246" s="575"/>
      <c r="AN246" s="575"/>
      <c r="AO246" s="575"/>
      <c r="AP246" s="575"/>
      <c r="AQ246" s="575"/>
    </row>
    <row r="247" spans="1:43" ht="35.25" customHeight="1" thickTop="1" thickBot="1">
      <c r="A247" s="563">
        <v>16.18</v>
      </c>
      <c r="B247" s="564"/>
      <c r="C247" s="564"/>
      <c r="D247" s="564"/>
      <c r="E247" s="564"/>
      <c r="F247" s="577" t="s">
        <v>1335</v>
      </c>
      <c r="G247" s="605"/>
      <c r="H247" s="605"/>
      <c r="I247" s="567" t="str">
        <f t="shared" si="12"/>
        <v>No hay ejecución</v>
      </c>
      <c r="J247" s="568" t="str">
        <f t="shared" si="13"/>
        <v>NA</v>
      </c>
      <c r="K247" s="578"/>
      <c r="L247" s="581"/>
      <c r="M247" s="579"/>
      <c r="N247" s="572"/>
      <c r="O247" s="582"/>
      <c r="P247" s="581"/>
      <c r="Q247" s="579"/>
      <c r="R247" s="572"/>
      <c r="S247" s="582"/>
      <c r="T247" s="583"/>
      <c r="U247" s="579"/>
      <c r="V247" s="572"/>
      <c r="W247" s="582"/>
      <c r="X247" s="575"/>
      <c r="Y247" s="607"/>
      <c r="Z247" s="607"/>
      <c r="AA247" s="567" t="str">
        <f t="shared" si="14"/>
        <v>No hay ejecución</v>
      </c>
      <c r="AB247" s="568" t="str">
        <f t="shared" si="15"/>
        <v>NA</v>
      </c>
      <c r="AC247" s="575"/>
      <c r="AD247" s="575"/>
      <c r="AE247" s="575"/>
      <c r="AF247" s="576"/>
      <c r="AG247" s="576"/>
      <c r="AH247" s="575"/>
      <c r="AI247" s="575"/>
      <c r="AJ247" s="575"/>
      <c r="AK247" s="576"/>
      <c r="AL247" s="576"/>
      <c r="AM247" s="575"/>
      <c r="AN247" s="575"/>
      <c r="AO247" s="575"/>
      <c r="AP247" s="575"/>
      <c r="AQ247" s="575"/>
    </row>
    <row r="248" spans="1:43" ht="35.25" customHeight="1" thickTop="1" thickBot="1">
      <c r="A248" s="563">
        <v>16.190000000000001</v>
      </c>
      <c r="B248" s="564"/>
      <c r="C248" s="564"/>
      <c r="D248" s="564"/>
      <c r="E248" s="564"/>
      <c r="F248" s="577" t="s">
        <v>1336</v>
      </c>
      <c r="G248" s="605">
        <v>5</v>
      </c>
      <c r="H248" s="605">
        <v>5</v>
      </c>
      <c r="I248" s="567">
        <f t="shared" si="12"/>
        <v>1</v>
      </c>
      <c r="J248" s="568" t="str">
        <f t="shared" si="13"/>
        <v>De acuerdo con lo programado</v>
      </c>
      <c r="K248" s="578"/>
      <c r="L248" s="581"/>
      <c r="M248" s="579"/>
      <c r="N248" s="572"/>
      <c r="O248" s="582"/>
      <c r="P248" s="581"/>
      <c r="Q248" s="579"/>
      <c r="R248" s="572"/>
      <c r="S248" s="582"/>
      <c r="T248" s="583"/>
      <c r="U248" s="579"/>
      <c r="V248" s="572"/>
      <c r="W248" s="582"/>
      <c r="X248" s="575"/>
      <c r="Y248" s="607">
        <v>5</v>
      </c>
      <c r="Z248" s="607">
        <v>5</v>
      </c>
      <c r="AA248" s="567">
        <f t="shared" si="14"/>
        <v>1</v>
      </c>
      <c r="AB248" s="568" t="str">
        <f t="shared" si="15"/>
        <v>De acuerdo con lo programado</v>
      </c>
      <c r="AC248" s="575"/>
      <c r="AD248" s="575"/>
      <c r="AE248" s="575"/>
      <c r="AF248" s="576"/>
      <c r="AG248" s="576"/>
      <c r="AH248" s="575"/>
      <c r="AI248" s="575"/>
      <c r="AJ248" s="575"/>
      <c r="AK248" s="576"/>
      <c r="AL248" s="576"/>
      <c r="AM248" s="575"/>
      <c r="AN248" s="575"/>
      <c r="AO248" s="575"/>
      <c r="AP248" s="575"/>
      <c r="AQ248" s="575"/>
    </row>
    <row r="249" spans="1:43" ht="35.25" customHeight="1" thickTop="1" thickBot="1">
      <c r="A249" s="563">
        <v>16.190000000000001</v>
      </c>
      <c r="B249" s="564"/>
      <c r="C249" s="564"/>
      <c r="D249" s="564"/>
      <c r="E249" s="564"/>
      <c r="F249" s="577" t="s">
        <v>1336</v>
      </c>
      <c r="G249" s="605"/>
      <c r="H249" s="605"/>
      <c r="I249" s="567" t="str">
        <f t="shared" si="12"/>
        <v>No hay ejecución</v>
      </c>
      <c r="J249" s="568" t="str">
        <f t="shared" si="13"/>
        <v>NA</v>
      </c>
      <c r="K249" s="578"/>
      <c r="L249" s="581"/>
      <c r="M249" s="579"/>
      <c r="N249" s="572"/>
      <c r="O249" s="582"/>
      <c r="P249" s="581"/>
      <c r="Q249" s="579"/>
      <c r="R249" s="572"/>
      <c r="S249" s="582"/>
      <c r="T249" s="583"/>
      <c r="U249" s="579"/>
      <c r="V249" s="572"/>
      <c r="W249" s="582"/>
      <c r="X249" s="575"/>
      <c r="Y249" s="607"/>
      <c r="Z249" s="607"/>
      <c r="AA249" s="567" t="str">
        <f t="shared" si="14"/>
        <v>No hay ejecución</v>
      </c>
      <c r="AB249" s="568" t="str">
        <f t="shared" si="15"/>
        <v>NA</v>
      </c>
      <c r="AC249" s="575"/>
      <c r="AD249" s="575"/>
      <c r="AE249" s="575"/>
      <c r="AF249" s="576"/>
      <c r="AG249" s="576"/>
      <c r="AH249" s="575"/>
      <c r="AI249" s="575"/>
      <c r="AJ249" s="575"/>
      <c r="AK249" s="576"/>
      <c r="AL249" s="576"/>
      <c r="AM249" s="575"/>
      <c r="AN249" s="575"/>
      <c r="AO249" s="575"/>
      <c r="AP249" s="575"/>
      <c r="AQ249" s="575"/>
    </row>
    <row r="250" spans="1:43" ht="35.25" customHeight="1" thickTop="1" thickBot="1">
      <c r="A250" s="563">
        <v>16.190000000000001</v>
      </c>
      <c r="B250" s="564"/>
      <c r="C250" s="564"/>
      <c r="D250" s="564"/>
      <c r="E250" s="564"/>
      <c r="F250" s="577" t="s">
        <v>1336</v>
      </c>
      <c r="G250" s="605"/>
      <c r="H250" s="605"/>
      <c r="I250" s="567" t="str">
        <f t="shared" si="12"/>
        <v>No hay ejecución</v>
      </c>
      <c r="J250" s="568" t="str">
        <f t="shared" si="13"/>
        <v>NA</v>
      </c>
      <c r="K250" s="578"/>
      <c r="L250" s="581"/>
      <c r="M250" s="579"/>
      <c r="N250" s="572"/>
      <c r="O250" s="582"/>
      <c r="P250" s="581"/>
      <c r="Q250" s="579"/>
      <c r="R250" s="572"/>
      <c r="S250" s="582"/>
      <c r="T250" s="583"/>
      <c r="U250" s="579"/>
      <c r="V250" s="572"/>
      <c r="W250" s="582"/>
      <c r="X250" s="575"/>
      <c r="Y250" s="607"/>
      <c r="Z250" s="607"/>
      <c r="AA250" s="567" t="str">
        <f t="shared" si="14"/>
        <v>No hay ejecución</v>
      </c>
      <c r="AB250" s="568" t="str">
        <f t="shared" si="15"/>
        <v>NA</v>
      </c>
      <c r="AC250" s="575"/>
      <c r="AD250" s="575"/>
      <c r="AE250" s="575"/>
      <c r="AF250" s="576"/>
      <c r="AG250" s="576"/>
      <c r="AH250" s="575"/>
      <c r="AI250" s="575"/>
      <c r="AJ250" s="575"/>
      <c r="AK250" s="576"/>
      <c r="AL250" s="576"/>
      <c r="AM250" s="575"/>
      <c r="AN250" s="575"/>
      <c r="AO250" s="575"/>
      <c r="AP250" s="575"/>
      <c r="AQ250" s="575"/>
    </row>
    <row r="251" spans="1:43" ht="35.25" customHeight="1" thickTop="1" thickBot="1">
      <c r="A251" s="593">
        <v>16.2</v>
      </c>
      <c r="B251" s="564"/>
      <c r="C251" s="564"/>
      <c r="D251" s="564"/>
      <c r="E251" s="564"/>
      <c r="F251" s="577" t="s">
        <v>1337</v>
      </c>
      <c r="G251" s="605">
        <v>0</v>
      </c>
      <c r="H251" s="605">
        <v>0</v>
      </c>
      <c r="I251" s="567" t="str">
        <f t="shared" si="12"/>
        <v>No hay Programación</v>
      </c>
      <c r="J251" s="568" t="str">
        <f t="shared" si="13"/>
        <v>De acuerdo con lo programado</v>
      </c>
      <c r="K251" s="578"/>
      <c r="L251" s="581"/>
      <c r="M251" s="579"/>
      <c r="N251" s="572"/>
      <c r="O251" s="582"/>
      <c r="P251" s="581"/>
      <c r="Q251" s="579"/>
      <c r="R251" s="572"/>
      <c r="S251" s="582"/>
      <c r="T251" s="583"/>
      <c r="U251" s="579"/>
      <c r="V251" s="572"/>
      <c r="W251" s="582"/>
      <c r="X251" s="575"/>
      <c r="Y251" s="607">
        <v>0</v>
      </c>
      <c r="Z251" s="607">
        <v>0</v>
      </c>
      <c r="AA251" s="567" t="str">
        <f t="shared" si="14"/>
        <v>No hay Programación</v>
      </c>
      <c r="AB251" s="568" t="str">
        <f t="shared" si="15"/>
        <v>De acuerdo con lo programado</v>
      </c>
      <c r="AC251" s="575"/>
      <c r="AD251" s="575"/>
      <c r="AE251" s="575"/>
      <c r="AF251" s="576"/>
      <c r="AG251" s="576"/>
      <c r="AH251" s="575"/>
      <c r="AI251" s="575"/>
      <c r="AJ251" s="575"/>
      <c r="AK251" s="576"/>
      <c r="AL251" s="576"/>
      <c r="AM251" s="575"/>
      <c r="AN251" s="575"/>
      <c r="AO251" s="575"/>
      <c r="AP251" s="575"/>
      <c r="AQ251" s="575"/>
    </row>
    <row r="252" spans="1:43" ht="35.25" customHeight="1" thickTop="1" thickBot="1">
      <c r="A252" s="593">
        <v>16.2</v>
      </c>
      <c r="B252" s="564"/>
      <c r="C252" s="564"/>
      <c r="D252" s="564"/>
      <c r="E252" s="564"/>
      <c r="F252" s="577" t="s">
        <v>1337</v>
      </c>
      <c r="G252" s="605"/>
      <c r="H252" s="605"/>
      <c r="I252" s="567" t="str">
        <f t="shared" si="12"/>
        <v>No hay ejecución</v>
      </c>
      <c r="J252" s="568" t="str">
        <f t="shared" si="13"/>
        <v>NA</v>
      </c>
      <c r="K252" s="578"/>
      <c r="L252" s="581"/>
      <c r="M252" s="579"/>
      <c r="N252" s="572"/>
      <c r="O252" s="582"/>
      <c r="P252" s="581"/>
      <c r="Q252" s="579"/>
      <c r="R252" s="572"/>
      <c r="S252" s="582"/>
      <c r="T252" s="583"/>
      <c r="U252" s="579"/>
      <c r="V252" s="572"/>
      <c r="W252" s="582"/>
      <c r="X252" s="575"/>
      <c r="Y252" s="607"/>
      <c r="Z252" s="607"/>
      <c r="AA252" s="567" t="str">
        <f t="shared" si="14"/>
        <v>No hay ejecución</v>
      </c>
      <c r="AB252" s="568" t="str">
        <f t="shared" si="15"/>
        <v>NA</v>
      </c>
      <c r="AC252" s="575"/>
      <c r="AD252" s="575"/>
      <c r="AE252" s="575"/>
      <c r="AF252" s="576"/>
      <c r="AG252" s="576"/>
      <c r="AH252" s="575"/>
      <c r="AI252" s="575"/>
      <c r="AJ252" s="575"/>
      <c r="AK252" s="576"/>
      <c r="AL252" s="576"/>
      <c r="AM252" s="575"/>
      <c r="AN252" s="575"/>
      <c r="AO252" s="575"/>
      <c r="AP252" s="575"/>
      <c r="AQ252" s="575"/>
    </row>
    <row r="253" spans="1:43" ht="35.25" customHeight="1" thickTop="1" thickBot="1">
      <c r="A253" s="563">
        <v>16.21</v>
      </c>
      <c r="B253" s="564"/>
      <c r="C253" s="564"/>
      <c r="D253" s="564"/>
      <c r="E253" s="564"/>
      <c r="F253" s="577" t="s">
        <v>1338</v>
      </c>
      <c r="G253" s="605">
        <v>0</v>
      </c>
      <c r="H253" s="605">
        <v>0</v>
      </c>
      <c r="I253" s="567" t="str">
        <f t="shared" si="12"/>
        <v>No hay Programación</v>
      </c>
      <c r="J253" s="568" t="str">
        <f t="shared" si="13"/>
        <v>De acuerdo con lo programado</v>
      </c>
      <c r="K253" s="578"/>
      <c r="L253" s="581"/>
      <c r="M253" s="579"/>
      <c r="N253" s="572"/>
      <c r="O253" s="582"/>
      <c r="P253" s="581"/>
      <c r="Q253" s="579"/>
      <c r="R253" s="572"/>
      <c r="S253" s="582"/>
      <c r="T253" s="583"/>
      <c r="U253" s="579"/>
      <c r="V253" s="572"/>
      <c r="W253" s="582"/>
      <c r="X253" s="575"/>
      <c r="Y253" s="607">
        <v>0</v>
      </c>
      <c r="Z253" s="607">
        <v>0</v>
      </c>
      <c r="AA253" s="567" t="str">
        <f t="shared" si="14"/>
        <v>No hay Programación</v>
      </c>
      <c r="AB253" s="568" t="str">
        <f t="shared" si="15"/>
        <v>De acuerdo con lo programado</v>
      </c>
      <c r="AC253" s="575"/>
      <c r="AD253" s="575"/>
      <c r="AE253" s="575"/>
      <c r="AF253" s="576"/>
      <c r="AG253" s="576"/>
      <c r="AH253" s="575"/>
      <c r="AI253" s="575"/>
      <c r="AJ253" s="575"/>
      <c r="AK253" s="576"/>
      <c r="AL253" s="576"/>
      <c r="AM253" s="575"/>
      <c r="AN253" s="575"/>
      <c r="AO253" s="575"/>
      <c r="AP253" s="575"/>
      <c r="AQ253" s="575"/>
    </row>
    <row r="254" spans="1:43" ht="35.25" customHeight="1" thickTop="1" thickBot="1">
      <c r="A254" s="563">
        <v>16.21</v>
      </c>
      <c r="B254" s="564"/>
      <c r="C254" s="564"/>
      <c r="D254" s="564"/>
      <c r="E254" s="564"/>
      <c r="F254" s="577" t="s">
        <v>1338</v>
      </c>
      <c r="G254" s="605"/>
      <c r="H254" s="605"/>
      <c r="I254" s="567" t="str">
        <f t="shared" si="12"/>
        <v>No hay ejecución</v>
      </c>
      <c r="J254" s="568" t="str">
        <f t="shared" si="13"/>
        <v>NA</v>
      </c>
      <c r="K254" s="578"/>
      <c r="L254" s="581"/>
      <c r="M254" s="579"/>
      <c r="N254" s="572"/>
      <c r="O254" s="582"/>
      <c r="P254" s="581"/>
      <c r="Q254" s="579"/>
      <c r="R254" s="572"/>
      <c r="S254" s="582"/>
      <c r="T254" s="583"/>
      <c r="U254" s="579"/>
      <c r="V254" s="572"/>
      <c r="W254" s="582"/>
      <c r="X254" s="575"/>
      <c r="Y254" s="607"/>
      <c r="Z254" s="607"/>
      <c r="AA254" s="567" t="str">
        <f t="shared" si="14"/>
        <v>No hay ejecución</v>
      </c>
      <c r="AB254" s="568" t="str">
        <f t="shared" si="15"/>
        <v>NA</v>
      </c>
      <c r="AC254" s="575"/>
      <c r="AD254" s="575"/>
      <c r="AE254" s="575"/>
      <c r="AF254" s="576"/>
      <c r="AG254" s="576"/>
      <c r="AH254" s="575"/>
      <c r="AI254" s="575"/>
      <c r="AJ254" s="575"/>
      <c r="AK254" s="576"/>
      <c r="AL254" s="576"/>
      <c r="AM254" s="575"/>
      <c r="AN254" s="575"/>
      <c r="AO254" s="575"/>
      <c r="AP254" s="575"/>
      <c r="AQ254" s="575"/>
    </row>
    <row r="255" spans="1:43" ht="35.25" customHeight="1" thickTop="1" thickBot="1">
      <c r="A255" s="563">
        <v>16.22</v>
      </c>
      <c r="B255" s="564"/>
      <c r="C255" s="564"/>
      <c r="D255" s="564"/>
      <c r="E255" s="564"/>
      <c r="F255" s="577" t="s">
        <v>1339</v>
      </c>
      <c r="G255" s="605">
        <v>0</v>
      </c>
      <c r="H255" s="605">
        <v>0</v>
      </c>
      <c r="I255" s="567" t="str">
        <f t="shared" si="12"/>
        <v>No hay Programación</v>
      </c>
      <c r="J255" s="568" t="str">
        <f t="shared" si="13"/>
        <v>De acuerdo con lo programado</v>
      </c>
      <c r="K255" s="578"/>
      <c r="L255" s="581"/>
      <c r="M255" s="579"/>
      <c r="N255" s="572"/>
      <c r="O255" s="582"/>
      <c r="P255" s="581"/>
      <c r="Q255" s="579"/>
      <c r="R255" s="572"/>
      <c r="S255" s="582"/>
      <c r="T255" s="583"/>
      <c r="U255" s="579"/>
      <c r="V255" s="572"/>
      <c r="W255" s="582"/>
      <c r="X255" s="575"/>
      <c r="Y255" s="607">
        <v>0</v>
      </c>
      <c r="Z255" s="607">
        <v>0</v>
      </c>
      <c r="AA255" s="567" t="str">
        <f t="shared" si="14"/>
        <v>No hay Programación</v>
      </c>
      <c r="AB255" s="568" t="str">
        <f t="shared" si="15"/>
        <v>De acuerdo con lo programado</v>
      </c>
      <c r="AC255" s="575"/>
      <c r="AD255" s="575"/>
      <c r="AE255" s="575"/>
      <c r="AF255" s="576"/>
      <c r="AG255" s="576"/>
      <c r="AH255" s="575"/>
      <c r="AI255" s="575"/>
      <c r="AJ255" s="575"/>
      <c r="AK255" s="576"/>
      <c r="AL255" s="576"/>
      <c r="AM255" s="575"/>
      <c r="AN255" s="575"/>
      <c r="AO255" s="575"/>
      <c r="AP255" s="575"/>
      <c r="AQ255" s="575"/>
    </row>
    <row r="256" spans="1:43" ht="35.25" customHeight="1" thickTop="1" thickBot="1">
      <c r="A256" s="563">
        <v>16.22</v>
      </c>
      <c r="B256" s="564"/>
      <c r="C256" s="564"/>
      <c r="D256" s="564"/>
      <c r="E256" s="564"/>
      <c r="F256" s="577" t="s">
        <v>1339</v>
      </c>
      <c r="G256" s="605"/>
      <c r="H256" s="605"/>
      <c r="I256" s="567" t="str">
        <f t="shared" si="12"/>
        <v>No hay ejecución</v>
      </c>
      <c r="J256" s="568" t="str">
        <f t="shared" si="13"/>
        <v>NA</v>
      </c>
      <c r="K256" s="578"/>
      <c r="L256" s="581"/>
      <c r="M256" s="579"/>
      <c r="N256" s="572"/>
      <c r="O256" s="582"/>
      <c r="P256" s="581"/>
      <c r="Q256" s="579"/>
      <c r="R256" s="572"/>
      <c r="S256" s="582"/>
      <c r="T256" s="583"/>
      <c r="U256" s="579"/>
      <c r="V256" s="572"/>
      <c r="W256" s="582"/>
      <c r="X256" s="575"/>
      <c r="Y256" s="607"/>
      <c r="Z256" s="607"/>
      <c r="AA256" s="567" t="str">
        <f t="shared" si="14"/>
        <v>No hay ejecución</v>
      </c>
      <c r="AB256" s="568" t="str">
        <f t="shared" si="15"/>
        <v>NA</v>
      </c>
      <c r="AC256" s="575"/>
      <c r="AD256" s="575"/>
      <c r="AE256" s="575"/>
      <c r="AF256" s="576"/>
      <c r="AG256" s="576"/>
      <c r="AH256" s="575"/>
      <c r="AI256" s="575"/>
      <c r="AJ256" s="575"/>
      <c r="AK256" s="576"/>
      <c r="AL256" s="576"/>
      <c r="AM256" s="575"/>
      <c r="AN256" s="575"/>
      <c r="AO256" s="575"/>
      <c r="AP256" s="575"/>
      <c r="AQ256" s="575"/>
    </row>
    <row r="257" spans="1:43" ht="35.25" customHeight="1" thickTop="1" thickBot="1">
      <c r="A257" s="563">
        <v>16.22</v>
      </c>
      <c r="B257" s="564"/>
      <c r="C257" s="564"/>
      <c r="D257" s="564"/>
      <c r="E257" s="564"/>
      <c r="F257" s="577" t="s">
        <v>1339</v>
      </c>
      <c r="G257" s="605"/>
      <c r="H257" s="605"/>
      <c r="I257" s="567" t="str">
        <f t="shared" si="12"/>
        <v>No hay ejecución</v>
      </c>
      <c r="J257" s="568" t="str">
        <f t="shared" si="13"/>
        <v>NA</v>
      </c>
      <c r="K257" s="578"/>
      <c r="L257" s="581"/>
      <c r="M257" s="579"/>
      <c r="N257" s="572"/>
      <c r="O257" s="582"/>
      <c r="P257" s="581"/>
      <c r="Q257" s="579"/>
      <c r="R257" s="572"/>
      <c r="S257" s="582"/>
      <c r="T257" s="583"/>
      <c r="U257" s="579"/>
      <c r="V257" s="572"/>
      <c r="W257" s="582"/>
      <c r="X257" s="575"/>
      <c r="Y257" s="607"/>
      <c r="Z257" s="607"/>
      <c r="AA257" s="567" t="str">
        <f t="shared" si="14"/>
        <v>No hay ejecución</v>
      </c>
      <c r="AB257" s="568" t="str">
        <f t="shared" si="15"/>
        <v>NA</v>
      </c>
      <c r="AC257" s="575"/>
      <c r="AD257" s="575"/>
      <c r="AE257" s="575"/>
      <c r="AF257" s="576"/>
      <c r="AG257" s="576"/>
      <c r="AH257" s="575"/>
      <c r="AI257" s="575"/>
      <c r="AJ257" s="575"/>
      <c r="AK257" s="576"/>
      <c r="AL257" s="576"/>
      <c r="AM257" s="575"/>
      <c r="AN257" s="575"/>
      <c r="AO257" s="575"/>
      <c r="AP257" s="575"/>
      <c r="AQ257" s="575"/>
    </row>
    <row r="258" spans="1:43" ht="35.25" customHeight="1" thickTop="1" thickBot="1">
      <c r="A258" s="563">
        <v>16.22</v>
      </c>
      <c r="B258" s="564"/>
      <c r="C258" s="564"/>
      <c r="D258" s="564"/>
      <c r="E258" s="564"/>
      <c r="F258" s="577" t="s">
        <v>1339</v>
      </c>
      <c r="G258" s="605"/>
      <c r="H258" s="605"/>
      <c r="I258" s="567" t="str">
        <f t="shared" si="12"/>
        <v>No hay ejecución</v>
      </c>
      <c r="J258" s="568" t="str">
        <f t="shared" si="13"/>
        <v>NA</v>
      </c>
      <c r="K258" s="578"/>
      <c r="L258" s="581"/>
      <c r="M258" s="579"/>
      <c r="N258" s="572"/>
      <c r="O258" s="582"/>
      <c r="P258" s="581"/>
      <c r="Q258" s="579"/>
      <c r="R258" s="572"/>
      <c r="S258" s="582"/>
      <c r="T258" s="583"/>
      <c r="U258" s="579"/>
      <c r="V258" s="572"/>
      <c r="W258" s="582"/>
      <c r="X258" s="575"/>
      <c r="Y258" s="607"/>
      <c r="Z258" s="607"/>
      <c r="AA258" s="567" t="str">
        <f t="shared" si="14"/>
        <v>No hay ejecución</v>
      </c>
      <c r="AB258" s="568" t="str">
        <f t="shared" si="15"/>
        <v>NA</v>
      </c>
      <c r="AC258" s="575"/>
      <c r="AD258" s="575"/>
      <c r="AE258" s="575"/>
      <c r="AF258" s="576"/>
      <c r="AG258" s="576"/>
      <c r="AH258" s="575"/>
      <c r="AI258" s="575"/>
      <c r="AJ258" s="575"/>
      <c r="AK258" s="576"/>
      <c r="AL258" s="576"/>
      <c r="AM258" s="575"/>
      <c r="AN258" s="575"/>
      <c r="AO258" s="575"/>
      <c r="AP258" s="575"/>
      <c r="AQ258" s="575"/>
    </row>
    <row r="259" spans="1:43" ht="35.25" customHeight="1" thickTop="1" thickBot="1">
      <c r="A259" s="563">
        <v>16.23</v>
      </c>
      <c r="B259" s="564"/>
      <c r="C259" s="564"/>
      <c r="D259" s="564"/>
      <c r="E259" s="564"/>
      <c r="F259" s="577" t="s">
        <v>1340</v>
      </c>
      <c r="G259" s="605">
        <v>0</v>
      </c>
      <c r="H259" s="605">
        <v>0</v>
      </c>
      <c r="I259" s="567" t="str">
        <f t="shared" si="12"/>
        <v>No hay Programación</v>
      </c>
      <c r="J259" s="568" t="str">
        <f t="shared" si="13"/>
        <v>De acuerdo con lo programado</v>
      </c>
      <c r="K259" s="578"/>
      <c r="L259" s="581"/>
      <c r="M259" s="579"/>
      <c r="N259" s="572"/>
      <c r="O259" s="582"/>
      <c r="P259" s="581"/>
      <c r="Q259" s="579"/>
      <c r="R259" s="572"/>
      <c r="S259" s="582"/>
      <c r="T259" s="583"/>
      <c r="U259" s="579"/>
      <c r="V259" s="572"/>
      <c r="W259" s="582"/>
      <c r="X259" s="575"/>
      <c r="Y259" s="607">
        <v>0</v>
      </c>
      <c r="Z259" s="607">
        <v>0</v>
      </c>
      <c r="AA259" s="567" t="str">
        <f t="shared" si="14"/>
        <v>No hay Programación</v>
      </c>
      <c r="AB259" s="568" t="str">
        <f t="shared" si="15"/>
        <v>De acuerdo con lo programado</v>
      </c>
      <c r="AC259" s="575"/>
      <c r="AD259" s="575"/>
      <c r="AE259" s="575"/>
      <c r="AF259" s="576"/>
      <c r="AG259" s="576"/>
      <c r="AH259" s="575"/>
      <c r="AI259" s="575"/>
      <c r="AJ259" s="575"/>
      <c r="AK259" s="576"/>
      <c r="AL259" s="576"/>
      <c r="AM259" s="575"/>
      <c r="AN259" s="575"/>
      <c r="AO259" s="575"/>
      <c r="AP259" s="575"/>
      <c r="AQ259" s="575"/>
    </row>
    <row r="260" spans="1:43" ht="35.25" customHeight="1" thickTop="1" thickBot="1">
      <c r="A260" s="563">
        <v>16.23</v>
      </c>
      <c r="B260" s="564"/>
      <c r="C260" s="564"/>
      <c r="D260" s="564"/>
      <c r="E260" s="564"/>
      <c r="F260" s="577" t="s">
        <v>1340</v>
      </c>
      <c r="G260" s="605"/>
      <c r="H260" s="605"/>
      <c r="I260" s="567" t="str">
        <f t="shared" si="12"/>
        <v>No hay ejecución</v>
      </c>
      <c r="J260" s="568" t="str">
        <f t="shared" si="13"/>
        <v>NA</v>
      </c>
      <c r="K260" s="578"/>
      <c r="L260" s="581"/>
      <c r="M260" s="579"/>
      <c r="N260" s="572"/>
      <c r="O260" s="582"/>
      <c r="P260" s="581"/>
      <c r="Q260" s="579"/>
      <c r="R260" s="572"/>
      <c r="S260" s="582"/>
      <c r="T260" s="583"/>
      <c r="U260" s="579"/>
      <c r="V260" s="572"/>
      <c r="W260" s="582"/>
      <c r="X260" s="575"/>
      <c r="Y260" s="607"/>
      <c r="Z260" s="607"/>
      <c r="AA260" s="567" t="str">
        <f t="shared" si="14"/>
        <v>No hay ejecución</v>
      </c>
      <c r="AB260" s="568" t="str">
        <f t="shared" si="15"/>
        <v>NA</v>
      </c>
      <c r="AC260" s="575"/>
      <c r="AD260" s="575"/>
      <c r="AE260" s="575"/>
      <c r="AF260" s="576"/>
      <c r="AG260" s="576"/>
      <c r="AH260" s="575"/>
      <c r="AI260" s="575"/>
      <c r="AJ260" s="575"/>
      <c r="AK260" s="576"/>
      <c r="AL260" s="576"/>
      <c r="AM260" s="575"/>
      <c r="AN260" s="575"/>
      <c r="AO260" s="575"/>
      <c r="AP260" s="575"/>
      <c r="AQ260" s="575"/>
    </row>
    <row r="261" spans="1:43" ht="35.25" customHeight="1" thickTop="1" thickBot="1">
      <c r="A261" s="563">
        <v>16.23</v>
      </c>
      <c r="B261" s="564"/>
      <c r="C261" s="564"/>
      <c r="D261" s="564"/>
      <c r="E261" s="564"/>
      <c r="F261" s="577" t="s">
        <v>1340</v>
      </c>
      <c r="G261" s="605"/>
      <c r="H261" s="605"/>
      <c r="I261" s="567" t="str">
        <f t="shared" si="12"/>
        <v>No hay ejecución</v>
      </c>
      <c r="J261" s="568" t="str">
        <f t="shared" si="13"/>
        <v>NA</v>
      </c>
      <c r="K261" s="578"/>
      <c r="L261" s="581"/>
      <c r="M261" s="579"/>
      <c r="N261" s="572"/>
      <c r="O261" s="582"/>
      <c r="P261" s="581"/>
      <c r="Q261" s="579"/>
      <c r="R261" s="572"/>
      <c r="S261" s="582"/>
      <c r="T261" s="583"/>
      <c r="U261" s="579"/>
      <c r="V261" s="572"/>
      <c r="W261" s="582"/>
      <c r="X261" s="575"/>
      <c r="Y261" s="607"/>
      <c r="Z261" s="607"/>
      <c r="AA261" s="567" t="str">
        <f t="shared" si="14"/>
        <v>No hay ejecución</v>
      </c>
      <c r="AB261" s="568" t="str">
        <f t="shared" si="15"/>
        <v>NA</v>
      </c>
      <c r="AC261" s="575"/>
      <c r="AD261" s="575"/>
      <c r="AE261" s="575"/>
      <c r="AF261" s="576"/>
      <c r="AG261" s="576"/>
      <c r="AH261" s="575"/>
      <c r="AI261" s="575"/>
      <c r="AJ261" s="575"/>
      <c r="AK261" s="576"/>
      <c r="AL261" s="576"/>
      <c r="AM261" s="575"/>
      <c r="AN261" s="575"/>
      <c r="AO261" s="575"/>
      <c r="AP261" s="575"/>
      <c r="AQ261" s="575"/>
    </row>
    <row r="262" spans="1:43" ht="35.25" customHeight="1" thickTop="1" thickBot="1">
      <c r="A262" s="563">
        <v>16.239999999999998</v>
      </c>
      <c r="B262" s="564"/>
      <c r="C262" s="564"/>
      <c r="D262" s="564"/>
      <c r="E262" s="564"/>
      <c r="F262" s="577" t="s">
        <v>1341</v>
      </c>
      <c r="G262" s="605">
        <v>18</v>
      </c>
      <c r="H262" s="605">
        <v>18</v>
      </c>
      <c r="I262" s="567">
        <f t="shared" si="12"/>
        <v>1</v>
      </c>
      <c r="J262" s="568" t="str">
        <f t="shared" si="13"/>
        <v>De acuerdo con lo programado</v>
      </c>
      <c r="K262" s="578"/>
      <c r="L262" s="581"/>
      <c r="M262" s="579"/>
      <c r="N262" s="572"/>
      <c r="O262" s="582"/>
      <c r="P262" s="581"/>
      <c r="Q262" s="579"/>
      <c r="R262" s="572"/>
      <c r="S262" s="582"/>
      <c r="T262" s="583"/>
      <c r="U262" s="579"/>
      <c r="V262" s="572"/>
      <c r="W262" s="582"/>
      <c r="X262" s="575"/>
      <c r="Y262" s="607"/>
      <c r="Z262" s="607"/>
      <c r="AA262" s="567" t="str">
        <f t="shared" si="14"/>
        <v>No hay ejecución</v>
      </c>
      <c r="AB262" s="568" t="str">
        <f t="shared" si="15"/>
        <v>NA</v>
      </c>
      <c r="AC262" s="575"/>
      <c r="AD262" s="575"/>
      <c r="AE262" s="575"/>
      <c r="AF262" s="576"/>
      <c r="AG262" s="576"/>
      <c r="AH262" s="575"/>
      <c r="AI262" s="575"/>
      <c r="AJ262" s="575"/>
      <c r="AK262" s="576"/>
      <c r="AL262" s="576"/>
      <c r="AM262" s="575"/>
      <c r="AN262" s="575"/>
      <c r="AO262" s="575"/>
      <c r="AP262" s="575"/>
      <c r="AQ262" s="575"/>
    </row>
    <row r="263" spans="1:43" ht="35.25" customHeight="1" thickTop="1" thickBot="1">
      <c r="A263" s="563">
        <v>16.239999999999998</v>
      </c>
      <c r="B263" s="564"/>
      <c r="C263" s="564"/>
      <c r="D263" s="564"/>
      <c r="E263" s="564"/>
      <c r="F263" s="577" t="s">
        <v>1341</v>
      </c>
      <c r="G263" s="605"/>
      <c r="H263" s="605"/>
      <c r="I263" s="567" t="str">
        <f t="shared" si="12"/>
        <v>No hay ejecución</v>
      </c>
      <c r="J263" s="568" t="str">
        <f t="shared" si="13"/>
        <v>NA</v>
      </c>
      <c r="K263" s="578"/>
      <c r="L263" s="581"/>
      <c r="M263" s="579"/>
      <c r="N263" s="572"/>
      <c r="O263" s="582"/>
      <c r="P263" s="581"/>
      <c r="Q263" s="579"/>
      <c r="R263" s="572"/>
      <c r="S263" s="582"/>
      <c r="T263" s="583"/>
      <c r="U263" s="579"/>
      <c r="V263" s="572"/>
      <c r="W263" s="582"/>
      <c r="X263" s="575"/>
      <c r="Y263" s="607">
        <v>18</v>
      </c>
      <c r="Z263" s="607">
        <v>18</v>
      </c>
      <c r="AA263" s="567">
        <f t="shared" si="14"/>
        <v>1</v>
      </c>
      <c r="AB263" s="568" t="str">
        <f t="shared" si="15"/>
        <v>De acuerdo con lo programado</v>
      </c>
      <c r="AC263" s="575"/>
      <c r="AD263" s="575"/>
      <c r="AE263" s="575"/>
      <c r="AF263" s="576"/>
      <c r="AG263" s="576"/>
      <c r="AH263" s="575"/>
      <c r="AI263" s="575"/>
      <c r="AJ263" s="575"/>
      <c r="AK263" s="576"/>
      <c r="AL263" s="576"/>
      <c r="AM263" s="575"/>
      <c r="AN263" s="575"/>
      <c r="AO263" s="575"/>
      <c r="AP263" s="575"/>
      <c r="AQ263" s="575"/>
    </row>
    <row r="264" spans="1:43" ht="35.25" customHeight="1" thickTop="1" thickBot="1">
      <c r="A264" s="563">
        <v>16.239999999999998</v>
      </c>
      <c r="B264" s="564"/>
      <c r="C264" s="564"/>
      <c r="D264" s="564"/>
      <c r="E264" s="564"/>
      <c r="F264" s="577" t="s">
        <v>1341</v>
      </c>
      <c r="G264" s="605"/>
      <c r="H264" s="605"/>
      <c r="I264" s="567" t="str">
        <f t="shared" si="12"/>
        <v>No hay ejecución</v>
      </c>
      <c r="J264" s="568" t="str">
        <f t="shared" si="13"/>
        <v>NA</v>
      </c>
      <c r="K264" s="578"/>
      <c r="L264" s="581"/>
      <c r="M264" s="579"/>
      <c r="N264" s="572"/>
      <c r="O264" s="582"/>
      <c r="P264" s="581"/>
      <c r="Q264" s="579"/>
      <c r="R264" s="572"/>
      <c r="S264" s="582"/>
      <c r="T264" s="583"/>
      <c r="U264" s="579"/>
      <c r="V264" s="572"/>
      <c r="W264" s="582"/>
      <c r="X264" s="575"/>
      <c r="Y264" s="607"/>
      <c r="Z264" s="607"/>
      <c r="AA264" s="567" t="str">
        <f t="shared" si="14"/>
        <v>No hay ejecución</v>
      </c>
      <c r="AB264" s="568" t="str">
        <f t="shared" si="15"/>
        <v>NA</v>
      </c>
      <c r="AC264" s="575"/>
      <c r="AD264" s="575"/>
      <c r="AE264" s="575"/>
      <c r="AF264" s="576"/>
      <c r="AG264" s="576"/>
      <c r="AH264" s="575"/>
      <c r="AI264" s="575"/>
      <c r="AJ264" s="575"/>
      <c r="AK264" s="576"/>
      <c r="AL264" s="576"/>
      <c r="AM264" s="575"/>
      <c r="AN264" s="575"/>
      <c r="AO264" s="575"/>
      <c r="AP264" s="575"/>
      <c r="AQ264" s="575"/>
    </row>
    <row r="265" spans="1:43" ht="35.25" customHeight="1" thickTop="1" thickBot="1">
      <c r="A265" s="563">
        <v>16.239999999999998</v>
      </c>
      <c r="B265" s="564"/>
      <c r="C265" s="564"/>
      <c r="D265" s="564"/>
      <c r="E265" s="564"/>
      <c r="F265" s="577" t="s">
        <v>1341</v>
      </c>
      <c r="G265" s="605"/>
      <c r="H265" s="605"/>
      <c r="I265" s="567" t="str">
        <f t="shared" si="12"/>
        <v>No hay ejecución</v>
      </c>
      <c r="J265" s="568" t="str">
        <f t="shared" si="13"/>
        <v>NA</v>
      </c>
      <c r="K265" s="578"/>
      <c r="L265" s="581"/>
      <c r="M265" s="579"/>
      <c r="N265" s="572"/>
      <c r="O265" s="582"/>
      <c r="P265" s="581"/>
      <c r="Q265" s="579"/>
      <c r="R265" s="572"/>
      <c r="S265" s="582"/>
      <c r="T265" s="583"/>
      <c r="U265" s="579"/>
      <c r="V265" s="572"/>
      <c r="W265" s="582"/>
      <c r="X265" s="575"/>
      <c r="Y265" s="607"/>
      <c r="Z265" s="607"/>
      <c r="AA265" s="567" t="str">
        <f t="shared" si="14"/>
        <v>No hay ejecución</v>
      </c>
      <c r="AB265" s="568" t="str">
        <f t="shared" si="15"/>
        <v>NA</v>
      </c>
      <c r="AC265" s="575"/>
      <c r="AD265" s="575"/>
      <c r="AE265" s="575"/>
      <c r="AF265" s="576"/>
      <c r="AG265" s="576"/>
      <c r="AH265" s="575"/>
      <c r="AI265" s="575"/>
      <c r="AJ265" s="575"/>
      <c r="AK265" s="576"/>
      <c r="AL265" s="576"/>
      <c r="AM265" s="575"/>
      <c r="AN265" s="575"/>
      <c r="AO265" s="575"/>
      <c r="AP265" s="575"/>
      <c r="AQ265" s="575"/>
    </row>
    <row r="266" spans="1:43" ht="35.25" customHeight="1" thickTop="1" thickBot="1">
      <c r="A266" s="563">
        <v>16.239999999999998</v>
      </c>
      <c r="B266" s="564"/>
      <c r="C266" s="564"/>
      <c r="D266" s="564"/>
      <c r="E266" s="564"/>
      <c r="F266" s="577" t="s">
        <v>1341</v>
      </c>
      <c r="G266" s="605"/>
      <c r="H266" s="605"/>
      <c r="I266" s="567" t="str">
        <f t="shared" si="12"/>
        <v>No hay ejecución</v>
      </c>
      <c r="J266" s="568" t="str">
        <f t="shared" si="13"/>
        <v>NA</v>
      </c>
      <c r="K266" s="578"/>
      <c r="L266" s="581"/>
      <c r="M266" s="579"/>
      <c r="N266" s="572"/>
      <c r="O266" s="582"/>
      <c r="P266" s="581"/>
      <c r="Q266" s="579"/>
      <c r="R266" s="572"/>
      <c r="S266" s="582"/>
      <c r="T266" s="583"/>
      <c r="U266" s="579"/>
      <c r="V266" s="572"/>
      <c r="W266" s="582"/>
      <c r="X266" s="575"/>
      <c r="Y266" s="607"/>
      <c r="Z266" s="607"/>
      <c r="AA266" s="567" t="str">
        <f t="shared" si="14"/>
        <v>No hay ejecución</v>
      </c>
      <c r="AB266" s="568" t="str">
        <f t="shared" si="15"/>
        <v>NA</v>
      </c>
      <c r="AC266" s="575"/>
      <c r="AD266" s="575"/>
      <c r="AE266" s="575"/>
      <c r="AF266" s="576"/>
      <c r="AG266" s="576"/>
      <c r="AH266" s="575"/>
      <c r="AI266" s="575"/>
      <c r="AJ266" s="575"/>
      <c r="AK266" s="576"/>
      <c r="AL266" s="576"/>
      <c r="AM266" s="575"/>
      <c r="AN266" s="575"/>
      <c r="AO266" s="575"/>
      <c r="AP266" s="575"/>
      <c r="AQ266" s="575"/>
    </row>
    <row r="267" spans="1:43" ht="35.25" customHeight="1" thickTop="1" thickBot="1">
      <c r="A267" s="563">
        <v>16.239999999999998</v>
      </c>
      <c r="B267" s="564"/>
      <c r="C267" s="564"/>
      <c r="D267" s="564"/>
      <c r="E267" s="564"/>
      <c r="F267" s="577" t="s">
        <v>1341</v>
      </c>
      <c r="G267" s="605"/>
      <c r="H267" s="605"/>
      <c r="I267" s="567" t="str">
        <f t="shared" si="12"/>
        <v>No hay ejecución</v>
      </c>
      <c r="J267" s="568" t="str">
        <f t="shared" si="13"/>
        <v>NA</v>
      </c>
      <c r="K267" s="578"/>
      <c r="L267" s="581"/>
      <c r="M267" s="579"/>
      <c r="N267" s="572"/>
      <c r="O267" s="582"/>
      <c r="P267" s="581"/>
      <c r="Q267" s="579"/>
      <c r="R267" s="572"/>
      <c r="S267" s="582"/>
      <c r="T267" s="583"/>
      <c r="U267" s="579"/>
      <c r="V267" s="572"/>
      <c r="W267" s="582"/>
      <c r="X267" s="575"/>
      <c r="Y267" s="607"/>
      <c r="Z267" s="607"/>
      <c r="AA267" s="567" t="str">
        <f t="shared" si="14"/>
        <v>No hay ejecución</v>
      </c>
      <c r="AB267" s="568" t="str">
        <f t="shared" si="15"/>
        <v>NA</v>
      </c>
      <c r="AC267" s="575"/>
      <c r="AD267" s="575"/>
      <c r="AE267" s="575"/>
      <c r="AF267" s="576"/>
      <c r="AG267" s="576"/>
      <c r="AH267" s="575"/>
      <c r="AI267" s="575"/>
      <c r="AJ267" s="575"/>
      <c r="AK267" s="576"/>
      <c r="AL267" s="576"/>
      <c r="AM267" s="575"/>
      <c r="AN267" s="575"/>
      <c r="AO267" s="575"/>
      <c r="AP267" s="575"/>
      <c r="AQ267" s="575"/>
    </row>
    <row r="268" spans="1:43" ht="35.25" customHeight="1" thickTop="1" thickBot="1">
      <c r="A268" s="563">
        <v>16.25</v>
      </c>
      <c r="B268" s="564"/>
      <c r="C268" s="564"/>
      <c r="D268" s="564"/>
      <c r="E268" s="564"/>
      <c r="F268" s="577" t="s">
        <v>1342</v>
      </c>
      <c r="G268" s="605">
        <v>0</v>
      </c>
      <c r="H268" s="605">
        <v>0</v>
      </c>
      <c r="I268" s="567" t="str">
        <f t="shared" si="12"/>
        <v>No hay Programación</v>
      </c>
      <c r="J268" s="568" t="str">
        <f t="shared" si="13"/>
        <v>De acuerdo con lo programado</v>
      </c>
      <c r="K268" s="578"/>
      <c r="L268" s="581"/>
      <c r="M268" s="579"/>
      <c r="N268" s="572"/>
      <c r="O268" s="582"/>
      <c r="P268" s="581"/>
      <c r="Q268" s="579"/>
      <c r="R268" s="572"/>
      <c r="S268" s="582"/>
      <c r="T268" s="583"/>
      <c r="U268" s="579"/>
      <c r="V268" s="572"/>
      <c r="W268" s="582"/>
      <c r="X268" s="575"/>
      <c r="Y268" s="607">
        <v>0</v>
      </c>
      <c r="Z268" s="607">
        <v>0</v>
      </c>
      <c r="AA268" s="567" t="str">
        <f t="shared" si="14"/>
        <v>No hay Programación</v>
      </c>
      <c r="AB268" s="568" t="str">
        <f t="shared" si="15"/>
        <v>De acuerdo con lo programado</v>
      </c>
      <c r="AC268" s="575"/>
      <c r="AD268" s="575"/>
      <c r="AE268" s="575"/>
      <c r="AF268" s="576"/>
      <c r="AG268" s="576"/>
      <c r="AH268" s="575"/>
      <c r="AI268" s="575"/>
      <c r="AJ268" s="575"/>
      <c r="AK268" s="576"/>
      <c r="AL268" s="576"/>
      <c r="AM268" s="575"/>
      <c r="AN268" s="575"/>
      <c r="AO268" s="575"/>
      <c r="AP268" s="575"/>
      <c r="AQ268" s="575"/>
    </row>
    <row r="269" spans="1:43" ht="35.25" customHeight="1" thickTop="1" thickBot="1">
      <c r="A269" s="563">
        <v>16.25</v>
      </c>
      <c r="B269" s="564"/>
      <c r="C269" s="564"/>
      <c r="D269" s="564"/>
      <c r="E269" s="564"/>
      <c r="F269" s="577" t="s">
        <v>1342</v>
      </c>
      <c r="G269" s="605"/>
      <c r="H269" s="605"/>
      <c r="I269" s="567" t="str">
        <f t="shared" si="12"/>
        <v>No hay ejecución</v>
      </c>
      <c r="J269" s="568" t="str">
        <f t="shared" si="13"/>
        <v>NA</v>
      </c>
      <c r="K269" s="578"/>
      <c r="L269" s="581"/>
      <c r="M269" s="579"/>
      <c r="N269" s="572"/>
      <c r="O269" s="582"/>
      <c r="P269" s="581"/>
      <c r="Q269" s="579"/>
      <c r="R269" s="572"/>
      <c r="S269" s="582"/>
      <c r="T269" s="583"/>
      <c r="U269" s="579"/>
      <c r="V269" s="572"/>
      <c r="W269" s="582"/>
      <c r="X269" s="575"/>
      <c r="Y269" s="607"/>
      <c r="Z269" s="607"/>
      <c r="AA269" s="567" t="str">
        <f t="shared" si="14"/>
        <v>No hay ejecución</v>
      </c>
      <c r="AB269" s="568" t="str">
        <f t="shared" si="15"/>
        <v>NA</v>
      </c>
      <c r="AC269" s="575"/>
      <c r="AD269" s="575"/>
      <c r="AE269" s="575"/>
      <c r="AF269" s="576"/>
      <c r="AG269" s="576"/>
      <c r="AH269" s="575"/>
      <c r="AI269" s="575"/>
      <c r="AJ269" s="575"/>
      <c r="AK269" s="576"/>
      <c r="AL269" s="576"/>
      <c r="AM269" s="575"/>
      <c r="AN269" s="575"/>
      <c r="AO269" s="575"/>
      <c r="AP269" s="575"/>
      <c r="AQ269" s="575"/>
    </row>
    <row r="270" spans="1:43" ht="35.25" customHeight="1" thickTop="1" thickBot="1">
      <c r="A270" s="563">
        <v>16.25</v>
      </c>
      <c r="B270" s="564"/>
      <c r="C270" s="564"/>
      <c r="D270" s="564"/>
      <c r="E270" s="564"/>
      <c r="F270" s="577" t="s">
        <v>1342</v>
      </c>
      <c r="G270" s="605"/>
      <c r="H270" s="605"/>
      <c r="I270" s="567" t="str">
        <f t="shared" ref="I270:I333" si="16">IF(H270="","No hay ejecución",IF(AND(G270=0),"No hay Programación", H270/G270))</f>
        <v>No hay ejecución</v>
      </c>
      <c r="J270" s="568" t="str">
        <f t="shared" ref="J270:J333" si="17">IF(I270="No hay ejecución","NA",IF(I270&gt;=90%,"De acuerdo con lo programado",IF(I270&gt;=51%,"Atraso Leve",IF(I270&lt;=50%,"En riesgo cumplimiento"))))</f>
        <v>NA</v>
      </c>
      <c r="K270" s="578"/>
      <c r="L270" s="581"/>
      <c r="M270" s="579"/>
      <c r="N270" s="572"/>
      <c r="O270" s="582"/>
      <c r="P270" s="581"/>
      <c r="Q270" s="579"/>
      <c r="R270" s="572"/>
      <c r="S270" s="582"/>
      <c r="T270" s="583"/>
      <c r="U270" s="579"/>
      <c r="V270" s="572"/>
      <c r="W270" s="582"/>
      <c r="X270" s="575"/>
      <c r="Y270" s="607"/>
      <c r="Z270" s="607"/>
      <c r="AA270" s="567" t="str">
        <f t="shared" ref="AA270:AA333" si="18">IF(Z270="","No hay ejecución",IF(AND(Y270=0),"No hay Programación", Z270/Y270))</f>
        <v>No hay ejecución</v>
      </c>
      <c r="AB270" s="568" t="str">
        <f t="shared" ref="AB270:AB333" si="19">IF(AA270="No hay ejecución","NA",IF(AA270&gt;=90%,"De acuerdo con lo programado",IF(AA270&gt;=51%,"Atraso Leve",IF(AA270&lt;=50%,"En riesgo cumplimiento"))))</f>
        <v>NA</v>
      </c>
      <c r="AC270" s="575"/>
      <c r="AD270" s="575"/>
      <c r="AE270" s="575"/>
      <c r="AF270" s="576"/>
      <c r="AG270" s="576"/>
      <c r="AH270" s="575"/>
      <c r="AI270" s="575"/>
      <c r="AJ270" s="575"/>
      <c r="AK270" s="576"/>
      <c r="AL270" s="576"/>
      <c r="AM270" s="575"/>
      <c r="AN270" s="575"/>
      <c r="AO270" s="575"/>
      <c r="AP270" s="575"/>
      <c r="AQ270" s="575"/>
    </row>
    <row r="271" spans="1:43" ht="35.25" customHeight="1" thickTop="1" thickBot="1">
      <c r="A271" s="563">
        <v>16.25</v>
      </c>
      <c r="B271" s="564"/>
      <c r="C271" s="564"/>
      <c r="D271" s="564"/>
      <c r="E271" s="564"/>
      <c r="F271" s="577" t="s">
        <v>1342</v>
      </c>
      <c r="G271" s="605"/>
      <c r="H271" s="605"/>
      <c r="I271" s="567" t="str">
        <f t="shared" si="16"/>
        <v>No hay ejecución</v>
      </c>
      <c r="J271" s="568" t="str">
        <f t="shared" si="17"/>
        <v>NA</v>
      </c>
      <c r="K271" s="578"/>
      <c r="L271" s="581"/>
      <c r="M271" s="579"/>
      <c r="N271" s="572"/>
      <c r="O271" s="582"/>
      <c r="P271" s="581"/>
      <c r="Q271" s="579"/>
      <c r="R271" s="572"/>
      <c r="S271" s="582"/>
      <c r="T271" s="583"/>
      <c r="U271" s="579"/>
      <c r="V271" s="572"/>
      <c r="W271" s="582"/>
      <c r="X271" s="575"/>
      <c r="Y271" s="607"/>
      <c r="Z271" s="607"/>
      <c r="AA271" s="567" t="str">
        <f t="shared" si="18"/>
        <v>No hay ejecución</v>
      </c>
      <c r="AB271" s="568" t="str">
        <f t="shared" si="19"/>
        <v>NA</v>
      </c>
      <c r="AC271" s="575"/>
      <c r="AD271" s="575"/>
      <c r="AE271" s="575"/>
      <c r="AF271" s="576"/>
      <c r="AG271" s="576"/>
      <c r="AH271" s="575"/>
      <c r="AI271" s="575"/>
      <c r="AJ271" s="575"/>
      <c r="AK271" s="576"/>
      <c r="AL271" s="576"/>
      <c r="AM271" s="575"/>
      <c r="AN271" s="575"/>
      <c r="AO271" s="575"/>
      <c r="AP271" s="575"/>
      <c r="AQ271" s="575"/>
    </row>
    <row r="272" spans="1:43" ht="35.25" customHeight="1" thickTop="1" thickBot="1">
      <c r="A272" s="563">
        <v>16.25</v>
      </c>
      <c r="B272" s="564"/>
      <c r="C272" s="564"/>
      <c r="D272" s="564"/>
      <c r="E272" s="564"/>
      <c r="F272" s="577" t="s">
        <v>1342</v>
      </c>
      <c r="G272" s="605"/>
      <c r="H272" s="605"/>
      <c r="I272" s="567" t="str">
        <f t="shared" si="16"/>
        <v>No hay ejecución</v>
      </c>
      <c r="J272" s="568" t="str">
        <f t="shared" si="17"/>
        <v>NA</v>
      </c>
      <c r="K272" s="578"/>
      <c r="L272" s="581"/>
      <c r="M272" s="579"/>
      <c r="N272" s="572"/>
      <c r="O272" s="582"/>
      <c r="P272" s="581"/>
      <c r="Q272" s="579"/>
      <c r="R272" s="572"/>
      <c r="S272" s="582"/>
      <c r="T272" s="583"/>
      <c r="U272" s="579"/>
      <c r="V272" s="572"/>
      <c r="W272" s="582"/>
      <c r="X272" s="575"/>
      <c r="Y272" s="607"/>
      <c r="Z272" s="607"/>
      <c r="AA272" s="567" t="str">
        <f t="shared" si="18"/>
        <v>No hay ejecución</v>
      </c>
      <c r="AB272" s="568" t="str">
        <f t="shared" si="19"/>
        <v>NA</v>
      </c>
      <c r="AC272" s="575"/>
      <c r="AD272" s="575"/>
      <c r="AE272" s="575"/>
      <c r="AF272" s="576"/>
      <c r="AG272" s="576"/>
      <c r="AH272" s="575"/>
      <c r="AI272" s="575"/>
      <c r="AJ272" s="575"/>
      <c r="AK272" s="576"/>
      <c r="AL272" s="576"/>
      <c r="AM272" s="575"/>
      <c r="AN272" s="575"/>
      <c r="AO272" s="575"/>
      <c r="AP272" s="575"/>
      <c r="AQ272" s="575"/>
    </row>
    <row r="273" spans="1:43" ht="35.25" customHeight="1" thickTop="1" thickBot="1">
      <c r="A273" s="563">
        <v>16.25</v>
      </c>
      <c r="B273" s="564"/>
      <c r="C273" s="564"/>
      <c r="D273" s="564"/>
      <c r="E273" s="564"/>
      <c r="F273" s="577" t="s">
        <v>1342</v>
      </c>
      <c r="G273" s="605"/>
      <c r="H273" s="605"/>
      <c r="I273" s="567" t="str">
        <f t="shared" si="16"/>
        <v>No hay ejecución</v>
      </c>
      <c r="J273" s="568" t="str">
        <f t="shared" si="17"/>
        <v>NA</v>
      </c>
      <c r="K273" s="578"/>
      <c r="L273" s="581"/>
      <c r="M273" s="579"/>
      <c r="N273" s="572"/>
      <c r="O273" s="582"/>
      <c r="P273" s="581"/>
      <c r="Q273" s="579"/>
      <c r="R273" s="572"/>
      <c r="S273" s="582"/>
      <c r="T273" s="583"/>
      <c r="U273" s="579"/>
      <c r="V273" s="572"/>
      <c r="W273" s="582"/>
      <c r="X273" s="575"/>
      <c r="Y273" s="607"/>
      <c r="Z273" s="607"/>
      <c r="AA273" s="567" t="str">
        <f t="shared" si="18"/>
        <v>No hay ejecución</v>
      </c>
      <c r="AB273" s="568" t="str">
        <f t="shared" si="19"/>
        <v>NA</v>
      </c>
      <c r="AC273" s="575"/>
      <c r="AD273" s="575"/>
      <c r="AE273" s="575"/>
      <c r="AF273" s="576"/>
      <c r="AG273" s="576"/>
      <c r="AH273" s="575"/>
      <c r="AI273" s="575"/>
      <c r="AJ273" s="575"/>
      <c r="AK273" s="576"/>
      <c r="AL273" s="576"/>
      <c r="AM273" s="575"/>
      <c r="AN273" s="575"/>
      <c r="AO273" s="575"/>
      <c r="AP273" s="575"/>
      <c r="AQ273" s="575"/>
    </row>
    <row r="274" spans="1:43" ht="35.25" customHeight="1" thickTop="1" thickBot="1">
      <c r="A274" s="563">
        <v>16.260000000000002</v>
      </c>
      <c r="B274" s="564"/>
      <c r="C274" s="564"/>
      <c r="D274" s="564"/>
      <c r="E274" s="564"/>
      <c r="F274" s="577" t="s">
        <v>1343</v>
      </c>
      <c r="G274" s="605">
        <v>3</v>
      </c>
      <c r="H274" s="605">
        <v>3</v>
      </c>
      <c r="I274" s="567">
        <f t="shared" si="16"/>
        <v>1</v>
      </c>
      <c r="J274" s="568" t="str">
        <f t="shared" si="17"/>
        <v>De acuerdo con lo programado</v>
      </c>
      <c r="K274" s="578"/>
      <c r="L274" s="581"/>
      <c r="M274" s="579"/>
      <c r="N274" s="572"/>
      <c r="O274" s="582"/>
      <c r="P274" s="581"/>
      <c r="Q274" s="579"/>
      <c r="R274" s="572"/>
      <c r="S274" s="582"/>
      <c r="T274" s="583"/>
      <c r="U274" s="579"/>
      <c r="V274" s="572"/>
      <c r="W274" s="582"/>
      <c r="X274" s="575"/>
      <c r="Y274" s="607">
        <v>3</v>
      </c>
      <c r="Z274" s="607">
        <v>3</v>
      </c>
      <c r="AA274" s="567">
        <f t="shared" si="18"/>
        <v>1</v>
      </c>
      <c r="AB274" s="568" t="str">
        <f t="shared" si="19"/>
        <v>De acuerdo con lo programado</v>
      </c>
      <c r="AC274" s="575"/>
      <c r="AD274" s="575"/>
      <c r="AE274" s="575"/>
      <c r="AF274" s="576"/>
      <c r="AG274" s="576"/>
      <c r="AH274" s="575"/>
      <c r="AI274" s="575"/>
      <c r="AJ274" s="575"/>
      <c r="AK274" s="576"/>
      <c r="AL274" s="576"/>
      <c r="AM274" s="575"/>
      <c r="AN274" s="575"/>
      <c r="AO274" s="575"/>
      <c r="AP274" s="575"/>
      <c r="AQ274" s="575"/>
    </row>
    <row r="275" spans="1:43" ht="35.25" customHeight="1" thickTop="1" thickBot="1">
      <c r="A275" s="563">
        <v>16.260000000000002</v>
      </c>
      <c r="B275" s="564"/>
      <c r="C275" s="564"/>
      <c r="D275" s="564"/>
      <c r="E275" s="564"/>
      <c r="F275" s="577" t="s">
        <v>1343</v>
      </c>
      <c r="G275" s="605"/>
      <c r="H275" s="605"/>
      <c r="I275" s="567" t="str">
        <f t="shared" si="16"/>
        <v>No hay ejecución</v>
      </c>
      <c r="J275" s="568" t="str">
        <f t="shared" si="17"/>
        <v>NA</v>
      </c>
      <c r="K275" s="578"/>
      <c r="L275" s="581"/>
      <c r="M275" s="579"/>
      <c r="N275" s="572"/>
      <c r="O275" s="582"/>
      <c r="P275" s="581"/>
      <c r="Q275" s="579"/>
      <c r="R275" s="572"/>
      <c r="S275" s="582"/>
      <c r="T275" s="583"/>
      <c r="U275" s="579"/>
      <c r="V275" s="572"/>
      <c r="W275" s="582"/>
      <c r="X275" s="575"/>
      <c r="Y275" s="607"/>
      <c r="Z275" s="607"/>
      <c r="AA275" s="567" t="str">
        <f t="shared" si="18"/>
        <v>No hay ejecución</v>
      </c>
      <c r="AB275" s="568" t="str">
        <f t="shared" si="19"/>
        <v>NA</v>
      </c>
      <c r="AC275" s="575"/>
      <c r="AD275" s="575"/>
      <c r="AE275" s="575"/>
      <c r="AF275" s="576"/>
      <c r="AG275" s="576"/>
      <c r="AH275" s="575"/>
      <c r="AI275" s="575"/>
      <c r="AJ275" s="575"/>
      <c r="AK275" s="576"/>
      <c r="AL275" s="576"/>
      <c r="AM275" s="575"/>
      <c r="AN275" s="575"/>
      <c r="AO275" s="575"/>
      <c r="AP275" s="575"/>
      <c r="AQ275" s="575"/>
    </row>
    <row r="276" spans="1:43" ht="35.25" customHeight="1" thickTop="1" thickBot="1">
      <c r="A276" s="563">
        <v>16.260000000000002</v>
      </c>
      <c r="B276" s="564"/>
      <c r="C276" s="564"/>
      <c r="D276" s="564"/>
      <c r="E276" s="564"/>
      <c r="F276" s="577" t="s">
        <v>1343</v>
      </c>
      <c r="G276" s="605"/>
      <c r="H276" s="605"/>
      <c r="I276" s="567" t="str">
        <f t="shared" si="16"/>
        <v>No hay ejecución</v>
      </c>
      <c r="J276" s="568" t="str">
        <f t="shared" si="17"/>
        <v>NA</v>
      </c>
      <c r="K276" s="578"/>
      <c r="L276" s="581"/>
      <c r="M276" s="579"/>
      <c r="N276" s="572"/>
      <c r="O276" s="582"/>
      <c r="P276" s="581"/>
      <c r="Q276" s="579"/>
      <c r="R276" s="572"/>
      <c r="S276" s="582"/>
      <c r="T276" s="583"/>
      <c r="U276" s="579"/>
      <c r="V276" s="572"/>
      <c r="W276" s="582"/>
      <c r="X276" s="575"/>
      <c r="Y276" s="607"/>
      <c r="Z276" s="607"/>
      <c r="AA276" s="567" t="str">
        <f t="shared" si="18"/>
        <v>No hay ejecución</v>
      </c>
      <c r="AB276" s="568" t="str">
        <f t="shared" si="19"/>
        <v>NA</v>
      </c>
      <c r="AC276" s="575"/>
      <c r="AD276" s="575"/>
      <c r="AE276" s="575"/>
      <c r="AF276" s="576"/>
      <c r="AG276" s="576"/>
      <c r="AH276" s="575"/>
      <c r="AI276" s="575"/>
      <c r="AJ276" s="575"/>
      <c r="AK276" s="576"/>
      <c r="AL276" s="576"/>
      <c r="AM276" s="575"/>
      <c r="AN276" s="575"/>
      <c r="AO276" s="575"/>
      <c r="AP276" s="575"/>
      <c r="AQ276" s="575"/>
    </row>
    <row r="277" spans="1:43" ht="35.25" customHeight="1" thickTop="1" thickBot="1">
      <c r="A277" s="563">
        <v>16.260000000000002</v>
      </c>
      <c r="B277" s="564"/>
      <c r="C277" s="564"/>
      <c r="D277" s="564"/>
      <c r="E277" s="564"/>
      <c r="F277" s="577" t="s">
        <v>1343</v>
      </c>
      <c r="G277" s="605"/>
      <c r="H277" s="605"/>
      <c r="I277" s="567" t="str">
        <f t="shared" si="16"/>
        <v>No hay ejecución</v>
      </c>
      <c r="J277" s="568" t="str">
        <f t="shared" si="17"/>
        <v>NA</v>
      </c>
      <c r="K277" s="578"/>
      <c r="L277" s="581"/>
      <c r="M277" s="579"/>
      <c r="N277" s="572"/>
      <c r="O277" s="582"/>
      <c r="P277" s="581"/>
      <c r="Q277" s="579"/>
      <c r="R277" s="572"/>
      <c r="S277" s="582"/>
      <c r="T277" s="583"/>
      <c r="U277" s="579"/>
      <c r="V277" s="572"/>
      <c r="W277" s="582"/>
      <c r="X277" s="575"/>
      <c r="Y277" s="607"/>
      <c r="Z277" s="607"/>
      <c r="AA277" s="567" t="str">
        <f t="shared" si="18"/>
        <v>No hay ejecución</v>
      </c>
      <c r="AB277" s="568" t="str">
        <f t="shared" si="19"/>
        <v>NA</v>
      </c>
      <c r="AC277" s="575"/>
      <c r="AD277" s="575"/>
      <c r="AE277" s="575"/>
      <c r="AF277" s="576"/>
      <c r="AG277" s="576"/>
      <c r="AH277" s="575"/>
      <c r="AI277" s="575"/>
      <c r="AJ277" s="575"/>
      <c r="AK277" s="576"/>
      <c r="AL277" s="576"/>
      <c r="AM277" s="575"/>
      <c r="AN277" s="575"/>
      <c r="AO277" s="575"/>
      <c r="AP277" s="575"/>
      <c r="AQ277" s="575"/>
    </row>
    <row r="278" spans="1:43" ht="35.25" customHeight="1" thickTop="1" thickBot="1">
      <c r="A278" s="563">
        <v>16.260000000000002</v>
      </c>
      <c r="B278" s="564"/>
      <c r="C278" s="564"/>
      <c r="D278" s="564"/>
      <c r="E278" s="564"/>
      <c r="F278" s="577" t="s">
        <v>1343</v>
      </c>
      <c r="G278" s="605"/>
      <c r="H278" s="605"/>
      <c r="I278" s="567" t="str">
        <f t="shared" si="16"/>
        <v>No hay ejecución</v>
      </c>
      <c r="J278" s="568" t="str">
        <f t="shared" si="17"/>
        <v>NA</v>
      </c>
      <c r="K278" s="578"/>
      <c r="L278" s="581"/>
      <c r="M278" s="579"/>
      <c r="N278" s="572"/>
      <c r="O278" s="582"/>
      <c r="P278" s="581"/>
      <c r="Q278" s="579"/>
      <c r="R278" s="572"/>
      <c r="S278" s="582"/>
      <c r="T278" s="583"/>
      <c r="U278" s="579"/>
      <c r="V278" s="572"/>
      <c r="W278" s="582"/>
      <c r="X278" s="575"/>
      <c r="Y278" s="607"/>
      <c r="Z278" s="607"/>
      <c r="AA278" s="567" t="str">
        <f t="shared" si="18"/>
        <v>No hay ejecución</v>
      </c>
      <c r="AB278" s="568" t="str">
        <f t="shared" si="19"/>
        <v>NA</v>
      </c>
      <c r="AC278" s="575"/>
      <c r="AD278" s="575"/>
      <c r="AE278" s="575"/>
      <c r="AF278" s="576"/>
      <c r="AG278" s="576"/>
      <c r="AH278" s="575"/>
      <c r="AI278" s="575"/>
      <c r="AJ278" s="575"/>
      <c r="AK278" s="576"/>
      <c r="AL278" s="576"/>
      <c r="AM278" s="575"/>
      <c r="AN278" s="575"/>
      <c r="AO278" s="575"/>
      <c r="AP278" s="575"/>
      <c r="AQ278" s="575"/>
    </row>
    <row r="279" spans="1:43" ht="35.25" customHeight="1" thickTop="1" thickBot="1">
      <c r="A279" s="563">
        <v>16.260000000000002</v>
      </c>
      <c r="B279" s="564"/>
      <c r="C279" s="564"/>
      <c r="D279" s="564"/>
      <c r="E279" s="564"/>
      <c r="F279" s="577" t="s">
        <v>1343</v>
      </c>
      <c r="G279" s="605"/>
      <c r="H279" s="605"/>
      <c r="I279" s="567" t="str">
        <f t="shared" si="16"/>
        <v>No hay ejecución</v>
      </c>
      <c r="J279" s="568" t="str">
        <f t="shared" si="17"/>
        <v>NA</v>
      </c>
      <c r="K279" s="578"/>
      <c r="L279" s="581"/>
      <c r="M279" s="579"/>
      <c r="N279" s="572"/>
      <c r="O279" s="582"/>
      <c r="P279" s="581"/>
      <c r="Q279" s="579"/>
      <c r="R279" s="572"/>
      <c r="S279" s="582"/>
      <c r="T279" s="583"/>
      <c r="U279" s="579"/>
      <c r="V279" s="572"/>
      <c r="W279" s="582"/>
      <c r="X279" s="575"/>
      <c r="Y279" s="607"/>
      <c r="Z279" s="607"/>
      <c r="AA279" s="567" t="str">
        <f t="shared" si="18"/>
        <v>No hay ejecución</v>
      </c>
      <c r="AB279" s="568" t="str">
        <f t="shared" si="19"/>
        <v>NA</v>
      </c>
      <c r="AC279" s="575"/>
      <c r="AD279" s="575"/>
      <c r="AE279" s="575"/>
      <c r="AF279" s="576"/>
      <c r="AG279" s="576"/>
      <c r="AH279" s="575"/>
      <c r="AI279" s="575"/>
      <c r="AJ279" s="575"/>
      <c r="AK279" s="576"/>
      <c r="AL279" s="576"/>
      <c r="AM279" s="575"/>
      <c r="AN279" s="575"/>
      <c r="AO279" s="575"/>
      <c r="AP279" s="575"/>
      <c r="AQ279" s="575"/>
    </row>
    <row r="280" spans="1:43" ht="35.25" customHeight="1" thickTop="1" thickBot="1">
      <c r="A280" s="563">
        <v>16.260000000000002</v>
      </c>
      <c r="B280" s="564"/>
      <c r="C280" s="564"/>
      <c r="D280" s="564"/>
      <c r="E280" s="564"/>
      <c r="F280" s="577" t="s">
        <v>1343</v>
      </c>
      <c r="G280" s="605"/>
      <c r="H280" s="605"/>
      <c r="I280" s="567" t="str">
        <f t="shared" si="16"/>
        <v>No hay ejecución</v>
      </c>
      <c r="J280" s="568" t="str">
        <f t="shared" si="17"/>
        <v>NA</v>
      </c>
      <c r="K280" s="578"/>
      <c r="L280" s="581"/>
      <c r="M280" s="579"/>
      <c r="N280" s="572"/>
      <c r="O280" s="582"/>
      <c r="P280" s="581"/>
      <c r="Q280" s="579"/>
      <c r="R280" s="572"/>
      <c r="S280" s="582"/>
      <c r="T280" s="583"/>
      <c r="U280" s="579"/>
      <c r="V280" s="572"/>
      <c r="W280" s="582"/>
      <c r="X280" s="575"/>
      <c r="Y280" s="607"/>
      <c r="Z280" s="607"/>
      <c r="AA280" s="567" t="str">
        <f t="shared" si="18"/>
        <v>No hay ejecución</v>
      </c>
      <c r="AB280" s="568" t="str">
        <f t="shared" si="19"/>
        <v>NA</v>
      </c>
      <c r="AC280" s="575"/>
      <c r="AD280" s="575"/>
      <c r="AE280" s="575"/>
      <c r="AF280" s="576"/>
      <c r="AG280" s="576"/>
      <c r="AH280" s="575"/>
      <c r="AI280" s="575"/>
      <c r="AJ280" s="575"/>
      <c r="AK280" s="576"/>
      <c r="AL280" s="576"/>
      <c r="AM280" s="575"/>
      <c r="AN280" s="575"/>
      <c r="AO280" s="575"/>
      <c r="AP280" s="575"/>
      <c r="AQ280" s="575"/>
    </row>
    <row r="281" spans="1:43" ht="35.25" customHeight="1" thickTop="1" thickBot="1">
      <c r="A281" s="563">
        <v>16.27</v>
      </c>
      <c r="B281" s="564"/>
      <c r="C281" s="564"/>
      <c r="D281" s="564"/>
      <c r="E281" s="564"/>
      <c r="F281" s="577" t="s">
        <v>1344</v>
      </c>
      <c r="G281" s="605">
        <v>0</v>
      </c>
      <c r="H281" s="605">
        <v>0</v>
      </c>
      <c r="I281" s="567" t="str">
        <f t="shared" si="16"/>
        <v>No hay Programación</v>
      </c>
      <c r="J281" s="568" t="str">
        <f t="shared" si="17"/>
        <v>De acuerdo con lo programado</v>
      </c>
      <c r="K281" s="578"/>
      <c r="L281" s="581"/>
      <c r="M281" s="579"/>
      <c r="N281" s="572"/>
      <c r="O281" s="582"/>
      <c r="P281" s="581"/>
      <c r="Q281" s="579"/>
      <c r="R281" s="572"/>
      <c r="S281" s="582"/>
      <c r="T281" s="583"/>
      <c r="U281" s="579"/>
      <c r="V281" s="572"/>
      <c r="W281" s="582"/>
      <c r="X281" s="575"/>
      <c r="Y281" s="607">
        <v>0</v>
      </c>
      <c r="Z281" s="607">
        <v>0</v>
      </c>
      <c r="AA281" s="567" t="str">
        <f t="shared" si="18"/>
        <v>No hay Programación</v>
      </c>
      <c r="AB281" s="568" t="str">
        <f t="shared" si="19"/>
        <v>De acuerdo con lo programado</v>
      </c>
      <c r="AC281" s="575"/>
      <c r="AD281" s="575"/>
      <c r="AE281" s="575"/>
      <c r="AF281" s="576"/>
      <c r="AG281" s="576"/>
      <c r="AH281" s="575"/>
      <c r="AI281" s="575"/>
      <c r="AJ281" s="575"/>
      <c r="AK281" s="576"/>
      <c r="AL281" s="576"/>
      <c r="AM281" s="575"/>
      <c r="AN281" s="575"/>
      <c r="AO281" s="575"/>
      <c r="AP281" s="575"/>
      <c r="AQ281" s="575"/>
    </row>
    <row r="282" spans="1:43" ht="35.25" customHeight="1" thickTop="1" thickBot="1">
      <c r="A282" s="563">
        <v>16.27</v>
      </c>
      <c r="B282" s="564"/>
      <c r="C282" s="564"/>
      <c r="D282" s="564"/>
      <c r="E282" s="564"/>
      <c r="F282" s="577" t="s">
        <v>1344</v>
      </c>
      <c r="G282" s="605"/>
      <c r="H282" s="605"/>
      <c r="I282" s="567" t="str">
        <f t="shared" si="16"/>
        <v>No hay ejecución</v>
      </c>
      <c r="J282" s="568" t="str">
        <f t="shared" si="17"/>
        <v>NA</v>
      </c>
      <c r="K282" s="578"/>
      <c r="L282" s="581"/>
      <c r="M282" s="579"/>
      <c r="N282" s="572"/>
      <c r="O282" s="582"/>
      <c r="P282" s="581"/>
      <c r="Q282" s="579"/>
      <c r="R282" s="572"/>
      <c r="S282" s="582"/>
      <c r="T282" s="583"/>
      <c r="U282" s="579"/>
      <c r="V282" s="572"/>
      <c r="W282" s="582"/>
      <c r="X282" s="575"/>
      <c r="Y282" s="607"/>
      <c r="Z282" s="607"/>
      <c r="AA282" s="567" t="str">
        <f t="shared" si="18"/>
        <v>No hay ejecución</v>
      </c>
      <c r="AB282" s="568" t="str">
        <f t="shared" si="19"/>
        <v>NA</v>
      </c>
      <c r="AC282" s="575"/>
      <c r="AD282" s="575"/>
      <c r="AE282" s="575"/>
      <c r="AF282" s="576"/>
      <c r="AG282" s="576"/>
      <c r="AH282" s="575"/>
      <c r="AI282" s="575"/>
      <c r="AJ282" s="575"/>
      <c r="AK282" s="576"/>
      <c r="AL282" s="576"/>
      <c r="AM282" s="575"/>
      <c r="AN282" s="575"/>
      <c r="AO282" s="575"/>
      <c r="AP282" s="575"/>
      <c r="AQ282" s="575"/>
    </row>
    <row r="283" spans="1:43" ht="35.25" customHeight="1" thickTop="1" thickBot="1">
      <c r="A283" s="563">
        <v>16.28</v>
      </c>
      <c r="B283" s="564"/>
      <c r="C283" s="564"/>
      <c r="D283" s="564"/>
      <c r="E283" s="564"/>
      <c r="F283" s="577" t="s">
        <v>1345</v>
      </c>
      <c r="G283" s="605">
        <v>0</v>
      </c>
      <c r="H283" s="605">
        <v>0</v>
      </c>
      <c r="I283" s="567" t="str">
        <f t="shared" si="16"/>
        <v>No hay Programación</v>
      </c>
      <c r="J283" s="568" t="str">
        <f t="shared" si="17"/>
        <v>De acuerdo con lo programado</v>
      </c>
      <c r="K283" s="578"/>
      <c r="L283" s="581"/>
      <c r="M283" s="579"/>
      <c r="N283" s="572"/>
      <c r="O283" s="582"/>
      <c r="P283" s="581"/>
      <c r="Q283" s="579"/>
      <c r="R283" s="572"/>
      <c r="S283" s="582"/>
      <c r="T283" s="583"/>
      <c r="U283" s="579"/>
      <c r="V283" s="572"/>
      <c r="W283" s="582"/>
      <c r="X283" s="575"/>
      <c r="Y283" s="607">
        <v>0</v>
      </c>
      <c r="Z283" s="607">
        <v>0</v>
      </c>
      <c r="AA283" s="567" t="str">
        <f t="shared" si="18"/>
        <v>No hay Programación</v>
      </c>
      <c r="AB283" s="568" t="str">
        <f t="shared" si="19"/>
        <v>De acuerdo con lo programado</v>
      </c>
      <c r="AC283" s="575"/>
      <c r="AD283" s="575"/>
      <c r="AE283" s="575"/>
      <c r="AF283" s="576"/>
      <c r="AG283" s="576"/>
      <c r="AH283" s="575"/>
      <c r="AI283" s="575"/>
      <c r="AJ283" s="575"/>
      <c r="AK283" s="576"/>
      <c r="AL283" s="576"/>
      <c r="AM283" s="575"/>
      <c r="AN283" s="575"/>
      <c r="AO283" s="575"/>
      <c r="AP283" s="575"/>
      <c r="AQ283" s="575"/>
    </row>
    <row r="284" spans="1:43" ht="35.25" customHeight="1" thickTop="1" thickBot="1">
      <c r="A284" s="563">
        <v>17</v>
      </c>
      <c r="B284" s="564"/>
      <c r="C284" s="564"/>
      <c r="D284" s="564"/>
      <c r="E284" s="564"/>
      <c r="F284" s="565" t="s">
        <v>1346</v>
      </c>
      <c r="G284" s="604"/>
      <c r="H284" s="604"/>
      <c r="I284" s="567" t="str">
        <f t="shared" si="16"/>
        <v>No hay ejecución</v>
      </c>
      <c r="J284" s="568" t="str">
        <f t="shared" si="17"/>
        <v>NA</v>
      </c>
      <c r="K284" s="569"/>
      <c r="L284" s="581"/>
      <c r="M284" s="579"/>
      <c r="N284" s="572"/>
      <c r="O284" s="582"/>
      <c r="P284" s="581"/>
      <c r="Q284" s="579"/>
      <c r="R284" s="572"/>
      <c r="S284" s="582"/>
      <c r="T284" s="583"/>
      <c r="U284" s="579"/>
      <c r="V284" s="572"/>
      <c r="W284" s="582"/>
      <c r="X284" s="575"/>
      <c r="Y284" s="607"/>
      <c r="Z284" s="607"/>
      <c r="AA284" s="567" t="str">
        <f t="shared" si="18"/>
        <v>No hay ejecución</v>
      </c>
      <c r="AB284" s="568" t="str">
        <f t="shared" si="19"/>
        <v>NA</v>
      </c>
      <c r="AC284" s="575"/>
      <c r="AD284" s="575"/>
      <c r="AE284" s="575"/>
      <c r="AF284" s="576"/>
      <c r="AG284" s="576"/>
      <c r="AH284" s="575"/>
      <c r="AI284" s="575"/>
      <c r="AJ284" s="575"/>
      <c r="AK284" s="576"/>
      <c r="AL284" s="576"/>
      <c r="AM284" s="575"/>
      <c r="AN284" s="575"/>
      <c r="AO284" s="575"/>
      <c r="AP284" s="575"/>
      <c r="AQ284" s="575"/>
    </row>
    <row r="285" spans="1:43" ht="35.25" customHeight="1" thickTop="1" thickBot="1">
      <c r="A285" s="563">
        <v>17.100000000000001</v>
      </c>
      <c r="B285" s="564"/>
      <c r="C285" s="564"/>
      <c r="D285" s="564"/>
      <c r="E285" s="564"/>
      <c r="F285" s="587" t="s">
        <v>1347</v>
      </c>
      <c r="G285" s="609">
        <v>0</v>
      </c>
      <c r="H285" s="609">
        <v>0</v>
      </c>
      <c r="I285" s="567" t="str">
        <f t="shared" si="16"/>
        <v>No hay Programación</v>
      </c>
      <c r="J285" s="568" t="str">
        <f t="shared" si="17"/>
        <v>De acuerdo con lo programado</v>
      </c>
      <c r="K285" s="588"/>
      <c r="L285" s="581"/>
      <c r="M285" s="579"/>
      <c r="N285" s="572"/>
      <c r="O285" s="582"/>
      <c r="P285" s="581"/>
      <c r="Q285" s="579"/>
      <c r="R285" s="572"/>
      <c r="S285" s="582"/>
      <c r="T285" s="583"/>
      <c r="U285" s="579"/>
      <c r="V285" s="572"/>
      <c r="W285" s="582"/>
      <c r="X285" s="575"/>
      <c r="Y285" s="607">
        <v>0</v>
      </c>
      <c r="Z285" s="607">
        <v>0</v>
      </c>
      <c r="AA285" s="567" t="str">
        <f t="shared" si="18"/>
        <v>No hay Programación</v>
      </c>
      <c r="AB285" s="568" t="str">
        <f t="shared" si="19"/>
        <v>De acuerdo con lo programado</v>
      </c>
      <c r="AC285" s="575"/>
      <c r="AD285" s="575"/>
      <c r="AE285" s="575"/>
      <c r="AF285" s="576"/>
      <c r="AG285" s="576"/>
      <c r="AH285" s="575"/>
      <c r="AI285" s="575"/>
      <c r="AJ285" s="575"/>
      <c r="AK285" s="576"/>
      <c r="AL285" s="576"/>
      <c r="AM285" s="575"/>
      <c r="AN285" s="575"/>
      <c r="AO285" s="575"/>
      <c r="AP285" s="575"/>
      <c r="AQ285" s="575"/>
    </row>
    <row r="286" spans="1:43" ht="35.25" customHeight="1" thickTop="1" thickBot="1">
      <c r="A286" s="563">
        <v>17.2</v>
      </c>
      <c r="B286" s="564"/>
      <c r="C286" s="564"/>
      <c r="D286" s="564"/>
      <c r="E286" s="564"/>
      <c r="F286" s="577" t="s">
        <v>1348</v>
      </c>
      <c r="G286" s="605">
        <v>0</v>
      </c>
      <c r="H286" s="605">
        <v>0</v>
      </c>
      <c r="I286" s="567" t="str">
        <f t="shared" si="16"/>
        <v>No hay Programación</v>
      </c>
      <c r="J286" s="568" t="str">
        <f t="shared" si="17"/>
        <v>De acuerdo con lo programado</v>
      </c>
      <c r="K286" s="578"/>
      <c r="L286" s="581"/>
      <c r="M286" s="579"/>
      <c r="N286" s="572"/>
      <c r="O286" s="582"/>
      <c r="P286" s="581"/>
      <c r="Q286" s="579"/>
      <c r="R286" s="572"/>
      <c r="S286" s="582"/>
      <c r="T286" s="583"/>
      <c r="U286" s="579"/>
      <c r="V286" s="572"/>
      <c r="W286" s="582"/>
      <c r="X286" s="575"/>
      <c r="Y286" s="607">
        <v>0</v>
      </c>
      <c r="Z286" s="607">
        <v>0</v>
      </c>
      <c r="AA286" s="567" t="str">
        <f t="shared" si="18"/>
        <v>No hay Programación</v>
      </c>
      <c r="AB286" s="568" t="str">
        <f t="shared" si="19"/>
        <v>De acuerdo con lo programado</v>
      </c>
      <c r="AC286" s="575"/>
      <c r="AD286" s="575"/>
      <c r="AE286" s="575"/>
      <c r="AF286" s="576"/>
      <c r="AG286" s="576"/>
      <c r="AH286" s="575"/>
      <c r="AI286" s="575"/>
      <c r="AJ286" s="575"/>
      <c r="AK286" s="576"/>
      <c r="AL286" s="576"/>
      <c r="AM286" s="575"/>
      <c r="AN286" s="575"/>
      <c r="AO286" s="575"/>
      <c r="AP286" s="575"/>
      <c r="AQ286" s="575"/>
    </row>
    <row r="287" spans="1:43" ht="35.25" customHeight="1" thickTop="1" thickBot="1">
      <c r="A287" s="563">
        <v>17.3</v>
      </c>
      <c r="B287" s="564"/>
      <c r="C287" s="564"/>
      <c r="D287" s="564"/>
      <c r="E287" s="564"/>
      <c r="F287" s="577" t="s">
        <v>1349</v>
      </c>
      <c r="G287" s="605">
        <v>1</v>
      </c>
      <c r="H287" s="605">
        <v>1</v>
      </c>
      <c r="I287" s="567">
        <f t="shared" si="16"/>
        <v>1</v>
      </c>
      <c r="J287" s="568" t="str">
        <f t="shared" si="17"/>
        <v>De acuerdo con lo programado</v>
      </c>
      <c r="K287" s="578"/>
      <c r="L287" s="581"/>
      <c r="M287" s="579"/>
      <c r="N287" s="572"/>
      <c r="O287" s="582"/>
      <c r="P287" s="581"/>
      <c r="Q287" s="579"/>
      <c r="R287" s="572"/>
      <c r="S287" s="582"/>
      <c r="T287" s="583"/>
      <c r="U287" s="579"/>
      <c r="V287" s="572"/>
      <c r="W287" s="582"/>
      <c r="X287" s="575"/>
      <c r="Y287" s="607">
        <v>1</v>
      </c>
      <c r="Z287" s="607">
        <v>1</v>
      </c>
      <c r="AA287" s="567">
        <f t="shared" si="18"/>
        <v>1</v>
      </c>
      <c r="AB287" s="568" t="str">
        <f t="shared" si="19"/>
        <v>De acuerdo con lo programado</v>
      </c>
      <c r="AC287" s="575"/>
      <c r="AD287" s="575"/>
      <c r="AE287" s="575"/>
      <c r="AF287" s="576"/>
      <c r="AG287" s="576"/>
      <c r="AH287" s="575"/>
      <c r="AI287" s="575"/>
      <c r="AJ287" s="575"/>
      <c r="AK287" s="576"/>
      <c r="AL287" s="576"/>
      <c r="AM287" s="575"/>
      <c r="AN287" s="575"/>
      <c r="AO287" s="575"/>
      <c r="AP287" s="575"/>
      <c r="AQ287" s="575"/>
    </row>
    <row r="288" spans="1:43" ht="35.25" customHeight="1" thickTop="1" thickBot="1">
      <c r="A288" s="563">
        <v>17.399999999999999</v>
      </c>
      <c r="B288" s="564"/>
      <c r="C288" s="564"/>
      <c r="D288" s="564"/>
      <c r="E288" s="564"/>
      <c r="F288" s="577" t="s">
        <v>1350</v>
      </c>
      <c r="G288" s="605">
        <v>1</v>
      </c>
      <c r="H288" s="605">
        <v>1</v>
      </c>
      <c r="I288" s="567">
        <f t="shared" si="16"/>
        <v>1</v>
      </c>
      <c r="J288" s="568" t="str">
        <f t="shared" si="17"/>
        <v>De acuerdo con lo programado</v>
      </c>
      <c r="K288" s="578"/>
      <c r="L288" s="581"/>
      <c r="M288" s="579"/>
      <c r="N288" s="572"/>
      <c r="O288" s="582"/>
      <c r="P288" s="581"/>
      <c r="Q288" s="579"/>
      <c r="R288" s="572"/>
      <c r="S288" s="582"/>
      <c r="T288" s="583"/>
      <c r="U288" s="579"/>
      <c r="V288" s="572"/>
      <c r="W288" s="582"/>
      <c r="X288" s="575"/>
      <c r="Y288" s="607">
        <v>0</v>
      </c>
      <c r="Z288" s="607">
        <v>0</v>
      </c>
      <c r="AA288" s="567" t="str">
        <f t="shared" si="18"/>
        <v>No hay Programación</v>
      </c>
      <c r="AB288" s="568" t="str">
        <f t="shared" si="19"/>
        <v>De acuerdo con lo programado</v>
      </c>
      <c r="AC288" s="575"/>
      <c r="AD288" s="575"/>
      <c r="AE288" s="575"/>
      <c r="AF288" s="576"/>
      <c r="AG288" s="576"/>
      <c r="AH288" s="575"/>
      <c r="AI288" s="575"/>
      <c r="AJ288" s="575"/>
      <c r="AK288" s="576"/>
      <c r="AL288" s="576"/>
      <c r="AM288" s="575"/>
      <c r="AN288" s="575"/>
      <c r="AO288" s="575"/>
      <c r="AP288" s="575"/>
      <c r="AQ288" s="575"/>
    </row>
    <row r="289" spans="1:43" ht="35.25" customHeight="1" thickTop="1" thickBot="1">
      <c r="A289" s="563">
        <v>17.5</v>
      </c>
      <c r="B289" s="564"/>
      <c r="C289" s="564"/>
      <c r="D289" s="564"/>
      <c r="E289" s="564"/>
      <c r="F289" s="577" t="s">
        <v>1351</v>
      </c>
      <c r="G289" s="605">
        <v>1</v>
      </c>
      <c r="H289" s="605">
        <v>1</v>
      </c>
      <c r="I289" s="567">
        <f t="shared" si="16"/>
        <v>1</v>
      </c>
      <c r="J289" s="568" t="str">
        <f t="shared" si="17"/>
        <v>De acuerdo con lo programado</v>
      </c>
      <c r="K289" s="578"/>
      <c r="L289" s="581"/>
      <c r="M289" s="579"/>
      <c r="N289" s="572"/>
      <c r="O289" s="582"/>
      <c r="P289" s="581"/>
      <c r="Q289" s="579"/>
      <c r="R289" s="572"/>
      <c r="S289" s="582"/>
      <c r="T289" s="583"/>
      <c r="U289" s="579"/>
      <c r="V289" s="572"/>
      <c r="W289" s="582"/>
      <c r="X289" s="575"/>
      <c r="Y289" s="607">
        <v>1</v>
      </c>
      <c r="Z289" s="607">
        <v>1</v>
      </c>
      <c r="AA289" s="567">
        <f t="shared" si="18"/>
        <v>1</v>
      </c>
      <c r="AB289" s="568" t="str">
        <f t="shared" si="19"/>
        <v>De acuerdo con lo programado</v>
      </c>
      <c r="AC289" s="575"/>
      <c r="AD289" s="575"/>
      <c r="AE289" s="575"/>
      <c r="AF289" s="576"/>
      <c r="AG289" s="576"/>
      <c r="AH289" s="575"/>
      <c r="AI289" s="575"/>
      <c r="AJ289" s="575"/>
      <c r="AK289" s="576"/>
      <c r="AL289" s="576"/>
      <c r="AM289" s="575"/>
      <c r="AN289" s="575"/>
      <c r="AO289" s="575"/>
      <c r="AP289" s="575"/>
      <c r="AQ289" s="575"/>
    </row>
    <row r="290" spans="1:43" ht="35.25" customHeight="1" thickTop="1" thickBot="1">
      <c r="A290" s="563">
        <v>17.600000000000001</v>
      </c>
      <c r="B290" s="564"/>
      <c r="C290" s="564"/>
      <c r="D290" s="564"/>
      <c r="E290" s="564"/>
      <c r="F290" s="577" t="s">
        <v>1352</v>
      </c>
      <c r="G290" s="605">
        <v>1</v>
      </c>
      <c r="H290" s="605">
        <v>1</v>
      </c>
      <c r="I290" s="567">
        <f t="shared" si="16"/>
        <v>1</v>
      </c>
      <c r="J290" s="568" t="str">
        <f t="shared" si="17"/>
        <v>De acuerdo con lo programado</v>
      </c>
      <c r="K290" s="578"/>
      <c r="L290" s="581"/>
      <c r="M290" s="579"/>
      <c r="N290" s="572"/>
      <c r="O290" s="582"/>
      <c r="P290" s="581"/>
      <c r="Q290" s="579"/>
      <c r="R290" s="572"/>
      <c r="S290" s="582"/>
      <c r="T290" s="583"/>
      <c r="U290" s="579"/>
      <c r="V290" s="572"/>
      <c r="W290" s="582"/>
      <c r="X290" s="575"/>
      <c r="Y290" s="607">
        <v>0</v>
      </c>
      <c r="Z290" s="607">
        <v>0</v>
      </c>
      <c r="AA290" s="567" t="str">
        <f t="shared" si="18"/>
        <v>No hay Programación</v>
      </c>
      <c r="AB290" s="568" t="str">
        <f t="shared" si="19"/>
        <v>De acuerdo con lo programado</v>
      </c>
      <c r="AC290" s="575"/>
      <c r="AD290" s="575"/>
      <c r="AE290" s="575"/>
      <c r="AF290" s="576"/>
      <c r="AG290" s="576"/>
      <c r="AH290" s="575"/>
      <c r="AI290" s="575"/>
      <c r="AJ290" s="575"/>
      <c r="AK290" s="576"/>
      <c r="AL290" s="576"/>
      <c r="AM290" s="575"/>
      <c r="AN290" s="575"/>
      <c r="AO290" s="575"/>
      <c r="AP290" s="575"/>
      <c r="AQ290" s="575"/>
    </row>
    <row r="291" spans="1:43" ht="35.25" customHeight="1" thickTop="1" thickBot="1">
      <c r="A291" s="563">
        <v>18</v>
      </c>
      <c r="B291" s="564"/>
      <c r="C291" s="564"/>
      <c r="D291" s="564"/>
      <c r="E291" s="564"/>
      <c r="F291" s="565" t="s">
        <v>1353</v>
      </c>
      <c r="G291" s="604"/>
      <c r="H291" s="604"/>
      <c r="I291" s="567" t="str">
        <f t="shared" si="16"/>
        <v>No hay ejecución</v>
      </c>
      <c r="J291" s="568" t="str">
        <f t="shared" si="17"/>
        <v>NA</v>
      </c>
      <c r="K291" s="569"/>
      <c r="L291" s="581"/>
      <c r="M291" s="579"/>
      <c r="N291" s="572"/>
      <c r="O291" s="582"/>
      <c r="P291" s="581"/>
      <c r="Q291" s="579"/>
      <c r="R291" s="572"/>
      <c r="S291" s="582"/>
      <c r="T291" s="583"/>
      <c r="U291" s="579"/>
      <c r="V291" s="572"/>
      <c r="W291" s="582"/>
      <c r="X291" s="575"/>
      <c r="Y291" s="607"/>
      <c r="Z291" s="607"/>
      <c r="AA291" s="567" t="str">
        <f t="shared" si="18"/>
        <v>No hay ejecución</v>
      </c>
      <c r="AB291" s="568" t="str">
        <f t="shared" si="19"/>
        <v>NA</v>
      </c>
      <c r="AC291" s="575"/>
      <c r="AD291" s="575"/>
      <c r="AE291" s="575"/>
      <c r="AF291" s="576"/>
      <c r="AG291" s="576"/>
      <c r="AH291" s="575"/>
      <c r="AI291" s="575"/>
      <c r="AJ291" s="575"/>
      <c r="AK291" s="576"/>
      <c r="AL291" s="576"/>
      <c r="AM291" s="575"/>
      <c r="AN291" s="575"/>
      <c r="AO291" s="575"/>
      <c r="AP291" s="575"/>
      <c r="AQ291" s="575"/>
    </row>
    <row r="292" spans="1:43" ht="35.25" customHeight="1" thickTop="1" thickBot="1">
      <c r="A292" s="563">
        <v>18.100000000000001</v>
      </c>
      <c r="B292" s="564"/>
      <c r="C292" s="564"/>
      <c r="D292" s="564"/>
      <c r="E292" s="564"/>
      <c r="F292" s="587" t="s">
        <v>1354</v>
      </c>
      <c r="G292" s="609">
        <v>0</v>
      </c>
      <c r="H292" s="609">
        <v>0</v>
      </c>
      <c r="I292" s="567" t="str">
        <f t="shared" si="16"/>
        <v>No hay Programación</v>
      </c>
      <c r="J292" s="568" t="str">
        <f t="shared" si="17"/>
        <v>De acuerdo con lo programado</v>
      </c>
      <c r="K292" s="588"/>
      <c r="L292" s="581"/>
      <c r="M292" s="579"/>
      <c r="N292" s="572"/>
      <c r="O292" s="582"/>
      <c r="P292" s="581"/>
      <c r="Q292" s="579"/>
      <c r="R292" s="572"/>
      <c r="S292" s="582"/>
      <c r="T292" s="583"/>
      <c r="U292" s="579"/>
      <c r="V292" s="572"/>
      <c r="W292" s="582"/>
      <c r="X292" s="575"/>
      <c r="Y292" s="607">
        <v>0</v>
      </c>
      <c r="Z292" s="607">
        <v>0</v>
      </c>
      <c r="AA292" s="567" t="str">
        <f t="shared" si="18"/>
        <v>No hay Programación</v>
      </c>
      <c r="AB292" s="568" t="str">
        <f t="shared" si="19"/>
        <v>De acuerdo con lo programado</v>
      </c>
      <c r="AC292" s="575"/>
      <c r="AD292" s="575"/>
      <c r="AE292" s="575"/>
      <c r="AF292" s="576"/>
      <c r="AG292" s="576"/>
      <c r="AH292" s="575"/>
      <c r="AI292" s="575"/>
      <c r="AJ292" s="575"/>
      <c r="AK292" s="576"/>
      <c r="AL292" s="576"/>
      <c r="AM292" s="575"/>
      <c r="AN292" s="575"/>
      <c r="AO292" s="575"/>
      <c r="AP292" s="575"/>
      <c r="AQ292" s="575"/>
    </row>
    <row r="293" spans="1:43" ht="35.25" customHeight="1" thickTop="1" thickBot="1">
      <c r="A293" s="563">
        <v>18.2</v>
      </c>
      <c r="B293" s="564"/>
      <c r="C293" s="564"/>
      <c r="D293" s="564"/>
      <c r="E293" s="564"/>
      <c r="F293" s="587" t="s">
        <v>1355</v>
      </c>
      <c r="G293" s="609">
        <v>1</v>
      </c>
      <c r="H293" s="609">
        <v>1</v>
      </c>
      <c r="I293" s="567">
        <f t="shared" si="16"/>
        <v>1</v>
      </c>
      <c r="J293" s="568" t="str">
        <f t="shared" si="17"/>
        <v>De acuerdo con lo programado</v>
      </c>
      <c r="K293" s="588"/>
      <c r="L293" s="581"/>
      <c r="M293" s="579"/>
      <c r="N293" s="572"/>
      <c r="O293" s="582"/>
      <c r="P293" s="581"/>
      <c r="Q293" s="579"/>
      <c r="R293" s="572"/>
      <c r="S293" s="582"/>
      <c r="T293" s="583"/>
      <c r="U293" s="579"/>
      <c r="V293" s="572"/>
      <c r="W293" s="582"/>
      <c r="X293" s="575"/>
      <c r="Y293" s="607">
        <v>0</v>
      </c>
      <c r="Z293" s="607">
        <v>0</v>
      </c>
      <c r="AA293" s="567" t="str">
        <f t="shared" si="18"/>
        <v>No hay Programación</v>
      </c>
      <c r="AB293" s="568" t="str">
        <f t="shared" si="19"/>
        <v>De acuerdo con lo programado</v>
      </c>
      <c r="AC293" s="575"/>
      <c r="AD293" s="575"/>
      <c r="AE293" s="575"/>
      <c r="AF293" s="576"/>
      <c r="AG293" s="576"/>
      <c r="AH293" s="575"/>
      <c r="AI293" s="575"/>
      <c r="AJ293" s="575"/>
      <c r="AK293" s="576"/>
      <c r="AL293" s="576"/>
      <c r="AM293" s="575"/>
      <c r="AN293" s="575"/>
      <c r="AO293" s="575"/>
      <c r="AP293" s="575"/>
      <c r="AQ293" s="575"/>
    </row>
    <row r="294" spans="1:43" ht="35.25" customHeight="1" thickTop="1" thickBot="1">
      <c r="A294" s="563">
        <v>18.3</v>
      </c>
      <c r="B294" s="564"/>
      <c r="C294" s="564"/>
      <c r="D294" s="564"/>
      <c r="E294" s="564"/>
      <c r="F294" s="587" t="s">
        <v>1356</v>
      </c>
      <c r="G294" s="609">
        <v>0</v>
      </c>
      <c r="H294" s="609">
        <v>0</v>
      </c>
      <c r="I294" s="567" t="str">
        <f t="shared" si="16"/>
        <v>No hay Programación</v>
      </c>
      <c r="J294" s="568" t="str">
        <f t="shared" si="17"/>
        <v>De acuerdo con lo programado</v>
      </c>
      <c r="K294" s="588"/>
      <c r="L294" s="581"/>
      <c r="M294" s="579"/>
      <c r="N294" s="572"/>
      <c r="O294" s="582"/>
      <c r="P294" s="581"/>
      <c r="Q294" s="579"/>
      <c r="R294" s="572"/>
      <c r="S294" s="582"/>
      <c r="T294" s="583"/>
      <c r="U294" s="579"/>
      <c r="V294" s="572"/>
      <c r="W294" s="582"/>
      <c r="X294" s="575"/>
      <c r="Y294" s="607">
        <v>0</v>
      </c>
      <c r="Z294" s="607">
        <v>0</v>
      </c>
      <c r="AA294" s="567" t="str">
        <f t="shared" si="18"/>
        <v>No hay Programación</v>
      </c>
      <c r="AB294" s="568" t="str">
        <f t="shared" si="19"/>
        <v>De acuerdo con lo programado</v>
      </c>
      <c r="AC294" s="575"/>
      <c r="AD294" s="575"/>
      <c r="AE294" s="575"/>
      <c r="AF294" s="576"/>
      <c r="AG294" s="576"/>
      <c r="AH294" s="575"/>
      <c r="AI294" s="575"/>
      <c r="AJ294" s="575"/>
      <c r="AK294" s="576"/>
      <c r="AL294" s="576"/>
      <c r="AM294" s="575"/>
      <c r="AN294" s="575"/>
      <c r="AO294" s="575"/>
      <c r="AP294" s="575"/>
      <c r="AQ294" s="575"/>
    </row>
    <row r="295" spans="1:43" ht="35.25" customHeight="1" thickTop="1" thickBot="1">
      <c r="A295" s="563">
        <v>19</v>
      </c>
      <c r="B295" s="564"/>
      <c r="C295" s="564"/>
      <c r="D295" s="564"/>
      <c r="E295" s="564"/>
      <c r="F295" s="584" t="s">
        <v>1357</v>
      </c>
      <c r="G295" s="608"/>
      <c r="H295" s="608"/>
      <c r="I295" s="567" t="str">
        <f t="shared" si="16"/>
        <v>No hay ejecución</v>
      </c>
      <c r="J295" s="568" t="str">
        <f t="shared" si="17"/>
        <v>NA</v>
      </c>
      <c r="K295" s="586"/>
      <c r="L295" s="581"/>
      <c r="M295" s="579"/>
      <c r="N295" s="572"/>
      <c r="O295" s="582"/>
      <c r="P295" s="581"/>
      <c r="Q295" s="579"/>
      <c r="R295" s="572"/>
      <c r="S295" s="582"/>
      <c r="T295" s="583"/>
      <c r="U295" s="579"/>
      <c r="V295" s="572"/>
      <c r="W295" s="582"/>
      <c r="X295" s="575"/>
      <c r="Y295" s="607"/>
      <c r="Z295" s="607"/>
      <c r="AA295" s="567" t="str">
        <f t="shared" si="18"/>
        <v>No hay ejecución</v>
      </c>
      <c r="AB295" s="568" t="str">
        <f t="shared" si="19"/>
        <v>NA</v>
      </c>
      <c r="AC295" s="575"/>
      <c r="AD295" s="575"/>
      <c r="AE295" s="575"/>
      <c r="AF295" s="576"/>
      <c r="AG295" s="576"/>
      <c r="AH295" s="575"/>
      <c r="AI295" s="575"/>
      <c r="AJ295" s="575"/>
      <c r="AK295" s="576"/>
      <c r="AL295" s="576"/>
      <c r="AM295" s="575"/>
      <c r="AN295" s="575"/>
      <c r="AO295" s="575"/>
      <c r="AP295" s="575"/>
      <c r="AQ295" s="575"/>
    </row>
    <row r="296" spans="1:43" ht="35.25" customHeight="1" thickTop="1" thickBot="1">
      <c r="A296" s="563">
        <v>19.100000000000001</v>
      </c>
      <c r="B296" s="564"/>
      <c r="C296" s="564"/>
      <c r="D296" s="564"/>
      <c r="E296" s="564"/>
      <c r="F296" s="587" t="s">
        <v>1358</v>
      </c>
      <c r="G296" s="609">
        <v>1</v>
      </c>
      <c r="H296" s="609">
        <v>1</v>
      </c>
      <c r="I296" s="567">
        <f t="shared" si="16"/>
        <v>1</v>
      </c>
      <c r="J296" s="568" t="str">
        <f t="shared" si="17"/>
        <v>De acuerdo con lo programado</v>
      </c>
      <c r="K296" s="588"/>
      <c r="L296" s="581"/>
      <c r="M296" s="579"/>
      <c r="N296" s="572"/>
      <c r="O296" s="582"/>
      <c r="P296" s="581"/>
      <c r="Q296" s="579"/>
      <c r="R296" s="572"/>
      <c r="S296" s="582"/>
      <c r="T296" s="583"/>
      <c r="U296" s="579"/>
      <c r="V296" s="572"/>
      <c r="W296" s="582"/>
      <c r="X296" s="575"/>
      <c r="Y296" s="607">
        <v>0</v>
      </c>
      <c r="Z296" s="607">
        <v>0</v>
      </c>
      <c r="AA296" s="567" t="str">
        <f t="shared" si="18"/>
        <v>No hay Programación</v>
      </c>
      <c r="AB296" s="568" t="str">
        <f t="shared" si="19"/>
        <v>De acuerdo con lo programado</v>
      </c>
      <c r="AC296" s="575"/>
      <c r="AD296" s="575"/>
      <c r="AE296" s="575"/>
      <c r="AF296" s="576"/>
      <c r="AG296" s="576"/>
      <c r="AH296" s="575"/>
      <c r="AI296" s="575"/>
      <c r="AJ296" s="575"/>
      <c r="AK296" s="576"/>
      <c r="AL296" s="576"/>
      <c r="AM296" s="575"/>
      <c r="AN296" s="575"/>
      <c r="AO296" s="575"/>
      <c r="AP296" s="575"/>
      <c r="AQ296" s="575"/>
    </row>
    <row r="297" spans="1:43" ht="35.25" customHeight="1" thickTop="1" thickBot="1">
      <c r="A297" s="563">
        <v>19.2</v>
      </c>
      <c r="B297" s="564"/>
      <c r="C297" s="564"/>
      <c r="D297" s="564"/>
      <c r="E297" s="564"/>
      <c r="F297" s="587" t="s">
        <v>1359</v>
      </c>
      <c r="G297" s="609">
        <v>0</v>
      </c>
      <c r="H297" s="609">
        <v>0</v>
      </c>
      <c r="I297" s="567" t="str">
        <f t="shared" si="16"/>
        <v>No hay Programación</v>
      </c>
      <c r="J297" s="568" t="str">
        <f t="shared" si="17"/>
        <v>De acuerdo con lo programado</v>
      </c>
      <c r="K297" s="588"/>
      <c r="L297" s="581"/>
      <c r="M297" s="579"/>
      <c r="N297" s="572"/>
      <c r="O297" s="582"/>
      <c r="P297" s="581"/>
      <c r="Q297" s="579"/>
      <c r="R297" s="572"/>
      <c r="S297" s="582"/>
      <c r="T297" s="583"/>
      <c r="U297" s="579"/>
      <c r="V297" s="572"/>
      <c r="W297" s="582"/>
      <c r="X297" s="575"/>
      <c r="Y297" s="607">
        <v>0</v>
      </c>
      <c r="Z297" s="607">
        <v>0</v>
      </c>
      <c r="AA297" s="567" t="str">
        <f t="shared" si="18"/>
        <v>No hay Programación</v>
      </c>
      <c r="AB297" s="568" t="str">
        <f t="shared" si="19"/>
        <v>De acuerdo con lo programado</v>
      </c>
      <c r="AC297" s="575"/>
      <c r="AD297" s="575"/>
      <c r="AE297" s="575"/>
      <c r="AF297" s="576"/>
      <c r="AG297" s="576"/>
      <c r="AH297" s="575"/>
      <c r="AI297" s="575"/>
      <c r="AJ297" s="575"/>
      <c r="AK297" s="576"/>
      <c r="AL297" s="576"/>
      <c r="AM297" s="575"/>
      <c r="AN297" s="575"/>
      <c r="AO297" s="575"/>
      <c r="AP297" s="575"/>
      <c r="AQ297" s="575"/>
    </row>
    <row r="298" spans="1:43" ht="35.25" customHeight="1" thickTop="1" thickBot="1">
      <c r="A298" s="563">
        <v>19.2</v>
      </c>
      <c r="B298" s="564"/>
      <c r="C298" s="564"/>
      <c r="D298" s="564"/>
      <c r="E298" s="564"/>
      <c r="F298" s="587" t="s">
        <v>1359</v>
      </c>
      <c r="G298" s="609"/>
      <c r="H298" s="609"/>
      <c r="I298" s="567" t="str">
        <f t="shared" si="16"/>
        <v>No hay ejecución</v>
      </c>
      <c r="J298" s="568" t="str">
        <f t="shared" si="17"/>
        <v>NA</v>
      </c>
      <c r="K298" s="588"/>
      <c r="L298" s="581"/>
      <c r="M298" s="579"/>
      <c r="N298" s="572"/>
      <c r="O298" s="582"/>
      <c r="P298" s="581"/>
      <c r="Q298" s="579"/>
      <c r="R298" s="572"/>
      <c r="S298" s="582"/>
      <c r="T298" s="583"/>
      <c r="U298" s="579"/>
      <c r="V298" s="572"/>
      <c r="W298" s="582"/>
      <c r="X298" s="575"/>
      <c r="Y298" s="607"/>
      <c r="Z298" s="607"/>
      <c r="AA298" s="567" t="str">
        <f t="shared" si="18"/>
        <v>No hay ejecución</v>
      </c>
      <c r="AB298" s="568" t="str">
        <f t="shared" si="19"/>
        <v>NA</v>
      </c>
      <c r="AC298" s="575"/>
      <c r="AD298" s="575"/>
      <c r="AE298" s="575"/>
      <c r="AF298" s="576"/>
      <c r="AG298" s="576"/>
      <c r="AH298" s="575"/>
      <c r="AI298" s="575"/>
      <c r="AJ298" s="575"/>
      <c r="AK298" s="576"/>
      <c r="AL298" s="576"/>
      <c r="AM298" s="575"/>
      <c r="AN298" s="575"/>
      <c r="AO298" s="575"/>
      <c r="AP298" s="575"/>
      <c r="AQ298" s="575"/>
    </row>
    <row r="299" spans="1:43" ht="35.25" customHeight="1" thickTop="1" thickBot="1">
      <c r="A299" s="563">
        <v>19.2</v>
      </c>
      <c r="B299" s="564"/>
      <c r="C299" s="564"/>
      <c r="D299" s="564"/>
      <c r="E299" s="564"/>
      <c r="F299" s="587" t="s">
        <v>1359</v>
      </c>
      <c r="G299" s="609"/>
      <c r="H299" s="609"/>
      <c r="I299" s="567" t="str">
        <f t="shared" si="16"/>
        <v>No hay ejecución</v>
      </c>
      <c r="J299" s="568" t="str">
        <f t="shared" si="17"/>
        <v>NA</v>
      </c>
      <c r="K299" s="588"/>
      <c r="L299" s="581"/>
      <c r="M299" s="579"/>
      <c r="N299" s="572"/>
      <c r="O299" s="582"/>
      <c r="P299" s="581"/>
      <c r="Q299" s="579"/>
      <c r="R299" s="572"/>
      <c r="S299" s="582"/>
      <c r="T299" s="583"/>
      <c r="U299" s="579"/>
      <c r="V299" s="572"/>
      <c r="W299" s="582"/>
      <c r="X299" s="575"/>
      <c r="Y299" s="607"/>
      <c r="Z299" s="607"/>
      <c r="AA299" s="567" t="str">
        <f t="shared" si="18"/>
        <v>No hay ejecución</v>
      </c>
      <c r="AB299" s="568" t="str">
        <f t="shared" si="19"/>
        <v>NA</v>
      </c>
      <c r="AC299" s="575"/>
      <c r="AD299" s="575"/>
      <c r="AE299" s="575"/>
      <c r="AF299" s="576"/>
      <c r="AG299" s="576"/>
      <c r="AH299" s="575"/>
      <c r="AI299" s="575"/>
      <c r="AJ299" s="575"/>
      <c r="AK299" s="576"/>
      <c r="AL299" s="576"/>
      <c r="AM299" s="575"/>
      <c r="AN299" s="575"/>
      <c r="AO299" s="575"/>
      <c r="AP299" s="575"/>
      <c r="AQ299" s="575"/>
    </row>
    <row r="300" spans="1:43" ht="35.25" customHeight="1" thickTop="1" thickBot="1">
      <c r="A300" s="563">
        <v>19.3</v>
      </c>
      <c r="B300" s="564"/>
      <c r="C300" s="564"/>
      <c r="D300" s="564"/>
      <c r="E300" s="564"/>
      <c r="F300" s="587" t="s">
        <v>1360</v>
      </c>
      <c r="G300" s="609">
        <v>0</v>
      </c>
      <c r="H300" s="609">
        <v>0</v>
      </c>
      <c r="I300" s="567" t="str">
        <f t="shared" si="16"/>
        <v>No hay Programación</v>
      </c>
      <c r="J300" s="568" t="str">
        <f t="shared" si="17"/>
        <v>De acuerdo con lo programado</v>
      </c>
      <c r="K300" s="588"/>
      <c r="L300" s="581"/>
      <c r="M300" s="579"/>
      <c r="N300" s="572"/>
      <c r="O300" s="582"/>
      <c r="P300" s="581"/>
      <c r="Q300" s="579"/>
      <c r="R300" s="572"/>
      <c r="S300" s="582"/>
      <c r="T300" s="583"/>
      <c r="U300" s="579"/>
      <c r="V300" s="572"/>
      <c r="W300" s="582"/>
      <c r="X300" s="575"/>
      <c r="Y300" s="607">
        <v>0</v>
      </c>
      <c r="Z300" s="607">
        <v>0</v>
      </c>
      <c r="AA300" s="567" t="str">
        <f t="shared" si="18"/>
        <v>No hay Programación</v>
      </c>
      <c r="AB300" s="568" t="str">
        <f t="shared" si="19"/>
        <v>De acuerdo con lo programado</v>
      </c>
      <c r="AC300" s="575"/>
      <c r="AD300" s="575"/>
      <c r="AE300" s="575"/>
      <c r="AF300" s="576"/>
      <c r="AG300" s="576"/>
      <c r="AH300" s="575"/>
      <c r="AI300" s="575"/>
      <c r="AJ300" s="575"/>
      <c r="AK300" s="576"/>
      <c r="AL300" s="576"/>
      <c r="AM300" s="575"/>
      <c r="AN300" s="575"/>
      <c r="AO300" s="575"/>
      <c r="AP300" s="575"/>
      <c r="AQ300" s="575"/>
    </row>
    <row r="301" spans="1:43" ht="35.25" customHeight="1" thickTop="1" thickBot="1">
      <c r="A301" s="563">
        <v>19.3</v>
      </c>
      <c r="B301" s="564"/>
      <c r="C301" s="564"/>
      <c r="D301" s="564"/>
      <c r="E301" s="564"/>
      <c r="F301" s="587" t="s">
        <v>1360</v>
      </c>
      <c r="G301" s="609"/>
      <c r="H301" s="609"/>
      <c r="I301" s="567" t="str">
        <f t="shared" si="16"/>
        <v>No hay ejecución</v>
      </c>
      <c r="J301" s="568" t="str">
        <f t="shared" si="17"/>
        <v>NA</v>
      </c>
      <c r="K301" s="588"/>
      <c r="L301" s="581"/>
      <c r="M301" s="579"/>
      <c r="N301" s="572"/>
      <c r="O301" s="582"/>
      <c r="P301" s="581"/>
      <c r="Q301" s="579"/>
      <c r="R301" s="572"/>
      <c r="S301" s="582"/>
      <c r="T301" s="583"/>
      <c r="U301" s="579"/>
      <c r="V301" s="572"/>
      <c r="W301" s="582"/>
      <c r="X301" s="575"/>
      <c r="Y301" s="607"/>
      <c r="Z301" s="607"/>
      <c r="AA301" s="567" t="str">
        <f t="shared" si="18"/>
        <v>No hay ejecución</v>
      </c>
      <c r="AB301" s="568" t="str">
        <f t="shared" si="19"/>
        <v>NA</v>
      </c>
      <c r="AC301" s="575"/>
      <c r="AD301" s="575"/>
      <c r="AE301" s="575"/>
      <c r="AF301" s="576"/>
      <c r="AG301" s="576"/>
      <c r="AH301" s="575"/>
      <c r="AI301" s="575"/>
      <c r="AJ301" s="575"/>
      <c r="AK301" s="576"/>
      <c r="AL301" s="576"/>
      <c r="AM301" s="575"/>
      <c r="AN301" s="575"/>
      <c r="AO301" s="575"/>
      <c r="AP301" s="575"/>
      <c r="AQ301" s="575"/>
    </row>
    <row r="302" spans="1:43" ht="35.25" customHeight="1" thickTop="1" thickBot="1">
      <c r="A302" s="563">
        <v>19.3</v>
      </c>
      <c r="B302" s="564"/>
      <c r="C302" s="564"/>
      <c r="D302" s="564"/>
      <c r="E302" s="564"/>
      <c r="F302" s="587" t="s">
        <v>1360</v>
      </c>
      <c r="G302" s="609"/>
      <c r="H302" s="609"/>
      <c r="I302" s="567" t="str">
        <f t="shared" si="16"/>
        <v>No hay ejecución</v>
      </c>
      <c r="J302" s="568" t="str">
        <f t="shared" si="17"/>
        <v>NA</v>
      </c>
      <c r="K302" s="588"/>
      <c r="L302" s="581"/>
      <c r="M302" s="579"/>
      <c r="N302" s="572"/>
      <c r="O302" s="582"/>
      <c r="P302" s="581"/>
      <c r="Q302" s="579"/>
      <c r="R302" s="572"/>
      <c r="S302" s="582"/>
      <c r="T302" s="583"/>
      <c r="U302" s="579"/>
      <c r="V302" s="572"/>
      <c r="W302" s="582"/>
      <c r="X302" s="575"/>
      <c r="Y302" s="607"/>
      <c r="Z302" s="607"/>
      <c r="AA302" s="567" t="str">
        <f t="shared" si="18"/>
        <v>No hay ejecución</v>
      </c>
      <c r="AB302" s="568" t="str">
        <f t="shared" si="19"/>
        <v>NA</v>
      </c>
      <c r="AC302" s="575"/>
      <c r="AD302" s="575"/>
      <c r="AE302" s="575"/>
      <c r="AF302" s="576"/>
      <c r="AG302" s="576"/>
      <c r="AH302" s="575"/>
      <c r="AI302" s="575"/>
      <c r="AJ302" s="575"/>
      <c r="AK302" s="576"/>
      <c r="AL302" s="576"/>
      <c r="AM302" s="575"/>
      <c r="AN302" s="575"/>
      <c r="AO302" s="575"/>
      <c r="AP302" s="575"/>
      <c r="AQ302" s="575"/>
    </row>
    <row r="303" spans="1:43" ht="35.25" customHeight="1" thickTop="1" thickBot="1">
      <c r="A303" s="563">
        <v>20</v>
      </c>
      <c r="B303" s="564"/>
      <c r="C303" s="564"/>
      <c r="D303" s="564"/>
      <c r="E303" s="564"/>
      <c r="F303" s="584" t="s">
        <v>1361</v>
      </c>
      <c r="G303" s="608"/>
      <c r="H303" s="608"/>
      <c r="I303" s="567" t="str">
        <f t="shared" si="16"/>
        <v>No hay ejecución</v>
      </c>
      <c r="J303" s="568" t="str">
        <f t="shared" si="17"/>
        <v>NA</v>
      </c>
      <c r="K303" s="586"/>
      <c r="L303" s="581"/>
      <c r="M303" s="579"/>
      <c r="N303" s="572"/>
      <c r="O303" s="582"/>
      <c r="P303" s="581"/>
      <c r="Q303" s="579"/>
      <c r="R303" s="572"/>
      <c r="S303" s="582"/>
      <c r="T303" s="583"/>
      <c r="U303" s="579"/>
      <c r="V303" s="572"/>
      <c r="W303" s="582"/>
      <c r="X303" s="575"/>
      <c r="Y303" s="607"/>
      <c r="Z303" s="607"/>
      <c r="AA303" s="567" t="str">
        <f t="shared" si="18"/>
        <v>No hay ejecución</v>
      </c>
      <c r="AB303" s="568" t="str">
        <f t="shared" si="19"/>
        <v>NA</v>
      </c>
      <c r="AC303" s="575"/>
      <c r="AD303" s="575"/>
      <c r="AE303" s="575"/>
      <c r="AF303" s="576"/>
      <c r="AG303" s="576"/>
      <c r="AH303" s="575"/>
      <c r="AI303" s="575"/>
      <c r="AJ303" s="575"/>
      <c r="AK303" s="576"/>
      <c r="AL303" s="576"/>
      <c r="AM303" s="575"/>
      <c r="AN303" s="575"/>
      <c r="AO303" s="575"/>
      <c r="AP303" s="575"/>
      <c r="AQ303" s="575"/>
    </row>
    <row r="304" spans="1:43" ht="35.25" customHeight="1" thickTop="1" thickBot="1">
      <c r="A304" s="563">
        <v>20.100000000000001</v>
      </c>
      <c r="B304" s="564"/>
      <c r="C304" s="564"/>
      <c r="D304" s="564"/>
      <c r="E304" s="564"/>
      <c r="F304" s="577" t="s">
        <v>1362</v>
      </c>
      <c r="G304" s="605">
        <v>0</v>
      </c>
      <c r="H304" s="605">
        <v>0</v>
      </c>
      <c r="I304" s="567" t="str">
        <f t="shared" si="16"/>
        <v>No hay Programación</v>
      </c>
      <c r="J304" s="568" t="str">
        <f t="shared" si="17"/>
        <v>De acuerdo con lo programado</v>
      </c>
      <c r="K304" s="578"/>
      <c r="L304" s="581"/>
      <c r="M304" s="579"/>
      <c r="N304" s="572"/>
      <c r="O304" s="582"/>
      <c r="P304" s="581"/>
      <c r="Q304" s="579"/>
      <c r="R304" s="572"/>
      <c r="S304" s="582"/>
      <c r="T304" s="583"/>
      <c r="U304" s="579"/>
      <c r="V304" s="572"/>
      <c r="W304" s="582"/>
      <c r="X304" s="575"/>
      <c r="Y304" s="607">
        <v>0</v>
      </c>
      <c r="Z304" s="607">
        <v>0</v>
      </c>
      <c r="AA304" s="567" t="str">
        <f t="shared" si="18"/>
        <v>No hay Programación</v>
      </c>
      <c r="AB304" s="568" t="str">
        <f t="shared" si="19"/>
        <v>De acuerdo con lo programado</v>
      </c>
      <c r="AC304" s="575"/>
      <c r="AD304" s="575"/>
      <c r="AE304" s="575"/>
      <c r="AF304" s="576"/>
      <c r="AG304" s="576"/>
      <c r="AH304" s="575"/>
      <c r="AI304" s="575"/>
      <c r="AJ304" s="575"/>
      <c r="AK304" s="576"/>
      <c r="AL304" s="576"/>
      <c r="AM304" s="575"/>
      <c r="AN304" s="575"/>
      <c r="AO304" s="575"/>
      <c r="AP304" s="575"/>
      <c r="AQ304" s="575"/>
    </row>
    <row r="305" spans="1:43" ht="35.25" customHeight="1" thickTop="1" thickBot="1">
      <c r="A305" s="563">
        <v>20.100000000000001</v>
      </c>
      <c r="B305" s="564"/>
      <c r="C305" s="564"/>
      <c r="D305" s="564"/>
      <c r="E305" s="564"/>
      <c r="F305" s="577" t="s">
        <v>1362</v>
      </c>
      <c r="G305" s="605"/>
      <c r="H305" s="605"/>
      <c r="I305" s="567" t="str">
        <f t="shared" si="16"/>
        <v>No hay ejecución</v>
      </c>
      <c r="J305" s="568" t="str">
        <f t="shared" si="17"/>
        <v>NA</v>
      </c>
      <c r="K305" s="578"/>
      <c r="L305" s="581"/>
      <c r="M305" s="579"/>
      <c r="N305" s="572"/>
      <c r="O305" s="582"/>
      <c r="P305" s="581"/>
      <c r="Q305" s="579"/>
      <c r="R305" s="572"/>
      <c r="S305" s="582"/>
      <c r="T305" s="583"/>
      <c r="U305" s="579"/>
      <c r="V305" s="572"/>
      <c r="W305" s="582"/>
      <c r="X305" s="575"/>
      <c r="Y305" s="607"/>
      <c r="Z305" s="607"/>
      <c r="AA305" s="567" t="str">
        <f t="shared" si="18"/>
        <v>No hay ejecución</v>
      </c>
      <c r="AB305" s="568" t="str">
        <f t="shared" si="19"/>
        <v>NA</v>
      </c>
      <c r="AC305" s="575"/>
      <c r="AD305" s="575"/>
      <c r="AE305" s="575"/>
      <c r="AF305" s="576"/>
      <c r="AG305" s="576"/>
      <c r="AH305" s="575"/>
      <c r="AI305" s="575"/>
      <c r="AJ305" s="575"/>
      <c r="AK305" s="576"/>
      <c r="AL305" s="576"/>
      <c r="AM305" s="575"/>
      <c r="AN305" s="575"/>
      <c r="AO305" s="575"/>
      <c r="AP305" s="575"/>
      <c r="AQ305" s="575"/>
    </row>
    <row r="306" spans="1:43" ht="35.25" customHeight="1" thickTop="1" thickBot="1">
      <c r="A306" s="563">
        <v>20.100000000000001</v>
      </c>
      <c r="B306" s="564"/>
      <c r="C306" s="564"/>
      <c r="D306" s="564"/>
      <c r="E306" s="564"/>
      <c r="F306" s="577" t="s">
        <v>1362</v>
      </c>
      <c r="G306" s="605"/>
      <c r="H306" s="605"/>
      <c r="I306" s="567" t="str">
        <f t="shared" si="16"/>
        <v>No hay ejecución</v>
      </c>
      <c r="J306" s="568" t="str">
        <f t="shared" si="17"/>
        <v>NA</v>
      </c>
      <c r="K306" s="578"/>
      <c r="L306" s="581"/>
      <c r="M306" s="579"/>
      <c r="N306" s="572"/>
      <c r="O306" s="582"/>
      <c r="P306" s="581"/>
      <c r="Q306" s="579"/>
      <c r="R306" s="572"/>
      <c r="S306" s="582"/>
      <c r="T306" s="583"/>
      <c r="U306" s="579"/>
      <c r="V306" s="572"/>
      <c r="W306" s="582"/>
      <c r="X306" s="575"/>
      <c r="Y306" s="607"/>
      <c r="Z306" s="607"/>
      <c r="AA306" s="567" t="str">
        <f t="shared" si="18"/>
        <v>No hay ejecución</v>
      </c>
      <c r="AB306" s="568" t="str">
        <f t="shared" si="19"/>
        <v>NA</v>
      </c>
      <c r="AC306" s="575"/>
      <c r="AD306" s="575"/>
      <c r="AE306" s="575"/>
      <c r="AF306" s="576"/>
      <c r="AG306" s="576"/>
      <c r="AH306" s="575"/>
      <c r="AI306" s="575"/>
      <c r="AJ306" s="575"/>
      <c r="AK306" s="576"/>
      <c r="AL306" s="576"/>
      <c r="AM306" s="575"/>
      <c r="AN306" s="575"/>
      <c r="AO306" s="575"/>
      <c r="AP306" s="575"/>
      <c r="AQ306" s="575"/>
    </row>
    <row r="307" spans="1:43" ht="35.25" customHeight="1" thickTop="1" thickBot="1">
      <c r="A307" s="563">
        <v>20.2</v>
      </c>
      <c r="B307" s="564"/>
      <c r="C307" s="564"/>
      <c r="D307" s="564"/>
      <c r="E307" s="564"/>
      <c r="F307" s="577" t="s">
        <v>1363</v>
      </c>
      <c r="G307" s="605">
        <v>0</v>
      </c>
      <c r="H307" s="605">
        <v>0</v>
      </c>
      <c r="I307" s="567" t="str">
        <f t="shared" si="16"/>
        <v>No hay Programación</v>
      </c>
      <c r="J307" s="568" t="str">
        <f t="shared" si="17"/>
        <v>De acuerdo con lo programado</v>
      </c>
      <c r="K307" s="578"/>
      <c r="L307" s="581"/>
      <c r="M307" s="579"/>
      <c r="N307" s="572"/>
      <c r="O307" s="582"/>
      <c r="P307" s="581"/>
      <c r="Q307" s="579"/>
      <c r="R307" s="572"/>
      <c r="S307" s="582"/>
      <c r="T307" s="583"/>
      <c r="U307" s="579"/>
      <c r="V307" s="572"/>
      <c r="W307" s="582"/>
      <c r="X307" s="575"/>
      <c r="Y307" s="607">
        <v>0</v>
      </c>
      <c r="Z307" s="607">
        <v>0</v>
      </c>
      <c r="AA307" s="567" t="str">
        <f t="shared" si="18"/>
        <v>No hay Programación</v>
      </c>
      <c r="AB307" s="568" t="str">
        <f t="shared" si="19"/>
        <v>De acuerdo con lo programado</v>
      </c>
      <c r="AC307" s="575"/>
      <c r="AD307" s="575"/>
      <c r="AE307" s="575"/>
      <c r="AF307" s="576"/>
      <c r="AG307" s="576"/>
      <c r="AH307" s="575"/>
      <c r="AI307" s="575"/>
      <c r="AJ307" s="575"/>
      <c r="AK307" s="576"/>
      <c r="AL307" s="576"/>
      <c r="AM307" s="575"/>
      <c r="AN307" s="575"/>
      <c r="AO307" s="575"/>
      <c r="AP307" s="575"/>
      <c r="AQ307" s="575"/>
    </row>
    <row r="308" spans="1:43" ht="35.25" customHeight="1" thickTop="1" thickBot="1">
      <c r="A308" s="563">
        <v>20.3</v>
      </c>
      <c r="B308" s="564"/>
      <c r="C308" s="564"/>
      <c r="D308" s="564"/>
      <c r="E308" s="564"/>
      <c r="F308" s="577" t="s">
        <v>1364</v>
      </c>
      <c r="G308" s="605">
        <v>4</v>
      </c>
      <c r="H308" s="605">
        <v>4</v>
      </c>
      <c r="I308" s="567">
        <f t="shared" si="16"/>
        <v>1</v>
      </c>
      <c r="J308" s="568" t="str">
        <f t="shared" si="17"/>
        <v>De acuerdo con lo programado</v>
      </c>
      <c r="K308" s="578"/>
      <c r="L308" s="581"/>
      <c r="M308" s="579"/>
      <c r="N308" s="572"/>
      <c r="O308" s="582"/>
      <c r="P308" s="581"/>
      <c r="Q308" s="579"/>
      <c r="R308" s="572"/>
      <c r="S308" s="582"/>
      <c r="T308" s="583"/>
      <c r="U308" s="579"/>
      <c r="V308" s="572"/>
      <c r="W308" s="582"/>
      <c r="X308" s="575"/>
      <c r="Y308" s="607">
        <v>4</v>
      </c>
      <c r="Z308" s="607">
        <v>4</v>
      </c>
      <c r="AA308" s="567">
        <f t="shared" si="18"/>
        <v>1</v>
      </c>
      <c r="AB308" s="568" t="str">
        <f t="shared" si="19"/>
        <v>De acuerdo con lo programado</v>
      </c>
      <c r="AC308" s="575"/>
      <c r="AD308" s="575"/>
      <c r="AE308" s="575"/>
      <c r="AF308" s="576"/>
      <c r="AG308" s="576"/>
      <c r="AH308" s="575"/>
      <c r="AI308" s="575"/>
      <c r="AJ308" s="575"/>
      <c r="AK308" s="576"/>
      <c r="AL308" s="576"/>
      <c r="AM308" s="575"/>
      <c r="AN308" s="575"/>
      <c r="AO308" s="575"/>
      <c r="AP308" s="575"/>
      <c r="AQ308" s="575"/>
    </row>
    <row r="309" spans="1:43" ht="35.25" customHeight="1" thickTop="1" thickBot="1">
      <c r="A309" s="563">
        <v>20.3</v>
      </c>
      <c r="B309" s="564"/>
      <c r="C309" s="564"/>
      <c r="D309" s="564"/>
      <c r="E309" s="564"/>
      <c r="F309" s="577" t="s">
        <v>1364</v>
      </c>
      <c r="G309" s="605"/>
      <c r="H309" s="605"/>
      <c r="I309" s="567" t="str">
        <f t="shared" si="16"/>
        <v>No hay ejecución</v>
      </c>
      <c r="J309" s="568" t="str">
        <f t="shared" si="17"/>
        <v>NA</v>
      </c>
      <c r="K309" s="578"/>
      <c r="L309" s="581"/>
      <c r="M309" s="579"/>
      <c r="N309" s="572"/>
      <c r="O309" s="582"/>
      <c r="P309" s="581"/>
      <c r="Q309" s="579"/>
      <c r="R309" s="572"/>
      <c r="S309" s="582"/>
      <c r="T309" s="583"/>
      <c r="U309" s="579"/>
      <c r="V309" s="572"/>
      <c r="W309" s="582"/>
      <c r="X309" s="575"/>
      <c r="Y309" s="607"/>
      <c r="Z309" s="607"/>
      <c r="AA309" s="567" t="str">
        <f t="shared" si="18"/>
        <v>No hay ejecución</v>
      </c>
      <c r="AB309" s="568" t="str">
        <f t="shared" si="19"/>
        <v>NA</v>
      </c>
      <c r="AC309" s="575"/>
      <c r="AD309" s="575"/>
      <c r="AE309" s="575"/>
      <c r="AF309" s="576"/>
      <c r="AG309" s="576"/>
      <c r="AH309" s="575"/>
      <c r="AI309" s="575"/>
      <c r="AJ309" s="575"/>
      <c r="AK309" s="576"/>
      <c r="AL309" s="576"/>
      <c r="AM309" s="575"/>
      <c r="AN309" s="575"/>
      <c r="AO309" s="575"/>
      <c r="AP309" s="575"/>
      <c r="AQ309" s="575"/>
    </row>
    <row r="310" spans="1:43" ht="35.25" customHeight="1" thickTop="1" thickBot="1">
      <c r="A310" s="563">
        <v>20.3</v>
      </c>
      <c r="B310" s="564"/>
      <c r="C310" s="564"/>
      <c r="D310" s="564"/>
      <c r="E310" s="564"/>
      <c r="F310" s="577" t="s">
        <v>1364</v>
      </c>
      <c r="G310" s="605"/>
      <c r="H310" s="605"/>
      <c r="I310" s="567" t="str">
        <f t="shared" si="16"/>
        <v>No hay ejecución</v>
      </c>
      <c r="J310" s="568" t="str">
        <f t="shared" si="17"/>
        <v>NA</v>
      </c>
      <c r="K310" s="578"/>
      <c r="L310" s="581"/>
      <c r="M310" s="579"/>
      <c r="N310" s="572"/>
      <c r="O310" s="582"/>
      <c r="P310" s="581"/>
      <c r="Q310" s="579"/>
      <c r="R310" s="572"/>
      <c r="S310" s="582"/>
      <c r="T310" s="583"/>
      <c r="U310" s="579"/>
      <c r="V310" s="572"/>
      <c r="W310" s="582"/>
      <c r="X310" s="575"/>
      <c r="Y310" s="607"/>
      <c r="Z310" s="607"/>
      <c r="AA310" s="567" t="str">
        <f t="shared" si="18"/>
        <v>No hay ejecución</v>
      </c>
      <c r="AB310" s="568" t="str">
        <f t="shared" si="19"/>
        <v>NA</v>
      </c>
      <c r="AC310" s="575"/>
      <c r="AD310" s="575"/>
      <c r="AE310" s="575"/>
      <c r="AF310" s="576"/>
      <c r="AG310" s="576"/>
      <c r="AH310" s="575"/>
      <c r="AI310" s="575"/>
      <c r="AJ310" s="575"/>
      <c r="AK310" s="576"/>
      <c r="AL310" s="576"/>
      <c r="AM310" s="575"/>
      <c r="AN310" s="575"/>
      <c r="AO310" s="575"/>
      <c r="AP310" s="575"/>
      <c r="AQ310" s="575"/>
    </row>
    <row r="311" spans="1:43" ht="35.25" customHeight="1" thickTop="1" thickBot="1">
      <c r="A311" s="563">
        <v>20.3</v>
      </c>
      <c r="B311" s="564"/>
      <c r="C311" s="564"/>
      <c r="D311" s="564"/>
      <c r="E311" s="564"/>
      <c r="F311" s="577" t="s">
        <v>1364</v>
      </c>
      <c r="G311" s="605"/>
      <c r="H311" s="605"/>
      <c r="I311" s="567" t="str">
        <f t="shared" si="16"/>
        <v>No hay ejecución</v>
      </c>
      <c r="J311" s="568" t="str">
        <f t="shared" si="17"/>
        <v>NA</v>
      </c>
      <c r="K311" s="578"/>
      <c r="L311" s="581"/>
      <c r="M311" s="579"/>
      <c r="N311" s="572"/>
      <c r="O311" s="582"/>
      <c r="P311" s="581"/>
      <c r="Q311" s="579"/>
      <c r="R311" s="572"/>
      <c r="S311" s="582"/>
      <c r="T311" s="583"/>
      <c r="U311" s="579"/>
      <c r="V311" s="572"/>
      <c r="W311" s="582"/>
      <c r="X311" s="575"/>
      <c r="Y311" s="607"/>
      <c r="Z311" s="607"/>
      <c r="AA311" s="567" t="str">
        <f t="shared" si="18"/>
        <v>No hay ejecución</v>
      </c>
      <c r="AB311" s="568" t="str">
        <f t="shared" si="19"/>
        <v>NA</v>
      </c>
      <c r="AC311" s="575"/>
      <c r="AD311" s="575"/>
      <c r="AE311" s="575"/>
      <c r="AF311" s="576"/>
      <c r="AG311" s="576"/>
      <c r="AH311" s="575"/>
      <c r="AI311" s="575"/>
      <c r="AJ311" s="575"/>
      <c r="AK311" s="576"/>
      <c r="AL311" s="576"/>
      <c r="AM311" s="575"/>
      <c r="AN311" s="575"/>
      <c r="AO311" s="575"/>
      <c r="AP311" s="575"/>
      <c r="AQ311" s="575"/>
    </row>
    <row r="312" spans="1:43" ht="35.25" customHeight="1" thickTop="1" thickBot="1">
      <c r="A312" s="563">
        <v>20.3</v>
      </c>
      <c r="B312" s="564"/>
      <c r="C312" s="564"/>
      <c r="D312" s="564"/>
      <c r="E312" s="564"/>
      <c r="F312" s="577" t="s">
        <v>1364</v>
      </c>
      <c r="G312" s="605"/>
      <c r="H312" s="605"/>
      <c r="I312" s="567" t="str">
        <f t="shared" si="16"/>
        <v>No hay ejecución</v>
      </c>
      <c r="J312" s="568" t="str">
        <f t="shared" si="17"/>
        <v>NA</v>
      </c>
      <c r="K312" s="578"/>
      <c r="L312" s="581"/>
      <c r="M312" s="579"/>
      <c r="N312" s="572"/>
      <c r="O312" s="582"/>
      <c r="P312" s="581"/>
      <c r="Q312" s="579"/>
      <c r="R312" s="572"/>
      <c r="S312" s="582"/>
      <c r="T312" s="583"/>
      <c r="U312" s="579"/>
      <c r="V312" s="572"/>
      <c r="W312" s="582"/>
      <c r="X312" s="575"/>
      <c r="Y312" s="607"/>
      <c r="Z312" s="607"/>
      <c r="AA312" s="567" t="str">
        <f t="shared" si="18"/>
        <v>No hay ejecución</v>
      </c>
      <c r="AB312" s="568" t="str">
        <f t="shared" si="19"/>
        <v>NA</v>
      </c>
      <c r="AC312" s="575"/>
      <c r="AD312" s="575"/>
      <c r="AE312" s="575"/>
      <c r="AF312" s="576"/>
      <c r="AG312" s="576"/>
      <c r="AH312" s="575"/>
      <c r="AI312" s="575"/>
      <c r="AJ312" s="575"/>
      <c r="AK312" s="576"/>
      <c r="AL312" s="576"/>
      <c r="AM312" s="575"/>
      <c r="AN312" s="575"/>
      <c r="AO312" s="575"/>
      <c r="AP312" s="575"/>
      <c r="AQ312" s="575"/>
    </row>
    <row r="313" spans="1:43" ht="35.25" customHeight="1" thickTop="1" thickBot="1">
      <c r="A313" s="563">
        <v>20.3</v>
      </c>
      <c r="B313" s="564"/>
      <c r="C313" s="564"/>
      <c r="D313" s="564"/>
      <c r="E313" s="564"/>
      <c r="F313" s="577" t="s">
        <v>1364</v>
      </c>
      <c r="G313" s="605"/>
      <c r="H313" s="605"/>
      <c r="I313" s="567" t="str">
        <f t="shared" si="16"/>
        <v>No hay ejecución</v>
      </c>
      <c r="J313" s="568" t="str">
        <f t="shared" si="17"/>
        <v>NA</v>
      </c>
      <c r="K313" s="578"/>
      <c r="L313" s="581"/>
      <c r="M313" s="579"/>
      <c r="N313" s="572"/>
      <c r="O313" s="582"/>
      <c r="P313" s="581"/>
      <c r="Q313" s="579"/>
      <c r="R313" s="572"/>
      <c r="S313" s="582"/>
      <c r="T313" s="583"/>
      <c r="U313" s="579"/>
      <c r="V313" s="572"/>
      <c r="W313" s="582"/>
      <c r="X313" s="575"/>
      <c r="Y313" s="607"/>
      <c r="Z313" s="607"/>
      <c r="AA313" s="567" t="str">
        <f t="shared" si="18"/>
        <v>No hay ejecución</v>
      </c>
      <c r="AB313" s="568" t="str">
        <f t="shared" si="19"/>
        <v>NA</v>
      </c>
      <c r="AC313" s="575"/>
      <c r="AD313" s="575"/>
      <c r="AE313" s="575"/>
      <c r="AF313" s="576"/>
      <c r="AG313" s="576"/>
      <c r="AH313" s="575"/>
      <c r="AI313" s="575"/>
      <c r="AJ313" s="575"/>
      <c r="AK313" s="576"/>
      <c r="AL313" s="576"/>
      <c r="AM313" s="575"/>
      <c r="AN313" s="575"/>
      <c r="AO313" s="575"/>
      <c r="AP313" s="575"/>
      <c r="AQ313" s="575"/>
    </row>
    <row r="314" spans="1:43" ht="35.25" customHeight="1" thickTop="1" thickBot="1">
      <c r="A314" s="563">
        <v>20.399999999999999</v>
      </c>
      <c r="B314" s="564"/>
      <c r="C314" s="564"/>
      <c r="D314" s="564"/>
      <c r="E314" s="564"/>
      <c r="F314" s="577" t="s">
        <v>1365</v>
      </c>
      <c r="G314" s="605">
        <v>0</v>
      </c>
      <c r="H314" s="605">
        <v>0</v>
      </c>
      <c r="I314" s="567" t="str">
        <f t="shared" si="16"/>
        <v>No hay Programación</v>
      </c>
      <c r="J314" s="568" t="str">
        <f t="shared" si="17"/>
        <v>De acuerdo con lo programado</v>
      </c>
      <c r="K314" s="578"/>
      <c r="L314" s="581"/>
      <c r="M314" s="579"/>
      <c r="N314" s="572"/>
      <c r="O314" s="582"/>
      <c r="P314" s="581"/>
      <c r="Q314" s="579"/>
      <c r="R314" s="572"/>
      <c r="S314" s="582"/>
      <c r="T314" s="583"/>
      <c r="U314" s="579"/>
      <c r="V314" s="572"/>
      <c r="W314" s="582"/>
      <c r="X314" s="575"/>
      <c r="Y314" s="607">
        <v>0</v>
      </c>
      <c r="Z314" s="607">
        <v>0</v>
      </c>
      <c r="AA314" s="567" t="str">
        <f t="shared" si="18"/>
        <v>No hay Programación</v>
      </c>
      <c r="AB314" s="568" t="str">
        <f t="shared" si="19"/>
        <v>De acuerdo con lo programado</v>
      </c>
      <c r="AC314" s="575"/>
      <c r="AD314" s="575"/>
      <c r="AE314" s="575"/>
      <c r="AF314" s="576"/>
      <c r="AG314" s="576"/>
      <c r="AH314" s="575"/>
      <c r="AI314" s="575"/>
      <c r="AJ314" s="575"/>
      <c r="AK314" s="576"/>
      <c r="AL314" s="576"/>
      <c r="AM314" s="575"/>
      <c r="AN314" s="575"/>
      <c r="AO314" s="575"/>
      <c r="AP314" s="575"/>
      <c r="AQ314" s="575"/>
    </row>
    <row r="315" spans="1:43" ht="35.25" customHeight="1" thickTop="1" thickBot="1">
      <c r="A315" s="563">
        <v>20.399999999999999</v>
      </c>
      <c r="B315" s="564"/>
      <c r="C315" s="564"/>
      <c r="D315" s="564"/>
      <c r="E315" s="564"/>
      <c r="F315" s="577" t="s">
        <v>1365</v>
      </c>
      <c r="G315" s="605"/>
      <c r="H315" s="605"/>
      <c r="I315" s="567" t="str">
        <f t="shared" si="16"/>
        <v>No hay ejecución</v>
      </c>
      <c r="J315" s="568" t="str">
        <f t="shared" si="17"/>
        <v>NA</v>
      </c>
      <c r="K315" s="578"/>
      <c r="L315" s="581"/>
      <c r="M315" s="579"/>
      <c r="N315" s="572"/>
      <c r="O315" s="582"/>
      <c r="P315" s="581"/>
      <c r="Q315" s="579"/>
      <c r="R315" s="572"/>
      <c r="S315" s="582"/>
      <c r="T315" s="583"/>
      <c r="U315" s="579"/>
      <c r="V315" s="572"/>
      <c r="W315" s="582"/>
      <c r="X315" s="575"/>
      <c r="Y315" s="607"/>
      <c r="Z315" s="607"/>
      <c r="AA315" s="567" t="str">
        <f t="shared" si="18"/>
        <v>No hay ejecución</v>
      </c>
      <c r="AB315" s="568" t="str">
        <f t="shared" si="19"/>
        <v>NA</v>
      </c>
      <c r="AC315" s="575"/>
      <c r="AD315" s="575"/>
      <c r="AE315" s="575"/>
      <c r="AF315" s="576"/>
      <c r="AG315" s="576"/>
      <c r="AH315" s="575"/>
      <c r="AI315" s="575"/>
      <c r="AJ315" s="575"/>
      <c r="AK315" s="576"/>
      <c r="AL315" s="576"/>
      <c r="AM315" s="575"/>
      <c r="AN315" s="575"/>
      <c r="AO315" s="575"/>
      <c r="AP315" s="575"/>
      <c r="AQ315" s="575"/>
    </row>
    <row r="316" spans="1:43" ht="35.25" customHeight="1" thickTop="1" thickBot="1">
      <c r="A316" s="563">
        <v>20.5</v>
      </c>
      <c r="B316" s="564"/>
      <c r="C316" s="564"/>
      <c r="D316" s="564"/>
      <c r="E316" s="564"/>
      <c r="F316" s="577" t="s">
        <v>1366</v>
      </c>
      <c r="G316" s="605">
        <v>0</v>
      </c>
      <c r="H316" s="605">
        <v>0</v>
      </c>
      <c r="I316" s="567" t="str">
        <f t="shared" si="16"/>
        <v>No hay Programación</v>
      </c>
      <c r="J316" s="568" t="str">
        <f t="shared" si="17"/>
        <v>De acuerdo con lo programado</v>
      </c>
      <c r="K316" s="578"/>
      <c r="L316" s="581"/>
      <c r="M316" s="579"/>
      <c r="N316" s="572"/>
      <c r="O316" s="582"/>
      <c r="P316" s="581"/>
      <c r="Q316" s="579"/>
      <c r="R316" s="572"/>
      <c r="S316" s="582"/>
      <c r="T316" s="583"/>
      <c r="U316" s="579"/>
      <c r="V316" s="572"/>
      <c r="W316" s="582"/>
      <c r="X316" s="575"/>
      <c r="Y316" s="607">
        <v>0</v>
      </c>
      <c r="Z316" s="607">
        <v>0</v>
      </c>
      <c r="AA316" s="567" t="str">
        <f t="shared" si="18"/>
        <v>No hay Programación</v>
      </c>
      <c r="AB316" s="568" t="str">
        <f t="shared" si="19"/>
        <v>De acuerdo con lo programado</v>
      </c>
      <c r="AC316" s="575"/>
      <c r="AD316" s="575"/>
      <c r="AE316" s="575"/>
      <c r="AF316" s="576"/>
      <c r="AG316" s="576"/>
      <c r="AH316" s="575"/>
      <c r="AI316" s="575"/>
      <c r="AJ316" s="575"/>
      <c r="AK316" s="576"/>
      <c r="AL316" s="576"/>
      <c r="AM316" s="575"/>
      <c r="AN316" s="575"/>
      <c r="AO316" s="575"/>
      <c r="AP316" s="575"/>
      <c r="AQ316" s="575"/>
    </row>
    <row r="317" spans="1:43" ht="35.25" customHeight="1" thickTop="1" thickBot="1">
      <c r="A317" s="563">
        <v>20.6</v>
      </c>
      <c r="B317" s="564"/>
      <c r="C317" s="564"/>
      <c r="D317" s="564"/>
      <c r="E317" s="564"/>
      <c r="F317" s="577" t="s">
        <v>1367</v>
      </c>
      <c r="G317" s="605">
        <v>0</v>
      </c>
      <c r="H317" s="605">
        <v>0</v>
      </c>
      <c r="I317" s="567" t="str">
        <f t="shared" si="16"/>
        <v>No hay Programación</v>
      </c>
      <c r="J317" s="568" t="str">
        <f t="shared" si="17"/>
        <v>De acuerdo con lo programado</v>
      </c>
      <c r="K317" s="578"/>
      <c r="L317" s="581"/>
      <c r="M317" s="579"/>
      <c r="N317" s="572"/>
      <c r="O317" s="582"/>
      <c r="P317" s="581"/>
      <c r="Q317" s="579"/>
      <c r="R317" s="572"/>
      <c r="S317" s="582"/>
      <c r="T317" s="583"/>
      <c r="U317" s="579"/>
      <c r="V317" s="572"/>
      <c r="W317" s="582"/>
      <c r="X317" s="575"/>
      <c r="Y317" s="607">
        <v>0</v>
      </c>
      <c r="Z317" s="607">
        <v>0</v>
      </c>
      <c r="AA317" s="567" t="str">
        <f t="shared" si="18"/>
        <v>No hay Programación</v>
      </c>
      <c r="AB317" s="568" t="str">
        <f t="shared" si="19"/>
        <v>De acuerdo con lo programado</v>
      </c>
      <c r="AC317" s="575"/>
      <c r="AD317" s="575"/>
      <c r="AE317" s="575"/>
      <c r="AF317" s="576"/>
      <c r="AG317" s="576"/>
      <c r="AH317" s="575"/>
      <c r="AI317" s="575"/>
      <c r="AJ317" s="575"/>
      <c r="AK317" s="576"/>
      <c r="AL317" s="576"/>
      <c r="AM317" s="575"/>
      <c r="AN317" s="575"/>
      <c r="AO317" s="575"/>
      <c r="AP317" s="575"/>
      <c r="AQ317" s="575"/>
    </row>
    <row r="318" spans="1:43" ht="35.25" customHeight="1" thickTop="1" thickBot="1">
      <c r="A318" s="563">
        <v>20.6</v>
      </c>
      <c r="B318" s="564"/>
      <c r="C318" s="564"/>
      <c r="D318" s="564"/>
      <c r="E318" s="564"/>
      <c r="F318" s="577" t="s">
        <v>1367</v>
      </c>
      <c r="G318" s="605"/>
      <c r="H318" s="605"/>
      <c r="I318" s="567" t="str">
        <f t="shared" si="16"/>
        <v>No hay ejecución</v>
      </c>
      <c r="J318" s="568" t="str">
        <f t="shared" si="17"/>
        <v>NA</v>
      </c>
      <c r="K318" s="578"/>
      <c r="L318" s="581"/>
      <c r="M318" s="579"/>
      <c r="N318" s="572"/>
      <c r="O318" s="582"/>
      <c r="P318" s="581"/>
      <c r="Q318" s="579"/>
      <c r="R318" s="572"/>
      <c r="S318" s="582"/>
      <c r="T318" s="583"/>
      <c r="U318" s="579"/>
      <c r="V318" s="572"/>
      <c r="W318" s="582"/>
      <c r="X318" s="575"/>
      <c r="Y318" s="607"/>
      <c r="Z318" s="607"/>
      <c r="AA318" s="567" t="str">
        <f t="shared" si="18"/>
        <v>No hay ejecución</v>
      </c>
      <c r="AB318" s="568" t="str">
        <f t="shared" si="19"/>
        <v>NA</v>
      </c>
      <c r="AC318" s="575"/>
      <c r="AD318" s="575"/>
      <c r="AE318" s="575"/>
      <c r="AF318" s="576"/>
      <c r="AG318" s="576"/>
      <c r="AH318" s="575"/>
      <c r="AI318" s="575"/>
      <c r="AJ318" s="575"/>
      <c r="AK318" s="576"/>
      <c r="AL318" s="576"/>
      <c r="AM318" s="575"/>
      <c r="AN318" s="575"/>
      <c r="AO318" s="575"/>
      <c r="AP318" s="575"/>
      <c r="AQ318" s="575"/>
    </row>
    <row r="319" spans="1:43" ht="35.25" customHeight="1" thickTop="1" thickBot="1">
      <c r="A319" s="563">
        <v>20.7</v>
      </c>
      <c r="B319" s="564"/>
      <c r="C319" s="564"/>
      <c r="D319" s="564"/>
      <c r="E319" s="564"/>
      <c r="F319" s="577" t="s">
        <v>1368</v>
      </c>
      <c r="G319" s="605">
        <v>0</v>
      </c>
      <c r="H319" s="605">
        <v>0</v>
      </c>
      <c r="I319" s="567" t="str">
        <f t="shared" si="16"/>
        <v>No hay Programación</v>
      </c>
      <c r="J319" s="568" t="str">
        <f t="shared" si="17"/>
        <v>De acuerdo con lo programado</v>
      </c>
      <c r="K319" s="578"/>
      <c r="L319" s="581"/>
      <c r="M319" s="579"/>
      <c r="N319" s="572"/>
      <c r="O319" s="582"/>
      <c r="P319" s="581"/>
      <c r="Q319" s="579"/>
      <c r="R319" s="572"/>
      <c r="S319" s="582"/>
      <c r="T319" s="583"/>
      <c r="U319" s="579"/>
      <c r="V319" s="572"/>
      <c r="W319" s="582"/>
      <c r="X319" s="575"/>
      <c r="Y319" s="607">
        <v>0</v>
      </c>
      <c r="Z319" s="607">
        <v>0</v>
      </c>
      <c r="AA319" s="567" t="str">
        <f t="shared" si="18"/>
        <v>No hay Programación</v>
      </c>
      <c r="AB319" s="568" t="str">
        <f t="shared" si="19"/>
        <v>De acuerdo con lo programado</v>
      </c>
      <c r="AC319" s="575"/>
      <c r="AD319" s="575"/>
      <c r="AE319" s="575"/>
      <c r="AF319" s="576"/>
      <c r="AG319" s="576"/>
      <c r="AH319" s="575"/>
      <c r="AI319" s="575"/>
      <c r="AJ319" s="575"/>
      <c r="AK319" s="576"/>
      <c r="AL319" s="576"/>
      <c r="AM319" s="575"/>
      <c r="AN319" s="575"/>
      <c r="AO319" s="575"/>
      <c r="AP319" s="575"/>
      <c r="AQ319" s="575"/>
    </row>
    <row r="320" spans="1:43" ht="35.25" customHeight="1" thickTop="1" thickBot="1">
      <c r="A320" s="563">
        <v>20.7</v>
      </c>
      <c r="B320" s="564"/>
      <c r="C320" s="564"/>
      <c r="D320" s="564"/>
      <c r="E320" s="564"/>
      <c r="F320" s="577" t="s">
        <v>1368</v>
      </c>
      <c r="G320" s="605"/>
      <c r="H320" s="605"/>
      <c r="I320" s="567" t="str">
        <f t="shared" si="16"/>
        <v>No hay ejecución</v>
      </c>
      <c r="J320" s="568" t="str">
        <f t="shared" si="17"/>
        <v>NA</v>
      </c>
      <c r="K320" s="578"/>
      <c r="L320" s="581"/>
      <c r="M320" s="579"/>
      <c r="N320" s="572"/>
      <c r="O320" s="582"/>
      <c r="P320" s="581"/>
      <c r="Q320" s="579"/>
      <c r="R320" s="572"/>
      <c r="S320" s="582"/>
      <c r="T320" s="583"/>
      <c r="U320" s="579"/>
      <c r="V320" s="572"/>
      <c r="W320" s="582"/>
      <c r="X320" s="575"/>
      <c r="Y320" s="607"/>
      <c r="Z320" s="607"/>
      <c r="AA320" s="567" t="str">
        <f t="shared" si="18"/>
        <v>No hay ejecución</v>
      </c>
      <c r="AB320" s="568" t="str">
        <f t="shared" si="19"/>
        <v>NA</v>
      </c>
      <c r="AC320" s="575"/>
      <c r="AD320" s="575"/>
      <c r="AE320" s="575"/>
      <c r="AF320" s="576"/>
      <c r="AG320" s="576"/>
      <c r="AH320" s="575"/>
      <c r="AI320" s="575"/>
      <c r="AJ320" s="575"/>
      <c r="AK320" s="576"/>
      <c r="AL320" s="576"/>
      <c r="AM320" s="575"/>
      <c r="AN320" s="575"/>
      <c r="AO320" s="575"/>
      <c r="AP320" s="575"/>
      <c r="AQ320" s="575"/>
    </row>
    <row r="321" spans="1:43" ht="35.25" customHeight="1" thickTop="1" thickBot="1">
      <c r="A321" s="563">
        <v>20.7</v>
      </c>
      <c r="B321" s="564"/>
      <c r="C321" s="564"/>
      <c r="D321" s="564"/>
      <c r="E321" s="564"/>
      <c r="F321" s="577" t="s">
        <v>1368</v>
      </c>
      <c r="G321" s="605"/>
      <c r="H321" s="605"/>
      <c r="I321" s="567" t="str">
        <f t="shared" si="16"/>
        <v>No hay ejecución</v>
      </c>
      <c r="J321" s="568" t="str">
        <f t="shared" si="17"/>
        <v>NA</v>
      </c>
      <c r="K321" s="578"/>
      <c r="L321" s="581"/>
      <c r="M321" s="579"/>
      <c r="N321" s="572"/>
      <c r="O321" s="582"/>
      <c r="P321" s="581"/>
      <c r="Q321" s="579"/>
      <c r="R321" s="572"/>
      <c r="S321" s="582"/>
      <c r="T321" s="583"/>
      <c r="U321" s="579"/>
      <c r="V321" s="572"/>
      <c r="W321" s="582"/>
      <c r="X321" s="575"/>
      <c r="Y321" s="607"/>
      <c r="Z321" s="607"/>
      <c r="AA321" s="567" t="str">
        <f t="shared" si="18"/>
        <v>No hay ejecución</v>
      </c>
      <c r="AB321" s="568" t="str">
        <f t="shared" si="19"/>
        <v>NA</v>
      </c>
      <c r="AC321" s="575"/>
      <c r="AD321" s="575"/>
      <c r="AE321" s="575"/>
      <c r="AF321" s="576"/>
      <c r="AG321" s="576"/>
      <c r="AH321" s="575"/>
      <c r="AI321" s="575"/>
      <c r="AJ321" s="575"/>
      <c r="AK321" s="576"/>
      <c r="AL321" s="576"/>
      <c r="AM321" s="575"/>
      <c r="AN321" s="575"/>
      <c r="AO321" s="575"/>
      <c r="AP321" s="575"/>
      <c r="AQ321" s="575"/>
    </row>
    <row r="322" spans="1:43" ht="35.25" customHeight="1" thickTop="1" thickBot="1">
      <c r="A322" s="563">
        <v>21.7</v>
      </c>
      <c r="B322" s="564"/>
      <c r="C322" s="564"/>
      <c r="D322" s="564"/>
      <c r="E322" s="564"/>
      <c r="F322" s="577" t="s">
        <v>1368</v>
      </c>
      <c r="G322" s="605"/>
      <c r="H322" s="605"/>
      <c r="I322" s="567" t="str">
        <f t="shared" si="16"/>
        <v>No hay ejecución</v>
      </c>
      <c r="J322" s="568" t="str">
        <f t="shared" si="17"/>
        <v>NA</v>
      </c>
      <c r="K322" s="578"/>
      <c r="L322" s="581"/>
      <c r="M322" s="579"/>
      <c r="N322" s="572"/>
      <c r="O322" s="582"/>
      <c r="P322" s="581"/>
      <c r="Q322" s="579"/>
      <c r="R322" s="572"/>
      <c r="S322" s="582"/>
      <c r="T322" s="583"/>
      <c r="U322" s="579"/>
      <c r="V322" s="572"/>
      <c r="W322" s="582"/>
      <c r="X322" s="575"/>
      <c r="Y322" s="607"/>
      <c r="Z322" s="607"/>
      <c r="AA322" s="567" t="str">
        <f t="shared" si="18"/>
        <v>No hay ejecución</v>
      </c>
      <c r="AB322" s="568" t="str">
        <f t="shared" si="19"/>
        <v>NA</v>
      </c>
      <c r="AC322" s="575"/>
      <c r="AD322" s="575"/>
      <c r="AE322" s="575"/>
      <c r="AF322" s="576"/>
      <c r="AG322" s="576"/>
      <c r="AH322" s="575"/>
      <c r="AI322" s="575"/>
      <c r="AJ322" s="575"/>
      <c r="AK322" s="576"/>
      <c r="AL322" s="576"/>
      <c r="AM322" s="575"/>
      <c r="AN322" s="575"/>
      <c r="AO322" s="575"/>
      <c r="AP322" s="575"/>
      <c r="AQ322" s="575"/>
    </row>
    <row r="323" spans="1:43" ht="35.25" customHeight="1" thickTop="1" thickBot="1">
      <c r="A323" s="563">
        <v>20.8</v>
      </c>
      <c r="B323" s="564"/>
      <c r="C323" s="564"/>
      <c r="D323" s="564"/>
      <c r="E323" s="564"/>
      <c r="F323" s="577" t="s">
        <v>1369</v>
      </c>
      <c r="G323" s="605">
        <v>1</v>
      </c>
      <c r="H323" s="605">
        <v>1</v>
      </c>
      <c r="I323" s="567">
        <f t="shared" si="16"/>
        <v>1</v>
      </c>
      <c r="J323" s="568" t="str">
        <f t="shared" si="17"/>
        <v>De acuerdo con lo programado</v>
      </c>
      <c r="K323" s="578"/>
      <c r="L323" s="581"/>
      <c r="M323" s="579"/>
      <c r="N323" s="572"/>
      <c r="O323" s="582"/>
      <c r="P323" s="581"/>
      <c r="Q323" s="579"/>
      <c r="R323" s="572"/>
      <c r="S323" s="582"/>
      <c r="T323" s="583"/>
      <c r="U323" s="579"/>
      <c r="V323" s="572"/>
      <c r="W323" s="582"/>
      <c r="X323" s="575"/>
      <c r="Y323" s="607">
        <v>1</v>
      </c>
      <c r="Z323" s="607">
        <v>1</v>
      </c>
      <c r="AA323" s="567">
        <f t="shared" si="18"/>
        <v>1</v>
      </c>
      <c r="AB323" s="568" t="str">
        <f t="shared" si="19"/>
        <v>De acuerdo con lo programado</v>
      </c>
      <c r="AC323" s="575"/>
      <c r="AD323" s="575"/>
      <c r="AE323" s="575"/>
      <c r="AF323" s="576"/>
      <c r="AG323" s="576"/>
      <c r="AH323" s="575"/>
      <c r="AI323" s="575"/>
      <c r="AJ323" s="575"/>
      <c r="AK323" s="576"/>
      <c r="AL323" s="576"/>
      <c r="AM323" s="575"/>
      <c r="AN323" s="575"/>
      <c r="AO323" s="575"/>
      <c r="AP323" s="575"/>
      <c r="AQ323" s="575"/>
    </row>
    <row r="324" spans="1:43" ht="35.25" customHeight="1" thickTop="1" thickBot="1">
      <c r="A324" s="563">
        <v>20.8</v>
      </c>
      <c r="B324" s="564"/>
      <c r="C324" s="564"/>
      <c r="D324" s="564"/>
      <c r="E324" s="564"/>
      <c r="F324" s="577" t="s">
        <v>1369</v>
      </c>
      <c r="G324" s="605"/>
      <c r="H324" s="605"/>
      <c r="I324" s="567" t="str">
        <f t="shared" si="16"/>
        <v>No hay ejecución</v>
      </c>
      <c r="J324" s="568" t="str">
        <f t="shared" si="17"/>
        <v>NA</v>
      </c>
      <c r="K324" s="578"/>
      <c r="L324" s="581"/>
      <c r="M324" s="579"/>
      <c r="N324" s="572"/>
      <c r="O324" s="582"/>
      <c r="P324" s="581"/>
      <c r="Q324" s="579"/>
      <c r="R324" s="572"/>
      <c r="S324" s="582"/>
      <c r="T324" s="583"/>
      <c r="U324" s="579"/>
      <c r="V324" s="572"/>
      <c r="W324" s="582"/>
      <c r="X324" s="575"/>
      <c r="Y324" s="607"/>
      <c r="Z324" s="607"/>
      <c r="AA324" s="567" t="str">
        <f t="shared" si="18"/>
        <v>No hay ejecución</v>
      </c>
      <c r="AB324" s="568" t="str">
        <f t="shared" si="19"/>
        <v>NA</v>
      </c>
      <c r="AC324" s="575"/>
      <c r="AD324" s="575"/>
      <c r="AE324" s="575"/>
      <c r="AF324" s="576"/>
      <c r="AG324" s="576"/>
      <c r="AH324" s="575"/>
      <c r="AI324" s="575"/>
      <c r="AJ324" s="575"/>
      <c r="AK324" s="576"/>
      <c r="AL324" s="576"/>
      <c r="AM324" s="575"/>
      <c r="AN324" s="575"/>
      <c r="AO324" s="575"/>
      <c r="AP324" s="575"/>
      <c r="AQ324" s="575"/>
    </row>
    <row r="325" spans="1:43" ht="35.25" customHeight="1" thickTop="1" thickBot="1">
      <c r="A325" s="563">
        <v>20.8</v>
      </c>
      <c r="B325" s="564"/>
      <c r="C325" s="564"/>
      <c r="D325" s="564"/>
      <c r="E325" s="564"/>
      <c r="F325" s="577" t="s">
        <v>1369</v>
      </c>
      <c r="G325" s="605"/>
      <c r="H325" s="605"/>
      <c r="I325" s="567" t="str">
        <f t="shared" si="16"/>
        <v>No hay ejecución</v>
      </c>
      <c r="J325" s="568" t="str">
        <f t="shared" si="17"/>
        <v>NA</v>
      </c>
      <c r="K325" s="578"/>
      <c r="L325" s="581"/>
      <c r="M325" s="579"/>
      <c r="N325" s="572"/>
      <c r="O325" s="582"/>
      <c r="P325" s="581"/>
      <c r="Q325" s="579"/>
      <c r="R325" s="572"/>
      <c r="S325" s="582"/>
      <c r="T325" s="583"/>
      <c r="U325" s="579"/>
      <c r="V325" s="572"/>
      <c r="W325" s="582"/>
      <c r="X325" s="575"/>
      <c r="Y325" s="607"/>
      <c r="Z325" s="607"/>
      <c r="AA325" s="567" t="str">
        <f t="shared" si="18"/>
        <v>No hay ejecución</v>
      </c>
      <c r="AB325" s="568" t="str">
        <f t="shared" si="19"/>
        <v>NA</v>
      </c>
      <c r="AC325" s="575"/>
      <c r="AD325" s="575"/>
      <c r="AE325" s="575"/>
      <c r="AF325" s="576"/>
      <c r="AG325" s="576"/>
      <c r="AH325" s="575"/>
      <c r="AI325" s="575"/>
      <c r="AJ325" s="575"/>
      <c r="AK325" s="576"/>
      <c r="AL325" s="576"/>
      <c r="AM325" s="575"/>
      <c r="AN325" s="575"/>
      <c r="AO325" s="575"/>
      <c r="AP325" s="575"/>
      <c r="AQ325" s="575"/>
    </row>
    <row r="326" spans="1:43" ht="35.25" customHeight="1" thickTop="1" thickBot="1">
      <c r="A326" s="563">
        <v>20.9</v>
      </c>
      <c r="B326" s="564"/>
      <c r="C326" s="564"/>
      <c r="D326" s="564"/>
      <c r="E326" s="564"/>
      <c r="F326" s="577" t="s">
        <v>1370</v>
      </c>
      <c r="G326" s="605">
        <v>0</v>
      </c>
      <c r="H326" s="605">
        <v>0</v>
      </c>
      <c r="I326" s="567" t="str">
        <f t="shared" si="16"/>
        <v>No hay Programación</v>
      </c>
      <c r="J326" s="568" t="str">
        <f t="shared" si="17"/>
        <v>De acuerdo con lo programado</v>
      </c>
      <c r="K326" s="578"/>
      <c r="L326" s="581"/>
      <c r="M326" s="579"/>
      <c r="N326" s="572"/>
      <c r="O326" s="582"/>
      <c r="P326" s="581"/>
      <c r="Q326" s="579"/>
      <c r="R326" s="572"/>
      <c r="S326" s="582"/>
      <c r="T326" s="583"/>
      <c r="U326" s="579"/>
      <c r="V326" s="572"/>
      <c r="W326" s="582"/>
      <c r="X326" s="575"/>
      <c r="Y326" s="607">
        <v>0</v>
      </c>
      <c r="Z326" s="607">
        <v>0</v>
      </c>
      <c r="AA326" s="567" t="str">
        <f t="shared" si="18"/>
        <v>No hay Programación</v>
      </c>
      <c r="AB326" s="568" t="str">
        <f t="shared" si="19"/>
        <v>De acuerdo con lo programado</v>
      </c>
      <c r="AC326" s="575"/>
      <c r="AD326" s="575"/>
      <c r="AE326" s="575"/>
      <c r="AF326" s="576"/>
      <c r="AG326" s="576"/>
      <c r="AH326" s="575"/>
      <c r="AI326" s="575"/>
      <c r="AJ326" s="575"/>
      <c r="AK326" s="576"/>
      <c r="AL326" s="576"/>
      <c r="AM326" s="575"/>
      <c r="AN326" s="575"/>
      <c r="AO326" s="575"/>
      <c r="AP326" s="575"/>
      <c r="AQ326" s="575"/>
    </row>
    <row r="327" spans="1:43" ht="35.25" customHeight="1" thickTop="1" thickBot="1">
      <c r="A327" s="593">
        <v>20.100000000000001</v>
      </c>
      <c r="B327" s="564"/>
      <c r="C327" s="564"/>
      <c r="D327" s="564"/>
      <c r="E327" s="564"/>
      <c r="F327" s="577" t="s">
        <v>1371</v>
      </c>
      <c r="G327" s="605">
        <v>1</v>
      </c>
      <c r="H327" s="605">
        <v>0</v>
      </c>
      <c r="I327" s="567">
        <f t="shared" si="16"/>
        <v>0</v>
      </c>
      <c r="J327" s="568" t="str">
        <f t="shared" si="17"/>
        <v>En riesgo cumplimiento</v>
      </c>
      <c r="K327" s="578"/>
      <c r="L327" s="581"/>
      <c r="M327" s="579"/>
      <c r="N327" s="572"/>
      <c r="O327" s="582"/>
      <c r="P327" s="581"/>
      <c r="Q327" s="579"/>
      <c r="R327" s="572"/>
      <c r="S327" s="582"/>
      <c r="T327" s="583"/>
      <c r="U327" s="579"/>
      <c r="V327" s="572"/>
      <c r="W327" s="582"/>
      <c r="X327" s="575"/>
      <c r="Y327" s="607">
        <v>0</v>
      </c>
      <c r="Z327" s="607">
        <v>0</v>
      </c>
      <c r="AA327" s="567" t="str">
        <f t="shared" si="18"/>
        <v>No hay Programación</v>
      </c>
      <c r="AB327" s="568" t="str">
        <f t="shared" si="19"/>
        <v>De acuerdo con lo programado</v>
      </c>
      <c r="AC327" s="575"/>
      <c r="AD327" s="575"/>
      <c r="AE327" s="575"/>
      <c r="AF327" s="576"/>
      <c r="AG327" s="576"/>
      <c r="AH327" s="575"/>
      <c r="AI327" s="575"/>
      <c r="AJ327" s="575"/>
      <c r="AK327" s="576"/>
      <c r="AL327" s="576"/>
      <c r="AM327" s="575"/>
      <c r="AN327" s="575"/>
      <c r="AO327" s="575"/>
      <c r="AP327" s="575"/>
      <c r="AQ327" s="575"/>
    </row>
    <row r="328" spans="1:43" ht="35.25" customHeight="1" thickTop="1" thickBot="1">
      <c r="A328" s="593">
        <v>20.100000000000001</v>
      </c>
      <c r="B328" s="564"/>
      <c r="C328" s="564"/>
      <c r="D328" s="564"/>
      <c r="E328" s="564"/>
      <c r="F328" s="577" t="s">
        <v>1371</v>
      </c>
      <c r="G328" s="605"/>
      <c r="H328" s="605"/>
      <c r="I328" s="567" t="str">
        <f t="shared" si="16"/>
        <v>No hay ejecución</v>
      </c>
      <c r="J328" s="568" t="str">
        <f t="shared" si="17"/>
        <v>NA</v>
      </c>
      <c r="K328" s="578"/>
      <c r="L328" s="581"/>
      <c r="M328" s="579"/>
      <c r="N328" s="572"/>
      <c r="O328" s="582"/>
      <c r="P328" s="581"/>
      <c r="Q328" s="579"/>
      <c r="R328" s="572"/>
      <c r="S328" s="582"/>
      <c r="T328" s="583"/>
      <c r="U328" s="579"/>
      <c r="V328" s="572"/>
      <c r="W328" s="582"/>
      <c r="X328" s="575"/>
      <c r="Y328" s="607"/>
      <c r="Z328" s="607"/>
      <c r="AA328" s="567" t="str">
        <f t="shared" si="18"/>
        <v>No hay ejecución</v>
      </c>
      <c r="AB328" s="568" t="str">
        <f t="shared" si="19"/>
        <v>NA</v>
      </c>
      <c r="AC328" s="575"/>
      <c r="AD328" s="575"/>
      <c r="AE328" s="575"/>
      <c r="AF328" s="576"/>
      <c r="AG328" s="576"/>
      <c r="AH328" s="575"/>
      <c r="AI328" s="575"/>
      <c r="AJ328" s="575"/>
      <c r="AK328" s="576"/>
      <c r="AL328" s="576"/>
      <c r="AM328" s="575"/>
      <c r="AN328" s="575"/>
      <c r="AO328" s="575"/>
      <c r="AP328" s="575"/>
      <c r="AQ328" s="575"/>
    </row>
    <row r="329" spans="1:43" ht="35.25" customHeight="1" thickTop="1" thickBot="1">
      <c r="A329" s="593">
        <v>20.100000000000001</v>
      </c>
      <c r="B329" s="564"/>
      <c r="C329" s="564"/>
      <c r="D329" s="564"/>
      <c r="E329" s="564"/>
      <c r="F329" s="577" t="s">
        <v>1371</v>
      </c>
      <c r="G329" s="605"/>
      <c r="H329" s="605"/>
      <c r="I329" s="567" t="str">
        <f t="shared" si="16"/>
        <v>No hay ejecución</v>
      </c>
      <c r="J329" s="568" t="str">
        <f t="shared" si="17"/>
        <v>NA</v>
      </c>
      <c r="K329" s="578"/>
      <c r="L329" s="581"/>
      <c r="M329" s="579"/>
      <c r="N329" s="572"/>
      <c r="O329" s="582"/>
      <c r="P329" s="581"/>
      <c r="Q329" s="579"/>
      <c r="R329" s="572"/>
      <c r="S329" s="582"/>
      <c r="T329" s="583"/>
      <c r="U329" s="579"/>
      <c r="V329" s="572"/>
      <c r="W329" s="582"/>
      <c r="X329" s="575"/>
      <c r="Y329" s="607"/>
      <c r="Z329" s="607"/>
      <c r="AA329" s="567" t="str">
        <f t="shared" si="18"/>
        <v>No hay ejecución</v>
      </c>
      <c r="AB329" s="568" t="str">
        <f t="shared" si="19"/>
        <v>NA</v>
      </c>
      <c r="AC329" s="575"/>
      <c r="AD329" s="575"/>
      <c r="AE329" s="575"/>
      <c r="AF329" s="576"/>
      <c r="AG329" s="576"/>
      <c r="AH329" s="575"/>
      <c r="AI329" s="575"/>
      <c r="AJ329" s="575"/>
      <c r="AK329" s="576"/>
      <c r="AL329" s="576"/>
      <c r="AM329" s="575"/>
      <c r="AN329" s="575"/>
      <c r="AO329" s="575"/>
      <c r="AP329" s="575"/>
      <c r="AQ329" s="575"/>
    </row>
    <row r="330" spans="1:43" ht="35.25" customHeight="1" thickTop="1" thickBot="1">
      <c r="A330" s="593">
        <v>20.100000000000001</v>
      </c>
      <c r="B330" s="564"/>
      <c r="C330" s="564"/>
      <c r="D330" s="564"/>
      <c r="E330" s="564"/>
      <c r="F330" s="577" t="s">
        <v>1371</v>
      </c>
      <c r="G330" s="605"/>
      <c r="H330" s="605"/>
      <c r="I330" s="567" t="str">
        <f t="shared" si="16"/>
        <v>No hay ejecución</v>
      </c>
      <c r="J330" s="568" t="str">
        <f t="shared" si="17"/>
        <v>NA</v>
      </c>
      <c r="K330" s="578"/>
      <c r="L330" s="581"/>
      <c r="M330" s="579"/>
      <c r="N330" s="572"/>
      <c r="O330" s="582"/>
      <c r="P330" s="581"/>
      <c r="Q330" s="579"/>
      <c r="R330" s="572"/>
      <c r="S330" s="582"/>
      <c r="T330" s="583"/>
      <c r="U330" s="579"/>
      <c r="V330" s="572"/>
      <c r="W330" s="582"/>
      <c r="X330" s="575"/>
      <c r="Y330" s="607"/>
      <c r="Z330" s="607"/>
      <c r="AA330" s="567" t="str">
        <f t="shared" si="18"/>
        <v>No hay ejecución</v>
      </c>
      <c r="AB330" s="568" t="str">
        <f t="shared" si="19"/>
        <v>NA</v>
      </c>
      <c r="AC330" s="575"/>
      <c r="AD330" s="575"/>
      <c r="AE330" s="575"/>
      <c r="AF330" s="576"/>
      <c r="AG330" s="576"/>
      <c r="AH330" s="575"/>
      <c r="AI330" s="575"/>
      <c r="AJ330" s="575"/>
      <c r="AK330" s="576"/>
      <c r="AL330" s="576"/>
      <c r="AM330" s="575"/>
      <c r="AN330" s="575"/>
      <c r="AO330" s="575"/>
      <c r="AP330" s="575"/>
      <c r="AQ330" s="575"/>
    </row>
    <row r="331" spans="1:43" ht="35.25" customHeight="1" thickTop="1" thickBot="1">
      <c r="A331" s="593">
        <v>20.100000000000001</v>
      </c>
      <c r="B331" s="564"/>
      <c r="C331" s="564"/>
      <c r="D331" s="564"/>
      <c r="E331" s="564"/>
      <c r="F331" s="577" t="s">
        <v>1371</v>
      </c>
      <c r="G331" s="605"/>
      <c r="H331" s="605"/>
      <c r="I331" s="567" t="str">
        <f t="shared" si="16"/>
        <v>No hay ejecución</v>
      </c>
      <c r="J331" s="568" t="str">
        <f t="shared" si="17"/>
        <v>NA</v>
      </c>
      <c r="K331" s="578"/>
      <c r="L331" s="581"/>
      <c r="M331" s="579"/>
      <c r="N331" s="572"/>
      <c r="O331" s="582"/>
      <c r="P331" s="581"/>
      <c r="Q331" s="579"/>
      <c r="R331" s="572"/>
      <c r="S331" s="582"/>
      <c r="T331" s="583"/>
      <c r="U331" s="579"/>
      <c r="V331" s="572"/>
      <c r="W331" s="582"/>
      <c r="X331" s="575"/>
      <c r="Y331" s="607"/>
      <c r="Z331" s="607"/>
      <c r="AA331" s="567" t="str">
        <f t="shared" si="18"/>
        <v>No hay ejecución</v>
      </c>
      <c r="AB331" s="568" t="str">
        <f t="shared" si="19"/>
        <v>NA</v>
      </c>
      <c r="AC331" s="575"/>
      <c r="AD331" s="575"/>
      <c r="AE331" s="575"/>
      <c r="AF331" s="576"/>
      <c r="AG331" s="576"/>
      <c r="AH331" s="575"/>
      <c r="AI331" s="575"/>
      <c r="AJ331" s="575"/>
      <c r="AK331" s="576"/>
      <c r="AL331" s="576"/>
      <c r="AM331" s="575"/>
      <c r="AN331" s="575"/>
      <c r="AO331" s="575"/>
      <c r="AP331" s="575"/>
      <c r="AQ331" s="575"/>
    </row>
    <row r="332" spans="1:43" ht="35.25" customHeight="1" thickTop="1" thickBot="1">
      <c r="A332" s="593">
        <v>20.100000000000001</v>
      </c>
      <c r="B332" s="564"/>
      <c r="C332" s="564"/>
      <c r="D332" s="564"/>
      <c r="E332" s="564"/>
      <c r="F332" s="577" t="s">
        <v>1371</v>
      </c>
      <c r="G332" s="605"/>
      <c r="H332" s="605"/>
      <c r="I332" s="567" t="str">
        <f t="shared" si="16"/>
        <v>No hay ejecución</v>
      </c>
      <c r="J332" s="568" t="str">
        <f t="shared" si="17"/>
        <v>NA</v>
      </c>
      <c r="K332" s="578"/>
      <c r="L332" s="581"/>
      <c r="M332" s="579"/>
      <c r="N332" s="572"/>
      <c r="O332" s="582"/>
      <c r="P332" s="581"/>
      <c r="Q332" s="579"/>
      <c r="R332" s="572"/>
      <c r="S332" s="582"/>
      <c r="T332" s="583"/>
      <c r="U332" s="579"/>
      <c r="V332" s="572"/>
      <c r="W332" s="582"/>
      <c r="X332" s="575"/>
      <c r="Y332" s="607"/>
      <c r="Z332" s="607"/>
      <c r="AA332" s="567" t="str">
        <f t="shared" si="18"/>
        <v>No hay ejecución</v>
      </c>
      <c r="AB332" s="568" t="str">
        <f t="shared" si="19"/>
        <v>NA</v>
      </c>
      <c r="AC332" s="575"/>
      <c r="AD332" s="575"/>
      <c r="AE332" s="575"/>
      <c r="AF332" s="576"/>
      <c r="AG332" s="576"/>
      <c r="AH332" s="575"/>
      <c r="AI332" s="575"/>
      <c r="AJ332" s="575"/>
      <c r="AK332" s="576"/>
      <c r="AL332" s="576"/>
      <c r="AM332" s="575"/>
      <c r="AN332" s="575"/>
      <c r="AO332" s="575"/>
      <c r="AP332" s="575"/>
      <c r="AQ332" s="575"/>
    </row>
    <row r="333" spans="1:43" ht="35.25" customHeight="1" thickTop="1" thickBot="1">
      <c r="A333" s="563">
        <v>20.11</v>
      </c>
      <c r="B333" s="564"/>
      <c r="C333" s="564"/>
      <c r="D333" s="564"/>
      <c r="E333" s="564"/>
      <c r="F333" s="577" t="s">
        <v>1372</v>
      </c>
      <c r="G333" s="605">
        <v>0</v>
      </c>
      <c r="H333" s="605">
        <v>0</v>
      </c>
      <c r="I333" s="567" t="str">
        <f t="shared" si="16"/>
        <v>No hay Programación</v>
      </c>
      <c r="J333" s="568" t="str">
        <f t="shared" si="17"/>
        <v>De acuerdo con lo programado</v>
      </c>
      <c r="K333" s="578"/>
      <c r="L333" s="581"/>
      <c r="M333" s="579"/>
      <c r="N333" s="572"/>
      <c r="O333" s="582"/>
      <c r="P333" s="581"/>
      <c r="Q333" s="579"/>
      <c r="R333" s="572"/>
      <c r="S333" s="582"/>
      <c r="T333" s="583"/>
      <c r="U333" s="579"/>
      <c r="V333" s="572"/>
      <c r="W333" s="582"/>
      <c r="X333" s="575"/>
      <c r="Y333" s="607">
        <v>0</v>
      </c>
      <c r="Z333" s="607">
        <v>0</v>
      </c>
      <c r="AA333" s="567" t="str">
        <f t="shared" si="18"/>
        <v>No hay Programación</v>
      </c>
      <c r="AB333" s="568" t="str">
        <f t="shared" si="19"/>
        <v>De acuerdo con lo programado</v>
      </c>
      <c r="AC333" s="575"/>
      <c r="AD333" s="575"/>
      <c r="AE333" s="575"/>
      <c r="AF333" s="576"/>
      <c r="AG333" s="576"/>
      <c r="AH333" s="575"/>
      <c r="AI333" s="575"/>
      <c r="AJ333" s="575"/>
      <c r="AK333" s="576"/>
      <c r="AL333" s="576"/>
      <c r="AM333" s="575"/>
      <c r="AN333" s="575"/>
      <c r="AO333" s="575"/>
      <c r="AP333" s="575"/>
      <c r="AQ333" s="575"/>
    </row>
    <row r="334" spans="1:43" ht="35.25" customHeight="1" thickTop="1" thickBot="1">
      <c r="A334" s="563">
        <v>20.11</v>
      </c>
      <c r="B334" s="564"/>
      <c r="C334" s="564"/>
      <c r="D334" s="564"/>
      <c r="E334" s="564"/>
      <c r="F334" s="577" t="s">
        <v>1372</v>
      </c>
      <c r="G334" s="605"/>
      <c r="H334" s="605"/>
      <c r="I334" s="567" t="str">
        <f t="shared" ref="I334:I397" si="20">IF(H334="","No hay ejecución",IF(AND(G334=0),"No hay Programación", H334/G334))</f>
        <v>No hay ejecución</v>
      </c>
      <c r="J334" s="568" t="str">
        <f t="shared" ref="J334:J397" si="21">IF(I334="No hay ejecución","NA",IF(I334&gt;=90%,"De acuerdo con lo programado",IF(I334&gt;=51%,"Atraso Leve",IF(I334&lt;=50%,"En riesgo cumplimiento"))))</f>
        <v>NA</v>
      </c>
      <c r="K334" s="578"/>
      <c r="L334" s="581"/>
      <c r="M334" s="579"/>
      <c r="N334" s="572"/>
      <c r="O334" s="582"/>
      <c r="P334" s="581"/>
      <c r="Q334" s="579"/>
      <c r="R334" s="572"/>
      <c r="S334" s="582"/>
      <c r="T334" s="583"/>
      <c r="U334" s="579"/>
      <c r="V334" s="572"/>
      <c r="W334" s="582"/>
      <c r="X334" s="575"/>
      <c r="Y334" s="607"/>
      <c r="Z334" s="607"/>
      <c r="AA334" s="567" t="str">
        <f t="shared" ref="AA334:AA397" si="22">IF(Z334="","No hay ejecución",IF(AND(Y334=0),"No hay Programación", Z334/Y334))</f>
        <v>No hay ejecución</v>
      </c>
      <c r="AB334" s="568" t="str">
        <f t="shared" ref="AB334:AB397" si="23">IF(AA334="No hay ejecución","NA",IF(AA334&gt;=90%,"De acuerdo con lo programado",IF(AA334&gt;=51%,"Atraso Leve",IF(AA334&lt;=50%,"En riesgo cumplimiento"))))</f>
        <v>NA</v>
      </c>
      <c r="AC334" s="575"/>
      <c r="AD334" s="575"/>
      <c r="AE334" s="575"/>
      <c r="AF334" s="576"/>
      <c r="AG334" s="576"/>
      <c r="AH334" s="575"/>
      <c r="AI334" s="575"/>
      <c r="AJ334" s="575"/>
      <c r="AK334" s="576"/>
      <c r="AL334" s="576"/>
      <c r="AM334" s="575"/>
      <c r="AN334" s="575"/>
      <c r="AO334" s="575"/>
      <c r="AP334" s="575"/>
      <c r="AQ334" s="575"/>
    </row>
    <row r="335" spans="1:43" ht="35.25" customHeight="1" thickTop="1" thickBot="1">
      <c r="A335" s="563">
        <v>20.11</v>
      </c>
      <c r="B335" s="564"/>
      <c r="C335" s="564"/>
      <c r="D335" s="564"/>
      <c r="E335" s="564"/>
      <c r="F335" s="577" t="s">
        <v>1372</v>
      </c>
      <c r="G335" s="605"/>
      <c r="H335" s="605"/>
      <c r="I335" s="567" t="str">
        <f t="shared" si="20"/>
        <v>No hay ejecución</v>
      </c>
      <c r="J335" s="568" t="str">
        <f t="shared" si="21"/>
        <v>NA</v>
      </c>
      <c r="K335" s="578"/>
      <c r="L335" s="581"/>
      <c r="M335" s="579"/>
      <c r="N335" s="572"/>
      <c r="O335" s="582"/>
      <c r="P335" s="581"/>
      <c r="Q335" s="579"/>
      <c r="R335" s="572"/>
      <c r="S335" s="582"/>
      <c r="T335" s="583"/>
      <c r="U335" s="579"/>
      <c r="V335" s="572"/>
      <c r="W335" s="582"/>
      <c r="X335" s="575"/>
      <c r="Y335" s="607"/>
      <c r="Z335" s="607"/>
      <c r="AA335" s="567" t="str">
        <f t="shared" si="22"/>
        <v>No hay ejecución</v>
      </c>
      <c r="AB335" s="568" t="str">
        <f t="shared" si="23"/>
        <v>NA</v>
      </c>
      <c r="AC335" s="575"/>
      <c r="AD335" s="575"/>
      <c r="AE335" s="575"/>
      <c r="AF335" s="576"/>
      <c r="AG335" s="576"/>
      <c r="AH335" s="575"/>
      <c r="AI335" s="575"/>
      <c r="AJ335" s="575"/>
      <c r="AK335" s="576"/>
      <c r="AL335" s="576"/>
      <c r="AM335" s="575"/>
      <c r="AN335" s="575"/>
      <c r="AO335" s="575"/>
      <c r="AP335" s="575"/>
      <c r="AQ335" s="575"/>
    </row>
    <row r="336" spans="1:43" ht="35.25" customHeight="1" thickTop="1" thickBot="1">
      <c r="A336" s="563">
        <v>20.11</v>
      </c>
      <c r="B336" s="564"/>
      <c r="C336" s="564"/>
      <c r="D336" s="564"/>
      <c r="E336" s="564"/>
      <c r="F336" s="577" t="s">
        <v>1372</v>
      </c>
      <c r="G336" s="605"/>
      <c r="H336" s="605"/>
      <c r="I336" s="567" t="str">
        <f t="shared" si="20"/>
        <v>No hay ejecución</v>
      </c>
      <c r="J336" s="568" t="str">
        <f t="shared" si="21"/>
        <v>NA</v>
      </c>
      <c r="K336" s="578"/>
      <c r="L336" s="581"/>
      <c r="M336" s="579"/>
      <c r="N336" s="572"/>
      <c r="O336" s="582"/>
      <c r="P336" s="581"/>
      <c r="Q336" s="579"/>
      <c r="R336" s="572"/>
      <c r="S336" s="582"/>
      <c r="T336" s="583"/>
      <c r="U336" s="579"/>
      <c r="V336" s="572"/>
      <c r="W336" s="582"/>
      <c r="X336" s="575"/>
      <c r="Y336" s="607"/>
      <c r="Z336" s="607"/>
      <c r="AA336" s="567" t="str">
        <f t="shared" si="22"/>
        <v>No hay ejecución</v>
      </c>
      <c r="AB336" s="568" t="str">
        <f t="shared" si="23"/>
        <v>NA</v>
      </c>
      <c r="AC336" s="575"/>
      <c r="AD336" s="575"/>
      <c r="AE336" s="575"/>
      <c r="AF336" s="576"/>
      <c r="AG336" s="576"/>
      <c r="AH336" s="575"/>
      <c r="AI336" s="575"/>
      <c r="AJ336" s="575"/>
      <c r="AK336" s="576"/>
      <c r="AL336" s="576"/>
      <c r="AM336" s="575"/>
      <c r="AN336" s="575"/>
      <c r="AO336" s="575"/>
      <c r="AP336" s="575"/>
      <c r="AQ336" s="575"/>
    </row>
    <row r="337" spans="1:43" ht="46.2" thickTop="1" thickBot="1">
      <c r="A337" s="563">
        <v>20.11</v>
      </c>
      <c r="B337" s="564"/>
      <c r="C337" s="564"/>
      <c r="D337" s="564"/>
      <c r="E337" s="564"/>
      <c r="F337" s="577" t="s">
        <v>1372</v>
      </c>
      <c r="G337" s="605"/>
      <c r="H337" s="605"/>
      <c r="I337" s="567" t="str">
        <f t="shared" si="20"/>
        <v>No hay ejecución</v>
      </c>
      <c r="J337" s="568" t="str">
        <f t="shared" si="21"/>
        <v>NA</v>
      </c>
      <c r="K337" s="578"/>
      <c r="L337" s="581"/>
      <c r="M337" s="579"/>
      <c r="N337" s="572"/>
      <c r="O337" s="582"/>
      <c r="P337" s="581"/>
      <c r="Q337" s="579"/>
      <c r="R337" s="572"/>
      <c r="S337" s="582"/>
      <c r="T337" s="583"/>
      <c r="U337" s="579"/>
      <c r="V337" s="572"/>
      <c r="W337" s="582"/>
      <c r="X337" s="575"/>
      <c r="Y337" s="607"/>
      <c r="Z337" s="607"/>
      <c r="AA337" s="567" t="str">
        <f t="shared" si="22"/>
        <v>No hay ejecución</v>
      </c>
      <c r="AB337" s="568" t="str">
        <f t="shared" si="23"/>
        <v>NA</v>
      </c>
      <c r="AC337" s="575"/>
      <c r="AD337" s="575"/>
      <c r="AE337" s="575"/>
      <c r="AF337" s="576"/>
      <c r="AG337" s="576"/>
      <c r="AH337" s="575"/>
      <c r="AI337" s="575"/>
      <c r="AJ337" s="575"/>
      <c r="AK337" s="576"/>
      <c r="AL337" s="576"/>
      <c r="AM337" s="575"/>
      <c r="AN337" s="575"/>
      <c r="AO337" s="575"/>
      <c r="AP337" s="575"/>
      <c r="AQ337" s="575"/>
    </row>
    <row r="338" spans="1:43" ht="46.2" thickTop="1" thickBot="1">
      <c r="A338" s="563">
        <v>20.11</v>
      </c>
      <c r="B338" s="564"/>
      <c r="C338" s="564"/>
      <c r="D338" s="564"/>
      <c r="E338" s="564"/>
      <c r="F338" s="577" t="s">
        <v>1372</v>
      </c>
      <c r="G338" s="605"/>
      <c r="H338" s="605"/>
      <c r="I338" s="567" t="str">
        <f t="shared" si="20"/>
        <v>No hay ejecución</v>
      </c>
      <c r="J338" s="568" t="str">
        <f t="shared" si="21"/>
        <v>NA</v>
      </c>
      <c r="K338" s="578"/>
      <c r="L338" s="581"/>
      <c r="M338" s="579"/>
      <c r="N338" s="572"/>
      <c r="O338" s="582"/>
      <c r="P338" s="581"/>
      <c r="Q338" s="579"/>
      <c r="R338" s="572"/>
      <c r="S338" s="582"/>
      <c r="T338" s="583"/>
      <c r="U338" s="579"/>
      <c r="V338" s="572"/>
      <c r="W338" s="582"/>
      <c r="X338" s="575"/>
      <c r="Y338" s="607"/>
      <c r="Z338" s="607"/>
      <c r="AA338" s="567" t="str">
        <f t="shared" si="22"/>
        <v>No hay ejecución</v>
      </c>
      <c r="AB338" s="568" t="str">
        <f t="shared" si="23"/>
        <v>NA</v>
      </c>
      <c r="AC338" s="575"/>
      <c r="AD338" s="575"/>
      <c r="AE338" s="575"/>
      <c r="AF338" s="576"/>
      <c r="AG338" s="576"/>
      <c r="AH338" s="575"/>
      <c r="AI338" s="575"/>
      <c r="AJ338" s="575"/>
      <c r="AK338" s="576"/>
      <c r="AL338" s="576"/>
      <c r="AM338" s="575"/>
      <c r="AN338" s="575"/>
      <c r="AO338" s="575"/>
      <c r="AP338" s="575"/>
      <c r="AQ338" s="575"/>
    </row>
    <row r="339" spans="1:43" ht="46.2" thickTop="1" thickBot="1">
      <c r="A339" s="563">
        <v>20.11</v>
      </c>
      <c r="B339" s="564"/>
      <c r="C339" s="564"/>
      <c r="D339" s="564"/>
      <c r="E339" s="564"/>
      <c r="F339" s="577" t="s">
        <v>1372</v>
      </c>
      <c r="G339" s="605"/>
      <c r="H339" s="605"/>
      <c r="I339" s="567" t="str">
        <f t="shared" si="20"/>
        <v>No hay ejecución</v>
      </c>
      <c r="J339" s="568" t="str">
        <f t="shared" si="21"/>
        <v>NA</v>
      </c>
      <c r="K339" s="578"/>
      <c r="L339" s="581"/>
      <c r="M339" s="579"/>
      <c r="N339" s="572"/>
      <c r="O339" s="582"/>
      <c r="P339" s="581"/>
      <c r="Q339" s="579"/>
      <c r="R339" s="572"/>
      <c r="S339" s="582"/>
      <c r="T339" s="583"/>
      <c r="U339" s="579"/>
      <c r="V339" s="572"/>
      <c r="W339" s="582"/>
      <c r="X339" s="575"/>
      <c r="Y339" s="607"/>
      <c r="Z339" s="607"/>
      <c r="AA339" s="567" t="str">
        <f t="shared" si="22"/>
        <v>No hay ejecución</v>
      </c>
      <c r="AB339" s="568" t="str">
        <f t="shared" si="23"/>
        <v>NA</v>
      </c>
      <c r="AC339" s="575"/>
      <c r="AD339" s="575"/>
      <c r="AE339" s="575"/>
      <c r="AF339" s="576"/>
      <c r="AG339" s="576"/>
      <c r="AH339" s="575"/>
      <c r="AI339" s="575"/>
      <c r="AJ339" s="575"/>
      <c r="AK339" s="576"/>
      <c r="AL339" s="576"/>
      <c r="AM339" s="575"/>
      <c r="AN339" s="575"/>
      <c r="AO339" s="575"/>
      <c r="AP339" s="575"/>
      <c r="AQ339" s="575"/>
    </row>
    <row r="340" spans="1:43" ht="46.2" thickTop="1" thickBot="1">
      <c r="A340" s="563">
        <v>20.11</v>
      </c>
      <c r="B340" s="564"/>
      <c r="C340" s="564"/>
      <c r="D340" s="564"/>
      <c r="E340" s="564"/>
      <c r="F340" s="577" t="s">
        <v>1372</v>
      </c>
      <c r="G340" s="605"/>
      <c r="H340" s="605"/>
      <c r="I340" s="567" t="str">
        <f t="shared" si="20"/>
        <v>No hay ejecución</v>
      </c>
      <c r="J340" s="568" t="str">
        <f t="shared" si="21"/>
        <v>NA</v>
      </c>
      <c r="K340" s="578"/>
      <c r="L340" s="581"/>
      <c r="M340" s="579"/>
      <c r="N340" s="572"/>
      <c r="O340" s="582"/>
      <c r="P340" s="581"/>
      <c r="Q340" s="579"/>
      <c r="R340" s="572"/>
      <c r="S340" s="582"/>
      <c r="T340" s="583"/>
      <c r="U340" s="579"/>
      <c r="V340" s="572"/>
      <c r="W340" s="582"/>
      <c r="X340" s="575"/>
      <c r="Y340" s="607"/>
      <c r="Z340" s="607"/>
      <c r="AA340" s="567" t="str">
        <f t="shared" si="22"/>
        <v>No hay ejecución</v>
      </c>
      <c r="AB340" s="568" t="str">
        <f t="shared" si="23"/>
        <v>NA</v>
      </c>
      <c r="AC340" s="575"/>
      <c r="AD340" s="575"/>
      <c r="AE340" s="575"/>
      <c r="AF340" s="576"/>
      <c r="AG340" s="576"/>
      <c r="AH340" s="575"/>
      <c r="AI340" s="575"/>
      <c r="AJ340" s="575"/>
      <c r="AK340" s="576"/>
      <c r="AL340" s="576"/>
      <c r="AM340" s="575"/>
      <c r="AN340" s="575"/>
      <c r="AO340" s="575"/>
      <c r="AP340" s="575"/>
      <c r="AQ340" s="575"/>
    </row>
    <row r="341" spans="1:43" ht="46.2" thickTop="1" thickBot="1">
      <c r="A341" s="563">
        <v>20.11</v>
      </c>
      <c r="B341" s="564"/>
      <c r="C341" s="564"/>
      <c r="D341" s="564"/>
      <c r="E341" s="564"/>
      <c r="F341" s="577" t="s">
        <v>1372</v>
      </c>
      <c r="G341" s="605"/>
      <c r="H341" s="605"/>
      <c r="I341" s="567" t="str">
        <f t="shared" si="20"/>
        <v>No hay ejecución</v>
      </c>
      <c r="J341" s="568" t="str">
        <f t="shared" si="21"/>
        <v>NA</v>
      </c>
      <c r="K341" s="578"/>
      <c r="L341" s="581"/>
      <c r="M341" s="579"/>
      <c r="N341" s="572"/>
      <c r="O341" s="582"/>
      <c r="P341" s="581"/>
      <c r="Q341" s="579"/>
      <c r="R341" s="572"/>
      <c r="S341" s="582"/>
      <c r="T341" s="583"/>
      <c r="U341" s="579"/>
      <c r="V341" s="572"/>
      <c r="W341" s="582"/>
      <c r="X341" s="575"/>
      <c r="Y341" s="607"/>
      <c r="Z341" s="607"/>
      <c r="AA341" s="567" t="str">
        <f t="shared" si="22"/>
        <v>No hay ejecución</v>
      </c>
      <c r="AB341" s="568" t="str">
        <f t="shared" si="23"/>
        <v>NA</v>
      </c>
      <c r="AC341" s="575"/>
      <c r="AD341" s="575"/>
      <c r="AE341" s="575"/>
      <c r="AF341" s="576"/>
      <c r="AG341" s="576"/>
      <c r="AH341" s="575"/>
      <c r="AI341" s="575"/>
      <c r="AJ341" s="575"/>
      <c r="AK341" s="576"/>
      <c r="AL341" s="576"/>
      <c r="AM341" s="575"/>
      <c r="AN341" s="575"/>
      <c r="AO341" s="575"/>
      <c r="AP341" s="575"/>
      <c r="AQ341" s="575"/>
    </row>
    <row r="342" spans="1:43" ht="46.2" thickTop="1" thickBot="1">
      <c r="A342" s="563">
        <v>20.11</v>
      </c>
      <c r="B342" s="564"/>
      <c r="C342" s="564"/>
      <c r="D342" s="564"/>
      <c r="E342" s="564"/>
      <c r="F342" s="577" t="s">
        <v>1372</v>
      </c>
      <c r="G342" s="605"/>
      <c r="H342" s="605"/>
      <c r="I342" s="567" t="str">
        <f t="shared" si="20"/>
        <v>No hay ejecución</v>
      </c>
      <c r="J342" s="568" t="str">
        <f t="shared" si="21"/>
        <v>NA</v>
      </c>
      <c r="K342" s="578"/>
      <c r="L342" s="581"/>
      <c r="M342" s="579"/>
      <c r="N342" s="572"/>
      <c r="O342" s="582"/>
      <c r="P342" s="581"/>
      <c r="Q342" s="579"/>
      <c r="R342" s="572"/>
      <c r="S342" s="582"/>
      <c r="T342" s="583"/>
      <c r="U342" s="579"/>
      <c r="V342" s="572"/>
      <c r="W342" s="582"/>
      <c r="X342" s="575"/>
      <c r="Y342" s="607"/>
      <c r="Z342" s="607"/>
      <c r="AA342" s="567" t="str">
        <f t="shared" si="22"/>
        <v>No hay ejecución</v>
      </c>
      <c r="AB342" s="568" t="str">
        <f t="shared" si="23"/>
        <v>NA</v>
      </c>
      <c r="AC342" s="575"/>
      <c r="AD342" s="575"/>
      <c r="AE342" s="575"/>
      <c r="AF342" s="576"/>
      <c r="AG342" s="576"/>
      <c r="AH342" s="575"/>
      <c r="AI342" s="575"/>
      <c r="AJ342" s="575"/>
      <c r="AK342" s="576"/>
      <c r="AL342" s="576"/>
      <c r="AM342" s="575"/>
      <c r="AN342" s="575"/>
      <c r="AO342" s="575"/>
      <c r="AP342" s="575"/>
      <c r="AQ342" s="575"/>
    </row>
    <row r="343" spans="1:43" ht="46.2" thickTop="1" thickBot="1">
      <c r="A343" s="563">
        <v>20.11</v>
      </c>
      <c r="B343" s="564"/>
      <c r="C343" s="564"/>
      <c r="D343" s="564"/>
      <c r="E343" s="564"/>
      <c r="F343" s="577" t="s">
        <v>1372</v>
      </c>
      <c r="G343" s="605"/>
      <c r="H343" s="605"/>
      <c r="I343" s="567" t="str">
        <f t="shared" si="20"/>
        <v>No hay ejecución</v>
      </c>
      <c r="J343" s="568" t="str">
        <f t="shared" si="21"/>
        <v>NA</v>
      </c>
      <c r="K343" s="578"/>
      <c r="L343" s="581"/>
      <c r="M343" s="579"/>
      <c r="N343" s="572"/>
      <c r="O343" s="582"/>
      <c r="P343" s="581"/>
      <c r="Q343" s="579"/>
      <c r="R343" s="572"/>
      <c r="S343" s="582"/>
      <c r="T343" s="583"/>
      <c r="U343" s="579"/>
      <c r="V343" s="572"/>
      <c r="W343" s="582"/>
      <c r="X343" s="575"/>
      <c r="Y343" s="607"/>
      <c r="Z343" s="607"/>
      <c r="AA343" s="567" t="str">
        <f t="shared" si="22"/>
        <v>No hay ejecución</v>
      </c>
      <c r="AB343" s="568" t="str">
        <f t="shared" si="23"/>
        <v>NA</v>
      </c>
      <c r="AC343" s="575"/>
      <c r="AD343" s="575"/>
      <c r="AE343" s="575"/>
      <c r="AF343" s="576"/>
      <c r="AG343" s="576"/>
      <c r="AH343" s="575"/>
      <c r="AI343" s="575"/>
      <c r="AJ343" s="575"/>
      <c r="AK343" s="576"/>
      <c r="AL343" s="576"/>
      <c r="AM343" s="575"/>
      <c r="AN343" s="575"/>
      <c r="AO343" s="575"/>
      <c r="AP343" s="575"/>
      <c r="AQ343" s="575"/>
    </row>
    <row r="344" spans="1:43" ht="46.2" thickTop="1" thickBot="1">
      <c r="A344" s="563">
        <v>20.12</v>
      </c>
      <c r="B344" s="564"/>
      <c r="C344" s="564"/>
      <c r="D344" s="564"/>
      <c r="E344" s="564"/>
      <c r="F344" s="577" t="s">
        <v>1373</v>
      </c>
      <c r="G344" s="605">
        <v>0</v>
      </c>
      <c r="H344" s="605">
        <v>0</v>
      </c>
      <c r="I344" s="567" t="str">
        <f t="shared" si="20"/>
        <v>No hay Programación</v>
      </c>
      <c r="J344" s="568" t="str">
        <f t="shared" si="21"/>
        <v>De acuerdo con lo programado</v>
      </c>
      <c r="K344" s="578"/>
      <c r="L344" s="581"/>
      <c r="M344" s="579"/>
      <c r="N344" s="572"/>
      <c r="O344" s="582"/>
      <c r="P344" s="581"/>
      <c r="Q344" s="579"/>
      <c r="R344" s="572"/>
      <c r="S344" s="582"/>
      <c r="T344" s="583"/>
      <c r="U344" s="579"/>
      <c r="V344" s="572"/>
      <c r="W344" s="582"/>
      <c r="X344" s="575"/>
      <c r="Y344" s="607">
        <v>0</v>
      </c>
      <c r="Z344" s="607">
        <v>0</v>
      </c>
      <c r="AA344" s="567" t="str">
        <f t="shared" si="22"/>
        <v>No hay Programación</v>
      </c>
      <c r="AB344" s="568" t="str">
        <f t="shared" si="23"/>
        <v>De acuerdo con lo programado</v>
      </c>
      <c r="AC344" s="575"/>
      <c r="AD344" s="575"/>
      <c r="AE344" s="575"/>
      <c r="AF344" s="576"/>
      <c r="AG344" s="576"/>
      <c r="AH344" s="575"/>
      <c r="AI344" s="575"/>
      <c r="AJ344" s="575"/>
      <c r="AK344" s="576"/>
      <c r="AL344" s="576"/>
      <c r="AM344" s="575"/>
      <c r="AN344" s="575"/>
      <c r="AO344" s="575"/>
      <c r="AP344" s="575"/>
      <c r="AQ344" s="575"/>
    </row>
    <row r="345" spans="1:43" ht="35.25" customHeight="1" thickTop="1" thickBot="1">
      <c r="A345" s="563">
        <v>20.13</v>
      </c>
      <c r="B345" s="564"/>
      <c r="C345" s="564"/>
      <c r="D345" s="564"/>
      <c r="E345" s="564"/>
      <c r="F345" s="587" t="s">
        <v>1374</v>
      </c>
      <c r="G345" s="609">
        <v>0</v>
      </c>
      <c r="H345" s="609">
        <v>0</v>
      </c>
      <c r="I345" s="567" t="str">
        <f t="shared" si="20"/>
        <v>No hay Programación</v>
      </c>
      <c r="J345" s="568" t="str">
        <f t="shared" si="21"/>
        <v>De acuerdo con lo programado</v>
      </c>
      <c r="K345" s="588"/>
      <c r="L345" s="581"/>
      <c r="M345" s="579"/>
      <c r="N345" s="572"/>
      <c r="O345" s="582"/>
      <c r="P345" s="581"/>
      <c r="Q345" s="579"/>
      <c r="R345" s="572"/>
      <c r="S345" s="582"/>
      <c r="T345" s="583"/>
      <c r="U345" s="579"/>
      <c r="V345" s="572"/>
      <c r="W345" s="582"/>
      <c r="X345" s="575"/>
      <c r="Y345" s="607">
        <v>0</v>
      </c>
      <c r="Z345" s="607">
        <v>0</v>
      </c>
      <c r="AA345" s="567" t="str">
        <f t="shared" si="22"/>
        <v>No hay Programación</v>
      </c>
      <c r="AB345" s="568" t="str">
        <f t="shared" si="23"/>
        <v>De acuerdo con lo programado</v>
      </c>
      <c r="AC345" s="575"/>
      <c r="AD345" s="575"/>
      <c r="AE345" s="575"/>
      <c r="AF345" s="576"/>
      <c r="AG345" s="576"/>
      <c r="AH345" s="575"/>
      <c r="AI345" s="575"/>
      <c r="AJ345" s="575"/>
      <c r="AK345" s="576"/>
      <c r="AL345" s="576"/>
      <c r="AM345" s="575"/>
      <c r="AN345" s="575"/>
      <c r="AO345" s="575"/>
      <c r="AP345" s="575"/>
      <c r="AQ345" s="575"/>
    </row>
    <row r="346" spans="1:43" ht="35.25" customHeight="1" thickTop="1" thickBot="1">
      <c r="A346" s="563">
        <v>20.13</v>
      </c>
      <c r="B346" s="564"/>
      <c r="C346" s="564"/>
      <c r="D346" s="564"/>
      <c r="E346" s="564"/>
      <c r="F346" s="587" t="s">
        <v>1374</v>
      </c>
      <c r="G346" s="609"/>
      <c r="H346" s="609"/>
      <c r="I346" s="567" t="str">
        <f t="shared" si="20"/>
        <v>No hay ejecución</v>
      </c>
      <c r="J346" s="568" t="str">
        <f t="shared" si="21"/>
        <v>NA</v>
      </c>
      <c r="K346" s="588"/>
      <c r="L346" s="581"/>
      <c r="M346" s="579"/>
      <c r="N346" s="572"/>
      <c r="O346" s="582"/>
      <c r="P346" s="581"/>
      <c r="Q346" s="579"/>
      <c r="R346" s="572"/>
      <c r="S346" s="582"/>
      <c r="T346" s="583"/>
      <c r="U346" s="579"/>
      <c r="V346" s="572"/>
      <c r="W346" s="582"/>
      <c r="X346" s="575"/>
      <c r="Y346" s="607"/>
      <c r="Z346" s="607"/>
      <c r="AA346" s="567" t="str">
        <f t="shared" si="22"/>
        <v>No hay ejecución</v>
      </c>
      <c r="AB346" s="568" t="str">
        <f t="shared" si="23"/>
        <v>NA</v>
      </c>
      <c r="AC346" s="575"/>
      <c r="AD346" s="575"/>
      <c r="AE346" s="575"/>
      <c r="AF346" s="576"/>
      <c r="AG346" s="576"/>
      <c r="AH346" s="575"/>
      <c r="AI346" s="575"/>
      <c r="AJ346" s="575"/>
      <c r="AK346" s="576"/>
      <c r="AL346" s="576"/>
      <c r="AM346" s="575"/>
      <c r="AN346" s="575"/>
      <c r="AO346" s="575"/>
      <c r="AP346" s="575"/>
      <c r="AQ346" s="575"/>
    </row>
    <row r="347" spans="1:43" ht="35.25" customHeight="1" thickTop="1" thickBot="1">
      <c r="A347" s="563">
        <v>20.13</v>
      </c>
      <c r="B347" s="564"/>
      <c r="C347" s="564"/>
      <c r="D347" s="564"/>
      <c r="E347" s="564"/>
      <c r="F347" s="587" t="s">
        <v>1374</v>
      </c>
      <c r="G347" s="609"/>
      <c r="H347" s="609"/>
      <c r="I347" s="567" t="str">
        <f t="shared" si="20"/>
        <v>No hay ejecución</v>
      </c>
      <c r="J347" s="568" t="str">
        <f t="shared" si="21"/>
        <v>NA</v>
      </c>
      <c r="K347" s="588"/>
      <c r="L347" s="581"/>
      <c r="M347" s="579"/>
      <c r="N347" s="572"/>
      <c r="O347" s="582"/>
      <c r="P347" s="581"/>
      <c r="Q347" s="579"/>
      <c r="R347" s="572"/>
      <c r="S347" s="582"/>
      <c r="T347" s="583"/>
      <c r="U347" s="579"/>
      <c r="V347" s="572"/>
      <c r="W347" s="582"/>
      <c r="X347" s="575"/>
      <c r="Y347" s="607"/>
      <c r="Z347" s="607"/>
      <c r="AA347" s="567" t="str">
        <f t="shared" si="22"/>
        <v>No hay ejecución</v>
      </c>
      <c r="AB347" s="568" t="str">
        <f t="shared" si="23"/>
        <v>NA</v>
      </c>
      <c r="AC347" s="575"/>
      <c r="AD347" s="575"/>
      <c r="AE347" s="575"/>
      <c r="AF347" s="576"/>
      <c r="AG347" s="576"/>
      <c r="AH347" s="575"/>
      <c r="AI347" s="575"/>
      <c r="AJ347" s="575"/>
      <c r="AK347" s="576"/>
      <c r="AL347" s="576"/>
      <c r="AM347" s="575"/>
      <c r="AN347" s="575"/>
      <c r="AO347" s="575"/>
      <c r="AP347" s="575"/>
      <c r="AQ347" s="575"/>
    </row>
    <row r="348" spans="1:43" ht="35.25" customHeight="1" thickTop="1" thickBot="1">
      <c r="A348" s="563">
        <v>20.13</v>
      </c>
      <c r="B348" s="564"/>
      <c r="C348" s="564"/>
      <c r="D348" s="564"/>
      <c r="E348" s="564"/>
      <c r="F348" s="587" t="s">
        <v>1374</v>
      </c>
      <c r="G348" s="609"/>
      <c r="H348" s="609"/>
      <c r="I348" s="567" t="str">
        <f t="shared" si="20"/>
        <v>No hay ejecución</v>
      </c>
      <c r="J348" s="568" t="str">
        <f t="shared" si="21"/>
        <v>NA</v>
      </c>
      <c r="K348" s="588"/>
      <c r="L348" s="581"/>
      <c r="M348" s="579"/>
      <c r="N348" s="572"/>
      <c r="O348" s="582"/>
      <c r="P348" s="581"/>
      <c r="Q348" s="579"/>
      <c r="R348" s="572"/>
      <c r="S348" s="582"/>
      <c r="T348" s="583"/>
      <c r="U348" s="579"/>
      <c r="V348" s="572"/>
      <c r="W348" s="582"/>
      <c r="X348" s="575"/>
      <c r="Y348" s="607"/>
      <c r="Z348" s="607"/>
      <c r="AA348" s="567" t="str">
        <f t="shared" si="22"/>
        <v>No hay ejecución</v>
      </c>
      <c r="AB348" s="568" t="str">
        <f t="shared" si="23"/>
        <v>NA</v>
      </c>
      <c r="AC348" s="575"/>
      <c r="AD348" s="575"/>
      <c r="AE348" s="575"/>
      <c r="AF348" s="576"/>
      <c r="AG348" s="576"/>
      <c r="AH348" s="575"/>
      <c r="AI348" s="575"/>
      <c r="AJ348" s="575"/>
      <c r="AK348" s="576"/>
      <c r="AL348" s="576"/>
      <c r="AM348" s="575"/>
      <c r="AN348" s="575"/>
      <c r="AO348" s="575"/>
      <c r="AP348" s="575"/>
      <c r="AQ348" s="575"/>
    </row>
    <row r="349" spans="1:43" ht="35.25" customHeight="1" thickTop="1" thickBot="1">
      <c r="A349" s="563">
        <v>20.13</v>
      </c>
      <c r="B349" s="564"/>
      <c r="C349" s="564"/>
      <c r="D349" s="564"/>
      <c r="E349" s="564"/>
      <c r="F349" s="587" t="s">
        <v>1374</v>
      </c>
      <c r="G349" s="609"/>
      <c r="H349" s="609"/>
      <c r="I349" s="567" t="str">
        <f t="shared" si="20"/>
        <v>No hay ejecución</v>
      </c>
      <c r="J349" s="568" t="str">
        <f t="shared" si="21"/>
        <v>NA</v>
      </c>
      <c r="K349" s="588"/>
      <c r="L349" s="581"/>
      <c r="M349" s="579"/>
      <c r="N349" s="572"/>
      <c r="O349" s="582"/>
      <c r="P349" s="581"/>
      <c r="Q349" s="579"/>
      <c r="R349" s="572"/>
      <c r="S349" s="582"/>
      <c r="T349" s="583"/>
      <c r="U349" s="579"/>
      <c r="V349" s="572"/>
      <c r="W349" s="582"/>
      <c r="X349" s="575"/>
      <c r="Y349" s="607"/>
      <c r="Z349" s="607"/>
      <c r="AA349" s="567" t="str">
        <f t="shared" si="22"/>
        <v>No hay ejecución</v>
      </c>
      <c r="AB349" s="568" t="str">
        <f t="shared" si="23"/>
        <v>NA</v>
      </c>
      <c r="AC349" s="575"/>
      <c r="AD349" s="575"/>
      <c r="AE349" s="575"/>
      <c r="AF349" s="576"/>
      <c r="AG349" s="576"/>
      <c r="AH349" s="575"/>
      <c r="AI349" s="575"/>
      <c r="AJ349" s="575"/>
      <c r="AK349" s="576"/>
      <c r="AL349" s="576"/>
      <c r="AM349" s="575"/>
      <c r="AN349" s="575"/>
      <c r="AO349" s="575"/>
      <c r="AP349" s="575"/>
      <c r="AQ349" s="575"/>
    </row>
    <row r="350" spans="1:43" ht="35.25" customHeight="1" thickTop="1" thickBot="1">
      <c r="A350" s="563">
        <v>20.13</v>
      </c>
      <c r="B350" s="564"/>
      <c r="C350" s="564"/>
      <c r="D350" s="564"/>
      <c r="E350" s="564"/>
      <c r="F350" s="587" t="s">
        <v>1374</v>
      </c>
      <c r="G350" s="609"/>
      <c r="H350" s="609"/>
      <c r="I350" s="567" t="str">
        <f t="shared" si="20"/>
        <v>No hay ejecución</v>
      </c>
      <c r="J350" s="568" t="str">
        <f t="shared" si="21"/>
        <v>NA</v>
      </c>
      <c r="K350" s="588"/>
      <c r="L350" s="581"/>
      <c r="M350" s="579"/>
      <c r="N350" s="572"/>
      <c r="O350" s="582"/>
      <c r="P350" s="581"/>
      <c r="Q350" s="579"/>
      <c r="R350" s="572"/>
      <c r="S350" s="582"/>
      <c r="T350" s="583"/>
      <c r="U350" s="579"/>
      <c r="V350" s="572"/>
      <c r="W350" s="582"/>
      <c r="X350" s="575"/>
      <c r="Y350" s="607"/>
      <c r="Z350" s="607"/>
      <c r="AA350" s="567" t="str">
        <f t="shared" si="22"/>
        <v>No hay ejecución</v>
      </c>
      <c r="AB350" s="568" t="str">
        <f t="shared" si="23"/>
        <v>NA</v>
      </c>
      <c r="AC350" s="575"/>
      <c r="AD350" s="575"/>
      <c r="AE350" s="575"/>
      <c r="AF350" s="576"/>
      <c r="AG350" s="576"/>
      <c r="AH350" s="575"/>
      <c r="AI350" s="575"/>
      <c r="AJ350" s="575"/>
      <c r="AK350" s="576"/>
      <c r="AL350" s="576"/>
      <c r="AM350" s="575"/>
      <c r="AN350" s="575"/>
      <c r="AO350" s="575"/>
      <c r="AP350" s="575"/>
      <c r="AQ350" s="575"/>
    </row>
    <row r="351" spans="1:43" ht="35.25" customHeight="1" thickTop="1" thickBot="1">
      <c r="A351" s="563">
        <v>20.13</v>
      </c>
      <c r="B351" s="564"/>
      <c r="C351" s="564"/>
      <c r="D351" s="564"/>
      <c r="E351" s="564"/>
      <c r="F351" s="587" t="s">
        <v>1374</v>
      </c>
      <c r="G351" s="609"/>
      <c r="H351" s="609"/>
      <c r="I351" s="567" t="str">
        <f t="shared" si="20"/>
        <v>No hay ejecución</v>
      </c>
      <c r="J351" s="568" t="str">
        <f t="shared" si="21"/>
        <v>NA</v>
      </c>
      <c r="K351" s="588"/>
      <c r="L351" s="581"/>
      <c r="M351" s="579"/>
      <c r="N351" s="572"/>
      <c r="O351" s="582"/>
      <c r="P351" s="581"/>
      <c r="Q351" s="579"/>
      <c r="R351" s="572"/>
      <c r="S351" s="582"/>
      <c r="T351" s="583"/>
      <c r="U351" s="579"/>
      <c r="V351" s="572"/>
      <c r="W351" s="582"/>
      <c r="X351" s="575"/>
      <c r="Y351" s="607"/>
      <c r="Z351" s="607"/>
      <c r="AA351" s="567" t="str">
        <f t="shared" si="22"/>
        <v>No hay ejecución</v>
      </c>
      <c r="AB351" s="568" t="str">
        <f t="shared" si="23"/>
        <v>NA</v>
      </c>
      <c r="AC351" s="575"/>
      <c r="AD351" s="575"/>
      <c r="AE351" s="575"/>
      <c r="AF351" s="576"/>
      <c r="AG351" s="576"/>
      <c r="AH351" s="575"/>
      <c r="AI351" s="575"/>
      <c r="AJ351" s="575"/>
      <c r="AK351" s="576"/>
      <c r="AL351" s="576"/>
      <c r="AM351" s="575"/>
      <c r="AN351" s="575"/>
      <c r="AO351" s="575"/>
      <c r="AP351" s="575"/>
      <c r="AQ351" s="575"/>
    </row>
    <row r="352" spans="1:43" ht="35.25" customHeight="1" thickTop="1" thickBot="1">
      <c r="A352" s="563">
        <v>20.13</v>
      </c>
      <c r="B352" s="564"/>
      <c r="C352" s="564"/>
      <c r="D352" s="564"/>
      <c r="E352" s="564"/>
      <c r="F352" s="587" t="s">
        <v>1374</v>
      </c>
      <c r="G352" s="609"/>
      <c r="H352" s="609"/>
      <c r="I352" s="567" t="str">
        <f t="shared" si="20"/>
        <v>No hay ejecución</v>
      </c>
      <c r="J352" s="568" t="str">
        <f t="shared" si="21"/>
        <v>NA</v>
      </c>
      <c r="K352" s="588"/>
      <c r="L352" s="581"/>
      <c r="M352" s="579"/>
      <c r="N352" s="572"/>
      <c r="O352" s="582"/>
      <c r="P352" s="581"/>
      <c r="Q352" s="579"/>
      <c r="R352" s="572"/>
      <c r="S352" s="582"/>
      <c r="T352" s="583"/>
      <c r="U352" s="579"/>
      <c r="V352" s="572"/>
      <c r="W352" s="582"/>
      <c r="X352" s="575"/>
      <c r="Y352" s="607"/>
      <c r="Z352" s="607"/>
      <c r="AA352" s="567" t="str">
        <f t="shared" si="22"/>
        <v>No hay ejecución</v>
      </c>
      <c r="AB352" s="568" t="str">
        <f t="shared" si="23"/>
        <v>NA</v>
      </c>
      <c r="AC352" s="575"/>
      <c r="AD352" s="575"/>
      <c r="AE352" s="575"/>
      <c r="AF352" s="576"/>
      <c r="AG352" s="576"/>
      <c r="AH352" s="575"/>
      <c r="AI352" s="575"/>
      <c r="AJ352" s="575"/>
      <c r="AK352" s="576"/>
      <c r="AL352" s="576"/>
      <c r="AM352" s="575"/>
      <c r="AN352" s="575"/>
      <c r="AO352" s="575"/>
      <c r="AP352" s="575"/>
      <c r="AQ352" s="575"/>
    </row>
    <row r="353" spans="1:43" ht="35.25" customHeight="1" thickTop="1" thickBot="1">
      <c r="A353" s="563">
        <v>20.13</v>
      </c>
      <c r="B353" s="564"/>
      <c r="C353" s="564"/>
      <c r="D353" s="564"/>
      <c r="E353" s="564"/>
      <c r="F353" s="587" t="s">
        <v>1374</v>
      </c>
      <c r="G353" s="609"/>
      <c r="H353" s="609"/>
      <c r="I353" s="567" t="str">
        <f t="shared" si="20"/>
        <v>No hay ejecución</v>
      </c>
      <c r="J353" s="568" t="str">
        <f t="shared" si="21"/>
        <v>NA</v>
      </c>
      <c r="K353" s="588"/>
      <c r="L353" s="581"/>
      <c r="M353" s="579"/>
      <c r="N353" s="572"/>
      <c r="O353" s="582"/>
      <c r="P353" s="581"/>
      <c r="Q353" s="579"/>
      <c r="R353" s="572"/>
      <c r="S353" s="582"/>
      <c r="T353" s="583"/>
      <c r="U353" s="579"/>
      <c r="V353" s="572"/>
      <c r="W353" s="582"/>
      <c r="X353" s="575"/>
      <c r="Y353" s="607"/>
      <c r="Z353" s="607"/>
      <c r="AA353" s="567" t="str">
        <f t="shared" si="22"/>
        <v>No hay ejecución</v>
      </c>
      <c r="AB353" s="568" t="str">
        <f t="shared" si="23"/>
        <v>NA</v>
      </c>
      <c r="AC353" s="575"/>
      <c r="AD353" s="575"/>
      <c r="AE353" s="575"/>
      <c r="AF353" s="576"/>
      <c r="AG353" s="576"/>
      <c r="AH353" s="575"/>
      <c r="AI353" s="575"/>
      <c r="AJ353" s="575"/>
      <c r="AK353" s="576"/>
      <c r="AL353" s="576"/>
      <c r="AM353" s="575"/>
      <c r="AN353" s="575"/>
      <c r="AO353" s="575"/>
      <c r="AP353" s="575"/>
      <c r="AQ353" s="575"/>
    </row>
    <row r="354" spans="1:43" ht="35.25" customHeight="1" thickTop="1" thickBot="1">
      <c r="A354" s="563">
        <v>20.13</v>
      </c>
      <c r="B354" s="564"/>
      <c r="C354" s="564"/>
      <c r="D354" s="564"/>
      <c r="E354" s="564"/>
      <c r="F354" s="587" t="s">
        <v>1374</v>
      </c>
      <c r="G354" s="609"/>
      <c r="H354" s="609"/>
      <c r="I354" s="567" t="str">
        <f t="shared" si="20"/>
        <v>No hay ejecución</v>
      </c>
      <c r="J354" s="568" t="str">
        <f t="shared" si="21"/>
        <v>NA</v>
      </c>
      <c r="K354" s="588"/>
      <c r="L354" s="581"/>
      <c r="M354" s="579"/>
      <c r="N354" s="572"/>
      <c r="O354" s="582"/>
      <c r="P354" s="581"/>
      <c r="Q354" s="579"/>
      <c r="R354" s="572"/>
      <c r="S354" s="582"/>
      <c r="T354" s="583"/>
      <c r="U354" s="579"/>
      <c r="V354" s="572"/>
      <c r="W354" s="582"/>
      <c r="X354" s="575"/>
      <c r="Y354" s="607"/>
      <c r="Z354" s="607"/>
      <c r="AA354" s="567" t="str">
        <f t="shared" si="22"/>
        <v>No hay ejecución</v>
      </c>
      <c r="AB354" s="568" t="str">
        <f t="shared" si="23"/>
        <v>NA</v>
      </c>
      <c r="AC354" s="575"/>
      <c r="AD354" s="575"/>
      <c r="AE354" s="575"/>
      <c r="AF354" s="576"/>
      <c r="AG354" s="576"/>
      <c r="AH354" s="575"/>
      <c r="AI354" s="575"/>
      <c r="AJ354" s="575"/>
      <c r="AK354" s="576"/>
      <c r="AL354" s="576"/>
      <c r="AM354" s="575"/>
      <c r="AN354" s="575"/>
      <c r="AO354" s="575"/>
      <c r="AP354" s="575"/>
      <c r="AQ354" s="575"/>
    </row>
    <row r="355" spans="1:43" ht="35.25" customHeight="1" thickTop="1" thickBot="1">
      <c r="A355" s="563">
        <v>20.13</v>
      </c>
      <c r="B355" s="564"/>
      <c r="C355" s="564"/>
      <c r="D355" s="564"/>
      <c r="E355" s="564"/>
      <c r="F355" s="587" t="s">
        <v>1374</v>
      </c>
      <c r="G355" s="609"/>
      <c r="H355" s="609"/>
      <c r="I355" s="567" t="str">
        <f t="shared" si="20"/>
        <v>No hay ejecución</v>
      </c>
      <c r="J355" s="568" t="str">
        <f t="shared" si="21"/>
        <v>NA</v>
      </c>
      <c r="K355" s="588"/>
      <c r="L355" s="581"/>
      <c r="M355" s="579"/>
      <c r="N355" s="572"/>
      <c r="O355" s="582"/>
      <c r="P355" s="581"/>
      <c r="Q355" s="579"/>
      <c r="R355" s="572"/>
      <c r="S355" s="582"/>
      <c r="T355" s="583"/>
      <c r="U355" s="579"/>
      <c r="V355" s="572"/>
      <c r="W355" s="582"/>
      <c r="X355" s="575"/>
      <c r="Y355" s="607"/>
      <c r="Z355" s="607"/>
      <c r="AA355" s="567" t="str">
        <f t="shared" si="22"/>
        <v>No hay ejecución</v>
      </c>
      <c r="AB355" s="568" t="str">
        <f t="shared" si="23"/>
        <v>NA</v>
      </c>
      <c r="AC355" s="575"/>
      <c r="AD355" s="575"/>
      <c r="AE355" s="575"/>
      <c r="AF355" s="576"/>
      <c r="AG355" s="576"/>
      <c r="AH355" s="575"/>
      <c r="AI355" s="575"/>
      <c r="AJ355" s="575"/>
      <c r="AK355" s="576"/>
      <c r="AL355" s="576"/>
      <c r="AM355" s="575"/>
      <c r="AN355" s="575"/>
      <c r="AO355" s="575"/>
      <c r="AP355" s="575"/>
      <c r="AQ355" s="575"/>
    </row>
    <row r="356" spans="1:43" ht="35.25" customHeight="1" thickTop="1" thickBot="1">
      <c r="A356" s="563">
        <v>20.13</v>
      </c>
      <c r="B356" s="564"/>
      <c r="C356" s="564"/>
      <c r="D356" s="564"/>
      <c r="E356" s="564"/>
      <c r="F356" s="587" t="s">
        <v>1374</v>
      </c>
      <c r="G356" s="609"/>
      <c r="H356" s="609"/>
      <c r="I356" s="567" t="str">
        <f t="shared" si="20"/>
        <v>No hay ejecución</v>
      </c>
      <c r="J356" s="568" t="str">
        <f t="shared" si="21"/>
        <v>NA</v>
      </c>
      <c r="K356" s="588"/>
      <c r="L356" s="581"/>
      <c r="M356" s="579"/>
      <c r="N356" s="572"/>
      <c r="O356" s="582"/>
      <c r="P356" s="581"/>
      <c r="Q356" s="579"/>
      <c r="R356" s="572"/>
      <c r="S356" s="582"/>
      <c r="T356" s="583"/>
      <c r="U356" s="579"/>
      <c r="V356" s="572"/>
      <c r="W356" s="582"/>
      <c r="X356" s="575"/>
      <c r="Y356" s="607"/>
      <c r="Z356" s="607"/>
      <c r="AA356" s="567" t="str">
        <f t="shared" si="22"/>
        <v>No hay ejecución</v>
      </c>
      <c r="AB356" s="568" t="str">
        <f t="shared" si="23"/>
        <v>NA</v>
      </c>
      <c r="AC356" s="575"/>
      <c r="AD356" s="575"/>
      <c r="AE356" s="575"/>
      <c r="AF356" s="576"/>
      <c r="AG356" s="576"/>
      <c r="AH356" s="575"/>
      <c r="AI356" s="575"/>
      <c r="AJ356" s="575"/>
      <c r="AK356" s="576"/>
      <c r="AL356" s="576"/>
      <c r="AM356" s="575"/>
      <c r="AN356" s="575"/>
      <c r="AO356" s="575"/>
      <c r="AP356" s="575"/>
      <c r="AQ356" s="575"/>
    </row>
    <row r="357" spans="1:43" ht="35.25" customHeight="1" thickTop="1" thickBot="1">
      <c r="A357" s="563">
        <v>20.14</v>
      </c>
      <c r="B357" s="564"/>
      <c r="C357" s="564"/>
      <c r="D357" s="564"/>
      <c r="E357" s="564"/>
      <c r="F357" s="587" t="s">
        <v>1375</v>
      </c>
      <c r="G357" s="609">
        <v>0</v>
      </c>
      <c r="H357" s="609">
        <v>0</v>
      </c>
      <c r="I357" s="567" t="str">
        <f t="shared" si="20"/>
        <v>No hay Programación</v>
      </c>
      <c r="J357" s="568" t="str">
        <f t="shared" si="21"/>
        <v>De acuerdo con lo programado</v>
      </c>
      <c r="K357" s="588"/>
      <c r="L357" s="581"/>
      <c r="M357" s="579"/>
      <c r="N357" s="572"/>
      <c r="O357" s="582"/>
      <c r="P357" s="581"/>
      <c r="Q357" s="579"/>
      <c r="R357" s="572"/>
      <c r="S357" s="582"/>
      <c r="T357" s="583"/>
      <c r="U357" s="579"/>
      <c r="V357" s="572"/>
      <c r="W357" s="582"/>
      <c r="X357" s="575"/>
      <c r="Y357" s="607">
        <v>0</v>
      </c>
      <c r="Z357" s="607">
        <v>0</v>
      </c>
      <c r="AA357" s="567" t="str">
        <f t="shared" si="22"/>
        <v>No hay Programación</v>
      </c>
      <c r="AB357" s="568" t="str">
        <f t="shared" si="23"/>
        <v>De acuerdo con lo programado</v>
      </c>
      <c r="AC357" s="575"/>
      <c r="AD357" s="575"/>
      <c r="AE357" s="575"/>
      <c r="AF357" s="576"/>
      <c r="AG357" s="576"/>
      <c r="AH357" s="575"/>
      <c r="AI357" s="575"/>
      <c r="AJ357" s="575"/>
      <c r="AK357" s="576"/>
      <c r="AL357" s="576"/>
      <c r="AM357" s="575"/>
      <c r="AN357" s="575"/>
      <c r="AO357" s="575"/>
      <c r="AP357" s="575"/>
      <c r="AQ357" s="575"/>
    </row>
    <row r="358" spans="1:43" ht="35.25" customHeight="1" thickTop="1" thickBot="1">
      <c r="A358" s="563">
        <v>20.14</v>
      </c>
      <c r="B358" s="564"/>
      <c r="C358" s="564"/>
      <c r="D358" s="564"/>
      <c r="E358" s="564"/>
      <c r="F358" s="587" t="s">
        <v>1375</v>
      </c>
      <c r="G358" s="609"/>
      <c r="H358" s="609"/>
      <c r="I358" s="567" t="str">
        <f t="shared" si="20"/>
        <v>No hay ejecución</v>
      </c>
      <c r="J358" s="568" t="str">
        <f t="shared" si="21"/>
        <v>NA</v>
      </c>
      <c r="K358" s="588"/>
      <c r="L358" s="581"/>
      <c r="M358" s="579"/>
      <c r="N358" s="572"/>
      <c r="O358" s="582"/>
      <c r="P358" s="581"/>
      <c r="Q358" s="579"/>
      <c r="R358" s="572"/>
      <c r="S358" s="582"/>
      <c r="T358" s="583"/>
      <c r="U358" s="579"/>
      <c r="V358" s="572"/>
      <c r="W358" s="582"/>
      <c r="X358" s="575"/>
      <c r="Y358" s="607"/>
      <c r="Z358" s="607"/>
      <c r="AA358" s="567" t="str">
        <f t="shared" si="22"/>
        <v>No hay ejecución</v>
      </c>
      <c r="AB358" s="568" t="str">
        <f t="shared" si="23"/>
        <v>NA</v>
      </c>
      <c r="AC358" s="575"/>
      <c r="AD358" s="575"/>
      <c r="AE358" s="575"/>
      <c r="AF358" s="576"/>
      <c r="AG358" s="576"/>
      <c r="AH358" s="575"/>
      <c r="AI358" s="575"/>
      <c r="AJ358" s="575"/>
      <c r="AK358" s="576"/>
      <c r="AL358" s="576"/>
      <c r="AM358" s="575"/>
      <c r="AN358" s="575"/>
      <c r="AO358" s="575"/>
      <c r="AP358" s="575"/>
      <c r="AQ358" s="575"/>
    </row>
    <row r="359" spans="1:43" ht="35.25" customHeight="1" thickTop="1" thickBot="1">
      <c r="A359" s="563">
        <v>20.14</v>
      </c>
      <c r="B359" s="564"/>
      <c r="C359" s="564"/>
      <c r="D359" s="564"/>
      <c r="E359" s="564"/>
      <c r="F359" s="587" t="s">
        <v>1375</v>
      </c>
      <c r="G359" s="609"/>
      <c r="H359" s="609"/>
      <c r="I359" s="567" t="str">
        <f t="shared" si="20"/>
        <v>No hay ejecución</v>
      </c>
      <c r="J359" s="568" t="str">
        <f t="shared" si="21"/>
        <v>NA</v>
      </c>
      <c r="K359" s="588"/>
      <c r="L359" s="581"/>
      <c r="M359" s="579"/>
      <c r="N359" s="572"/>
      <c r="O359" s="582"/>
      <c r="P359" s="581"/>
      <c r="Q359" s="579"/>
      <c r="R359" s="572"/>
      <c r="S359" s="582"/>
      <c r="T359" s="583"/>
      <c r="U359" s="579"/>
      <c r="V359" s="572"/>
      <c r="W359" s="582"/>
      <c r="X359" s="575"/>
      <c r="Y359" s="607"/>
      <c r="Z359" s="607"/>
      <c r="AA359" s="567" t="str">
        <f t="shared" si="22"/>
        <v>No hay ejecución</v>
      </c>
      <c r="AB359" s="568" t="str">
        <f t="shared" si="23"/>
        <v>NA</v>
      </c>
      <c r="AC359" s="575"/>
      <c r="AD359" s="575"/>
      <c r="AE359" s="575"/>
      <c r="AF359" s="576"/>
      <c r="AG359" s="576"/>
      <c r="AH359" s="575"/>
      <c r="AI359" s="575"/>
      <c r="AJ359" s="575"/>
      <c r="AK359" s="576"/>
      <c r="AL359" s="576"/>
      <c r="AM359" s="575"/>
      <c r="AN359" s="575"/>
      <c r="AO359" s="575"/>
      <c r="AP359" s="575"/>
      <c r="AQ359" s="575"/>
    </row>
    <row r="360" spans="1:43" ht="35.25" customHeight="1" thickTop="1" thickBot="1">
      <c r="A360" s="563">
        <v>20.14</v>
      </c>
      <c r="B360" s="564"/>
      <c r="C360" s="564"/>
      <c r="D360" s="564"/>
      <c r="E360" s="564"/>
      <c r="F360" s="587" t="s">
        <v>1375</v>
      </c>
      <c r="G360" s="609"/>
      <c r="H360" s="609"/>
      <c r="I360" s="567" t="str">
        <f t="shared" si="20"/>
        <v>No hay ejecución</v>
      </c>
      <c r="J360" s="568" t="str">
        <f t="shared" si="21"/>
        <v>NA</v>
      </c>
      <c r="K360" s="588"/>
      <c r="L360" s="581"/>
      <c r="M360" s="579"/>
      <c r="N360" s="572"/>
      <c r="O360" s="582"/>
      <c r="P360" s="581"/>
      <c r="Q360" s="579"/>
      <c r="R360" s="572"/>
      <c r="S360" s="582"/>
      <c r="T360" s="583"/>
      <c r="U360" s="579"/>
      <c r="V360" s="572"/>
      <c r="W360" s="582"/>
      <c r="X360" s="575"/>
      <c r="Y360" s="607"/>
      <c r="Z360" s="607"/>
      <c r="AA360" s="567" t="str">
        <f t="shared" si="22"/>
        <v>No hay ejecución</v>
      </c>
      <c r="AB360" s="568" t="str">
        <f t="shared" si="23"/>
        <v>NA</v>
      </c>
      <c r="AC360" s="575"/>
      <c r="AD360" s="575"/>
      <c r="AE360" s="575"/>
      <c r="AF360" s="576"/>
      <c r="AG360" s="576"/>
      <c r="AH360" s="575"/>
      <c r="AI360" s="575"/>
      <c r="AJ360" s="575"/>
      <c r="AK360" s="576"/>
      <c r="AL360" s="576"/>
      <c r="AM360" s="575"/>
      <c r="AN360" s="575"/>
      <c r="AO360" s="575"/>
      <c r="AP360" s="575"/>
      <c r="AQ360" s="575"/>
    </row>
    <row r="361" spans="1:43" ht="35.25" customHeight="1" thickTop="1" thickBot="1">
      <c r="A361" s="563">
        <v>20.14</v>
      </c>
      <c r="B361" s="564"/>
      <c r="C361" s="564"/>
      <c r="D361" s="564"/>
      <c r="E361" s="564"/>
      <c r="F361" s="587" t="s">
        <v>1375</v>
      </c>
      <c r="G361" s="609"/>
      <c r="H361" s="609"/>
      <c r="I361" s="567" t="str">
        <f t="shared" si="20"/>
        <v>No hay ejecución</v>
      </c>
      <c r="J361" s="568" t="str">
        <f t="shared" si="21"/>
        <v>NA</v>
      </c>
      <c r="K361" s="588"/>
      <c r="L361" s="581"/>
      <c r="M361" s="579"/>
      <c r="N361" s="572"/>
      <c r="O361" s="582"/>
      <c r="P361" s="581"/>
      <c r="Q361" s="579"/>
      <c r="R361" s="572"/>
      <c r="S361" s="582"/>
      <c r="T361" s="583"/>
      <c r="U361" s="579"/>
      <c r="V361" s="572"/>
      <c r="W361" s="582"/>
      <c r="X361" s="575"/>
      <c r="Y361" s="607"/>
      <c r="Z361" s="607"/>
      <c r="AA361" s="567" t="str">
        <f t="shared" si="22"/>
        <v>No hay ejecución</v>
      </c>
      <c r="AB361" s="568" t="str">
        <f t="shared" si="23"/>
        <v>NA</v>
      </c>
      <c r="AC361" s="575"/>
      <c r="AD361" s="575"/>
      <c r="AE361" s="575"/>
      <c r="AF361" s="576"/>
      <c r="AG361" s="576"/>
      <c r="AH361" s="575"/>
      <c r="AI361" s="575"/>
      <c r="AJ361" s="575"/>
      <c r="AK361" s="576"/>
      <c r="AL361" s="576"/>
      <c r="AM361" s="575"/>
      <c r="AN361" s="575"/>
      <c r="AO361" s="575"/>
      <c r="AP361" s="575"/>
      <c r="AQ361" s="575"/>
    </row>
    <row r="362" spans="1:43" ht="35.25" customHeight="1" thickTop="1" thickBot="1">
      <c r="A362" s="563">
        <v>20.14</v>
      </c>
      <c r="B362" s="564"/>
      <c r="C362" s="564"/>
      <c r="D362" s="564"/>
      <c r="E362" s="564"/>
      <c r="F362" s="587" t="s">
        <v>1375</v>
      </c>
      <c r="G362" s="609"/>
      <c r="H362" s="609"/>
      <c r="I362" s="567" t="str">
        <f t="shared" si="20"/>
        <v>No hay ejecución</v>
      </c>
      <c r="J362" s="568" t="str">
        <f t="shared" si="21"/>
        <v>NA</v>
      </c>
      <c r="K362" s="588"/>
      <c r="L362" s="581"/>
      <c r="M362" s="579"/>
      <c r="N362" s="572"/>
      <c r="O362" s="582"/>
      <c r="P362" s="581"/>
      <c r="Q362" s="579"/>
      <c r="R362" s="572"/>
      <c r="S362" s="582"/>
      <c r="T362" s="583"/>
      <c r="U362" s="579"/>
      <c r="V362" s="572"/>
      <c r="W362" s="582"/>
      <c r="X362" s="575"/>
      <c r="Y362" s="607"/>
      <c r="Z362" s="607"/>
      <c r="AA362" s="567" t="str">
        <f t="shared" si="22"/>
        <v>No hay ejecución</v>
      </c>
      <c r="AB362" s="568" t="str">
        <f t="shared" si="23"/>
        <v>NA</v>
      </c>
      <c r="AC362" s="575"/>
      <c r="AD362" s="575"/>
      <c r="AE362" s="575"/>
      <c r="AF362" s="576"/>
      <c r="AG362" s="576"/>
      <c r="AH362" s="575"/>
      <c r="AI362" s="575"/>
      <c r="AJ362" s="575"/>
      <c r="AK362" s="576"/>
      <c r="AL362" s="576"/>
      <c r="AM362" s="575"/>
      <c r="AN362" s="575"/>
      <c r="AO362" s="575"/>
      <c r="AP362" s="575"/>
      <c r="AQ362" s="575"/>
    </row>
    <row r="363" spans="1:43" ht="35.25" customHeight="1" thickTop="1" thickBot="1">
      <c r="A363" s="563">
        <v>20.14</v>
      </c>
      <c r="B363" s="564"/>
      <c r="C363" s="564"/>
      <c r="D363" s="564"/>
      <c r="E363" s="564"/>
      <c r="F363" s="587" t="s">
        <v>1375</v>
      </c>
      <c r="G363" s="609"/>
      <c r="H363" s="609"/>
      <c r="I363" s="567" t="str">
        <f t="shared" si="20"/>
        <v>No hay ejecución</v>
      </c>
      <c r="J363" s="568" t="str">
        <f t="shared" si="21"/>
        <v>NA</v>
      </c>
      <c r="K363" s="588"/>
      <c r="L363" s="581"/>
      <c r="M363" s="579"/>
      <c r="N363" s="572"/>
      <c r="O363" s="582"/>
      <c r="P363" s="581"/>
      <c r="Q363" s="579"/>
      <c r="R363" s="572"/>
      <c r="S363" s="582"/>
      <c r="T363" s="583"/>
      <c r="U363" s="579"/>
      <c r="V363" s="572"/>
      <c r="W363" s="582"/>
      <c r="X363" s="575"/>
      <c r="Y363" s="607"/>
      <c r="Z363" s="607"/>
      <c r="AA363" s="567" t="str">
        <f t="shared" si="22"/>
        <v>No hay ejecución</v>
      </c>
      <c r="AB363" s="568" t="str">
        <f t="shared" si="23"/>
        <v>NA</v>
      </c>
      <c r="AC363" s="575"/>
      <c r="AD363" s="575"/>
      <c r="AE363" s="575"/>
      <c r="AF363" s="576"/>
      <c r="AG363" s="576"/>
      <c r="AH363" s="575"/>
      <c r="AI363" s="575"/>
      <c r="AJ363" s="575"/>
      <c r="AK363" s="576"/>
      <c r="AL363" s="576"/>
      <c r="AM363" s="575"/>
      <c r="AN363" s="575"/>
      <c r="AO363" s="575"/>
      <c r="AP363" s="575"/>
      <c r="AQ363" s="575"/>
    </row>
    <row r="364" spans="1:43" ht="35.25" customHeight="1" thickTop="1" thickBot="1">
      <c r="A364" s="563">
        <v>20.149999999999999</v>
      </c>
      <c r="B364" s="564"/>
      <c r="C364" s="564"/>
      <c r="D364" s="564"/>
      <c r="E364" s="564"/>
      <c r="F364" s="587" t="s">
        <v>1376</v>
      </c>
      <c r="G364" s="609">
        <v>0</v>
      </c>
      <c r="H364" s="609">
        <v>0</v>
      </c>
      <c r="I364" s="567" t="str">
        <f t="shared" si="20"/>
        <v>No hay Programación</v>
      </c>
      <c r="J364" s="568" t="str">
        <f t="shared" si="21"/>
        <v>De acuerdo con lo programado</v>
      </c>
      <c r="K364" s="588"/>
      <c r="L364" s="581"/>
      <c r="M364" s="579"/>
      <c r="N364" s="572"/>
      <c r="O364" s="582"/>
      <c r="P364" s="581"/>
      <c r="Q364" s="579"/>
      <c r="R364" s="572"/>
      <c r="S364" s="582"/>
      <c r="T364" s="583"/>
      <c r="U364" s="579"/>
      <c r="V364" s="572"/>
      <c r="W364" s="582"/>
      <c r="X364" s="575"/>
      <c r="Y364" s="607">
        <v>0</v>
      </c>
      <c r="Z364" s="607">
        <v>0</v>
      </c>
      <c r="AA364" s="567" t="str">
        <f t="shared" si="22"/>
        <v>No hay Programación</v>
      </c>
      <c r="AB364" s="568" t="str">
        <f t="shared" si="23"/>
        <v>De acuerdo con lo programado</v>
      </c>
      <c r="AC364" s="575"/>
      <c r="AD364" s="575"/>
      <c r="AE364" s="575"/>
      <c r="AF364" s="576"/>
      <c r="AG364" s="576"/>
      <c r="AH364" s="575"/>
      <c r="AI364" s="575"/>
      <c r="AJ364" s="575"/>
      <c r="AK364" s="576"/>
      <c r="AL364" s="576"/>
      <c r="AM364" s="575"/>
      <c r="AN364" s="575"/>
      <c r="AO364" s="575"/>
      <c r="AP364" s="575"/>
      <c r="AQ364" s="575"/>
    </row>
    <row r="365" spans="1:43" ht="35.25" customHeight="1" thickTop="1" thickBot="1">
      <c r="A365" s="563">
        <v>20.149999999999999</v>
      </c>
      <c r="B365" s="564"/>
      <c r="C365" s="564"/>
      <c r="D365" s="564"/>
      <c r="E365" s="564"/>
      <c r="F365" s="587" t="s">
        <v>1376</v>
      </c>
      <c r="G365" s="609"/>
      <c r="H365" s="609"/>
      <c r="I365" s="567" t="str">
        <f t="shared" si="20"/>
        <v>No hay ejecución</v>
      </c>
      <c r="J365" s="568" t="str">
        <f t="shared" si="21"/>
        <v>NA</v>
      </c>
      <c r="K365" s="588"/>
      <c r="L365" s="581"/>
      <c r="M365" s="579"/>
      <c r="N365" s="572"/>
      <c r="O365" s="582"/>
      <c r="P365" s="581"/>
      <c r="Q365" s="579"/>
      <c r="R365" s="572"/>
      <c r="S365" s="582"/>
      <c r="T365" s="583"/>
      <c r="U365" s="579"/>
      <c r="V365" s="572"/>
      <c r="W365" s="582"/>
      <c r="X365" s="575"/>
      <c r="Y365" s="607"/>
      <c r="Z365" s="607"/>
      <c r="AA365" s="567" t="str">
        <f t="shared" si="22"/>
        <v>No hay ejecución</v>
      </c>
      <c r="AB365" s="568" t="str">
        <f t="shared" si="23"/>
        <v>NA</v>
      </c>
      <c r="AC365" s="575"/>
      <c r="AD365" s="575"/>
      <c r="AE365" s="575"/>
      <c r="AF365" s="576"/>
      <c r="AG365" s="576"/>
      <c r="AH365" s="575"/>
      <c r="AI365" s="575"/>
      <c r="AJ365" s="575"/>
      <c r="AK365" s="576"/>
      <c r="AL365" s="576"/>
      <c r="AM365" s="575"/>
      <c r="AN365" s="575"/>
      <c r="AO365" s="575"/>
      <c r="AP365" s="575"/>
      <c r="AQ365" s="575"/>
    </row>
    <row r="366" spans="1:43" ht="35.25" customHeight="1" thickTop="1" thickBot="1">
      <c r="A366" s="563">
        <v>20.149999999999999</v>
      </c>
      <c r="B366" s="564"/>
      <c r="C366" s="564"/>
      <c r="D366" s="564"/>
      <c r="E366" s="564"/>
      <c r="F366" s="587" t="s">
        <v>1376</v>
      </c>
      <c r="G366" s="609"/>
      <c r="H366" s="609"/>
      <c r="I366" s="567" t="str">
        <f t="shared" si="20"/>
        <v>No hay ejecución</v>
      </c>
      <c r="J366" s="568" t="str">
        <f t="shared" si="21"/>
        <v>NA</v>
      </c>
      <c r="K366" s="588"/>
      <c r="L366" s="581"/>
      <c r="M366" s="579"/>
      <c r="N366" s="572"/>
      <c r="O366" s="582"/>
      <c r="P366" s="581"/>
      <c r="Q366" s="579"/>
      <c r="R366" s="572"/>
      <c r="S366" s="582"/>
      <c r="T366" s="583"/>
      <c r="U366" s="579"/>
      <c r="V366" s="572"/>
      <c r="W366" s="582"/>
      <c r="X366" s="575"/>
      <c r="Y366" s="607"/>
      <c r="Z366" s="607"/>
      <c r="AA366" s="567" t="str">
        <f t="shared" si="22"/>
        <v>No hay ejecución</v>
      </c>
      <c r="AB366" s="568" t="str">
        <f t="shared" si="23"/>
        <v>NA</v>
      </c>
      <c r="AC366" s="575"/>
      <c r="AD366" s="575"/>
      <c r="AE366" s="575"/>
      <c r="AF366" s="576"/>
      <c r="AG366" s="576"/>
      <c r="AH366" s="575"/>
      <c r="AI366" s="575"/>
      <c r="AJ366" s="575"/>
      <c r="AK366" s="576"/>
      <c r="AL366" s="576"/>
      <c r="AM366" s="575"/>
      <c r="AN366" s="575"/>
      <c r="AO366" s="575"/>
      <c r="AP366" s="575"/>
      <c r="AQ366" s="575"/>
    </row>
    <row r="367" spans="1:43" ht="35.25" customHeight="1" thickTop="1" thickBot="1">
      <c r="A367" s="563">
        <v>20.149999999999999</v>
      </c>
      <c r="B367" s="564"/>
      <c r="C367" s="564"/>
      <c r="D367" s="564"/>
      <c r="E367" s="564"/>
      <c r="F367" s="587" t="s">
        <v>1376</v>
      </c>
      <c r="G367" s="609"/>
      <c r="H367" s="609"/>
      <c r="I367" s="567" t="str">
        <f t="shared" si="20"/>
        <v>No hay ejecución</v>
      </c>
      <c r="J367" s="568" t="str">
        <f t="shared" si="21"/>
        <v>NA</v>
      </c>
      <c r="K367" s="588"/>
      <c r="L367" s="581"/>
      <c r="M367" s="579"/>
      <c r="N367" s="572"/>
      <c r="O367" s="582"/>
      <c r="P367" s="581"/>
      <c r="Q367" s="579"/>
      <c r="R367" s="572"/>
      <c r="S367" s="582"/>
      <c r="T367" s="583"/>
      <c r="U367" s="579"/>
      <c r="V367" s="572"/>
      <c r="W367" s="582"/>
      <c r="X367" s="575"/>
      <c r="Y367" s="607"/>
      <c r="Z367" s="607"/>
      <c r="AA367" s="567" t="str">
        <f t="shared" si="22"/>
        <v>No hay ejecución</v>
      </c>
      <c r="AB367" s="568" t="str">
        <f t="shared" si="23"/>
        <v>NA</v>
      </c>
      <c r="AC367" s="575"/>
      <c r="AD367" s="575"/>
      <c r="AE367" s="575"/>
      <c r="AF367" s="576"/>
      <c r="AG367" s="576"/>
      <c r="AH367" s="575"/>
      <c r="AI367" s="575"/>
      <c r="AJ367" s="575"/>
      <c r="AK367" s="576"/>
      <c r="AL367" s="576"/>
      <c r="AM367" s="575"/>
      <c r="AN367" s="575"/>
      <c r="AO367" s="575"/>
      <c r="AP367" s="575"/>
      <c r="AQ367" s="575"/>
    </row>
    <row r="368" spans="1:43" ht="35.25" customHeight="1" thickTop="1" thickBot="1">
      <c r="A368" s="563">
        <v>20.149999999999999</v>
      </c>
      <c r="B368" s="564"/>
      <c r="C368" s="564"/>
      <c r="D368" s="564"/>
      <c r="E368" s="564"/>
      <c r="F368" s="587" t="s">
        <v>1376</v>
      </c>
      <c r="G368" s="609"/>
      <c r="H368" s="609"/>
      <c r="I368" s="567" t="str">
        <f t="shared" si="20"/>
        <v>No hay ejecución</v>
      </c>
      <c r="J368" s="568" t="str">
        <f t="shared" si="21"/>
        <v>NA</v>
      </c>
      <c r="K368" s="588"/>
      <c r="L368" s="581"/>
      <c r="M368" s="579"/>
      <c r="N368" s="572"/>
      <c r="O368" s="582"/>
      <c r="P368" s="581"/>
      <c r="Q368" s="579"/>
      <c r="R368" s="572"/>
      <c r="S368" s="582"/>
      <c r="T368" s="583"/>
      <c r="U368" s="579"/>
      <c r="V368" s="572"/>
      <c r="W368" s="582"/>
      <c r="X368" s="575"/>
      <c r="Y368" s="607"/>
      <c r="Z368" s="607"/>
      <c r="AA368" s="567" t="str">
        <f t="shared" si="22"/>
        <v>No hay ejecución</v>
      </c>
      <c r="AB368" s="568" t="str">
        <f t="shared" si="23"/>
        <v>NA</v>
      </c>
      <c r="AC368" s="575"/>
      <c r="AD368" s="575"/>
      <c r="AE368" s="575"/>
      <c r="AF368" s="576"/>
      <c r="AG368" s="576"/>
      <c r="AH368" s="575"/>
      <c r="AI368" s="575"/>
      <c r="AJ368" s="575"/>
      <c r="AK368" s="576"/>
      <c r="AL368" s="576"/>
      <c r="AM368" s="575"/>
      <c r="AN368" s="575"/>
      <c r="AO368" s="575"/>
      <c r="AP368" s="575"/>
      <c r="AQ368" s="575"/>
    </row>
    <row r="369" spans="1:43" ht="35.25" customHeight="1" thickTop="1" thickBot="1">
      <c r="A369" s="563">
        <v>20.149999999999999</v>
      </c>
      <c r="B369" s="564"/>
      <c r="C369" s="564"/>
      <c r="D369" s="564"/>
      <c r="E369" s="564"/>
      <c r="F369" s="587" t="s">
        <v>1376</v>
      </c>
      <c r="G369" s="609"/>
      <c r="H369" s="609"/>
      <c r="I369" s="567" t="str">
        <f t="shared" si="20"/>
        <v>No hay ejecución</v>
      </c>
      <c r="J369" s="568" t="str">
        <f t="shared" si="21"/>
        <v>NA</v>
      </c>
      <c r="K369" s="588"/>
      <c r="L369" s="581"/>
      <c r="M369" s="579"/>
      <c r="N369" s="572"/>
      <c r="O369" s="582"/>
      <c r="P369" s="581"/>
      <c r="Q369" s="579"/>
      <c r="R369" s="572"/>
      <c r="S369" s="582"/>
      <c r="T369" s="583"/>
      <c r="U369" s="579"/>
      <c r="V369" s="572"/>
      <c r="W369" s="582"/>
      <c r="X369" s="575"/>
      <c r="Y369" s="607"/>
      <c r="Z369" s="607"/>
      <c r="AA369" s="567" t="str">
        <f t="shared" si="22"/>
        <v>No hay ejecución</v>
      </c>
      <c r="AB369" s="568" t="str">
        <f t="shared" si="23"/>
        <v>NA</v>
      </c>
      <c r="AC369" s="575"/>
      <c r="AD369" s="575"/>
      <c r="AE369" s="575"/>
      <c r="AF369" s="576"/>
      <c r="AG369" s="576"/>
      <c r="AH369" s="575"/>
      <c r="AI369" s="575"/>
      <c r="AJ369" s="575"/>
      <c r="AK369" s="576"/>
      <c r="AL369" s="576"/>
      <c r="AM369" s="575"/>
      <c r="AN369" s="575"/>
      <c r="AO369" s="575"/>
      <c r="AP369" s="575"/>
      <c r="AQ369" s="575"/>
    </row>
    <row r="370" spans="1:43" ht="35.25" customHeight="1" thickTop="1" thickBot="1">
      <c r="A370" s="563">
        <v>20.149999999999999</v>
      </c>
      <c r="B370" s="564"/>
      <c r="C370" s="564"/>
      <c r="D370" s="564"/>
      <c r="E370" s="564"/>
      <c r="F370" s="587" t="s">
        <v>1376</v>
      </c>
      <c r="G370" s="609"/>
      <c r="H370" s="609"/>
      <c r="I370" s="567" t="str">
        <f t="shared" si="20"/>
        <v>No hay ejecución</v>
      </c>
      <c r="J370" s="568" t="str">
        <f t="shared" si="21"/>
        <v>NA</v>
      </c>
      <c r="K370" s="588"/>
      <c r="L370" s="581"/>
      <c r="M370" s="579"/>
      <c r="N370" s="572"/>
      <c r="O370" s="582"/>
      <c r="P370" s="581"/>
      <c r="Q370" s="579"/>
      <c r="R370" s="572"/>
      <c r="S370" s="582"/>
      <c r="T370" s="583"/>
      <c r="U370" s="579"/>
      <c r="V370" s="572"/>
      <c r="W370" s="582"/>
      <c r="X370" s="575"/>
      <c r="Y370" s="607"/>
      <c r="Z370" s="607"/>
      <c r="AA370" s="567" t="str">
        <f t="shared" si="22"/>
        <v>No hay ejecución</v>
      </c>
      <c r="AB370" s="568" t="str">
        <f t="shared" si="23"/>
        <v>NA</v>
      </c>
      <c r="AC370" s="575"/>
      <c r="AD370" s="575"/>
      <c r="AE370" s="575"/>
      <c r="AF370" s="576"/>
      <c r="AG370" s="576"/>
      <c r="AH370" s="575"/>
      <c r="AI370" s="575"/>
      <c r="AJ370" s="575"/>
      <c r="AK370" s="576"/>
      <c r="AL370" s="576"/>
      <c r="AM370" s="575"/>
      <c r="AN370" s="575"/>
      <c r="AO370" s="575"/>
      <c r="AP370" s="575"/>
      <c r="AQ370" s="575"/>
    </row>
    <row r="371" spans="1:43" ht="35.25" customHeight="1" thickTop="1" thickBot="1">
      <c r="A371" s="563">
        <v>20.149999999999999</v>
      </c>
      <c r="B371" s="564"/>
      <c r="C371" s="564"/>
      <c r="D371" s="564"/>
      <c r="E371" s="564"/>
      <c r="F371" s="587" t="s">
        <v>1376</v>
      </c>
      <c r="G371" s="609"/>
      <c r="H371" s="609"/>
      <c r="I371" s="567" t="str">
        <f t="shared" si="20"/>
        <v>No hay ejecución</v>
      </c>
      <c r="J371" s="568" t="str">
        <f t="shared" si="21"/>
        <v>NA</v>
      </c>
      <c r="K371" s="588"/>
      <c r="L371" s="581"/>
      <c r="M371" s="579"/>
      <c r="N371" s="572"/>
      <c r="O371" s="582"/>
      <c r="P371" s="581"/>
      <c r="Q371" s="579"/>
      <c r="R371" s="572"/>
      <c r="S371" s="582"/>
      <c r="T371" s="583"/>
      <c r="U371" s="579"/>
      <c r="V371" s="572"/>
      <c r="W371" s="582"/>
      <c r="X371" s="575"/>
      <c r="Y371" s="607"/>
      <c r="Z371" s="607"/>
      <c r="AA371" s="567" t="str">
        <f t="shared" si="22"/>
        <v>No hay ejecución</v>
      </c>
      <c r="AB371" s="568" t="str">
        <f t="shared" si="23"/>
        <v>NA</v>
      </c>
      <c r="AC371" s="575"/>
      <c r="AD371" s="575"/>
      <c r="AE371" s="575"/>
      <c r="AF371" s="576"/>
      <c r="AG371" s="576"/>
      <c r="AH371" s="575"/>
      <c r="AI371" s="575"/>
      <c r="AJ371" s="575"/>
      <c r="AK371" s="576"/>
      <c r="AL371" s="576"/>
      <c r="AM371" s="575"/>
      <c r="AN371" s="575"/>
      <c r="AO371" s="575"/>
      <c r="AP371" s="575"/>
      <c r="AQ371" s="575"/>
    </row>
    <row r="372" spans="1:43" ht="35.25" customHeight="1" thickTop="1" thickBot="1">
      <c r="A372" s="563">
        <v>20.149999999999999</v>
      </c>
      <c r="B372" s="564"/>
      <c r="C372" s="564"/>
      <c r="D372" s="564"/>
      <c r="E372" s="564"/>
      <c r="F372" s="587" t="s">
        <v>1376</v>
      </c>
      <c r="G372" s="609"/>
      <c r="H372" s="609"/>
      <c r="I372" s="567" t="str">
        <f t="shared" si="20"/>
        <v>No hay ejecución</v>
      </c>
      <c r="J372" s="568" t="str">
        <f t="shared" si="21"/>
        <v>NA</v>
      </c>
      <c r="K372" s="588"/>
      <c r="L372" s="581"/>
      <c r="M372" s="579"/>
      <c r="N372" s="572"/>
      <c r="O372" s="582"/>
      <c r="P372" s="581"/>
      <c r="Q372" s="579"/>
      <c r="R372" s="572"/>
      <c r="S372" s="582"/>
      <c r="T372" s="583"/>
      <c r="U372" s="579"/>
      <c r="V372" s="572"/>
      <c r="W372" s="582"/>
      <c r="X372" s="575"/>
      <c r="Y372" s="607"/>
      <c r="Z372" s="607"/>
      <c r="AA372" s="567" t="str">
        <f t="shared" si="22"/>
        <v>No hay ejecución</v>
      </c>
      <c r="AB372" s="568" t="str">
        <f t="shared" si="23"/>
        <v>NA</v>
      </c>
      <c r="AC372" s="575"/>
      <c r="AD372" s="575"/>
      <c r="AE372" s="575"/>
      <c r="AF372" s="576"/>
      <c r="AG372" s="576"/>
      <c r="AH372" s="575"/>
      <c r="AI372" s="575"/>
      <c r="AJ372" s="575"/>
      <c r="AK372" s="576"/>
      <c r="AL372" s="576"/>
      <c r="AM372" s="575"/>
      <c r="AN372" s="575"/>
      <c r="AO372" s="575"/>
      <c r="AP372" s="575"/>
      <c r="AQ372" s="575"/>
    </row>
    <row r="373" spans="1:43" ht="35.25" customHeight="1" thickTop="1" thickBot="1">
      <c r="A373" s="563">
        <v>20.149999999999999</v>
      </c>
      <c r="B373" s="564"/>
      <c r="C373" s="564"/>
      <c r="D373" s="564"/>
      <c r="E373" s="564"/>
      <c r="F373" s="587" t="s">
        <v>1376</v>
      </c>
      <c r="G373" s="609"/>
      <c r="H373" s="609"/>
      <c r="I373" s="567" t="str">
        <f t="shared" si="20"/>
        <v>No hay ejecución</v>
      </c>
      <c r="J373" s="568" t="str">
        <f t="shared" si="21"/>
        <v>NA</v>
      </c>
      <c r="K373" s="588"/>
      <c r="L373" s="581"/>
      <c r="M373" s="579"/>
      <c r="N373" s="572"/>
      <c r="O373" s="582"/>
      <c r="P373" s="581"/>
      <c r="Q373" s="579"/>
      <c r="R373" s="572"/>
      <c r="S373" s="582"/>
      <c r="T373" s="583"/>
      <c r="U373" s="579"/>
      <c r="V373" s="572"/>
      <c r="W373" s="582"/>
      <c r="X373" s="575"/>
      <c r="Y373" s="607"/>
      <c r="Z373" s="607"/>
      <c r="AA373" s="567" t="str">
        <f t="shared" si="22"/>
        <v>No hay ejecución</v>
      </c>
      <c r="AB373" s="568" t="str">
        <f t="shared" si="23"/>
        <v>NA</v>
      </c>
      <c r="AC373" s="575"/>
      <c r="AD373" s="575"/>
      <c r="AE373" s="575"/>
      <c r="AF373" s="576"/>
      <c r="AG373" s="576"/>
      <c r="AH373" s="575"/>
      <c r="AI373" s="575"/>
      <c r="AJ373" s="575"/>
      <c r="AK373" s="576"/>
      <c r="AL373" s="576"/>
      <c r="AM373" s="575"/>
      <c r="AN373" s="575"/>
      <c r="AO373" s="575"/>
      <c r="AP373" s="575"/>
      <c r="AQ373" s="575"/>
    </row>
    <row r="374" spans="1:43" ht="35.25" customHeight="1" thickTop="1" thickBot="1">
      <c r="A374" s="563">
        <v>20.149999999999999</v>
      </c>
      <c r="B374" s="564"/>
      <c r="C374" s="564"/>
      <c r="D374" s="564"/>
      <c r="E374" s="564"/>
      <c r="F374" s="587" t="s">
        <v>1376</v>
      </c>
      <c r="G374" s="609"/>
      <c r="H374" s="609"/>
      <c r="I374" s="567" t="str">
        <f t="shared" si="20"/>
        <v>No hay ejecución</v>
      </c>
      <c r="J374" s="568" t="str">
        <f t="shared" si="21"/>
        <v>NA</v>
      </c>
      <c r="K374" s="588"/>
      <c r="L374" s="581"/>
      <c r="M374" s="579"/>
      <c r="N374" s="572"/>
      <c r="O374" s="582"/>
      <c r="P374" s="581"/>
      <c r="Q374" s="579"/>
      <c r="R374" s="572"/>
      <c r="S374" s="582"/>
      <c r="T374" s="583"/>
      <c r="U374" s="579"/>
      <c r="V374" s="572"/>
      <c r="W374" s="582"/>
      <c r="X374" s="575"/>
      <c r="Y374" s="607"/>
      <c r="Z374" s="607"/>
      <c r="AA374" s="567" t="str">
        <f t="shared" si="22"/>
        <v>No hay ejecución</v>
      </c>
      <c r="AB374" s="568" t="str">
        <f t="shared" si="23"/>
        <v>NA</v>
      </c>
      <c r="AC374" s="575"/>
      <c r="AD374" s="575"/>
      <c r="AE374" s="575"/>
      <c r="AF374" s="576"/>
      <c r="AG374" s="576"/>
      <c r="AH374" s="575"/>
      <c r="AI374" s="575"/>
      <c r="AJ374" s="575"/>
      <c r="AK374" s="576"/>
      <c r="AL374" s="576"/>
      <c r="AM374" s="575"/>
      <c r="AN374" s="575"/>
      <c r="AO374" s="575"/>
      <c r="AP374" s="575"/>
      <c r="AQ374" s="575"/>
    </row>
    <row r="375" spans="1:43" ht="35.25" customHeight="1" thickTop="1" thickBot="1">
      <c r="A375" s="563">
        <v>20.149999999999999</v>
      </c>
      <c r="B375" s="564"/>
      <c r="C375" s="564"/>
      <c r="D375" s="564"/>
      <c r="E375" s="564"/>
      <c r="F375" s="587" t="s">
        <v>1376</v>
      </c>
      <c r="G375" s="609"/>
      <c r="H375" s="609"/>
      <c r="I375" s="567" t="str">
        <f t="shared" si="20"/>
        <v>No hay ejecución</v>
      </c>
      <c r="J375" s="568" t="str">
        <f t="shared" si="21"/>
        <v>NA</v>
      </c>
      <c r="K375" s="588"/>
      <c r="L375" s="581"/>
      <c r="M375" s="579"/>
      <c r="N375" s="572"/>
      <c r="O375" s="582"/>
      <c r="P375" s="581"/>
      <c r="Q375" s="579"/>
      <c r="R375" s="572"/>
      <c r="S375" s="582"/>
      <c r="T375" s="583"/>
      <c r="U375" s="579"/>
      <c r="V375" s="572"/>
      <c r="W375" s="582"/>
      <c r="X375" s="575"/>
      <c r="Y375" s="607"/>
      <c r="Z375" s="607"/>
      <c r="AA375" s="567" t="str">
        <f t="shared" si="22"/>
        <v>No hay ejecución</v>
      </c>
      <c r="AB375" s="568" t="str">
        <f t="shared" si="23"/>
        <v>NA</v>
      </c>
      <c r="AC375" s="575"/>
      <c r="AD375" s="575"/>
      <c r="AE375" s="575"/>
      <c r="AF375" s="576"/>
      <c r="AG375" s="576"/>
      <c r="AH375" s="575"/>
      <c r="AI375" s="575"/>
      <c r="AJ375" s="575"/>
      <c r="AK375" s="576"/>
      <c r="AL375" s="576"/>
      <c r="AM375" s="575"/>
      <c r="AN375" s="575"/>
      <c r="AO375" s="575"/>
      <c r="AP375" s="575"/>
      <c r="AQ375" s="575"/>
    </row>
    <row r="376" spans="1:43" ht="35.25" customHeight="1" thickTop="1" thickBot="1">
      <c r="A376" s="563">
        <v>20.149999999999999</v>
      </c>
      <c r="B376" s="564"/>
      <c r="C376" s="564"/>
      <c r="D376" s="564"/>
      <c r="E376" s="564"/>
      <c r="F376" s="587" t="s">
        <v>1376</v>
      </c>
      <c r="G376" s="609"/>
      <c r="H376" s="609"/>
      <c r="I376" s="567" t="str">
        <f t="shared" si="20"/>
        <v>No hay ejecución</v>
      </c>
      <c r="J376" s="568" t="str">
        <f t="shared" si="21"/>
        <v>NA</v>
      </c>
      <c r="K376" s="588"/>
      <c r="L376" s="581"/>
      <c r="M376" s="579"/>
      <c r="N376" s="572"/>
      <c r="O376" s="582"/>
      <c r="P376" s="581"/>
      <c r="Q376" s="579"/>
      <c r="R376" s="572"/>
      <c r="S376" s="582"/>
      <c r="T376" s="583"/>
      <c r="U376" s="579"/>
      <c r="V376" s="572"/>
      <c r="W376" s="582"/>
      <c r="X376" s="575"/>
      <c r="Y376" s="607"/>
      <c r="Z376" s="607"/>
      <c r="AA376" s="567" t="str">
        <f t="shared" si="22"/>
        <v>No hay ejecución</v>
      </c>
      <c r="AB376" s="568" t="str">
        <f t="shared" si="23"/>
        <v>NA</v>
      </c>
      <c r="AC376" s="575"/>
      <c r="AD376" s="575"/>
      <c r="AE376" s="575"/>
      <c r="AF376" s="576"/>
      <c r="AG376" s="576"/>
      <c r="AH376" s="575"/>
      <c r="AI376" s="575"/>
      <c r="AJ376" s="575"/>
      <c r="AK376" s="576"/>
      <c r="AL376" s="576"/>
      <c r="AM376" s="575"/>
      <c r="AN376" s="575"/>
      <c r="AO376" s="575"/>
      <c r="AP376" s="575"/>
      <c r="AQ376" s="575"/>
    </row>
    <row r="377" spans="1:43" ht="35.25" customHeight="1" thickTop="1" thickBot="1">
      <c r="A377" s="563">
        <v>21</v>
      </c>
      <c r="B377" s="564"/>
      <c r="C377" s="564"/>
      <c r="D377" s="564"/>
      <c r="E377" s="564"/>
      <c r="F377" s="584" t="s">
        <v>1377</v>
      </c>
      <c r="G377" s="608"/>
      <c r="H377" s="608"/>
      <c r="I377" s="567" t="str">
        <f t="shared" si="20"/>
        <v>No hay ejecución</v>
      </c>
      <c r="J377" s="568" t="str">
        <f t="shared" si="21"/>
        <v>NA</v>
      </c>
      <c r="K377" s="586"/>
      <c r="L377" s="581"/>
      <c r="M377" s="579"/>
      <c r="N377" s="572"/>
      <c r="O377" s="582"/>
      <c r="P377" s="581"/>
      <c r="Q377" s="579"/>
      <c r="R377" s="572"/>
      <c r="S377" s="582"/>
      <c r="T377" s="583"/>
      <c r="U377" s="579"/>
      <c r="V377" s="572"/>
      <c r="W377" s="582"/>
      <c r="X377" s="575"/>
      <c r="Y377" s="607"/>
      <c r="Z377" s="607"/>
      <c r="AA377" s="567" t="str">
        <f t="shared" si="22"/>
        <v>No hay ejecución</v>
      </c>
      <c r="AB377" s="568" t="str">
        <f t="shared" si="23"/>
        <v>NA</v>
      </c>
      <c r="AC377" s="575"/>
      <c r="AD377" s="575"/>
      <c r="AE377" s="575"/>
      <c r="AF377" s="576"/>
      <c r="AG377" s="576"/>
      <c r="AH377" s="575"/>
      <c r="AI377" s="575"/>
      <c r="AJ377" s="575"/>
      <c r="AK377" s="576"/>
      <c r="AL377" s="576"/>
      <c r="AM377" s="575"/>
      <c r="AN377" s="575"/>
      <c r="AO377" s="575"/>
      <c r="AP377" s="575"/>
      <c r="AQ377" s="575"/>
    </row>
    <row r="378" spans="1:43" ht="35.25" customHeight="1" thickTop="1" thickBot="1">
      <c r="A378" s="563">
        <v>21.1</v>
      </c>
      <c r="B378" s="564"/>
      <c r="C378" s="564"/>
      <c r="D378" s="564"/>
      <c r="E378" s="564"/>
      <c r="F378" s="577" t="s">
        <v>1378</v>
      </c>
      <c r="G378" s="605">
        <v>0</v>
      </c>
      <c r="H378" s="605">
        <v>0</v>
      </c>
      <c r="I378" s="567" t="str">
        <f t="shared" si="20"/>
        <v>No hay Programación</v>
      </c>
      <c r="J378" s="568" t="str">
        <f t="shared" si="21"/>
        <v>De acuerdo con lo programado</v>
      </c>
      <c r="K378" s="578"/>
      <c r="L378" s="581"/>
      <c r="M378" s="579"/>
      <c r="N378" s="572"/>
      <c r="O378" s="582"/>
      <c r="P378" s="581"/>
      <c r="Q378" s="579"/>
      <c r="R378" s="572"/>
      <c r="S378" s="582"/>
      <c r="T378" s="583"/>
      <c r="U378" s="579"/>
      <c r="V378" s="572"/>
      <c r="W378" s="582"/>
      <c r="X378" s="575"/>
      <c r="Y378" s="607">
        <v>0</v>
      </c>
      <c r="Z378" s="607">
        <v>0</v>
      </c>
      <c r="AA378" s="567" t="str">
        <f t="shared" si="22"/>
        <v>No hay Programación</v>
      </c>
      <c r="AB378" s="568" t="str">
        <f t="shared" si="23"/>
        <v>De acuerdo con lo programado</v>
      </c>
      <c r="AC378" s="575"/>
      <c r="AD378" s="575"/>
      <c r="AE378" s="575"/>
      <c r="AF378" s="576"/>
      <c r="AG378" s="576"/>
      <c r="AH378" s="575"/>
      <c r="AI378" s="575"/>
      <c r="AJ378" s="575"/>
      <c r="AK378" s="576"/>
      <c r="AL378" s="576"/>
      <c r="AM378" s="575"/>
      <c r="AN378" s="575"/>
      <c r="AO378" s="575"/>
      <c r="AP378" s="575"/>
      <c r="AQ378" s="575"/>
    </row>
    <row r="379" spans="1:43" ht="35.25" customHeight="1" thickTop="1" thickBot="1">
      <c r="A379" s="563">
        <v>21.1</v>
      </c>
      <c r="B379" s="564"/>
      <c r="C379" s="564"/>
      <c r="D379" s="564"/>
      <c r="E379" s="564"/>
      <c r="F379" s="577" t="s">
        <v>1378</v>
      </c>
      <c r="G379" s="605"/>
      <c r="H379" s="605"/>
      <c r="I379" s="567" t="str">
        <f t="shared" si="20"/>
        <v>No hay ejecución</v>
      </c>
      <c r="J379" s="568" t="str">
        <f t="shared" si="21"/>
        <v>NA</v>
      </c>
      <c r="K379" s="578"/>
      <c r="L379" s="581"/>
      <c r="M379" s="579"/>
      <c r="N379" s="572"/>
      <c r="O379" s="582"/>
      <c r="P379" s="581"/>
      <c r="Q379" s="579"/>
      <c r="R379" s="572"/>
      <c r="S379" s="582"/>
      <c r="T379" s="583"/>
      <c r="U379" s="579"/>
      <c r="V379" s="572"/>
      <c r="W379" s="582"/>
      <c r="X379" s="575"/>
      <c r="Y379" s="607"/>
      <c r="Z379" s="607"/>
      <c r="AA379" s="567" t="str">
        <f t="shared" si="22"/>
        <v>No hay ejecución</v>
      </c>
      <c r="AB379" s="568" t="str">
        <f t="shared" si="23"/>
        <v>NA</v>
      </c>
      <c r="AC379" s="575"/>
      <c r="AD379" s="575"/>
      <c r="AE379" s="575"/>
      <c r="AF379" s="576"/>
      <c r="AG379" s="576"/>
      <c r="AH379" s="575"/>
      <c r="AI379" s="575"/>
      <c r="AJ379" s="575"/>
      <c r="AK379" s="576"/>
      <c r="AL379" s="576"/>
      <c r="AM379" s="575"/>
      <c r="AN379" s="575"/>
      <c r="AO379" s="575"/>
      <c r="AP379" s="575"/>
      <c r="AQ379" s="575"/>
    </row>
    <row r="380" spans="1:43" ht="35.25" customHeight="1" thickTop="1" thickBot="1">
      <c r="A380" s="563">
        <v>21.1</v>
      </c>
      <c r="B380" s="564"/>
      <c r="C380" s="564"/>
      <c r="D380" s="564"/>
      <c r="E380" s="564"/>
      <c r="F380" s="577" t="s">
        <v>1378</v>
      </c>
      <c r="G380" s="605"/>
      <c r="H380" s="605"/>
      <c r="I380" s="567" t="str">
        <f t="shared" si="20"/>
        <v>No hay ejecución</v>
      </c>
      <c r="J380" s="568" t="str">
        <f t="shared" si="21"/>
        <v>NA</v>
      </c>
      <c r="K380" s="578"/>
      <c r="L380" s="581"/>
      <c r="M380" s="579"/>
      <c r="N380" s="572"/>
      <c r="O380" s="582"/>
      <c r="P380" s="581"/>
      <c r="Q380" s="579"/>
      <c r="R380" s="572"/>
      <c r="S380" s="582"/>
      <c r="T380" s="583"/>
      <c r="U380" s="579"/>
      <c r="V380" s="572"/>
      <c r="W380" s="582"/>
      <c r="X380" s="575"/>
      <c r="Y380" s="607"/>
      <c r="Z380" s="607"/>
      <c r="AA380" s="567" t="str">
        <f t="shared" si="22"/>
        <v>No hay ejecución</v>
      </c>
      <c r="AB380" s="568" t="str">
        <f t="shared" si="23"/>
        <v>NA</v>
      </c>
      <c r="AC380" s="575"/>
      <c r="AD380" s="575"/>
      <c r="AE380" s="575"/>
      <c r="AF380" s="576"/>
      <c r="AG380" s="576"/>
      <c r="AH380" s="575"/>
      <c r="AI380" s="575"/>
      <c r="AJ380" s="575"/>
      <c r="AK380" s="576"/>
      <c r="AL380" s="576"/>
      <c r="AM380" s="575"/>
      <c r="AN380" s="575"/>
      <c r="AO380" s="575"/>
      <c r="AP380" s="575"/>
      <c r="AQ380" s="575"/>
    </row>
    <row r="381" spans="1:43" ht="35.25" customHeight="1" thickTop="1" thickBot="1">
      <c r="A381" s="563">
        <v>21.1</v>
      </c>
      <c r="B381" s="564"/>
      <c r="C381" s="564"/>
      <c r="D381" s="564"/>
      <c r="E381" s="564"/>
      <c r="F381" s="577" t="s">
        <v>1378</v>
      </c>
      <c r="G381" s="605"/>
      <c r="H381" s="605"/>
      <c r="I381" s="567" t="str">
        <f t="shared" si="20"/>
        <v>No hay ejecución</v>
      </c>
      <c r="J381" s="568" t="str">
        <f t="shared" si="21"/>
        <v>NA</v>
      </c>
      <c r="K381" s="578"/>
      <c r="L381" s="581"/>
      <c r="M381" s="579"/>
      <c r="N381" s="572"/>
      <c r="O381" s="582"/>
      <c r="P381" s="581"/>
      <c r="Q381" s="579"/>
      <c r="R381" s="572"/>
      <c r="S381" s="582"/>
      <c r="T381" s="583"/>
      <c r="U381" s="579"/>
      <c r="V381" s="572"/>
      <c r="W381" s="582"/>
      <c r="X381" s="575"/>
      <c r="Y381" s="607"/>
      <c r="Z381" s="607"/>
      <c r="AA381" s="567" t="str">
        <f t="shared" si="22"/>
        <v>No hay ejecución</v>
      </c>
      <c r="AB381" s="568" t="str">
        <f t="shared" si="23"/>
        <v>NA</v>
      </c>
      <c r="AC381" s="575"/>
      <c r="AD381" s="575"/>
      <c r="AE381" s="575"/>
      <c r="AF381" s="576"/>
      <c r="AG381" s="576"/>
      <c r="AH381" s="575"/>
      <c r="AI381" s="575"/>
      <c r="AJ381" s="575"/>
      <c r="AK381" s="576"/>
      <c r="AL381" s="576"/>
      <c r="AM381" s="575"/>
      <c r="AN381" s="575"/>
      <c r="AO381" s="575"/>
      <c r="AP381" s="575"/>
      <c r="AQ381" s="575"/>
    </row>
    <row r="382" spans="1:43" ht="35.25" customHeight="1" thickTop="1" thickBot="1">
      <c r="A382" s="563">
        <v>21.1</v>
      </c>
      <c r="B382" s="564"/>
      <c r="C382" s="564"/>
      <c r="D382" s="564"/>
      <c r="E382" s="564"/>
      <c r="F382" s="577" t="s">
        <v>1378</v>
      </c>
      <c r="G382" s="605"/>
      <c r="H382" s="605"/>
      <c r="I382" s="567" t="str">
        <f t="shared" si="20"/>
        <v>No hay ejecución</v>
      </c>
      <c r="J382" s="568" t="str">
        <f t="shared" si="21"/>
        <v>NA</v>
      </c>
      <c r="K382" s="578"/>
      <c r="L382" s="581"/>
      <c r="M382" s="579"/>
      <c r="N382" s="572"/>
      <c r="O382" s="582"/>
      <c r="P382" s="581"/>
      <c r="Q382" s="579"/>
      <c r="R382" s="572"/>
      <c r="S382" s="582"/>
      <c r="T382" s="583"/>
      <c r="U382" s="579"/>
      <c r="V382" s="572"/>
      <c r="W382" s="582"/>
      <c r="X382" s="575"/>
      <c r="Y382" s="607"/>
      <c r="Z382" s="607"/>
      <c r="AA382" s="567" t="str">
        <f t="shared" si="22"/>
        <v>No hay ejecución</v>
      </c>
      <c r="AB382" s="568" t="str">
        <f t="shared" si="23"/>
        <v>NA</v>
      </c>
      <c r="AC382" s="575"/>
      <c r="AD382" s="575"/>
      <c r="AE382" s="575"/>
      <c r="AF382" s="576"/>
      <c r="AG382" s="576"/>
      <c r="AH382" s="575"/>
      <c r="AI382" s="575"/>
      <c r="AJ382" s="575"/>
      <c r="AK382" s="576"/>
      <c r="AL382" s="576"/>
      <c r="AM382" s="575"/>
      <c r="AN382" s="575"/>
      <c r="AO382" s="575"/>
      <c r="AP382" s="575"/>
      <c r="AQ382" s="575"/>
    </row>
    <row r="383" spans="1:43" ht="35.25" customHeight="1" thickTop="1" thickBot="1">
      <c r="A383" s="563">
        <v>21.1</v>
      </c>
      <c r="B383" s="564"/>
      <c r="C383" s="564"/>
      <c r="D383" s="564"/>
      <c r="E383" s="564"/>
      <c r="F383" s="577" t="s">
        <v>1378</v>
      </c>
      <c r="G383" s="605"/>
      <c r="H383" s="605"/>
      <c r="I383" s="567" t="str">
        <f t="shared" si="20"/>
        <v>No hay ejecución</v>
      </c>
      <c r="J383" s="568" t="str">
        <f t="shared" si="21"/>
        <v>NA</v>
      </c>
      <c r="K383" s="578"/>
      <c r="L383" s="581"/>
      <c r="M383" s="579"/>
      <c r="N383" s="572"/>
      <c r="O383" s="582"/>
      <c r="P383" s="581"/>
      <c r="Q383" s="579"/>
      <c r="R383" s="572"/>
      <c r="S383" s="582"/>
      <c r="T383" s="583"/>
      <c r="U383" s="579"/>
      <c r="V383" s="572"/>
      <c r="W383" s="582"/>
      <c r="X383" s="575"/>
      <c r="Y383" s="607"/>
      <c r="Z383" s="607"/>
      <c r="AA383" s="567" t="str">
        <f t="shared" si="22"/>
        <v>No hay ejecución</v>
      </c>
      <c r="AB383" s="568" t="str">
        <f t="shared" si="23"/>
        <v>NA</v>
      </c>
      <c r="AC383" s="575"/>
      <c r="AD383" s="575"/>
      <c r="AE383" s="575"/>
      <c r="AF383" s="576"/>
      <c r="AG383" s="576"/>
      <c r="AH383" s="575"/>
      <c r="AI383" s="575"/>
      <c r="AJ383" s="575"/>
      <c r="AK383" s="576"/>
      <c r="AL383" s="576"/>
      <c r="AM383" s="575"/>
      <c r="AN383" s="575"/>
      <c r="AO383" s="575"/>
      <c r="AP383" s="575"/>
      <c r="AQ383" s="575"/>
    </row>
    <row r="384" spans="1:43" ht="35.25" customHeight="1" thickTop="1" thickBot="1">
      <c r="A384" s="563">
        <v>21.2</v>
      </c>
      <c r="B384" s="564"/>
      <c r="C384" s="564"/>
      <c r="D384" s="564"/>
      <c r="E384" s="564"/>
      <c r="F384" s="577" t="s">
        <v>1379</v>
      </c>
      <c r="G384" s="605">
        <v>1</v>
      </c>
      <c r="H384" s="605">
        <v>1</v>
      </c>
      <c r="I384" s="567">
        <f t="shared" si="20"/>
        <v>1</v>
      </c>
      <c r="J384" s="568" t="str">
        <f t="shared" si="21"/>
        <v>De acuerdo con lo programado</v>
      </c>
      <c r="K384" s="578"/>
      <c r="L384" s="581"/>
      <c r="M384" s="579"/>
      <c r="N384" s="572"/>
      <c r="O384" s="582"/>
      <c r="P384" s="581"/>
      <c r="Q384" s="579"/>
      <c r="R384" s="572"/>
      <c r="S384" s="582"/>
      <c r="T384" s="583"/>
      <c r="U384" s="579"/>
      <c r="V384" s="572"/>
      <c r="W384" s="582"/>
      <c r="X384" s="575"/>
      <c r="Y384" s="607">
        <v>1</v>
      </c>
      <c r="Z384" s="607">
        <v>1</v>
      </c>
      <c r="AA384" s="567">
        <f t="shared" si="22"/>
        <v>1</v>
      </c>
      <c r="AB384" s="568" t="str">
        <f t="shared" si="23"/>
        <v>De acuerdo con lo programado</v>
      </c>
      <c r="AC384" s="575"/>
      <c r="AD384" s="575"/>
      <c r="AE384" s="575"/>
      <c r="AF384" s="576"/>
      <c r="AG384" s="576"/>
      <c r="AH384" s="575"/>
      <c r="AI384" s="575"/>
      <c r="AJ384" s="575"/>
      <c r="AK384" s="576"/>
      <c r="AL384" s="576"/>
      <c r="AM384" s="575"/>
      <c r="AN384" s="575"/>
      <c r="AO384" s="575"/>
      <c r="AP384" s="575"/>
      <c r="AQ384" s="575"/>
    </row>
    <row r="385" spans="1:43" ht="35.25" customHeight="1" thickTop="1" thickBot="1">
      <c r="A385" s="563">
        <v>22</v>
      </c>
      <c r="B385" s="564"/>
      <c r="C385" s="564"/>
      <c r="D385" s="564"/>
      <c r="E385" s="564"/>
      <c r="F385" s="565" t="s">
        <v>1380</v>
      </c>
      <c r="G385" s="604"/>
      <c r="H385" s="604"/>
      <c r="I385" s="567" t="str">
        <f t="shared" si="20"/>
        <v>No hay ejecución</v>
      </c>
      <c r="J385" s="568" t="str">
        <f t="shared" si="21"/>
        <v>NA</v>
      </c>
      <c r="K385" s="569"/>
      <c r="L385" s="581"/>
      <c r="M385" s="579"/>
      <c r="N385" s="572"/>
      <c r="O385" s="582"/>
      <c r="P385" s="581"/>
      <c r="Q385" s="579"/>
      <c r="R385" s="572"/>
      <c r="S385" s="582"/>
      <c r="T385" s="583"/>
      <c r="U385" s="579"/>
      <c r="V385" s="572"/>
      <c r="W385" s="582"/>
      <c r="X385" s="575"/>
      <c r="Y385" s="607"/>
      <c r="Z385" s="607"/>
      <c r="AA385" s="567" t="str">
        <f t="shared" si="22"/>
        <v>No hay ejecución</v>
      </c>
      <c r="AB385" s="568" t="str">
        <f t="shared" si="23"/>
        <v>NA</v>
      </c>
      <c r="AC385" s="575"/>
      <c r="AD385" s="575"/>
      <c r="AE385" s="575"/>
      <c r="AF385" s="576"/>
      <c r="AG385" s="576"/>
      <c r="AH385" s="575"/>
      <c r="AI385" s="575"/>
      <c r="AJ385" s="575"/>
      <c r="AK385" s="576"/>
      <c r="AL385" s="576"/>
      <c r="AM385" s="575"/>
      <c r="AN385" s="575"/>
      <c r="AO385" s="575"/>
      <c r="AP385" s="575"/>
      <c r="AQ385" s="575"/>
    </row>
    <row r="386" spans="1:43" ht="35.25" customHeight="1" thickTop="1" thickBot="1">
      <c r="A386" s="563">
        <v>22.1</v>
      </c>
      <c r="B386" s="564"/>
      <c r="C386" s="564"/>
      <c r="D386" s="564"/>
      <c r="E386" s="564"/>
      <c r="F386" s="577" t="s">
        <v>1381</v>
      </c>
      <c r="G386" s="605">
        <v>0</v>
      </c>
      <c r="H386" s="605">
        <v>0</v>
      </c>
      <c r="I386" s="567" t="str">
        <f t="shared" si="20"/>
        <v>No hay Programación</v>
      </c>
      <c r="J386" s="568" t="str">
        <f t="shared" si="21"/>
        <v>De acuerdo con lo programado</v>
      </c>
      <c r="K386" s="578"/>
      <c r="L386" s="581"/>
      <c r="M386" s="579"/>
      <c r="N386" s="572"/>
      <c r="O386" s="582"/>
      <c r="P386" s="581"/>
      <c r="Q386" s="579"/>
      <c r="R386" s="572"/>
      <c r="S386" s="582"/>
      <c r="T386" s="583"/>
      <c r="U386" s="579"/>
      <c r="V386" s="572"/>
      <c r="W386" s="582"/>
      <c r="X386" s="575"/>
      <c r="Y386" s="607">
        <v>0</v>
      </c>
      <c r="Z386" s="607">
        <v>0</v>
      </c>
      <c r="AA386" s="567" t="str">
        <f t="shared" si="22"/>
        <v>No hay Programación</v>
      </c>
      <c r="AB386" s="568" t="str">
        <f t="shared" si="23"/>
        <v>De acuerdo con lo programado</v>
      </c>
      <c r="AC386" s="575"/>
      <c r="AD386" s="575"/>
      <c r="AE386" s="575"/>
      <c r="AF386" s="576"/>
      <c r="AG386" s="576"/>
      <c r="AH386" s="575"/>
      <c r="AI386" s="575"/>
      <c r="AJ386" s="575"/>
      <c r="AK386" s="576"/>
      <c r="AL386" s="576"/>
      <c r="AM386" s="575"/>
      <c r="AN386" s="575"/>
      <c r="AO386" s="575"/>
      <c r="AP386" s="575"/>
      <c r="AQ386" s="575"/>
    </row>
    <row r="387" spans="1:43" ht="35.25" customHeight="1" thickTop="1" thickBot="1">
      <c r="A387" s="563">
        <v>22.1</v>
      </c>
      <c r="B387" s="564"/>
      <c r="C387" s="564"/>
      <c r="D387" s="564"/>
      <c r="E387" s="564"/>
      <c r="F387" s="577" t="s">
        <v>1381</v>
      </c>
      <c r="G387" s="605"/>
      <c r="H387" s="605"/>
      <c r="I387" s="567" t="str">
        <f t="shared" si="20"/>
        <v>No hay ejecución</v>
      </c>
      <c r="J387" s="568" t="str">
        <f t="shared" si="21"/>
        <v>NA</v>
      </c>
      <c r="K387" s="578"/>
      <c r="L387" s="581"/>
      <c r="M387" s="579"/>
      <c r="N387" s="572"/>
      <c r="O387" s="582"/>
      <c r="P387" s="581"/>
      <c r="Q387" s="579"/>
      <c r="R387" s="572"/>
      <c r="S387" s="582"/>
      <c r="T387" s="583"/>
      <c r="U387" s="579"/>
      <c r="V387" s="572"/>
      <c r="W387" s="582"/>
      <c r="X387" s="575"/>
      <c r="Y387" s="607"/>
      <c r="Z387" s="607"/>
      <c r="AA387" s="567" t="str">
        <f t="shared" si="22"/>
        <v>No hay ejecución</v>
      </c>
      <c r="AB387" s="568" t="str">
        <f t="shared" si="23"/>
        <v>NA</v>
      </c>
      <c r="AC387" s="575"/>
      <c r="AD387" s="575"/>
      <c r="AE387" s="575"/>
      <c r="AF387" s="576"/>
      <c r="AG387" s="576"/>
      <c r="AH387" s="575"/>
      <c r="AI387" s="575"/>
      <c r="AJ387" s="575"/>
      <c r="AK387" s="576"/>
      <c r="AL387" s="576"/>
      <c r="AM387" s="575"/>
      <c r="AN387" s="575"/>
      <c r="AO387" s="575"/>
      <c r="AP387" s="575"/>
      <c r="AQ387" s="575"/>
    </row>
    <row r="388" spans="1:43" ht="35.25" customHeight="1" thickTop="1" thickBot="1">
      <c r="A388" s="563">
        <v>23</v>
      </c>
      <c r="B388" s="564"/>
      <c r="C388" s="564"/>
      <c r="D388" s="564"/>
      <c r="E388" s="564"/>
      <c r="F388" s="565" t="s">
        <v>1382</v>
      </c>
      <c r="G388" s="604"/>
      <c r="H388" s="604"/>
      <c r="I388" s="567" t="str">
        <f t="shared" si="20"/>
        <v>No hay ejecución</v>
      </c>
      <c r="J388" s="568" t="str">
        <f t="shared" si="21"/>
        <v>NA</v>
      </c>
      <c r="K388" s="569"/>
      <c r="L388" s="581"/>
      <c r="M388" s="579"/>
      <c r="N388" s="572"/>
      <c r="O388" s="582"/>
      <c r="P388" s="581"/>
      <c r="Q388" s="579"/>
      <c r="R388" s="572"/>
      <c r="S388" s="582"/>
      <c r="T388" s="583"/>
      <c r="U388" s="579"/>
      <c r="V388" s="572"/>
      <c r="W388" s="582"/>
      <c r="X388" s="575"/>
      <c r="Y388" s="607"/>
      <c r="Z388" s="607"/>
      <c r="AA388" s="567" t="str">
        <f t="shared" si="22"/>
        <v>No hay ejecución</v>
      </c>
      <c r="AB388" s="568" t="str">
        <f t="shared" si="23"/>
        <v>NA</v>
      </c>
      <c r="AC388" s="575"/>
      <c r="AD388" s="575"/>
      <c r="AE388" s="575"/>
      <c r="AF388" s="576"/>
      <c r="AG388" s="576"/>
      <c r="AH388" s="575"/>
      <c r="AI388" s="575"/>
      <c r="AJ388" s="575"/>
      <c r="AK388" s="576"/>
      <c r="AL388" s="576"/>
      <c r="AM388" s="575"/>
      <c r="AN388" s="575"/>
      <c r="AO388" s="575"/>
      <c r="AP388" s="575"/>
      <c r="AQ388" s="575"/>
    </row>
    <row r="389" spans="1:43" ht="35.25" customHeight="1" thickTop="1" thickBot="1">
      <c r="A389" s="563">
        <v>23.1</v>
      </c>
      <c r="B389" s="564"/>
      <c r="C389" s="564"/>
      <c r="D389" s="564"/>
      <c r="E389" s="564"/>
      <c r="F389" s="577" t="s">
        <v>1383</v>
      </c>
      <c r="G389" s="605">
        <v>0</v>
      </c>
      <c r="H389" s="605">
        <v>0</v>
      </c>
      <c r="I389" s="567" t="str">
        <f t="shared" si="20"/>
        <v>No hay Programación</v>
      </c>
      <c r="J389" s="568" t="str">
        <f t="shared" si="21"/>
        <v>De acuerdo con lo programado</v>
      </c>
      <c r="K389" s="578"/>
      <c r="L389" s="581"/>
      <c r="M389" s="579"/>
      <c r="N389" s="572"/>
      <c r="O389" s="582"/>
      <c r="P389" s="581"/>
      <c r="Q389" s="579"/>
      <c r="R389" s="572"/>
      <c r="S389" s="582"/>
      <c r="T389" s="583"/>
      <c r="U389" s="579"/>
      <c r="V389" s="572"/>
      <c r="W389" s="582"/>
      <c r="X389" s="575"/>
      <c r="Y389" s="607">
        <v>0</v>
      </c>
      <c r="Z389" s="607">
        <v>0</v>
      </c>
      <c r="AA389" s="567" t="str">
        <f t="shared" si="22"/>
        <v>No hay Programación</v>
      </c>
      <c r="AB389" s="568" t="str">
        <f t="shared" si="23"/>
        <v>De acuerdo con lo programado</v>
      </c>
      <c r="AC389" s="575"/>
      <c r="AD389" s="575"/>
      <c r="AE389" s="575"/>
      <c r="AF389" s="576"/>
      <c r="AG389" s="576"/>
      <c r="AH389" s="575"/>
      <c r="AI389" s="575"/>
      <c r="AJ389" s="575"/>
      <c r="AK389" s="576"/>
      <c r="AL389" s="576"/>
      <c r="AM389" s="575"/>
      <c r="AN389" s="575"/>
      <c r="AO389" s="575"/>
      <c r="AP389" s="575"/>
      <c r="AQ389" s="575"/>
    </row>
    <row r="390" spans="1:43" ht="35.25" customHeight="1" thickTop="1" thickBot="1">
      <c r="A390" s="563">
        <v>23.1</v>
      </c>
      <c r="B390" s="564"/>
      <c r="C390" s="564"/>
      <c r="D390" s="564"/>
      <c r="E390" s="564"/>
      <c r="F390" s="577" t="s">
        <v>1383</v>
      </c>
      <c r="G390" s="605"/>
      <c r="H390" s="605"/>
      <c r="I390" s="567" t="str">
        <f t="shared" si="20"/>
        <v>No hay ejecución</v>
      </c>
      <c r="J390" s="568" t="str">
        <f t="shared" si="21"/>
        <v>NA</v>
      </c>
      <c r="K390" s="578"/>
      <c r="L390" s="581"/>
      <c r="M390" s="579"/>
      <c r="N390" s="572"/>
      <c r="O390" s="582"/>
      <c r="P390" s="581"/>
      <c r="Q390" s="579"/>
      <c r="R390" s="572"/>
      <c r="S390" s="582"/>
      <c r="T390" s="583"/>
      <c r="U390" s="579"/>
      <c r="V390" s="572"/>
      <c r="W390" s="582"/>
      <c r="X390" s="575"/>
      <c r="Y390" s="607"/>
      <c r="Z390" s="607"/>
      <c r="AA390" s="567" t="str">
        <f t="shared" si="22"/>
        <v>No hay ejecución</v>
      </c>
      <c r="AB390" s="568" t="str">
        <f t="shared" si="23"/>
        <v>NA</v>
      </c>
      <c r="AC390" s="575"/>
      <c r="AD390" s="575"/>
      <c r="AE390" s="575"/>
      <c r="AF390" s="576"/>
      <c r="AG390" s="576"/>
      <c r="AH390" s="575"/>
      <c r="AI390" s="575"/>
      <c r="AJ390" s="575"/>
      <c r="AK390" s="576"/>
      <c r="AL390" s="576"/>
      <c r="AM390" s="575"/>
      <c r="AN390" s="575"/>
      <c r="AO390" s="575"/>
      <c r="AP390" s="575"/>
      <c r="AQ390" s="575"/>
    </row>
    <row r="391" spans="1:43" ht="35.25" customHeight="1" thickTop="1" thickBot="1">
      <c r="A391" s="563">
        <v>24</v>
      </c>
      <c r="B391" s="564"/>
      <c r="C391" s="564"/>
      <c r="D391" s="564"/>
      <c r="E391" s="564"/>
      <c r="F391" s="565" t="s">
        <v>1384</v>
      </c>
      <c r="G391" s="604"/>
      <c r="H391" s="604"/>
      <c r="I391" s="567" t="str">
        <f t="shared" si="20"/>
        <v>No hay ejecución</v>
      </c>
      <c r="J391" s="568" t="str">
        <f t="shared" si="21"/>
        <v>NA</v>
      </c>
      <c r="K391" s="569"/>
      <c r="L391" s="581"/>
      <c r="M391" s="579"/>
      <c r="N391" s="572"/>
      <c r="O391" s="582"/>
      <c r="P391" s="581"/>
      <c r="Q391" s="579"/>
      <c r="R391" s="572"/>
      <c r="S391" s="582"/>
      <c r="T391" s="583"/>
      <c r="U391" s="579"/>
      <c r="V391" s="572"/>
      <c r="W391" s="582"/>
      <c r="X391" s="575"/>
      <c r="Y391" s="607"/>
      <c r="Z391" s="607"/>
      <c r="AA391" s="567" t="str">
        <f t="shared" si="22"/>
        <v>No hay ejecución</v>
      </c>
      <c r="AB391" s="568" t="str">
        <f t="shared" si="23"/>
        <v>NA</v>
      </c>
      <c r="AC391" s="575"/>
      <c r="AD391" s="575"/>
      <c r="AE391" s="575"/>
      <c r="AF391" s="576"/>
      <c r="AG391" s="576"/>
      <c r="AH391" s="575"/>
      <c r="AI391" s="575"/>
      <c r="AJ391" s="575"/>
      <c r="AK391" s="576"/>
      <c r="AL391" s="576"/>
      <c r="AM391" s="575"/>
      <c r="AN391" s="575"/>
      <c r="AO391" s="575"/>
      <c r="AP391" s="575"/>
      <c r="AQ391" s="575"/>
    </row>
    <row r="392" spans="1:43" ht="35.25" customHeight="1" thickTop="1" thickBot="1">
      <c r="A392" s="563">
        <v>24.1</v>
      </c>
      <c r="B392" s="564"/>
      <c r="C392" s="564"/>
      <c r="D392" s="564"/>
      <c r="E392" s="564"/>
      <c r="F392" s="594" t="s">
        <v>1384</v>
      </c>
      <c r="G392" s="611">
        <v>0</v>
      </c>
      <c r="H392" s="611">
        <v>0</v>
      </c>
      <c r="I392" s="567" t="str">
        <f t="shared" si="20"/>
        <v>No hay Programación</v>
      </c>
      <c r="J392" s="568" t="str">
        <f t="shared" si="21"/>
        <v>De acuerdo con lo programado</v>
      </c>
      <c r="K392" s="595"/>
      <c r="L392" s="581"/>
      <c r="M392" s="579"/>
      <c r="N392" s="572"/>
      <c r="O392" s="582"/>
      <c r="P392" s="581"/>
      <c r="Q392" s="579"/>
      <c r="R392" s="572"/>
      <c r="S392" s="582"/>
      <c r="T392" s="583"/>
      <c r="U392" s="579"/>
      <c r="V392" s="572"/>
      <c r="W392" s="582"/>
      <c r="X392" s="575"/>
      <c r="Y392" s="607">
        <v>0</v>
      </c>
      <c r="Z392" s="607">
        <v>0</v>
      </c>
      <c r="AA392" s="567" t="str">
        <f t="shared" si="22"/>
        <v>No hay Programación</v>
      </c>
      <c r="AB392" s="568" t="str">
        <f t="shared" si="23"/>
        <v>De acuerdo con lo programado</v>
      </c>
      <c r="AC392" s="575"/>
      <c r="AD392" s="575"/>
      <c r="AE392" s="575"/>
      <c r="AF392" s="576"/>
      <c r="AG392" s="576"/>
      <c r="AH392" s="575"/>
      <c r="AI392" s="575"/>
      <c r="AJ392" s="575"/>
      <c r="AK392" s="576"/>
      <c r="AL392" s="576"/>
      <c r="AM392" s="575"/>
      <c r="AN392" s="575"/>
      <c r="AO392" s="575"/>
      <c r="AP392" s="575"/>
      <c r="AQ392" s="575"/>
    </row>
    <row r="393" spans="1:43" ht="35.25" customHeight="1" thickTop="1" thickBot="1">
      <c r="A393" s="563">
        <v>24.1</v>
      </c>
      <c r="B393" s="564"/>
      <c r="C393" s="564"/>
      <c r="D393" s="564"/>
      <c r="E393" s="564"/>
      <c r="F393" s="594" t="s">
        <v>1384</v>
      </c>
      <c r="G393" s="611"/>
      <c r="H393" s="611"/>
      <c r="I393" s="567" t="str">
        <f t="shared" si="20"/>
        <v>No hay ejecución</v>
      </c>
      <c r="J393" s="568" t="str">
        <f t="shared" si="21"/>
        <v>NA</v>
      </c>
      <c r="K393" s="595"/>
      <c r="L393" s="581"/>
      <c r="M393" s="579"/>
      <c r="N393" s="572"/>
      <c r="O393" s="582"/>
      <c r="P393" s="581"/>
      <c r="Q393" s="579"/>
      <c r="R393" s="572"/>
      <c r="S393" s="582"/>
      <c r="T393" s="583"/>
      <c r="U393" s="579"/>
      <c r="V393" s="572"/>
      <c r="W393" s="582"/>
      <c r="X393" s="575"/>
      <c r="Y393" s="607"/>
      <c r="Z393" s="607"/>
      <c r="AA393" s="567" t="str">
        <f t="shared" si="22"/>
        <v>No hay ejecución</v>
      </c>
      <c r="AB393" s="568" t="str">
        <f t="shared" si="23"/>
        <v>NA</v>
      </c>
      <c r="AC393" s="575"/>
      <c r="AD393" s="575"/>
      <c r="AE393" s="575"/>
      <c r="AF393" s="576"/>
      <c r="AG393" s="576"/>
      <c r="AH393" s="575"/>
      <c r="AI393" s="575"/>
      <c r="AJ393" s="575"/>
      <c r="AK393" s="576"/>
      <c r="AL393" s="576"/>
      <c r="AM393" s="575"/>
      <c r="AN393" s="575"/>
      <c r="AO393" s="575"/>
      <c r="AP393" s="575"/>
      <c r="AQ393" s="575"/>
    </row>
    <row r="394" spans="1:43" ht="35.25" customHeight="1" thickTop="1" thickBot="1">
      <c r="A394" s="563">
        <v>24.1</v>
      </c>
      <c r="B394" s="564"/>
      <c r="C394" s="564"/>
      <c r="D394" s="564"/>
      <c r="E394" s="564"/>
      <c r="F394" s="594" t="s">
        <v>1384</v>
      </c>
      <c r="G394" s="611"/>
      <c r="H394" s="611"/>
      <c r="I394" s="567" t="str">
        <f t="shared" si="20"/>
        <v>No hay ejecución</v>
      </c>
      <c r="J394" s="568" t="str">
        <f t="shared" si="21"/>
        <v>NA</v>
      </c>
      <c r="K394" s="595"/>
      <c r="L394" s="581"/>
      <c r="M394" s="579"/>
      <c r="N394" s="572"/>
      <c r="O394" s="582"/>
      <c r="P394" s="581"/>
      <c r="Q394" s="579"/>
      <c r="R394" s="572"/>
      <c r="S394" s="582"/>
      <c r="T394" s="583"/>
      <c r="U394" s="579"/>
      <c r="V394" s="572"/>
      <c r="W394" s="582"/>
      <c r="X394" s="575"/>
      <c r="Y394" s="607"/>
      <c r="Z394" s="607"/>
      <c r="AA394" s="567" t="str">
        <f t="shared" si="22"/>
        <v>No hay ejecución</v>
      </c>
      <c r="AB394" s="568" t="str">
        <f t="shared" si="23"/>
        <v>NA</v>
      </c>
      <c r="AC394" s="575"/>
      <c r="AD394" s="575"/>
      <c r="AE394" s="575"/>
      <c r="AF394" s="576"/>
      <c r="AG394" s="576"/>
      <c r="AH394" s="575"/>
      <c r="AI394" s="575"/>
      <c r="AJ394" s="575"/>
      <c r="AK394" s="576"/>
      <c r="AL394" s="576"/>
      <c r="AM394" s="575"/>
      <c r="AN394" s="575"/>
      <c r="AO394" s="575"/>
      <c r="AP394" s="575"/>
      <c r="AQ394" s="575"/>
    </row>
    <row r="395" spans="1:43" ht="35.25" customHeight="1" thickTop="1" thickBot="1">
      <c r="A395" s="563">
        <v>24.1</v>
      </c>
      <c r="B395" s="564"/>
      <c r="C395" s="564"/>
      <c r="D395" s="564"/>
      <c r="E395" s="564"/>
      <c r="F395" s="594" t="s">
        <v>1384</v>
      </c>
      <c r="G395" s="611"/>
      <c r="H395" s="611"/>
      <c r="I395" s="567" t="str">
        <f t="shared" si="20"/>
        <v>No hay ejecución</v>
      </c>
      <c r="J395" s="568" t="str">
        <f t="shared" si="21"/>
        <v>NA</v>
      </c>
      <c r="K395" s="595"/>
      <c r="L395" s="581"/>
      <c r="M395" s="579"/>
      <c r="N395" s="572"/>
      <c r="O395" s="582"/>
      <c r="P395" s="581"/>
      <c r="Q395" s="579"/>
      <c r="R395" s="572"/>
      <c r="S395" s="582"/>
      <c r="T395" s="583"/>
      <c r="U395" s="579"/>
      <c r="V395" s="572"/>
      <c r="W395" s="582"/>
      <c r="X395" s="575"/>
      <c r="Y395" s="607"/>
      <c r="Z395" s="607"/>
      <c r="AA395" s="567" t="str">
        <f t="shared" si="22"/>
        <v>No hay ejecución</v>
      </c>
      <c r="AB395" s="568" t="str">
        <f t="shared" si="23"/>
        <v>NA</v>
      </c>
      <c r="AC395" s="575"/>
      <c r="AD395" s="575"/>
      <c r="AE395" s="575"/>
      <c r="AF395" s="576"/>
      <c r="AG395" s="576"/>
      <c r="AH395" s="575"/>
      <c r="AI395" s="575"/>
      <c r="AJ395" s="575"/>
      <c r="AK395" s="576"/>
      <c r="AL395" s="576"/>
      <c r="AM395" s="575"/>
      <c r="AN395" s="575"/>
      <c r="AO395" s="575"/>
      <c r="AP395" s="575"/>
      <c r="AQ395" s="575"/>
    </row>
    <row r="396" spans="1:43" ht="35.25" customHeight="1" thickTop="1" thickBot="1">
      <c r="A396" s="563">
        <v>24.1</v>
      </c>
      <c r="B396" s="564"/>
      <c r="C396" s="564"/>
      <c r="D396" s="564"/>
      <c r="E396" s="564"/>
      <c r="F396" s="594" t="s">
        <v>1384</v>
      </c>
      <c r="G396" s="611"/>
      <c r="H396" s="611"/>
      <c r="I396" s="567" t="str">
        <f t="shared" si="20"/>
        <v>No hay ejecución</v>
      </c>
      <c r="J396" s="568" t="str">
        <f t="shared" si="21"/>
        <v>NA</v>
      </c>
      <c r="K396" s="595"/>
      <c r="L396" s="581"/>
      <c r="M396" s="579"/>
      <c r="N396" s="572"/>
      <c r="O396" s="582"/>
      <c r="P396" s="581"/>
      <c r="Q396" s="579"/>
      <c r="R396" s="572"/>
      <c r="S396" s="582"/>
      <c r="T396" s="583"/>
      <c r="U396" s="579"/>
      <c r="V396" s="572"/>
      <c r="W396" s="582"/>
      <c r="X396" s="575"/>
      <c r="Y396" s="607"/>
      <c r="Z396" s="607"/>
      <c r="AA396" s="567" t="str">
        <f t="shared" si="22"/>
        <v>No hay ejecución</v>
      </c>
      <c r="AB396" s="568" t="str">
        <f t="shared" si="23"/>
        <v>NA</v>
      </c>
      <c r="AC396" s="575"/>
      <c r="AD396" s="575"/>
      <c r="AE396" s="575"/>
      <c r="AF396" s="576"/>
      <c r="AG396" s="576"/>
      <c r="AH396" s="575"/>
      <c r="AI396" s="575"/>
      <c r="AJ396" s="575"/>
      <c r="AK396" s="576"/>
      <c r="AL396" s="576"/>
      <c r="AM396" s="575"/>
      <c r="AN396" s="575"/>
      <c r="AO396" s="575"/>
      <c r="AP396" s="575"/>
      <c r="AQ396" s="575"/>
    </row>
    <row r="397" spans="1:43" ht="35.25" customHeight="1" thickTop="1" thickBot="1">
      <c r="A397" s="563">
        <v>24.1</v>
      </c>
      <c r="B397" s="564"/>
      <c r="C397" s="564"/>
      <c r="D397" s="564"/>
      <c r="E397" s="564"/>
      <c r="F397" s="594" t="s">
        <v>1384</v>
      </c>
      <c r="G397" s="611"/>
      <c r="H397" s="611"/>
      <c r="I397" s="567" t="str">
        <f t="shared" si="20"/>
        <v>No hay ejecución</v>
      </c>
      <c r="J397" s="568" t="str">
        <f t="shared" si="21"/>
        <v>NA</v>
      </c>
      <c r="K397" s="595"/>
      <c r="L397" s="581"/>
      <c r="M397" s="579"/>
      <c r="N397" s="572"/>
      <c r="O397" s="582"/>
      <c r="P397" s="581"/>
      <c r="Q397" s="579"/>
      <c r="R397" s="572"/>
      <c r="S397" s="582"/>
      <c r="T397" s="583"/>
      <c r="U397" s="579"/>
      <c r="V397" s="572"/>
      <c r="W397" s="582"/>
      <c r="X397" s="575"/>
      <c r="Y397" s="607"/>
      <c r="Z397" s="607"/>
      <c r="AA397" s="567" t="str">
        <f t="shared" si="22"/>
        <v>No hay ejecución</v>
      </c>
      <c r="AB397" s="568" t="str">
        <f t="shared" si="23"/>
        <v>NA</v>
      </c>
      <c r="AC397" s="575"/>
      <c r="AD397" s="575"/>
      <c r="AE397" s="575"/>
      <c r="AF397" s="576"/>
      <c r="AG397" s="576"/>
      <c r="AH397" s="575"/>
      <c r="AI397" s="575"/>
      <c r="AJ397" s="575"/>
      <c r="AK397" s="576"/>
      <c r="AL397" s="576"/>
      <c r="AM397" s="575"/>
      <c r="AN397" s="575"/>
      <c r="AO397" s="575"/>
      <c r="AP397" s="575"/>
      <c r="AQ397" s="575"/>
    </row>
    <row r="398" spans="1:43" ht="35.25" customHeight="1" thickTop="1" thickBot="1">
      <c r="A398" s="563">
        <v>25</v>
      </c>
      <c r="B398" s="564"/>
      <c r="C398" s="564"/>
      <c r="D398" s="564"/>
      <c r="E398" s="564"/>
      <c r="F398" s="565" t="s">
        <v>1385</v>
      </c>
      <c r="G398" s="604">
        <v>0</v>
      </c>
      <c r="H398" s="604">
        <v>0</v>
      </c>
      <c r="I398" s="567" t="str">
        <f t="shared" ref="I398:I429" si="24">IF(H398="","No hay ejecución",IF(AND(G398=0),"No hay Programación", H398/G398))</f>
        <v>No hay Programación</v>
      </c>
      <c r="J398" s="568" t="str">
        <f t="shared" ref="J398:J429" si="25">IF(I398="No hay ejecución","NA",IF(I398&gt;=90%,"De acuerdo con lo programado",IF(I398&gt;=51%,"Atraso Leve",IF(I398&lt;=50%,"En riesgo cumplimiento"))))</f>
        <v>De acuerdo con lo programado</v>
      </c>
      <c r="K398" s="569"/>
      <c r="L398" s="581"/>
      <c r="M398" s="579"/>
      <c r="N398" s="572"/>
      <c r="O398" s="582"/>
      <c r="P398" s="581"/>
      <c r="Q398" s="579"/>
      <c r="R398" s="572"/>
      <c r="S398" s="582"/>
      <c r="T398" s="583"/>
      <c r="U398" s="579"/>
      <c r="V398" s="572"/>
      <c r="W398" s="582"/>
      <c r="X398" s="575"/>
      <c r="Y398" s="607">
        <v>0</v>
      </c>
      <c r="Z398" s="607">
        <v>0</v>
      </c>
      <c r="AA398" s="567" t="str">
        <f t="shared" ref="AA398:AA429" si="26">IF(Z398="","No hay ejecución",IF(AND(Y398=0),"No hay Programación", Z398/Y398))</f>
        <v>No hay Programación</v>
      </c>
      <c r="AB398" s="568" t="str">
        <f t="shared" ref="AB398:AB429" si="27">IF(AA398="No hay ejecución","NA",IF(AA398&gt;=90%,"De acuerdo con lo programado",IF(AA398&gt;=51%,"Atraso Leve",IF(AA398&lt;=50%,"En riesgo cumplimiento"))))</f>
        <v>De acuerdo con lo programado</v>
      </c>
      <c r="AC398" s="575"/>
      <c r="AD398" s="575"/>
      <c r="AE398" s="575"/>
      <c r="AF398" s="576"/>
      <c r="AG398" s="576"/>
      <c r="AH398" s="575"/>
      <c r="AI398" s="575"/>
      <c r="AJ398" s="575"/>
      <c r="AK398" s="576"/>
      <c r="AL398" s="576"/>
      <c r="AM398" s="575"/>
      <c r="AN398" s="575"/>
      <c r="AO398" s="575"/>
      <c r="AP398" s="575"/>
      <c r="AQ398" s="575"/>
    </row>
    <row r="399" spans="1:43" ht="35.25" customHeight="1" thickTop="1" thickBot="1">
      <c r="A399" s="563">
        <v>25.1</v>
      </c>
      <c r="B399" s="564"/>
      <c r="C399" s="564"/>
      <c r="D399" s="564"/>
      <c r="E399" s="564"/>
      <c r="F399" s="594" t="s">
        <v>1385</v>
      </c>
      <c r="G399" s="611"/>
      <c r="H399" s="611"/>
      <c r="I399" s="567" t="str">
        <f t="shared" si="24"/>
        <v>No hay ejecución</v>
      </c>
      <c r="J399" s="568" t="str">
        <f t="shared" si="25"/>
        <v>NA</v>
      </c>
      <c r="K399" s="595"/>
      <c r="L399" s="581"/>
      <c r="M399" s="579"/>
      <c r="N399" s="572"/>
      <c r="O399" s="582"/>
      <c r="P399" s="581"/>
      <c r="Q399" s="579"/>
      <c r="R399" s="572"/>
      <c r="S399" s="582"/>
      <c r="T399" s="583"/>
      <c r="U399" s="579"/>
      <c r="V399" s="572"/>
      <c r="W399" s="582"/>
      <c r="X399" s="575"/>
      <c r="Y399" s="607"/>
      <c r="Z399" s="607"/>
      <c r="AA399" s="567" t="str">
        <f t="shared" si="26"/>
        <v>No hay ejecución</v>
      </c>
      <c r="AB399" s="568" t="str">
        <f t="shared" si="27"/>
        <v>NA</v>
      </c>
      <c r="AC399" s="575"/>
      <c r="AD399" s="575"/>
      <c r="AE399" s="575"/>
      <c r="AF399" s="576"/>
      <c r="AG399" s="576"/>
      <c r="AH399" s="575"/>
      <c r="AI399" s="575"/>
      <c r="AJ399" s="575"/>
      <c r="AK399" s="576"/>
      <c r="AL399" s="576"/>
      <c r="AM399" s="575"/>
      <c r="AN399" s="575"/>
      <c r="AO399" s="575"/>
      <c r="AP399" s="575"/>
      <c r="AQ399" s="575"/>
    </row>
    <row r="400" spans="1:43" ht="35.25" customHeight="1" thickTop="1" thickBot="1">
      <c r="A400" s="563">
        <v>25.1</v>
      </c>
      <c r="B400" s="564"/>
      <c r="C400" s="564"/>
      <c r="D400" s="564"/>
      <c r="E400" s="564"/>
      <c r="F400" s="594" t="s">
        <v>1385</v>
      </c>
      <c r="G400" s="611"/>
      <c r="H400" s="611"/>
      <c r="I400" s="567" t="str">
        <f t="shared" si="24"/>
        <v>No hay ejecución</v>
      </c>
      <c r="J400" s="568" t="str">
        <f t="shared" si="25"/>
        <v>NA</v>
      </c>
      <c r="K400" s="595"/>
      <c r="L400" s="581"/>
      <c r="M400" s="579"/>
      <c r="N400" s="572"/>
      <c r="O400" s="582"/>
      <c r="P400" s="581"/>
      <c r="Q400" s="579"/>
      <c r="R400" s="572"/>
      <c r="S400" s="582"/>
      <c r="T400" s="583"/>
      <c r="U400" s="579"/>
      <c r="V400" s="572"/>
      <c r="W400" s="582"/>
      <c r="X400" s="575"/>
      <c r="Y400" s="607"/>
      <c r="Z400" s="607"/>
      <c r="AA400" s="567" t="str">
        <f t="shared" si="26"/>
        <v>No hay ejecución</v>
      </c>
      <c r="AB400" s="568" t="str">
        <f t="shared" si="27"/>
        <v>NA</v>
      </c>
      <c r="AC400" s="575"/>
      <c r="AD400" s="575"/>
      <c r="AE400" s="575"/>
      <c r="AF400" s="576"/>
      <c r="AG400" s="576"/>
      <c r="AH400" s="575"/>
      <c r="AI400" s="575"/>
      <c r="AJ400" s="575"/>
      <c r="AK400" s="576"/>
      <c r="AL400" s="576"/>
      <c r="AM400" s="575"/>
      <c r="AN400" s="575"/>
      <c r="AO400" s="575"/>
      <c r="AP400" s="575"/>
      <c r="AQ400" s="575"/>
    </row>
    <row r="401" spans="1:43" ht="35.25" customHeight="1" thickTop="1" thickBot="1">
      <c r="A401" s="563">
        <v>25.1</v>
      </c>
      <c r="B401" s="564"/>
      <c r="C401" s="564"/>
      <c r="D401" s="564"/>
      <c r="E401" s="564"/>
      <c r="F401" s="594" t="s">
        <v>1385</v>
      </c>
      <c r="G401" s="611"/>
      <c r="H401" s="611"/>
      <c r="I401" s="567" t="str">
        <f t="shared" si="24"/>
        <v>No hay ejecución</v>
      </c>
      <c r="J401" s="568" t="str">
        <f t="shared" si="25"/>
        <v>NA</v>
      </c>
      <c r="K401" s="595"/>
      <c r="L401" s="581"/>
      <c r="M401" s="579"/>
      <c r="N401" s="572"/>
      <c r="O401" s="582"/>
      <c r="P401" s="581"/>
      <c r="Q401" s="579"/>
      <c r="R401" s="572"/>
      <c r="S401" s="582"/>
      <c r="T401" s="583"/>
      <c r="U401" s="579"/>
      <c r="V401" s="572"/>
      <c r="W401" s="582"/>
      <c r="X401" s="575"/>
      <c r="Y401" s="607"/>
      <c r="Z401" s="607"/>
      <c r="AA401" s="567" t="str">
        <f t="shared" si="26"/>
        <v>No hay ejecución</v>
      </c>
      <c r="AB401" s="568" t="str">
        <f t="shared" si="27"/>
        <v>NA</v>
      </c>
      <c r="AC401" s="575"/>
      <c r="AD401" s="575"/>
      <c r="AE401" s="575"/>
      <c r="AF401" s="576"/>
      <c r="AG401" s="576"/>
      <c r="AH401" s="575"/>
      <c r="AI401" s="575"/>
      <c r="AJ401" s="575"/>
      <c r="AK401" s="576"/>
      <c r="AL401" s="576"/>
      <c r="AM401" s="575"/>
      <c r="AN401" s="575"/>
      <c r="AO401" s="575"/>
      <c r="AP401" s="575"/>
      <c r="AQ401" s="575"/>
    </row>
    <row r="402" spans="1:43" ht="35.25" customHeight="1" thickTop="1" thickBot="1">
      <c r="A402" s="563">
        <v>25.1</v>
      </c>
      <c r="B402" s="564"/>
      <c r="C402" s="564"/>
      <c r="D402" s="564"/>
      <c r="E402" s="564"/>
      <c r="F402" s="594" t="s">
        <v>1385</v>
      </c>
      <c r="G402" s="611"/>
      <c r="H402" s="611"/>
      <c r="I402" s="567" t="str">
        <f t="shared" si="24"/>
        <v>No hay ejecución</v>
      </c>
      <c r="J402" s="568" t="str">
        <f t="shared" si="25"/>
        <v>NA</v>
      </c>
      <c r="K402" s="595"/>
      <c r="L402" s="581"/>
      <c r="M402" s="579"/>
      <c r="N402" s="572"/>
      <c r="O402" s="582"/>
      <c r="P402" s="581"/>
      <c r="Q402" s="579"/>
      <c r="R402" s="572"/>
      <c r="S402" s="582"/>
      <c r="T402" s="583"/>
      <c r="U402" s="579"/>
      <c r="V402" s="572"/>
      <c r="W402" s="582"/>
      <c r="X402" s="575"/>
      <c r="Y402" s="607"/>
      <c r="Z402" s="607"/>
      <c r="AA402" s="567" t="str">
        <f t="shared" si="26"/>
        <v>No hay ejecución</v>
      </c>
      <c r="AB402" s="568" t="str">
        <f t="shared" si="27"/>
        <v>NA</v>
      </c>
      <c r="AC402" s="575"/>
      <c r="AD402" s="575"/>
      <c r="AE402" s="575"/>
      <c r="AF402" s="576"/>
      <c r="AG402" s="576"/>
      <c r="AH402" s="575"/>
      <c r="AI402" s="575"/>
      <c r="AJ402" s="575"/>
      <c r="AK402" s="576"/>
      <c r="AL402" s="576"/>
      <c r="AM402" s="575"/>
      <c r="AN402" s="575"/>
      <c r="AO402" s="575"/>
      <c r="AP402" s="575"/>
      <c r="AQ402" s="575"/>
    </row>
    <row r="403" spans="1:43" ht="35.25" customHeight="1" thickTop="1" thickBot="1">
      <c r="A403" s="563">
        <v>25.1</v>
      </c>
      <c r="B403" s="564"/>
      <c r="C403" s="564"/>
      <c r="D403" s="564"/>
      <c r="E403" s="564"/>
      <c r="F403" s="594" t="s">
        <v>1385</v>
      </c>
      <c r="G403" s="611"/>
      <c r="H403" s="611"/>
      <c r="I403" s="567" t="str">
        <f t="shared" si="24"/>
        <v>No hay ejecución</v>
      </c>
      <c r="J403" s="568" t="str">
        <f t="shared" si="25"/>
        <v>NA</v>
      </c>
      <c r="K403" s="595"/>
      <c r="L403" s="581"/>
      <c r="M403" s="579"/>
      <c r="N403" s="572"/>
      <c r="O403" s="582"/>
      <c r="P403" s="581"/>
      <c r="Q403" s="579"/>
      <c r="R403" s="572"/>
      <c r="S403" s="582"/>
      <c r="T403" s="583"/>
      <c r="U403" s="579"/>
      <c r="V403" s="572"/>
      <c r="W403" s="582"/>
      <c r="X403" s="575"/>
      <c r="Y403" s="607"/>
      <c r="Z403" s="607"/>
      <c r="AA403" s="567" t="str">
        <f t="shared" si="26"/>
        <v>No hay ejecución</v>
      </c>
      <c r="AB403" s="568" t="str">
        <f t="shared" si="27"/>
        <v>NA</v>
      </c>
      <c r="AC403" s="575"/>
      <c r="AD403" s="575"/>
      <c r="AE403" s="575"/>
      <c r="AF403" s="576"/>
      <c r="AG403" s="576"/>
      <c r="AH403" s="575"/>
      <c r="AI403" s="575"/>
      <c r="AJ403" s="575"/>
      <c r="AK403" s="576"/>
      <c r="AL403" s="576"/>
      <c r="AM403" s="575"/>
      <c r="AN403" s="575"/>
      <c r="AO403" s="575"/>
      <c r="AP403" s="575"/>
      <c r="AQ403" s="575"/>
    </row>
    <row r="404" spans="1:43" ht="35.25" customHeight="1" thickTop="1" thickBot="1">
      <c r="A404" s="563">
        <v>25.2</v>
      </c>
      <c r="B404" s="564"/>
      <c r="C404" s="564"/>
      <c r="D404" s="564"/>
      <c r="E404" s="564"/>
      <c r="F404" s="594" t="s">
        <v>1386</v>
      </c>
      <c r="G404" s="611">
        <v>0</v>
      </c>
      <c r="H404" s="611">
        <v>0</v>
      </c>
      <c r="I404" s="567" t="str">
        <f t="shared" si="24"/>
        <v>No hay Programación</v>
      </c>
      <c r="J404" s="568" t="str">
        <f t="shared" si="25"/>
        <v>De acuerdo con lo programado</v>
      </c>
      <c r="K404" s="595"/>
      <c r="L404" s="581"/>
      <c r="M404" s="579"/>
      <c r="N404" s="572"/>
      <c r="O404" s="582"/>
      <c r="P404" s="581"/>
      <c r="Q404" s="579"/>
      <c r="R404" s="572"/>
      <c r="S404" s="582"/>
      <c r="T404" s="583"/>
      <c r="U404" s="579"/>
      <c r="V404" s="572"/>
      <c r="W404" s="582"/>
      <c r="X404" s="575"/>
      <c r="Y404" s="607">
        <v>0</v>
      </c>
      <c r="Z404" s="607">
        <v>0</v>
      </c>
      <c r="AA404" s="567" t="str">
        <f t="shared" si="26"/>
        <v>No hay Programación</v>
      </c>
      <c r="AB404" s="568" t="str">
        <f t="shared" si="27"/>
        <v>De acuerdo con lo programado</v>
      </c>
      <c r="AC404" s="575"/>
      <c r="AD404" s="575"/>
      <c r="AE404" s="575"/>
      <c r="AF404" s="576"/>
      <c r="AG404" s="576"/>
      <c r="AH404" s="575"/>
      <c r="AI404" s="575"/>
      <c r="AJ404" s="575"/>
      <c r="AK404" s="576"/>
      <c r="AL404" s="576"/>
      <c r="AM404" s="575"/>
      <c r="AN404" s="575"/>
      <c r="AO404" s="575"/>
      <c r="AP404" s="575"/>
      <c r="AQ404" s="575"/>
    </row>
    <row r="405" spans="1:43" ht="35.25" customHeight="1" thickTop="1" thickBot="1">
      <c r="A405" s="563">
        <v>25.3</v>
      </c>
      <c r="B405" s="564"/>
      <c r="C405" s="564"/>
      <c r="D405" s="564"/>
      <c r="E405" s="564"/>
      <c r="F405" s="594" t="s">
        <v>1387</v>
      </c>
      <c r="G405" s="611">
        <v>0</v>
      </c>
      <c r="H405" s="611">
        <v>0</v>
      </c>
      <c r="I405" s="567" t="str">
        <f t="shared" si="24"/>
        <v>No hay Programación</v>
      </c>
      <c r="J405" s="568" t="str">
        <f t="shared" si="25"/>
        <v>De acuerdo con lo programado</v>
      </c>
      <c r="K405" s="595"/>
      <c r="L405" s="581"/>
      <c r="M405" s="579"/>
      <c r="N405" s="572"/>
      <c r="O405" s="582"/>
      <c r="P405" s="581"/>
      <c r="Q405" s="579"/>
      <c r="R405" s="572"/>
      <c r="S405" s="582"/>
      <c r="T405" s="583"/>
      <c r="U405" s="579"/>
      <c r="V405" s="572"/>
      <c r="W405" s="582"/>
      <c r="X405" s="575"/>
      <c r="Y405" s="607">
        <v>0</v>
      </c>
      <c r="Z405" s="607">
        <v>0</v>
      </c>
      <c r="AA405" s="567" t="str">
        <f t="shared" si="26"/>
        <v>No hay Programación</v>
      </c>
      <c r="AB405" s="568" t="str">
        <f t="shared" si="27"/>
        <v>De acuerdo con lo programado</v>
      </c>
      <c r="AC405" s="575"/>
      <c r="AD405" s="575"/>
      <c r="AE405" s="575"/>
      <c r="AF405" s="576"/>
      <c r="AG405" s="576"/>
      <c r="AH405" s="575"/>
      <c r="AI405" s="575"/>
      <c r="AJ405" s="575"/>
      <c r="AK405" s="576"/>
      <c r="AL405" s="576"/>
      <c r="AM405" s="575"/>
      <c r="AN405" s="575"/>
      <c r="AO405" s="575"/>
      <c r="AP405" s="575"/>
      <c r="AQ405" s="575"/>
    </row>
    <row r="406" spans="1:43" ht="35.25" customHeight="1" thickTop="1" thickBot="1">
      <c r="A406" s="563">
        <v>25.3</v>
      </c>
      <c r="B406" s="564"/>
      <c r="C406" s="564"/>
      <c r="D406" s="564"/>
      <c r="E406" s="564"/>
      <c r="F406" s="594" t="s">
        <v>1387</v>
      </c>
      <c r="G406" s="611"/>
      <c r="H406" s="611"/>
      <c r="I406" s="567" t="str">
        <f t="shared" si="24"/>
        <v>No hay ejecución</v>
      </c>
      <c r="J406" s="568" t="str">
        <f t="shared" si="25"/>
        <v>NA</v>
      </c>
      <c r="K406" s="595"/>
      <c r="L406" s="581"/>
      <c r="M406" s="579"/>
      <c r="N406" s="572"/>
      <c r="O406" s="582"/>
      <c r="P406" s="581"/>
      <c r="Q406" s="579"/>
      <c r="R406" s="572"/>
      <c r="S406" s="582"/>
      <c r="T406" s="583"/>
      <c r="U406" s="579"/>
      <c r="V406" s="572"/>
      <c r="W406" s="582"/>
      <c r="X406" s="575"/>
      <c r="Y406" s="607"/>
      <c r="Z406" s="607"/>
      <c r="AA406" s="567" t="str">
        <f t="shared" si="26"/>
        <v>No hay ejecución</v>
      </c>
      <c r="AB406" s="568" t="str">
        <f t="shared" si="27"/>
        <v>NA</v>
      </c>
      <c r="AC406" s="575"/>
      <c r="AD406" s="575"/>
      <c r="AE406" s="575"/>
      <c r="AF406" s="576"/>
      <c r="AG406" s="576"/>
      <c r="AH406" s="575"/>
      <c r="AI406" s="575"/>
      <c r="AJ406" s="575"/>
      <c r="AK406" s="576"/>
      <c r="AL406" s="576"/>
      <c r="AM406" s="575"/>
      <c r="AN406" s="575"/>
      <c r="AO406" s="575"/>
      <c r="AP406" s="575"/>
      <c r="AQ406" s="575"/>
    </row>
    <row r="407" spans="1:43" ht="35.25" customHeight="1" thickTop="1" thickBot="1">
      <c r="A407" s="563">
        <v>25.3</v>
      </c>
      <c r="B407" s="564"/>
      <c r="C407" s="564"/>
      <c r="D407" s="564"/>
      <c r="E407" s="564"/>
      <c r="F407" s="594" t="s">
        <v>1387</v>
      </c>
      <c r="G407" s="611"/>
      <c r="H407" s="611"/>
      <c r="I407" s="567" t="str">
        <f t="shared" si="24"/>
        <v>No hay ejecución</v>
      </c>
      <c r="J407" s="568" t="str">
        <f t="shared" si="25"/>
        <v>NA</v>
      </c>
      <c r="K407" s="595"/>
      <c r="L407" s="581"/>
      <c r="M407" s="579"/>
      <c r="N407" s="572"/>
      <c r="O407" s="582"/>
      <c r="P407" s="581"/>
      <c r="Q407" s="579"/>
      <c r="R407" s="572"/>
      <c r="S407" s="582"/>
      <c r="T407" s="583"/>
      <c r="U407" s="579"/>
      <c r="V407" s="572"/>
      <c r="W407" s="582"/>
      <c r="X407" s="575"/>
      <c r="Y407" s="607"/>
      <c r="Z407" s="607"/>
      <c r="AA407" s="567" t="str">
        <f t="shared" si="26"/>
        <v>No hay ejecución</v>
      </c>
      <c r="AB407" s="568" t="str">
        <f t="shared" si="27"/>
        <v>NA</v>
      </c>
      <c r="AC407" s="575"/>
      <c r="AD407" s="575"/>
      <c r="AE407" s="575"/>
      <c r="AF407" s="576"/>
      <c r="AG407" s="576"/>
      <c r="AH407" s="575"/>
      <c r="AI407" s="575"/>
      <c r="AJ407" s="575"/>
      <c r="AK407" s="576"/>
      <c r="AL407" s="576"/>
      <c r="AM407" s="575"/>
      <c r="AN407" s="575"/>
      <c r="AO407" s="575"/>
      <c r="AP407" s="575"/>
      <c r="AQ407" s="575"/>
    </row>
    <row r="408" spans="1:43" ht="35.25" customHeight="1" thickTop="1" thickBot="1">
      <c r="A408" s="563">
        <v>26</v>
      </c>
      <c r="B408" s="564"/>
      <c r="C408" s="564"/>
      <c r="D408" s="564"/>
      <c r="E408" s="564"/>
      <c r="F408" s="596" t="s">
        <v>1388</v>
      </c>
      <c r="G408" s="612"/>
      <c r="H408" s="612"/>
      <c r="I408" s="567" t="str">
        <f t="shared" si="24"/>
        <v>No hay ejecución</v>
      </c>
      <c r="J408" s="568" t="str">
        <f t="shared" si="25"/>
        <v>NA</v>
      </c>
      <c r="K408" s="598"/>
      <c r="L408" s="575"/>
      <c r="M408" s="575"/>
      <c r="N408" s="575"/>
      <c r="O408" s="575"/>
      <c r="P408" s="575"/>
      <c r="Q408" s="575"/>
      <c r="R408" s="575"/>
      <c r="S408" s="575"/>
      <c r="T408" s="575"/>
      <c r="U408" s="575"/>
      <c r="V408" s="575"/>
      <c r="W408" s="575"/>
      <c r="X408" s="575"/>
      <c r="Y408" s="607"/>
      <c r="Z408" s="607"/>
      <c r="AA408" s="567" t="str">
        <f t="shared" si="26"/>
        <v>No hay ejecución</v>
      </c>
      <c r="AB408" s="568" t="str">
        <f t="shared" si="27"/>
        <v>NA</v>
      </c>
      <c r="AC408" s="575"/>
      <c r="AD408" s="575"/>
      <c r="AE408" s="575"/>
      <c r="AF408" s="576"/>
      <c r="AG408" s="576"/>
      <c r="AH408" s="575"/>
      <c r="AI408" s="575"/>
      <c r="AJ408" s="575"/>
      <c r="AK408" s="576"/>
      <c r="AL408" s="576"/>
      <c r="AM408" s="575"/>
      <c r="AN408" s="575"/>
      <c r="AO408" s="575"/>
      <c r="AP408" s="575"/>
      <c r="AQ408" s="575"/>
    </row>
    <row r="409" spans="1:43" ht="35.25" customHeight="1" thickTop="1" thickBot="1">
      <c r="A409" s="563">
        <v>26.1</v>
      </c>
      <c r="B409" s="564"/>
      <c r="C409" s="564"/>
      <c r="D409" s="564"/>
      <c r="E409" s="564"/>
      <c r="F409" s="599" t="s">
        <v>1389</v>
      </c>
      <c r="G409" s="613">
        <v>0</v>
      </c>
      <c r="H409" s="613">
        <v>0</v>
      </c>
      <c r="I409" s="567" t="str">
        <f t="shared" si="24"/>
        <v>No hay Programación</v>
      </c>
      <c r="J409" s="568" t="str">
        <f t="shared" si="25"/>
        <v>De acuerdo con lo programado</v>
      </c>
      <c r="K409" s="601"/>
      <c r="L409" s="575"/>
      <c r="M409" s="575"/>
      <c r="N409" s="575"/>
      <c r="O409" s="575"/>
      <c r="P409" s="575"/>
      <c r="Q409" s="575"/>
      <c r="R409" s="575"/>
      <c r="S409" s="575"/>
      <c r="T409" s="575"/>
      <c r="U409" s="575"/>
      <c r="V409" s="575"/>
      <c r="W409" s="575"/>
      <c r="X409" s="575"/>
      <c r="Y409" s="607">
        <v>0</v>
      </c>
      <c r="Z409" s="607">
        <v>0</v>
      </c>
      <c r="AA409" s="567" t="str">
        <f t="shared" si="26"/>
        <v>No hay Programación</v>
      </c>
      <c r="AB409" s="568" t="str">
        <f t="shared" si="27"/>
        <v>De acuerdo con lo programado</v>
      </c>
      <c r="AC409" s="575"/>
      <c r="AD409" s="575"/>
      <c r="AE409" s="575"/>
      <c r="AF409" s="576"/>
      <c r="AG409" s="576"/>
      <c r="AH409" s="575"/>
      <c r="AI409" s="575"/>
      <c r="AJ409" s="575"/>
      <c r="AK409" s="576"/>
      <c r="AL409" s="576"/>
      <c r="AM409" s="575"/>
      <c r="AN409" s="575"/>
      <c r="AO409" s="575"/>
      <c r="AP409" s="575"/>
      <c r="AQ409" s="575"/>
    </row>
    <row r="410" spans="1:43" ht="35.25" customHeight="1" thickTop="1" thickBot="1">
      <c r="A410" s="563">
        <v>26.2</v>
      </c>
      <c r="B410" s="564"/>
      <c r="C410" s="564"/>
      <c r="D410" s="564"/>
      <c r="E410" s="564"/>
      <c r="F410" s="599" t="s">
        <v>1390</v>
      </c>
      <c r="G410" s="613">
        <v>0</v>
      </c>
      <c r="H410" s="613">
        <v>0</v>
      </c>
      <c r="I410" s="567" t="str">
        <f t="shared" si="24"/>
        <v>No hay Programación</v>
      </c>
      <c r="J410" s="568" t="str">
        <f t="shared" si="25"/>
        <v>De acuerdo con lo programado</v>
      </c>
      <c r="K410" s="601"/>
      <c r="L410" s="575"/>
      <c r="M410" s="575"/>
      <c r="N410" s="575"/>
      <c r="O410" s="575"/>
      <c r="P410" s="575"/>
      <c r="Q410" s="575"/>
      <c r="R410" s="575"/>
      <c r="S410" s="575"/>
      <c r="T410" s="575"/>
      <c r="U410" s="575"/>
      <c r="V410" s="575"/>
      <c r="W410" s="575"/>
      <c r="X410" s="575"/>
      <c r="Y410" s="607">
        <v>0</v>
      </c>
      <c r="Z410" s="607">
        <v>0</v>
      </c>
      <c r="AA410" s="567" t="str">
        <f t="shared" si="26"/>
        <v>No hay Programación</v>
      </c>
      <c r="AB410" s="568" t="str">
        <f t="shared" si="27"/>
        <v>De acuerdo con lo programado</v>
      </c>
      <c r="AC410" s="575"/>
      <c r="AD410" s="575"/>
      <c r="AE410" s="575"/>
      <c r="AF410" s="576"/>
      <c r="AG410" s="576"/>
      <c r="AH410" s="575"/>
      <c r="AI410" s="575"/>
      <c r="AJ410" s="575"/>
      <c r="AK410" s="576"/>
      <c r="AL410" s="576"/>
      <c r="AM410" s="575"/>
      <c r="AN410" s="575"/>
      <c r="AO410" s="575"/>
      <c r="AP410" s="575"/>
      <c r="AQ410" s="575"/>
    </row>
    <row r="411" spans="1:43" ht="35.25" customHeight="1" thickTop="1" thickBot="1">
      <c r="A411" s="563">
        <v>26.3</v>
      </c>
      <c r="B411" s="564"/>
      <c r="C411" s="564"/>
      <c r="D411" s="564"/>
      <c r="E411" s="564"/>
      <c r="F411" s="599" t="s">
        <v>1391</v>
      </c>
      <c r="G411" s="613">
        <v>1</v>
      </c>
      <c r="H411" s="613">
        <v>0</v>
      </c>
      <c r="I411" s="567">
        <f t="shared" si="24"/>
        <v>0</v>
      </c>
      <c r="J411" s="568" t="str">
        <f t="shared" si="25"/>
        <v>En riesgo cumplimiento</v>
      </c>
      <c r="K411" s="601"/>
      <c r="L411" s="575"/>
      <c r="M411" s="575"/>
      <c r="N411" s="575"/>
      <c r="O411" s="575"/>
      <c r="P411" s="575"/>
      <c r="Q411" s="575"/>
      <c r="R411" s="575"/>
      <c r="S411" s="575"/>
      <c r="T411" s="575"/>
      <c r="U411" s="575"/>
      <c r="V411" s="575"/>
      <c r="W411" s="575"/>
      <c r="X411" s="575"/>
      <c r="Y411" s="607">
        <v>0</v>
      </c>
      <c r="Z411" s="607">
        <v>0</v>
      </c>
      <c r="AA411" s="567" t="str">
        <f t="shared" si="26"/>
        <v>No hay Programación</v>
      </c>
      <c r="AB411" s="568" t="str">
        <f t="shared" si="27"/>
        <v>De acuerdo con lo programado</v>
      </c>
      <c r="AC411" s="575"/>
      <c r="AD411" s="575"/>
      <c r="AE411" s="575"/>
      <c r="AF411" s="576"/>
      <c r="AG411" s="576"/>
      <c r="AH411" s="575"/>
      <c r="AI411" s="575"/>
      <c r="AJ411" s="575"/>
      <c r="AK411" s="576"/>
      <c r="AL411" s="576"/>
      <c r="AM411" s="575"/>
      <c r="AN411" s="575"/>
      <c r="AO411" s="575"/>
      <c r="AP411" s="575"/>
      <c r="AQ411" s="575"/>
    </row>
    <row r="412" spans="1:43" ht="35.25" customHeight="1" thickTop="1" thickBot="1">
      <c r="A412" s="563">
        <v>26.4</v>
      </c>
      <c r="B412" s="564"/>
      <c r="C412" s="564"/>
      <c r="D412" s="564"/>
      <c r="E412" s="564"/>
      <c r="F412" s="599" t="s">
        <v>1392</v>
      </c>
      <c r="G412" s="613">
        <v>0</v>
      </c>
      <c r="H412" s="613">
        <v>0</v>
      </c>
      <c r="I412" s="567" t="str">
        <f t="shared" si="24"/>
        <v>No hay Programación</v>
      </c>
      <c r="J412" s="568" t="str">
        <f t="shared" si="25"/>
        <v>De acuerdo con lo programado</v>
      </c>
      <c r="K412" s="601"/>
      <c r="L412" s="575"/>
      <c r="M412" s="575"/>
      <c r="N412" s="575"/>
      <c r="O412" s="575"/>
      <c r="P412" s="575"/>
      <c r="Q412" s="575"/>
      <c r="R412" s="575"/>
      <c r="S412" s="575"/>
      <c r="T412" s="575"/>
      <c r="U412" s="575"/>
      <c r="V412" s="575"/>
      <c r="W412" s="575"/>
      <c r="X412" s="575"/>
      <c r="Y412" s="607">
        <v>0</v>
      </c>
      <c r="Z412" s="607">
        <v>0</v>
      </c>
      <c r="AA412" s="567" t="str">
        <f t="shared" si="26"/>
        <v>No hay Programación</v>
      </c>
      <c r="AB412" s="568" t="str">
        <f t="shared" si="27"/>
        <v>De acuerdo con lo programado</v>
      </c>
      <c r="AC412" s="575"/>
      <c r="AD412" s="575"/>
      <c r="AE412" s="575"/>
      <c r="AF412" s="576"/>
      <c r="AG412" s="576"/>
      <c r="AH412" s="575"/>
      <c r="AI412" s="575"/>
      <c r="AJ412" s="575"/>
      <c r="AK412" s="576"/>
      <c r="AL412" s="576"/>
      <c r="AM412" s="575"/>
      <c r="AN412" s="575"/>
      <c r="AO412" s="575"/>
      <c r="AP412" s="575"/>
      <c r="AQ412" s="575"/>
    </row>
    <row r="413" spans="1:43" ht="35.25" customHeight="1" thickTop="1" thickBot="1">
      <c r="A413" s="563">
        <v>26.5</v>
      </c>
      <c r="B413" s="564"/>
      <c r="C413" s="564"/>
      <c r="D413" s="564"/>
      <c r="E413" s="564"/>
      <c r="F413" s="599" t="s">
        <v>1393</v>
      </c>
      <c r="G413" s="613">
        <v>1</v>
      </c>
      <c r="H413" s="613">
        <v>0</v>
      </c>
      <c r="I413" s="567">
        <f t="shared" si="24"/>
        <v>0</v>
      </c>
      <c r="J413" s="568" t="str">
        <f t="shared" si="25"/>
        <v>En riesgo cumplimiento</v>
      </c>
      <c r="K413" s="601"/>
      <c r="L413" s="575"/>
      <c r="M413" s="575"/>
      <c r="N413" s="575"/>
      <c r="O413" s="575"/>
      <c r="P413" s="575"/>
      <c r="Q413" s="575"/>
      <c r="R413" s="575"/>
      <c r="S413" s="575"/>
      <c r="T413" s="575"/>
      <c r="U413" s="575"/>
      <c r="V413" s="575"/>
      <c r="W413" s="575"/>
      <c r="X413" s="575"/>
      <c r="Y413" s="607">
        <v>0</v>
      </c>
      <c r="Z413" s="607">
        <v>0</v>
      </c>
      <c r="AA413" s="567" t="str">
        <f t="shared" si="26"/>
        <v>No hay Programación</v>
      </c>
      <c r="AB413" s="568" t="str">
        <f t="shared" si="27"/>
        <v>De acuerdo con lo programado</v>
      </c>
      <c r="AC413" s="575"/>
      <c r="AD413" s="575"/>
      <c r="AE413" s="575"/>
      <c r="AF413" s="576"/>
      <c r="AG413" s="576"/>
      <c r="AH413" s="575"/>
      <c r="AI413" s="575"/>
      <c r="AJ413" s="575"/>
      <c r="AK413" s="576"/>
      <c r="AL413" s="576"/>
      <c r="AM413" s="575"/>
      <c r="AN413" s="575"/>
      <c r="AO413" s="575"/>
      <c r="AP413" s="575"/>
      <c r="AQ413" s="575"/>
    </row>
    <row r="414" spans="1:43" ht="35.25" customHeight="1" thickTop="1" thickBot="1">
      <c r="A414" s="563">
        <v>26.6</v>
      </c>
      <c r="B414" s="564"/>
      <c r="C414" s="564"/>
      <c r="D414" s="564"/>
      <c r="E414" s="564"/>
      <c r="F414" s="599" t="s">
        <v>1394</v>
      </c>
      <c r="G414" s="613"/>
      <c r="H414" s="613"/>
      <c r="I414" s="567" t="str">
        <f t="shared" si="24"/>
        <v>No hay ejecución</v>
      </c>
      <c r="J414" s="568" t="str">
        <f t="shared" si="25"/>
        <v>NA</v>
      </c>
      <c r="K414" s="601"/>
      <c r="L414" s="575"/>
      <c r="M414" s="575"/>
      <c r="N414" s="575"/>
      <c r="O414" s="575"/>
      <c r="P414" s="575"/>
      <c r="Q414" s="575"/>
      <c r="R414" s="575"/>
      <c r="S414" s="575"/>
      <c r="T414" s="575"/>
      <c r="U414" s="575"/>
      <c r="V414" s="575"/>
      <c r="W414" s="575"/>
      <c r="X414" s="575"/>
      <c r="Y414" s="607"/>
      <c r="Z414" s="607"/>
      <c r="AA414" s="567" t="str">
        <f t="shared" si="26"/>
        <v>No hay ejecución</v>
      </c>
      <c r="AB414" s="568" t="str">
        <f t="shared" si="27"/>
        <v>NA</v>
      </c>
      <c r="AC414" s="575"/>
      <c r="AD414" s="575"/>
      <c r="AE414" s="575"/>
      <c r="AF414" s="576"/>
      <c r="AG414" s="576"/>
      <c r="AH414" s="575"/>
      <c r="AI414" s="575"/>
      <c r="AJ414" s="575"/>
      <c r="AK414" s="576"/>
      <c r="AL414" s="576"/>
      <c r="AM414" s="575"/>
      <c r="AN414" s="575"/>
      <c r="AO414" s="575"/>
      <c r="AP414" s="575"/>
      <c r="AQ414" s="575"/>
    </row>
    <row r="415" spans="1:43" ht="35.25" customHeight="1" thickTop="1" thickBot="1">
      <c r="A415" s="563">
        <v>26.7</v>
      </c>
      <c r="B415" s="564"/>
      <c r="C415" s="564"/>
      <c r="D415" s="564"/>
      <c r="E415" s="564"/>
      <c r="F415" s="599" t="s">
        <v>1395</v>
      </c>
      <c r="G415" s="613">
        <v>1</v>
      </c>
      <c r="H415" s="613">
        <v>1</v>
      </c>
      <c r="I415" s="567">
        <f t="shared" si="24"/>
        <v>1</v>
      </c>
      <c r="J415" s="568" t="str">
        <f t="shared" si="25"/>
        <v>De acuerdo con lo programado</v>
      </c>
      <c r="K415" s="601"/>
      <c r="L415" s="575"/>
      <c r="M415" s="575"/>
      <c r="N415" s="575"/>
      <c r="O415" s="575"/>
      <c r="P415" s="575"/>
      <c r="Q415" s="575"/>
      <c r="R415" s="575"/>
      <c r="S415" s="575"/>
      <c r="T415" s="575"/>
      <c r="U415" s="575"/>
      <c r="V415" s="575"/>
      <c r="W415" s="575"/>
      <c r="X415" s="575"/>
      <c r="Y415" s="607">
        <v>0</v>
      </c>
      <c r="Z415" s="607">
        <v>0</v>
      </c>
      <c r="AA415" s="567" t="str">
        <f t="shared" si="26"/>
        <v>No hay Programación</v>
      </c>
      <c r="AB415" s="568" t="str">
        <f t="shared" si="27"/>
        <v>De acuerdo con lo programado</v>
      </c>
      <c r="AC415" s="575"/>
      <c r="AD415" s="575"/>
      <c r="AE415" s="575"/>
      <c r="AF415" s="576"/>
      <c r="AG415" s="576"/>
      <c r="AH415" s="575"/>
      <c r="AI415" s="575"/>
      <c r="AJ415" s="575"/>
      <c r="AK415" s="576"/>
      <c r="AL415" s="576"/>
      <c r="AM415" s="575"/>
      <c r="AN415" s="575"/>
      <c r="AO415" s="575"/>
      <c r="AP415" s="575"/>
      <c r="AQ415" s="575"/>
    </row>
    <row r="416" spans="1:43" ht="35.25" customHeight="1" thickTop="1" thickBot="1">
      <c r="A416" s="563">
        <v>26.8</v>
      </c>
      <c r="B416" s="564"/>
      <c r="C416" s="564"/>
      <c r="D416" s="564"/>
      <c r="E416" s="564"/>
      <c r="F416" s="599" t="s">
        <v>1396</v>
      </c>
      <c r="G416" s="613">
        <v>1</v>
      </c>
      <c r="H416" s="613">
        <v>0</v>
      </c>
      <c r="I416" s="567">
        <f t="shared" si="24"/>
        <v>0</v>
      </c>
      <c r="J416" s="568" t="str">
        <f t="shared" si="25"/>
        <v>En riesgo cumplimiento</v>
      </c>
      <c r="K416" s="601"/>
      <c r="L416" s="575"/>
      <c r="M416" s="575"/>
      <c r="N416" s="575"/>
      <c r="O416" s="575"/>
      <c r="P416" s="575"/>
      <c r="Q416" s="575"/>
      <c r="R416" s="575"/>
      <c r="S416" s="575"/>
      <c r="T416" s="575"/>
      <c r="U416" s="575"/>
      <c r="V416" s="575"/>
      <c r="W416" s="575"/>
      <c r="X416" s="575"/>
      <c r="Y416" s="607">
        <v>0</v>
      </c>
      <c r="Z416" s="607">
        <v>0</v>
      </c>
      <c r="AA416" s="567" t="str">
        <f t="shared" si="26"/>
        <v>No hay Programación</v>
      </c>
      <c r="AB416" s="568" t="str">
        <f t="shared" si="27"/>
        <v>De acuerdo con lo programado</v>
      </c>
      <c r="AC416" s="575"/>
      <c r="AD416" s="575"/>
      <c r="AE416" s="575"/>
      <c r="AF416" s="576"/>
      <c r="AG416" s="576"/>
      <c r="AH416" s="575"/>
      <c r="AI416" s="575"/>
      <c r="AJ416" s="575"/>
      <c r="AK416" s="576"/>
      <c r="AL416" s="576"/>
      <c r="AM416" s="575"/>
      <c r="AN416" s="575"/>
      <c r="AO416" s="575"/>
      <c r="AP416" s="575"/>
      <c r="AQ416" s="575"/>
    </row>
    <row r="417" spans="1:43" ht="35.25" customHeight="1" thickTop="1" thickBot="1">
      <c r="A417" s="563">
        <v>26.9</v>
      </c>
      <c r="B417" s="564"/>
      <c r="C417" s="564"/>
      <c r="D417" s="564"/>
      <c r="E417" s="564"/>
      <c r="F417" s="599" t="s">
        <v>1397</v>
      </c>
      <c r="G417" s="613">
        <v>0</v>
      </c>
      <c r="H417" s="613">
        <v>0</v>
      </c>
      <c r="I417" s="567" t="str">
        <f t="shared" si="24"/>
        <v>No hay Programación</v>
      </c>
      <c r="J417" s="568" t="str">
        <f t="shared" si="25"/>
        <v>De acuerdo con lo programado</v>
      </c>
      <c r="K417" s="601"/>
      <c r="L417" s="575"/>
      <c r="M417" s="575"/>
      <c r="N417" s="575"/>
      <c r="O417" s="575"/>
      <c r="P417" s="575"/>
      <c r="Q417" s="575"/>
      <c r="R417" s="575"/>
      <c r="S417" s="575"/>
      <c r="T417" s="575"/>
      <c r="U417" s="575"/>
      <c r="V417" s="575"/>
      <c r="W417" s="575"/>
      <c r="X417" s="575"/>
      <c r="Y417" s="607">
        <v>0</v>
      </c>
      <c r="Z417" s="607">
        <v>0</v>
      </c>
      <c r="AA417" s="567" t="str">
        <f t="shared" si="26"/>
        <v>No hay Programación</v>
      </c>
      <c r="AB417" s="568" t="str">
        <f t="shared" si="27"/>
        <v>De acuerdo con lo programado</v>
      </c>
      <c r="AC417" s="575"/>
      <c r="AD417" s="575"/>
      <c r="AE417" s="575"/>
      <c r="AF417" s="576"/>
      <c r="AG417" s="576"/>
      <c r="AH417" s="575"/>
      <c r="AI417" s="575"/>
      <c r="AJ417" s="575"/>
      <c r="AK417" s="576"/>
      <c r="AL417" s="576"/>
      <c r="AM417" s="575"/>
      <c r="AN417" s="575"/>
      <c r="AO417" s="575"/>
      <c r="AP417" s="575"/>
      <c r="AQ417" s="575"/>
    </row>
    <row r="418" spans="1:43" ht="35.25" customHeight="1" thickTop="1" thickBot="1">
      <c r="A418" s="593">
        <v>26.1</v>
      </c>
      <c r="B418" s="564"/>
      <c r="C418" s="564"/>
      <c r="D418" s="564"/>
      <c r="E418" s="564"/>
      <c r="F418" s="599" t="s">
        <v>1398</v>
      </c>
      <c r="G418" s="613">
        <v>1</v>
      </c>
      <c r="H418" s="613">
        <v>1</v>
      </c>
      <c r="I418" s="567">
        <f t="shared" si="24"/>
        <v>1</v>
      </c>
      <c r="J418" s="568" t="str">
        <f t="shared" si="25"/>
        <v>De acuerdo con lo programado</v>
      </c>
      <c r="K418" s="601"/>
      <c r="L418" s="575"/>
      <c r="M418" s="575"/>
      <c r="N418" s="575"/>
      <c r="O418" s="575"/>
      <c r="P418" s="575"/>
      <c r="Q418" s="575"/>
      <c r="R418" s="575"/>
      <c r="S418" s="575"/>
      <c r="T418" s="575"/>
      <c r="U418" s="575"/>
      <c r="V418" s="575"/>
      <c r="W418" s="575"/>
      <c r="X418" s="575"/>
      <c r="Y418" s="607">
        <v>0</v>
      </c>
      <c r="Z418" s="607">
        <v>0</v>
      </c>
      <c r="AA418" s="567" t="str">
        <f t="shared" si="26"/>
        <v>No hay Programación</v>
      </c>
      <c r="AB418" s="568" t="str">
        <f t="shared" si="27"/>
        <v>De acuerdo con lo programado</v>
      </c>
      <c r="AC418" s="575"/>
      <c r="AD418" s="575"/>
      <c r="AE418" s="575"/>
      <c r="AF418" s="576"/>
      <c r="AG418" s="576"/>
      <c r="AH418" s="575"/>
      <c r="AI418" s="575"/>
      <c r="AJ418" s="575"/>
      <c r="AK418" s="576"/>
      <c r="AL418" s="576"/>
      <c r="AM418" s="575"/>
      <c r="AN418" s="575"/>
      <c r="AO418" s="575"/>
      <c r="AP418" s="575"/>
      <c r="AQ418" s="575"/>
    </row>
    <row r="419" spans="1:43" ht="35.25" customHeight="1" thickTop="1" thickBot="1">
      <c r="A419" s="563">
        <v>26.11</v>
      </c>
      <c r="B419" s="564"/>
      <c r="C419" s="564"/>
      <c r="D419" s="564"/>
      <c r="E419" s="564"/>
      <c r="F419" s="599" t="s">
        <v>1399</v>
      </c>
      <c r="G419" s="613">
        <v>0</v>
      </c>
      <c r="H419" s="613">
        <v>0</v>
      </c>
      <c r="I419" s="567" t="str">
        <f t="shared" si="24"/>
        <v>No hay Programación</v>
      </c>
      <c r="J419" s="568" t="str">
        <f t="shared" si="25"/>
        <v>De acuerdo con lo programado</v>
      </c>
      <c r="K419" s="601"/>
      <c r="L419" s="575"/>
      <c r="M419" s="575"/>
      <c r="N419" s="575"/>
      <c r="O419" s="575"/>
      <c r="P419" s="575"/>
      <c r="Q419" s="575"/>
      <c r="R419" s="575"/>
      <c r="S419" s="575"/>
      <c r="T419" s="575"/>
      <c r="U419" s="575"/>
      <c r="V419" s="575"/>
      <c r="W419" s="575"/>
      <c r="X419" s="575"/>
      <c r="Y419" s="607">
        <v>0</v>
      </c>
      <c r="Z419" s="607">
        <v>0</v>
      </c>
      <c r="AA419" s="567" t="str">
        <f t="shared" si="26"/>
        <v>No hay Programación</v>
      </c>
      <c r="AB419" s="568" t="str">
        <f t="shared" si="27"/>
        <v>De acuerdo con lo programado</v>
      </c>
      <c r="AC419" s="575"/>
      <c r="AD419" s="575"/>
      <c r="AE419" s="575"/>
      <c r="AF419" s="576"/>
      <c r="AG419" s="576"/>
      <c r="AH419" s="575"/>
      <c r="AI419" s="575"/>
      <c r="AJ419" s="575"/>
      <c r="AK419" s="576"/>
      <c r="AL419" s="576"/>
      <c r="AM419" s="575"/>
      <c r="AN419" s="575"/>
      <c r="AO419" s="575"/>
      <c r="AP419" s="575"/>
      <c r="AQ419" s="575"/>
    </row>
    <row r="420" spans="1:43" ht="35.25" customHeight="1" thickTop="1" thickBot="1">
      <c r="A420" s="563">
        <v>26.12</v>
      </c>
      <c r="B420" s="564"/>
      <c r="C420" s="564"/>
      <c r="D420" s="564"/>
      <c r="E420" s="564"/>
      <c r="F420" s="599" t="s">
        <v>1400</v>
      </c>
      <c r="G420" s="613">
        <v>0</v>
      </c>
      <c r="H420" s="613">
        <v>0</v>
      </c>
      <c r="I420" s="567" t="str">
        <f t="shared" si="24"/>
        <v>No hay Programación</v>
      </c>
      <c r="J420" s="568" t="str">
        <f t="shared" si="25"/>
        <v>De acuerdo con lo programado</v>
      </c>
      <c r="K420" s="601"/>
      <c r="L420" s="575"/>
      <c r="M420" s="575"/>
      <c r="N420" s="575"/>
      <c r="O420" s="575"/>
      <c r="P420" s="575"/>
      <c r="Q420" s="575"/>
      <c r="R420" s="575"/>
      <c r="S420" s="575"/>
      <c r="T420" s="575"/>
      <c r="U420" s="575"/>
      <c r="V420" s="575"/>
      <c r="W420" s="575"/>
      <c r="X420" s="575"/>
      <c r="Y420" s="607">
        <v>0</v>
      </c>
      <c r="Z420" s="607">
        <v>0</v>
      </c>
      <c r="AA420" s="567" t="str">
        <f t="shared" si="26"/>
        <v>No hay Programación</v>
      </c>
      <c r="AB420" s="568" t="str">
        <f t="shared" si="27"/>
        <v>De acuerdo con lo programado</v>
      </c>
      <c r="AC420" s="575"/>
      <c r="AD420" s="575"/>
      <c r="AE420" s="575"/>
      <c r="AF420" s="576"/>
      <c r="AG420" s="576"/>
      <c r="AH420" s="575"/>
      <c r="AI420" s="575"/>
      <c r="AJ420" s="575"/>
      <c r="AK420" s="576"/>
      <c r="AL420" s="576"/>
      <c r="AM420" s="575"/>
      <c r="AN420" s="575"/>
      <c r="AO420" s="575"/>
      <c r="AP420" s="575"/>
      <c r="AQ420" s="575"/>
    </row>
    <row r="421" spans="1:43" ht="35.25" customHeight="1" thickTop="1" thickBot="1">
      <c r="A421" s="563">
        <v>26.13</v>
      </c>
      <c r="B421" s="564"/>
      <c r="C421" s="564"/>
      <c r="D421" s="564"/>
      <c r="E421" s="564"/>
      <c r="F421" s="599" t="s">
        <v>1401</v>
      </c>
      <c r="G421" s="613">
        <v>0</v>
      </c>
      <c r="H421" s="613">
        <v>0</v>
      </c>
      <c r="I421" s="567" t="str">
        <f t="shared" si="24"/>
        <v>No hay Programación</v>
      </c>
      <c r="J421" s="568" t="str">
        <f t="shared" si="25"/>
        <v>De acuerdo con lo programado</v>
      </c>
      <c r="K421" s="601"/>
      <c r="L421" s="575"/>
      <c r="M421" s="575"/>
      <c r="N421" s="575"/>
      <c r="O421" s="575"/>
      <c r="P421" s="575"/>
      <c r="Q421" s="575"/>
      <c r="R421" s="575"/>
      <c r="S421" s="575"/>
      <c r="T421" s="575"/>
      <c r="U421" s="575"/>
      <c r="V421" s="575"/>
      <c r="W421" s="575"/>
      <c r="X421" s="575"/>
      <c r="Y421" s="607">
        <v>0</v>
      </c>
      <c r="Z421" s="607">
        <v>0</v>
      </c>
      <c r="AA421" s="567" t="str">
        <f t="shared" si="26"/>
        <v>No hay Programación</v>
      </c>
      <c r="AB421" s="568" t="str">
        <f t="shared" si="27"/>
        <v>De acuerdo con lo programado</v>
      </c>
      <c r="AC421" s="575"/>
      <c r="AD421" s="575"/>
      <c r="AE421" s="575"/>
      <c r="AF421" s="576"/>
      <c r="AG421" s="576"/>
      <c r="AH421" s="575"/>
      <c r="AI421" s="575"/>
      <c r="AJ421" s="575"/>
      <c r="AK421" s="576"/>
      <c r="AL421" s="576"/>
      <c r="AM421" s="575"/>
      <c r="AN421" s="575"/>
      <c r="AO421" s="575"/>
      <c r="AP421" s="575"/>
      <c r="AQ421" s="575"/>
    </row>
    <row r="422" spans="1:43" ht="35.25" customHeight="1" thickTop="1" thickBot="1">
      <c r="A422" s="563">
        <v>26.14</v>
      </c>
      <c r="B422" s="564"/>
      <c r="C422" s="564"/>
      <c r="D422" s="564"/>
      <c r="E422" s="564"/>
      <c r="F422" s="599" t="s">
        <v>1402</v>
      </c>
      <c r="G422" s="613">
        <v>0</v>
      </c>
      <c r="H422" s="613">
        <v>0</v>
      </c>
      <c r="I422" s="567" t="str">
        <f t="shared" si="24"/>
        <v>No hay Programación</v>
      </c>
      <c r="J422" s="568" t="str">
        <f t="shared" si="25"/>
        <v>De acuerdo con lo programado</v>
      </c>
      <c r="K422" s="601"/>
      <c r="L422" s="575"/>
      <c r="M422" s="575"/>
      <c r="N422" s="575"/>
      <c r="O422" s="575"/>
      <c r="P422" s="575"/>
      <c r="Q422" s="575"/>
      <c r="R422" s="575"/>
      <c r="S422" s="575"/>
      <c r="T422" s="575"/>
      <c r="U422" s="575"/>
      <c r="V422" s="575"/>
      <c r="W422" s="575"/>
      <c r="X422" s="575"/>
      <c r="Y422" s="607">
        <v>0</v>
      </c>
      <c r="Z422" s="607">
        <v>0</v>
      </c>
      <c r="AA422" s="567" t="str">
        <f t="shared" si="26"/>
        <v>No hay Programación</v>
      </c>
      <c r="AB422" s="568" t="str">
        <f t="shared" si="27"/>
        <v>De acuerdo con lo programado</v>
      </c>
      <c r="AC422" s="575"/>
      <c r="AD422" s="575"/>
      <c r="AE422" s="575"/>
      <c r="AF422" s="576"/>
      <c r="AG422" s="576"/>
      <c r="AH422" s="575"/>
      <c r="AI422" s="575"/>
      <c r="AJ422" s="575"/>
      <c r="AK422" s="576"/>
      <c r="AL422" s="576"/>
      <c r="AM422" s="575"/>
      <c r="AN422" s="575"/>
      <c r="AO422" s="575"/>
      <c r="AP422" s="575"/>
      <c r="AQ422" s="575"/>
    </row>
    <row r="423" spans="1:43" ht="35.25" customHeight="1" thickTop="1" thickBot="1">
      <c r="A423" s="563">
        <v>26.15</v>
      </c>
      <c r="B423" s="564"/>
      <c r="C423" s="564"/>
      <c r="D423" s="564"/>
      <c r="E423" s="564"/>
      <c r="F423" s="599" t="s">
        <v>1403</v>
      </c>
      <c r="G423" s="613">
        <v>0</v>
      </c>
      <c r="H423" s="613">
        <v>0</v>
      </c>
      <c r="I423" s="567" t="str">
        <f t="shared" si="24"/>
        <v>No hay Programación</v>
      </c>
      <c r="J423" s="568" t="str">
        <f t="shared" si="25"/>
        <v>De acuerdo con lo programado</v>
      </c>
      <c r="K423" s="601"/>
      <c r="L423" s="575"/>
      <c r="M423" s="575"/>
      <c r="N423" s="575"/>
      <c r="O423" s="575"/>
      <c r="P423" s="575"/>
      <c r="Q423" s="575"/>
      <c r="R423" s="575"/>
      <c r="S423" s="575"/>
      <c r="T423" s="575"/>
      <c r="U423" s="575"/>
      <c r="V423" s="575"/>
      <c r="W423" s="575"/>
      <c r="X423" s="575"/>
      <c r="Y423" s="607">
        <v>0</v>
      </c>
      <c r="Z423" s="607">
        <v>0</v>
      </c>
      <c r="AA423" s="567" t="str">
        <f t="shared" si="26"/>
        <v>No hay Programación</v>
      </c>
      <c r="AB423" s="568" t="str">
        <f t="shared" si="27"/>
        <v>De acuerdo con lo programado</v>
      </c>
      <c r="AC423" s="575"/>
      <c r="AD423" s="575"/>
      <c r="AE423" s="575"/>
      <c r="AF423" s="576"/>
      <c r="AG423" s="576"/>
      <c r="AH423" s="575"/>
      <c r="AI423" s="575"/>
      <c r="AJ423" s="575"/>
      <c r="AK423" s="576"/>
      <c r="AL423" s="576"/>
      <c r="AM423" s="575"/>
      <c r="AN423" s="575"/>
      <c r="AO423" s="575"/>
      <c r="AP423" s="575"/>
      <c r="AQ423" s="575"/>
    </row>
    <row r="424" spans="1:43" ht="35.25" customHeight="1" thickTop="1" thickBot="1">
      <c r="A424" s="563">
        <v>26.16</v>
      </c>
      <c r="B424" s="564"/>
      <c r="C424" s="564"/>
      <c r="D424" s="564"/>
      <c r="E424" s="564"/>
      <c r="F424" s="599" t="s">
        <v>1404</v>
      </c>
      <c r="G424" s="613">
        <v>0</v>
      </c>
      <c r="H424" s="613">
        <v>0</v>
      </c>
      <c r="I424" s="567" t="str">
        <f t="shared" si="24"/>
        <v>No hay Programación</v>
      </c>
      <c r="J424" s="568" t="str">
        <f t="shared" si="25"/>
        <v>De acuerdo con lo programado</v>
      </c>
      <c r="K424" s="601"/>
      <c r="L424" s="575"/>
      <c r="M424" s="575"/>
      <c r="N424" s="575"/>
      <c r="O424" s="575"/>
      <c r="P424" s="575"/>
      <c r="Q424" s="575"/>
      <c r="R424" s="575"/>
      <c r="S424" s="575"/>
      <c r="T424" s="575"/>
      <c r="U424" s="575"/>
      <c r="V424" s="575"/>
      <c r="W424" s="575"/>
      <c r="X424" s="575"/>
      <c r="Y424" s="607">
        <v>0</v>
      </c>
      <c r="Z424" s="607">
        <v>0</v>
      </c>
      <c r="AA424" s="567" t="str">
        <f t="shared" si="26"/>
        <v>No hay Programación</v>
      </c>
      <c r="AB424" s="568" t="str">
        <f t="shared" si="27"/>
        <v>De acuerdo con lo programado</v>
      </c>
      <c r="AC424" s="575"/>
      <c r="AD424" s="575"/>
      <c r="AE424" s="575"/>
      <c r="AF424" s="576"/>
      <c r="AG424" s="576"/>
      <c r="AH424" s="575"/>
      <c r="AI424" s="575"/>
      <c r="AJ424" s="575"/>
      <c r="AK424" s="576"/>
      <c r="AL424" s="576"/>
      <c r="AM424" s="575"/>
      <c r="AN424" s="575"/>
      <c r="AO424" s="575"/>
      <c r="AP424" s="575"/>
      <c r="AQ424" s="575"/>
    </row>
    <row r="425" spans="1:43" ht="35.25" customHeight="1" thickTop="1" thickBot="1">
      <c r="A425" s="563">
        <v>26.17</v>
      </c>
      <c r="B425" s="564"/>
      <c r="C425" s="564"/>
      <c r="D425" s="564"/>
      <c r="E425" s="564"/>
      <c r="F425" s="599" t="s">
        <v>1405</v>
      </c>
      <c r="G425" s="613">
        <v>0</v>
      </c>
      <c r="H425" s="613">
        <v>0</v>
      </c>
      <c r="I425" s="567" t="str">
        <f t="shared" si="24"/>
        <v>No hay Programación</v>
      </c>
      <c r="J425" s="568" t="str">
        <f t="shared" si="25"/>
        <v>De acuerdo con lo programado</v>
      </c>
      <c r="K425" s="601"/>
      <c r="L425" s="575"/>
      <c r="M425" s="575"/>
      <c r="N425" s="575"/>
      <c r="O425" s="575"/>
      <c r="P425" s="575"/>
      <c r="Q425" s="575"/>
      <c r="R425" s="575"/>
      <c r="S425" s="575"/>
      <c r="T425" s="575"/>
      <c r="U425" s="575"/>
      <c r="V425" s="575"/>
      <c r="W425" s="575"/>
      <c r="X425" s="575"/>
      <c r="Y425" s="607">
        <v>0</v>
      </c>
      <c r="Z425" s="607">
        <v>0</v>
      </c>
      <c r="AA425" s="567" t="str">
        <f t="shared" si="26"/>
        <v>No hay Programación</v>
      </c>
      <c r="AB425" s="568" t="str">
        <f t="shared" si="27"/>
        <v>De acuerdo con lo programado</v>
      </c>
      <c r="AC425" s="575"/>
      <c r="AD425" s="575"/>
      <c r="AE425" s="575"/>
      <c r="AF425" s="576"/>
      <c r="AG425" s="576"/>
      <c r="AH425" s="575"/>
      <c r="AI425" s="575"/>
      <c r="AJ425" s="575"/>
      <c r="AK425" s="576"/>
      <c r="AL425" s="576"/>
      <c r="AM425" s="575"/>
      <c r="AN425" s="575"/>
      <c r="AO425" s="575"/>
      <c r="AP425" s="575"/>
      <c r="AQ425" s="575"/>
    </row>
    <row r="426" spans="1:43" ht="35.25" customHeight="1" thickTop="1" thickBot="1">
      <c r="A426" s="563">
        <v>26.18</v>
      </c>
      <c r="B426" s="564"/>
      <c r="C426" s="564"/>
      <c r="D426" s="564"/>
      <c r="E426" s="564"/>
      <c r="F426" s="599" t="s">
        <v>1406</v>
      </c>
      <c r="G426" s="613">
        <v>0</v>
      </c>
      <c r="H426" s="613">
        <v>0</v>
      </c>
      <c r="I426" s="567" t="str">
        <f t="shared" si="24"/>
        <v>No hay Programación</v>
      </c>
      <c r="J426" s="568" t="str">
        <f t="shared" si="25"/>
        <v>De acuerdo con lo programado</v>
      </c>
      <c r="K426" s="601"/>
      <c r="L426" s="575"/>
      <c r="M426" s="575"/>
      <c r="N426" s="575"/>
      <c r="O426" s="575"/>
      <c r="P426" s="575"/>
      <c r="Q426" s="575"/>
      <c r="R426" s="575"/>
      <c r="S426" s="575"/>
      <c r="T426" s="575"/>
      <c r="U426" s="575"/>
      <c r="V426" s="575"/>
      <c r="W426" s="575"/>
      <c r="X426" s="575"/>
      <c r="Y426" s="607">
        <v>0</v>
      </c>
      <c r="Z426" s="607">
        <v>0</v>
      </c>
      <c r="AA426" s="567" t="str">
        <f t="shared" si="26"/>
        <v>No hay Programación</v>
      </c>
      <c r="AB426" s="568" t="str">
        <f t="shared" si="27"/>
        <v>De acuerdo con lo programado</v>
      </c>
      <c r="AC426" s="575"/>
      <c r="AD426" s="575"/>
      <c r="AE426" s="575"/>
      <c r="AF426" s="576"/>
      <c r="AG426" s="576"/>
      <c r="AH426" s="575"/>
      <c r="AI426" s="575"/>
      <c r="AJ426" s="575"/>
      <c r="AK426" s="576"/>
      <c r="AL426" s="576"/>
      <c r="AM426" s="575"/>
      <c r="AN426" s="575"/>
      <c r="AO426" s="575"/>
      <c r="AP426" s="575"/>
      <c r="AQ426" s="575"/>
    </row>
    <row r="427" spans="1:43" ht="35.25" customHeight="1" thickTop="1" thickBot="1">
      <c r="A427" s="563">
        <v>26.19</v>
      </c>
      <c r="B427" s="564"/>
      <c r="C427" s="564"/>
      <c r="D427" s="564"/>
      <c r="E427" s="564"/>
      <c r="F427" s="599" t="s">
        <v>1407</v>
      </c>
      <c r="G427" s="613">
        <v>0</v>
      </c>
      <c r="H427" s="613">
        <v>0</v>
      </c>
      <c r="I427" s="567" t="str">
        <f t="shared" si="24"/>
        <v>No hay Programación</v>
      </c>
      <c r="J427" s="568" t="str">
        <f t="shared" si="25"/>
        <v>De acuerdo con lo programado</v>
      </c>
      <c r="K427" s="601"/>
      <c r="L427" s="575"/>
      <c r="M427" s="575"/>
      <c r="N427" s="575"/>
      <c r="O427" s="575"/>
      <c r="P427" s="575"/>
      <c r="Q427" s="575"/>
      <c r="R427" s="575"/>
      <c r="S427" s="575"/>
      <c r="T427" s="575"/>
      <c r="U427" s="575"/>
      <c r="V427" s="575"/>
      <c r="W427" s="575"/>
      <c r="X427" s="575"/>
      <c r="Y427" s="607">
        <v>0</v>
      </c>
      <c r="Z427" s="607">
        <v>0</v>
      </c>
      <c r="AA427" s="567" t="str">
        <f t="shared" si="26"/>
        <v>No hay Programación</v>
      </c>
      <c r="AB427" s="568" t="str">
        <f t="shared" si="27"/>
        <v>De acuerdo con lo programado</v>
      </c>
      <c r="AC427" s="575"/>
      <c r="AD427" s="575"/>
      <c r="AE427" s="575"/>
      <c r="AF427" s="576"/>
      <c r="AG427" s="576"/>
      <c r="AH427" s="575"/>
      <c r="AI427" s="575"/>
      <c r="AJ427" s="575"/>
      <c r="AK427" s="576"/>
      <c r="AL427" s="576"/>
      <c r="AM427" s="575"/>
      <c r="AN427" s="575"/>
      <c r="AO427" s="575"/>
      <c r="AP427" s="575"/>
      <c r="AQ427" s="575"/>
    </row>
    <row r="428" spans="1:43" ht="35.25" customHeight="1" thickTop="1" thickBot="1">
      <c r="A428" s="593">
        <v>26.2</v>
      </c>
      <c r="B428" s="564"/>
      <c r="C428" s="564"/>
      <c r="D428" s="564"/>
      <c r="E428" s="564"/>
      <c r="F428" s="599" t="s">
        <v>1408</v>
      </c>
      <c r="G428" s="613">
        <v>0</v>
      </c>
      <c r="H428" s="613">
        <v>0</v>
      </c>
      <c r="I428" s="567" t="str">
        <f t="shared" si="24"/>
        <v>No hay Programación</v>
      </c>
      <c r="J428" s="568" t="str">
        <f t="shared" si="25"/>
        <v>De acuerdo con lo programado</v>
      </c>
      <c r="K428" s="601"/>
      <c r="L428" s="575"/>
      <c r="M428" s="575"/>
      <c r="N428" s="575"/>
      <c r="O428" s="575"/>
      <c r="P428" s="575"/>
      <c r="Q428" s="575"/>
      <c r="R428" s="575"/>
      <c r="S428" s="575"/>
      <c r="T428" s="575"/>
      <c r="U428" s="575"/>
      <c r="V428" s="575"/>
      <c r="W428" s="575"/>
      <c r="X428" s="575"/>
      <c r="Y428" s="607">
        <v>0</v>
      </c>
      <c r="Z428" s="607">
        <v>0</v>
      </c>
      <c r="AA428" s="567" t="str">
        <f t="shared" si="26"/>
        <v>No hay Programación</v>
      </c>
      <c r="AB428" s="568" t="str">
        <f t="shared" si="27"/>
        <v>De acuerdo con lo programado</v>
      </c>
      <c r="AC428" s="575"/>
      <c r="AD428" s="575"/>
      <c r="AE428" s="575"/>
      <c r="AF428" s="576"/>
      <c r="AG428" s="576"/>
      <c r="AH428" s="575"/>
      <c r="AI428" s="575"/>
      <c r="AJ428" s="575"/>
      <c r="AK428" s="576"/>
      <c r="AL428" s="576"/>
      <c r="AM428" s="575"/>
      <c r="AN428" s="575"/>
      <c r="AO428" s="575"/>
      <c r="AP428" s="575"/>
      <c r="AQ428" s="575"/>
    </row>
    <row r="429" spans="1:43" ht="35.25" customHeight="1" thickTop="1" thickBot="1">
      <c r="A429" s="563">
        <v>26.21</v>
      </c>
      <c r="B429" s="564"/>
      <c r="C429" s="564"/>
      <c r="D429" s="564"/>
      <c r="E429" s="564"/>
      <c r="F429" s="599" t="s">
        <v>1409</v>
      </c>
      <c r="G429" s="613">
        <v>0</v>
      </c>
      <c r="H429" s="613">
        <v>0</v>
      </c>
      <c r="I429" s="567" t="str">
        <f t="shared" si="24"/>
        <v>No hay Programación</v>
      </c>
      <c r="J429" s="568" t="str">
        <f t="shared" si="25"/>
        <v>De acuerdo con lo programado</v>
      </c>
      <c r="K429" s="601"/>
      <c r="L429" s="575"/>
      <c r="M429" s="575"/>
      <c r="N429" s="575"/>
      <c r="O429" s="575"/>
      <c r="P429" s="575"/>
      <c r="Q429" s="575"/>
      <c r="R429" s="575"/>
      <c r="S429" s="575"/>
      <c r="T429" s="575"/>
      <c r="U429" s="575"/>
      <c r="V429" s="575"/>
      <c r="W429" s="575"/>
      <c r="X429" s="575"/>
      <c r="Y429" s="607">
        <v>0</v>
      </c>
      <c r="Z429" s="607">
        <v>0</v>
      </c>
      <c r="AA429" s="567" t="str">
        <f t="shared" si="26"/>
        <v>No hay Programación</v>
      </c>
      <c r="AB429" s="568" t="str">
        <f t="shared" si="27"/>
        <v>De acuerdo con lo programado</v>
      </c>
      <c r="AC429" s="575"/>
      <c r="AD429" s="575"/>
      <c r="AE429" s="575"/>
      <c r="AF429" s="576"/>
      <c r="AG429" s="576"/>
      <c r="AH429" s="575"/>
      <c r="AI429" s="575"/>
      <c r="AJ429" s="575"/>
      <c r="AK429" s="576"/>
      <c r="AL429" s="576"/>
      <c r="AM429" s="575"/>
      <c r="AN429" s="575"/>
      <c r="AO429" s="575"/>
      <c r="AP429" s="575"/>
      <c r="AQ429" s="575"/>
    </row>
    <row r="430" spans="1:43" ht="35.25" customHeight="1" thickTop="1">
      <c r="F430" s="602"/>
      <c r="G430" s="602"/>
      <c r="H430" s="602"/>
      <c r="I430" s="602"/>
      <c r="J430" s="602"/>
      <c r="K430" s="602"/>
    </row>
    <row r="431" spans="1:43" ht="35.25" customHeight="1">
      <c r="F431" s="602"/>
      <c r="G431" s="602"/>
      <c r="H431" s="602"/>
      <c r="I431" s="602"/>
      <c r="J431" s="602"/>
      <c r="K431" s="602"/>
    </row>
    <row r="432" spans="1:43" ht="35.25" customHeight="1">
      <c r="F432" s="602"/>
      <c r="G432" s="602"/>
      <c r="H432" s="602"/>
      <c r="I432" s="602"/>
      <c r="J432" s="602"/>
      <c r="K432" s="602"/>
    </row>
    <row r="433" spans="6:11" ht="35.25" customHeight="1">
      <c r="F433" s="602"/>
      <c r="G433" s="602"/>
      <c r="H433" s="602"/>
      <c r="I433" s="602"/>
      <c r="J433" s="602"/>
      <c r="K433" s="602"/>
    </row>
    <row r="434" spans="6:11" ht="35.25" customHeight="1">
      <c r="F434" s="602"/>
      <c r="G434" s="602"/>
      <c r="H434" s="602"/>
      <c r="I434" s="602"/>
      <c r="J434" s="602"/>
      <c r="K434" s="602"/>
    </row>
    <row r="435" spans="6:11" ht="35.25" customHeight="1">
      <c r="F435" s="602"/>
      <c r="G435" s="602"/>
      <c r="H435" s="602"/>
      <c r="I435" s="602"/>
      <c r="J435" s="602"/>
      <c r="K435" s="602"/>
    </row>
    <row r="436" spans="6:11" ht="35.25" customHeight="1">
      <c r="F436" s="602"/>
      <c r="G436" s="602"/>
      <c r="H436" s="602"/>
      <c r="I436" s="602"/>
      <c r="J436" s="602"/>
      <c r="K436" s="602"/>
    </row>
    <row r="437" spans="6:11" ht="35.25" customHeight="1">
      <c r="F437" s="602"/>
      <c r="G437" s="602"/>
      <c r="H437" s="602"/>
      <c r="I437" s="602"/>
      <c r="J437" s="602"/>
      <c r="K437" s="602"/>
    </row>
    <row r="438" spans="6:11" ht="35.25" customHeight="1">
      <c r="F438" s="602"/>
      <c r="G438" s="602"/>
      <c r="H438" s="602"/>
      <c r="I438" s="602"/>
      <c r="J438" s="602"/>
      <c r="K438" s="602"/>
    </row>
    <row r="439" spans="6:11" ht="35.25" customHeight="1">
      <c r="F439" s="602"/>
      <c r="G439" s="602"/>
      <c r="H439" s="602"/>
      <c r="I439" s="602"/>
      <c r="J439" s="602"/>
      <c r="K439" s="602"/>
    </row>
    <row r="440" spans="6:11" ht="35.25" customHeight="1">
      <c r="F440" s="602"/>
      <c r="G440" s="602"/>
      <c r="H440" s="602"/>
      <c r="I440" s="602"/>
      <c r="J440" s="602"/>
      <c r="K440" s="602"/>
    </row>
    <row r="441" spans="6:11" ht="35.25" customHeight="1">
      <c r="F441" s="602"/>
      <c r="G441" s="602"/>
      <c r="H441" s="602"/>
      <c r="I441" s="602"/>
      <c r="J441" s="602"/>
      <c r="K441" s="602"/>
    </row>
  </sheetData>
  <autoFilter ref="G12:J429" xr:uid="{881B88D4-562D-4FB7-8EDB-2BEC69FB4425}"/>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51144-D68E-451B-BA72-E16676989296}">
  <dimension ref="A1:AQ441"/>
  <sheetViews>
    <sheetView topLeftCell="A7" zoomScale="80" zoomScaleNormal="80" workbookViewId="0">
      <selection activeCell="AG15" sqref="AG15:AG429"/>
    </sheetView>
  </sheetViews>
  <sheetFormatPr baseColWidth="10" defaultColWidth="11.44140625" defaultRowHeight="35.25" customHeight="1"/>
  <cols>
    <col min="1" max="1" width="10.21875" style="524" customWidth="1"/>
    <col min="2" max="5" width="6.77734375" style="524" hidden="1" customWidth="1"/>
    <col min="6" max="6" width="53.77734375" style="603" customWidth="1"/>
    <col min="7" max="7" width="25.21875" style="603" hidden="1" customWidth="1"/>
    <col min="8" max="9" width="27.21875" style="603" hidden="1" customWidth="1"/>
    <col min="10" max="10" width="23.77734375" style="603" hidden="1" customWidth="1"/>
    <col min="11" max="11" width="24.21875" style="603" hidden="1" customWidth="1"/>
    <col min="12" max="13" width="0" style="524" hidden="1" customWidth="1"/>
    <col min="14" max="14" width="13.21875" style="524" hidden="1" customWidth="1"/>
    <col min="15" max="15" width="26.77734375" style="524" hidden="1" customWidth="1"/>
    <col min="16" max="19" width="0" style="524" hidden="1" customWidth="1"/>
    <col min="20" max="20" width="23.44140625" style="524" hidden="1" customWidth="1"/>
    <col min="21" max="24" width="0" style="524" hidden="1" customWidth="1"/>
    <col min="25" max="25" width="16.77734375" style="524" hidden="1" customWidth="1"/>
    <col min="26" max="26" width="18.77734375" style="524" hidden="1" customWidth="1"/>
    <col min="27" max="27" width="15.77734375" style="525" hidden="1" customWidth="1"/>
    <col min="28" max="28" width="17.44140625" style="525" hidden="1" customWidth="1"/>
    <col min="29" max="29" width="29.21875" style="524" hidden="1" customWidth="1"/>
    <col min="30" max="30" width="14.44140625" style="524" customWidth="1"/>
    <col min="31" max="31" width="12.77734375" style="524" customWidth="1"/>
    <col min="32" max="32" width="16.21875" style="525" customWidth="1"/>
    <col min="33" max="33" width="11.44140625" style="525" customWidth="1"/>
    <col min="34" max="34" width="26.21875" style="524" customWidth="1"/>
    <col min="35" max="35" width="17.44140625" style="524" hidden="1" customWidth="1"/>
    <col min="36" max="36" width="11.44140625" style="524" hidden="1" customWidth="1"/>
    <col min="37" max="37" width="11.44140625" style="525" hidden="1" customWidth="1"/>
    <col min="38" max="38" width="15.44140625" style="525" hidden="1" customWidth="1"/>
    <col min="39" max="39" width="21.21875" style="524" hidden="1" customWidth="1"/>
    <col min="40" max="40" width="18.21875" style="524" hidden="1" customWidth="1"/>
    <col min="41" max="41" width="15.77734375" style="524" hidden="1" customWidth="1"/>
    <col min="42" max="42" width="14.77734375" style="524" hidden="1" customWidth="1"/>
    <col min="43" max="43" width="25.77734375" style="524" hidden="1" customWidth="1"/>
    <col min="44" max="16384" width="11.44140625" style="524"/>
  </cols>
  <sheetData>
    <row r="1" spans="1:43" ht="35.25" customHeight="1">
      <c r="F1" s="524"/>
      <c r="G1" s="524"/>
      <c r="H1" s="524"/>
      <c r="I1" s="524"/>
      <c r="J1" s="524"/>
      <c r="K1" s="524"/>
    </row>
    <row r="2" spans="1:43" ht="35.25" customHeight="1">
      <c r="A2" s="526"/>
      <c r="B2" s="526"/>
      <c r="C2" s="526"/>
      <c r="D2" s="526"/>
      <c r="E2" s="526"/>
      <c r="F2" s="527"/>
      <c r="G2" s="527"/>
      <c r="H2" s="527"/>
      <c r="I2" s="527"/>
      <c r="J2" s="527"/>
      <c r="K2" s="527"/>
    </row>
    <row r="6" spans="1:43" ht="35.25" customHeight="1">
      <c r="A6" s="528" t="s">
        <v>40</v>
      </c>
      <c r="B6" s="528"/>
      <c r="C6" s="528"/>
      <c r="D6" s="528"/>
      <c r="E6" s="528"/>
      <c r="F6" s="529">
        <v>2024</v>
      </c>
      <c r="G6" s="530"/>
      <c r="H6" s="530"/>
      <c r="I6" s="530"/>
      <c r="J6" s="530"/>
      <c r="K6" s="530"/>
    </row>
    <row r="7" spans="1:43" ht="35.25" customHeight="1">
      <c r="A7" s="531" t="s">
        <v>41</v>
      </c>
      <c r="B7" s="531"/>
      <c r="C7" s="531"/>
      <c r="D7" s="531"/>
      <c r="E7" s="531"/>
      <c r="F7" s="532"/>
      <c r="G7" s="530"/>
      <c r="H7" s="530"/>
      <c r="I7" s="530"/>
      <c r="J7" s="530"/>
      <c r="K7" s="530"/>
    </row>
    <row r="8" spans="1:43" ht="35.25" customHeight="1">
      <c r="A8" s="528" t="s">
        <v>42</v>
      </c>
      <c r="B8" s="528"/>
      <c r="C8" s="528"/>
      <c r="D8" s="528"/>
      <c r="E8" s="528"/>
      <c r="F8" s="532" t="s">
        <v>1241</v>
      </c>
      <c r="G8" s="530"/>
      <c r="H8" s="530"/>
      <c r="I8" s="530"/>
      <c r="J8" s="530"/>
      <c r="K8" s="530"/>
    </row>
    <row r="9" spans="1:43" ht="35.25" customHeight="1">
      <c r="A9" s="531" t="s">
        <v>43</v>
      </c>
      <c r="B9" s="531"/>
      <c r="C9" s="531"/>
      <c r="D9" s="531"/>
      <c r="E9" s="531"/>
      <c r="F9" s="532" t="s">
        <v>1414</v>
      </c>
      <c r="G9" s="530"/>
      <c r="H9" s="530"/>
      <c r="I9" s="530"/>
      <c r="J9" s="530"/>
      <c r="K9" s="530"/>
    </row>
    <row r="10" spans="1:43" ht="35.25" customHeight="1">
      <c r="A10" s="533" t="s">
        <v>45</v>
      </c>
      <c r="B10" s="534" t="s">
        <v>1243</v>
      </c>
      <c r="C10" s="535"/>
      <c r="D10" s="535"/>
      <c r="E10" s="536"/>
      <c r="F10" s="537" t="s">
        <v>48</v>
      </c>
      <c r="G10" s="538"/>
      <c r="H10" s="538"/>
      <c r="I10" s="538"/>
      <c r="J10" s="538"/>
      <c r="K10" s="538"/>
      <c r="L10" s="538"/>
      <c r="M10" s="538"/>
      <c r="N10" s="538"/>
      <c r="O10" s="538"/>
      <c r="P10" s="538"/>
      <c r="Q10" s="538"/>
      <c r="R10" s="538"/>
      <c r="S10" s="538"/>
      <c r="T10" s="538"/>
      <c r="U10" s="538"/>
      <c r="V10" s="538"/>
      <c r="W10" s="538"/>
      <c r="X10" s="538"/>
      <c r="Y10" s="538"/>
      <c r="Z10" s="538"/>
      <c r="AA10" s="539"/>
      <c r="AB10" s="539"/>
      <c r="AC10" s="538"/>
      <c r="AD10" s="538"/>
      <c r="AE10" s="538"/>
      <c r="AF10" s="539"/>
      <c r="AG10" s="539"/>
      <c r="AH10" s="538"/>
      <c r="AI10" s="538"/>
      <c r="AJ10" s="538"/>
      <c r="AK10" s="539"/>
      <c r="AL10" s="539"/>
      <c r="AM10" s="538"/>
      <c r="AN10" s="538"/>
      <c r="AO10" s="538"/>
      <c r="AP10" s="538"/>
      <c r="AQ10" s="538"/>
    </row>
    <row r="11" spans="1:43" ht="35.25" customHeight="1">
      <c r="A11" s="540"/>
      <c r="B11" s="541" t="s">
        <v>1244</v>
      </c>
      <c r="C11" s="541" t="s">
        <v>1245</v>
      </c>
      <c r="D11" s="541" t="s">
        <v>1246</v>
      </c>
      <c r="E11" s="541" t="s">
        <v>1247</v>
      </c>
      <c r="F11" s="542"/>
      <c r="G11" s="543" t="s">
        <v>59</v>
      </c>
      <c r="H11" s="120"/>
      <c r="I11" s="120"/>
      <c r="J11" s="120"/>
      <c r="K11" s="120"/>
      <c r="L11" s="544" t="s">
        <v>1248</v>
      </c>
      <c r="M11" s="545"/>
      <c r="N11" s="545"/>
      <c r="O11" s="546"/>
      <c r="P11" s="547" t="s">
        <v>1249</v>
      </c>
      <c r="Q11" s="548"/>
      <c r="R11" s="548"/>
      <c r="S11" s="549"/>
      <c r="T11" s="550"/>
      <c r="U11" s="551"/>
      <c r="V11" s="551"/>
      <c r="W11" s="551"/>
      <c r="Y11" s="543" t="s">
        <v>60</v>
      </c>
      <c r="Z11" s="120"/>
      <c r="AA11" s="270"/>
      <c r="AB11" s="270"/>
      <c r="AC11" s="120"/>
      <c r="AD11" s="543" t="s">
        <v>62</v>
      </c>
      <c r="AE11" s="120"/>
      <c r="AF11" s="270"/>
      <c r="AG11" s="270"/>
      <c r="AH11" s="120"/>
      <c r="AI11" s="543" t="s">
        <v>62</v>
      </c>
      <c r="AJ11" s="120"/>
      <c r="AK11" s="270"/>
      <c r="AL11" s="270"/>
      <c r="AM11" s="120"/>
      <c r="AN11" s="543" t="s">
        <v>49</v>
      </c>
      <c r="AO11" s="120"/>
      <c r="AP11" s="120"/>
      <c r="AQ11" s="120"/>
    </row>
    <row r="12" spans="1:43" ht="35.25" customHeight="1">
      <c r="A12" s="540"/>
      <c r="B12" s="541"/>
      <c r="C12" s="541"/>
      <c r="D12" s="541"/>
      <c r="E12" s="541"/>
      <c r="F12" s="552" t="s">
        <v>1250</v>
      </c>
      <c r="G12" s="553" t="s">
        <v>1251</v>
      </c>
      <c r="H12" s="554" t="s">
        <v>67</v>
      </c>
      <c r="I12" s="555" t="s">
        <v>68</v>
      </c>
      <c r="J12" s="555" t="s">
        <v>69</v>
      </c>
      <c r="K12" s="554" t="s">
        <v>70</v>
      </c>
      <c r="L12" s="556" t="s">
        <v>67</v>
      </c>
      <c r="M12" s="556" t="s">
        <v>68</v>
      </c>
      <c r="N12" s="556" t="s">
        <v>69</v>
      </c>
      <c r="O12" s="556" t="s">
        <v>70</v>
      </c>
      <c r="P12" s="557" t="s">
        <v>67</v>
      </c>
      <c r="Q12" s="557" t="s">
        <v>68</v>
      </c>
      <c r="R12" s="557" t="s">
        <v>69</v>
      </c>
      <c r="S12" s="557" t="s">
        <v>70</v>
      </c>
      <c r="T12" s="558" t="s">
        <v>71</v>
      </c>
      <c r="U12" s="559" t="s">
        <v>72</v>
      </c>
      <c r="V12" s="559" t="s">
        <v>73</v>
      </c>
      <c r="W12" s="559" t="s">
        <v>70</v>
      </c>
      <c r="Y12" s="560" t="s">
        <v>1251</v>
      </c>
      <c r="Z12" s="561" t="s">
        <v>67</v>
      </c>
      <c r="AA12" s="562" t="s">
        <v>68</v>
      </c>
      <c r="AB12" s="562" t="s">
        <v>69</v>
      </c>
      <c r="AC12" s="561" t="s">
        <v>70</v>
      </c>
      <c r="AD12" s="560" t="s">
        <v>1251</v>
      </c>
      <c r="AE12" s="561" t="s">
        <v>67</v>
      </c>
      <c r="AF12" s="562" t="s">
        <v>68</v>
      </c>
      <c r="AG12" s="562" t="s">
        <v>69</v>
      </c>
      <c r="AH12" s="561" t="s">
        <v>70</v>
      </c>
      <c r="AI12" s="560" t="s">
        <v>1251</v>
      </c>
      <c r="AJ12" s="561" t="s">
        <v>67</v>
      </c>
      <c r="AK12" s="562" t="s">
        <v>68</v>
      </c>
      <c r="AL12" s="562" t="s">
        <v>69</v>
      </c>
      <c r="AM12" s="561" t="s">
        <v>70</v>
      </c>
      <c r="AN12" s="553" t="s">
        <v>71</v>
      </c>
      <c r="AO12" s="561" t="s">
        <v>72</v>
      </c>
      <c r="AP12" s="561" t="s">
        <v>73</v>
      </c>
      <c r="AQ12" s="561" t="s">
        <v>70</v>
      </c>
    </row>
    <row r="13" spans="1:43" ht="35.25" customHeight="1" thickBot="1">
      <c r="A13" s="563">
        <v>1</v>
      </c>
      <c r="B13" s="564">
        <v>0</v>
      </c>
      <c r="C13" s="564">
        <v>0</v>
      </c>
      <c r="D13" s="564">
        <v>0</v>
      </c>
      <c r="E13" s="564">
        <v>0</v>
      </c>
      <c r="F13" s="565" t="s">
        <v>1252</v>
      </c>
      <c r="G13" s="566">
        <v>5</v>
      </c>
      <c r="H13" s="566">
        <v>0</v>
      </c>
      <c r="I13" s="567">
        <f>IF(H13="","No hay ejecución",IF(AND(G13=0),"No hay Programación", H13/G13))</f>
        <v>0</v>
      </c>
      <c r="J13" s="568" t="str">
        <f>IF(I13="No hay ejecución","NA",IF(I13&gt;=90%,"De acuerdo con lo programado",IF(I13&gt;=51%,"Atraso Leve",IF(I13&lt;=50%,"En riesgo cumplimiento"))))</f>
        <v>En riesgo cumplimiento</v>
      </c>
      <c r="K13" s="569"/>
      <c r="L13" s="570"/>
      <c r="M13" s="571"/>
      <c r="N13" s="572"/>
      <c r="O13" s="573"/>
      <c r="P13" s="570"/>
      <c r="Q13" s="571"/>
      <c r="R13" s="573"/>
      <c r="S13" s="573"/>
      <c r="T13" s="574"/>
      <c r="U13" s="571"/>
      <c r="V13" s="573"/>
      <c r="W13" s="573"/>
      <c r="X13" s="575"/>
      <c r="Y13" s="566"/>
      <c r="Z13" s="566"/>
      <c r="AA13" s="567" t="str">
        <f>IF(Z13="","No hay ejecución",IF(AND(Y13=0),"No hay Programación", Z13/Y13))</f>
        <v>No hay ejecución</v>
      </c>
      <c r="AB13" s="568" t="str">
        <f>IF(AA13="No hay ejecución","NA",IF(AA13&gt;=90%,"De acuerdo con lo programado",IF(AA13&gt;=51%,"Atraso Leve",IF(AA13&lt;=50%,"En riesgo cumplimiento"))))</f>
        <v>NA</v>
      </c>
      <c r="AC13" s="569"/>
      <c r="AD13" s="575"/>
      <c r="AE13" s="575"/>
      <c r="AF13" s="567" t="str">
        <f>IF(AE13="","No hay ejecución",IF(AND(AD13=0),"No hay Programación", AE13/AD13))</f>
        <v>No hay ejecución</v>
      </c>
      <c r="AG13" s="568" t="str">
        <f>IF(AF13="No hay ejecución","NA",IF(AF13&gt;=90%,"De acuerdo con lo programado",IF(AF13&gt;=51%,"Atraso Leve",IF(AF13&lt;=50%,"En riesgo cumplimiento"))))</f>
        <v>NA</v>
      </c>
      <c r="AH13" s="575"/>
      <c r="AI13" s="575"/>
      <c r="AJ13" s="575"/>
      <c r="AK13" s="576"/>
      <c r="AL13" s="576"/>
      <c r="AM13" s="575"/>
      <c r="AN13" s="575"/>
      <c r="AO13" s="575"/>
      <c r="AP13" s="575"/>
      <c r="AQ13" s="575"/>
    </row>
    <row r="14" spans="1:43" ht="35.25" customHeight="1" thickTop="1" thickBot="1">
      <c r="A14" s="563">
        <v>1.1000000000000001</v>
      </c>
      <c r="B14" s="564"/>
      <c r="C14" s="564"/>
      <c r="D14" s="564"/>
      <c r="E14" s="564"/>
      <c r="F14" s="577" t="s">
        <v>1253</v>
      </c>
      <c r="G14" s="606">
        <v>1</v>
      </c>
      <c r="H14" s="578">
        <v>0</v>
      </c>
      <c r="I14" s="567">
        <f t="shared" ref="I14:I77" si="0">IF(H14="","No hay ejecución",IF(AND(G14=0),"No hay Programación", H14/G14))</f>
        <v>0</v>
      </c>
      <c r="J14" s="568" t="str">
        <f t="shared" ref="J14:J77" si="1">IF(I14="No hay ejecución","NA",IF(I14&gt;=90%,"De acuerdo con lo programado",IF(I14&gt;=51%,"Atraso Leve",IF(I14&lt;=50%,"En riesgo cumplimiento"))))</f>
        <v>En riesgo cumplimiento</v>
      </c>
      <c r="K14" s="578"/>
      <c r="L14" s="570"/>
      <c r="M14" s="579"/>
      <c r="N14" s="572"/>
      <c r="O14" s="573"/>
      <c r="P14" s="570"/>
      <c r="Q14" s="571"/>
      <c r="R14" s="573"/>
      <c r="S14" s="573"/>
      <c r="T14" s="574"/>
      <c r="U14" s="571"/>
      <c r="V14" s="573"/>
      <c r="W14" s="573"/>
      <c r="X14" s="575"/>
      <c r="Y14" s="580">
        <v>2</v>
      </c>
      <c r="Z14" s="580">
        <v>0</v>
      </c>
      <c r="AA14" s="567">
        <f t="shared" ref="AA14:AA77" si="2">IF(Z14="","No hay ejecución",IF(AND(Y14=0),"No hay Programación", Z14/Y14))</f>
        <v>0</v>
      </c>
      <c r="AB14" s="568" t="str">
        <f t="shared" ref="AB14:AB77" si="3">IF(AA14="No hay ejecución","NA",IF(AA14&gt;=90%,"De acuerdo con lo programado",IF(AA14&gt;=51%,"Atraso Leve",IF(AA14&lt;=50%,"En riesgo cumplimiento"))))</f>
        <v>En riesgo cumplimiento</v>
      </c>
      <c r="AC14" s="575"/>
      <c r="AD14" s="575"/>
      <c r="AE14" s="575"/>
      <c r="AF14" s="576"/>
      <c r="AG14" s="576"/>
      <c r="AH14" s="575"/>
      <c r="AI14" s="575"/>
      <c r="AJ14" s="575"/>
      <c r="AK14" s="576"/>
      <c r="AL14" s="576"/>
      <c r="AM14" s="575"/>
      <c r="AN14" s="575"/>
      <c r="AO14" s="575"/>
      <c r="AP14" s="575"/>
      <c r="AQ14" s="575"/>
    </row>
    <row r="15" spans="1:43" ht="35.25" customHeight="1" thickTop="1" thickBot="1">
      <c r="A15" s="563">
        <v>1.1000000000000001</v>
      </c>
      <c r="B15" s="564"/>
      <c r="C15" s="564"/>
      <c r="D15" s="564"/>
      <c r="E15" s="564"/>
      <c r="F15" s="577" t="s">
        <v>1253</v>
      </c>
      <c r="G15" s="578">
        <v>2</v>
      </c>
      <c r="H15" s="578">
        <v>0</v>
      </c>
      <c r="I15" s="567">
        <f t="shared" si="0"/>
        <v>0</v>
      </c>
      <c r="J15" s="568" t="str">
        <f t="shared" si="1"/>
        <v>En riesgo cumplimiento</v>
      </c>
      <c r="K15" s="578"/>
      <c r="L15" s="581"/>
      <c r="M15" s="579"/>
      <c r="N15" s="572"/>
      <c r="O15" s="582"/>
      <c r="P15" s="581"/>
      <c r="Q15" s="579"/>
      <c r="R15" s="572"/>
      <c r="S15" s="582"/>
      <c r="T15" s="583"/>
      <c r="U15" s="579"/>
      <c r="V15" s="572"/>
      <c r="W15" s="582"/>
      <c r="X15" s="575"/>
      <c r="Y15" s="580">
        <v>2</v>
      </c>
      <c r="Z15" s="580">
        <v>2</v>
      </c>
      <c r="AA15" s="567">
        <f t="shared" si="2"/>
        <v>1</v>
      </c>
      <c r="AB15" s="568" t="str">
        <f t="shared" si="3"/>
        <v>De acuerdo con lo programado</v>
      </c>
      <c r="AC15" s="575"/>
      <c r="AD15" s="575">
        <v>2</v>
      </c>
      <c r="AE15" s="575">
        <v>10</v>
      </c>
      <c r="AF15" s="567">
        <f>IF(AE15="","No hay ejecución",IF(AND(AD15=0),"No hay Programación", AE15/AD15))</f>
        <v>5</v>
      </c>
      <c r="AG15" s="568" t="str">
        <f>IF(AF15="No hay ejecución","NA",IF(AF15&gt;=90%,"De acuerdo con lo programado",IF(AF15&gt;=51%,"Atraso Leve",IF(AF15&lt;=50%,"En riesgo cumplimiento"))))</f>
        <v>De acuerdo con lo programado</v>
      </c>
      <c r="AH15" s="575"/>
      <c r="AI15" s="575"/>
      <c r="AJ15" s="575"/>
      <c r="AK15" s="576"/>
      <c r="AL15" s="576"/>
      <c r="AM15" s="575"/>
      <c r="AN15" s="575"/>
      <c r="AO15" s="575"/>
      <c r="AP15" s="575"/>
      <c r="AQ15" s="575"/>
    </row>
    <row r="16" spans="1:43" ht="35.25" customHeight="1" thickTop="1" thickBot="1">
      <c r="A16" s="563">
        <v>1.1000000000000001</v>
      </c>
      <c r="B16" s="564"/>
      <c r="C16" s="564"/>
      <c r="D16" s="564"/>
      <c r="E16" s="564"/>
      <c r="F16" s="577" t="s">
        <v>1253</v>
      </c>
      <c r="G16" s="578">
        <v>1</v>
      </c>
      <c r="H16" s="578">
        <v>0</v>
      </c>
      <c r="I16" s="567">
        <f t="shared" si="0"/>
        <v>0</v>
      </c>
      <c r="J16" s="568" t="str">
        <f t="shared" si="1"/>
        <v>En riesgo cumplimiento</v>
      </c>
      <c r="K16" s="578"/>
      <c r="L16" s="581"/>
      <c r="M16" s="579"/>
      <c r="N16" s="572"/>
      <c r="O16" s="582"/>
      <c r="P16" s="581"/>
      <c r="Q16" s="579"/>
      <c r="R16" s="572"/>
      <c r="S16" s="582"/>
      <c r="T16" s="583"/>
      <c r="U16" s="579"/>
      <c r="V16" s="572"/>
      <c r="W16" s="582"/>
      <c r="X16" s="575"/>
      <c r="Y16" s="580">
        <v>1</v>
      </c>
      <c r="Z16" s="580">
        <v>0</v>
      </c>
      <c r="AA16" s="567">
        <f t="shared" si="2"/>
        <v>0</v>
      </c>
      <c r="AB16" s="568" t="str">
        <f t="shared" si="3"/>
        <v>En riesgo cumplimiento</v>
      </c>
      <c r="AC16" s="575"/>
      <c r="AD16" s="575">
        <v>2</v>
      </c>
      <c r="AE16" s="575">
        <v>0</v>
      </c>
      <c r="AF16" s="576"/>
      <c r="AG16" s="576"/>
      <c r="AH16" s="575"/>
      <c r="AI16" s="575"/>
      <c r="AJ16" s="575"/>
      <c r="AK16" s="576"/>
      <c r="AL16" s="576"/>
      <c r="AM16" s="575"/>
      <c r="AN16" s="575"/>
      <c r="AO16" s="575"/>
      <c r="AP16" s="575"/>
      <c r="AQ16" s="575"/>
    </row>
    <row r="17" spans="1:43" ht="35.25" customHeight="1" thickTop="1" thickBot="1">
      <c r="A17" s="563">
        <v>1.1000000000000001</v>
      </c>
      <c r="B17" s="564"/>
      <c r="C17" s="564"/>
      <c r="D17" s="564"/>
      <c r="E17" s="564"/>
      <c r="F17" s="577" t="s">
        <v>1253</v>
      </c>
      <c r="G17" s="578">
        <v>1</v>
      </c>
      <c r="H17" s="578">
        <v>0</v>
      </c>
      <c r="I17" s="567">
        <f t="shared" si="0"/>
        <v>0</v>
      </c>
      <c r="J17" s="568" t="str">
        <f t="shared" si="1"/>
        <v>En riesgo cumplimiento</v>
      </c>
      <c r="K17" s="578"/>
      <c r="L17" s="581"/>
      <c r="M17" s="579"/>
      <c r="N17" s="572"/>
      <c r="O17" s="582"/>
      <c r="P17" s="581"/>
      <c r="Q17" s="579"/>
      <c r="R17" s="572"/>
      <c r="S17" s="582"/>
      <c r="T17" s="583"/>
      <c r="U17" s="579"/>
      <c r="V17" s="572"/>
      <c r="W17" s="582"/>
      <c r="X17" s="575"/>
      <c r="Y17" s="580">
        <v>1</v>
      </c>
      <c r="Z17" s="580">
        <v>3</v>
      </c>
      <c r="AA17" s="567">
        <f t="shared" si="2"/>
        <v>3</v>
      </c>
      <c r="AB17" s="568" t="str">
        <f t="shared" si="3"/>
        <v>De acuerdo con lo programado</v>
      </c>
      <c r="AC17" s="575"/>
      <c r="AD17" s="575">
        <v>2</v>
      </c>
      <c r="AE17" s="575">
        <v>0</v>
      </c>
      <c r="AF17" s="567">
        <f t="shared" ref="AF17:AF22" si="4">IF(AE17="","No hay ejecución",IF(AND(AD17=0),"No hay Programación", AE17/AD17))</f>
        <v>0</v>
      </c>
      <c r="AG17" s="568" t="str">
        <f t="shared" ref="AG17:AG22" si="5">IF(AF17="No hay ejecución","NA",IF(AF17&gt;=90%,"De acuerdo con lo programado",IF(AF17&gt;=51%,"Atraso Leve",IF(AF17&lt;=50%,"En riesgo cumplimiento"))))</f>
        <v>En riesgo cumplimiento</v>
      </c>
      <c r="AH17" s="575"/>
      <c r="AI17" s="575"/>
      <c r="AJ17" s="575"/>
      <c r="AK17" s="576"/>
      <c r="AL17" s="576"/>
      <c r="AM17" s="575"/>
      <c r="AN17" s="575"/>
      <c r="AO17" s="575"/>
      <c r="AP17" s="575"/>
      <c r="AQ17" s="575"/>
    </row>
    <row r="18" spans="1:43" ht="35.25" customHeight="1" thickTop="1" thickBot="1">
      <c r="A18" s="563">
        <v>1.1000000000000001</v>
      </c>
      <c r="B18" s="564"/>
      <c r="C18" s="564"/>
      <c r="D18" s="564"/>
      <c r="E18" s="564"/>
      <c r="F18" s="577" t="s">
        <v>1253</v>
      </c>
      <c r="G18" s="578">
        <v>0</v>
      </c>
      <c r="H18" s="578">
        <v>0</v>
      </c>
      <c r="I18" s="567" t="str">
        <f t="shared" si="0"/>
        <v>No hay Programación</v>
      </c>
      <c r="J18" s="568" t="str">
        <f t="shared" si="1"/>
        <v>De acuerdo con lo programado</v>
      </c>
      <c r="K18" s="578"/>
      <c r="L18" s="581"/>
      <c r="M18" s="579"/>
      <c r="N18" s="572"/>
      <c r="O18" s="582"/>
      <c r="P18" s="581"/>
      <c r="Q18" s="579"/>
      <c r="R18" s="572"/>
      <c r="S18" s="582"/>
      <c r="T18" s="583"/>
      <c r="U18" s="579"/>
      <c r="V18" s="572"/>
      <c r="W18" s="582"/>
      <c r="X18" s="575"/>
      <c r="Y18" s="580">
        <v>0</v>
      </c>
      <c r="Z18" s="580">
        <v>0</v>
      </c>
      <c r="AA18" s="567" t="str">
        <f t="shared" si="2"/>
        <v>No hay Programación</v>
      </c>
      <c r="AB18" s="568" t="str">
        <f t="shared" si="3"/>
        <v>De acuerdo con lo programado</v>
      </c>
      <c r="AC18" s="575"/>
      <c r="AD18" s="575">
        <v>1</v>
      </c>
      <c r="AE18" s="575">
        <v>0</v>
      </c>
      <c r="AF18" s="567">
        <f t="shared" si="4"/>
        <v>0</v>
      </c>
      <c r="AG18" s="568" t="str">
        <f t="shared" si="5"/>
        <v>En riesgo cumplimiento</v>
      </c>
      <c r="AH18" s="575"/>
      <c r="AI18" s="575"/>
      <c r="AJ18" s="575"/>
      <c r="AK18" s="576"/>
      <c r="AL18" s="576"/>
      <c r="AM18" s="575"/>
      <c r="AN18" s="575"/>
      <c r="AO18" s="575"/>
      <c r="AP18" s="575"/>
      <c r="AQ18" s="575"/>
    </row>
    <row r="19" spans="1:43" ht="35.25" customHeight="1" thickTop="1" thickBot="1">
      <c r="A19" s="563">
        <v>1.1000000000000001</v>
      </c>
      <c r="B19" s="564"/>
      <c r="C19" s="564"/>
      <c r="D19" s="564"/>
      <c r="E19" s="564"/>
      <c r="F19" s="577" t="s">
        <v>1253</v>
      </c>
      <c r="G19" s="578">
        <v>0</v>
      </c>
      <c r="H19" s="578">
        <v>0</v>
      </c>
      <c r="I19" s="567" t="str">
        <f t="shared" si="0"/>
        <v>No hay Programación</v>
      </c>
      <c r="J19" s="568" t="str">
        <f t="shared" si="1"/>
        <v>De acuerdo con lo programado</v>
      </c>
      <c r="K19" s="578"/>
      <c r="L19" s="581"/>
      <c r="M19" s="579"/>
      <c r="N19" s="572"/>
      <c r="O19" s="582"/>
      <c r="P19" s="581"/>
      <c r="Q19" s="579"/>
      <c r="R19" s="572"/>
      <c r="S19" s="582"/>
      <c r="T19" s="583"/>
      <c r="U19" s="579"/>
      <c r="V19" s="572"/>
      <c r="W19" s="582"/>
      <c r="X19" s="575"/>
      <c r="Y19" s="580">
        <v>0</v>
      </c>
      <c r="Z19" s="580">
        <v>0</v>
      </c>
      <c r="AA19" s="567" t="str">
        <f t="shared" si="2"/>
        <v>No hay Programación</v>
      </c>
      <c r="AB19" s="568" t="str">
        <f t="shared" si="3"/>
        <v>De acuerdo con lo programado</v>
      </c>
      <c r="AC19" s="575"/>
      <c r="AD19" s="575">
        <v>1</v>
      </c>
      <c r="AE19" s="575">
        <v>0</v>
      </c>
      <c r="AF19" s="567">
        <f t="shared" si="4"/>
        <v>0</v>
      </c>
      <c r="AG19" s="568" t="str">
        <f t="shared" si="5"/>
        <v>En riesgo cumplimiento</v>
      </c>
      <c r="AH19" s="575"/>
      <c r="AI19" s="575"/>
      <c r="AJ19" s="575"/>
      <c r="AK19" s="576"/>
      <c r="AL19" s="576"/>
      <c r="AM19" s="575"/>
      <c r="AN19" s="575"/>
      <c r="AO19" s="575"/>
      <c r="AP19" s="575"/>
      <c r="AQ19" s="575"/>
    </row>
    <row r="20" spans="1:43" ht="39" customHeight="1" thickTop="1" thickBot="1">
      <c r="A20" s="563">
        <v>1.1000000000000001</v>
      </c>
      <c r="B20" s="564"/>
      <c r="C20" s="564"/>
      <c r="D20" s="564"/>
      <c r="E20" s="564"/>
      <c r="F20" s="577" t="s">
        <v>1253</v>
      </c>
      <c r="G20" s="578">
        <v>0</v>
      </c>
      <c r="H20" s="578">
        <v>0</v>
      </c>
      <c r="I20" s="567" t="str">
        <f t="shared" si="0"/>
        <v>No hay Programación</v>
      </c>
      <c r="J20" s="568" t="str">
        <f t="shared" si="1"/>
        <v>De acuerdo con lo programado</v>
      </c>
      <c r="K20" s="578"/>
      <c r="L20" s="581"/>
      <c r="M20" s="579"/>
      <c r="N20" s="572"/>
      <c r="O20" s="582"/>
      <c r="P20" s="581"/>
      <c r="Q20" s="579"/>
      <c r="R20" s="572"/>
      <c r="S20" s="582"/>
      <c r="T20" s="583"/>
      <c r="U20" s="579"/>
      <c r="V20" s="572"/>
      <c r="W20" s="582"/>
      <c r="X20" s="575"/>
      <c r="Y20" s="580">
        <v>0</v>
      </c>
      <c r="Z20" s="580">
        <v>0</v>
      </c>
      <c r="AA20" s="567" t="str">
        <f t="shared" si="2"/>
        <v>No hay Programación</v>
      </c>
      <c r="AB20" s="568" t="str">
        <f t="shared" si="3"/>
        <v>De acuerdo con lo programado</v>
      </c>
      <c r="AC20" s="575"/>
      <c r="AD20" s="575">
        <v>0</v>
      </c>
      <c r="AE20" s="575">
        <v>0</v>
      </c>
      <c r="AF20" s="567" t="str">
        <f t="shared" si="4"/>
        <v>No hay Programación</v>
      </c>
      <c r="AG20" s="568" t="str">
        <f t="shared" si="5"/>
        <v>De acuerdo con lo programado</v>
      </c>
      <c r="AH20" s="575"/>
      <c r="AI20" s="575"/>
      <c r="AJ20" s="575"/>
      <c r="AK20" s="576"/>
      <c r="AL20" s="576"/>
      <c r="AM20" s="575"/>
      <c r="AN20" s="575"/>
      <c r="AO20" s="575"/>
      <c r="AP20" s="575"/>
      <c r="AQ20" s="575"/>
    </row>
    <row r="21" spans="1:43" ht="35.25" customHeight="1" thickTop="1" thickBot="1">
      <c r="A21" s="563">
        <v>1.2</v>
      </c>
      <c r="B21" s="564"/>
      <c r="C21" s="564"/>
      <c r="D21" s="564"/>
      <c r="E21" s="564"/>
      <c r="F21" s="577" t="s">
        <v>1254</v>
      </c>
      <c r="G21" s="578">
        <v>0</v>
      </c>
      <c r="H21" s="578">
        <v>0</v>
      </c>
      <c r="I21" s="567" t="str">
        <f t="shared" si="0"/>
        <v>No hay Programación</v>
      </c>
      <c r="J21" s="568" t="str">
        <f t="shared" si="1"/>
        <v>De acuerdo con lo programado</v>
      </c>
      <c r="K21" s="578"/>
      <c r="L21" s="581"/>
      <c r="M21" s="579"/>
      <c r="N21" s="572"/>
      <c r="O21" s="582"/>
      <c r="P21" s="581"/>
      <c r="Q21" s="579"/>
      <c r="R21" s="572"/>
      <c r="S21" s="582"/>
      <c r="T21" s="583"/>
      <c r="U21" s="579"/>
      <c r="V21" s="572"/>
      <c r="W21" s="582"/>
      <c r="X21" s="575"/>
      <c r="Y21" s="580">
        <v>0</v>
      </c>
      <c r="Z21" s="580">
        <v>0</v>
      </c>
      <c r="AA21" s="567" t="str">
        <f t="shared" si="2"/>
        <v>No hay Programación</v>
      </c>
      <c r="AB21" s="568" t="str">
        <f t="shared" si="3"/>
        <v>De acuerdo con lo programado</v>
      </c>
      <c r="AC21" s="575"/>
      <c r="AD21" s="575">
        <v>0</v>
      </c>
      <c r="AE21" s="575">
        <v>0</v>
      </c>
      <c r="AF21" s="567" t="str">
        <f t="shared" si="4"/>
        <v>No hay Programación</v>
      </c>
      <c r="AG21" s="568" t="str">
        <f t="shared" si="5"/>
        <v>De acuerdo con lo programado</v>
      </c>
      <c r="AH21" s="575"/>
      <c r="AI21" s="575"/>
      <c r="AJ21" s="575"/>
      <c r="AK21" s="576"/>
      <c r="AL21" s="576"/>
      <c r="AM21" s="575"/>
      <c r="AN21" s="575"/>
      <c r="AO21" s="575"/>
      <c r="AP21" s="575"/>
      <c r="AQ21" s="575"/>
    </row>
    <row r="22" spans="1:43" ht="40.5" customHeight="1" thickTop="1" thickBot="1">
      <c r="A22" s="563">
        <v>1.2</v>
      </c>
      <c r="B22" s="564"/>
      <c r="C22" s="564"/>
      <c r="D22" s="564"/>
      <c r="E22" s="564"/>
      <c r="F22" s="577" t="s">
        <v>1254</v>
      </c>
      <c r="G22" s="578">
        <v>0</v>
      </c>
      <c r="H22" s="578">
        <v>0</v>
      </c>
      <c r="I22" s="567" t="str">
        <f t="shared" si="0"/>
        <v>No hay Programación</v>
      </c>
      <c r="J22" s="568" t="str">
        <f t="shared" si="1"/>
        <v>De acuerdo con lo programado</v>
      </c>
      <c r="K22" s="578"/>
      <c r="L22" s="581"/>
      <c r="M22" s="579"/>
      <c r="N22" s="572"/>
      <c r="O22" s="582"/>
      <c r="P22" s="581"/>
      <c r="Q22" s="579"/>
      <c r="R22" s="572"/>
      <c r="S22" s="582"/>
      <c r="T22" s="583"/>
      <c r="U22" s="579"/>
      <c r="V22" s="572"/>
      <c r="W22" s="582"/>
      <c r="X22" s="575"/>
      <c r="Y22" s="580">
        <v>0</v>
      </c>
      <c r="Z22" s="580">
        <v>0</v>
      </c>
      <c r="AA22" s="567" t="str">
        <f t="shared" si="2"/>
        <v>No hay Programación</v>
      </c>
      <c r="AB22" s="568" t="str">
        <f t="shared" si="3"/>
        <v>De acuerdo con lo programado</v>
      </c>
      <c r="AC22" s="575"/>
      <c r="AD22" s="575">
        <v>0</v>
      </c>
      <c r="AE22" s="575">
        <v>0</v>
      </c>
      <c r="AF22" s="567" t="str">
        <f t="shared" si="4"/>
        <v>No hay Programación</v>
      </c>
      <c r="AG22" s="568" t="str">
        <f t="shared" si="5"/>
        <v>De acuerdo con lo programado</v>
      </c>
      <c r="AH22" s="575"/>
      <c r="AI22" s="575"/>
      <c r="AJ22" s="575"/>
      <c r="AK22" s="576"/>
      <c r="AL22" s="576"/>
      <c r="AM22" s="575"/>
      <c r="AN22" s="575"/>
      <c r="AO22" s="575"/>
      <c r="AP22" s="575"/>
      <c r="AQ22" s="575"/>
    </row>
    <row r="23" spans="1:43" ht="35.25" customHeight="1" thickTop="1" thickBot="1">
      <c r="A23" s="563">
        <v>1.3</v>
      </c>
      <c r="B23" s="564"/>
      <c r="C23" s="564"/>
      <c r="D23" s="564"/>
      <c r="E23" s="564"/>
      <c r="F23" s="577" t="s">
        <v>1255</v>
      </c>
      <c r="G23" s="578">
        <v>2</v>
      </c>
      <c r="H23" s="578">
        <v>0</v>
      </c>
      <c r="I23" s="567">
        <f t="shared" si="0"/>
        <v>0</v>
      </c>
      <c r="J23" s="568" t="str">
        <f t="shared" si="1"/>
        <v>En riesgo cumplimiento</v>
      </c>
      <c r="K23" s="578"/>
      <c r="L23" s="581"/>
      <c r="M23" s="579"/>
      <c r="N23" s="572"/>
      <c r="O23" s="582"/>
      <c r="P23" s="581"/>
      <c r="Q23" s="579"/>
      <c r="R23" s="572"/>
      <c r="S23" s="582"/>
      <c r="T23" s="583"/>
      <c r="U23" s="579"/>
      <c r="V23" s="572"/>
      <c r="W23" s="582"/>
      <c r="X23" s="575"/>
      <c r="Y23" s="580">
        <v>3</v>
      </c>
      <c r="Z23" s="580">
        <v>0</v>
      </c>
      <c r="AA23" s="567">
        <f t="shared" si="2"/>
        <v>0</v>
      </c>
      <c r="AB23" s="568" t="str">
        <f t="shared" si="3"/>
        <v>En riesgo cumplimiento</v>
      </c>
      <c r="AC23" s="575"/>
      <c r="AD23" s="575"/>
      <c r="AE23" s="575"/>
      <c r="AF23" s="576"/>
      <c r="AG23" s="576"/>
      <c r="AH23" s="575"/>
      <c r="AI23" s="575"/>
      <c r="AJ23" s="575"/>
      <c r="AK23" s="576"/>
      <c r="AL23" s="576"/>
      <c r="AM23" s="575"/>
      <c r="AN23" s="575"/>
      <c r="AO23" s="575"/>
      <c r="AP23" s="575"/>
      <c r="AQ23" s="575"/>
    </row>
    <row r="24" spans="1:43" ht="35.25" customHeight="1" thickTop="1" thickBot="1">
      <c r="A24" s="563">
        <v>1.3</v>
      </c>
      <c r="B24" s="564"/>
      <c r="C24" s="564"/>
      <c r="D24" s="564"/>
      <c r="E24" s="564"/>
      <c r="F24" s="577" t="s">
        <v>1255</v>
      </c>
      <c r="G24" s="578">
        <v>0</v>
      </c>
      <c r="H24" s="578"/>
      <c r="I24" s="567" t="str">
        <f t="shared" si="0"/>
        <v>No hay ejecución</v>
      </c>
      <c r="J24" s="568" t="str">
        <f t="shared" si="1"/>
        <v>NA</v>
      </c>
      <c r="K24" s="578"/>
      <c r="L24" s="581"/>
      <c r="M24" s="579"/>
      <c r="N24" s="572"/>
      <c r="O24" s="582"/>
      <c r="P24" s="581"/>
      <c r="Q24" s="579"/>
      <c r="R24" s="572"/>
      <c r="S24" s="582"/>
      <c r="T24" s="583"/>
      <c r="U24" s="579"/>
      <c r="V24" s="572"/>
      <c r="W24" s="582"/>
      <c r="X24" s="575"/>
      <c r="Y24" s="580">
        <v>0</v>
      </c>
      <c r="Z24" s="580">
        <v>0</v>
      </c>
      <c r="AA24" s="567" t="str">
        <f t="shared" si="2"/>
        <v>No hay Programación</v>
      </c>
      <c r="AB24" s="568" t="str">
        <f t="shared" si="3"/>
        <v>De acuerdo con lo programado</v>
      </c>
      <c r="AC24" s="575"/>
      <c r="AD24" s="575">
        <v>0</v>
      </c>
      <c r="AE24" s="575">
        <v>0</v>
      </c>
      <c r="AF24" s="567" t="str">
        <f t="shared" ref="AF24:AF72" si="6">IF(AE24="","No hay ejecución",IF(AND(AD24=0),"No hay Programación", AE24/AD24))</f>
        <v>No hay Programación</v>
      </c>
      <c r="AG24" s="568" t="str">
        <f t="shared" ref="AG24:AG72" si="7">IF(AF24="No hay ejecución","NA",IF(AF24&gt;=90%,"De acuerdo con lo programado",IF(AF24&gt;=51%,"Atraso Leve",IF(AF24&lt;=50%,"En riesgo cumplimiento"))))</f>
        <v>De acuerdo con lo programado</v>
      </c>
      <c r="AH24" s="575"/>
      <c r="AI24" s="575"/>
      <c r="AJ24" s="575"/>
      <c r="AK24" s="576"/>
      <c r="AL24" s="576"/>
      <c r="AM24" s="575"/>
      <c r="AN24" s="575"/>
      <c r="AO24" s="575"/>
      <c r="AP24" s="575"/>
      <c r="AQ24" s="575"/>
    </row>
    <row r="25" spans="1:43" ht="35.25" customHeight="1" thickTop="1" thickBot="1">
      <c r="A25" s="563">
        <v>1.3</v>
      </c>
      <c r="B25" s="564"/>
      <c r="C25" s="564"/>
      <c r="D25" s="564"/>
      <c r="E25" s="564"/>
      <c r="F25" s="577" t="s">
        <v>1255</v>
      </c>
      <c r="G25" s="578">
        <v>0</v>
      </c>
      <c r="H25" s="578">
        <v>0</v>
      </c>
      <c r="I25" s="567" t="str">
        <f t="shared" si="0"/>
        <v>No hay Programación</v>
      </c>
      <c r="J25" s="568" t="str">
        <f t="shared" si="1"/>
        <v>De acuerdo con lo programado</v>
      </c>
      <c r="K25" s="578"/>
      <c r="L25" s="581"/>
      <c r="M25" s="579"/>
      <c r="N25" s="572"/>
      <c r="O25" s="582"/>
      <c r="P25" s="581"/>
      <c r="Q25" s="579"/>
      <c r="R25" s="572"/>
      <c r="S25" s="582"/>
      <c r="T25" s="583"/>
      <c r="U25" s="579"/>
      <c r="V25" s="572"/>
      <c r="W25" s="582"/>
      <c r="X25" s="575"/>
      <c r="Y25" s="580">
        <v>0</v>
      </c>
      <c r="Z25" s="580">
        <v>0</v>
      </c>
      <c r="AA25" s="567" t="str">
        <f t="shared" si="2"/>
        <v>No hay Programación</v>
      </c>
      <c r="AB25" s="568" t="str">
        <f t="shared" si="3"/>
        <v>De acuerdo con lo programado</v>
      </c>
      <c r="AC25" s="575"/>
      <c r="AD25" s="575">
        <v>0</v>
      </c>
      <c r="AE25" s="575">
        <v>0</v>
      </c>
      <c r="AF25" s="567" t="str">
        <f t="shared" si="6"/>
        <v>No hay Programación</v>
      </c>
      <c r="AG25" s="568" t="str">
        <f t="shared" si="7"/>
        <v>De acuerdo con lo programado</v>
      </c>
      <c r="AH25" s="575"/>
      <c r="AI25" s="575"/>
      <c r="AJ25" s="575"/>
      <c r="AK25" s="576"/>
      <c r="AL25" s="576"/>
      <c r="AM25" s="575"/>
      <c r="AN25" s="575"/>
      <c r="AO25" s="575"/>
      <c r="AP25" s="575"/>
      <c r="AQ25" s="575"/>
    </row>
    <row r="26" spans="1:43" ht="35.25" customHeight="1" thickTop="1" thickBot="1">
      <c r="A26" s="563">
        <v>1.3</v>
      </c>
      <c r="B26" s="564"/>
      <c r="C26" s="564"/>
      <c r="D26" s="564"/>
      <c r="E26" s="564"/>
      <c r="F26" s="577" t="s">
        <v>1255</v>
      </c>
      <c r="G26" s="578">
        <v>0</v>
      </c>
      <c r="H26" s="578">
        <v>0</v>
      </c>
      <c r="I26" s="567" t="str">
        <f t="shared" si="0"/>
        <v>No hay Programación</v>
      </c>
      <c r="J26" s="568" t="str">
        <f t="shared" si="1"/>
        <v>De acuerdo con lo programado</v>
      </c>
      <c r="K26" s="578"/>
      <c r="L26" s="581"/>
      <c r="M26" s="579"/>
      <c r="N26" s="572"/>
      <c r="O26" s="582"/>
      <c r="P26" s="581"/>
      <c r="Q26" s="579"/>
      <c r="R26" s="572"/>
      <c r="S26" s="582"/>
      <c r="T26" s="583"/>
      <c r="U26" s="579"/>
      <c r="V26" s="572"/>
      <c r="W26" s="582"/>
      <c r="X26" s="575"/>
      <c r="Y26" s="580">
        <v>0</v>
      </c>
      <c r="Z26" s="580">
        <v>0</v>
      </c>
      <c r="AA26" s="567" t="str">
        <f t="shared" si="2"/>
        <v>No hay Programación</v>
      </c>
      <c r="AB26" s="568" t="str">
        <f t="shared" si="3"/>
        <v>De acuerdo con lo programado</v>
      </c>
      <c r="AC26" s="575"/>
      <c r="AD26" s="575">
        <v>1</v>
      </c>
      <c r="AE26" s="575">
        <v>0</v>
      </c>
      <c r="AF26" s="567">
        <f t="shared" si="6"/>
        <v>0</v>
      </c>
      <c r="AG26" s="568" t="str">
        <f t="shared" si="7"/>
        <v>En riesgo cumplimiento</v>
      </c>
      <c r="AH26" s="575"/>
      <c r="AI26" s="575"/>
      <c r="AJ26" s="575"/>
      <c r="AK26" s="576"/>
      <c r="AL26" s="576"/>
      <c r="AM26" s="575"/>
      <c r="AN26" s="575"/>
      <c r="AO26" s="575"/>
      <c r="AP26" s="575"/>
      <c r="AQ26" s="575"/>
    </row>
    <row r="27" spans="1:43" ht="35.25" customHeight="1" thickTop="1" thickBot="1">
      <c r="A27" s="563">
        <v>1.3</v>
      </c>
      <c r="B27" s="564"/>
      <c r="C27" s="564"/>
      <c r="D27" s="564"/>
      <c r="E27" s="564"/>
      <c r="F27" s="577" t="s">
        <v>1255</v>
      </c>
      <c r="G27" s="578">
        <v>0</v>
      </c>
      <c r="H27" s="578">
        <v>0</v>
      </c>
      <c r="I27" s="567" t="str">
        <f t="shared" si="0"/>
        <v>No hay Programación</v>
      </c>
      <c r="J27" s="568" t="str">
        <f t="shared" si="1"/>
        <v>De acuerdo con lo programado</v>
      </c>
      <c r="K27" s="578"/>
      <c r="L27" s="581"/>
      <c r="M27" s="579"/>
      <c r="N27" s="572"/>
      <c r="O27" s="582"/>
      <c r="P27" s="581"/>
      <c r="Q27" s="579"/>
      <c r="R27" s="572"/>
      <c r="S27" s="582"/>
      <c r="T27" s="583"/>
      <c r="U27" s="579"/>
      <c r="V27" s="572"/>
      <c r="W27" s="582"/>
      <c r="X27" s="575"/>
      <c r="Y27" s="580">
        <v>0</v>
      </c>
      <c r="Z27" s="580">
        <v>0</v>
      </c>
      <c r="AA27" s="567" t="str">
        <f t="shared" si="2"/>
        <v>No hay Programación</v>
      </c>
      <c r="AB27" s="568" t="str">
        <f t="shared" si="3"/>
        <v>De acuerdo con lo programado</v>
      </c>
      <c r="AC27" s="575"/>
      <c r="AD27" s="575">
        <v>1</v>
      </c>
      <c r="AE27" s="575">
        <v>0</v>
      </c>
      <c r="AF27" s="567">
        <f t="shared" si="6"/>
        <v>0</v>
      </c>
      <c r="AG27" s="568" t="str">
        <f t="shared" si="7"/>
        <v>En riesgo cumplimiento</v>
      </c>
      <c r="AH27" s="575"/>
      <c r="AI27" s="575"/>
      <c r="AJ27" s="575"/>
      <c r="AK27" s="576"/>
      <c r="AL27" s="576"/>
      <c r="AM27" s="575"/>
      <c r="AN27" s="575"/>
      <c r="AO27" s="575"/>
      <c r="AP27" s="575"/>
      <c r="AQ27" s="575"/>
    </row>
    <row r="28" spans="1:43" ht="16.5" customHeight="1" thickTop="1" thickBot="1">
      <c r="A28" s="563">
        <v>2</v>
      </c>
      <c r="B28" s="564">
        <v>0</v>
      </c>
      <c r="C28" s="564">
        <v>0</v>
      </c>
      <c r="D28" s="564">
        <v>0</v>
      </c>
      <c r="E28" s="564">
        <v>0</v>
      </c>
      <c r="F28" s="584" t="s">
        <v>1256</v>
      </c>
      <c r="G28" s="585"/>
      <c r="H28" s="585"/>
      <c r="I28" s="567" t="str">
        <f t="shared" si="0"/>
        <v>No hay ejecución</v>
      </c>
      <c r="J28" s="568" t="str">
        <f t="shared" si="1"/>
        <v>NA</v>
      </c>
      <c r="K28" s="586"/>
      <c r="L28" s="581"/>
      <c r="M28" s="579"/>
      <c r="N28" s="572"/>
      <c r="O28" s="582"/>
      <c r="P28" s="581"/>
      <c r="Q28" s="579"/>
      <c r="R28" s="572"/>
      <c r="S28" s="582"/>
      <c r="T28" s="583"/>
      <c r="U28" s="579"/>
      <c r="V28" s="572"/>
      <c r="W28" s="582"/>
      <c r="X28" s="575"/>
      <c r="Y28" s="580"/>
      <c r="Z28" s="580"/>
      <c r="AA28" s="567" t="str">
        <f t="shared" si="2"/>
        <v>No hay ejecución</v>
      </c>
      <c r="AB28" s="568" t="str">
        <f t="shared" si="3"/>
        <v>NA</v>
      </c>
      <c r="AC28" s="575"/>
      <c r="AD28" s="575"/>
      <c r="AE28" s="575"/>
      <c r="AF28" s="567" t="str">
        <f t="shared" si="6"/>
        <v>No hay ejecución</v>
      </c>
      <c r="AG28" s="568" t="str">
        <f t="shared" si="7"/>
        <v>NA</v>
      </c>
      <c r="AH28" s="575"/>
      <c r="AI28" s="575"/>
      <c r="AJ28" s="575"/>
      <c r="AK28" s="576"/>
      <c r="AL28" s="576"/>
      <c r="AM28" s="575"/>
      <c r="AN28" s="575"/>
      <c r="AO28" s="575"/>
      <c r="AP28" s="575"/>
      <c r="AQ28" s="575"/>
    </row>
    <row r="29" spans="1:43" ht="35.25" customHeight="1" thickTop="1" thickBot="1">
      <c r="A29" s="563">
        <v>2.1</v>
      </c>
      <c r="B29" s="564"/>
      <c r="C29" s="564"/>
      <c r="D29" s="564"/>
      <c r="E29" s="564"/>
      <c r="F29" s="577" t="s">
        <v>1257</v>
      </c>
      <c r="G29" s="578">
        <v>2</v>
      </c>
      <c r="H29" s="578">
        <v>0</v>
      </c>
      <c r="I29" s="567">
        <f t="shared" si="0"/>
        <v>0</v>
      </c>
      <c r="J29" s="568" t="str">
        <f t="shared" si="1"/>
        <v>En riesgo cumplimiento</v>
      </c>
      <c r="K29" s="578"/>
      <c r="L29" s="581"/>
      <c r="M29" s="579"/>
      <c r="N29" s="572"/>
      <c r="O29" s="582"/>
      <c r="P29" s="581"/>
      <c r="Q29" s="579"/>
      <c r="R29" s="572"/>
      <c r="S29" s="582"/>
      <c r="T29" s="583"/>
      <c r="U29" s="579"/>
      <c r="V29" s="572"/>
      <c r="W29" s="582"/>
      <c r="X29" s="575"/>
      <c r="Y29" s="580">
        <v>0</v>
      </c>
      <c r="Z29" s="580">
        <v>5</v>
      </c>
      <c r="AA29" s="567" t="str">
        <f t="shared" si="2"/>
        <v>No hay Programación</v>
      </c>
      <c r="AB29" s="568" t="str">
        <f t="shared" si="3"/>
        <v>De acuerdo con lo programado</v>
      </c>
      <c r="AC29" s="575"/>
      <c r="AD29" s="575">
        <v>0</v>
      </c>
      <c r="AE29" s="575">
        <v>5</v>
      </c>
      <c r="AF29" s="567" t="str">
        <f t="shared" si="6"/>
        <v>No hay Programación</v>
      </c>
      <c r="AG29" s="568" t="str">
        <f t="shared" si="7"/>
        <v>De acuerdo con lo programado</v>
      </c>
      <c r="AH29" s="575"/>
      <c r="AI29" s="575"/>
      <c r="AJ29" s="575"/>
      <c r="AK29" s="576"/>
      <c r="AL29" s="576"/>
      <c r="AM29" s="575"/>
      <c r="AN29" s="575"/>
      <c r="AO29" s="575"/>
      <c r="AP29" s="575"/>
      <c r="AQ29" s="575"/>
    </row>
    <row r="30" spans="1:43" ht="35.25" customHeight="1" thickTop="1" thickBot="1">
      <c r="A30" s="563">
        <v>2.1</v>
      </c>
      <c r="B30" s="564"/>
      <c r="C30" s="564"/>
      <c r="D30" s="564"/>
      <c r="E30" s="564"/>
      <c r="F30" s="577" t="s">
        <v>1257</v>
      </c>
      <c r="G30" s="578">
        <v>1</v>
      </c>
      <c r="H30" s="578">
        <v>0</v>
      </c>
      <c r="I30" s="567">
        <f t="shared" si="0"/>
        <v>0</v>
      </c>
      <c r="J30" s="568" t="str">
        <f t="shared" si="1"/>
        <v>En riesgo cumplimiento</v>
      </c>
      <c r="K30" s="578"/>
      <c r="L30" s="581"/>
      <c r="M30" s="579"/>
      <c r="N30" s="572"/>
      <c r="O30" s="582"/>
      <c r="P30" s="581"/>
      <c r="Q30" s="579"/>
      <c r="R30" s="572"/>
      <c r="S30" s="582"/>
      <c r="T30" s="583"/>
      <c r="U30" s="579"/>
      <c r="V30" s="572"/>
      <c r="W30" s="582"/>
      <c r="X30" s="575"/>
      <c r="Y30" s="580">
        <v>0</v>
      </c>
      <c r="Z30" s="580">
        <v>0</v>
      </c>
      <c r="AA30" s="567" t="str">
        <f t="shared" si="2"/>
        <v>No hay Programación</v>
      </c>
      <c r="AB30" s="568" t="str">
        <f t="shared" si="3"/>
        <v>De acuerdo con lo programado</v>
      </c>
      <c r="AC30" s="575"/>
      <c r="AD30" s="575">
        <v>0</v>
      </c>
      <c r="AE30" s="575">
        <v>0</v>
      </c>
      <c r="AF30" s="567" t="str">
        <f t="shared" si="6"/>
        <v>No hay Programación</v>
      </c>
      <c r="AG30" s="568" t="str">
        <f t="shared" si="7"/>
        <v>De acuerdo con lo programado</v>
      </c>
      <c r="AH30" s="575"/>
      <c r="AI30" s="575"/>
      <c r="AJ30" s="575"/>
      <c r="AK30" s="576"/>
      <c r="AL30" s="576"/>
      <c r="AM30" s="575"/>
      <c r="AN30" s="575"/>
      <c r="AO30" s="575"/>
      <c r="AP30" s="575"/>
      <c r="AQ30" s="575"/>
    </row>
    <row r="31" spans="1:43" ht="35.25" customHeight="1" thickTop="1" thickBot="1">
      <c r="A31" s="563">
        <v>2.1</v>
      </c>
      <c r="B31" s="564"/>
      <c r="C31" s="564"/>
      <c r="D31" s="564"/>
      <c r="E31" s="564"/>
      <c r="F31" s="577" t="s">
        <v>1257</v>
      </c>
      <c r="G31" s="578">
        <v>0</v>
      </c>
      <c r="H31" s="578">
        <v>0</v>
      </c>
      <c r="I31" s="567" t="str">
        <f t="shared" si="0"/>
        <v>No hay Programación</v>
      </c>
      <c r="J31" s="568" t="str">
        <f t="shared" si="1"/>
        <v>De acuerdo con lo programado</v>
      </c>
      <c r="K31" s="578"/>
      <c r="L31" s="581"/>
      <c r="M31" s="579"/>
      <c r="N31" s="572"/>
      <c r="O31" s="582"/>
      <c r="P31" s="581"/>
      <c r="Q31" s="579"/>
      <c r="R31" s="572"/>
      <c r="S31" s="582"/>
      <c r="T31" s="583"/>
      <c r="U31" s="579"/>
      <c r="V31" s="572"/>
      <c r="W31" s="582"/>
      <c r="X31" s="575"/>
      <c r="Y31" s="580">
        <v>0</v>
      </c>
      <c r="Z31" s="580">
        <v>0</v>
      </c>
      <c r="AA31" s="567" t="str">
        <f t="shared" si="2"/>
        <v>No hay Programación</v>
      </c>
      <c r="AB31" s="568" t="str">
        <f t="shared" si="3"/>
        <v>De acuerdo con lo programado</v>
      </c>
      <c r="AC31" s="575"/>
      <c r="AD31" s="575">
        <v>0</v>
      </c>
      <c r="AE31" s="575">
        <v>0</v>
      </c>
      <c r="AF31" s="567" t="str">
        <f t="shared" si="6"/>
        <v>No hay Programación</v>
      </c>
      <c r="AG31" s="568" t="str">
        <f t="shared" si="7"/>
        <v>De acuerdo con lo programado</v>
      </c>
      <c r="AH31" s="575"/>
      <c r="AI31" s="575"/>
      <c r="AJ31" s="575"/>
      <c r="AK31" s="576"/>
      <c r="AL31" s="576"/>
      <c r="AM31" s="575"/>
      <c r="AN31" s="575"/>
      <c r="AO31" s="575"/>
      <c r="AP31" s="575"/>
      <c r="AQ31" s="575"/>
    </row>
    <row r="32" spans="1:43" ht="35.25" customHeight="1" thickTop="1" thickBot="1">
      <c r="A32" s="563">
        <v>2.1</v>
      </c>
      <c r="B32" s="564"/>
      <c r="C32" s="564"/>
      <c r="D32" s="564"/>
      <c r="E32" s="564"/>
      <c r="F32" s="577" t="s">
        <v>1257</v>
      </c>
      <c r="G32" s="578">
        <v>0</v>
      </c>
      <c r="H32" s="578">
        <v>0</v>
      </c>
      <c r="I32" s="567" t="str">
        <f t="shared" si="0"/>
        <v>No hay Programación</v>
      </c>
      <c r="J32" s="568" t="str">
        <f t="shared" si="1"/>
        <v>De acuerdo con lo programado</v>
      </c>
      <c r="K32" s="578"/>
      <c r="L32" s="581"/>
      <c r="M32" s="579"/>
      <c r="N32" s="572"/>
      <c r="O32" s="582"/>
      <c r="P32" s="581"/>
      <c r="Q32" s="579"/>
      <c r="R32" s="572"/>
      <c r="S32" s="582"/>
      <c r="T32" s="583"/>
      <c r="U32" s="579"/>
      <c r="V32" s="572"/>
      <c r="W32" s="582"/>
      <c r="X32" s="575"/>
      <c r="Y32" s="580">
        <v>0</v>
      </c>
      <c r="Z32" s="580">
        <v>0</v>
      </c>
      <c r="AA32" s="567" t="str">
        <f t="shared" si="2"/>
        <v>No hay Programación</v>
      </c>
      <c r="AB32" s="568" t="str">
        <f t="shared" si="3"/>
        <v>De acuerdo con lo programado</v>
      </c>
      <c r="AC32" s="575"/>
      <c r="AD32" s="575">
        <v>0</v>
      </c>
      <c r="AE32" s="575">
        <v>0</v>
      </c>
      <c r="AF32" s="567" t="str">
        <f t="shared" si="6"/>
        <v>No hay Programación</v>
      </c>
      <c r="AG32" s="568" t="str">
        <f t="shared" si="7"/>
        <v>De acuerdo con lo programado</v>
      </c>
      <c r="AH32" s="575"/>
      <c r="AI32" s="575"/>
      <c r="AJ32" s="575"/>
      <c r="AK32" s="576"/>
      <c r="AL32" s="576"/>
      <c r="AM32" s="575"/>
      <c r="AN32" s="575"/>
      <c r="AO32" s="575"/>
      <c r="AP32" s="575"/>
      <c r="AQ32" s="575"/>
    </row>
    <row r="33" spans="1:43" ht="35.25" customHeight="1" thickTop="1" thickBot="1">
      <c r="A33" s="563">
        <v>2.1</v>
      </c>
      <c r="B33" s="564"/>
      <c r="C33" s="564"/>
      <c r="D33" s="564"/>
      <c r="E33" s="564"/>
      <c r="F33" s="577" t="s">
        <v>1257</v>
      </c>
      <c r="G33" s="578">
        <v>0</v>
      </c>
      <c r="H33" s="578">
        <v>0</v>
      </c>
      <c r="I33" s="567" t="str">
        <f t="shared" si="0"/>
        <v>No hay Programación</v>
      </c>
      <c r="J33" s="568" t="str">
        <f t="shared" si="1"/>
        <v>De acuerdo con lo programado</v>
      </c>
      <c r="K33" s="578"/>
      <c r="L33" s="581"/>
      <c r="M33" s="579"/>
      <c r="N33" s="572"/>
      <c r="O33" s="582"/>
      <c r="P33" s="581"/>
      <c r="Q33" s="579"/>
      <c r="R33" s="572"/>
      <c r="S33" s="582"/>
      <c r="T33" s="583"/>
      <c r="U33" s="579"/>
      <c r="V33" s="572"/>
      <c r="W33" s="582"/>
      <c r="X33" s="575"/>
      <c r="Y33" s="580">
        <v>0</v>
      </c>
      <c r="Z33" s="580">
        <v>0</v>
      </c>
      <c r="AA33" s="567" t="str">
        <f t="shared" si="2"/>
        <v>No hay Programación</v>
      </c>
      <c r="AB33" s="568" t="str">
        <f t="shared" si="3"/>
        <v>De acuerdo con lo programado</v>
      </c>
      <c r="AC33" s="575"/>
      <c r="AD33" s="575">
        <v>0</v>
      </c>
      <c r="AE33" s="575">
        <v>0</v>
      </c>
      <c r="AF33" s="567" t="str">
        <f t="shared" si="6"/>
        <v>No hay Programación</v>
      </c>
      <c r="AG33" s="568" t="str">
        <f t="shared" si="7"/>
        <v>De acuerdo con lo programado</v>
      </c>
      <c r="AH33" s="575"/>
      <c r="AI33" s="575"/>
      <c r="AJ33" s="575"/>
      <c r="AK33" s="576"/>
      <c r="AL33" s="576"/>
      <c r="AM33" s="575"/>
      <c r="AN33" s="575"/>
      <c r="AO33" s="575"/>
      <c r="AP33" s="575"/>
      <c r="AQ33" s="575"/>
    </row>
    <row r="34" spans="1:43" ht="35.25" customHeight="1" thickTop="1" thickBot="1">
      <c r="A34" s="563">
        <v>2.1</v>
      </c>
      <c r="B34" s="564"/>
      <c r="C34" s="564"/>
      <c r="D34" s="564"/>
      <c r="E34" s="564"/>
      <c r="F34" s="577" t="s">
        <v>1257</v>
      </c>
      <c r="G34" s="578">
        <v>0</v>
      </c>
      <c r="H34" s="578">
        <v>0</v>
      </c>
      <c r="I34" s="567" t="str">
        <f t="shared" si="0"/>
        <v>No hay Programación</v>
      </c>
      <c r="J34" s="568" t="str">
        <f t="shared" si="1"/>
        <v>De acuerdo con lo programado</v>
      </c>
      <c r="K34" s="578"/>
      <c r="L34" s="581"/>
      <c r="M34" s="579"/>
      <c r="N34" s="572"/>
      <c r="O34" s="582"/>
      <c r="P34" s="581"/>
      <c r="Q34" s="579"/>
      <c r="R34" s="572"/>
      <c r="S34" s="582"/>
      <c r="T34" s="583"/>
      <c r="U34" s="579"/>
      <c r="V34" s="572"/>
      <c r="W34" s="582"/>
      <c r="X34" s="575"/>
      <c r="Y34" s="580">
        <v>0</v>
      </c>
      <c r="Z34" s="580">
        <v>0</v>
      </c>
      <c r="AA34" s="567" t="str">
        <f t="shared" si="2"/>
        <v>No hay Programación</v>
      </c>
      <c r="AB34" s="568" t="str">
        <f t="shared" si="3"/>
        <v>De acuerdo con lo programado</v>
      </c>
      <c r="AC34" s="575"/>
      <c r="AD34" s="575">
        <v>0</v>
      </c>
      <c r="AE34" s="575">
        <v>0</v>
      </c>
      <c r="AF34" s="567" t="str">
        <f t="shared" si="6"/>
        <v>No hay Programación</v>
      </c>
      <c r="AG34" s="568" t="str">
        <f t="shared" si="7"/>
        <v>De acuerdo con lo programado</v>
      </c>
      <c r="AH34" s="575"/>
      <c r="AI34" s="575"/>
      <c r="AJ34" s="575"/>
      <c r="AK34" s="576"/>
      <c r="AL34" s="576"/>
      <c r="AM34" s="575"/>
      <c r="AN34" s="575"/>
      <c r="AO34" s="575"/>
      <c r="AP34" s="575"/>
      <c r="AQ34" s="575"/>
    </row>
    <row r="35" spans="1:43" ht="35.25" customHeight="1" thickTop="1" thickBot="1">
      <c r="A35" s="563">
        <v>2.2000000000000002</v>
      </c>
      <c r="B35" s="564"/>
      <c r="C35" s="564"/>
      <c r="D35" s="564"/>
      <c r="E35" s="564"/>
      <c r="F35" s="577" t="s">
        <v>1258</v>
      </c>
      <c r="G35" s="578">
        <v>2</v>
      </c>
      <c r="H35" s="578">
        <v>0</v>
      </c>
      <c r="I35" s="567">
        <f t="shared" si="0"/>
        <v>0</v>
      </c>
      <c r="J35" s="568" t="str">
        <f t="shared" si="1"/>
        <v>En riesgo cumplimiento</v>
      </c>
      <c r="K35" s="578"/>
      <c r="L35" s="581"/>
      <c r="M35" s="579"/>
      <c r="N35" s="572"/>
      <c r="O35" s="582"/>
      <c r="P35" s="581"/>
      <c r="Q35" s="579"/>
      <c r="R35" s="572"/>
      <c r="S35" s="582"/>
      <c r="T35" s="583"/>
      <c r="U35" s="579"/>
      <c r="V35" s="572"/>
      <c r="W35" s="582"/>
      <c r="X35" s="575"/>
      <c r="Y35" s="580">
        <v>0</v>
      </c>
      <c r="Z35" s="580">
        <v>0</v>
      </c>
      <c r="AA35" s="567" t="str">
        <f t="shared" si="2"/>
        <v>No hay Programación</v>
      </c>
      <c r="AB35" s="568" t="str">
        <f t="shared" si="3"/>
        <v>De acuerdo con lo programado</v>
      </c>
      <c r="AC35" s="575"/>
      <c r="AD35" s="575">
        <v>0</v>
      </c>
      <c r="AE35" s="575">
        <v>0</v>
      </c>
      <c r="AF35" s="567" t="str">
        <f t="shared" si="6"/>
        <v>No hay Programación</v>
      </c>
      <c r="AG35" s="568" t="str">
        <f t="shared" si="7"/>
        <v>De acuerdo con lo programado</v>
      </c>
      <c r="AH35" s="575"/>
      <c r="AI35" s="575"/>
      <c r="AJ35" s="575"/>
      <c r="AK35" s="576"/>
      <c r="AL35" s="576"/>
      <c r="AM35" s="575"/>
      <c r="AN35" s="575"/>
      <c r="AO35" s="575"/>
      <c r="AP35" s="575"/>
      <c r="AQ35" s="575"/>
    </row>
    <row r="36" spans="1:43" ht="35.25" customHeight="1" thickTop="1" thickBot="1">
      <c r="A36" s="563">
        <v>2.2000000000000002</v>
      </c>
      <c r="B36" s="564"/>
      <c r="C36" s="564"/>
      <c r="D36" s="564"/>
      <c r="E36" s="564"/>
      <c r="F36" s="577" t="s">
        <v>1258</v>
      </c>
      <c r="G36" s="578">
        <v>2</v>
      </c>
      <c r="H36" s="578">
        <v>0</v>
      </c>
      <c r="I36" s="567">
        <f t="shared" si="0"/>
        <v>0</v>
      </c>
      <c r="J36" s="568" t="str">
        <f t="shared" si="1"/>
        <v>En riesgo cumplimiento</v>
      </c>
      <c r="K36" s="578"/>
      <c r="L36" s="581"/>
      <c r="M36" s="579"/>
      <c r="N36" s="572"/>
      <c r="O36" s="582"/>
      <c r="P36" s="581"/>
      <c r="Q36" s="579"/>
      <c r="R36" s="572"/>
      <c r="S36" s="582"/>
      <c r="T36" s="583"/>
      <c r="U36" s="579"/>
      <c r="V36" s="572"/>
      <c r="W36" s="582"/>
      <c r="X36" s="575"/>
      <c r="Y36" s="580">
        <v>0</v>
      </c>
      <c r="Z36" s="580">
        <v>0</v>
      </c>
      <c r="AA36" s="567" t="str">
        <f t="shared" si="2"/>
        <v>No hay Programación</v>
      </c>
      <c r="AB36" s="568" t="str">
        <f t="shared" si="3"/>
        <v>De acuerdo con lo programado</v>
      </c>
      <c r="AC36" s="575"/>
      <c r="AD36" s="575">
        <v>0</v>
      </c>
      <c r="AE36" s="575">
        <v>0</v>
      </c>
      <c r="AF36" s="567" t="str">
        <f t="shared" si="6"/>
        <v>No hay Programación</v>
      </c>
      <c r="AG36" s="568" t="str">
        <f t="shared" si="7"/>
        <v>De acuerdo con lo programado</v>
      </c>
      <c r="AH36" s="575"/>
      <c r="AI36" s="575"/>
      <c r="AJ36" s="575"/>
      <c r="AK36" s="576"/>
      <c r="AL36" s="576"/>
      <c r="AM36" s="575"/>
      <c r="AN36" s="575"/>
      <c r="AO36" s="575"/>
      <c r="AP36" s="575"/>
      <c r="AQ36" s="575"/>
    </row>
    <row r="37" spans="1:43" ht="35.25" customHeight="1" thickTop="1" thickBot="1">
      <c r="A37" s="563">
        <v>2.2999999999999998</v>
      </c>
      <c r="B37" s="564"/>
      <c r="C37" s="564"/>
      <c r="D37" s="564"/>
      <c r="E37" s="564"/>
      <c r="F37" s="577" t="s">
        <v>1259</v>
      </c>
      <c r="G37" s="578">
        <v>1</v>
      </c>
      <c r="H37" s="578">
        <v>0</v>
      </c>
      <c r="I37" s="567">
        <f t="shared" si="0"/>
        <v>0</v>
      </c>
      <c r="J37" s="568" t="str">
        <f t="shared" si="1"/>
        <v>En riesgo cumplimiento</v>
      </c>
      <c r="K37" s="578"/>
      <c r="L37" s="581"/>
      <c r="M37" s="579"/>
      <c r="N37" s="572"/>
      <c r="O37" s="582"/>
      <c r="P37" s="581"/>
      <c r="Q37" s="579"/>
      <c r="R37" s="572"/>
      <c r="S37" s="582"/>
      <c r="T37" s="583"/>
      <c r="U37" s="579"/>
      <c r="V37" s="572"/>
      <c r="W37" s="582"/>
      <c r="X37" s="575"/>
      <c r="Y37" s="580">
        <v>0</v>
      </c>
      <c r="Z37" s="580">
        <v>0</v>
      </c>
      <c r="AA37" s="567" t="str">
        <f t="shared" si="2"/>
        <v>No hay Programación</v>
      </c>
      <c r="AB37" s="568" t="str">
        <f t="shared" si="3"/>
        <v>De acuerdo con lo programado</v>
      </c>
      <c r="AC37" s="575"/>
      <c r="AD37" s="575">
        <v>8</v>
      </c>
      <c r="AE37" s="575">
        <v>4</v>
      </c>
      <c r="AF37" s="567">
        <f t="shared" si="6"/>
        <v>0.5</v>
      </c>
      <c r="AG37" s="568" t="str">
        <f t="shared" si="7"/>
        <v>En riesgo cumplimiento</v>
      </c>
      <c r="AH37" s="575"/>
      <c r="AI37" s="575"/>
      <c r="AJ37" s="575"/>
      <c r="AK37" s="576"/>
      <c r="AL37" s="576"/>
      <c r="AM37" s="575"/>
      <c r="AN37" s="575"/>
      <c r="AO37" s="575"/>
      <c r="AP37" s="575"/>
      <c r="AQ37" s="575"/>
    </row>
    <row r="38" spans="1:43" ht="35.25" customHeight="1" thickTop="1" thickBot="1">
      <c r="A38" s="563">
        <v>2.4</v>
      </c>
      <c r="B38" s="564"/>
      <c r="C38" s="564"/>
      <c r="D38" s="564"/>
      <c r="E38" s="564"/>
      <c r="F38" s="577" t="s">
        <v>1260</v>
      </c>
      <c r="G38" s="578">
        <v>0</v>
      </c>
      <c r="H38" s="578">
        <v>0</v>
      </c>
      <c r="I38" s="567" t="str">
        <f t="shared" si="0"/>
        <v>No hay Programación</v>
      </c>
      <c r="J38" s="568" t="str">
        <f t="shared" si="1"/>
        <v>De acuerdo con lo programado</v>
      </c>
      <c r="K38" s="578"/>
      <c r="L38" s="581"/>
      <c r="M38" s="579"/>
      <c r="N38" s="572"/>
      <c r="O38" s="582"/>
      <c r="P38" s="581"/>
      <c r="Q38" s="579"/>
      <c r="R38" s="572"/>
      <c r="S38" s="582"/>
      <c r="T38" s="583"/>
      <c r="U38" s="579"/>
      <c r="V38" s="572"/>
      <c r="W38" s="582"/>
      <c r="X38" s="575"/>
      <c r="Y38" s="580">
        <v>0</v>
      </c>
      <c r="Z38" s="580">
        <v>0</v>
      </c>
      <c r="AA38" s="567" t="str">
        <f t="shared" si="2"/>
        <v>No hay Programación</v>
      </c>
      <c r="AB38" s="568" t="str">
        <f t="shared" si="3"/>
        <v>De acuerdo con lo programado</v>
      </c>
      <c r="AC38" s="575"/>
      <c r="AD38" s="575">
        <v>14</v>
      </c>
      <c r="AE38" s="575">
        <v>14</v>
      </c>
      <c r="AF38" s="567">
        <f t="shared" si="6"/>
        <v>1</v>
      </c>
      <c r="AG38" s="568" t="str">
        <f t="shared" si="7"/>
        <v>De acuerdo con lo programado</v>
      </c>
      <c r="AH38" s="575"/>
      <c r="AI38" s="575"/>
      <c r="AJ38" s="575"/>
      <c r="AK38" s="576"/>
      <c r="AL38" s="576"/>
      <c r="AM38" s="575"/>
      <c r="AN38" s="575"/>
      <c r="AO38" s="575"/>
      <c r="AP38" s="575"/>
      <c r="AQ38" s="575"/>
    </row>
    <row r="39" spans="1:43" ht="35.25" customHeight="1" thickTop="1" thickBot="1">
      <c r="A39" s="563">
        <v>2.4</v>
      </c>
      <c r="B39" s="564"/>
      <c r="C39" s="564"/>
      <c r="D39" s="564"/>
      <c r="E39" s="564"/>
      <c r="F39" s="577" t="s">
        <v>1260</v>
      </c>
      <c r="G39" s="578">
        <v>0</v>
      </c>
      <c r="H39" s="578">
        <v>0</v>
      </c>
      <c r="I39" s="567" t="str">
        <f t="shared" si="0"/>
        <v>No hay Programación</v>
      </c>
      <c r="J39" s="568" t="str">
        <f t="shared" si="1"/>
        <v>De acuerdo con lo programado</v>
      </c>
      <c r="K39" s="578"/>
      <c r="L39" s="581"/>
      <c r="M39" s="579"/>
      <c r="N39" s="572"/>
      <c r="O39" s="582"/>
      <c r="P39" s="581"/>
      <c r="Q39" s="579"/>
      <c r="R39" s="572"/>
      <c r="S39" s="582"/>
      <c r="T39" s="583"/>
      <c r="U39" s="579"/>
      <c r="V39" s="572"/>
      <c r="W39" s="582"/>
      <c r="X39" s="575"/>
      <c r="Y39" s="580">
        <v>0</v>
      </c>
      <c r="Z39" s="580">
        <v>0</v>
      </c>
      <c r="AA39" s="567" t="str">
        <f t="shared" si="2"/>
        <v>No hay Programación</v>
      </c>
      <c r="AB39" s="568" t="str">
        <f t="shared" si="3"/>
        <v>De acuerdo con lo programado</v>
      </c>
      <c r="AC39" s="575"/>
      <c r="AD39" s="575">
        <v>0</v>
      </c>
      <c r="AE39" s="575">
        <v>0</v>
      </c>
      <c r="AF39" s="567" t="str">
        <f t="shared" si="6"/>
        <v>No hay Programación</v>
      </c>
      <c r="AG39" s="568" t="str">
        <f t="shared" si="7"/>
        <v>De acuerdo con lo programado</v>
      </c>
      <c r="AH39" s="575"/>
      <c r="AI39" s="575"/>
      <c r="AJ39" s="575"/>
      <c r="AK39" s="576"/>
      <c r="AL39" s="576"/>
      <c r="AM39" s="575"/>
      <c r="AN39" s="575"/>
      <c r="AO39" s="575"/>
      <c r="AP39" s="575"/>
      <c r="AQ39" s="575"/>
    </row>
    <row r="40" spans="1:43" ht="35.25" customHeight="1" thickTop="1" thickBot="1">
      <c r="A40" s="563">
        <v>2.4</v>
      </c>
      <c r="B40" s="564"/>
      <c r="C40" s="564"/>
      <c r="D40" s="564"/>
      <c r="E40" s="564"/>
      <c r="F40" s="577" t="s">
        <v>1260</v>
      </c>
      <c r="G40" s="578">
        <v>0</v>
      </c>
      <c r="H40" s="578">
        <v>0</v>
      </c>
      <c r="I40" s="567" t="str">
        <f t="shared" si="0"/>
        <v>No hay Programación</v>
      </c>
      <c r="J40" s="568" t="str">
        <f t="shared" si="1"/>
        <v>De acuerdo con lo programado</v>
      </c>
      <c r="K40" s="578"/>
      <c r="L40" s="581"/>
      <c r="M40" s="579"/>
      <c r="N40" s="572"/>
      <c r="O40" s="582"/>
      <c r="P40" s="581"/>
      <c r="Q40" s="579"/>
      <c r="R40" s="572"/>
      <c r="S40" s="582"/>
      <c r="T40" s="583"/>
      <c r="U40" s="579"/>
      <c r="V40" s="572"/>
      <c r="W40" s="582"/>
      <c r="X40" s="575"/>
      <c r="Y40" s="580">
        <v>0</v>
      </c>
      <c r="Z40" s="580">
        <v>0</v>
      </c>
      <c r="AA40" s="567" t="str">
        <f t="shared" si="2"/>
        <v>No hay Programación</v>
      </c>
      <c r="AB40" s="568" t="str">
        <f t="shared" si="3"/>
        <v>De acuerdo con lo programado</v>
      </c>
      <c r="AC40" s="575"/>
      <c r="AD40" s="575">
        <v>0</v>
      </c>
      <c r="AE40" s="575">
        <v>0</v>
      </c>
      <c r="AF40" s="567" t="str">
        <f t="shared" si="6"/>
        <v>No hay Programación</v>
      </c>
      <c r="AG40" s="568" t="str">
        <f t="shared" si="7"/>
        <v>De acuerdo con lo programado</v>
      </c>
      <c r="AH40" s="575"/>
      <c r="AI40" s="575"/>
      <c r="AJ40" s="575"/>
      <c r="AK40" s="576"/>
      <c r="AL40" s="576"/>
      <c r="AM40" s="575"/>
      <c r="AN40" s="575"/>
      <c r="AO40" s="575"/>
      <c r="AP40" s="575"/>
      <c r="AQ40" s="575"/>
    </row>
    <row r="41" spans="1:43" ht="35.25" customHeight="1" thickTop="1" thickBot="1">
      <c r="A41" s="563">
        <v>2.4</v>
      </c>
      <c r="B41" s="564"/>
      <c r="C41" s="564"/>
      <c r="D41" s="564"/>
      <c r="E41" s="564"/>
      <c r="F41" s="577" t="s">
        <v>1260</v>
      </c>
      <c r="G41" s="578">
        <v>0</v>
      </c>
      <c r="H41" s="578">
        <v>0</v>
      </c>
      <c r="I41" s="567" t="str">
        <f t="shared" si="0"/>
        <v>No hay Programación</v>
      </c>
      <c r="J41" s="568" t="str">
        <f t="shared" si="1"/>
        <v>De acuerdo con lo programado</v>
      </c>
      <c r="K41" s="578"/>
      <c r="L41" s="581"/>
      <c r="M41" s="579"/>
      <c r="N41" s="572"/>
      <c r="O41" s="582"/>
      <c r="P41" s="581"/>
      <c r="Q41" s="579"/>
      <c r="R41" s="572"/>
      <c r="S41" s="582"/>
      <c r="T41" s="583"/>
      <c r="U41" s="579"/>
      <c r="V41" s="572"/>
      <c r="W41" s="582"/>
      <c r="X41" s="575"/>
      <c r="Y41" s="580">
        <v>0</v>
      </c>
      <c r="Z41" s="580">
        <v>0</v>
      </c>
      <c r="AA41" s="567" t="str">
        <f t="shared" si="2"/>
        <v>No hay Programación</v>
      </c>
      <c r="AB41" s="568" t="str">
        <f t="shared" si="3"/>
        <v>De acuerdo con lo programado</v>
      </c>
      <c r="AC41" s="575"/>
      <c r="AD41" s="575">
        <v>0</v>
      </c>
      <c r="AE41" s="575">
        <v>0</v>
      </c>
      <c r="AF41" s="567" t="str">
        <f t="shared" si="6"/>
        <v>No hay Programación</v>
      </c>
      <c r="AG41" s="568" t="str">
        <f t="shared" si="7"/>
        <v>De acuerdo con lo programado</v>
      </c>
      <c r="AH41" s="575"/>
      <c r="AI41" s="575"/>
      <c r="AJ41" s="575"/>
      <c r="AK41" s="576"/>
      <c r="AL41" s="576"/>
      <c r="AM41" s="575"/>
      <c r="AN41" s="575"/>
      <c r="AO41" s="575"/>
      <c r="AP41" s="575"/>
      <c r="AQ41" s="575"/>
    </row>
    <row r="42" spans="1:43" ht="35.25" customHeight="1" thickTop="1" thickBot="1">
      <c r="A42" s="563">
        <v>2.4</v>
      </c>
      <c r="B42" s="564"/>
      <c r="C42" s="564"/>
      <c r="D42" s="564"/>
      <c r="E42" s="564"/>
      <c r="F42" s="577" t="s">
        <v>1260</v>
      </c>
      <c r="G42" s="578">
        <v>0</v>
      </c>
      <c r="H42" s="578">
        <v>0</v>
      </c>
      <c r="I42" s="567" t="str">
        <f t="shared" si="0"/>
        <v>No hay Programación</v>
      </c>
      <c r="J42" s="568" t="str">
        <f t="shared" si="1"/>
        <v>De acuerdo con lo programado</v>
      </c>
      <c r="K42" s="578"/>
      <c r="L42" s="581"/>
      <c r="M42" s="579"/>
      <c r="N42" s="572"/>
      <c r="O42" s="582"/>
      <c r="P42" s="581"/>
      <c r="Q42" s="579"/>
      <c r="R42" s="572"/>
      <c r="S42" s="582"/>
      <c r="T42" s="583"/>
      <c r="U42" s="579"/>
      <c r="V42" s="572"/>
      <c r="W42" s="582"/>
      <c r="X42" s="575"/>
      <c r="Y42" s="580">
        <v>0</v>
      </c>
      <c r="Z42" s="580">
        <v>0</v>
      </c>
      <c r="AA42" s="567" t="str">
        <f t="shared" si="2"/>
        <v>No hay Programación</v>
      </c>
      <c r="AB42" s="568" t="str">
        <f t="shared" si="3"/>
        <v>De acuerdo con lo programado</v>
      </c>
      <c r="AC42" s="575"/>
      <c r="AD42" s="575">
        <v>0</v>
      </c>
      <c r="AE42" s="575">
        <v>0</v>
      </c>
      <c r="AF42" s="567" t="str">
        <f t="shared" si="6"/>
        <v>No hay Programación</v>
      </c>
      <c r="AG42" s="568" t="str">
        <f t="shared" si="7"/>
        <v>De acuerdo con lo programado</v>
      </c>
      <c r="AH42" s="575"/>
      <c r="AI42" s="575"/>
      <c r="AJ42" s="575"/>
      <c r="AK42" s="576"/>
      <c r="AL42" s="576"/>
      <c r="AM42" s="575"/>
      <c r="AN42" s="575"/>
      <c r="AO42" s="575"/>
      <c r="AP42" s="575"/>
      <c r="AQ42" s="575"/>
    </row>
    <row r="43" spans="1:43" ht="35.25" customHeight="1" thickTop="1" thickBot="1">
      <c r="A43" s="563">
        <v>2.4</v>
      </c>
      <c r="B43" s="564"/>
      <c r="C43" s="564"/>
      <c r="D43" s="564"/>
      <c r="E43" s="564"/>
      <c r="F43" s="577" t="s">
        <v>1260</v>
      </c>
      <c r="G43" s="578">
        <v>0</v>
      </c>
      <c r="H43" s="578">
        <v>0</v>
      </c>
      <c r="I43" s="567" t="str">
        <f t="shared" si="0"/>
        <v>No hay Programación</v>
      </c>
      <c r="J43" s="568" t="str">
        <f t="shared" si="1"/>
        <v>De acuerdo con lo programado</v>
      </c>
      <c r="K43" s="578"/>
      <c r="L43" s="581"/>
      <c r="M43" s="579"/>
      <c r="N43" s="572"/>
      <c r="O43" s="582"/>
      <c r="P43" s="581"/>
      <c r="Q43" s="579"/>
      <c r="R43" s="572"/>
      <c r="S43" s="582"/>
      <c r="T43" s="583"/>
      <c r="U43" s="579"/>
      <c r="V43" s="572"/>
      <c r="W43" s="582"/>
      <c r="X43" s="575"/>
      <c r="Y43" s="580">
        <v>0</v>
      </c>
      <c r="Z43" s="580">
        <v>0</v>
      </c>
      <c r="AA43" s="567" t="str">
        <f t="shared" si="2"/>
        <v>No hay Programación</v>
      </c>
      <c r="AB43" s="568" t="str">
        <f t="shared" si="3"/>
        <v>De acuerdo con lo programado</v>
      </c>
      <c r="AC43" s="575"/>
      <c r="AD43" s="575">
        <v>0</v>
      </c>
      <c r="AE43" s="575">
        <v>0</v>
      </c>
      <c r="AF43" s="567" t="str">
        <f t="shared" si="6"/>
        <v>No hay Programación</v>
      </c>
      <c r="AG43" s="568" t="str">
        <f t="shared" si="7"/>
        <v>De acuerdo con lo programado</v>
      </c>
      <c r="AH43" s="575"/>
      <c r="AI43" s="575"/>
      <c r="AJ43" s="575"/>
      <c r="AK43" s="576"/>
      <c r="AL43" s="576"/>
      <c r="AM43" s="575"/>
      <c r="AN43" s="575"/>
      <c r="AO43" s="575"/>
      <c r="AP43" s="575"/>
      <c r="AQ43" s="575"/>
    </row>
    <row r="44" spans="1:43" ht="28.2" customHeight="1" thickTop="1" thickBot="1">
      <c r="A44" s="563">
        <v>3</v>
      </c>
      <c r="B44" s="564">
        <v>0</v>
      </c>
      <c r="C44" s="564">
        <v>0</v>
      </c>
      <c r="D44" s="564">
        <v>0</v>
      </c>
      <c r="E44" s="564">
        <v>0</v>
      </c>
      <c r="F44" s="584" t="s">
        <v>1261</v>
      </c>
      <c r="G44" s="585"/>
      <c r="H44" s="585"/>
      <c r="I44" s="567" t="str">
        <f t="shared" si="0"/>
        <v>No hay ejecución</v>
      </c>
      <c r="J44" s="568" t="str">
        <f t="shared" si="1"/>
        <v>NA</v>
      </c>
      <c r="K44" s="586"/>
      <c r="L44" s="581"/>
      <c r="M44" s="579"/>
      <c r="N44" s="572"/>
      <c r="O44" s="582"/>
      <c r="P44" s="581"/>
      <c r="Q44" s="579"/>
      <c r="R44" s="572"/>
      <c r="S44" s="582"/>
      <c r="T44" s="583"/>
      <c r="U44" s="579"/>
      <c r="V44" s="572"/>
      <c r="W44" s="582"/>
      <c r="X44" s="575"/>
      <c r="Y44" s="580">
        <v>0</v>
      </c>
      <c r="Z44" s="580">
        <v>0</v>
      </c>
      <c r="AA44" s="567" t="str">
        <f t="shared" si="2"/>
        <v>No hay Programación</v>
      </c>
      <c r="AB44" s="568" t="str">
        <f t="shared" si="3"/>
        <v>De acuerdo con lo programado</v>
      </c>
      <c r="AC44" s="575"/>
      <c r="AD44" s="575"/>
      <c r="AE44" s="575"/>
      <c r="AF44" s="567" t="str">
        <f t="shared" si="6"/>
        <v>No hay ejecución</v>
      </c>
      <c r="AG44" s="568" t="str">
        <f t="shared" si="7"/>
        <v>NA</v>
      </c>
      <c r="AH44" s="575"/>
      <c r="AI44" s="575"/>
      <c r="AJ44" s="575"/>
      <c r="AK44" s="576"/>
      <c r="AL44" s="576"/>
      <c r="AM44" s="575"/>
      <c r="AN44" s="575"/>
      <c r="AO44" s="575"/>
      <c r="AP44" s="575"/>
      <c r="AQ44" s="575"/>
    </row>
    <row r="45" spans="1:43" ht="35.25" customHeight="1" thickTop="1" thickBot="1">
      <c r="A45" s="563">
        <v>3.1</v>
      </c>
      <c r="B45" s="564"/>
      <c r="C45" s="564"/>
      <c r="D45" s="564"/>
      <c r="E45" s="564"/>
      <c r="F45" s="577" t="s">
        <v>1262</v>
      </c>
      <c r="G45" s="578">
        <v>0</v>
      </c>
      <c r="H45" s="578">
        <v>0</v>
      </c>
      <c r="I45" s="567" t="str">
        <f t="shared" si="0"/>
        <v>No hay Programación</v>
      </c>
      <c r="J45" s="568" t="str">
        <f t="shared" si="1"/>
        <v>De acuerdo con lo programado</v>
      </c>
      <c r="K45" s="578"/>
      <c r="L45" s="581"/>
      <c r="M45" s="579"/>
      <c r="N45" s="572"/>
      <c r="O45" s="582"/>
      <c r="P45" s="581"/>
      <c r="Q45" s="579"/>
      <c r="R45" s="572"/>
      <c r="S45" s="582"/>
      <c r="T45" s="583"/>
      <c r="U45" s="579"/>
      <c r="V45" s="572"/>
      <c r="W45" s="582"/>
      <c r="X45" s="575"/>
      <c r="Y45" s="580">
        <v>0</v>
      </c>
      <c r="Z45" s="580">
        <v>0</v>
      </c>
      <c r="AA45" s="567" t="str">
        <f t="shared" si="2"/>
        <v>No hay Programación</v>
      </c>
      <c r="AB45" s="568" t="str">
        <f t="shared" si="3"/>
        <v>De acuerdo con lo programado</v>
      </c>
      <c r="AC45" s="575"/>
      <c r="AD45" s="575">
        <v>0</v>
      </c>
      <c r="AE45" s="575">
        <v>0</v>
      </c>
      <c r="AF45" s="567" t="str">
        <f t="shared" si="6"/>
        <v>No hay Programación</v>
      </c>
      <c r="AG45" s="568" t="str">
        <f t="shared" si="7"/>
        <v>De acuerdo con lo programado</v>
      </c>
      <c r="AH45" s="575"/>
      <c r="AI45" s="575"/>
      <c r="AJ45" s="575"/>
      <c r="AK45" s="576"/>
      <c r="AL45" s="576"/>
      <c r="AM45" s="575"/>
      <c r="AN45" s="575"/>
      <c r="AO45" s="575"/>
      <c r="AP45" s="575"/>
      <c r="AQ45" s="575"/>
    </row>
    <row r="46" spans="1:43" ht="35.25" customHeight="1" thickTop="1" thickBot="1">
      <c r="A46" s="563">
        <v>3.1</v>
      </c>
      <c r="B46" s="564"/>
      <c r="C46" s="564"/>
      <c r="D46" s="564"/>
      <c r="E46" s="564"/>
      <c r="F46" s="577" t="s">
        <v>1262</v>
      </c>
      <c r="G46" s="578">
        <v>0</v>
      </c>
      <c r="H46" s="578">
        <v>0</v>
      </c>
      <c r="I46" s="567" t="str">
        <f t="shared" si="0"/>
        <v>No hay Programación</v>
      </c>
      <c r="J46" s="568" t="str">
        <f t="shared" si="1"/>
        <v>De acuerdo con lo programado</v>
      </c>
      <c r="K46" s="578"/>
      <c r="L46" s="581"/>
      <c r="M46" s="579"/>
      <c r="N46" s="572"/>
      <c r="O46" s="582"/>
      <c r="P46" s="581"/>
      <c r="Q46" s="579"/>
      <c r="R46" s="572"/>
      <c r="S46" s="582"/>
      <c r="T46" s="583"/>
      <c r="U46" s="579"/>
      <c r="V46" s="572"/>
      <c r="W46" s="582"/>
      <c r="X46" s="575"/>
      <c r="Y46" s="580">
        <v>0</v>
      </c>
      <c r="Z46" s="580">
        <v>0</v>
      </c>
      <c r="AA46" s="567" t="str">
        <f t="shared" si="2"/>
        <v>No hay Programación</v>
      </c>
      <c r="AB46" s="568" t="str">
        <f t="shared" si="3"/>
        <v>De acuerdo con lo programado</v>
      </c>
      <c r="AC46" s="575"/>
      <c r="AD46" s="575">
        <v>0</v>
      </c>
      <c r="AE46" s="575">
        <v>0</v>
      </c>
      <c r="AF46" s="567" t="str">
        <f t="shared" si="6"/>
        <v>No hay Programación</v>
      </c>
      <c r="AG46" s="568" t="str">
        <f t="shared" si="7"/>
        <v>De acuerdo con lo programado</v>
      </c>
      <c r="AH46" s="575"/>
      <c r="AI46" s="575"/>
      <c r="AJ46" s="575"/>
      <c r="AK46" s="576"/>
      <c r="AL46" s="576"/>
      <c r="AM46" s="575"/>
      <c r="AN46" s="575"/>
      <c r="AO46" s="575"/>
      <c r="AP46" s="575"/>
      <c r="AQ46" s="575"/>
    </row>
    <row r="47" spans="1:43" ht="35.25" customHeight="1" thickTop="1" thickBot="1">
      <c r="A47" s="563">
        <v>3.1</v>
      </c>
      <c r="B47" s="564"/>
      <c r="C47" s="564"/>
      <c r="D47" s="564"/>
      <c r="E47" s="564"/>
      <c r="F47" s="577" t="s">
        <v>1262</v>
      </c>
      <c r="G47" s="578">
        <v>0</v>
      </c>
      <c r="H47" s="578">
        <v>0</v>
      </c>
      <c r="I47" s="567" t="str">
        <f t="shared" si="0"/>
        <v>No hay Programación</v>
      </c>
      <c r="J47" s="568" t="str">
        <f t="shared" si="1"/>
        <v>De acuerdo con lo programado</v>
      </c>
      <c r="K47" s="578"/>
      <c r="L47" s="581"/>
      <c r="M47" s="579"/>
      <c r="N47" s="572"/>
      <c r="O47" s="582"/>
      <c r="P47" s="581"/>
      <c r="Q47" s="579"/>
      <c r="R47" s="572"/>
      <c r="S47" s="582"/>
      <c r="T47" s="583"/>
      <c r="U47" s="579"/>
      <c r="V47" s="572"/>
      <c r="W47" s="582"/>
      <c r="X47" s="575"/>
      <c r="Y47" s="580">
        <v>0</v>
      </c>
      <c r="Z47" s="580">
        <v>0</v>
      </c>
      <c r="AA47" s="567" t="str">
        <f t="shared" si="2"/>
        <v>No hay Programación</v>
      </c>
      <c r="AB47" s="568" t="str">
        <f t="shared" si="3"/>
        <v>De acuerdo con lo programado</v>
      </c>
      <c r="AC47" s="575"/>
      <c r="AD47" s="575">
        <v>0</v>
      </c>
      <c r="AE47" s="575">
        <v>0</v>
      </c>
      <c r="AF47" s="567" t="str">
        <f t="shared" si="6"/>
        <v>No hay Programación</v>
      </c>
      <c r="AG47" s="568" t="str">
        <f t="shared" si="7"/>
        <v>De acuerdo con lo programado</v>
      </c>
      <c r="AH47" s="575"/>
      <c r="AI47" s="575"/>
      <c r="AJ47" s="575"/>
      <c r="AK47" s="576"/>
      <c r="AL47" s="576"/>
      <c r="AM47" s="575"/>
      <c r="AN47" s="575"/>
      <c r="AO47" s="575"/>
      <c r="AP47" s="575"/>
      <c r="AQ47" s="575"/>
    </row>
    <row r="48" spans="1:43" ht="35.25" customHeight="1" thickTop="1" thickBot="1">
      <c r="A48" s="563">
        <v>4</v>
      </c>
      <c r="B48" s="564"/>
      <c r="C48" s="564"/>
      <c r="D48" s="564"/>
      <c r="E48" s="564"/>
      <c r="F48" s="584" t="s">
        <v>1263</v>
      </c>
      <c r="G48" s="585"/>
      <c r="H48" s="585">
        <v>0</v>
      </c>
      <c r="I48" s="567" t="str">
        <f t="shared" si="0"/>
        <v>No hay Programación</v>
      </c>
      <c r="J48" s="568" t="str">
        <f t="shared" si="1"/>
        <v>De acuerdo con lo programado</v>
      </c>
      <c r="K48" s="586"/>
      <c r="L48" s="581"/>
      <c r="M48" s="579"/>
      <c r="N48" s="572"/>
      <c r="O48" s="582"/>
      <c r="P48" s="581"/>
      <c r="Q48" s="579"/>
      <c r="R48" s="572"/>
      <c r="S48" s="582"/>
      <c r="T48" s="583"/>
      <c r="U48" s="579"/>
      <c r="V48" s="572"/>
      <c r="W48" s="582"/>
      <c r="X48" s="575"/>
      <c r="Y48" s="580">
        <v>0</v>
      </c>
      <c r="Z48" s="580">
        <v>0</v>
      </c>
      <c r="AA48" s="567" t="str">
        <f t="shared" si="2"/>
        <v>No hay Programación</v>
      </c>
      <c r="AB48" s="568" t="str">
        <f t="shared" si="3"/>
        <v>De acuerdo con lo programado</v>
      </c>
      <c r="AC48" s="575"/>
      <c r="AD48" s="575"/>
      <c r="AE48" s="575"/>
      <c r="AF48" s="567" t="str">
        <f t="shared" si="6"/>
        <v>No hay ejecución</v>
      </c>
      <c r="AG48" s="568" t="str">
        <f t="shared" si="7"/>
        <v>NA</v>
      </c>
      <c r="AH48" s="575"/>
      <c r="AI48" s="575"/>
      <c r="AJ48" s="575"/>
      <c r="AK48" s="576"/>
      <c r="AL48" s="576"/>
      <c r="AM48" s="575"/>
      <c r="AN48" s="575"/>
      <c r="AO48" s="575"/>
      <c r="AP48" s="575"/>
      <c r="AQ48" s="575"/>
    </row>
    <row r="49" spans="1:43" ht="35.25" customHeight="1" thickTop="1" thickBot="1">
      <c r="A49" s="563">
        <v>4.0999999999999996</v>
      </c>
      <c r="B49" s="564"/>
      <c r="C49" s="564"/>
      <c r="D49" s="564"/>
      <c r="E49" s="564"/>
      <c r="F49" s="577" t="s">
        <v>1264</v>
      </c>
      <c r="G49" s="578">
        <v>0</v>
      </c>
      <c r="H49" s="578">
        <v>0</v>
      </c>
      <c r="I49" s="567" t="str">
        <f t="shared" si="0"/>
        <v>No hay Programación</v>
      </c>
      <c r="J49" s="568" t="str">
        <f t="shared" si="1"/>
        <v>De acuerdo con lo programado</v>
      </c>
      <c r="K49" s="578"/>
      <c r="L49" s="581"/>
      <c r="M49" s="579"/>
      <c r="N49" s="572"/>
      <c r="O49" s="582"/>
      <c r="P49" s="581"/>
      <c r="Q49" s="579"/>
      <c r="R49" s="572"/>
      <c r="S49" s="582"/>
      <c r="T49" s="583"/>
      <c r="U49" s="579"/>
      <c r="V49" s="572"/>
      <c r="W49" s="582"/>
      <c r="X49" s="575"/>
      <c r="Y49" s="580">
        <v>0</v>
      </c>
      <c r="Z49" s="580">
        <v>0</v>
      </c>
      <c r="AA49" s="567" t="str">
        <f t="shared" si="2"/>
        <v>No hay Programación</v>
      </c>
      <c r="AB49" s="568" t="str">
        <f t="shared" si="3"/>
        <v>De acuerdo con lo programado</v>
      </c>
      <c r="AC49" s="575"/>
      <c r="AD49" s="575">
        <v>0</v>
      </c>
      <c r="AE49" s="575">
        <v>0</v>
      </c>
      <c r="AF49" s="567" t="str">
        <f t="shared" si="6"/>
        <v>No hay Programación</v>
      </c>
      <c r="AG49" s="568" t="str">
        <f t="shared" si="7"/>
        <v>De acuerdo con lo programado</v>
      </c>
      <c r="AH49" s="575"/>
      <c r="AI49" s="575"/>
      <c r="AJ49" s="575"/>
      <c r="AK49" s="576"/>
      <c r="AL49" s="576"/>
      <c r="AM49" s="575"/>
      <c r="AN49" s="575"/>
      <c r="AO49" s="575"/>
      <c r="AP49" s="575"/>
      <c r="AQ49" s="575"/>
    </row>
    <row r="50" spans="1:43" ht="35.25" customHeight="1" thickTop="1" thickBot="1">
      <c r="A50" s="563">
        <v>5</v>
      </c>
      <c r="B50" s="564">
        <v>0</v>
      </c>
      <c r="C50" s="564">
        <v>0</v>
      </c>
      <c r="D50" s="564">
        <v>0</v>
      </c>
      <c r="E50" s="564">
        <v>0</v>
      </c>
      <c r="F50" s="584" t="s">
        <v>1265</v>
      </c>
      <c r="G50" s="585"/>
      <c r="H50" s="585">
        <v>0</v>
      </c>
      <c r="I50" s="567" t="str">
        <f t="shared" si="0"/>
        <v>No hay Programación</v>
      </c>
      <c r="J50" s="568" t="str">
        <f t="shared" si="1"/>
        <v>De acuerdo con lo programado</v>
      </c>
      <c r="K50" s="586"/>
      <c r="L50" s="581"/>
      <c r="M50" s="579"/>
      <c r="N50" s="572"/>
      <c r="O50" s="582"/>
      <c r="P50" s="581"/>
      <c r="Q50" s="579"/>
      <c r="R50" s="572"/>
      <c r="S50" s="582"/>
      <c r="T50" s="583"/>
      <c r="U50" s="579"/>
      <c r="V50" s="572"/>
      <c r="W50" s="582"/>
      <c r="X50" s="575"/>
      <c r="Y50" s="580"/>
      <c r="Z50" s="580"/>
      <c r="AA50" s="567" t="str">
        <f t="shared" si="2"/>
        <v>No hay ejecución</v>
      </c>
      <c r="AB50" s="568" t="str">
        <f t="shared" si="3"/>
        <v>NA</v>
      </c>
      <c r="AC50" s="575"/>
      <c r="AD50" s="575"/>
      <c r="AE50" s="575"/>
      <c r="AF50" s="567" t="str">
        <f t="shared" si="6"/>
        <v>No hay ejecución</v>
      </c>
      <c r="AG50" s="568" t="str">
        <f t="shared" si="7"/>
        <v>NA</v>
      </c>
      <c r="AH50" s="575"/>
      <c r="AI50" s="575"/>
      <c r="AJ50" s="575"/>
      <c r="AK50" s="576"/>
      <c r="AL50" s="576"/>
      <c r="AM50" s="575"/>
      <c r="AN50" s="575"/>
      <c r="AO50" s="575"/>
      <c r="AP50" s="575"/>
      <c r="AQ50" s="575"/>
    </row>
    <row r="51" spans="1:43" ht="35.25" customHeight="1" thickTop="1" thickBot="1">
      <c r="A51" s="563">
        <v>5.0999999999999996</v>
      </c>
      <c r="B51" s="564"/>
      <c r="C51" s="564"/>
      <c r="D51" s="564"/>
      <c r="E51" s="564"/>
      <c r="F51" s="577" t="s">
        <v>1266</v>
      </c>
      <c r="G51" s="578">
        <v>6</v>
      </c>
      <c r="H51" s="578">
        <v>0</v>
      </c>
      <c r="I51" s="567">
        <f t="shared" si="0"/>
        <v>0</v>
      </c>
      <c r="J51" s="568" t="str">
        <f t="shared" si="1"/>
        <v>En riesgo cumplimiento</v>
      </c>
      <c r="K51" s="578"/>
      <c r="L51" s="581"/>
      <c r="M51" s="579"/>
      <c r="N51" s="572"/>
      <c r="O51" s="582"/>
      <c r="P51" s="581"/>
      <c r="Q51" s="579"/>
      <c r="R51" s="572"/>
      <c r="S51" s="582"/>
      <c r="T51" s="583"/>
      <c r="U51" s="579"/>
      <c r="V51" s="572"/>
      <c r="W51" s="582"/>
      <c r="X51" s="575"/>
      <c r="Y51" s="580">
        <v>2</v>
      </c>
      <c r="Z51" s="580">
        <v>2</v>
      </c>
      <c r="AA51" s="567">
        <f t="shared" si="2"/>
        <v>1</v>
      </c>
      <c r="AB51" s="568" t="str">
        <f t="shared" si="3"/>
        <v>De acuerdo con lo programado</v>
      </c>
      <c r="AC51" s="575"/>
      <c r="AD51" s="575">
        <v>0</v>
      </c>
      <c r="AE51" s="575">
        <v>5</v>
      </c>
      <c r="AF51" s="567" t="str">
        <f t="shared" si="6"/>
        <v>No hay Programación</v>
      </c>
      <c r="AG51" s="568" t="str">
        <f t="shared" si="7"/>
        <v>De acuerdo con lo programado</v>
      </c>
      <c r="AH51" s="575"/>
      <c r="AI51" s="575"/>
      <c r="AJ51" s="575"/>
      <c r="AK51" s="576"/>
      <c r="AL51" s="576"/>
      <c r="AM51" s="575"/>
      <c r="AN51" s="575"/>
      <c r="AO51" s="575"/>
      <c r="AP51" s="575"/>
      <c r="AQ51" s="575"/>
    </row>
    <row r="52" spans="1:43" ht="35.25" customHeight="1" thickTop="1" thickBot="1">
      <c r="A52" s="563">
        <v>5.0999999999999996</v>
      </c>
      <c r="B52" s="564"/>
      <c r="C52" s="564"/>
      <c r="D52" s="564"/>
      <c r="E52" s="564"/>
      <c r="F52" s="577" t="s">
        <v>1266</v>
      </c>
      <c r="G52" s="578">
        <v>0</v>
      </c>
      <c r="H52" s="578">
        <v>0</v>
      </c>
      <c r="I52" s="567" t="str">
        <f t="shared" si="0"/>
        <v>No hay Programación</v>
      </c>
      <c r="J52" s="568" t="str">
        <f t="shared" si="1"/>
        <v>De acuerdo con lo programado</v>
      </c>
      <c r="K52" s="578"/>
      <c r="L52" s="581"/>
      <c r="M52" s="579"/>
      <c r="N52" s="572"/>
      <c r="O52" s="582"/>
      <c r="P52" s="581"/>
      <c r="Q52" s="579"/>
      <c r="R52" s="572"/>
      <c r="S52" s="582"/>
      <c r="T52" s="583"/>
      <c r="U52" s="579"/>
      <c r="V52" s="572"/>
      <c r="W52" s="582"/>
      <c r="X52" s="575"/>
      <c r="Y52" s="580">
        <v>0</v>
      </c>
      <c r="Z52" s="580">
        <v>0</v>
      </c>
      <c r="AA52" s="567" t="str">
        <f t="shared" si="2"/>
        <v>No hay Programación</v>
      </c>
      <c r="AB52" s="568" t="str">
        <f t="shared" si="3"/>
        <v>De acuerdo con lo programado</v>
      </c>
      <c r="AC52" s="575"/>
      <c r="AD52" s="575">
        <v>0</v>
      </c>
      <c r="AE52" s="575">
        <v>0</v>
      </c>
      <c r="AF52" s="567" t="str">
        <f t="shared" si="6"/>
        <v>No hay Programación</v>
      </c>
      <c r="AG52" s="568" t="str">
        <f t="shared" si="7"/>
        <v>De acuerdo con lo programado</v>
      </c>
      <c r="AH52" s="575"/>
      <c r="AI52" s="575"/>
      <c r="AJ52" s="575"/>
      <c r="AK52" s="576"/>
      <c r="AL52" s="576"/>
      <c r="AM52" s="575"/>
      <c r="AN52" s="575"/>
      <c r="AO52" s="575"/>
      <c r="AP52" s="575"/>
      <c r="AQ52" s="575"/>
    </row>
    <row r="53" spans="1:43" ht="35.25" customHeight="1" thickTop="1" thickBot="1">
      <c r="A53" s="563">
        <v>5.0999999999999996</v>
      </c>
      <c r="B53" s="564"/>
      <c r="C53" s="564"/>
      <c r="D53" s="564"/>
      <c r="E53" s="564"/>
      <c r="F53" s="577" t="s">
        <v>1266</v>
      </c>
      <c r="G53" s="578">
        <v>0</v>
      </c>
      <c r="H53" s="578">
        <v>0</v>
      </c>
      <c r="I53" s="567" t="str">
        <f t="shared" si="0"/>
        <v>No hay Programación</v>
      </c>
      <c r="J53" s="568" t="str">
        <f t="shared" si="1"/>
        <v>De acuerdo con lo programado</v>
      </c>
      <c r="K53" s="578"/>
      <c r="L53" s="581"/>
      <c r="M53" s="579"/>
      <c r="N53" s="572"/>
      <c r="O53" s="582"/>
      <c r="P53" s="581"/>
      <c r="Q53" s="579"/>
      <c r="R53" s="572"/>
      <c r="S53" s="582"/>
      <c r="T53" s="583"/>
      <c r="U53" s="579"/>
      <c r="V53" s="572"/>
      <c r="W53" s="582"/>
      <c r="X53" s="575"/>
      <c r="Y53" s="580">
        <v>0</v>
      </c>
      <c r="Z53" s="580">
        <v>0</v>
      </c>
      <c r="AA53" s="567" t="str">
        <f t="shared" si="2"/>
        <v>No hay Programación</v>
      </c>
      <c r="AB53" s="568" t="str">
        <f t="shared" si="3"/>
        <v>De acuerdo con lo programado</v>
      </c>
      <c r="AC53" s="575"/>
      <c r="AD53" s="575">
        <v>0</v>
      </c>
      <c r="AE53" s="575">
        <v>0</v>
      </c>
      <c r="AF53" s="567" t="str">
        <f t="shared" si="6"/>
        <v>No hay Programación</v>
      </c>
      <c r="AG53" s="568" t="str">
        <f t="shared" si="7"/>
        <v>De acuerdo con lo programado</v>
      </c>
      <c r="AH53" s="575"/>
      <c r="AI53" s="575"/>
      <c r="AJ53" s="575"/>
      <c r="AK53" s="576"/>
      <c r="AL53" s="576"/>
      <c r="AM53" s="575"/>
      <c r="AN53" s="575"/>
      <c r="AO53" s="575"/>
      <c r="AP53" s="575"/>
      <c r="AQ53" s="575"/>
    </row>
    <row r="54" spans="1:43" ht="35.25" customHeight="1" thickTop="1" thickBot="1">
      <c r="A54" s="563">
        <v>5.0999999999999996</v>
      </c>
      <c r="B54" s="564"/>
      <c r="C54" s="564"/>
      <c r="D54" s="564"/>
      <c r="E54" s="564"/>
      <c r="F54" s="577" t="s">
        <v>1266</v>
      </c>
      <c r="G54" s="578">
        <v>0</v>
      </c>
      <c r="H54" s="578">
        <v>0</v>
      </c>
      <c r="I54" s="567" t="str">
        <f t="shared" si="0"/>
        <v>No hay Programación</v>
      </c>
      <c r="J54" s="568" t="str">
        <f t="shared" si="1"/>
        <v>De acuerdo con lo programado</v>
      </c>
      <c r="K54" s="578"/>
      <c r="L54" s="581"/>
      <c r="M54" s="579"/>
      <c r="N54" s="572"/>
      <c r="O54" s="582"/>
      <c r="P54" s="581"/>
      <c r="Q54" s="579"/>
      <c r="R54" s="572"/>
      <c r="S54" s="582"/>
      <c r="T54" s="583"/>
      <c r="U54" s="579"/>
      <c r="V54" s="572"/>
      <c r="W54" s="582"/>
      <c r="X54" s="575"/>
      <c r="Y54" s="580">
        <v>0</v>
      </c>
      <c r="Z54" s="580">
        <v>0</v>
      </c>
      <c r="AA54" s="567" t="str">
        <f t="shared" si="2"/>
        <v>No hay Programación</v>
      </c>
      <c r="AB54" s="568" t="str">
        <f t="shared" si="3"/>
        <v>De acuerdo con lo programado</v>
      </c>
      <c r="AC54" s="575"/>
      <c r="AD54" s="575">
        <v>0</v>
      </c>
      <c r="AE54" s="575">
        <v>0</v>
      </c>
      <c r="AF54" s="567" t="str">
        <f t="shared" si="6"/>
        <v>No hay Programación</v>
      </c>
      <c r="AG54" s="568" t="str">
        <f t="shared" si="7"/>
        <v>De acuerdo con lo programado</v>
      </c>
      <c r="AH54" s="575"/>
      <c r="AI54" s="575"/>
      <c r="AJ54" s="575"/>
      <c r="AK54" s="576"/>
      <c r="AL54" s="576"/>
      <c r="AM54" s="575"/>
      <c r="AN54" s="575"/>
      <c r="AO54" s="575"/>
      <c r="AP54" s="575"/>
      <c r="AQ54" s="575"/>
    </row>
    <row r="55" spans="1:43" ht="35.25" customHeight="1" thickTop="1" thickBot="1">
      <c r="A55" s="563">
        <v>5.0999999999999996</v>
      </c>
      <c r="B55" s="564"/>
      <c r="C55" s="564"/>
      <c r="D55" s="564"/>
      <c r="E55" s="564"/>
      <c r="F55" s="577" t="s">
        <v>1266</v>
      </c>
      <c r="G55" s="578">
        <v>0</v>
      </c>
      <c r="H55" s="578">
        <v>0</v>
      </c>
      <c r="I55" s="567" t="str">
        <f t="shared" si="0"/>
        <v>No hay Programación</v>
      </c>
      <c r="J55" s="568" t="str">
        <f t="shared" si="1"/>
        <v>De acuerdo con lo programado</v>
      </c>
      <c r="K55" s="578"/>
      <c r="L55" s="581"/>
      <c r="M55" s="579"/>
      <c r="N55" s="572"/>
      <c r="O55" s="582"/>
      <c r="P55" s="581"/>
      <c r="Q55" s="579"/>
      <c r="R55" s="572"/>
      <c r="S55" s="582"/>
      <c r="T55" s="583"/>
      <c r="U55" s="579"/>
      <c r="V55" s="572"/>
      <c r="W55" s="582"/>
      <c r="X55" s="575"/>
      <c r="Y55" s="580">
        <v>0</v>
      </c>
      <c r="Z55" s="580">
        <v>0</v>
      </c>
      <c r="AA55" s="567" t="str">
        <f t="shared" si="2"/>
        <v>No hay Programación</v>
      </c>
      <c r="AB55" s="568" t="str">
        <f t="shared" si="3"/>
        <v>De acuerdo con lo programado</v>
      </c>
      <c r="AC55" s="575"/>
      <c r="AD55" s="575">
        <v>0</v>
      </c>
      <c r="AE55" s="575">
        <v>0</v>
      </c>
      <c r="AF55" s="567" t="str">
        <f t="shared" si="6"/>
        <v>No hay Programación</v>
      </c>
      <c r="AG55" s="568" t="str">
        <f t="shared" si="7"/>
        <v>De acuerdo con lo programado</v>
      </c>
      <c r="AH55" s="575"/>
      <c r="AI55" s="575"/>
      <c r="AJ55" s="575"/>
      <c r="AK55" s="576"/>
      <c r="AL55" s="576"/>
      <c r="AM55" s="575"/>
      <c r="AN55" s="575"/>
      <c r="AO55" s="575"/>
      <c r="AP55" s="575"/>
      <c r="AQ55" s="575"/>
    </row>
    <row r="56" spans="1:43" ht="35.25" customHeight="1" thickTop="1" thickBot="1">
      <c r="A56" s="563">
        <v>5.0999999999999996</v>
      </c>
      <c r="B56" s="564"/>
      <c r="C56" s="564"/>
      <c r="D56" s="564"/>
      <c r="E56" s="564"/>
      <c r="F56" s="577" t="s">
        <v>1266</v>
      </c>
      <c r="G56" s="578">
        <v>0</v>
      </c>
      <c r="H56" s="578">
        <v>0</v>
      </c>
      <c r="I56" s="567" t="str">
        <f t="shared" si="0"/>
        <v>No hay Programación</v>
      </c>
      <c r="J56" s="568" t="str">
        <f t="shared" si="1"/>
        <v>De acuerdo con lo programado</v>
      </c>
      <c r="K56" s="578"/>
      <c r="L56" s="581"/>
      <c r="M56" s="579"/>
      <c r="N56" s="572"/>
      <c r="O56" s="582"/>
      <c r="P56" s="581"/>
      <c r="Q56" s="579"/>
      <c r="R56" s="572"/>
      <c r="S56" s="582"/>
      <c r="T56" s="583"/>
      <c r="U56" s="579"/>
      <c r="V56" s="572"/>
      <c r="W56" s="582"/>
      <c r="X56" s="575"/>
      <c r="Y56" s="580">
        <v>0</v>
      </c>
      <c r="Z56" s="580">
        <v>0</v>
      </c>
      <c r="AA56" s="567" t="str">
        <f t="shared" si="2"/>
        <v>No hay Programación</v>
      </c>
      <c r="AB56" s="568" t="str">
        <f t="shared" si="3"/>
        <v>De acuerdo con lo programado</v>
      </c>
      <c r="AC56" s="575"/>
      <c r="AD56" s="575">
        <v>0</v>
      </c>
      <c r="AE56" s="575">
        <v>0</v>
      </c>
      <c r="AF56" s="567" t="str">
        <f t="shared" si="6"/>
        <v>No hay Programación</v>
      </c>
      <c r="AG56" s="568" t="str">
        <f t="shared" si="7"/>
        <v>De acuerdo con lo programado</v>
      </c>
      <c r="AH56" s="575"/>
      <c r="AI56" s="575"/>
      <c r="AJ56" s="575"/>
      <c r="AK56" s="576"/>
      <c r="AL56" s="576"/>
      <c r="AM56" s="575"/>
      <c r="AN56" s="575"/>
      <c r="AO56" s="575"/>
      <c r="AP56" s="575"/>
      <c r="AQ56" s="575"/>
    </row>
    <row r="57" spans="1:43" ht="35.25" customHeight="1" thickTop="1" thickBot="1">
      <c r="A57" s="563">
        <v>5.0999999999999996</v>
      </c>
      <c r="B57" s="564"/>
      <c r="C57" s="564"/>
      <c r="D57" s="564"/>
      <c r="E57" s="564"/>
      <c r="F57" s="577" t="s">
        <v>1266</v>
      </c>
      <c r="G57" s="578">
        <v>0</v>
      </c>
      <c r="H57" s="578">
        <v>0</v>
      </c>
      <c r="I57" s="567" t="str">
        <f t="shared" si="0"/>
        <v>No hay Programación</v>
      </c>
      <c r="J57" s="568" t="str">
        <f t="shared" si="1"/>
        <v>De acuerdo con lo programado</v>
      </c>
      <c r="K57" s="578"/>
      <c r="L57" s="581"/>
      <c r="M57" s="579"/>
      <c r="N57" s="572"/>
      <c r="O57" s="582"/>
      <c r="P57" s="581"/>
      <c r="Q57" s="579"/>
      <c r="R57" s="572"/>
      <c r="S57" s="582"/>
      <c r="T57" s="583"/>
      <c r="U57" s="579"/>
      <c r="V57" s="572"/>
      <c r="W57" s="582"/>
      <c r="X57" s="575"/>
      <c r="Y57" s="580">
        <v>0</v>
      </c>
      <c r="Z57" s="580">
        <v>0</v>
      </c>
      <c r="AA57" s="567" t="str">
        <f t="shared" si="2"/>
        <v>No hay Programación</v>
      </c>
      <c r="AB57" s="568" t="str">
        <f t="shared" si="3"/>
        <v>De acuerdo con lo programado</v>
      </c>
      <c r="AC57" s="575"/>
      <c r="AD57" s="575">
        <v>0</v>
      </c>
      <c r="AE57" s="575">
        <v>0</v>
      </c>
      <c r="AF57" s="567" t="str">
        <f t="shared" si="6"/>
        <v>No hay Programación</v>
      </c>
      <c r="AG57" s="568" t="str">
        <f t="shared" si="7"/>
        <v>De acuerdo con lo programado</v>
      </c>
      <c r="AH57" s="575"/>
      <c r="AI57" s="575"/>
      <c r="AJ57" s="575"/>
      <c r="AK57" s="576"/>
      <c r="AL57" s="576"/>
      <c r="AM57" s="575"/>
      <c r="AN57" s="575"/>
      <c r="AO57" s="575"/>
      <c r="AP57" s="575"/>
      <c r="AQ57" s="575"/>
    </row>
    <row r="58" spans="1:43" ht="35.25" customHeight="1" thickTop="1" thickBot="1">
      <c r="A58" s="563">
        <v>5.2</v>
      </c>
      <c r="B58" s="564"/>
      <c r="C58" s="564"/>
      <c r="D58" s="564"/>
      <c r="E58" s="564"/>
      <c r="F58" s="577" t="s">
        <v>1267</v>
      </c>
      <c r="G58" s="578">
        <v>4</v>
      </c>
      <c r="H58" s="578">
        <v>0</v>
      </c>
      <c r="I58" s="567">
        <f t="shared" si="0"/>
        <v>0</v>
      </c>
      <c r="J58" s="568" t="str">
        <f t="shared" si="1"/>
        <v>En riesgo cumplimiento</v>
      </c>
      <c r="K58" s="578"/>
      <c r="L58" s="581"/>
      <c r="M58" s="579"/>
      <c r="N58" s="572"/>
      <c r="O58" s="582"/>
      <c r="P58" s="581"/>
      <c r="Q58" s="579"/>
      <c r="R58" s="572"/>
      <c r="S58" s="582"/>
      <c r="T58" s="583"/>
      <c r="U58" s="579"/>
      <c r="V58" s="572"/>
      <c r="W58" s="582"/>
      <c r="X58" s="575"/>
      <c r="Y58" s="580">
        <v>4</v>
      </c>
      <c r="Z58" s="580">
        <v>4</v>
      </c>
      <c r="AA58" s="567">
        <f t="shared" si="2"/>
        <v>1</v>
      </c>
      <c r="AB58" s="568" t="str">
        <f t="shared" si="3"/>
        <v>De acuerdo con lo programado</v>
      </c>
      <c r="AC58" s="575"/>
      <c r="AD58" s="575">
        <v>0</v>
      </c>
      <c r="AE58" s="575">
        <v>0</v>
      </c>
      <c r="AF58" s="567" t="str">
        <f t="shared" si="6"/>
        <v>No hay Programación</v>
      </c>
      <c r="AG58" s="568" t="str">
        <f t="shared" si="7"/>
        <v>De acuerdo con lo programado</v>
      </c>
      <c r="AH58" s="575"/>
      <c r="AI58" s="575"/>
      <c r="AJ58" s="575"/>
      <c r="AK58" s="576"/>
      <c r="AL58" s="576"/>
      <c r="AM58" s="575"/>
      <c r="AN58" s="575"/>
      <c r="AO58" s="575"/>
      <c r="AP58" s="575"/>
      <c r="AQ58" s="575"/>
    </row>
    <row r="59" spans="1:43" ht="35.25" customHeight="1" thickTop="1" thickBot="1">
      <c r="A59" s="563">
        <v>5.2</v>
      </c>
      <c r="B59" s="564"/>
      <c r="C59" s="564"/>
      <c r="D59" s="564"/>
      <c r="E59" s="564"/>
      <c r="F59" s="577" t="s">
        <v>1267</v>
      </c>
      <c r="G59" s="578">
        <v>1</v>
      </c>
      <c r="H59" s="578">
        <v>0</v>
      </c>
      <c r="I59" s="567">
        <f t="shared" si="0"/>
        <v>0</v>
      </c>
      <c r="J59" s="568" t="str">
        <f t="shared" si="1"/>
        <v>En riesgo cumplimiento</v>
      </c>
      <c r="K59" s="578"/>
      <c r="L59" s="581"/>
      <c r="M59" s="579"/>
      <c r="N59" s="572"/>
      <c r="O59" s="582"/>
      <c r="P59" s="581"/>
      <c r="Q59" s="579"/>
      <c r="R59" s="572"/>
      <c r="S59" s="582"/>
      <c r="T59" s="583"/>
      <c r="U59" s="579"/>
      <c r="V59" s="572"/>
      <c r="W59" s="582"/>
      <c r="X59" s="575"/>
      <c r="Y59" s="580">
        <v>0</v>
      </c>
      <c r="Z59" s="580">
        <v>0</v>
      </c>
      <c r="AA59" s="567" t="str">
        <f t="shared" si="2"/>
        <v>No hay Programación</v>
      </c>
      <c r="AB59" s="568" t="str">
        <f t="shared" si="3"/>
        <v>De acuerdo con lo programado</v>
      </c>
      <c r="AC59" s="575"/>
      <c r="AD59" s="575">
        <v>4</v>
      </c>
      <c r="AE59" s="575">
        <v>6</v>
      </c>
      <c r="AF59" s="567">
        <f t="shared" si="6"/>
        <v>1.5</v>
      </c>
      <c r="AG59" s="568" t="str">
        <f t="shared" si="7"/>
        <v>De acuerdo con lo programado</v>
      </c>
      <c r="AH59" s="575"/>
      <c r="AI59" s="575"/>
      <c r="AJ59" s="575"/>
      <c r="AK59" s="576"/>
      <c r="AL59" s="576"/>
      <c r="AM59" s="575"/>
      <c r="AN59" s="575"/>
      <c r="AO59" s="575"/>
      <c r="AP59" s="575"/>
      <c r="AQ59" s="575"/>
    </row>
    <row r="60" spans="1:43" ht="35.25" customHeight="1" thickTop="1" thickBot="1">
      <c r="A60" s="563">
        <v>5.2</v>
      </c>
      <c r="B60" s="564"/>
      <c r="C60" s="564"/>
      <c r="D60" s="564"/>
      <c r="E60" s="564"/>
      <c r="F60" s="577" t="s">
        <v>1267</v>
      </c>
      <c r="G60" s="578">
        <v>3</v>
      </c>
      <c r="H60" s="578">
        <v>0</v>
      </c>
      <c r="I60" s="567">
        <f t="shared" si="0"/>
        <v>0</v>
      </c>
      <c r="J60" s="568" t="str">
        <f t="shared" si="1"/>
        <v>En riesgo cumplimiento</v>
      </c>
      <c r="K60" s="578"/>
      <c r="L60" s="581"/>
      <c r="M60" s="579"/>
      <c r="N60" s="572"/>
      <c r="O60" s="582"/>
      <c r="P60" s="581"/>
      <c r="Q60" s="579"/>
      <c r="R60" s="572"/>
      <c r="S60" s="582"/>
      <c r="T60" s="583"/>
      <c r="U60" s="579"/>
      <c r="V60" s="572"/>
      <c r="W60" s="582"/>
      <c r="X60" s="575"/>
      <c r="Y60" s="580">
        <v>0</v>
      </c>
      <c r="Z60" s="580">
        <v>0</v>
      </c>
      <c r="AA60" s="567" t="str">
        <f t="shared" si="2"/>
        <v>No hay Programación</v>
      </c>
      <c r="AB60" s="568" t="str">
        <f t="shared" si="3"/>
        <v>De acuerdo con lo programado</v>
      </c>
      <c r="AC60" s="575"/>
      <c r="AD60" s="575">
        <v>0</v>
      </c>
      <c r="AE60" s="575">
        <v>0</v>
      </c>
      <c r="AF60" s="567" t="str">
        <f t="shared" si="6"/>
        <v>No hay Programación</v>
      </c>
      <c r="AG60" s="568" t="str">
        <f t="shared" si="7"/>
        <v>De acuerdo con lo programado</v>
      </c>
      <c r="AH60" s="575"/>
      <c r="AI60" s="575"/>
      <c r="AJ60" s="575"/>
      <c r="AK60" s="576"/>
      <c r="AL60" s="576"/>
      <c r="AM60" s="575"/>
      <c r="AN60" s="575"/>
      <c r="AO60" s="575"/>
      <c r="AP60" s="575"/>
      <c r="AQ60" s="575"/>
    </row>
    <row r="61" spans="1:43" ht="35.25" customHeight="1" thickTop="1" thickBot="1">
      <c r="A61" s="563">
        <v>5.3</v>
      </c>
      <c r="B61" s="564">
        <v>0</v>
      </c>
      <c r="C61" s="564">
        <v>0</v>
      </c>
      <c r="D61" s="564">
        <v>0</v>
      </c>
      <c r="E61" s="564">
        <v>0</v>
      </c>
      <c r="F61" s="577" t="s">
        <v>1268</v>
      </c>
      <c r="G61" s="578">
        <v>0</v>
      </c>
      <c r="H61" s="578">
        <v>0</v>
      </c>
      <c r="I61" s="567" t="str">
        <f t="shared" si="0"/>
        <v>No hay Programación</v>
      </c>
      <c r="J61" s="568" t="str">
        <f t="shared" si="1"/>
        <v>De acuerdo con lo programado</v>
      </c>
      <c r="K61" s="578"/>
      <c r="L61" s="581"/>
      <c r="M61" s="579"/>
      <c r="N61" s="572"/>
      <c r="O61" s="582"/>
      <c r="P61" s="581"/>
      <c r="Q61" s="579"/>
      <c r="R61" s="572"/>
      <c r="S61" s="582"/>
      <c r="T61" s="583"/>
      <c r="U61" s="579"/>
      <c r="V61" s="572"/>
      <c r="W61" s="582"/>
      <c r="X61" s="575"/>
      <c r="Y61" s="580">
        <v>0</v>
      </c>
      <c r="Z61" s="580">
        <v>0</v>
      </c>
      <c r="AA61" s="567" t="str">
        <f t="shared" si="2"/>
        <v>No hay Programación</v>
      </c>
      <c r="AB61" s="568" t="str">
        <f t="shared" si="3"/>
        <v>De acuerdo con lo programado</v>
      </c>
      <c r="AC61" s="575"/>
      <c r="AD61" s="575">
        <v>0</v>
      </c>
      <c r="AE61" s="575">
        <v>0</v>
      </c>
      <c r="AF61" s="567" t="str">
        <f t="shared" si="6"/>
        <v>No hay Programación</v>
      </c>
      <c r="AG61" s="568" t="str">
        <f t="shared" si="7"/>
        <v>De acuerdo con lo programado</v>
      </c>
      <c r="AH61" s="575"/>
      <c r="AI61" s="575"/>
      <c r="AJ61" s="575"/>
      <c r="AK61" s="576"/>
      <c r="AL61" s="576"/>
      <c r="AM61" s="575"/>
      <c r="AN61" s="575"/>
      <c r="AO61" s="575"/>
      <c r="AP61" s="575"/>
      <c r="AQ61" s="575"/>
    </row>
    <row r="62" spans="1:43" ht="35.25" customHeight="1" thickTop="1" thickBot="1">
      <c r="A62" s="563">
        <v>5.3</v>
      </c>
      <c r="B62" s="564"/>
      <c r="C62" s="564"/>
      <c r="D62" s="564"/>
      <c r="E62" s="564"/>
      <c r="F62" s="577" t="s">
        <v>1268</v>
      </c>
      <c r="G62" s="578">
        <v>0</v>
      </c>
      <c r="H62" s="578">
        <v>0</v>
      </c>
      <c r="I62" s="567" t="str">
        <f t="shared" si="0"/>
        <v>No hay Programación</v>
      </c>
      <c r="J62" s="568" t="str">
        <f t="shared" si="1"/>
        <v>De acuerdo con lo programado</v>
      </c>
      <c r="K62" s="578"/>
      <c r="L62" s="581"/>
      <c r="M62" s="579"/>
      <c r="N62" s="572"/>
      <c r="O62" s="582"/>
      <c r="P62" s="581"/>
      <c r="Q62" s="579"/>
      <c r="R62" s="572"/>
      <c r="S62" s="582"/>
      <c r="T62" s="583"/>
      <c r="U62" s="579"/>
      <c r="V62" s="572"/>
      <c r="W62" s="582"/>
      <c r="X62" s="575"/>
      <c r="Y62" s="580">
        <v>0</v>
      </c>
      <c r="Z62" s="580">
        <v>0</v>
      </c>
      <c r="AA62" s="567" t="str">
        <f t="shared" si="2"/>
        <v>No hay Programación</v>
      </c>
      <c r="AB62" s="568" t="str">
        <f t="shared" si="3"/>
        <v>De acuerdo con lo programado</v>
      </c>
      <c r="AC62" s="575"/>
      <c r="AD62" s="575">
        <v>0</v>
      </c>
      <c r="AE62" s="575">
        <v>0</v>
      </c>
      <c r="AF62" s="567" t="str">
        <f t="shared" si="6"/>
        <v>No hay Programación</v>
      </c>
      <c r="AG62" s="568" t="str">
        <f t="shared" si="7"/>
        <v>De acuerdo con lo programado</v>
      </c>
      <c r="AH62" s="575"/>
      <c r="AI62" s="575"/>
      <c r="AJ62" s="575"/>
      <c r="AK62" s="576"/>
      <c r="AL62" s="576"/>
      <c r="AM62" s="575"/>
      <c r="AN62" s="575"/>
      <c r="AO62" s="575"/>
      <c r="AP62" s="575"/>
      <c r="AQ62" s="575"/>
    </row>
    <row r="63" spans="1:43" ht="35.25" customHeight="1" thickTop="1" thickBot="1">
      <c r="A63" s="563">
        <v>6</v>
      </c>
      <c r="B63" s="564">
        <v>0</v>
      </c>
      <c r="C63" s="564">
        <v>0</v>
      </c>
      <c r="D63" s="564">
        <v>0</v>
      </c>
      <c r="E63" s="564">
        <v>0</v>
      </c>
      <c r="F63" s="584" t="s">
        <v>1269</v>
      </c>
      <c r="G63" s="585"/>
      <c r="H63" s="585"/>
      <c r="I63" s="567" t="str">
        <f t="shared" si="0"/>
        <v>No hay ejecución</v>
      </c>
      <c r="J63" s="568" t="str">
        <f t="shared" si="1"/>
        <v>NA</v>
      </c>
      <c r="K63" s="586"/>
      <c r="L63" s="581"/>
      <c r="M63" s="579"/>
      <c r="N63" s="572"/>
      <c r="O63" s="582"/>
      <c r="P63" s="581"/>
      <c r="Q63" s="579"/>
      <c r="R63" s="572"/>
      <c r="S63" s="582"/>
      <c r="T63" s="583"/>
      <c r="U63" s="579"/>
      <c r="V63" s="572"/>
      <c r="W63" s="582"/>
      <c r="X63" s="575"/>
      <c r="Y63" s="580"/>
      <c r="Z63" s="580"/>
      <c r="AA63" s="567" t="str">
        <f t="shared" si="2"/>
        <v>No hay ejecución</v>
      </c>
      <c r="AB63" s="568" t="str">
        <f t="shared" si="3"/>
        <v>NA</v>
      </c>
      <c r="AC63" s="575"/>
      <c r="AD63" s="575"/>
      <c r="AE63" s="575"/>
      <c r="AF63" s="567" t="str">
        <f t="shared" si="6"/>
        <v>No hay ejecución</v>
      </c>
      <c r="AG63" s="568" t="str">
        <f t="shared" si="7"/>
        <v>NA</v>
      </c>
      <c r="AH63" s="575"/>
      <c r="AI63" s="575"/>
      <c r="AJ63" s="575"/>
      <c r="AK63" s="576"/>
      <c r="AL63" s="576"/>
      <c r="AM63" s="575"/>
      <c r="AN63" s="575"/>
      <c r="AO63" s="575"/>
      <c r="AP63" s="575"/>
      <c r="AQ63" s="575"/>
    </row>
    <row r="64" spans="1:43" ht="35.25" customHeight="1" thickTop="1" thickBot="1">
      <c r="A64" s="563">
        <v>6.1</v>
      </c>
      <c r="B64" s="564"/>
      <c r="C64" s="564"/>
      <c r="D64" s="564"/>
      <c r="E64" s="564"/>
      <c r="F64" s="577" t="s">
        <v>1270</v>
      </c>
      <c r="G64" s="578">
        <v>0</v>
      </c>
      <c r="H64" s="578">
        <v>4</v>
      </c>
      <c r="I64" s="567" t="str">
        <f t="shared" si="0"/>
        <v>No hay Programación</v>
      </c>
      <c r="J64" s="568" t="str">
        <f t="shared" si="1"/>
        <v>De acuerdo con lo programado</v>
      </c>
      <c r="K64" s="578"/>
      <c r="L64" s="581"/>
      <c r="M64" s="579"/>
      <c r="N64" s="572"/>
      <c r="O64" s="582"/>
      <c r="P64" s="581"/>
      <c r="Q64" s="579"/>
      <c r="R64" s="572"/>
      <c r="S64" s="582"/>
      <c r="T64" s="583"/>
      <c r="U64" s="579"/>
      <c r="V64" s="572"/>
      <c r="W64" s="582"/>
      <c r="X64" s="575"/>
      <c r="Y64" s="580">
        <v>5</v>
      </c>
      <c r="Z64" s="580">
        <v>10</v>
      </c>
      <c r="AA64" s="567">
        <f t="shared" si="2"/>
        <v>2</v>
      </c>
      <c r="AB64" s="568" t="str">
        <f t="shared" si="3"/>
        <v>De acuerdo con lo programado</v>
      </c>
      <c r="AC64" s="575"/>
      <c r="AD64" s="575">
        <v>5</v>
      </c>
      <c r="AE64" s="575">
        <v>10</v>
      </c>
      <c r="AF64" s="567">
        <f t="shared" si="6"/>
        <v>2</v>
      </c>
      <c r="AG64" s="568" t="str">
        <f t="shared" si="7"/>
        <v>De acuerdo con lo programado</v>
      </c>
      <c r="AH64" s="575"/>
      <c r="AI64" s="575"/>
      <c r="AJ64" s="575"/>
      <c r="AK64" s="576"/>
      <c r="AL64" s="576"/>
      <c r="AM64" s="575"/>
      <c r="AN64" s="575"/>
      <c r="AO64" s="575"/>
      <c r="AP64" s="575"/>
      <c r="AQ64" s="575"/>
    </row>
    <row r="65" spans="1:43" ht="35.25" customHeight="1" thickTop="1" thickBot="1">
      <c r="A65" s="563">
        <v>6.1</v>
      </c>
      <c r="B65" s="564"/>
      <c r="C65" s="564"/>
      <c r="D65" s="564"/>
      <c r="E65" s="564"/>
      <c r="F65" s="577" t="s">
        <v>1270</v>
      </c>
      <c r="G65" s="578">
        <v>0</v>
      </c>
      <c r="H65" s="578">
        <v>0</v>
      </c>
      <c r="I65" s="567" t="str">
        <f t="shared" si="0"/>
        <v>No hay Programación</v>
      </c>
      <c r="J65" s="568" t="str">
        <f t="shared" si="1"/>
        <v>De acuerdo con lo programado</v>
      </c>
      <c r="K65" s="578"/>
      <c r="L65" s="581"/>
      <c r="M65" s="579"/>
      <c r="N65" s="572"/>
      <c r="O65" s="582"/>
      <c r="P65" s="581"/>
      <c r="Q65" s="579"/>
      <c r="R65" s="572"/>
      <c r="S65" s="582"/>
      <c r="T65" s="583"/>
      <c r="U65" s="579"/>
      <c r="V65" s="572"/>
      <c r="W65" s="582"/>
      <c r="X65" s="575"/>
      <c r="Y65" s="580">
        <v>0</v>
      </c>
      <c r="Z65" s="580">
        <v>0</v>
      </c>
      <c r="AA65" s="567" t="str">
        <f t="shared" si="2"/>
        <v>No hay Programación</v>
      </c>
      <c r="AB65" s="568" t="str">
        <f t="shared" si="3"/>
        <v>De acuerdo con lo programado</v>
      </c>
      <c r="AC65" s="575"/>
      <c r="AD65" s="575">
        <v>0</v>
      </c>
      <c r="AE65" s="575">
        <v>0</v>
      </c>
      <c r="AF65" s="567" t="str">
        <f t="shared" si="6"/>
        <v>No hay Programación</v>
      </c>
      <c r="AG65" s="568" t="str">
        <f t="shared" si="7"/>
        <v>De acuerdo con lo programado</v>
      </c>
      <c r="AH65" s="575"/>
      <c r="AI65" s="575"/>
      <c r="AJ65" s="575"/>
      <c r="AK65" s="576"/>
      <c r="AL65" s="576"/>
      <c r="AM65" s="575"/>
      <c r="AN65" s="575"/>
      <c r="AO65" s="575"/>
      <c r="AP65" s="575"/>
      <c r="AQ65" s="575"/>
    </row>
    <row r="66" spans="1:43" ht="35.25" customHeight="1" thickTop="1" thickBot="1">
      <c r="A66" s="563">
        <v>6.2</v>
      </c>
      <c r="B66" s="564"/>
      <c r="C66" s="564"/>
      <c r="D66" s="564"/>
      <c r="E66" s="564"/>
      <c r="F66" s="587" t="s">
        <v>1271</v>
      </c>
      <c r="G66" s="588">
        <v>0</v>
      </c>
      <c r="H66" s="588">
        <v>0</v>
      </c>
      <c r="I66" s="567" t="str">
        <f t="shared" si="0"/>
        <v>No hay Programación</v>
      </c>
      <c r="J66" s="568" t="str">
        <f t="shared" si="1"/>
        <v>De acuerdo con lo programado</v>
      </c>
      <c r="K66" s="588"/>
      <c r="L66" s="581"/>
      <c r="M66" s="579"/>
      <c r="N66" s="572"/>
      <c r="O66" s="582"/>
      <c r="P66" s="581"/>
      <c r="Q66" s="579"/>
      <c r="R66" s="572"/>
      <c r="S66" s="582"/>
      <c r="T66" s="583"/>
      <c r="U66" s="579"/>
      <c r="V66" s="572"/>
      <c r="W66" s="582"/>
      <c r="X66" s="575"/>
      <c r="Y66" s="580">
        <v>0</v>
      </c>
      <c r="Z66" s="580">
        <v>0</v>
      </c>
      <c r="AA66" s="567" t="str">
        <f t="shared" si="2"/>
        <v>No hay Programación</v>
      </c>
      <c r="AB66" s="568" t="str">
        <f t="shared" si="3"/>
        <v>De acuerdo con lo programado</v>
      </c>
      <c r="AC66" s="575"/>
      <c r="AD66" s="575">
        <v>0</v>
      </c>
      <c r="AE66" s="575">
        <v>0</v>
      </c>
      <c r="AF66" s="567" t="str">
        <f t="shared" si="6"/>
        <v>No hay Programación</v>
      </c>
      <c r="AG66" s="568" t="str">
        <f t="shared" si="7"/>
        <v>De acuerdo con lo programado</v>
      </c>
      <c r="AH66" s="575"/>
      <c r="AI66" s="575"/>
      <c r="AJ66" s="575"/>
      <c r="AK66" s="576"/>
      <c r="AL66" s="576"/>
      <c r="AM66" s="575"/>
      <c r="AN66" s="575"/>
      <c r="AO66" s="575"/>
      <c r="AP66" s="575"/>
      <c r="AQ66" s="575"/>
    </row>
    <row r="67" spans="1:43" ht="35.25" customHeight="1" thickTop="1" thickBot="1">
      <c r="A67" s="563">
        <v>6.2</v>
      </c>
      <c r="B67" s="564"/>
      <c r="C67" s="564"/>
      <c r="D67" s="564"/>
      <c r="E67" s="564"/>
      <c r="F67" s="587" t="s">
        <v>1271</v>
      </c>
      <c r="G67" s="588">
        <v>0</v>
      </c>
      <c r="H67" s="588">
        <v>0</v>
      </c>
      <c r="I67" s="567" t="str">
        <f t="shared" si="0"/>
        <v>No hay Programación</v>
      </c>
      <c r="J67" s="568" t="str">
        <f t="shared" si="1"/>
        <v>De acuerdo con lo programado</v>
      </c>
      <c r="K67" s="588"/>
      <c r="L67" s="581"/>
      <c r="M67" s="579"/>
      <c r="N67" s="572"/>
      <c r="O67" s="582"/>
      <c r="P67" s="581"/>
      <c r="Q67" s="579"/>
      <c r="R67" s="572"/>
      <c r="S67" s="582"/>
      <c r="T67" s="583"/>
      <c r="U67" s="579"/>
      <c r="V67" s="572"/>
      <c r="W67" s="582"/>
      <c r="X67" s="575"/>
      <c r="Y67" s="580">
        <v>0</v>
      </c>
      <c r="Z67" s="580">
        <v>0</v>
      </c>
      <c r="AA67" s="567" t="str">
        <f t="shared" si="2"/>
        <v>No hay Programación</v>
      </c>
      <c r="AB67" s="568" t="str">
        <f t="shared" si="3"/>
        <v>De acuerdo con lo programado</v>
      </c>
      <c r="AC67" s="575"/>
      <c r="AD67" s="575">
        <v>0</v>
      </c>
      <c r="AE67" s="575">
        <v>0</v>
      </c>
      <c r="AF67" s="567" t="str">
        <f t="shared" si="6"/>
        <v>No hay Programación</v>
      </c>
      <c r="AG67" s="568" t="str">
        <f t="shared" si="7"/>
        <v>De acuerdo con lo programado</v>
      </c>
      <c r="AH67" s="575"/>
      <c r="AI67" s="575"/>
      <c r="AJ67" s="575"/>
      <c r="AK67" s="576"/>
      <c r="AL67" s="576"/>
      <c r="AM67" s="575"/>
      <c r="AN67" s="575"/>
      <c r="AO67" s="575"/>
      <c r="AP67" s="575"/>
      <c r="AQ67" s="575"/>
    </row>
    <row r="68" spans="1:43" ht="35.25" customHeight="1" thickTop="1" thickBot="1">
      <c r="A68" s="563">
        <v>6.2</v>
      </c>
      <c r="B68" s="564"/>
      <c r="C68" s="564"/>
      <c r="D68" s="564"/>
      <c r="E68" s="564"/>
      <c r="F68" s="587" t="s">
        <v>1271</v>
      </c>
      <c r="G68" s="588">
        <v>0</v>
      </c>
      <c r="H68" s="588">
        <v>0</v>
      </c>
      <c r="I68" s="567" t="str">
        <f t="shared" si="0"/>
        <v>No hay Programación</v>
      </c>
      <c r="J68" s="568" t="str">
        <f t="shared" si="1"/>
        <v>De acuerdo con lo programado</v>
      </c>
      <c r="K68" s="588"/>
      <c r="L68" s="581"/>
      <c r="M68" s="579"/>
      <c r="N68" s="572"/>
      <c r="O68" s="582"/>
      <c r="P68" s="581"/>
      <c r="Q68" s="579"/>
      <c r="R68" s="572"/>
      <c r="S68" s="582"/>
      <c r="T68" s="583"/>
      <c r="U68" s="579"/>
      <c r="V68" s="572"/>
      <c r="W68" s="582"/>
      <c r="X68" s="575"/>
      <c r="Y68" s="580">
        <v>0</v>
      </c>
      <c r="Z68" s="580">
        <v>0</v>
      </c>
      <c r="AA68" s="567" t="str">
        <f t="shared" si="2"/>
        <v>No hay Programación</v>
      </c>
      <c r="AB68" s="568" t="str">
        <f t="shared" si="3"/>
        <v>De acuerdo con lo programado</v>
      </c>
      <c r="AC68" s="575"/>
      <c r="AD68" s="575">
        <v>0</v>
      </c>
      <c r="AE68" s="575">
        <v>0</v>
      </c>
      <c r="AF68" s="567" t="str">
        <f t="shared" si="6"/>
        <v>No hay Programación</v>
      </c>
      <c r="AG68" s="568" t="str">
        <f t="shared" si="7"/>
        <v>De acuerdo con lo programado</v>
      </c>
      <c r="AH68" s="575"/>
      <c r="AI68" s="575"/>
      <c r="AJ68" s="575"/>
      <c r="AK68" s="576"/>
      <c r="AL68" s="576"/>
      <c r="AM68" s="575"/>
      <c r="AN68" s="575"/>
      <c r="AO68" s="575"/>
      <c r="AP68" s="575"/>
      <c r="AQ68" s="575"/>
    </row>
    <row r="69" spans="1:43" ht="35.25" customHeight="1" thickTop="1" thickBot="1">
      <c r="A69" s="563">
        <v>6.3</v>
      </c>
      <c r="B69" s="564"/>
      <c r="C69" s="564"/>
      <c r="D69" s="564"/>
      <c r="E69" s="564"/>
      <c r="F69" s="577" t="s">
        <v>1272</v>
      </c>
      <c r="G69" s="578">
        <v>10</v>
      </c>
      <c r="H69" s="578">
        <v>19</v>
      </c>
      <c r="I69" s="567">
        <f t="shared" si="0"/>
        <v>1.9</v>
      </c>
      <c r="J69" s="568" t="str">
        <f t="shared" si="1"/>
        <v>De acuerdo con lo programado</v>
      </c>
      <c r="K69" s="578"/>
      <c r="L69" s="581"/>
      <c r="M69" s="579"/>
      <c r="N69" s="572"/>
      <c r="O69" s="582"/>
      <c r="P69" s="581"/>
      <c r="Q69" s="579"/>
      <c r="R69" s="572"/>
      <c r="S69" s="582"/>
      <c r="T69" s="583"/>
      <c r="U69" s="579"/>
      <c r="V69" s="572"/>
      <c r="W69" s="582"/>
      <c r="X69" s="575"/>
      <c r="Y69" s="580">
        <v>10</v>
      </c>
      <c r="Z69" s="580">
        <v>43</v>
      </c>
      <c r="AA69" s="567">
        <f t="shared" si="2"/>
        <v>4.3</v>
      </c>
      <c r="AB69" s="568" t="str">
        <f t="shared" si="3"/>
        <v>De acuerdo con lo programado</v>
      </c>
      <c r="AC69" s="575"/>
      <c r="AD69" s="575">
        <v>12</v>
      </c>
      <c r="AE69" s="575">
        <v>47</v>
      </c>
      <c r="AF69" s="567">
        <f t="shared" si="6"/>
        <v>3.9166666666666665</v>
      </c>
      <c r="AG69" s="568" t="str">
        <f t="shared" si="7"/>
        <v>De acuerdo con lo programado</v>
      </c>
      <c r="AH69" s="575"/>
      <c r="AI69" s="575"/>
      <c r="AJ69" s="575"/>
      <c r="AK69" s="576"/>
      <c r="AL69" s="576"/>
      <c r="AM69" s="575"/>
      <c r="AN69" s="575"/>
      <c r="AO69" s="575"/>
      <c r="AP69" s="575"/>
      <c r="AQ69" s="575"/>
    </row>
    <row r="70" spans="1:43" ht="35.25" customHeight="1" thickTop="1" thickBot="1">
      <c r="A70" s="563">
        <v>6.4</v>
      </c>
      <c r="B70" s="564"/>
      <c r="C70" s="564"/>
      <c r="D70" s="564"/>
      <c r="E70" s="564"/>
      <c r="F70" s="587" t="s">
        <v>1273</v>
      </c>
      <c r="G70" s="588">
        <v>18</v>
      </c>
      <c r="H70" s="588">
        <v>7</v>
      </c>
      <c r="I70" s="567">
        <f t="shared" si="0"/>
        <v>0.3888888888888889</v>
      </c>
      <c r="J70" s="568" t="str">
        <f t="shared" si="1"/>
        <v>En riesgo cumplimiento</v>
      </c>
      <c r="K70" s="588"/>
      <c r="L70" s="581"/>
      <c r="M70" s="579"/>
      <c r="N70" s="572"/>
      <c r="O70" s="582"/>
      <c r="P70" s="581"/>
      <c r="Q70" s="579"/>
      <c r="R70" s="572"/>
      <c r="S70" s="582"/>
      <c r="T70" s="583"/>
      <c r="U70" s="579"/>
      <c r="V70" s="572"/>
      <c r="W70" s="582"/>
      <c r="X70" s="575"/>
      <c r="Y70" s="580">
        <v>18</v>
      </c>
      <c r="Z70" s="580">
        <v>133</v>
      </c>
      <c r="AA70" s="567">
        <f t="shared" si="2"/>
        <v>7.3888888888888893</v>
      </c>
      <c r="AB70" s="568" t="str">
        <f t="shared" si="3"/>
        <v>De acuerdo con lo programado</v>
      </c>
      <c r="AC70" s="575"/>
      <c r="AD70" s="575">
        <v>48</v>
      </c>
      <c r="AE70" s="575">
        <v>38</v>
      </c>
      <c r="AF70" s="567">
        <f t="shared" si="6"/>
        <v>0.79166666666666663</v>
      </c>
      <c r="AG70" s="568" t="str">
        <f t="shared" si="7"/>
        <v>Atraso Leve</v>
      </c>
      <c r="AH70" s="575"/>
      <c r="AI70" s="575"/>
      <c r="AJ70" s="575"/>
      <c r="AK70" s="576"/>
      <c r="AL70" s="576"/>
      <c r="AM70" s="575"/>
      <c r="AN70" s="575"/>
      <c r="AO70" s="575"/>
      <c r="AP70" s="575"/>
      <c r="AQ70" s="575"/>
    </row>
    <row r="71" spans="1:43" ht="35.25" customHeight="1" thickTop="1" thickBot="1">
      <c r="A71" s="563">
        <v>6.4</v>
      </c>
      <c r="B71" s="564"/>
      <c r="C71" s="564"/>
      <c r="D71" s="564"/>
      <c r="E71" s="564"/>
      <c r="F71" s="587" t="s">
        <v>1273</v>
      </c>
      <c r="G71" s="588">
        <v>6</v>
      </c>
      <c r="H71" s="588">
        <v>1</v>
      </c>
      <c r="I71" s="567">
        <f t="shared" si="0"/>
        <v>0.16666666666666666</v>
      </c>
      <c r="J71" s="568" t="str">
        <f t="shared" si="1"/>
        <v>En riesgo cumplimiento</v>
      </c>
      <c r="K71" s="588"/>
      <c r="L71" s="581"/>
      <c r="M71" s="579"/>
      <c r="N71" s="572"/>
      <c r="O71" s="582"/>
      <c r="P71" s="581"/>
      <c r="Q71" s="579"/>
      <c r="R71" s="572"/>
      <c r="S71" s="582"/>
      <c r="T71" s="583"/>
      <c r="U71" s="579"/>
      <c r="V71" s="572"/>
      <c r="W71" s="582"/>
      <c r="X71" s="575"/>
      <c r="Y71" s="580">
        <v>6</v>
      </c>
      <c r="Z71" s="580">
        <v>1</v>
      </c>
      <c r="AA71" s="567">
        <f t="shared" si="2"/>
        <v>0.16666666666666666</v>
      </c>
      <c r="AB71" s="568" t="str">
        <f t="shared" si="3"/>
        <v>En riesgo cumplimiento</v>
      </c>
      <c r="AC71" s="575"/>
      <c r="AD71" s="575">
        <v>0</v>
      </c>
      <c r="AE71" s="575">
        <v>0</v>
      </c>
      <c r="AF71" s="567" t="str">
        <f t="shared" si="6"/>
        <v>No hay Programación</v>
      </c>
      <c r="AG71" s="568" t="str">
        <f t="shared" si="7"/>
        <v>De acuerdo con lo programado</v>
      </c>
      <c r="AH71" s="575"/>
      <c r="AI71" s="575"/>
      <c r="AJ71" s="575"/>
      <c r="AK71" s="576"/>
      <c r="AL71" s="576"/>
      <c r="AM71" s="575"/>
      <c r="AN71" s="575"/>
      <c r="AO71" s="575"/>
      <c r="AP71" s="575"/>
      <c r="AQ71" s="575"/>
    </row>
    <row r="72" spans="1:43" ht="35.25" customHeight="1" thickTop="1" thickBot="1">
      <c r="A72" s="563">
        <v>7</v>
      </c>
      <c r="B72" s="564">
        <v>0</v>
      </c>
      <c r="C72" s="564">
        <v>0</v>
      </c>
      <c r="D72" s="564">
        <v>0</v>
      </c>
      <c r="E72" s="564">
        <v>0</v>
      </c>
      <c r="F72" s="584" t="s">
        <v>1274</v>
      </c>
      <c r="G72" s="585"/>
      <c r="H72" s="585"/>
      <c r="I72" s="567" t="str">
        <f t="shared" si="0"/>
        <v>No hay ejecución</v>
      </c>
      <c r="J72" s="568" t="str">
        <f t="shared" si="1"/>
        <v>NA</v>
      </c>
      <c r="K72" s="586"/>
      <c r="L72" s="581"/>
      <c r="M72" s="579"/>
      <c r="N72" s="572"/>
      <c r="O72" s="582"/>
      <c r="P72" s="581"/>
      <c r="Q72" s="579"/>
      <c r="R72" s="572"/>
      <c r="S72" s="582"/>
      <c r="T72" s="583"/>
      <c r="U72" s="579"/>
      <c r="V72" s="572"/>
      <c r="W72" s="582"/>
      <c r="X72" s="575"/>
      <c r="Y72" s="580"/>
      <c r="Z72" s="580"/>
      <c r="AA72" s="567" t="str">
        <f t="shared" si="2"/>
        <v>No hay ejecución</v>
      </c>
      <c r="AB72" s="568" t="str">
        <f t="shared" si="3"/>
        <v>NA</v>
      </c>
      <c r="AC72" s="575"/>
      <c r="AD72" s="575"/>
      <c r="AE72" s="575"/>
      <c r="AF72" s="567" t="str">
        <f t="shared" si="6"/>
        <v>No hay ejecución</v>
      </c>
      <c r="AG72" s="568" t="str">
        <f t="shared" si="7"/>
        <v>NA</v>
      </c>
      <c r="AH72" s="575"/>
      <c r="AI72" s="575"/>
      <c r="AJ72" s="575"/>
      <c r="AK72" s="576"/>
      <c r="AL72" s="576"/>
      <c r="AM72" s="575"/>
      <c r="AN72" s="575"/>
      <c r="AO72" s="575"/>
      <c r="AP72" s="575"/>
      <c r="AQ72" s="575"/>
    </row>
    <row r="73" spans="1:43" ht="35.25" customHeight="1" thickTop="1" thickBot="1">
      <c r="A73" s="563">
        <v>7.1</v>
      </c>
      <c r="B73" s="564"/>
      <c r="C73" s="564"/>
      <c r="D73" s="564"/>
      <c r="E73" s="564"/>
      <c r="F73" s="587" t="s">
        <v>1275</v>
      </c>
      <c r="G73" s="588">
        <v>0</v>
      </c>
      <c r="H73" s="588">
        <v>0</v>
      </c>
      <c r="I73" s="567" t="str">
        <f t="shared" si="0"/>
        <v>No hay Programación</v>
      </c>
      <c r="J73" s="568" t="str">
        <f t="shared" si="1"/>
        <v>De acuerdo con lo programado</v>
      </c>
      <c r="K73" s="588"/>
      <c r="L73" s="581"/>
      <c r="M73" s="579"/>
      <c r="N73" s="572"/>
      <c r="O73" s="582"/>
      <c r="P73" s="581"/>
      <c r="Q73" s="579"/>
      <c r="R73" s="572"/>
      <c r="S73" s="582"/>
      <c r="T73" s="583"/>
      <c r="U73" s="579"/>
      <c r="V73" s="572"/>
      <c r="W73" s="582"/>
      <c r="X73" s="575"/>
      <c r="Y73" s="580">
        <v>5</v>
      </c>
      <c r="Z73" s="580">
        <v>0</v>
      </c>
      <c r="AA73" s="567">
        <f t="shared" si="2"/>
        <v>0</v>
      </c>
      <c r="AB73" s="568" t="str">
        <f t="shared" si="3"/>
        <v>En riesgo cumplimiento</v>
      </c>
      <c r="AC73" s="575"/>
      <c r="AD73" s="575"/>
      <c r="AE73" s="575"/>
      <c r="AF73" s="576"/>
      <c r="AG73" s="576"/>
      <c r="AH73" s="575"/>
      <c r="AI73" s="575"/>
      <c r="AJ73" s="575"/>
      <c r="AK73" s="576"/>
      <c r="AL73" s="576"/>
      <c r="AM73" s="575"/>
      <c r="AN73" s="575"/>
      <c r="AO73" s="575"/>
      <c r="AP73" s="575"/>
      <c r="AQ73" s="575"/>
    </row>
    <row r="74" spans="1:43" ht="35.25" customHeight="1" thickTop="1" thickBot="1">
      <c r="A74" s="563">
        <v>7.1</v>
      </c>
      <c r="B74" s="564"/>
      <c r="C74" s="564"/>
      <c r="D74" s="564"/>
      <c r="E74" s="564"/>
      <c r="F74" s="587" t="s">
        <v>1275</v>
      </c>
      <c r="G74" s="588">
        <v>0</v>
      </c>
      <c r="H74" s="588">
        <v>0</v>
      </c>
      <c r="I74" s="567" t="str">
        <f t="shared" si="0"/>
        <v>No hay Programación</v>
      </c>
      <c r="J74" s="568" t="str">
        <f t="shared" si="1"/>
        <v>De acuerdo con lo programado</v>
      </c>
      <c r="K74" s="588"/>
      <c r="L74" s="581"/>
      <c r="M74" s="579"/>
      <c r="N74" s="572"/>
      <c r="O74" s="582"/>
      <c r="P74" s="581"/>
      <c r="Q74" s="579"/>
      <c r="R74" s="572"/>
      <c r="S74" s="582"/>
      <c r="T74" s="583"/>
      <c r="U74" s="579"/>
      <c r="V74" s="572"/>
      <c r="W74" s="582"/>
      <c r="X74" s="575"/>
      <c r="Y74" s="580">
        <v>5</v>
      </c>
      <c r="Z74" s="580">
        <v>0</v>
      </c>
      <c r="AA74" s="567">
        <f t="shared" si="2"/>
        <v>0</v>
      </c>
      <c r="AB74" s="568" t="str">
        <f t="shared" si="3"/>
        <v>En riesgo cumplimiento</v>
      </c>
      <c r="AC74" s="575"/>
      <c r="AD74" s="575"/>
      <c r="AE74" s="575"/>
      <c r="AF74" s="576"/>
      <c r="AG74" s="576"/>
      <c r="AH74" s="575"/>
      <c r="AI74" s="575"/>
      <c r="AJ74" s="575"/>
      <c r="AK74" s="576"/>
      <c r="AL74" s="576"/>
      <c r="AM74" s="575"/>
      <c r="AN74" s="575"/>
      <c r="AO74" s="575"/>
      <c r="AP74" s="575"/>
      <c r="AQ74" s="575"/>
    </row>
    <row r="75" spans="1:43" ht="35.25" customHeight="1" thickTop="1" thickBot="1">
      <c r="A75" s="563">
        <v>7.2</v>
      </c>
      <c r="B75" s="564"/>
      <c r="C75" s="564"/>
      <c r="D75" s="564"/>
      <c r="E75" s="564"/>
      <c r="F75" s="577" t="s">
        <v>1276</v>
      </c>
      <c r="G75" s="578">
        <v>5</v>
      </c>
      <c r="H75" s="578">
        <v>16</v>
      </c>
      <c r="I75" s="567">
        <f t="shared" si="0"/>
        <v>3.2</v>
      </c>
      <c r="J75" s="568" t="str">
        <f t="shared" si="1"/>
        <v>De acuerdo con lo programado</v>
      </c>
      <c r="K75" s="578"/>
      <c r="L75" s="581"/>
      <c r="M75" s="579"/>
      <c r="N75" s="572"/>
      <c r="O75" s="582"/>
      <c r="P75" s="581"/>
      <c r="Q75" s="579"/>
      <c r="R75" s="572"/>
      <c r="S75" s="582"/>
      <c r="T75" s="583"/>
      <c r="U75" s="579"/>
      <c r="V75" s="572"/>
      <c r="W75" s="582"/>
      <c r="X75" s="575"/>
      <c r="Y75" s="580">
        <v>5</v>
      </c>
      <c r="Z75" s="580">
        <v>62</v>
      </c>
      <c r="AA75" s="567">
        <f t="shared" si="2"/>
        <v>12.4</v>
      </c>
      <c r="AB75" s="568" t="str">
        <f t="shared" si="3"/>
        <v>De acuerdo con lo programado</v>
      </c>
      <c r="AC75" s="575"/>
      <c r="AD75" s="575">
        <v>5</v>
      </c>
      <c r="AE75" s="575">
        <v>63</v>
      </c>
      <c r="AF75" s="567">
        <f t="shared" ref="AF75:AF138" si="8">IF(AE75="","No hay ejecución",IF(AND(AD75=0),"No hay Programación", AE75/AD75))</f>
        <v>12.6</v>
      </c>
      <c r="AG75" s="568" t="str">
        <f t="shared" ref="AG75:AG138" si="9">IF(AF75="No hay ejecución","NA",IF(AF75&gt;=90%,"De acuerdo con lo programado",IF(AF75&gt;=51%,"Atraso Leve",IF(AF75&lt;=50%,"En riesgo cumplimiento"))))</f>
        <v>De acuerdo con lo programado</v>
      </c>
      <c r="AH75" s="575"/>
      <c r="AI75" s="575"/>
      <c r="AJ75" s="575"/>
      <c r="AK75" s="576"/>
      <c r="AL75" s="576"/>
      <c r="AM75" s="575"/>
      <c r="AN75" s="575"/>
      <c r="AO75" s="575"/>
      <c r="AP75" s="575"/>
      <c r="AQ75" s="575"/>
    </row>
    <row r="76" spans="1:43" ht="35.25" customHeight="1" thickTop="1" thickBot="1">
      <c r="A76" s="563">
        <v>7.3</v>
      </c>
      <c r="B76" s="564"/>
      <c r="C76" s="564"/>
      <c r="D76" s="564"/>
      <c r="E76" s="564"/>
      <c r="F76" s="587" t="s">
        <v>1277</v>
      </c>
      <c r="G76" s="588">
        <v>295</v>
      </c>
      <c r="H76" s="588">
        <v>594</v>
      </c>
      <c r="I76" s="567">
        <f t="shared" si="0"/>
        <v>2.0135593220338981</v>
      </c>
      <c r="J76" s="568" t="str">
        <f t="shared" si="1"/>
        <v>De acuerdo con lo programado</v>
      </c>
      <c r="K76" s="588"/>
      <c r="L76" s="581"/>
      <c r="M76" s="579"/>
      <c r="N76" s="572"/>
      <c r="O76" s="582"/>
      <c r="P76" s="581"/>
      <c r="Q76" s="579"/>
      <c r="R76" s="572"/>
      <c r="S76" s="582"/>
      <c r="T76" s="583"/>
      <c r="U76" s="579"/>
      <c r="V76" s="572"/>
      <c r="W76" s="582"/>
      <c r="X76" s="575"/>
      <c r="Y76" s="580">
        <v>300</v>
      </c>
      <c r="Z76" s="580">
        <v>765</v>
      </c>
      <c r="AA76" s="567">
        <f t="shared" si="2"/>
        <v>2.5499999999999998</v>
      </c>
      <c r="AB76" s="568" t="str">
        <f t="shared" si="3"/>
        <v>De acuerdo con lo programado</v>
      </c>
      <c r="AC76" s="575"/>
      <c r="AD76" s="575">
        <v>300</v>
      </c>
      <c r="AE76" s="575">
        <v>740</v>
      </c>
      <c r="AF76" s="567">
        <f t="shared" si="8"/>
        <v>2.4666666666666668</v>
      </c>
      <c r="AG76" s="568" t="str">
        <f t="shared" si="9"/>
        <v>De acuerdo con lo programado</v>
      </c>
      <c r="AH76" s="575"/>
      <c r="AI76" s="575"/>
      <c r="AJ76" s="575"/>
      <c r="AK76" s="576"/>
      <c r="AL76" s="576"/>
      <c r="AM76" s="575"/>
      <c r="AN76" s="575"/>
      <c r="AO76" s="575"/>
      <c r="AP76" s="575"/>
      <c r="AQ76" s="575"/>
    </row>
    <row r="77" spans="1:43" ht="35.25" customHeight="1" thickTop="1" thickBot="1">
      <c r="A77" s="563">
        <v>7.3</v>
      </c>
      <c r="B77" s="564"/>
      <c r="C77" s="564"/>
      <c r="D77" s="564"/>
      <c r="E77" s="564"/>
      <c r="F77" s="587" t="s">
        <v>1277</v>
      </c>
      <c r="G77" s="588">
        <v>0</v>
      </c>
      <c r="H77" s="588">
        <v>0</v>
      </c>
      <c r="I77" s="567" t="str">
        <f t="shared" si="0"/>
        <v>No hay Programación</v>
      </c>
      <c r="J77" s="568" t="str">
        <f t="shared" si="1"/>
        <v>De acuerdo con lo programado</v>
      </c>
      <c r="K77" s="588"/>
      <c r="L77" s="581"/>
      <c r="M77" s="579"/>
      <c r="N77" s="572"/>
      <c r="O77" s="582"/>
      <c r="P77" s="581"/>
      <c r="Q77" s="579"/>
      <c r="R77" s="572"/>
      <c r="S77" s="582"/>
      <c r="T77" s="583"/>
      <c r="U77" s="579"/>
      <c r="V77" s="572"/>
      <c r="W77" s="582"/>
      <c r="X77" s="575"/>
      <c r="Y77" s="580">
        <v>0</v>
      </c>
      <c r="Z77" s="580">
        <v>0</v>
      </c>
      <c r="AA77" s="567" t="str">
        <f t="shared" si="2"/>
        <v>No hay Programación</v>
      </c>
      <c r="AB77" s="568" t="str">
        <f t="shared" si="3"/>
        <v>De acuerdo con lo programado</v>
      </c>
      <c r="AC77" s="575"/>
      <c r="AD77" s="575">
        <v>0</v>
      </c>
      <c r="AE77" s="575">
        <v>0</v>
      </c>
      <c r="AF77" s="567" t="str">
        <f t="shared" si="8"/>
        <v>No hay Programación</v>
      </c>
      <c r="AG77" s="568" t="str">
        <f t="shared" si="9"/>
        <v>De acuerdo con lo programado</v>
      </c>
      <c r="AH77" s="575"/>
      <c r="AI77" s="575"/>
      <c r="AJ77" s="575"/>
      <c r="AK77" s="576"/>
      <c r="AL77" s="576"/>
      <c r="AM77" s="575"/>
      <c r="AN77" s="575"/>
      <c r="AO77" s="575"/>
      <c r="AP77" s="575"/>
      <c r="AQ77" s="575"/>
    </row>
    <row r="78" spans="1:43" ht="35.25" customHeight="1" thickTop="1" thickBot="1">
      <c r="A78" s="563">
        <v>8</v>
      </c>
      <c r="B78" s="564"/>
      <c r="C78" s="564"/>
      <c r="D78" s="564"/>
      <c r="E78" s="564"/>
      <c r="F78" s="584" t="s">
        <v>1278</v>
      </c>
      <c r="G78" s="585"/>
      <c r="H78" s="585"/>
      <c r="I78" s="567" t="str">
        <f t="shared" ref="I78:I141" si="10">IF(H78="","No hay ejecución",IF(AND(G78=0),"No hay Programación", H78/G78))</f>
        <v>No hay ejecución</v>
      </c>
      <c r="J78" s="568" t="str">
        <f t="shared" ref="J78:J141" si="11">IF(I78="No hay ejecución","NA",IF(I78&gt;=90%,"De acuerdo con lo programado",IF(I78&gt;=51%,"Atraso Leve",IF(I78&lt;=50%,"En riesgo cumplimiento"))))</f>
        <v>NA</v>
      </c>
      <c r="K78" s="586"/>
      <c r="L78" s="581"/>
      <c r="M78" s="579"/>
      <c r="N78" s="572"/>
      <c r="O78" s="582"/>
      <c r="P78" s="581"/>
      <c r="Q78" s="579"/>
      <c r="R78" s="572"/>
      <c r="S78" s="582"/>
      <c r="T78" s="583"/>
      <c r="U78" s="579"/>
      <c r="V78" s="572"/>
      <c r="W78" s="582"/>
      <c r="X78" s="575"/>
      <c r="Y78" s="580"/>
      <c r="Z78" s="580"/>
      <c r="AA78" s="567" t="str">
        <f t="shared" ref="AA78:AA141" si="12">IF(Z78="","No hay ejecución",IF(AND(Y78=0),"No hay Programación", Z78/Y78))</f>
        <v>No hay ejecución</v>
      </c>
      <c r="AB78" s="568" t="str">
        <f t="shared" ref="AB78:AB141" si="13">IF(AA78="No hay ejecución","NA",IF(AA78&gt;=90%,"De acuerdo con lo programado",IF(AA78&gt;=51%,"Atraso Leve",IF(AA78&lt;=50%,"En riesgo cumplimiento"))))</f>
        <v>NA</v>
      </c>
      <c r="AC78" s="575"/>
      <c r="AD78" s="575"/>
      <c r="AE78" s="575"/>
      <c r="AF78" s="567" t="str">
        <f t="shared" si="8"/>
        <v>No hay ejecución</v>
      </c>
      <c r="AG78" s="568" t="str">
        <f t="shared" si="9"/>
        <v>NA</v>
      </c>
      <c r="AH78" s="575"/>
      <c r="AI78" s="575"/>
      <c r="AJ78" s="575"/>
      <c r="AK78" s="576"/>
      <c r="AL78" s="576"/>
      <c r="AM78" s="575"/>
      <c r="AN78" s="575"/>
      <c r="AO78" s="575"/>
      <c r="AP78" s="575"/>
      <c r="AQ78" s="575"/>
    </row>
    <row r="79" spans="1:43" ht="35.25" customHeight="1" thickTop="1" thickBot="1">
      <c r="A79" s="563">
        <v>8.1</v>
      </c>
      <c r="B79" s="564">
        <v>0</v>
      </c>
      <c r="C79" s="564">
        <v>0</v>
      </c>
      <c r="D79" s="564">
        <v>0</v>
      </c>
      <c r="E79" s="564">
        <v>0</v>
      </c>
      <c r="F79" s="587" t="s">
        <v>1279</v>
      </c>
      <c r="G79" s="588">
        <v>0</v>
      </c>
      <c r="H79" s="588">
        <v>0</v>
      </c>
      <c r="I79" s="567" t="str">
        <f t="shared" si="10"/>
        <v>No hay Programación</v>
      </c>
      <c r="J79" s="568" t="str">
        <f t="shared" si="11"/>
        <v>De acuerdo con lo programado</v>
      </c>
      <c r="K79" s="588"/>
      <c r="L79" s="581"/>
      <c r="M79" s="579"/>
      <c r="N79" s="572"/>
      <c r="O79" s="582"/>
      <c r="P79" s="581"/>
      <c r="Q79" s="579"/>
      <c r="R79" s="572"/>
      <c r="S79" s="582"/>
      <c r="T79" s="583"/>
      <c r="U79" s="579"/>
      <c r="V79" s="572"/>
      <c r="W79" s="582"/>
      <c r="X79" s="575"/>
      <c r="Y79" s="580">
        <v>0</v>
      </c>
      <c r="Z79" s="580">
        <v>0</v>
      </c>
      <c r="AA79" s="567" t="str">
        <f t="shared" si="12"/>
        <v>No hay Programación</v>
      </c>
      <c r="AB79" s="568" t="str">
        <f t="shared" si="13"/>
        <v>De acuerdo con lo programado</v>
      </c>
      <c r="AC79" s="575"/>
      <c r="AD79" s="575">
        <v>1</v>
      </c>
      <c r="AE79" s="575">
        <v>0</v>
      </c>
      <c r="AF79" s="567">
        <f t="shared" si="8"/>
        <v>0</v>
      </c>
      <c r="AG79" s="568" t="str">
        <f t="shared" si="9"/>
        <v>En riesgo cumplimiento</v>
      </c>
      <c r="AH79" s="575"/>
      <c r="AI79" s="575"/>
      <c r="AJ79" s="575"/>
      <c r="AK79" s="576"/>
      <c r="AL79" s="576"/>
      <c r="AM79" s="575"/>
      <c r="AN79" s="575"/>
      <c r="AO79" s="575"/>
      <c r="AP79" s="575"/>
      <c r="AQ79" s="575"/>
    </row>
    <row r="80" spans="1:43" ht="35.25" customHeight="1" thickTop="1" thickBot="1">
      <c r="A80" s="563">
        <v>8.1</v>
      </c>
      <c r="B80" s="564"/>
      <c r="C80" s="564"/>
      <c r="D80" s="564"/>
      <c r="E80" s="564"/>
      <c r="F80" s="587" t="s">
        <v>1279</v>
      </c>
      <c r="G80" s="588">
        <v>0</v>
      </c>
      <c r="H80" s="588">
        <v>0</v>
      </c>
      <c r="I80" s="567" t="str">
        <f t="shared" si="10"/>
        <v>No hay Programación</v>
      </c>
      <c r="J80" s="568" t="str">
        <f t="shared" si="11"/>
        <v>De acuerdo con lo programado</v>
      </c>
      <c r="K80" s="588"/>
      <c r="L80" s="581"/>
      <c r="M80" s="579"/>
      <c r="N80" s="572"/>
      <c r="O80" s="582"/>
      <c r="P80" s="581"/>
      <c r="Q80" s="579"/>
      <c r="R80" s="572"/>
      <c r="S80" s="582"/>
      <c r="T80" s="583"/>
      <c r="U80" s="579"/>
      <c r="V80" s="572"/>
      <c r="W80" s="582"/>
      <c r="X80" s="575"/>
      <c r="Y80" s="580">
        <v>0</v>
      </c>
      <c r="Z80" s="580">
        <v>0</v>
      </c>
      <c r="AA80" s="567" t="str">
        <f t="shared" si="12"/>
        <v>No hay Programación</v>
      </c>
      <c r="AB80" s="568" t="str">
        <f t="shared" si="13"/>
        <v>De acuerdo con lo programado</v>
      </c>
      <c r="AC80" s="575"/>
      <c r="AD80" s="575">
        <v>0</v>
      </c>
      <c r="AE80" s="575">
        <v>0</v>
      </c>
      <c r="AF80" s="567" t="str">
        <f t="shared" si="8"/>
        <v>No hay Programación</v>
      </c>
      <c r="AG80" s="568" t="str">
        <f t="shared" si="9"/>
        <v>De acuerdo con lo programado</v>
      </c>
      <c r="AH80" s="575"/>
      <c r="AI80" s="575"/>
      <c r="AJ80" s="575"/>
      <c r="AK80" s="576"/>
      <c r="AL80" s="576"/>
      <c r="AM80" s="575"/>
      <c r="AN80" s="575"/>
      <c r="AO80" s="575"/>
      <c r="AP80" s="575"/>
      <c r="AQ80" s="575"/>
    </row>
    <row r="81" spans="1:43" ht="35.25" customHeight="1" thickTop="1" thickBot="1">
      <c r="A81" s="563">
        <v>8.1999999999999993</v>
      </c>
      <c r="B81" s="564"/>
      <c r="C81" s="564"/>
      <c r="D81" s="564"/>
      <c r="E81" s="564"/>
      <c r="F81" s="577" t="s">
        <v>1280</v>
      </c>
      <c r="G81" s="578">
        <v>0</v>
      </c>
      <c r="H81" s="578">
        <v>0</v>
      </c>
      <c r="I81" s="567" t="str">
        <f t="shared" si="10"/>
        <v>No hay Programación</v>
      </c>
      <c r="J81" s="568" t="str">
        <f t="shared" si="11"/>
        <v>De acuerdo con lo programado</v>
      </c>
      <c r="K81" s="578"/>
      <c r="L81" s="581"/>
      <c r="M81" s="579"/>
      <c r="N81" s="572"/>
      <c r="O81" s="582"/>
      <c r="P81" s="581"/>
      <c r="Q81" s="579"/>
      <c r="R81" s="572"/>
      <c r="S81" s="582"/>
      <c r="T81" s="583"/>
      <c r="U81" s="579"/>
      <c r="V81" s="572"/>
      <c r="W81" s="582"/>
      <c r="X81" s="575"/>
      <c r="Y81" s="580">
        <v>0</v>
      </c>
      <c r="Z81" s="580">
        <v>0</v>
      </c>
      <c r="AA81" s="567" t="str">
        <f t="shared" si="12"/>
        <v>No hay Programación</v>
      </c>
      <c r="AB81" s="568" t="str">
        <f t="shared" si="13"/>
        <v>De acuerdo con lo programado</v>
      </c>
      <c r="AC81" s="575"/>
      <c r="AD81" s="575">
        <v>1</v>
      </c>
      <c r="AE81" s="575">
        <v>0</v>
      </c>
      <c r="AF81" s="567">
        <f t="shared" si="8"/>
        <v>0</v>
      </c>
      <c r="AG81" s="568" t="str">
        <f t="shared" si="9"/>
        <v>En riesgo cumplimiento</v>
      </c>
      <c r="AH81" s="575"/>
      <c r="AI81" s="575"/>
      <c r="AJ81" s="575"/>
      <c r="AK81" s="576"/>
      <c r="AL81" s="576"/>
      <c r="AM81" s="575"/>
      <c r="AN81" s="575"/>
      <c r="AO81" s="575"/>
      <c r="AP81" s="575"/>
      <c r="AQ81" s="575"/>
    </row>
    <row r="82" spans="1:43" ht="35.25" customHeight="1" thickTop="1" thickBot="1">
      <c r="A82" s="563">
        <v>8.1999999999999993</v>
      </c>
      <c r="B82" s="564"/>
      <c r="C82" s="564"/>
      <c r="D82" s="564"/>
      <c r="E82" s="564"/>
      <c r="F82" s="577" t="s">
        <v>1280</v>
      </c>
      <c r="G82" s="578">
        <v>0</v>
      </c>
      <c r="H82" s="578">
        <v>0</v>
      </c>
      <c r="I82" s="567" t="str">
        <f t="shared" si="10"/>
        <v>No hay Programación</v>
      </c>
      <c r="J82" s="568" t="str">
        <f t="shared" si="11"/>
        <v>De acuerdo con lo programado</v>
      </c>
      <c r="K82" s="578"/>
      <c r="L82" s="581"/>
      <c r="M82" s="579"/>
      <c r="N82" s="572"/>
      <c r="O82" s="582"/>
      <c r="P82" s="581"/>
      <c r="Q82" s="579"/>
      <c r="R82" s="572"/>
      <c r="S82" s="582"/>
      <c r="T82" s="583"/>
      <c r="U82" s="579"/>
      <c r="V82" s="572"/>
      <c r="W82" s="582"/>
      <c r="X82" s="575"/>
      <c r="Y82" s="580">
        <v>0</v>
      </c>
      <c r="Z82" s="580">
        <v>0</v>
      </c>
      <c r="AA82" s="567" t="str">
        <f t="shared" si="12"/>
        <v>No hay Programación</v>
      </c>
      <c r="AB82" s="568" t="str">
        <f t="shared" si="13"/>
        <v>De acuerdo con lo programado</v>
      </c>
      <c r="AC82" s="575"/>
      <c r="AD82" s="575">
        <v>0</v>
      </c>
      <c r="AE82" s="575">
        <v>0</v>
      </c>
      <c r="AF82" s="567" t="str">
        <f t="shared" si="8"/>
        <v>No hay Programación</v>
      </c>
      <c r="AG82" s="568" t="str">
        <f t="shared" si="9"/>
        <v>De acuerdo con lo programado</v>
      </c>
      <c r="AH82" s="575"/>
      <c r="AI82" s="575"/>
      <c r="AJ82" s="575"/>
      <c r="AK82" s="576"/>
      <c r="AL82" s="576"/>
      <c r="AM82" s="575"/>
      <c r="AN82" s="575"/>
      <c r="AO82" s="575"/>
      <c r="AP82" s="575"/>
      <c r="AQ82" s="575"/>
    </row>
    <row r="83" spans="1:43" ht="35.25" customHeight="1" thickTop="1" thickBot="1">
      <c r="A83" s="563">
        <v>8.3000000000000007</v>
      </c>
      <c r="B83" s="564"/>
      <c r="C83" s="564"/>
      <c r="D83" s="564"/>
      <c r="E83" s="564"/>
      <c r="F83" s="587" t="s">
        <v>1281</v>
      </c>
      <c r="G83" s="588">
        <v>0</v>
      </c>
      <c r="H83" s="588">
        <v>0</v>
      </c>
      <c r="I83" s="567" t="str">
        <f t="shared" si="10"/>
        <v>No hay Programación</v>
      </c>
      <c r="J83" s="568" t="str">
        <f t="shared" si="11"/>
        <v>De acuerdo con lo programado</v>
      </c>
      <c r="K83" s="588"/>
      <c r="L83" s="581"/>
      <c r="M83" s="579"/>
      <c r="N83" s="572"/>
      <c r="O83" s="582"/>
      <c r="P83" s="581"/>
      <c r="Q83" s="579"/>
      <c r="R83" s="572"/>
      <c r="S83" s="582"/>
      <c r="T83" s="583"/>
      <c r="U83" s="579"/>
      <c r="V83" s="572"/>
      <c r="W83" s="582"/>
      <c r="X83" s="575"/>
      <c r="Y83" s="580">
        <v>0</v>
      </c>
      <c r="Z83" s="580">
        <v>0</v>
      </c>
      <c r="AA83" s="567" t="str">
        <f t="shared" si="12"/>
        <v>No hay Programación</v>
      </c>
      <c r="AB83" s="568" t="str">
        <f t="shared" si="13"/>
        <v>De acuerdo con lo programado</v>
      </c>
      <c r="AC83" s="575"/>
      <c r="AD83" s="575">
        <v>0</v>
      </c>
      <c r="AE83" s="575">
        <v>0</v>
      </c>
      <c r="AF83" s="567" t="str">
        <f t="shared" si="8"/>
        <v>No hay Programación</v>
      </c>
      <c r="AG83" s="568" t="str">
        <f t="shared" si="9"/>
        <v>De acuerdo con lo programado</v>
      </c>
      <c r="AH83" s="575"/>
      <c r="AI83" s="575"/>
      <c r="AJ83" s="575"/>
      <c r="AK83" s="576"/>
      <c r="AL83" s="576"/>
      <c r="AM83" s="575"/>
      <c r="AN83" s="575"/>
      <c r="AO83" s="575"/>
      <c r="AP83" s="575"/>
      <c r="AQ83" s="575"/>
    </row>
    <row r="84" spans="1:43" ht="35.25" customHeight="1" thickTop="1" thickBot="1">
      <c r="A84" s="563">
        <v>8.3000000000000007</v>
      </c>
      <c r="B84" s="564"/>
      <c r="C84" s="564"/>
      <c r="D84" s="564"/>
      <c r="E84" s="564"/>
      <c r="F84" s="587" t="s">
        <v>1281</v>
      </c>
      <c r="G84" s="588">
        <v>0</v>
      </c>
      <c r="H84" s="588">
        <v>0</v>
      </c>
      <c r="I84" s="567" t="str">
        <f t="shared" si="10"/>
        <v>No hay Programación</v>
      </c>
      <c r="J84" s="568" t="str">
        <f t="shared" si="11"/>
        <v>De acuerdo con lo programado</v>
      </c>
      <c r="K84" s="588"/>
      <c r="L84" s="581"/>
      <c r="M84" s="579"/>
      <c r="N84" s="572"/>
      <c r="O84" s="582"/>
      <c r="P84" s="581"/>
      <c r="Q84" s="579"/>
      <c r="R84" s="572"/>
      <c r="S84" s="582"/>
      <c r="T84" s="583"/>
      <c r="U84" s="579"/>
      <c r="V84" s="572"/>
      <c r="W84" s="582"/>
      <c r="X84" s="575"/>
      <c r="Y84" s="580">
        <v>0</v>
      </c>
      <c r="Z84" s="580">
        <v>0</v>
      </c>
      <c r="AA84" s="567" t="str">
        <f t="shared" si="12"/>
        <v>No hay Programación</v>
      </c>
      <c r="AB84" s="568" t="str">
        <f t="shared" si="13"/>
        <v>De acuerdo con lo programado</v>
      </c>
      <c r="AC84" s="575"/>
      <c r="AD84" s="575">
        <v>0</v>
      </c>
      <c r="AE84" s="575">
        <v>0</v>
      </c>
      <c r="AF84" s="567" t="str">
        <f t="shared" si="8"/>
        <v>No hay Programación</v>
      </c>
      <c r="AG84" s="568" t="str">
        <f t="shared" si="9"/>
        <v>De acuerdo con lo programado</v>
      </c>
      <c r="AH84" s="575"/>
      <c r="AI84" s="575"/>
      <c r="AJ84" s="575"/>
      <c r="AK84" s="576"/>
      <c r="AL84" s="576"/>
      <c r="AM84" s="575"/>
      <c r="AN84" s="575"/>
      <c r="AO84" s="575"/>
      <c r="AP84" s="575"/>
      <c r="AQ84" s="575"/>
    </row>
    <row r="85" spans="1:43" ht="35.25" customHeight="1" thickTop="1" thickBot="1">
      <c r="A85" s="563">
        <v>8.4</v>
      </c>
      <c r="B85" s="564"/>
      <c r="C85" s="564"/>
      <c r="D85" s="564"/>
      <c r="E85" s="564"/>
      <c r="F85" s="577" t="s">
        <v>1282</v>
      </c>
      <c r="G85" s="578">
        <v>0</v>
      </c>
      <c r="H85" s="578">
        <v>0</v>
      </c>
      <c r="I85" s="567" t="str">
        <f t="shared" si="10"/>
        <v>No hay Programación</v>
      </c>
      <c r="J85" s="568" t="str">
        <f t="shared" si="11"/>
        <v>De acuerdo con lo programado</v>
      </c>
      <c r="K85" s="578"/>
      <c r="L85" s="581"/>
      <c r="M85" s="579"/>
      <c r="N85" s="572"/>
      <c r="O85" s="582"/>
      <c r="P85" s="581"/>
      <c r="Q85" s="579"/>
      <c r="R85" s="572"/>
      <c r="S85" s="582"/>
      <c r="T85" s="583"/>
      <c r="U85" s="579"/>
      <c r="V85" s="572"/>
      <c r="W85" s="582"/>
      <c r="X85" s="575"/>
      <c r="Y85" s="580">
        <v>0</v>
      </c>
      <c r="Z85" s="580">
        <v>0</v>
      </c>
      <c r="AA85" s="567" t="str">
        <f t="shared" si="12"/>
        <v>No hay Programación</v>
      </c>
      <c r="AB85" s="568" t="str">
        <f t="shared" si="13"/>
        <v>De acuerdo con lo programado</v>
      </c>
      <c r="AC85" s="575"/>
      <c r="AD85" s="575">
        <v>0</v>
      </c>
      <c r="AE85" s="575">
        <v>0</v>
      </c>
      <c r="AF85" s="567" t="str">
        <f t="shared" si="8"/>
        <v>No hay Programación</v>
      </c>
      <c r="AG85" s="568" t="str">
        <f t="shared" si="9"/>
        <v>De acuerdo con lo programado</v>
      </c>
      <c r="AH85" s="575"/>
      <c r="AI85" s="575"/>
      <c r="AJ85" s="575"/>
      <c r="AK85" s="576"/>
      <c r="AL85" s="576"/>
      <c r="AM85" s="575"/>
      <c r="AN85" s="575"/>
      <c r="AO85" s="575"/>
      <c r="AP85" s="575"/>
      <c r="AQ85" s="575"/>
    </row>
    <row r="86" spans="1:43" ht="35.25" customHeight="1" thickTop="1" thickBot="1">
      <c r="A86" s="563">
        <v>8.4</v>
      </c>
      <c r="B86" s="564"/>
      <c r="C86" s="564"/>
      <c r="D86" s="564"/>
      <c r="E86" s="564"/>
      <c r="F86" s="577" t="s">
        <v>1282</v>
      </c>
      <c r="G86" s="578">
        <v>0</v>
      </c>
      <c r="H86" s="578">
        <v>0</v>
      </c>
      <c r="I86" s="567" t="str">
        <f t="shared" si="10"/>
        <v>No hay Programación</v>
      </c>
      <c r="J86" s="568" t="str">
        <f t="shared" si="11"/>
        <v>De acuerdo con lo programado</v>
      </c>
      <c r="K86" s="578"/>
      <c r="L86" s="581"/>
      <c r="M86" s="579"/>
      <c r="N86" s="572"/>
      <c r="O86" s="582"/>
      <c r="P86" s="581"/>
      <c r="Q86" s="579"/>
      <c r="R86" s="572"/>
      <c r="S86" s="582"/>
      <c r="T86" s="583"/>
      <c r="U86" s="579"/>
      <c r="V86" s="572"/>
      <c r="W86" s="582"/>
      <c r="X86" s="575"/>
      <c r="Y86" s="580">
        <v>0</v>
      </c>
      <c r="Z86" s="580">
        <v>0</v>
      </c>
      <c r="AA86" s="567" t="str">
        <f t="shared" si="12"/>
        <v>No hay Programación</v>
      </c>
      <c r="AB86" s="568" t="str">
        <f t="shared" si="13"/>
        <v>De acuerdo con lo programado</v>
      </c>
      <c r="AC86" s="575"/>
      <c r="AD86" s="575">
        <v>0</v>
      </c>
      <c r="AE86" s="575">
        <v>0</v>
      </c>
      <c r="AF86" s="567" t="str">
        <f t="shared" si="8"/>
        <v>No hay Programación</v>
      </c>
      <c r="AG86" s="568" t="str">
        <f t="shared" si="9"/>
        <v>De acuerdo con lo programado</v>
      </c>
      <c r="AH86" s="575"/>
      <c r="AI86" s="575"/>
      <c r="AJ86" s="575"/>
      <c r="AK86" s="576"/>
      <c r="AL86" s="576"/>
      <c r="AM86" s="575"/>
      <c r="AN86" s="575"/>
      <c r="AO86" s="575"/>
      <c r="AP86" s="575"/>
      <c r="AQ86" s="575"/>
    </row>
    <row r="87" spans="1:43" ht="35.25" customHeight="1" thickTop="1" thickBot="1">
      <c r="A87" s="563">
        <v>8.5</v>
      </c>
      <c r="B87" s="564"/>
      <c r="C87" s="564"/>
      <c r="D87" s="564"/>
      <c r="E87" s="564"/>
      <c r="F87" s="577" t="s">
        <v>1283</v>
      </c>
      <c r="G87" s="578">
        <v>0</v>
      </c>
      <c r="H87" s="578">
        <v>0</v>
      </c>
      <c r="I87" s="567" t="str">
        <f t="shared" si="10"/>
        <v>No hay Programación</v>
      </c>
      <c r="J87" s="568" t="str">
        <f t="shared" si="11"/>
        <v>De acuerdo con lo programado</v>
      </c>
      <c r="K87" s="578"/>
      <c r="L87" s="581"/>
      <c r="M87" s="579"/>
      <c r="N87" s="572"/>
      <c r="O87" s="582"/>
      <c r="P87" s="581"/>
      <c r="Q87" s="579"/>
      <c r="R87" s="572"/>
      <c r="S87" s="582"/>
      <c r="T87" s="583"/>
      <c r="U87" s="579"/>
      <c r="V87" s="572"/>
      <c r="W87" s="582"/>
      <c r="X87" s="575"/>
      <c r="Y87" s="580">
        <v>0</v>
      </c>
      <c r="Z87" s="580">
        <v>0</v>
      </c>
      <c r="AA87" s="567" t="str">
        <f t="shared" si="12"/>
        <v>No hay Programación</v>
      </c>
      <c r="AB87" s="568" t="str">
        <f t="shared" si="13"/>
        <v>De acuerdo con lo programado</v>
      </c>
      <c r="AC87" s="575"/>
      <c r="AD87" s="575">
        <v>0</v>
      </c>
      <c r="AE87" s="575">
        <v>0</v>
      </c>
      <c r="AF87" s="567" t="str">
        <f t="shared" si="8"/>
        <v>No hay Programación</v>
      </c>
      <c r="AG87" s="568" t="str">
        <f t="shared" si="9"/>
        <v>De acuerdo con lo programado</v>
      </c>
      <c r="AH87" s="575"/>
      <c r="AI87" s="575"/>
      <c r="AJ87" s="575"/>
      <c r="AK87" s="576"/>
      <c r="AL87" s="576"/>
      <c r="AM87" s="575"/>
      <c r="AN87" s="575"/>
      <c r="AO87" s="575"/>
      <c r="AP87" s="575"/>
      <c r="AQ87" s="575"/>
    </row>
    <row r="88" spans="1:43" ht="35.25" customHeight="1" thickTop="1" thickBot="1">
      <c r="A88" s="563">
        <v>8.5</v>
      </c>
      <c r="B88" s="564"/>
      <c r="C88" s="564"/>
      <c r="D88" s="564"/>
      <c r="E88" s="564"/>
      <c r="F88" s="577" t="s">
        <v>1283</v>
      </c>
      <c r="G88" s="578">
        <v>0</v>
      </c>
      <c r="H88" s="578">
        <v>0</v>
      </c>
      <c r="I88" s="567" t="str">
        <f t="shared" si="10"/>
        <v>No hay Programación</v>
      </c>
      <c r="J88" s="568" t="str">
        <f t="shared" si="11"/>
        <v>De acuerdo con lo programado</v>
      </c>
      <c r="K88" s="578"/>
      <c r="L88" s="581"/>
      <c r="M88" s="579"/>
      <c r="N88" s="572"/>
      <c r="O88" s="582"/>
      <c r="P88" s="581"/>
      <c r="Q88" s="579"/>
      <c r="R88" s="572"/>
      <c r="S88" s="582"/>
      <c r="T88" s="583"/>
      <c r="U88" s="579"/>
      <c r="V88" s="572"/>
      <c r="W88" s="582"/>
      <c r="X88" s="575"/>
      <c r="Y88" s="580"/>
      <c r="Z88" s="580"/>
      <c r="AA88" s="567" t="str">
        <f t="shared" si="12"/>
        <v>No hay ejecución</v>
      </c>
      <c r="AB88" s="568" t="str">
        <f t="shared" si="13"/>
        <v>NA</v>
      </c>
      <c r="AC88" s="575"/>
      <c r="AD88" s="575">
        <v>0</v>
      </c>
      <c r="AE88" s="575">
        <v>0</v>
      </c>
      <c r="AF88" s="567" t="str">
        <f t="shared" si="8"/>
        <v>No hay Programación</v>
      </c>
      <c r="AG88" s="568" t="str">
        <f t="shared" si="9"/>
        <v>De acuerdo con lo programado</v>
      </c>
      <c r="AH88" s="575"/>
      <c r="AI88" s="575"/>
      <c r="AJ88" s="575"/>
      <c r="AK88" s="576"/>
      <c r="AL88" s="576"/>
      <c r="AM88" s="575"/>
      <c r="AN88" s="575"/>
      <c r="AO88" s="575"/>
      <c r="AP88" s="575"/>
      <c r="AQ88" s="575"/>
    </row>
    <row r="89" spans="1:43" ht="35.25" customHeight="1" thickTop="1" thickBot="1">
      <c r="A89" s="563">
        <v>9</v>
      </c>
      <c r="B89" s="564"/>
      <c r="C89" s="564"/>
      <c r="D89" s="564"/>
      <c r="E89" s="564"/>
      <c r="F89" s="584" t="s">
        <v>1284</v>
      </c>
      <c r="G89" s="585"/>
      <c r="H89" s="585"/>
      <c r="I89" s="567" t="str">
        <f t="shared" si="10"/>
        <v>No hay ejecución</v>
      </c>
      <c r="J89" s="568" t="str">
        <f t="shared" si="11"/>
        <v>NA</v>
      </c>
      <c r="K89" s="586"/>
      <c r="L89" s="581"/>
      <c r="M89" s="579"/>
      <c r="N89" s="572"/>
      <c r="O89" s="582"/>
      <c r="P89" s="581"/>
      <c r="Q89" s="579"/>
      <c r="R89" s="572"/>
      <c r="S89" s="582"/>
      <c r="T89" s="583"/>
      <c r="U89" s="579"/>
      <c r="V89" s="572"/>
      <c r="W89" s="582"/>
      <c r="X89" s="575"/>
      <c r="Y89" s="580"/>
      <c r="Z89" s="580"/>
      <c r="AA89" s="567" t="str">
        <f t="shared" si="12"/>
        <v>No hay ejecución</v>
      </c>
      <c r="AB89" s="568" t="str">
        <f t="shared" si="13"/>
        <v>NA</v>
      </c>
      <c r="AC89" s="575"/>
      <c r="AD89" s="575"/>
      <c r="AE89" s="575"/>
      <c r="AF89" s="567" t="str">
        <f t="shared" si="8"/>
        <v>No hay ejecución</v>
      </c>
      <c r="AG89" s="568" t="str">
        <f t="shared" si="9"/>
        <v>NA</v>
      </c>
      <c r="AH89" s="575"/>
      <c r="AI89" s="575"/>
      <c r="AJ89" s="575"/>
      <c r="AK89" s="576"/>
      <c r="AL89" s="576"/>
      <c r="AM89" s="575"/>
      <c r="AN89" s="575"/>
      <c r="AO89" s="575"/>
      <c r="AP89" s="575"/>
      <c r="AQ89" s="575"/>
    </row>
    <row r="90" spans="1:43" ht="35.25" customHeight="1" thickTop="1" thickBot="1">
      <c r="A90" s="563">
        <v>9.1</v>
      </c>
      <c r="B90" s="564">
        <v>0</v>
      </c>
      <c r="C90" s="564">
        <v>0</v>
      </c>
      <c r="D90" s="564">
        <v>0</v>
      </c>
      <c r="E90" s="564">
        <v>0</v>
      </c>
      <c r="F90" s="577" t="s">
        <v>1285</v>
      </c>
      <c r="G90" s="578">
        <v>0</v>
      </c>
      <c r="H90" s="578">
        <v>0</v>
      </c>
      <c r="I90" s="567" t="str">
        <f t="shared" si="10"/>
        <v>No hay Programación</v>
      </c>
      <c r="J90" s="568" t="str">
        <f t="shared" si="11"/>
        <v>De acuerdo con lo programado</v>
      </c>
      <c r="K90" s="578"/>
      <c r="L90" s="581"/>
      <c r="M90" s="579"/>
      <c r="N90" s="572"/>
      <c r="O90" s="582"/>
      <c r="P90" s="581"/>
      <c r="Q90" s="579"/>
      <c r="R90" s="572"/>
      <c r="S90" s="582"/>
      <c r="T90" s="583"/>
      <c r="U90" s="579"/>
      <c r="V90" s="572"/>
      <c r="W90" s="582"/>
      <c r="X90" s="575"/>
      <c r="Y90" s="580">
        <v>0</v>
      </c>
      <c r="Z90" s="580">
        <v>0</v>
      </c>
      <c r="AA90" s="567" t="str">
        <f t="shared" si="12"/>
        <v>No hay Programación</v>
      </c>
      <c r="AB90" s="568" t="str">
        <f t="shared" si="13"/>
        <v>De acuerdo con lo programado</v>
      </c>
      <c r="AC90" s="575"/>
      <c r="AD90" s="575">
        <v>0</v>
      </c>
      <c r="AE90" s="575">
        <v>0</v>
      </c>
      <c r="AF90" s="567" t="str">
        <f t="shared" si="8"/>
        <v>No hay Programación</v>
      </c>
      <c r="AG90" s="568" t="str">
        <f t="shared" si="9"/>
        <v>De acuerdo con lo programado</v>
      </c>
      <c r="AH90" s="575"/>
      <c r="AI90" s="575"/>
      <c r="AJ90" s="575"/>
      <c r="AK90" s="576"/>
      <c r="AL90" s="576"/>
      <c r="AM90" s="575"/>
      <c r="AN90" s="575"/>
      <c r="AO90" s="575"/>
      <c r="AP90" s="575"/>
      <c r="AQ90" s="575"/>
    </row>
    <row r="91" spans="1:43" ht="35.25" customHeight="1" thickTop="1" thickBot="1">
      <c r="A91" s="563">
        <v>9.1</v>
      </c>
      <c r="B91" s="564"/>
      <c r="C91" s="564"/>
      <c r="D91" s="564"/>
      <c r="E91" s="564"/>
      <c r="F91" s="577" t="s">
        <v>1285</v>
      </c>
      <c r="G91" s="578">
        <v>0</v>
      </c>
      <c r="H91" s="578">
        <v>0</v>
      </c>
      <c r="I91" s="567" t="str">
        <f t="shared" si="10"/>
        <v>No hay Programación</v>
      </c>
      <c r="J91" s="568" t="str">
        <f t="shared" si="11"/>
        <v>De acuerdo con lo programado</v>
      </c>
      <c r="K91" s="578"/>
      <c r="L91" s="581"/>
      <c r="M91" s="579"/>
      <c r="N91" s="572"/>
      <c r="O91" s="582"/>
      <c r="P91" s="581"/>
      <c r="Q91" s="579"/>
      <c r="R91" s="572"/>
      <c r="S91" s="582"/>
      <c r="T91" s="583"/>
      <c r="U91" s="579"/>
      <c r="V91" s="572"/>
      <c r="W91" s="582"/>
      <c r="X91" s="575"/>
      <c r="Y91" s="580">
        <v>0</v>
      </c>
      <c r="Z91" s="580">
        <v>0</v>
      </c>
      <c r="AA91" s="567" t="str">
        <f t="shared" si="12"/>
        <v>No hay Programación</v>
      </c>
      <c r="AB91" s="568" t="str">
        <f t="shared" si="13"/>
        <v>De acuerdo con lo programado</v>
      </c>
      <c r="AC91" s="575"/>
      <c r="AD91" s="575">
        <v>0</v>
      </c>
      <c r="AE91" s="575">
        <v>0</v>
      </c>
      <c r="AF91" s="567" t="str">
        <f t="shared" si="8"/>
        <v>No hay Programación</v>
      </c>
      <c r="AG91" s="568" t="str">
        <f t="shared" si="9"/>
        <v>De acuerdo con lo programado</v>
      </c>
      <c r="AH91" s="575"/>
      <c r="AI91" s="575"/>
      <c r="AJ91" s="575"/>
      <c r="AK91" s="576"/>
      <c r="AL91" s="576"/>
      <c r="AM91" s="575"/>
      <c r="AN91" s="575"/>
      <c r="AO91" s="575"/>
      <c r="AP91" s="575"/>
      <c r="AQ91" s="575"/>
    </row>
    <row r="92" spans="1:43" ht="35.25" customHeight="1" thickTop="1" thickBot="1">
      <c r="A92" s="563">
        <v>10</v>
      </c>
      <c r="B92" s="564">
        <v>0</v>
      </c>
      <c r="C92" s="564">
        <v>0</v>
      </c>
      <c r="D92" s="564">
        <v>0</v>
      </c>
      <c r="E92" s="564">
        <v>0</v>
      </c>
      <c r="F92" s="584" t="s">
        <v>1286</v>
      </c>
      <c r="G92" s="585"/>
      <c r="H92" s="585"/>
      <c r="I92" s="567" t="str">
        <f t="shared" si="10"/>
        <v>No hay ejecución</v>
      </c>
      <c r="J92" s="568" t="str">
        <f t="shared" si="11"/>
        <v>NA</v>
      </c>
      <c r="K92" s="586"/>
      <c r="L92" s="581"/>
      <c r="M92" s="579"/>
      <c r="N92" s="572"/>
      <c r="O92" s="582"/>
      <c r="P92" s="581"/>
      <c r="Q92" s="579"/>
      <c r="R92" s="572"/>
      <c r="S92" s="582"/>
      <c r="T92" s="583"/>
      <c r="U92" s="579"/>
      <c r="V92" s="572"/>
      <c r="W92" s="582"/>
      <c r="X92" s="575"/>
      <c r="Y92" s="580"/>
      <c r="Z92" s="580"/>
      <c r="AA92" s="567" t="str">
        <f t="shared" si="12"/>
        <v>No hay ejecución</v>
      </c>
      <c r="AB92" s="568" t="str">
        <f t="shared" si="13"/>
        <v>NA</v>
      </c>
      <c r="AC92" s="575"/>
      <c r="AD92" s="575"/>
      <c r="AE92" s="575"/>
      <c r="AF92" s="567" t="str">
        <f t="shared" si="8"/>
        <v>No hay ejecución</v>
      </c>
      <c r="AG92" s="568" t="str">
        <f t="shared" si="9"/>
        <v>NA</v>
      </c>
      <c r="AH92" s="575"/>
      <c r="AI92" s="575"/>
      <c r="AJ92" s="575"/>
      <c r="AK92" s="576"/>
      <c r="AL92" s="576"/>
      <c r="AM92" s="575"/>
      <c r="AN92" s="575"/>
      <c r="AO92" s="575"/>
      <c r="AP92" s="575"/>
      <c r="AQ92" s="575"/>
    </row>
    <row r="93" spans="1:43" ht="35.25" customHeight="1" thickTop="1" thickBot="1">
      <c r="A93" s="563">
        <v>10.1</v>
      </c>
      <c r="B93" s="564">
        <v>0</v>
      </c>
      <c r="C93" s="564">
        <v>0</v>
      </c>
      <c r="D93" s="564">
        <v>0</v>
      </c>
      <c r="E93" s="564">
        <v>0</v>
      </c>
      <c r="F93" s="577" t="s">
        <v>1287</v>
      </c>
      <c r="G93" s="578">
        <v>20</v>
      </c>
      <c r="H93" s="578">
        <v>0</v>
      </c>
      <c r="I93" s="567">
        <f t="shared" si="10"/>
        <v>0</v>
      </c>
      <c r="J93" s="568" t="str">
        <f t="shared" si="11"/>
        <v>En riesgo cumplimiento</v>
      </c>
      <c r="K93" s="578"/>
      <c r="L93" s="581"/>
      <c r="M93" s="579"/>
      <c r="N93" s="572"/>
      <c r="O93" s="582"/>
      <c r="P93" s="581"/>
      <c r="Q93" s="579"/>
      <c r="R93" s="572"/>
      <c r="S93" s="582"/>
      <c r="T93" s="583"/>
      <c r="U93" s="579"/>
      <c r="V93" s="572"/>
      <c r="W93" s="582"/>
      <c r="X93" s="575"/>
      <c r="Y93" s="580">
        <v>40</v>
      </c>
      <c r="Z93" s="580">
        <v>336</v>
      </c>
      <c r="AA93" s="567">
        <f t="shared" si="12"/>
        <v>8.4</v>
      </c>
      <c r="AB93" s="568" t="str">
        <f t="shared" si="13"/>
        <v>De acuerdo con lo programado</v>
      </c>
      <c r="AC93" s="575"/>
      <c r="AD93" s="575">
        <v>65</v>
      </c>
      <c r="AE93" s="575">
        <v>455</v>
      </c>
      <c r="AF93" s="567">
        <f t="shared" si="8"/>
        <v>7</v>
      </c>
      <c r="AG93" s="568" t="str">
        <f t="shared" si="9"/>
        <v>De acuerdo con lo programado</v>
      </c>
      <c r="AH93" s="575"/>
      <c r="AI93" s="575"/>
      <c r="AJ93" s="575"/>
      <c r="AK93" s="576"/>
      <c r="AL93" s="576"/>
      <c r="AM93" s="575"/>
      <c r="AN93" s="575"/>
      <c r="AO93" s="575"/>
      <c r="AP93" s="575"/>
      <c r="AQ93" s="575"/>
    </row>
    <row r="94" spans="1:43" ht="35.25" customHeight="1" thickTop="1" thickBot="1">
      <c r="A94" s="563">
        <v>10.1</v>
      </c>
      <c r="B94" s="564"/>
      <c r="C94" s="564"/>
      <c r="D94" s="564"/>
      <c r="E94" s="564"/>
      <c r="F94" s="577" t="s">
        <v>1287</v>
      </c>
      <c r="G94" s="578">
        <v>20</v>
      </c>
      <c r="H94" s="578">
        <v>19</v>
      </c>
      <c r="I94" s="567">
        <f t="shared" si="10"/>
        <v>0.95</v>
      </c>
      <c r="J94" s="568" t="str">
        <f t="shared" si="11"/>
        <v>De acuerdo con lo programado</v>
      </c>
      <c r="K94" s="578"/>
      <c r="L94" s="581"/>
      <c r="M94" s="579"/>
      <c r="N94" s="572"/>
      <c r="O94" s="582"/>
      <c r="P94" s="581"/>
      <c r="Q94" s="579"/>
      <c r="R94" s="572"/>
      <c r="S94" s="582"/>
      <c r="T94" s="583"/>
      <c r="U94" s="579"/>
      <c r="V94" s="572"/>
      <c r="W94" s="582"/>
      <c r="X94" s="575"/>
      <c r="Y94" s="580">
        <v>0</v>
      </c>
      <c r="Z94" s="580">
        <v>0</v>
      </c>
      <c r="AA94" s="567" t="str">
        <f t="shared" si="12"/>
        <v>No hay Programación</v>
      </c>
      <c r="AB94" s="568" t="str">
        <f t="shared" si="13"/>
        <v>De acuerdo con lo programado</v>
      </c>
      <c r="AC94" s="575"/>
      <c r="AD94" s="575">
        <v>0</v>
      </c>
      <c r="AE94" s="575">
        <v>0</v>
      </c>
      <c r="AF94" s="567" t="str">
        <f t="shared" si="8"/>
        <v>No hay Programación</v>
      </c>
      <c r="AG94" s="568" t="str">
        <f t="shared" si="9"/>
        <v>De acuerdo con lo programado</v>
      </c>
      <c r="AH94" s="575"/>
      <c r="AI94" s="575"/>
      <c r="AJ94" s="575"/>
      <c r="AK94" s="576"/>
      <c r="AL94" s="576"/>
      <c r="AM94" s="575"/>
      <c r="AN94" s="575"/>
      <c r="AO94" s="575"/>
      <c r="AP94" s="575"/>
      <c r="AQ94" s="575"/>
    </row>
    <row r="95" spans="1:43" ht="35.25" customHeight="1" thickTop="1" thickBot="1">
      <c r="A95" s="563">
        <v>10.1</v>
      </c>
      <c r="B95" s="564"/>
      <c r="C95" s="564"/>
      <c r="D95" s="564"/>
      <c r="E95" s="564"/>
      <c r="F95" s="577" t="s">
        <v>1287</v>
      </c>
      <c r="G95" s="578">
        <v>20</v>
      </c>
      <c r="H95" s="578">
        <v>35</v>
      </c>
      <c r="I95" s="567">
        <f t="shared" si="10"/>
        <v>1.75</v>
      </c>
      <c r="J95" s="568" t="str">
        <f t="shared" si="11"/>
        <v>De acuerdo con lo programado</v>
      </c>
      <c r="K95" s="578"/>
      <c r="L95" s="581"/>
      <c r="M95" s="579"/>
      <c r="N95" s="572"/>
      <c r="O95" s="582"/>
      <c r="P95" s="581"/>
      <c r="Q95" s="579"/>
      <c r="R95" s="572"/>
      <c r="S95" s="582"/>
      <c r="T95" s="583"/>
      <c r="U95" s="579"/>
      <c r="V95" s="572"/>
      <c r="W95" s="582"/>
      <c r="X95" s="575"/>
      <c r="Y95" s="580">
        <v>0</v>
      </c>
      <c r="Z95" s="580">
        <v>0</v>
      </c>
      <c r="AA95" s="567" t="str">
        <f t="shared" si="12"/>
        <v>No hay Programación</v>
      </c>
      <c r="AB95" s="568" t="str">
        <f t="shared" si="13"/>
        <v>De acuerdo con lo programado</v>
      </c>
      <c r="AC95" s="575"/>
      <c r="AD95" s="575">
        <v>0</v>
      </c>
      <c r="AE95" s="575">
        <v>0</v>
      </c>
      <c r="AF95" s="567" t="str">
        <f t="shared" si="8"/>
        <v>No hay Programación</v>
      </c>
      <c r="AG95" s="568" t="str">
        <f t="shared" si="9"/>
        <v>De acuerdo con lo programado</v>
      </c>
      <c r="AH95" s="575"/>
      <c r="AI95" s="575"/>
      <c r="AJ95" s="575"/>
      <c r="AK95" s="576"/>
      <c r="AL95" s="576"/>
      <c r="AM95" s="575"/>
      <c r="AN95" s="575"/>
      <c r="AO95" s="575"/>
      <c r="AP95" s="575"/>
      <c r="AQ95" s="575"/>
    </row>
    <row r="96" spans="1:43" ht="35.25" customHeight="1" thickTop="1" thickBot="1">
      <c r="A96" s="563">
        <v>10.1</v>
      </c>
      <c r="B96" s="564"/>
      <c r="C96" s="564"/>
      <c r="D96" s="564"/>
      <c r="E96" s="564"/>
      <c r="F96" s="577" t="s">
        <v>1287</v>
      </c>
      <c r="G96" s="578">
        <v>20</v>
      </c>
      <c r="H96" s="578">
        <v>46</v>
      </c>
      <c r="I96" s="567">
        <f t="shared" si="10"/>
        <v>2.2999999999999998</v>
      </c>
      <c r="J96" s="568" t="str">
        <f t="shared" si="11"/>
        <v>De acuerdo con lo programado</v>
      </c>
      <c r="K96" s="578"/>
      <c r="L96" s="581"/>
      <c r="M96" s="579"/>
      <c r="N96" s="572"/>
      <c r="O96" s="582"/>
      <c r="P96" s="581"/>
      <c r="Q96" s="579"/>
      <c r="R96" s="572"/>
      <c r="S96" s="582"/>
      <c r="T96" s="583"/>
      <c r="U96" s="579"/>
      <c r="V96" s="572"/>
      <c r="W96" s="582"/>
      <c r="X96" s="575"/>
      <c r="Y96" s="580">
        <v>0</v>
      </c>
      <c r="Z96" s="580">
        <v>0</v>
      </c>
      <c r="AA96" s="567" t="str">
        <f t="shared" si="12"/>
        <v>No hay Programación</v>
      </c>
      <c r="AB96" s="568" t="str">
        <f t="shared" si="13"/>
        <v>De acuerdo con lo programado</v>
      </c>
      <c r="AC96" s="575"/>
      <c r="AD96" s="575">
        <v>0</v>
      </c>
      <c r="AE96" s="575">
        <v>0</v>
      </c>
      <c r="AF96" s="567" t="str">
        <f t="shared" si="8"/>
        <v>No hay Programación</v>
      </c>
      <c r="AG96" s="568" t="str">
        <f t="shared" si="9"/>
        <v>De acuerdo con lo programado</v>
      </c>
      <c r="AH96" s="575"/>
      <c r="AI96" s="575"/>
      <c r="AJ96" s="575"/>
      <c r="AK96" s="576"/>
      <c r="AL96" s="576"/>
      <c r="AM96" s="575"/>
      <c r="AN96" s="575"/>
      <c r="AO96" s="575"/>
      <c r="AP96" s="575"/>
      <c r="AQ96" s="575"/>
    </row>
    <row r="97" spans="1:43" ht="35.25" customHeight="1" thickTop="1" thickBot="1">
      <c r="A97" s="563">
        <v>10.1</v>
      </c>
      <c r="B97" s="564"/>
      <c r="C97" s="564"/>
      <c r="D97" s="564"/>
      <c r="E97" s="564"/>
      <c r="F97" s="577" t="s">
        <v>1287</v>
      </c>
      <c r="G97" s="578">
        <v>10</v>
      </c>
      <c r="H97" s="578">
        <v>0</v>
      </c>
      <c r="I97" s="567">
        <f t="shared" si="10"/>
        <v>0</v>
      </c>
      <c r="J97" s="568" t="str">
        <f t="shared" si="11"/>
        <v>En riesgo cumplimiento</v>
      </c>
      <c r="K97" s="578"/>
      <c r="L97" s="581"/>
      <c r="M97" s="579"/>
      <c r="N97" s="572"/>
      <c r="O97" s="582"/>
      <c r="P97" s="581"/>
      <c r="Q97" s="579"/>
      <c r="R97" s="572"/>
      <c r="S97" s="582"/>
      <c r="T97" s="583"/>
      <c r="U97" s="579"/>
      <c r="V97" s="572"/>
      <c r="W97" s="582"/>
      <c r="X97" s="575"/>
      <c r="Y97" s="580">
        <v>0</v>
      </c>
      <c r="Z97" s="580">
        <v>0</v>
      </c>
      <c r="AA97" s="567" t="str">
        <f t="shared" si="12"/>
        <v>No hay Programación</v>
      </c>
      <c r="AB97" s="568" t="str">
        <f t="shared" si="13"/>
        <v>De acuerdo con lo programado</v>
      </c>
      <c r="AC97" s="575"/>
      <c r="AD97" s="575">
        <v>0</v>
      </c>
      <c r="AE97" s="575">
        <v>0</v>
      </c>
      <c r="AF97" s="567" t="str">
        <f t="shared" si="8"/>
        <v>No hay Programación</v>
      </c>
      <c r="AG97" s="568" t="str">
        <f t="shared" si="9"/>
        <v>De acuerdo con lo programado</v>
      </c>
      <c r="AH97" s="575"/>
      <c r="AI97" s="575"/>
      <c r="AJ97" s="575"/>
      <c r="AK97" s="576"/>
      <c r="AL97" s="576"/>
      <c r="AM97" s="575"/>
      <c r="AN97" s="575"/>
      <c r="AO97" s="575"/>
      <c r="AP97" s="575"/>
      <c r="AQ97" s="575"/>
    </row>
    <row r="98" spans="1:43" ht="35.25" customHeight="1" thickTop="1" thickBot="1">
      <c r="A98" s="563">
        <v>10.199999999999999</v>
      </c>
      <c r="B98" s="564">
        <v>0</v>
      </c>
      <c r="C98" s="564">
        <v>0</v>
      </c>
      <c r="D98" s="564">
        <v>0</v>
      </c>
      <c r="E98" s="564">
        <v>0</v>
      </c>
      <c r="F98" s="577" t="s">
        <v>1288</v>
      </c>
      <c r="G98" s="578">
        <v>20</v>
      </c>
      <c r="H98" s="578">
        <v>0</v>
      </c>
      <c r="I98" s="567">
        <f t="shared" si="10"/>
        <v>0</v>
      </c>
      <c r="J98" s="568" t="str">
        <f t="shared" si="11"/>
        <v>En riesgo cumplimiento</v>
      </c>
      <c r="K98" s="578"/>
      <c r="L98" s="581"/>
      <c r="M98" s="579"/>
      <c r="N98" s="572"/>
      <c r="O98" s="582"/>
      <c r="P98" s="581"/>
      <c r="Q98" s="579"/>
      <c r="R98" s="572"/>
      <c r="S98" s="582"/>
      <c r="T98" s="583"/>
      <c r="U98" s="579"/>
      <c r="V98" s="572"/>
      <c r="W98" s="582"/>
      <c r="X98" s="575"/>
      <c r="Y98" s="580">
        <v>80</v>
      </c>
      <c r="Z98" s="580">
        <v>255</v>
      </c>
      <c r="AA98" s="567">
        <f t="shared" si="12"/>
        <v>3.1875</v>
      </c>
      <c r="AB98" s="568" t="str">
        <f t="shared" si="13"/>
        <v>De acuerdo con lo programado</v>
      </c>
      <c r="AC98" s="575"/>
      <c r="AD98" s="575">
        <v>0</v>
      </c>
      <c r="AE98" s="575">
        <v>0</v>
      </c>
      <c r="AF98" s="567" t="str">
        <f t="shared" si="8"/>
        <v>No hay Programación</v>
      </c>
      <c r="AG98" s="568" t="str">
        <f t="shared" si="9"/>
        <v>De acuerdo con lo programado</v>
      </c>
      <c r="AH98" s="575"/>
      <c r="AI98" s="575"/>
      <c r="AJ98" s="575"/>
      <c r="AK98" s="576"/>
      <c r="AL98" s="576"/>
      <c r="AM98" s="575"/>
      <c r="AN98" s="575"/>
      <c r="AO98" s="575"/>
      <c r="AP98" s="575"/>
      <c r="AQ98" s="575"/>
    </row>
    <row r="99" spans="1:43" ht="35.25" customHeight="1" thickTop="1" thickBot="1">
      <c r="A99" s="563">
        <v>10.199999999999999</v>
      </c>
      <c r="B99" s="564"/>
      <c r="C99" s="564"/>
      <c r="D99" s="564"/>
      <c r="E99" s="564"/>
      <c r="F99" s="577" t="s">
        <v>1288</v>
      </c>
      <c r="G99" s="578">
        <v>20</v>
      </c>
      <c r="H99" s="578">
        <v>60</v>
      </c>
      <c r="I99" s="567">
        <f t="shared" si="10"/>
        <v>3</v>
      </c>
      <c r="J99" s="568" t="str">
        <f t="shared" si="11"/>
        <v>De acuerdo con lo programado</v>
      </c>
      <c r="K99" s="578"/>
      <c r="L99" s="581"/>
      <c r="M99" s="579"/>
      <c r="N99" s="572"/>
      <c r="O99" s="582"/>
      <c r="P99" s="581"/>
      <c r="Q99" s="579"/>
      <c r="R99" s="572"/>
      <c r="S99" s="582"/>
      <c r="T99" s="583"/>
      <c r="U99" s="579"/>
      <c r="V99" s="572"/>
      <c r="W99" s="582"/>
      <c r="X99" s="575"/>
      <c r="Y99" s="580">
        <v>0</v>
      </c>
      <c r="Z99" s="580">
        <v>0</v>
      </c>
      <c r="AA99" s="567" t="str">
        <f t="shared" si="12"/>
        <v>No hay Programación</v>
      </c>
      <c r="AB99" s="568" t="str">
        <f t="shared" si="13"/>
        <v>De acuerdo con lo programado</v>
      </c>
      <c r="AC99" s="575"/>
      <c r="AD99" s="575">
        <v>0</v>
      </c>
      <c r="AE99" s="575">
        <v>0</v>
      </c>
      <c r="AF99" s="567" t="str">
        <f t="shared" si="8"/>
        <v>No hay Programación</v>
      </c>
      <c r="AG99" s="568" t="str">
        <f t="shared" si="9"/>
        <v>De acuerdo con lo programado</v>
      </c>
      <c r="AH99" s="575"/>
      <c r="AI99" s="575"/>
      <c r="AJ99" s="575"/>
      <c r="AK99" s="576"/>
      <c r="AL99" s="576"/>
      <c r="AM99" s="575"/>
      <c r="AN99" s="575"/>
      <c r="AO99" s="575"/>
      <c r="AP99" s="575"/>
      <c r="AQ99" s="575"/>
    </row>
    <row r="100" spans="1:43" ht="35.25" customHeight="1" thickTop="1" thickBot="1">
      <c r="A100" s="563">
        <v>10.199999999999999</v>
      </c>
      <c r="B100" s="564"/>
      <c r="C100" s="564"/>
      <c r="D100" s="564"/>
      <c r="E100" s="564"/>
      <c r="F100" s="577" t="s">
        <v>1288</v>
      </c>
      <c r="G100" s="578">
        <v>0</v>
      </c>
      <c r="H100" s="578">
        <v>0</v>
      </c>
      <c r="I100" s="567" t="str">
        <f t="shared" si="10"/>
        <v>No hay Programación</v>
      </c>
      <c r="J100" s="568" t="str">
        <f t="shared" si="11"/>
        <v>De acuerdo con lo programado</v>
      </c>
      <c r="K100" s="578"/>
      <c r="L100" s="581"/>
      <c r="M100" s="579"/>
      <c r="N100" s="572"/>
      <c r="O100" s="582"/>
      <c r="P100" s="581"/>
      <c r="Q100" s="579"/>
      <c r="R100" s="572"/>
      <c r="S100" s="582"/>
      <c r="T100" s="583"/>
      <c r="U100" s="579"/>
      <c r="V100" s="572"/>
      <c r="W100" s="582"/>
      <c r="X100" s="575"/>
      <c r="Y100" s="580">
        <v>0</v>
      </c>
      <c r="Z100" s="580">
        <v>0</v>
      </c>
      <c r="AA100" s="567" t="str">
        <f t="shared" si="12"/>
        <v>No hay Programación</v>
      </c>
      <c r="AB100" s="568" t="str">
        <f t="shared" si="13"/>
        <v>De acuerdo con lo programado</v>
      </c>
      <c r="AC100" s="575"/>
      <c r="AD100" s="575">
        <v>0</v>
      </c>
      <c r="AE100" s="575">
        <v>0</v>
      </c>
      <c r="AF100" s="567" t="str">
        <f t="shared" si="8"/>
        <v>No hay Programación</v>
      </c>
      <c r="AG100" s="568" t="str">
        <f t="shared" si="9"/>
        <v>De acuerdo con lo programado</v>
      </c>
      <c r="AH100" s="575"/>
      <c r="AI100" s="575"/>
      <c r="AJ100" s="575"/>
      <c r="AK100" s="576"/>
      <c r="AL100" s="576"/>
      <c r="AM100" s="575"/>
      <c r="AN100" s="575"/>
      <c r="AO100" s="575"/>
      <c r="AP100" s="575"/>
      <c r="AQ100" s="575"/>
    </row>
    <row r="101" spans="1:43" ht="35.25" customHeight="1" thickTop="1" thickBot="1">
      <c r="A101" s="563">
        <v>10.199999999999999</v>
      </c>
      <c r="B101" s="564"/>
      <c r="C101" s="564"/>
      <c r="D101" s="564"/>
      <c r="E101" s="564"/>
      <c r="F101" s="577" t="s">
        <v>1288</v>
      </c>
      <c r="G101" s="578">
        <v>0</v>
      </c>
      <c r="H101" s="578">
        <v>0</v>
      </c>
      <c r="I101" s="567" t="str">
        <f t="shared" si="10"/>
        <v>No hay Programación</v>
      </c>
      <c r="J101" s="568" t="str">
        <f t="shared" si="11"/>
        <v>De acuerdo con lo programado</v>
      </c>
      <c r="K101" s="578"/>
      <c r="L101" s="581"/>
      <c r="M101" s="579"/>
      <c r="N101" s="572"/>
      <c r="O101" s="582"/>
      <c r="P101" s="581"/>
      <c r="Q101" s="579"/>
      <c r="R101" s="572"/>
      <c r="S101" s="582"/>
      <c r="T101" s="583"/>
      <c r="U101" s="579"/>
      <c r="V101" s="572"/>
      <c r="W101" s="582"/>
      <c r="X101" s="575"/>
      <c r="Y101" s="580">
        <v>0</v>
      </c>
      <c r="Z101" s="580">
        <v>0</v>
      </c>
      <c r="AA101" s="567" t="str">
        <f t="shared" si="12"/>
        <v>No hay Programación</v>
      </c>
      <c r="AB101" s="568" t="str">
        <f t="shared" si="13"/>
        <v>De acuerdo con lo programado</v>
      </c>
      <c r="AC101" s="575"/>
      <c r="AD101" s="575">
        <v>0</v>
      </c>
      <c r="AE101" s="575">
        <v>0</v>
      </c>
      <c r="AF101" s="567" t="str">
        <f t="shared" si="8"/>
        <v>No hay Programación</v>
      </c>
      <c r="AG101" s="568" t="str">
        <f t="shared" si="9"/>
        <v>De acuerdo con lo programado</v>
      </c>
      <c r="AH101" s="575"/>
      <c r="AI101" s="575"/>
      <c r="AJ101" s="575"/>
      <c r="AK101" s="576"/>
      <c r="AL101" s="576"/>
      <c r="AM101" s="575"/>
      <c r="AN101" s="575"/>
      <c r="AO101" s="575"/>
      <c r="AP101" s="575"/>
      <c r="AQ101" s="575"/>
    </row>
    <row r="102" spans="1:43" ht="35.25" customHeight="1" thickTop="1" thickBot="1">
      <c r="A102" s="563">
        <v>10.199999999999999</v>
      </c>
      <c r="B102" s="564"/>
      <c r="C102" s="564"/>
      <c r="D102" s="564"/>
      <c r="E102" s="564"/>
      <c r="F102" s="577" t="s">
        <v>1288</v>
      </c>
      <c r="G102" s="578">
        <v>0</v>
      </c>
      <c r="H102" s="578">
        <v>0</v>
      </c>
      <c r="I102" s="567" t="str">
        <f t="shared" si="10"/>
        <v>No hay Programación</v>
      </c>
      <c r="J102" s="568" t="str">
        <f t="shared" si="11"/>
        <v>De acuerdo con lo programado</v>
      </c>
      <c r="K102" s="578"/>
      <c r="L102" s="581"/>
      <c r="M102" s="579"/>
      <c r="N102" s="572"/>
      <c r="O102" s="582"/>
      <c r="P102" s="581"/>
      <c r="Q102" s="579"/>
      <c r="R102" s="572"/>
      <c r="S102" s="582"/>
      <c r="T102" s="583"/>
      <c r="U102" s="579"/>
      <c r="V102" s="572"/>
      <c r="W102" s="582"/>
      <c r="X102" s="575"/>
      <c r="Y102" s="580">
        <v>0</v>
      </c>
      <c r="Z102" s="580">
        <v>0</v>
      </c>
      <c r="AA102" s="567" t="str">
        <f t="shared" si="12"/>
        <v>No hay Programación</v>
      </c>
      <c r="AB102" s="568" t="str">
        <f t="shared" si="13"/>
        <v>De acuerdo con lo programado</v>
      </c>
      <c r="AC102" s="575"/>
      <c r="AD102" s="575">
        <v>0</v>
      </c>
      <c r="AE102" s="575">
        <v>0</v>
      </c>
      <c r="AF102" s="567" t="str">
        <f t="shared" si="8"/>
        <v>No hay Programación</v>
      </c>
      <c r="AG102" s="568" t="str">
        <f t="shared" si="9"/>
        <v>De acuerdo con lo programado</v>
      </c>
      <c r="AH102" s="575"/>
      <c r="AI102" s="575"/>
      <c r="AJ102" s="575"/>
      <c r="AK102" s="576"/>
      <c r="AL102" s="576"/>
      <c r="AM102" s="575"/>
      <c r="AN102" s="575"/>
      <c r="AO102" s="575"/>
      <c r="AP102" s="575"/>
      <c r="AQ102" s="575"/>
    </row>
    <row r="103" spans="1:43" ht="35.25" customHeight="1" thickTop="1" thickBot="1">
      <c r="A103" s="563">
        <v>11</v>
      </c>
      <c r="B103" s="564">
        <v>0</v>
      </c>
      <c r="C103" s="564">
        <v>0</v>
      </c>
      <c r="D103" s="564">
        <v>0</v>
      </c>
      <c r="E103" s="564">
        <v>0</v>
      </c>
      <c r="F103" s="584" t="s">
        <v>1289</v>
      </c>
      <c r="G103" s="585">
        <v>0</v>
      </c>
      <c r="H103" s="585">
        <v>0</v>
      </c>
      <c r="I103" s="567" t="str">
        <f t="shared" si="10"/>
        <v>No hay Programación</v>
      </c>
      <c r="J103" s="568" t="str">
        <f t="shared" si="11"/>
        <v>De acuerdo con lo programado</v>
      </c>
      <c r="K103" s="586"/>
      <c r="L103" s="581"/>
      <c r="M103" s="579"/>
      <c r="N103" s="572"/>
      <c r="O103" s="582"/>
      <c r="P103" s="581"/>
      <c r="Q103" s="579"/>
      <c r="R103" s="572"/>
      <c r="S103" s="582"/>
      <c r="T103" s="583"/>
      <c r="U103" s="579"/>
      <c r="V103" s="572"/>
      <c r="W103" s="582"/>
      <c r="X103" s="575"/>
      <c r="Y103" s="580">
        <v>0</v>
      </c>
      <c r="Z103" s="580">
        <v>0</v>
      </c>
      <c r="AA103" s="567" t="str">
        <f t="shared" si="12"/>
        <v>No hay Programación</v>
      </c>
      <c r="AB103" s="568" t="str">
        <f t="shared" si="13"/>
        <v>De acuerdo con lo programado</v>
      </c>
      <c r="AC103" s="575"/>
      <c r="AD103" s="575"/>
      <c r="AE103" s="575"/>
      <c r="AF103" s="567" t="str">
        <f t="shared" si="8"/>
        <v>No hay ejecución</v>
      </c>
      <c r="AG103" s="568" t="str">
        <f t="shared" si="9"/>
        <v>NA</v>
      </c>
      <c r="AH103" s="575"/>
      <c r="AI103" s="575"/>
      <c r="AJ103" s="575"/>
      <c r="AK103" s="576"/>
      <c r="AL103" s="576"/>
      <c r="AM103" s="575"/>
      <c r="AN103" s="575"/>
      <c r="AO103" s="575"/>
      <c r="AP103" s="575"/>
      <c r="AQ103" s="575"/>
    </row>
    <row r="104" spans="1:43" ht="35.25" customHeight="1" thickTop="1" thickBot="1">
      <c r="A104" s="563">
        <v>12</v>
      </c>
      <c r="B104" s="564">
        <v>0</v>
      </c>
      <c r="C104" s="564">
        <v>0</v>
      </c>
      <c r="D104" s="564">
        <v>0</v>
      </c>
      <c r="E104" s="564">
        <v>0</v>
      </c>
      <c r="F104" s="584" t="s">
        <v>1290</v>
      </c>
      <c r="G104" s="585">
        <v>0</v>
      </c>
      <c r="H104" s="585">
        <v>0</v>
      </c>
      <c r="I104" s="567" t="str">
        <f t="shared" si="10"/>
        <v>No hay Programación</v>
      </c>
      <c r="J104" s="568" t="str">
        <f t="shared" si="11"/>
        <v>De acuerdo con lo programado</v>
      </c>
      <c r="K104" s="586"/>
      <c r="L104" s="581"/>
      <c r="M104" s="579"/>
      <c r="N104" s="572"/>
      <c r="O104" s="582"/>
      <c r="P104" s="581"/>
      <c r="Q104" s="579"/>
      <c r="R104" s="572"/>
      <c r="S104" s="582"/>
      <c r="T104" s="583"/>
      <c r="U104" s="579"/>
      <c r="V104" s="572"/>
      <c r="W104" s="582"/>
      <c r="X104" s="575"/>
      <c r="Y104" s="580"/>
      <c r="Z104" s="580"/>
      <c r="AA104" s="567" t="str">
        <f t="shared" si="12"/>
        <v>No hay ejecución</v>
      </c>
      <c r="AB104" s="568" t="str">
        <f t="shared" si="13"/>
        <v>NA</v>
      </c>
      <c r="AC104" s="575"/>
      <c r="AD104" s="575"/>
      <c r="AE104" s="575"/>
      <c r="AF104" s="567" t="str">
        <f t="shared" si="8"/>
        <v>No hay ejecución</v>
      </c>
      <c r="AG104" s="568" t="str">
        <f t="shared" si="9"/>
        <v>NA</v>
      </c>
      <c r="AH104" s="575"/>
      <c r="AI104" s="575"/>
      <c r="AJ104" s="575"/>
      <c r="AK104" s="576"/>
      <c r="AL104" s="576"/>
      <c r="AM104" s="575"/>
      <c r="AN104" s="575"/>
      <c r="AO104" s="575"/>
      <c r="AP104" s="575"/>
      <c r="AQ104" s="575"/>
    </row>
    <row r="105" spans="1:43" ht="35.25" customHeight="1" thickTop="1" thickBot="1">
      <c r="A105" s="563">
        <v>12.1</v>
      </c>
      <c r="B105" s="564"/>
      <c r="C105" s="564"/>
      <c r="D105" s="564"/>
      <c r="E105" s="564"/>
      <c r="F105" s="577" t="s">
        <v>1291</v>
      </c>
      <c r="G105" s="578">
        <v>0</v>
      </c>
      <c r="H105" s="578">
        <v>0</v>
      </c>
      <c r="I105" s="567" t="str">
        <f t="shared" si="10"/>
        <v>No hay Programación</v>
      </c>
      <c r="J105" s="568" t="str">
        <f t="shared" si="11"/>
        <v>De acuerdo con lo programado</v>
      </c>
      <c r="K105" s="578"/>
      <c r="L105" s="581"/>
      <c r="M105" s="579"/>
      <c r="N105" s="572"/>
      <c r="O105" s="582"/>
      <c r="P105" s="581"/>
      <c r="Q105" s="579"/>
      <c r="R105" s="572"/>
      <c r="S105" s="582"/>
      <c r="T105" s="583"/>
      <c r="U105" s="579"/>
      <c r="V105" s="572"/>
      <c r="W105" s="582"/>
      <c r="X105" s="575"/>
      <c r="Y105" s="580">
        <v>0</v>
      </c>
      <c r="Z105" s="580">
        <v>0</v>
      </c>
      <c r="AA105" s="567" t="str">
        <f t="shared" si="12"/>
        <v>No hay Programación</v>
      </c>
      <c r="AB105" s="568" t="str">
        <f t="shared" si="13"/>
        <v>De acuerdo con lo programado</v>
      </c>
      <c r="AC105" s="575"/>
      <c r="AD105" s="575">
        <v>0</v>
      </c>
      <c r="AE105" s="575">
        <v>0</v>
      </c>
      <c r="AF105" s="567" t="str">
        <f t="shared" si="8"/>
        <v>No hay Programación</v>
      </c>
      <c r="AG105" s="568" t="str">
        <f t="shared" si="9"/>
        <v>De acuerdo con lo programado</v>
      </c>
      <c r="AH105" s="575"/>
      <c r="AI105" s="575"/>
      <c r="AJ105" s="575"/>
      <c r="AK105" s="576"/>
      <c r="AL105" s="576"/>
      <c r="AM105" s="575"/>
      <c r="AN105" s="575"/>
      <c r="AO105" s="575"/>
      <c r="AP105" s="575"/>
      <c r="AQ105" s="575"/>
    </row>
    <row r="106" spans="1:43" ht="35.25" customHeight="1" thickTop="1" thickBot="1">
      <c r="A106" s="563">
        <v>12.1</v>
      </c>
      <c r="B106" s="564"/>
      <c r="C106" s="564"/>
      <c r="D106" s="564"/>
      <c r="E106" s="564"/>
      <c r="F106" s="577" t="s">
        <v>1291</v>
      </c>
      <c r="G106" s="578">
        <v>0</v>
      </c>
      <c r="H106" s="578">
        <v>0</v>
      </c>
      <c r="I106" s="567" t="str">
        <f t="shared" si="10"/>
        <v>No hay Programación</v>
      </c>
      <c r="J106" s="568" t="str">
        <f t="shared" si="11"/>
        <v>De acuerdo con lo programado</v>
      </c>
      <c r="K106" s="578"/>
      <c r="L106" s="581"/>
      <c r="M106" s="579"/>
      <c r="N106" s="572"/>
      <c r="O106" s="582"/>
      <c r="P106" s="581"/>
      <c r="Q106" s="579"/>
      <c r="R106" s="572"/>
      <c r="S106" s="582"/>
      <c r="T106" s="583"/>
      <c r="U106" s="579"/>
      <c r="V106" s="572"/>
      <c r="W106" s="582"/>
      <c r="X106" s="575"/>
      <c r="Y106" s="580">
        <v>0</v>
      </c>
      <c r="Z106" s="580">
        <v>0</v>
      </c>
      <c r="AA106" s="567" t="str">
        <f t="shared" si="12"/>
        <v>No hay Programación</v>
      </c>
      <c r="AB106" s="568" t="str">
        <f t="shared" si="13"/>
        <v>De acuerdo con lo programado</v>
      </c>
      <c r="AC106" s="575"/>
      <c r="AD106" s="575">
        <v>0</v>
      </c>
      <c r="AE106" s="575">
        <v>0</v>
      </c>
      <c r="AF106" s="567" t="str">
        <f t="shared" si="8"/>
        <v>No hay Programación</v>
      </c>
      <c r="AG106" s="568" t="str">
        <f t="shared" si="9"/>
        <v>De acuerdo con lo programado</v>
      </c>
      <c r="AH106" s="575"/>
      <c r="AI106" s="575"/>
      <c r="AJ106" s="575"/>
      <c r="AK106" s="576"/>
      <c r="AL106" s="576"/>
      <c r="AM106" s="575"/>
      <c r="AN106" s="575"/>
      <c r="AO106" s="575"/>
      <c r="AP106" s="575"/>
      <c r="AQ106" s="575"/>
    </row>
    <row r="107" spans="1:43" ht="35.25" customHeight="1" thickTop="1" thickBot="1">
      <c r="A107" s="563">
        <v>12.2</v>
      </c>
      <c r="B107" s="564"/>
      <c r="C107" s="564"/>
      <c r="D107" s="564"/>
      <c r="E107" s="564"/>
      <c r="F107" s="577" t="s">
        <v>1292</v>
      </c>
      <c r="G107" s="578">
        <v>0</v>
      </c>
      <c r="H107" s="578">
        <v>30</v>
      </c>
      <c r="I107" s="567" t="str">
        <f t="shared" si="10"/>
        <v>No hay Programación</v>
      </c>
      <c r="J107" s="568" t="str">
        <f t="shared" si="11"/>
        <v>De acuerdo con lo programado</v>
      </c>
      <c r="K107" s="578"/>
      <c r="L107" s="581"/>
      <c r="M107" s="579"/>
      <c r="N107" s="572"/>
      <c r="O107" s="582"/>
      <c r="P107" s="581"/>
      <c r="Q107" s="579"/>
      <c r="R107" s="572"/>
      <c r="S107" s="582"/>
      <c r="T107" s="583"/>
      <c r="U107" s="579"/>
      <c r="V107" s="572"/>
      <c r="W107" s="582"/>
      <c r="X107" s="575"/>
      <c r="Y107" s="580">
        <v>35</v>
      </c>
      <c r="Z107" s="580">
        <v>54</v>
      </c>
      <c r="AA107" s="567">
        <f t="shared" si="12"/>
        <v>1.5428571428571429</v>
      </c>
      <c r="AB107" s="568" t="str">
        <f t="shared" si="13"/>
        <v>De acuerdo con lo programado</v>
      </c>
      <c r="AC107" s="575"/>
      <c r="AD107" s="575">
        <v>32</v>
      </c>
      <c r="AE107" s="575">
        <v>55</v>
      </c>
      <c r="AF107" s="567">
        <f t="shared" si="8"/>
        <v>1.71875</v>
      </c>
      <c r="AG107" s="568" t="str">
        <f t="shared" si="9"/>
        <v>De acuerdo con lo programado</v>
      </c>
      <c r="AH107" s="575"/>
      <c r="AI107" s="575"/>
      <c r="AJ107" s="575"/>
      <c r="AK107" s="576"/>
      <c r="AL107" s="576"/>
      <c r="AM107" s="575"/>
      <c r="AN107" s="575"/>
      <c r="AO107" s="575"/>
      <c r="AP107" s="575"/>
      <c r="AQ107" s="575"/>
    </row>
    <row r="108" spans="1:43" ht="35.25" customHeight="1" thickTop="1" thickBot="1">
      <c r="A108" s="563">
        <v>12.2</v>
      </c>
      <c r="B108" s="564"/>
      <c r="C108" s="564"/>
      <c r="D108" s="564"/>
      <c r="E108" s="564"/>
      <c r="F108" s="577" t="s">
        <v>1292</v>
      </c>
      <c r="G108" s="578">
        <v>0</v>
      </c>
      <c r="H108" s="578">
        <v>30</v>
      </c>
      <c r="I108" s="567" t="str">
        <f t="shared" si="10"/>
        <v>No hay Programación</v>
      </c>
      <c r="J108" s="568" t="str">
        <f t="shared" si="11"/>
        <v>De acuerdo con lo programado</v>
      </c>
      <c r="K108" s="578"/>
      <c r="L108" s="581"/>
      <c r="M108" s="579"/>
      <c r="N108" s="572"/>
      <c r="O108" s="582"/>
      <c r="P108" s="581"/>
      <c r="Q108" s="579"/>
      <c r="R108" s="572"/>
      <c r="S108" s="582"/>
      <c r="T108" s="583"/>
      <c r="U108" s="579"/>
      <c r="V108" s="572"/>
      <c r="W108" s="582"/>
      <c r="X108" s="575"/>
      <c r="Y108" s="580">
        <v>32</v>
      </c>
      <c r="Z108" s="580">
        <v>54</v>
      </c>
      <c r="AA108" s="567">
        <f t="shared" si="12"/>
        <v>1.6875</v>
      </c>
      <c r="AB108" s="568" t="str">
        <f t="shared" si="13"/>
        <v>De acuerdo con lo programado</v>
      </c>
      <c r="AC108" s="575"/>
      <c r="AD108" s="575">
        <v>0</v>
      </c>
      <c r="AE108" s="575">
        <v>0</v>
      </c>
      <c r="AF108" s="567" t="str">
        <f t="shared" si="8"/>
        <v>No hay Programación</v>
      </c>
      <c r="AG108" s="568" t="str">
        <f t="shared" si="9"/>
        <v>De acuerdo con lo programado</v>
      </c>
      <c r="AH108" s="575"/>
      <c r="AI108" s="575"/>
      <c r="AJ108" s="575"/>
      <c r="AK108" s="576"/>
      <c r="AL108" s="576"/>
      <c r="AM108" s="575"/>
      <c r="AN108" s="575"/>
      <c r="AO108" s="575"/>
      <c r="AP108" s="575"/>
      <c r="AQ108" s="575"/>
    </row>
    <row r="109" spans="1:43" ht="35.25" customHeight="1" thickTop="1" thickBot="1">
      <c r="A109" s="563">
        <v>13</v>
      </c>
      <c r="B109" s="564">
        <v>0</v>
      </c>
      <c r="C109" s="564">
        <v>0</v>
      </c>
      <c r="D109" s="564">
        <v>0</v>
      </c>
      <c r="E109" s="564">
        <v>0</v>
      </c>
      <c r="F109" s="584" t="s">
        <v>1293</v>
      </c>
      <c r="G109" s="585"/>
      <c r="H109" s="585"/>
      <c r="I109" s="567" t="str">
        <f t="shared" si="10"/>
        <v>No hay ejecución</v>
      </c>
      <c r="J109" s="568" t="str">
        <f t="shared" si="11"/>
        <v>NA</v>
      </c>
      <c r="K109" s="586"/>
      <c r="L109" s="581"/>
      <c r="M109" s="579"/>
      <c r="N109" s="572"/>
      <c r="O109" s="582"/>
      <c r="P109" s="581"/>
      <c r="Q109" s="579"/>
      <c r="R109" s="572"/>
      <c r="S109" s="582"/>
      <c r="T109" s="583"/>
      <c r="U109" s="579"/>
      <c r="V109" s="572"/>
      <c r="W109" s="582"/>
      <c r="X109" s="575"/>
      <c r="Y109" s="580"/>
      <c r="Z109" s="580"/>
      <c r="AA109" s="567" t="str">
        <f t="shared" si="12"/>
        <v>No hay ejecución</v>
      </c>
      <c r="AB109" s="568" t="str">
        <f t="shared" si="13"/>
        <v>NA</v>
      </c>
      <c r="AC109" s="575"/>
      <c r="AD109" s="575"/>
      <c r="AE109" s="575"/>
      <c r="AF109" s="567" t="str">
        <f t="shared" si="8"/>
        <v>No hay ejecución</v>
      </c>
      <c r="AG109" s="568" t="str">
        <f t="shared" si="9"/>
        <v>NA</v>
      </c>
      <c r="AH109" s="575"/>
      <c r="AI109" s="575"/>
      <c r="AJ109" s="575"/>
      <c r="AK109" s="576"/>
      <c r="AL109" s="576"/>
      <c r="AM109" s="575"/>
      <c r="AN109" s="575"/>
      <c r="AO109" s="575"/>
      <c r="AP109" s="575"/>
      <c r="AQ109" s="575"/>
    </row>
    <row r="110" spans="1:43" ht="60.45" customHeight="1" thickTop="1" thickBot="1">
      <c r="A110" s="563">
        <v>13.1</v>
      </c>
      <c r="B110" s="564"/>
      <c r="C110" s="564"/>
      <c r="D110" s="564"/>
      <c r="E110" s="564"/>
      <c r="F110" s="589" t="s">
        <v>1294</v>
      </c>
      <c r="G110" s="660">
        <v>0</v>
      </c>
      <c r="H110" s="660">
        <v>0</v>
      </c>
      <c r="I110" s="567" t="str">
        <f t="shared" si="10"/>
        <v>No hay Programación</v>
      </c>
      <c r="J110" s="568" t="str">
        <f t="shared" si="11"/>
        <v>De acuerdo con lo programado</v>
      </c>
      <c r="K110" s="660"/>
      <c r="L110" s="581"/>
      <c r="M110" s="579"/>
      <c r="N110" s="572"/>
      <c r="O110" s="582"/>
      <c r="P110" s="581"/>
      <c r="Q110" s="579"/>
      <c r="R110" s="572"/>
      <c r="S110" s="582"/>
      <c r="T110" s="583"/>
      <c r="U110" s="579"/>
      <c r="V110" s="572"/>
      <c r="W110" s="582"/>
      <c r="X110" s="575"/>
      <c r="Y110" s="580">
        <v>0</v>
      </c>
      <c r="Z110" s="580">
        <v>0</v>
      </c>
      <c r="AA110" s="567" t="str">
        <f t="shared" si="12"/>
        <v>No hay Programación</v>
      </c>
      <c r="AB110" s="568" t="str">
        <f t="shared" si="13"/>
        <v>De acuerdo con lo programado</v>
      </c>
      <c r="AC110" s="575"/>
      <c r="AD110" s="575">
        <v>10</v>
      </c>
      <c r="AE110" s="575">
        <v>10</v>
      </c>
      <c r="AF110" s="567">
        <f t="shared" si="8"/>
        <v>1</v>
      </c>
      <c r="AG110" s="568" t="str">
        <f t="shared" si="9"/>
        <v>De acuerdo con lo programado</v>
      </c>
      <c r="AH110" s="575"/>
      <c r="AI110" s="575"/>
      <c r="AJ110" s="575"/>
      <c r="AK110" s="576"/>
      <c r="AL110" s="576"/>
      <c r="AM110" s="575"/>
      <c r="AN110" s="575"/>
      <c r="AO110" s="575"/>
      <c r="AP110" s="575"/>
      <c r="AQ110" s="575"/>
    </row>
    <row r="111" spans="1:43" ht="49.5" customHeight="1" thickTop="1" thickBot="1">
      <c r="A111" s="563">
        <v>13.1</v>
      </c>
      <c r="B111" s="564"/>
      <c r="C111" s="564"/>
      <c r="D111" s="564"/>
      <c r="E111" s="564"/>
      <c r="F111" s="589" t="s">
        <v>1295</v>
      </c>
      <c r="G111" s="660">
        <v>0</v>
      </c>
      <c r="H111" s="660">
        <v>0</v>
      </c>
      <c r="I111" s="567" t="str">
        <f t="shared" si="10"/>
        <v>No hay Programación</v>
      </c>
      <c r="J111" s="568" t="str">
        <f t="shared" si="11"/>
        <v>De acuerdo con lo programado</v>
      </c>
      <c r="K111" s="660"/>
      <c r="L111" s="581"/>
      <c r="M111" s="579"/>
      <c r="N111" s="572"/>
      <c r="O111" s="582"/>
      <c r="P111" s="581"/>
      <c r="Q111" s="579"/>
      <c r="R111" s="572"/>
      <c r="S111" s="582"/>
      <c r="T111" s="583"/>
      <c r="U111" s="579"/>
      <c r="V111" s="572"/>
      <c r="W111" s="582"/>
      <c r="X111" s="575"/>
      <c r="Y111" s="580">
        <v>0</v>
      </c>
      <c r="Z111" s="580">
        <v>0</v>
      </c>
      <c r="AA111" s="567" t="str">
        <f t="shared" si="12"/>
        <v>No hay Programación</v>
      </c>
      <c r="AB111" s="568" t="str">
        <f t="shared" si="13"/>
        <v>De acuerdo con lo programado</v>
      </c>
      <c r="AC111" s="575"/>
      <c r="AD111" s="575">
        <v>10</v>
      </c>
      <c r="AE111" s="575">
        <v>10</v>
      </c>
      <c r="AF111" s="567">
        <f t="shared" si="8"/>
        <v>1</v>
      </c>
      <c r="AG111" s="568" t="str">
        <f t="shared" si="9"/>
        <v>De acuerdo con lo programado</v>
      </c>
      <c r="AH111" s="575"/>
      <c r="AI111" s="575"/>
      <c r="AJ111" s="575"/>
      <c r="AK111" s="576"/>
      <c r="AL111" s="576"/>
      <c r="AM111" s="575"/>
      <c r="AN111" s="575"/>
      <c r="AO111" s="575"/>
      <c r="AP111" s="575"/>
      <c r="AQ111" s="575"/>
    </row>
    <row r="112" spans="1:43" ht="46.2" thickTop="1" thickBot="1">
      <c r="A112" s="563">
        <v>13.1</v>
      </c>
      <c r="B112" s="564"/>
      <c r="C112" s="564"/>
      <c r="D112" s="564"/>
      <c r="E112" s="564"/>
      <c r="F112" s="589" t="s">
        <v>1296</v>
      </c>
      <c r="G112" s="591">
        <v>0</v>
      </c>
      <c r="H112" s="591">
        <v>0</v>
      </c>
      <c r="I112" s="567" t="str">
        <f t="shared" si="10"/>
        <v>No hay Programación</v>
      </c>
      <c r="J112" s="568" t="str">
        <f t="shared" si="11"/>
        <v>De acuerdo con lo programado</v>
      </c>
      <c r="K112" s="591"/>
      <c r="L112" s="581"/>
      <c r="M112" s="579"/>
      <c r="N112" s="572"/>
      <c r="O112" s="582"/>
      <c r="P112" s="581"/>
      <c r="Q112" s="579"/>
      <c r="R112" s="572"/>
      <c r="S112" s="582"/>
      <c r="T112" s="583"/>
      <c r="U112" s="579"/>
      <c r="V112" s="572"/>
      <c r="W112" s="582"/>
      <c r="X112" s="575"/>
      <c r="Y112" s="580">
        <v>0</v>
      </c>
      <c r="Z112" s="580">
        <v>0</v>
      </c>
      <c r="AA112" s="567" t="str">
        <f t="shared" si="12"/>
        <v>No hay Programación</v>
      </c>
      <c r="AB112" s="568" t="str">
        <f t="shared" si="13"/>
        <v>De acuerdo con lo programado</v>
      </c>
      <c r="AC112" s="575"/>
      <c r="AD112" s="575">
        <v>0</v>
      </c>
      <c r="AE112" s="575">
        <v>0</v>
      </c>
      <c r="AF112" s="567" t="str">
        <f t="shared" si="8"/>
        <v>No hay Programación</v>
      </c>
      <c r="AG112" s="568" t="str">
        <f t="shared" si="9"/>
        <v>De acuerdo con lo programado</v>
      </c>
      <c r="AH112" s="575"/>
      <c r="AI112" s="575"/>
      <c r="AJ112" s="575"/>
      <c r="AK112" s="576"/>
      <c r="AL112" s="576"/>
      <c r="AM112" s="575"/>
      <c r="AN112" s="575"/>
      <c r="AO112" s="575"/>
      <c r="AP112" s="575"/>
      <c r="AQ112" s="575"/>
    </row>
    <row r="113" spans="1:43" ht="32.700000000000003" customHeight="1" thickTop="1" thickBot="1">
      <c r="A113" s="563">
        <v>13.2</v>
      </c>
      <c r="B113" s="564"/>
      <c r="C113" s="564"/>
      <c r="D113" s="564"/>
      <c r="E113" s="564"/>
      <c r="F113" s="577" t="s">
        <v>1297</v>
      </c>
      <c r="G113" s="661">
        <v>1575</v>
      </c>
      <c r="H113" s="661">
        <v>1244</v>
      </c>
      <c r="I113" s="567">
        <f t="shared" si="10"/>
        <v>0.78984126984126979</v>
      </c>
      <c r="J113" s="568" t="str">
        <f t="shared" si="11"/>
        <v>Atraso Leve</v>
      </c>
      <c r="K113" s="661"/>
      <c r="L113" s="581"/>
      <c r="M113" s="579"/>
      <c r="N113" s="572"/>
      <c r="O113" s="582"/>
      <c r="P113" s="581"/>
      <c r="Q113" s="579"/>
      <c r="R113" s="572"/>
      <c r="S113" s="582"/>
      <c r="T113" s="583"/>
      <c r="U113" s="579"/>
      <c r="V113" s="572"/>
      <c r="W113" s="582"/>
      <c r="X113" s="575"/>
      <c r="Y113" s="580">
        <v>1575</v>
      </c>
      <c r="Z113" s="580">
        <v>2662</v>
      </c>
      <c r="AA113" s="567">
        <f t="shared" si="12"/>
        <v>1.6901587301587302</v>
      </c>
      <c r="AB113" s="568" t="str">
        <f t="shared" si="13"/>
        <v>De acuerdo con lo programado</v>
      </c>
      <c r="AC113" s="575"/>
      <c r="AD113" s="575">
        <v>1575</v>
      </c>
      <c r="AE113" s="575">
        <v>1531</v>
      </c>
      <c r="AF113" s="567">
        <f t="shared" si="8"/>
        <v>0.97206349206349207</v>
      </c>
      <c r="AG113" s="568" t="str">
        <f t="shared" si="9"/>
        <v>De acuerdo con lo programado</v>
      </c>
      <c r="AH113" s="575"/>
      <c r="AI113" s="575"/>
      <c r="AJ113" s="575"/>
      <c r="AK113" s="576"/>
      <c r="AL113" s="576"/>
      <c r="AM113" s="575"/>
      <c r="AN113" s="575"/>
      <c r="AO113" s="575"/>
      <c r="AP113" s="575"/>
      <c r="AQ113" s="575"/>
    </row>
    <row r="114" spans="1:43" ht="35.25" customHeight="1" thickTop="1" thickBot="1">
      <c r="A114" s="563">
        <v>13.2</v>
      </c>
      <c r="B114" s="564"/>
      <c r="C114" s="564"/>
      <c r="D114" s="564"/>
      <c r="E114" s="564"/>
      <c r="F114" s="577" t="s">
        <v>1297</v>
      </c>
      <c r="G114" s="661">
        <v>0</v>
      </c>
      <c r="H114" s="661">
        <v>0</v>
      </c>
      <c r="I114" s="567" t="str">
        <f t="shared" si="10"/>
        <v>No hay Programación</v>
      </c>
      <c r="J114" s="568" t="str">
        <f t="shared" si="11"/>
        <v>De acuerdo con lo programado</v>
      </c>
      <c r="K114" s="661"/>
      <c r="L114" s="581"/>
      <c r="M114" s="579"/>
      <c r="N114" s="572"/>
      <c r="O114" s="582"/>
      <c r="P114" s="581"/>
      <c r="Q114" s="579"/>
      <c r="R114" s="572"/>
      <c r="S114" s="582"/>
      <c r="T114" s="583"/>
      <c r="U114" s="579"/>
      <c r="V114" s="572"/>
      <c r="W114" s="582"/>
      <c r="X114" s="575"/>
      <c r="Y114" s="580">
        <v>0</v>
      </c>
      <c r="Z114" s="580">
        <v>0</v>
      </c>
      <c r="AA114" s="567" t="str">
        <f t="shared" si="12"/>
        <v>No hay Programación</v>
      </c>
      <c r="AB114" s="568" t="str">
        <f t="shared" si="13"/>
        <v>De acuerdo con lo programado</v>
      </c>
      <c r="AC114" s="575"/>
      <c r="AD114" s="575">
        <v>0</v>
      </c>
      <c r="AE114" s="575">
        <v>0</v>
      </c>
      <c r="AF114" s="567" t="str">
        <f t="shared" si="8"/>
        <v>No hay Programación</v>
      </c>
      <c r="AG114" s="568" t="str">
        <f t="shared" si="9"/>
        <v>De acuerdo con lo programado</v>
      </c>
      <c r="AH114" s="575"/>
      <c r="AI114" s="575"/>
      <c r="AJ114" s="575"/>
      <c r="AK114" s="576"/>
      <c r="AL114" s="576"/>
      <c r="AM114" s="575"/>
      <c r="AN114" s="575"/>
      <c r="AO114" s="575"/>
      <c r="AP114" s="575"/>
      <c r="AQ114" s="575"/>
    </row>
    <row r="115" spans="1:43" ht="35.25" customHeight="1" thickTop="1" thickBot="1">
      <c r="A115" s="563">
        <v>13.2</v>
      </c>
      <c r="B115" s="564"/>
      <c r="C115" s="564"/>
      <c r="D115" s="564"/>
      <c r="E115" s="564"/>
      <c r="F115" s="577" t="s">
        <v>1297</v>
      </c>
      <c r="G115" s="578">
        <v>0</v>
      </c>
      <c r="H115" s="578">
        <v>0</v>
      </c>
      <c r="I115" s="567" t="str">
        <f t="shared" si="10"/>
        <v>No hay Programación</v>
      </c>
      <c r="J115" s="568" t="str">
        <f t="shared" si="11"/>
        <v>De acuerdo con lo programado</v>
      </c>
      <c r="K115" s="578"/>
      <c r="L115" s="581"/>
      <c r="M115" s="579"/>
      <c r="N115" s="572"/>
      <c r="O115" s="582"/>
      <c r="P115" s="581"/>
      <c r="Q115" s="579"/>
      <c r="R115" s="572"/>
      <c r="S115" s="582"/>
      <c r="T115" s="583"/>
      <c r="U115" s="579"/>
      <c r="V115" s="572"/>
      <c r="W115" s="582"/>
      <c r="X115" s="575"/>
      <c r="Y115" s="580">
        <v>0</v>
      </c>
      <c r="Z115" s="580">
        <v>0</v>
      </c>
      <c r="AA115" s="567" t="str">
        <f t="shared" si="12"/>
        <v>No hay Programación</v>
      </c>
      <c r="AB115" s="568" t="str">
        <f t="shared" si="13"/>
        <v>De acuerdo con lo programado</v>
      </c>
      <c r="AC115" s="575"/>
      <c r="AD115" s="575">
        <v>0</v>
      </c>
      <c r="AE115" s="575">
        <v>0</v>
      </c>
      <c r="AF115" s="567" t="str">
        <f t="shared" si="8"/>
        <v>No hay Programación</v>
      </c>
      <c r="AG115" s="568" t="str">
        <f t="shared" si="9"/>
        <v>De acuerdo con lo programado</v>
      </c>
      <c r="AH115" s="575"/>
      <c r="AI115" s="575"/>
      <c r="AJ115" s="575"/>
      <c r="AK115" s="576"/>
      <c r="AL115" s="576"/>
      <c r="AM115" s="575"/>
      <c r="AN115" s="575"/>
      <c r="AO115" s="575"/>
      <c r="AP115" s="575"/>
      <c r="AQ115" s="575"/>
    </row>
    <row r="116" spans="1:43" ht="35.25" customHeight="1" thickTop="1" thickBot="1">
      <c r="A116" s="563">
        <v>13.3</v>
      </c>
      <c r="B116" s="564"/>
      <c r="C116" s="564"/>
      <c r="D116" s="564"/>
      <c r="E116" s="564"/>
      <c r="F116" s="577" t="s">
        <v>1298</v>
      </c>
      <c r="G116" s="578">
        <v>12</v>
      </c>
      <c r="H116" s="578">
        <v>15</v>
      </c>
      <c r="I116" s="567">
        <f t="shared" si="10"/>
        <v>1.25</v>
      </c>
      <c r="J116" s="568" t="str">
        <f t="shared" si="11"/>
        <v>De acuerdo con lo programado</v>
      </c>
      <c r="K116" s="578"/>
      <c r="L116" s="581"/>
      <c r="M116" s="579"/>
      <c r="N116" s="572"/>
      <c r="O116" s="582"/>
      <c r="P116" s="581"/>
      <c r="Q116" s="579"/>
      <c r="R116" s="572"/>
      <c r="S116" s="582"/>
      <c r="T116" s="583"/>
      <c r="U116" s="579"/>
      <c r="V116" s="572"/>
      <c r="W116" s="582"/>
      <c r="X116" s="575"/>
      <c r="Y116" s="580">
        <v>7</v>
      </c>
      <c r="Z116" s="580">
        <v>19</v>
      </c>
      <c r="AA116" s="567">
        <f t="shared" si="12"/>
        <v>2.7142857142857144</v>
      </c>
      <c r="AB116" s="568" t="str">
        <f t="shared" si="13"/>
        <v>De acuerdo con lo programado</v>
      </c>
      <c r="AC116" s="575"/>
      <c r="AD116" s="575">
        <v>6</v>
      </c>
      <c r="AE116" s="575">
        <v>22</v>
      </c>
      <c r="AF116" s="567">
        <f t="shared" si="8"/>
        <v>3.6666666666666665</v>
      </c>
      <c r="AG116" s="568" t="str">
        <f t="shared" si="9"/>
        <v>De acuerdo con lo programado</v>
      </c>
      <c r="AH116" s="575"/>
      <c r="AI116" s="575"/>
      <c r="AJ116" s="575"/>
      <c r="AK116" s="576"/>
      <c r="AL116" s="576"/>
      <c r="AM116" s="575"/>
      <c r="AN116" s="575"/>
      <c r="AO116" s="575"/>
      <c r="AP116" s="575"/>
      <c r="AQ116" s="575"/>
    </row>
    <row r="117" spans="1:43" ht="35.25" customHeight="1" thickTop="1" thickBot="1">
      <c r="A117" s="563">
        <v>13.4</v>
      </c>
      <c r="B117" s="564"/>
      <c r="C117" s="564"/>
      <c r="D117" s="564"/>
      <c r="E117" s="564"/>
      <c r="F117" s="577" t="s">
        <v>1299</v>
      </c>
      <c r="G117" s="578"/>
      <c r="H117" s="578"/>
      <c r="I117" s="567" t="str">
        <f t="shared" si="10"/>
        <v>No hay ejecución</v>
      </c>
      <c r="J117" s="568" t="str">
        <f t="shared" si="11"/>
        <v>NA</v>
      </c>
      <c r="K117" s="578"/>
      <c r="L117" s="581"/>
      <c r="M117" s="579"/>
      <c r="N117" s="572"/>
      <c r="O117" s="582"/>
      <c r="P117" s="581"/>
      <c r="Q117" s="579"/>
      <c r="R117" s="572"/>
      <c r="S117" s="582"/>
      <c r="T117" s="583"/>
      <c r="U117" s="579"/>
      <c r="V117" s="572"/>
      <c r="W117" s="582"/>
      <c r="X117" s="575"/>
      <c r="Y117" s="580">
        <v>0</v>
      </c>
      <c r="Z117" s="580">
        <v>0</v>
      </c>
      <c r="AA117" s="567" t="str">
        <f t="shared" si="12"/>
        <v>No hay Programación</v>
      </c>
      <c r="AB117" s="568" t="str">
        <f t="shared" si="13"/>
        <v>De acuerdo con lo programado</v>
      </c>
      <c r="AC117" s="575"/>
      <c r="AD117" s="575">
        <v>450</v>
      </c>
      <c r="AE117" s="575">
        <v>452</v>
      </c>
      <c r="AF117" s="567">
        <f t="shared" si="8"/>
        <v>1.0044444444444445</v>
      </c>
      <c r="AG117" s="568" t="str">
        <f t="shared" si="9"/>
        <v>De acuerdo con lo programado</v>
      </c>
      <c r="AH117" s="575"/>
      <c r="AI117" s="575"/>
      <c r="AJ117" s="575"/>
      <c r="AK117" s="576"/>
      <c r="AL117" s="576"/>
      <c r="AM117" s="575"/>
      <c r="AN117" s="575"/>
      <c r="AO117" s="575"/>
      <c r="AP117" s="575"/>
      <c r="AQ117" s="575"/>
    </row>
    <row r="118" spans="1:43" ht="35.25" customHeight="1" thickTop="1" thickBot="1">
      <c r="A118" s="563">
        <v>13.5</v>
      </c>
      <c r="B118" s="564"/>
      <c r="C118" s="564"/>
      <c r="D118" s="564"/>
      <c r="E118" s="564"/>
      <c r="F118" s="577" t="s">
        <v>1300</v>
      </c>
      <c r="G118" s="578"/>
      <c r="H118" s="578"/>
      <c r="I118" s="567" t="str">
        <f t="shared" si="10"/>
        <v>No hay ejecución</v>
      </c>
      <c r="J118" s="568" t="str">
        <f t="shared" si="11"/>
        <v>NA</v>
      </c>
      <c r="K118" s="578"/>
      <c r="L118" s="581"/>
      <c r="M118" s="579"/>
      <c r="N118" s="572"/>
      <c r="O118" s="582"/>
      <c r="P118" s="581"/>
      <c r="Q118" s="579"/>
      <c r="R118" s="572"/>
      <c r="S118" s="582"/>
      <c r="T118" s="583"/>
      <c r="U118" s="579"/>
      <c r="V118" s="572"/>
      <c r="W118" s="582"/>
      <c r="X118" s="575"/>
      <c r="Y118" s="580">
        <v>0</v>
      </c>
      <c r="Z118" s="580">
        <v>0</v>
      </c>
      <c r="AA118" s="567" t="str">
        <f t="shared" si="12"/>
        <v>No hay Programación</v>
      </c>
      <c r="AB118" s="568" t="str">
        <f t="shared" si="13"/>
        <v>De acuerdo con lo programado</v>
      </c>
      <c r="AC118" s="575"/>
      <c r="AD118" s="575">
        <v>0</v>
      </c>
      <c r="AE118" s="575">
        <v>0</v>
      </c>
      <c r="AF118" s="567" t="str">
        <f t="shared" si="8"/>
        <v>No hay Programación</v>
      </c>
      <c r="AG118" s="568" t="str">
        <f t="shared" si="9"/>
        <v>De acuerdo con lo programado</v>
      </c>
      <c r="AH118" s="575"/>
      <c r="AI118" s="575"/>
      <c r="AJ118" s="575"/>
      <c r="AK118" s="576"/>
      <c r="AL118" s="576"/>
      <c r="AM118" s="575"/>
      <c r="AN118" s="575"/>
      <c r="AO118" s="575"/>
      <c r="AP118" s="575"/>
      <c r="AQ118" s="575"/>
    </row>
    <row r="119" spans="1:43" ht="35.25" customHeight="1" thickTop="1" thickBot="1">
      <c r="A119" s="563">
        <v>13.6</v>
      </c>
      <c r="B119" s="564"/>
      <c r="C119" s="564"/>
      <c r="D119" s="564"/>
      <c r="E119" s="564"/>
      <c r="F119" s="577" t="s">
        <v>1301</v>
      </c>
      <c r="G119" s="578"/>
      <c r="H119" s="578"/>
      <c r="I119" s="567" t="str">
        <f t="shared" si="10"/>
        <v>No hay ejecución</v>
      </c>
      <c r="J119" s="568" t="str">
        <f t="shared" si="11"/>
        <v>NA</v>
      </c>
      <c r="K119" s="578"/>
      <c r="L119" s="581"/>
      <c r="M119" s="579"/>
      <c r="N119" s="572"/>
      <c r="O119" s="582"/>
      <c r="P119" s="581"/>
      <c r="Q119" s="579"/>
      <c r="R119" s="572"/>
      <c r="S119" s="582"/>
      <c r="T119" s="583"/>
      <c r="U119" s="579"/>
      <c r="V119" s="572"/>
      <c r="W119" s="582"/>
      <c r="X119" s="575"/>
      <c r="Y119" s="580">
        <v>0</v>
      </c>
      <c r="Z119" s="580">
        <v>0</v>
      </c>
      <c r="AA119" s="567" t="str">
        <f t="shared" si="12"/>
        <v>No hay Programación</v>
      </c>
      <c r="AB119" s="568" t="str">
        <f t="shared" si="13"/>
        <v>De acuerdo con lo programado</v>
      </c>
      <c r="AC119" s="575"/>
      <c r="AD119" s="575">
        <v>0</v>
      </c>
      <c r="AE119" s="575">
        <v>0</v>
      </c>
      <c r="AF119" s="567" t="str">
        <f t="shared" si="8"/>
        <v>No hay Programación</v>
      </c>
      <c r="AG119" s="568" t="str">
        <f t="shared" si="9"/>
        <v>De acuerdo con lo programado</v>
      </c>
      <c r="AH119" s="575"/>
      <c r="AI119" s="575"/>
      <c r="AJ119" s="575"/>
      <c r="AK119" s="576"/>
      <c r="AL119" s="576"/>
      <c r="AM119" s="575"/>
      <c r="AN119" s="575"/>
      <c r="AO119" s="575"/>
      <c r="AP119" s="575"/>
      <c r="AQ119" s="575"/>
    </row>
    <row r="120" spans="1:43" ht="35.25" customHeight="1" thickTop="1" thickBot="1">
      <c r="A120" s="563">
        <v>13.7</v>
      </c>
      <c r="B120" s="564"/>
      <c r="C120" s="564"/>
      <c r="D120" s="564"/>
      <c r="E120" s="564"/>
      <c r="F120" s="577" t="s">
        <v>1302</v>
      </c>
      <c r="G120" s="578">
        <v>3</v>
      </c>
      <c r="H120" s="578">
        <v>3</v>
      </c>
      <c r="I120" s="567">
        <f t="shared" si="10"/>
        <v>1</v>
      </c>
      <c r="J120" s="568" t="str">
        <f t="shared" si="11"/>
        <v>De acuerdo con lo programado</v>
      </c>
      <c r="K120" s="578"/>
      <c r="L120" s="581"/>
      <c r="M120" s="579"/>
      <c r="N120" s="572"/>
      <c r="O120" s="582"/>
      <c r="P120" s="581"/>
      <c r="Q120" s="579"/>
      <c r="R120" s="572"/>
      <c r="S120" s="582"/>
      <c r="T120" s="583"/>
      <c r="U120" s="579"/>
      <c r="V120" s="572"/>
      <c r="W120" s="582"/>
      <c r="X120" s="575"/>
      <c r="Y120" s="580">
        <v>3</v>
      </c>
      <c r="Z120" s="580">
        <v>3</v>
      </c>
      <c r="AA120" s="567">
        <f t="shared" si="12"/>
        <v>1</v>
      </c>
      <c r="AB120" s="568" t="str">
        <f t="shared" si="13"/>
        <v>De acuerdo con lo programado</v>
      </c>
      <c r="AC120" s="575"/>
      <c r="AD120" s="575">
        <v>10</v>
      </c>
      <c r="AE120" s="575">
        <v>10</v>
      </c>
      <c r="AF120" s="567">
        <f t="shared" si="8"/>
        <v>1</v>
      </c>
      <c r="AG120" s="568" t="str">
        <f t="shared" si="9"/>
        <v>De acuerdo con lo programado</v>
      </c>
      <c r="AH120" s="575"/>
      <c r="AI120" s="575"/>
      <c r="AJ120" s="575"/>
      <c r="AK120" s="576"/>
      <c r="AL120" s="576"/>
      <c r="AM120" s="575"/>
      <c r="AN120" s="575"/>
      <c r="AO120" s="575"/>
      <c r="AP120" s="575"/>
      <c r="AQ120" s="575"/>
    </row>
    <row r="121" spans="1:43" ht="35.25" customHeight="1" thickTop="1" thickBot="1">
      <c r="A121" s="563">
        <v>13.8</v>
      </c>
      <c r="B121" s="564"/>
      <c r="C121" s="564"/>
      <c r="D121" s="564"/>
      <c r="E121" s="564"/>
      <c r="F121" s="577" t="s">
        <v>1303</v>
      </c>
      <c r="G121" s="661">
        <v>294698</v>
      </c>
      <c r="H121" s="661">
        <v>128063</v>
      </c>
      <c r="I121" s="567">
        <f t="shared" si="10"/>
        <v>0.4345567326551249</v>
      </c>
      <c r="J121" s="568" t="str">
        <f t="shared" si="11"/>
        <v>En riesgo cumplimiento</v>
      </c>
      <c r="K121" s="661"/>
      <c r="L121" s="581"/>
      <c r="M121" s="579"/>
      <c r="N121" s="572"/>
      <c r="O121" s="582"/>
      <c r="P121" s="581"/>
      <c r="Q121" s="579"/>
      <c r="R121" s="572"/>
      <c r="S121" s="582"/>
      <c r="T121" s="583"/>
      <c r="U121" s="579"/>
      <c r="V121" s="572"/>
      <c r="W121" s="582"/>
      <c r="X121" s="575"/>
      <c r="Y121" s="580">
        <v>294698</v>
      </c>
      <c r="Z121" s="580">
        <v>155017</v>
      </c>
      <c r="AA121" s="567">
        <f t="shared" si="12"/>
        <v>0.52601985761695025</v>
      </c>
      <c r="AB121" s="568" t="str">
        <f t="shared" si="13"/>
        <v>Atraso Leve</v>
      </c>
      <c r="AC121" s="575"/>
      <c r="AD121" s="575">
        <v>0</v>
      </c>
      <c r="AE121" s="575">
        <v>0</v>
      </c>
      <c r="AF121" s="567" t="str">
        <f t="shared" si="8"/>
        <v>No hay Programación</v>
      </c>
      <c r="AG121" s="568" t="str">
        <f t="shared" si="9"/>
        <v>De acuerdo con lo programado</v>
      </c>
      <c r="AH121" s="575"/>
      <c r="AI121" s="575"/>
      <c r="AJ121" s="575"/>
      <c r="AK121" s="576"/>
      <c r="AL121" s="576"/>
      <c r="AM121" s="575"/>
      <c r="AN121" s="575"/>
      <c r="AO121" s="575"/>
      <c r="AP121" s="575"/>
      <c r="AQ121" s="575"/>
    </row>
    <row r="122" spans="1:43" ht="35.25" customHeight="1" thickTop="1" thickBot="1">
      <c r="A122" s="563">
        <v>13.8</v>
      </c>
      <c r="B122" s="564"/>
      <c r="C122" s="564"/>
      <c r="D122" s="564"/>
      <c r="E122" s="564"/>
      <c r="F122" s="577" t="s">
        <v>1303</v>
      </c>
      <c r="G122" s="578">
        <v>0</v>
      </c>
      <c r="H122" s="578">
        <v>0</v>
      </c>
      <c r="I122" s="567" t="str">
        <f t="shared" si="10"/>
        <v>No hay Programación</v>
      </c>
      <c r="J122" s="568" t="str">
        <f t="shared" si="11"/>
        <v>De acuerdo con lo programado</v>
      </c>
      <c r="K122" s="578"/>
      <c r="L122" s="581"/>
      <c r="M122" s="579"/>
      <c r="N122" s="572"/>
      <c r="O122" s="582"/>
      <c r="P122" s="581"/>
      <c r="Q122" s="579"/>
      <c r="R122" s="572"/>
      <c r="S122" s="582"/>
      <c r="T122" s="583"/>
      <c r="U122" s="579"/>
      <c r="V122" s="572"/>
      <c r="W122" s="582"/>
      <c r="X122" s="575"/>
      <c r="Y122" s="580">
        <v>0</v>
      </c>
      <c r="Z122" s="580">
        <v>0</v>
      </c>
      <c r="AA122" s="567" t="str">
        <f t="shared" si="12"/>
        <v>No hay Programación</v>
      </c>
      <c r="AB122" s="568" t="str">
        <f t="shared" si="13"/>
        <v>De acuerdo con lo programado</v>
      </c>
      <c r="AC122" s="575"/>
      <c r="AD122" s="575">
        <v>0</v>
      </c>
      <c r="AE122" s="575">
        <v>0</v>
      </c>
      <c r="AF122" s="567" t="str">
        <f t="shared" si="8"/>
        <v>No hay Programación</v>
      </c>
      <c r="AG122" s="568" t="str">
        <f t="shared" si="9"/>
        <v>De acuerdo con lo programado</v>
      </c>
      <c r="AH122" s="575"/>
      <c r="AI122" s="575"/>
      <c r="AJ122" s="575"/>
      <c r="AK122" s="576"/>
      <c r="AL122" s="576"/>
      <c r="AM122" s="575"/>
      <c r="AN122" s="575"/>
      <c r="AO122" s="575"/>
      <c r="AP122" s="575"/>
      <c r="AQ122" s="575"/>
    </row>
    <row r="123" spans="1:43" ht="35.25" customHeight="1" thickTop="1" thickBot="1">
      <c r="A123" s="563">
        <v>13.9</v>
      </c>
      <c r="B123" s="564"/>
      <c r="C123" s="564"/>
      <c r="D123" s="564"/>
      <c r="E123" s="564"/>
      <c r="F123" s="577" t="s">
        <v>1304</v>
      </c>
      <c r="G123" s="578">
        <v>91</v>
      </c>
      <c r="H123" s="578">
        <v>145</v>
      </c>
      <c r="I123" s="567">
        <f t="shared" si="10"/>
        <v>1.5934065934065933</v>
      </c>
      <c r="J123" s="568" t="str">
        <f t="shared" si="11"/>
        <v>De acuerdo con lo programado</v>
      </c>
      <c r="K123" s="578"/>
      <c r="L123" s="581"/>
      <c r="M123" s="579"/>
      <c r="N123" s="572"/>
      <c r="O123" s="582"/>
      <c r="P123" s="581"/>
      <c r="Q123" s="579"/>
      <c r="R123" s="572"/>
      <c r="S123" s="582"/>
      <c r="T123" s="583"/>
      <c r="U123" s="579"/>
      <c r="V123" s="572"/>
      <c r="W123" s="582"/>
      <c r="X123" s="575"/>
      <c r="Y123" s="580">
        <v>84</v>
      </c>
      <c r="Z123" s="580">
        <v>103</v>
      </c>
      <c r="AA123" s="567">
        <f t="shared" si="12"/>
        <v>1.2261904761904763</v>
      </c>
      <c r="AB123" s="568" t="str">
        <f t="shared" si="13"/>
        <v>De acuerdo con lo programado</v>
      </c>
      <c r="AC123" s="575"/>
      <c r="AD123" s="575">
        <v>84</v>
      </c>
      <c r="AE123" s="575">
        <v>103</v>
      </c>
      <c r="AF123" s="567">
        <f t="shared" si="8"/>
        <v>1.2261904761904763</v>
      </c>
      <c r="AG123" s="568" t="str">
        <f t="shared" si="9"/>
        <v>De acuerdo con lo programado</v>
      </c>
      <c r="AH123" s="575"/>
      <c r="AI123" s="575"/>
      <c r="AJ123" s="575"/>
      <c r="AK123" s="576"/>
      <c r="AL123" s="576"/>
      <c r="AM123" s="575"/>
      <c r="AN123" s="575"/>
      <c r="AO123" s="575"/>
      <c r="AP123" s="575"/>
      <c r="AQ123" s="575"/>
    </row>
    <row r="124" spans="1:43" ht="35.25" customHeight="1" thickTop="1" thickBot="1">
      <c r="A124" s="563">
        <v>13.9</v>
      </c>
      <c r="B124" s="564"/>
      <c r="C124" s="564"/>
      <c r="D124" s="564"/>
      <c r="E124" s="564"/>
      <c r="F124" s="577" t="s">
        <v>1304</v>
      </c>
      <c r="G124" s="578">
        <v>0</v>
      </c>
      <c r="H124" s="578">
        <v>0</v>
      </c>
      <c r="I124" s="567" t="str">
        <f t="shared" si="10"/>
        <v>No hay Programación</v>
      </c>
      <c r="J124" s="568" t="str">
        <f t="shared" si="11"/>
        <v>De acuerdo con lo programado</v>
      </c>
      <c r="K124" s="578"/>
      <c r="L124" s="581"/>
      <c r="M124" s="579"/>
      <c r="N124" s="572"/>
      <c r="O124" s="582"/>
      <c r="P124" s="581"/>
      <c r="Q124" s="579"/>
      <c r="R124" s="572"/>
      <c r="S124" s="582"/>
      <c r="T124" s="583"/>
      <c r="U124" s="579"/>
      <c r="V124" s="572"/>
      <c r="W124" s="582"/>
      <c r="X124" s="575"/>
      <c r="Y124" s="580">
        <v>0</v>
      </c>
      <c r="Z124" s="580">
        <v>0</v>
      </c>
      <c r="AA124" s="567" t="str">
        <f t="shared" si="12"/>
        <v>No hay Programación</v>
      </c>
      <c r="AB124" s="568" t="str">
        <f t="shared" si="13"/>
        <v>De acuerdo con lo programado</v>
      </c>
      <c r="AC124" s="575"/>
      <c r="AD124" s="575">
        <v>0</v>
      </c>
      <c r="AE124" s="575">
        <v>0</v>
      </c>
      <c r="AF124" s="567" t="str">
        <f t="shared" si="8"/>
        <v>No hay Programación</v>
      </c>
      <c r="AG124" s="568" t="str">
        <f t="shared" si="9"/>
        <v>De acuerdo con lo programado</v>
      </c>
      <c r="AH124" s="575"/>
      <c r="AI124" s="575"/>
      <c r="AJ124" s="575"/>
      <c r="AK124" s="576"/>
      <c r="AL124" s="576"/>
      <c r="AM124" s="575"/>
      <c r="AN124" s="575"/>
      <c r="AO124" s="575"/>
      <c r="AP124" s="575"/>
      <c r="AQ124" s="575"/>
    </row>
    <row r="125" spans="1:43" ht="35.25" customHeight="1" thickTop="1" thickBot="1">
      <c r="A125" s="563">
        <v>13.9</v>
      </c>
      <c r="B125" s="564"/>
      <c r="C125" s="564"/>
      <c r="D125" s="564"/>
      <c r="E125" s="564"/>
      <c r="F125" s="577" t="s">
        <v>1304</v>
      </c>
      <c r="G125" s="578">
        <v>0</v>
      </c>
      <c r="H125" s="578">
        <v>0</v>
      </c>
      <c r="I125" s="567" t="str">
        <f t="shared" si="10"/>
        <v>No hay Programación</v>
      </c>
      <c r="J125" s="568" t="str">
        <f t="shared" si="11"/>
        <v>De acuerdo con lo programado</v>
      </c>
      <c r="K125" s="578"/>
      <c r="L125" s="581"/>
      <c r="M125" s="579"/>
      <c r="N125" s="572"/>
      <c r="O125" s="582"/>
      <c r="P125" s="581"/>
      <c r="Q125" s="579"/>
      <c r="R125" s="572"/>
      <c r="S125" s="582"/>
      <c r="T125" s="583"/>
      <c r="U125" s="579"/>
      <c r="V125" s="572"/>
      <c r="W125" s="582"/>
      <c r="X125" s="575"/>
      <c r="Y125" s="580">
        <v>0</v>
      </c>
      <c r="Z125" s="580">
        <v>0</v>
      </c>
      <c r="AA125" s="567" t="str">
        <f t="shared" si="12"/>
        <v>No hay Programación</v>
      </c>
      <c r="AB125" s="568" t="str">
        <f t="shared" si="13"/>
        <v>De acuerdo con lo programado</v>
      </c>
      <c r="AC125" s="575"/>
      <c r="AD125" s="575">
        <v>0</v>
      </c>
      <c r="AE125" s="575">
        <v>0</v>
      </c>
      <c r="AF125" s="567" t="str">
        <f t="shared" si="8"/>
        <v>No hay Programación</v>
      </c>
      <c r="AG125" s="568" t="str">
        <f t="shared" si="9"/>
        <v>De acuerdo con lo programado</v>
      </c>
      <c r="AH125" s="575"/>
      <c r="AI125" s="575"/>
      <c r="AJ125" s="575"/>
      <c r="AK125" s="576"/>
      <c r="AL125" s="576"/>
      <c r="AM125" s="575"/>
      <c r="AN125" s="575"/>
      <c r="AO125" s="575"/>
      <c r="AP125" s="575"/>
      <c r="AQ125" s="575"/>
    </row>
    <row r="126" spans="1:43" ht="35.25" customHeight="1" thickTop="1" thickBot="1">
      <c r="A126" s="593">
        <v>13.1</v>
      </c>
      <c r="B126" s="564"/>
      <c r="C126" s="564"/>
      <c r="D126" s="564"/>
      <c r="E126" s="564"/>
      <c r="F126" s="577" t="s">
        <v>1305</v>
      </c>
      <c r="G126" s="661">
        <v>0</v>
      </c>
      <c r="H126" s="661">
        <v>12</v>
      </c>
      <c r="I126" s="567" t="str">
        <f t="shared" si="10"/>
        <v>No hay Programación</v>
      </c>
      <c r="J126" s="568" t="str">
        <f t="shared" si="11"/>
        <v>De acuerdo con lo programado</v>
      </c>
      <c r="K126" s="661"/>
      <c r="L126" s="581"/>
      <c r="M126" s="579"/>
      <c r="N126" s="572"/>
      <c r="O126" s="582"/>
      <c r="P126" s="581"/>
      <c r="Q126" s="579"/>
      <c r="R126" s="572"/>
      <c r="S126" s="582"/>
      <c r="T126" s="583"/>
      <c r="U126" s="579"/>
      <c r="V126" s="572"/>
      <c r="W126" s="582"/>
      <c r="X126" s="575"/>
      <c r="Y126" s="580">
        <v>0</v>
      </c>
      <c r="Z126" s="580">
        <v>0</v>
      </c>
      <c r="AA126" s="567" t="str">
        <f t="shared" si="12"/>
        <v>No hay Programación</v>
      </c>
      <c r="AB126" s="568" t="str">
        <f t="shared" si="13"/>
        <v>De acuerdo con lo programado</v>
      </c>
      <c r="AC126" s="575"/>
      <c r="AD126" s="575">
        <v>6</v>
      </c>
      <c r="AE126" s="575">
        <v>1</v>
      </c>
      <c r="AF126" s="567">
        <f t="shared" si="8"/>
        <v>0.16666666666666666</v>
      </c>
      <c r="AG126" s="568" t="str">
        <f t="shared" si="9"/>
        <v>En riesgo cumplimiento</v>
      </c>
      <c r="AH126" s="575"/>
      <c r="AI126" s="575"/>
      <c r="AJ126" s="575"/>
      <c r="AK126" s="576"/>
      <c r="AL126" s="576"/>
      <c r="AM126" s="575"/>
      <c r="AN126" s="575"/>
      <c r="AO126" s="575"/>
      <c r="AP126" s="575"/>
      <c r="AQ126" s="575"/>
    </row>
    <row r="127" spans="1:43" ht="35.25" customHeight="1" thickTop="1" thickBot="1">
      <c r="A127" s="593">
        <v>13.1</v>
      </c>
      <c r="B127" s="564"/>
      <c r="C127" s="564"/>
      <c r="D127" s="564"/>
      <c r="E127" s="564"/>
      <c r="F127" s="577" t="s">
        <v>1305</v>
      </c>
      <c r="G127" s="578">
        <v>0</v>
      </c>
      <c r="H127" s="578">
        <v>0</v>
      </c>
      <c r="I127" s="567" t="str">
        <f t="shared" si="10"/>
        <v>No hay Programación</v>
      </c>
      <c r="J127" s="568" t="str">
        <f t="shared" si="11"/>
        <v>De acuerdo con lo programado</v>
      </c>
      <c r="K127" s="578"/>
      <c r="L127" s="581"/>
      <c r="M127" s="579"/>
      <c r="N127" s="572"/>
      <c r="O127" s="582"/>
      <c r="P127" s="581"/>
      <c r="Q127" s="579"/>
      <c r="R127" s="572"/>
      <c r="S127" s="582"/>
      <c r="T127" s="583"/>
      <c r="U127" s="579"/>
      <c r="V127" s="572"/>
      <c r="W127" s="582"/>
      <c r="X127" s="575"/>
      <c r="Y127" s="580">
        <v>0</v>
      </c>
      <c r="Z127" s="580">
        <v>0</v>
      </c>
      <c r="AA127" s="567" t="str">
        <f t="shared" si="12"/>
        <v>No hay Programación</v>
      </c>
      <c r="AB127" s="568" t="str">
        <f t="shared" si="13"/>
        <v>De acuerdo con lo programado</v>
      </c>
      <c r="AC127" s="575"/>
      <c r="AD127" s="575">
        <v>0</v>
      </c>
      <c r="AE127" s="575">
        <v>0</v>
      </c>
      <c r="AF127" s="567" t="str">
        <f t="shared" si="8"/>
        <v>No hay Programación</v>
      </c>
      <c r="AG127" s="568" t="str">
        <f t="shared" si="9"/>
        <v>De acuerdo con lo programado</v>
      </c>
      <c r="AH127" s="575"/>
      <c r="AI127" s="575"/>
      <c r="AJ127" s="575"/>
      <c r="AK127" s="576"/>
      <c r="AL127" s="576"/>
      <c r="AM127" s="575"/>
      <c r="AN127" s="575"/>
      <c r="AO127" s="575"/>
      <c r="AP127" s="575"/>
      <c r="AQ127" s="575"/>
    </row>
    <row r="128" spans="1:43" ht="35.25" customHeight="1" thickTop="1" thickBot="1">
      <c r="A128" s="563">
        <v>14</v>
      </c>
      <c r="B128" s="564">
        <v>0</v>
      </c>
      <c r="C128" s="564">
        <v>0</v>
      </c>
      <c r="D128" s="564">
        <v>0</v>
      </c>
      <c r="E128" s="564">
        <v>0</v>
      </c>
      <c r="F128" s="584" t="s">
        <v>1306</v>
      </c>
      <c r="G128" s="585"/>
      <c r="H128" s="585"/>
      <c r="I128" s="567" t="str">
        <f t="shared" si="10"/>
        <v>No hay ejecución</v>
      </c>
      <c r="J128" s="568" t="str">
        <f t="shared" si="11"/>
        <v>NA</v>
      </c>
      <c r="K128" s="586"/>
      <c r="L128" s="581"/>
      <c r="M128" s="579"/>
      <c r="N128" s="572"/>
      <c r="O128" s="582"/>
      <c r="P128" s="581"/>
      <c r="Q128" s="579"/>
      <c r="R128" s="572"/>
      <c r="S128" s="582"/>
      <c r="T128" s="583"/>
      <c r="U128" s="579"/>
      <c r="V128" s="572"/>
      <c r="W128" s="582"/>
      <c r="X128" s="575"/>
      <c r="Y128" s="580"/>
      <c r="Z128" s="580"/>
      <c r="AA128" s="567" t="str">
        <f t="shared" si="12"/>
        <v>No hay ejecución</v>
      </c>
      <c r="AB128" s="568" t="str">
        <f t="shared" si="13"/>
        <v>NA</v>
      </c>
      <c r="AC128" s="575"/>
      <c r="AD128" s="575"/>
      <c r="AE128" s="575"/>
      <c r="AF128" s="567" t="str">
        <f t="shared" si="8"/>
        <v>No hay ejecución</v>
      </c>
      <c r="AG128" s="568" t="str">
        <f t="shared" si="9"/>
        <v>NA</v>
      </c>
      <c r="AH128" s="575"/>
      <c r="AI128" s="575"/>
      <c r="AJ128" s="575"/>
      <c r="AK128" s="576"/>
      <c r="AL128" s="576"/>
      <c r="AM128" s="575"/>
      <c r="AN128" s="575"/>
      <c r="AO128" s="575"/>
      <c r="AP128" s="575"/>
      <c r="AQ128" s="575"/>
    </row>
    <row r="129" spans="1:43" ht="35.25" customHeight="1" thickTop="1" thickBot="1">
      <c r="A129" s="563">
        <v>14.1</v>
      </c>
      <c r="B129" s="564"/>
      <c r="C129" s="564"/>
      <c r="D129" s="564"/>
      <c r="E129" s="564"/>
      <c r="F129" s="587" t="s">
        <v>1307</v>
      </c>
      <c r="G129" s="588">
        <v>0</v>
      </c>
      <c r="H129" s="588">
        <v>0</v>
      </c>
      <c r="I129" s="567" t="str">
        <f t="shared" si="10"/>
        <v>No hay Programación</v>
      </c>
      <c r="J129" s="568" t="str">
        <f t="shared" si="11"/>
        <v>De acuerdo con lo programado</v>
      </c>
      <c r="K129" s="588"/>
      <c r="L129" s="581"/>
      <c r="M129" s="579"/>
      <c r="N129" s="572"/>
      <c r="O129" s="582"/>
      <c r="P129" s="581"/>
      <c r="Q129" s="579"/>
      <c r="R129" s="572"/>
      <c r="S129" s="582"/>
      <c r="T129" s="583"/>
      <c r="U129" s="579"/>
      <c r="V129" s="572"/>
      <c r="W129" s="582"/>
      <c r="X129" s="575"/>
      <c r="Y129" s="580">
        <v>0</v>
      </c>
      <c r="Z129" s="580">
        <v>0</v>
      </c>
      <c r="AA129" s="567" t="str">
        <f t="shared" si="12"/>
        <v>No hay Programación</v>
      </c>
      <c r="AB129" s="568" t="str">
        <f t="shared" si="13"/>
        <v>De acuerdo con lo programado</v>
      </c>
      <c r="AC129" s="575"/>
      <c r="AD129" s="575">
        <v>0</v>
      </c>
      <c r="AE129" s="575">
        <v>0</v>
      </c>
      <c r="AF129" s="567" t="str">
        <f t="shared" si="8"/>
        <v>No hay Programación</v>
      </c>
      <c r="AG129" s="568" t="str">
        <f t="shared" si="9"/>
        <v>De acuerdo con lo programado</v>
      </c>
      <c r="AH129" s="575"/>
      <c r="AI129" s="575"/>
      <c r="AJ129" s="575"/>
      <c r="AK129" s="576"/>
      <c r="AL129" s="576"/>
      <c r="AM129" s="575"/>
      <c r="AN129" s="575"/>
      <c r="AO129" s="575"/>
      <c r="AP129" s="575"/>
      <c r="AQ129" s="575"/>
    </row>
    <row r="130" spans="1:43" ht="35.25" customHeight="1" thickTop="1" thickBot="1">
      <c r="A130" s="563">
        <v>14.1</v>
      </c>
      <c r="B130" s="564"/>
      <c r="C130" s="564"/>
      <c r="D130" s="564"/>
      <c r="E130" s="564"/>
      <c r="F130" s="587" t="s">
        <v>1307</v>
      </c>
      <c r="G130" s="588">
        <v>0</v>
      </c>
      <c r="H130" s="588">
        <v>0</v>
      </c>
      <c r="I130" s="567" t="str">
        <f t="shared" si="10"/>
        <v>No hay Programación</v>
      </c>
      <c r="J130" s="568" t="str">
        <f t="shared" si="11"/>
        <v>De acuerdo con lo programado</v>
      </c>
      <c r="K130" s="588"/>
      <c r="L130" s="581"/>
      <c r="M130" s="579"/>
      <c r="N130" s="572"/>
      <c r="O130" s="582"/>
      <c r="P130" s="581"/>
      <c r="Q130" s="579"/>
      <c r="R130" s="572"/>
      <c r="S130" s="582"/>
      <c r="T130" s="583"/>
      <c r="U130" s="579"/>
      <c r="V130" s="572"/>
      <c r="W130" s="582"/>
      <c r="X130" s="575"/>
      <c r="Y130" s="580">
        <v>0</v>
      </c>
      <c r="Z130" s="580">
        <v>0</v>
      </c>
      <c r="AA130" s="567" t="str">
        <f t="shared" si="12"/>
        <v>No hay Programación</v>
      </c>
      <c r="AB130" s="568" t="str">
        <f t="shared" si="13"/>
        <v>De acuerdo con lo programado</v>
      </c>
      <c r="AC130" s="575"/>
      <c r="AD130" s="575">
        <v>0</v>
      </c>
      <c r="AE130" s="575">
        <v>0</v>
      </c>
      <c r="AF130" s="567" t="str">
        <f t="shared" si="8"/>
        <v>No hay Programación</v>
      </c>
      <c r="AG130" s="568" t="str">
        <f t="shared" si="9"/>
        <v>De acuerdo con lo programado</v>
      </c>
      <c r="AH130" s="575"/>
      <c r="AI130" s="575"/>
      <c r="AJ130" s="575"/>
      <c r="AK130" s="576"/>
      <c r="AL130" s="576"/>
      <c r="AM130" s="575"/>
      <c r="AN130" s="575"/>
      <c r="AO130" s="575"/>
      <c r="AP130" s="575"/>
      <c r="AQ130" s="575"/>
    </row>
    <row r="131" spans="1:43" ht="35.25" customHeight="1" thickTop="1" thickBot="1">
      <c r="A131" s="563">
        <v>14.2</v>
      </c>
      <c r="B131" s="564"/>
      <c r="C131" s="564"/>
      <c r="D131" s="564"/>
      <c r="E131" s="564"/>
      <c r="F131" s="577" t="s">
        <v>1308</v>
      </c>
      <c r="G131" s="578">
        <v>0</v>
      </c>
      <c r="H131" s="578">
        <v>0</v>
      </c>
      <c r="I131" s="567" t="str">
        <f t="shared" si="10"/>
        <v>No hay Programación</v>
      </c>
      <c r="J131" s="568" t="str">
        <f t="shared" si="11"/>
        <v>De acuerdo con lo programado</v>
      </c>
      <c r="K131" s="578"/>
      <c r="L131" s="581"/>
      <c r="M131" s="579"/>
      <c r="N131" s="572"/>
      <c r="O131" s="582"/>
      <c r="P131" s="581"/>
      <c r="Q131" s="579"/>
      <c r="R131" s="572"/>
      <c r="S131" s="582"/>
      <c r="T131" s="583"/>
      <c r="U131" s="579"/>
      <c r="V131" s="572"/>
      <c r="W131" s="582"/>
      <c r="X131" s="575"/>
      <c r="Y131" s="580">
        <v>0</v>
      </c>
      <c r="Z131" s="580">
        <v>0</v>
      </c>
      <c r="AA131" s="567" t="str">
        <f t="shared" si="12"/>
        <v>No hay Programación</v>
      </c>
      <c r="AB131" s="568" t="str">
        <f t="shared" si="13"/>
        <v>De acuerdo con lo programado</v>
      </c>
      <c r="AC131" s="575"/>
      <c r="AD131" s="575">
        <v>0</v>
      </c>
      <c r="AE131" s="575">
        <v>0</v>
      </c>
      <c r="AF131" s="567" t="str">
        <f t="shared" si="8"/>
        <v>No hay Programación</v>
      </c>
      <c r="AG131" s="568" t="str">
        <f t="shared" si="9"/>
        <v>De acuerdo con lo programado</v>
      </c>
      <c r="AH131" s="575"/>
      <c r="AI131" s="575"/>
      <c r="AJ131" s="575"/>
      <c r="AK131" s="576"/>
      <c r="AL131" s="576"/>
      <c r="AM131" s="575"/>
      <c r="AN131" s="575"/>
      <c r="AO131" s="575"/>
      <c r="AP131" s="575"/>
      <c r="AQ131" s="575"/>
    </row>
    <row r="132" spans="1:43" ht="35.25" customHeight="1" thickTop="1" thickBot="1">
      <c r="A132" s="563">
        <v>15</v>
      </c>
      <c r="B132" s="564"/>
      <c r="C132" s="564"/>
      <c r="D132" s="564"/>
      <c r="E132" s="564"/>
      <c r="F132" s="584" t="s">
        <v>1309</v>
      </c>
      <c r="G132" s="585"/>
      <c r="H132" s="585"/>
      <c r="I132" s="567" t="str">
        <f t="shared" si="10"/>
        <v>No hay ejecución</v>
      </c>
      <c r="J132" s="568" t="str">
        <f t="shared" si="11"/>
        <v>NA</v>
      </c>
      <c r="K132" s="586"/>
      <c r="L132" s="581"/>
      <c r="M132" s="579"/>
      <c r="N132" s="572"/>
      <c r="O132" s="582"/>
      <c r="P132" s="581"/>
      <c r="Q132" s="579"/>
      <c r="R132" s="572"/>
      <c r="S132" s="582"/>
      <c r="T132" s="583"/>
      <c r="U132" s="579"/>
      <c r="V132" s="572"/>
      <c r="W132" s="582"/>
      <c r="X132" s="575"/>
      <c r="Y132" s="580"/>
      <c r="Z132" s="580"/>
      <c r="AA132" s="567" t="str">
        <f t="shared" si="12"/>
        <v>No hay ejecución</v>
      </c>
      <c r="AB132" s="568" t="str">
        <f t="shared" si="13"/>
        <v>NA</v>
      </c>
      <c r="AC132" s="575"/>
      <c r="AD132" s="575"/>
      <c r="AE132" s="575"/>
      <c r="AF132" s="567" t="str">
        <f t="shared" si="8"/>
        <v>No hay ejecución</v>
      </c>
      <c r="AG132" s="568" t="str">
        <f t="shared" si="9"/>
        <v>NA</v>
      </c>
      <c r="AH132" s="575"/>
      <c r="AI132" s="575"/>
      <c r="AJ132" s="575"/>
      <c r="AK132" s="576"/>
      <c r="AL132" s="576"/>
      <c r="AM132" s="575"/>
      <c r="AN132" s="575"/>
      <c r="AO132" s="575"/>
      <c r="AP132" s="575"/>
      <c r="AQ132" s="575"/>
    </row>
    <row r="133" spans="1:43" ht="35.25" customHeight="1" thickTop="1" thickBot="1">
      <c r="A133" s="563">
        <v>15.1</v>
      </c>
      <c r="B133" s="564"/>
      <c r="C133" s="564"/>
      <c r="D133" s="564"/>
      <c r="E133" s="564"/>
      <c r="F133" s="587" t="s">
        <v>1310</v>
      </c>
      <c r="G133" s="588">
        <v>0</v>
      </c>
      <c r="H133" s="588">
        <v>0</v>
      </c>
      <c r="I133" s="567" t="str">
        <f t="shared" si="10"/>
        <v>No hay Programación</v>
      </c>
      <c r="J133" s="568" t="str">
        <f t="shared" si="11"/>
        <v>De acuerdo con lo programado</v>
      </c>
      <c r="K133" s="588"/>
      <c r="L133" s="581"/>
      <c r="M133" s="579"/>
      <c r="N133" s="572"/>
      <c r="O133" s="582"/>
      <c r="P133" s="581"/>
      <c r="Q133" s="579"/>
      <c r="R133" s="572"/>
      <c r="S133" s="582"/>
      <c r="T133" s="583"/>
      <c r="U133" s="579"/>
      <c r="V133" s="572"/>
      <c r="W133" s="582"/>
      <c r="X133" s="575"/>
      <c r="Y133" s="580">
        <v>0</v>
      </c>
      <c r="Z133" s="580">
        <v>0</v>
      </c>
      <c r="AA133" s="567" t="str">
        <f t="shared" si="12"/>
        <v>No hay Programación</v>
      </c>
      <c r="AB133" s="568" t="str">
        <f t="shared" si="13"/>
        <v>De acuerdo con lo programado</v>
      </c>
      <c r="AC133" s="575"/>
      <c r="AD133" s="575">
        <v>0</v>
      </c>
      <c r="AE133" s="575">
        <v>0</v>
      </c>
      <c r="AF133" s="567" t="str">
        <f t="shared" si="8"/>
        <v>No hay Programación</v>
      </c>
      <c r="AG133" s="568" t="str">
        <f t="shared" si="9"/>
        <v>De acuerdo con lo programado</v>
      </c>
      <c r="AH133" s="575"/>
      <c r="AI133" s="575"/>
      <c r="AJ133" s="575"/>
      <c r="AK133" s="576"/>
      <c r="AL133" s="576"/>
      <c r="AM133" s="575"/>
      <c r="AN133" s="575"/>
      <c r="AO133" s="575"/>
      <c r="AP133" s="575"/>
      <c r="AQ133" s="575"/>
    </row>
    <row r="134" spans="1:43" ht="35.25" customHeight="1" thickTop="1" thickBot="1">
      <c r="A134" s="563">
        <v>15.1</v>
      </c>
      <c r="B134" s="564"/>
      <c r="C134" s="564"/>
      <c r="D134" s="564"/>
      <c r="E134" s="564"/>
      <c r="F134" s="587" t="s">
        <v>1310</v>
      </c>
      <c r="G134" s="588">
        <v>0</v>
      </c>
      <c r="H134" s="588">
        <v>0</v>
      </c>
      <c r="I134" s="567" t="str">
        <f t="shared" si="10"/>
        <v>No hay Programación</v>
      </c>
      <c r="J134" s="568" t="str">
        <f t="shared" si="11"/>
        <v>De acuerdo con lo programado</v>
      </c>
      <c r="K134" s="588"/>
      <c r="L134" s="581"/>
      <c r="M134" s="579"/>
      <c r="N134" s="572"/>
      <c r="O134" s="582"/>
      <c r="P134" s="581"/>
      <c r="Q134" s="579"/>
      <c r="R134" s="572"/>
      <c r="S134" s="582"/>
      <c r="T134" s="583"/>
      <c r="U134" s="579"/>
      <c r="V134" s="572"/>
      <c r="W134" s="582"/>
      <c r="X134" s="575"/>
      <c r="Y134" s="580">
        <v>0</v>
      </c>
      <c r="Z134" s="580">
        <v>0</v>
      </c>
      <c r="AA134" s="567" t="str">
        <f t="shared" si="12"/>
        <v>No hay Programación</v>
      </c>
      <c r="AB134" s="568" t="str">
        <f t="shared" si="13"/>
        <v>De acuerdo con lo programado</v>
      </c>
      <c r="AC134" s="575"/>
      <c r="AD134" s="575">
        <v>0</v>
      </c>
      <c r="AE134" s="575">
        <v>0</v>
      </c>
      <c r="AF134" s="567" t="str">
        <f t="shared" si="8"/>
        <v>No hay Programación</v>
      </c>
      <c r="AG134" s="568" t="str">
        <f t="shared" si="9"/>
        <v>De acuerdo con lo programado</v>
      </c>
      <c r="AH134" s="575"/>
      <c r="AI134" s="575"/>
      <c r="AJ134" s="575"/>
      <c r="AK134" s="576"/>
      <c r="AL134" s="576"/>
      <c r="AM134" s="575"/>
      <c r="AN134" s="575"/>
      <c r="AO134" s="575"/>
      <c r="AP134" s="575"/>
      <c r="AQ134" s="575"/>
    </row>
    <row r="135" spans="1:43" ht="35.25" customHeight="1" thickTop="1" thickBot="1">
      <c r="A135" s="563">
        <v>15.1</v>
      </c>
      <c r="B135" s="564"/>
      <c r="C135" s="564"/>
      <c r="D135" s="564"/>
      <c r="E135" s="564"/>
      <c r="F135" s="587" t="s">
        <v>1310</v>
      </c>
      <c r="G135" s="588">
        <v>0</v>
      </c>
      <c r="H135" s="588">
        <v>0</v>
      </c>
      <c r="I135" s="567" t="str">
        <f t="shared" si="10"/>
        <v>No hay Programación</v>
      </c>
      <c r="J135" s="568" t="str">
        <f t="shared" si="11"/>
        <v>De acuerdo con lo programado</v>
      </c>
      <c r="K135" s="588"/>
      <c r="L135" s="581"/>
      <c r="M135" s="579"/>
      <c r="N135" s="572"/>
      <c r="O135" s="582"/>
      <c r="P135" s="581"/>
      <c r="Q135" s="579"/>
      <c r="R135" s="572"/>
      <c r="S135" s="582"/>
      <c r="T135" s="583"/>
      <c r="U135" s="579"/>
      <c r="V135" s="572"/>
      <c r="W135" s="582"/>
      <c r="X135" s="575"/>
      <c r="Y135" s="580">
        <v>0</v>
      </c>
      <c r="Z135" s="580">
        <v>0</v>
      </c>
      <c r="AA135" s="567" t="str">
        <f t="shared" si="12"/>
        <v>No hay Programación</v>
      </c>
      <c r="AB135" s="568" t="str">
        <f t="shared" si="13"/>
        <v>De acuerdo con lo programado</v>
      </c>
      <c r="AC135" s="575"/>
      <c r="AD135" s="575">
        <v>0</v>
      </c>
      <c r="AE135" s="575">
        <v>0</v>
      </c>
      <c r="AF135" s="567" t="str">
        <f t="shared" si="8"/>
        <v>No hay Programación</v>
      </c>
      <c r="AG135" s="568" t="str">
        <f t="shared" si="9"/>
        <v>De acuerdo con lo programado</v>
      </c>
      <c r="AH135" s="575"/>
      <c r="AI135" s="575"/>
      <c r="AJ135" s="575"/>
      <c r="AK135" s="576"/>
      <c r="AL135" s="576"/>
      <c r="AM135" s="575"/>
      <c r="AN135" s="575"/>
      <c r="AO135" s="575"/>
      <c r="AP135" s="575"/>
      <c r="AQ135" s="575"/>
    </row>
    <row r="136" spans="1:43" ht="35.25" customHeight="1" thickTop="1" thickBot="1">
      <c r="A136" s="563">
        <v>15.1</v>
      </c>
      <c r="B136" s="564"/>
      <c r="C136" s="564"/>
      <c r="D136" s="564"/>
      <c r="E136" s="564"/>
      <c r="F136" s="587" t="s">
        <v>1310</v>
      </c>
      <c r="G136" s="588">
        <v>0</v>
      </c>
      <c r="H136" s="588">
        <v>0</v>
      </c>
      <c r="I136" s="567" t="str">
        <f t="shared" si="10"/>
        <v>No hay Programación</v>
      </c>
      <c r="J136" s="568" t="str">
        <f t="shared" si="11"/>
        <v>De acuerdo con lo programado</v>
      </c>
      <c r="K136" s="588"/>
      <c r="L136" s="581"/>
      <c r="M136" s="579"/>
      <c r="N136" s="572"/>
      <c r="O136" s="582"/>
      <c r="P136" s="581"/>
      <c r="Q136" s="579"/>
      <c r="R136" s="572"/>
      <c r="S136" s="582"/>
      <c r="T136" s="583"/>
      <c r="U136" s="579"/>
      <c r="V136" s="572"/>
      <c r="W136" s="582"/>
      <c r="X136" s="575"/>
      <c r="Y136" s="580">
        <v>0</v>
      </c>
      <c r="Z136" s="580">
        <v>0</v>
      </c>
      <c r="AA136" s="567" t="str">
        <f t="shared" si="12"/>
        <v>No hay Programación</v>
      </c>
      <c r="AB136" s="568" t="str">
        <f t="shared" si="13"/>
        <v>De acuerdo con lo programado</v>
      </c>
      <c r="AC136" s="575"/>
      <c r="AD136" s="575">
        <v>0</v>
      </c>
      <c r="AE136" s="575">
        <v>0</v>
      </c>
      <c r="AF136" s="567" t="str">
        <f t="shared" si="8"/>
        <v>No hay Programación</v>
      </c>
      <c r="AG136" s="568" t="str">
        <f t="shared" si="9"/>
        <v>De acuerdo con lo programado</v>
      </c>
      <c r="AH136" s="575"/>
      <c r="AI136" s="575"/>
      <c r="AJ136" s="575"/>
      <c r="AK136" s="576"/>
      <c r="AL136" s="576"/>
      <c r="AM136" s="575"/>
      <c r="AN136" s="575"/>
      <c r="AO136" s="575"/>
      <c r="AP136" s="575"/>
      <c r="AQ136" s="575"/>
    </row>
    <row r="137" spans="1:43" ht="35.25" customHeight="1" thickTop="1" thickBot="1">
      <c r="A137" s="563">
        <v>15.1</v>
      </c>
      <c r="B137" s="564"/>
      <c r="C137" s="564"/>
      <c r="D137" s="564"/>
      <c r="E137" s="564"/>
      <c r="F137" s="587" t="s">
        <v>1310</v>
      </c>
      <c r="G137" s="588">
        <v>0</v>
      </c>
      <c r="H137" s="588">
        <v>0</v>
      </c>
      <c r="I137" s="567" t="str">
        <f t="shared" si="10"/>
        <v>No hay Programación</v>
      </c>
      <c r="J137" s="568" t="str">
        <f t="shared" si="11"/>
        <v>De acuerdo con lo programado</v>
      </c>
      <c r="K137" s="588"/>
      <c r="L137" s="581"/>
      <c r="M137" s="579"/>
      <c r="N137" s="572"/>
      <c r="O137" s="582"/>
      <c r="P137" s="581"/>
      <c r="Q137" s="579"/>
      <c r="R137" s="572"/>
      <c r="S137" s="582"/>
      <c r="T137" s="583"/>
      <c r="U137" s="579"/>
      <c r="V137" s="572"/>
      <c r="W137" s="582"/>
      <c r="X137" s="575"/>
      <c r="Y137" s="580">
        <v>0</v>
      </c>
      <c r="Z137" s="580">
        <v>0</v>
      </c>
      <c r="AA137" s="567" t="str">
        <f t="shared" si="12"/>
        <v>No hay Programación</v>
      </c>
      <c r="AB137" s="568" t="str">
        <f t="shared" si="13"/>
        <v>De acuerdo con lo programado</v>
      </c>
      <c r="AC137" s="575"/>
      <c r="AD137" s="575">
        <v>0</v>
      </c>
      <c r="AE137" s="575">
        <v>0</v>
      </c>
      <c r="AF137" s="567" t="str">
        <f t="shared" si="8"/>
        <v>No hay Programación</v>
      </c>
      <c r="AG137" s="568" t="str">
        <f t="shared" si="9"/>
        <v>De acuerdo con lo programado</v>
      </c>
      <c r="AH137" s="575"/>
      <c r="AI137" s="575"/>
      <c r="AJ137" s="575"/>
      <c r="AK137" s="576"/>
      <c r="AL137" s="576"/>
      <c r="AM137" s="575"/>
      <c r="AN137" s="575"/>
      <c r="AO137" s="575"/>
      <c r="AP137" s="575"/>
      <c r="AQ137" s="575"/>
    </row>
    <row r="138" spans="1:43" ht="35.25" customHeight="1" thickTop="1" thickBot="1">
      <c r="A138" s="563">
        <v>15.1</v>
      </c>
      <c r="B138" s="564"/>
      <c r="C138" s="564"/>
      <c r="D138" s="564"/>
      <c r="E138" s="564"/>
      <c r="F138" s="587" t="s">
        <v>1310</v>
      </c>
      <c r="G138" s="588">
        <v>0</v>
      </c>
      <c r="H138" s="588">
        <v>0</v>
      </c>
      <c r="I138" s="567" t="str">
        <f t="shared" si="10"/>
        <v>No hay Programación</v>
      </c>
      <c r="J138" s="568" t="str">
        <f t="shared" si="11"/>
        <v>De acuerdo con lo programado</v>
      </c>
      <c r="K138" s="588"/>
      <c r="L138" s="581"/>
      <c r="M138" s="579"/>
      <c r="N138" s="572"/>
      <c r="O138" s="582"/>
      <c r="P138" s="581"/>
      <c r="Q138" s="579"/>
      <c r="R138" s="572"/>
      <c r="S138" s="582"/>
      <c r="T138" s="583"/>
      <c r="U138" s="579"/>
      <c r="V138" s="572"/>
      <c r="W138" s="582"/>
      <c r="X138" s="575"/>
      <c r="Y138" s="580">
        <v>0</v>
      </c>
      <c r="Z138" s="580">
        <v>0</v>
      </c>
      <c r="AA138" s="567" t="str">
        <f t="shared" si="12"/>
        <v>No hay Programación</v>
      </c>
      <c r="AB138" s="568" t="str">
        <f t="shared" si="13"/>
        <v>De acuerdo con lo programado</v>
      </c>
      <c r="AC138" s="575"/>
      <c r="AD138" s="575">
        <v>0</v>
      </c>
      <c r="AE138" s="575">
        <v>0</v>
      </c>
      <c r="AF138" s="567" t="str">
        <f t="shared" si="8"/>
        <v>No hay Programación</v>
      </c>
      <c r="AG138" s="568" t="str">
        <f t="shared" si="9"/>
        <v>De acuerdo con lo programado</v>
      </c>
      <c r="AH138" s="575"/>
      <c r="AI138" s="575"/>
      <c r="AJ138" s="575"/>
      <c r="AK138" s="576"/>
      <c r="AL138" s="576"/>
      <c r="AM138" s="575"/>
      <c r="AN138" s="575"/>
      <c r="AO138" s="575"/>
      <c r="AP138" s="575"/>
      <c r="AQ138" s="575"/>
    </row>
    <row r="139" spans="1:43" ht="35.25" customHeight="1" thickTop="1" thickBot="1">
      <c r="A139" s="563">
        <v>15.1</v>
      </c>
      <c r="B139" s="564"/>
      <c r="C139" s="564"/>
      <c r="D139" s="564"/>
      <c r="E139" s="564"/>
      <c r="F139" s="587" t="s">
        <v>1310</v>
      </c>
      <c r="G139" s="588">
        <v>0</v>
      </c>
      <c r="H139" s="588">
        <v>0</v>
      </c>
      <c r="I139" s="567" t="str">
        <f t="shared" si="10"/>
        <v>No hay Programación</v>
      </c>
      <c r="J139" s="568" t="str">
        <f t="shared" si="11"/>
        <v>De acuerdo con lo programado</v>
      </c>
      <c r="K139" s="588"/>
      <c r="L139" s="581"/>
      <c r="M139" s="579"/>
      <c r="N139" s="572"/>
      <c r="O139" s="582"/>
      <c r="P139" s="581"/>
      <c r="Q139" s="579"/>
      <c r="R139" s="572"/>
      <c r="S139" s="582"/>
      <c r="T139" s="583"/>
      <c r="U139" s="579"/>
      <c r="V139" s="572"/>
      <c r="W139" s="582"/>
      <c r="X139" s="575"/>
      <c r="Y139" s="580">
        <v>0</v>
      </c>
      <c r="Z139" s="580">
        <v>0</v>
      </c>
      <c r="AA139" s="567" t="str">
        <f t="shared" si="12"/>
        <v>No hay Programación</v>
      </c>
      <c r="AB139" s="568" t="str">
        <f t="shared" si="13"/>
        <v>De acuerdo con lo programado</v>
      </c>
      <c r="AC139" s="575"/>
      <c r="AD139" s="575">
        <v>0</v>
      </c>
      <c r="AE139" s="575">
        <v>0</v>
      </c>
      <c r="AF139" s="567" t="str">
        <f t="shared" ref="AF139:AF182" si="14">IF(AE139="","No hay ejecución",IF(AND(AD139=0),"No hay Programación", AE139/AD139))</f>
        <v>No hay Programación</v>
      </c>
      <c r="AG139" s="568" t="str">
        <f t="shared" ref="AG139:AG182" si="15">IF(AF139="No hay ejecución","NA",IF(AF139&gt;=90%,"De acuerdo con lo programado",IF(AF139&gt;=51%,"Atraso Leve",IF(AF139&lt;=50%,"En riesgo cumplimiento"))))</f>
        <v>De acuerdo con lo programado</v>
      </c>
      <c r="AH139" s="575"/>
      <c r="AI139" s="575"/>
      <c r="AJ139" s="575"/>
      <c r="AK139" s="576"/>
      <c r="AL139" s="576"/>
      <c r="AM139" s="575"/>
      <c r="AN139" s="575"/>
      <c r="AO139" s="575"/>
      <c r="AP139" s="575"/>
      <c r="AQ139" s="575"/>
    </row>
    <row r="140" spans="1:43" ht="35.25" customHeight="1" thickTop="1" thickBot="1">
      <c r="A140" s="563">
        <v>15.2</v>
      </c>
      <c r="B140" s="564"/>
      <c r="C140" s="564"/>
      <c r="D140" s="564"/>
      <c r="E140" s="564"/>
      <c r="F140" s="587" t="s">
        <v>1311</v>
      </c>
      <c r="G140" s="588">
        <v>0</v>
      </c>
      <c r="H140" s="588">
        <v>0</v>
      </c>
      <c r="I140" s="567" t="str">
        <f t="shared" si="10"/>
        <v>No hay Programación</v>
      </c>
      <c r="J140" s="568" t="str">
        <f t="shared" si="11"/>
        <v>De acuerdo con lo programado</v>
      </c>
      <c r="K140" s="588"/>
      <c r="L140" s="581"/>
      <c r="M140" s="579"/>
      <c r="N140" s="572"/>
      <c r="O140" s="582"/>
      <c r="P140" s="581"/>
      <c r="Q140" s="579"/>
      <c r="R140" s="572"/>
      <c r="S140" s="582"/>
      <c r="T140" s="583"/>
      <c r="U140" s="579"/>
      <c r="V140" s="572"/>
      <c r="W140" s="582"/>
      <c r="X140" s="575"/>
      <c r="Y140" s="580">
        <v>0</v>
      </c>
      <c r="Z140" s="580">
        <v>0</v>
      </c>
      <c r="AA140" s="567" t="str">
        <f t="shared" si="12"/>
        <v>No hay Programación</v>
      </c>
      <c r="AB140" s="568" t="str">
        <f t="shared" si="13"/>
        <v>De acuerdo con lo programado</v>
      </c>
      <c r="AC140" s="575"/>
      <c r="AD140" s="575">
        <v>0</v>
      </c>
      <c r="AE140" s="575">
        <v>0</v>
      </c>
      <c r="AF140" s="567" t="str">
        <f t="shared" si="14"/>
        <v>No hay Programación</v>
      </c>
      <c r="AG140" s="568" t="str">
        <f t="shared" si="15"/>
        <v>De acuerdo con lo programado</v>
      </c>
      <c r="AH140" s="575"/>
      <c r="AI140" s="575"/>
      <c r="AJ140" s="575"/>
      <c r="AK140" s="576"/>
      <c r="AL140" s="576"/>
      <c r="AM140" s="575"/>
      <c r="AN140" s="575"/>
      <c r="AO140" s="575"/>
      <c r="AP140" s="575"/>
      <c r="AQ140" s="575"/>
    </row>
    <row r="141" spans="1:43" ht="35.25" customHeight="1" thickTop="1" thickBot="1">
      <c r="A141" s="563">
        <v>15.2</v>
      </c>
      <c r="B141" s="564"/>
      <c r="C141" s="564"/>
      <c r="D141" s="564"/>
      <c r="E141" s="564"/>
      <c r="F141" s="587" t="s">
        <v>1311</v>
      </c>
      <c r="G141" s="588">
        <v>0</v>
      </c>
      <c r="H141" s="588">
        <v>0</v>
      </c>
      <c r="I141" s="567" t="str">
        <f t="shared" si="10"/>
        <v>No hay Programación</v>
      </c>
      <c r="J141" s="568" t="str">
        <f t="shared" si="11"/>
        <v>De acuerdo con lo programado</v>
      </c>
      <c r="K141" s="588"/>
      <c r="L141" s="581"/>
      <c r="M141" s="579"/>
      <c r="N141" s="572"/>
      <c r="O141" s="582"/>
      <c r="P141" s="581"/>
      <c r="Q141" s="579"/>
      <c r="R141" s="572"/>
      <c r="S141" s="582"/>
      <c r="T141" s="583"/>
      <c r="U141" s="579"/>
      <c r="V141" s="572"/>
      <c r="W141" s="582"/>
      <c r="X141" s="575"/>
      <c r="Y141" s="580">
        <v>0</v>
      </c>
      <c r="Z141" s="580">
        <v>0</v>
      </c>
      <c r="AA141" s="567" t="str">
        <f t="shared" si="12"/>
        <v>No hay Programación</v>
      </c>
      <c r="AB141" s="568" t="str">
        <f t="shared" si="13"/>
        <v>De acuerdo con lo programado</v>
      </c>
      <c r="AC141" s="575"/>
      <c r="AD141" s="575">
        <v>0</v>
      </c>
      <c r="AE141" s="575">
        <v>0</v>
      </c>
      <c r="AF141" s="567" t="str">
        <f t="shared" si="14"/>
        <v>No hay Programación</v>
      </c>
      <c r="AG141" s="568" t="str">
        <f t="shared" si="15"/>
        <v>De acuerdo con lo programado</v>
      </c>
      <c r="AH141" s="575"/>
      <c r="AI141" s="575"/>
      <c r="AJ141" s="575"/>
      <c r="AK141" s="576"/>
      <c r="AL141" s="576"/>
      <c r="AM141" s="575"/>
      <c r="AN141" s="575"/>
      <c r="AO141" s="575"/>
      <c r="AP141" s="575"/>
      <c r="AQ141" s="575"/>
    </row>
    <row r="142" spans="1:43" ht="35.25" customHeight="1" thickTop="1" thickBot="1">
      <c r="A142" s="563">
        <v>15.2</v>
      </c>
      <c r="B142" s="564"/>
      <c r="C142" s="564"/>
      <c r="D142" s="564"/>
      <c r="E142" s="564"/>
      <c r="F142" s="587" t="s">
        <v>1311</v>
      </c>
      <c r="G142" s="588">
        <v>0</v>
      </c>
      <c r="H142" s="588">
        <v>0</v>
      </c>
      <c r="I142" s="567" t="str">
        <f t="shared" ref="I142:I205" si="16">IF(H142="","No hay ejecución",IF(AND(G142=0),"No hay Programación", H142/G142))</f>
        <v>No hay Programación</v>
      </c>
      <c r="J142" s="568" t="str">
        <f t="shared" ref="J142:J205" si="17">IF(I142="No hay ejecución","NA",IF(I142&gt;=90%,"De acuerdo con lo programado",IF(I142&gt;=51%,"Atraso Leve",IF(I142&lt;=50%,"En riesgo cumplimiento"))))</f>
        <v>De acuerdo con lo programado</v>
      </c>
      <c r="K142" s="588"/>
      <c r="L142" s="581"/>
      <c r="M142" s="579"/>
      <c r="N142" s="572"/>
      <c r="O142" s="582"/>
      <c r="P142" s="581"/>
      <c r="Q142" s="579"/>
      <c r="R142" s="572"/>
      <c r="S142" s="582"/>
      <c r="T142" s="583"/>
      <c r="U142" s="579"/>
      <c r="V142" s="572"/>
      <c r="W142" s="582"/>
      <c r="X142" s="575"/>
      <c r="Y142" s="580">
        <v>0</v>
      </c>
      <c r="Z142" s="580">
        <v>0</v>
      </c>
      <c r="AA142" s="567" t="str">
        <f t="shared" ref="AA142:AA205" si="18">IF(Z142="","No hay ejecución",IF(AND(Y142=0),"No hay Programación", Z142/Y142))</f>
        <v>No hay Programación</v>
      </c>
      <c r="AB142" s="568" t="str">
        <f t="shared" ref="AB142:AB205" si="19">IF(AA142="No hay ejecución","NA",IF(AA142&gt;=90%,"De acuerdo con lo programado",IF(AA142&gt;=51%,"Atraso Leve",IF(AA142&lt;=50%,"En riesgo cumplimiento"))))</f>
        <v>De acuerdo con lo programado</v>
      </c>
      <c r="AC142" s="575"/>
      <c r="AD142" s="575">
        <v>0</v>
      </c>
      <c r="AE142" s="575">
        <v>0</v>
      </c>
      <c r="AF142" s="567" t="str">
        <f t="shared" si="14"/>
        <v>No hay Programación</v>
      </c>
      <c r="AG142" s="568" t="str">
        <f t="shared" si="15"/>
        <v>De acuerdo con lo programado</v>
      </c>
      <c r="AH142" s="575"/>
      <c r="AI142" s="575"/>
      <c r="AJ142" s="575"/>
      <c r="AK142" s="576"/>
      <c r="AL142" s="576"/>
      <c r="AM142" s="575"/>
      <c r="AN142" s="575"/>
      <c r="AO142" s="575"/>
      <c r="AP142" s="575"/>
      <c r="AQ142" s="575"/>
    </row>
    <row r="143" spans="1:43" ht="35.25" customHeight="1" thickTop="1" thickBot="1">
      <c r="A143" s="563">
        <v>15.2</v>
      </c>
      <c r="B143" s="564"/>
      <c r="C143" s="564"/>
      <c r="D143" s="564"/>
      <c r="E143" s="564"/>
      <c r="F143" s="587" t="s">
        <v>1311</v>
      </c>
      <c r="G143" s="588">
        <v>0</v>
      </c>
      <c r="H143" s="588">
        <v>0</v>
      </c>
      <c r="I143" s="567" t="str">
        <f t="shared" si="16"/>
        <v>No hay Programación</v>
      </c>
      <c r="J143" s="568" t="str">
        <f t="shared" si="17"/>
        <v>De acuerdo con lo programado</v>
      </c>
      <c r="K143" s="588"/>
      <c r="L143" s="581"/>
      <c r="M143" s="579"/>
      <c r="N143" s="572"/>
      <c r="O143" s="582"/>
      <c r="P143" s="581"/>
      <c r="Q143" s="579"/>
      <c r="R143" s="572"/>
      <c r="S143" s="582"/>
      <c r="T143" s="583"/>
      <c r="U143" s="579"/>
      <c r="V143" s="572"/>
      <c r="W143" s="582"/>
      <c r="X143" s="575"/>
      <c r="Y143" s="580">
        <v>0</v>
      </c>
      <c r="Z143" s="580">
        <v>0</v>
      </c>
      <c r="AA143" s="567" t="str">
        <f t="shared" si="18"/>
        <v>No hay Programación</v>
      </c>
      <c r="AB143" s="568" t="str">
        <f t="shared" si="19"/>
        <v>De acuerdo con lo programado</v>
      </c>
      <c r="AC143" s="575"/>
      <c r="AD143" s="575">
        <v>0</v>
      </c>
      <c r="AE143" s="575">
        <v>0</v>
      </c>
      <c r="AF143" s="567" t="str">
        <f t="shared" si="14"/>
        <v>No hay Programación</v>
      </c>
      <c r="AG143" s="568" t="str">
        <f t="shared" si="15"/>
        <v>De acuerdo con lo programado</v>
      </c>
      <c r="AH143" s="575"/>
      <c r="AI143" s="575"/>
      <c r="AJ143" s="575"/>
      <c r="AK143" s="576"/>
      <c r="AL143" s="576"/>
      <c r="AM143" s="575"/>
      <c r="AN143" s="575"/>
      <c r="AO143" s="575"/>
      <c r="AP143" s="575"/>
      <c r="AQ143" s="575"/>
    </row>
    <row r="144" spans="1:43" ht="35.25" customHeight="1" thickTop="1" thickBot="1">
      <c r="A144" s="563">
        <v>15.2</v>
      </c>
      <c r="B144" s="564"/>
      <c r="C144" s="564"/>
      <c r="D144" s="564"/>
      <c r="E144" s="564"/>
      <c r="F144" s="587" t="s">
        <v>1311</v>
      </c>
      <c r="G144" s="588">
        <v>0</v>
      </c>
      <c r="H144" s="588">
        <v>0</v>
      </c>
      <c r="I144" s="567" t="str">
        <f t="shared" si="16"/>
        <v>No hay Programación</v>
      </c>
      <c r="J144" s="568" t="str">
        <f t="shared" si="17"/>
        <v>De acuerdo con lo programado</v>
      </c>
      <c r="K144" s="588"/>
      <c r="L144" s="581"/>
      <c r="M144" s="579"/>
      <c r="N144" s="572"/>
      <c r="O144" s="582"/>
      <c r="P144" s="581"/>
      <c r="Q144" s="579"/>
      <c r="R144" s="572"/>
      <c r="S144" s="582"/>
      <c r="T144" s="583"/>
      <c r="U144" s="579"/>
      <c r="V144" s="572"/>
      <c r="W144" s="582"/>
      <c r="X144" s="575"/>
      <c r="Y144" s="580">
        <v>0</v>
      </c>
      <c r="Z144" s="580">
        <v>0</v>
      </c>
      <c r="AA144" s="567" t="str">
        <f t="shared" si="18"/>
        <v>No hay Programación</v>
      </c>
      <c r="AB144" s="568" t="str">
        <f t="shared" si="19"/>
        <v>De acuerdo con lo programado</v>
      </c>
      <c r="AC144" s="575"/>
      <c r="AD144" s="575">
        <v>0</v>
      </c>
      <c r="AE144" s="575">
        <v>0</v>
      </c>
      <c r="AF144" s="567" t="str">
        <f t="shared" si="14"/>
        <v>No hay Programación</v>
      </c>
      <c r="AG144" s="568" t="str">
        <f t="shared" si="15"/>
        <v>De acuerdo con lo programado</v>
      </c>
      <c r="AH144" s="575"/>
      <c r="AI144" s="575"/>
      <c r="AJ144" s="575"/>
      <c r="AK144" s="576"/>
      <c r="AL144" s="576"/>
      <c r="AM144" s="575"/>
      <c r="AN144" s="575"/>
      <c r="AO144" s="575"/>
      <c r="AP144" s="575"/>
      <c r="AQ144" s="575"/>
    </row>
    <row r="145" spans="1:43" ht="35.25" customHeight="1" thickTop="1" thickBot="1">
      <c r="A145" s="563">
        <v>15.2</v>
      </c>
      <c r="B145" s="564"/>
      <c r="C145" s="564"/>
      <c r="D145" s="564"/>
      <c r="E145" s="564"/>
      <c r="F145" s="587" t="s">
        <v>1311</v>
      </c>
      <c r="G145" s="588">
        <v>0</v>
      </c>
      <c r="H145" s="588">
        <v>0</v>
      </c>
      <c r="I145" s="567" t="str">
        <f t="shared" si="16"/>
        <v>No hay Programación</v>
      </c>
      <c r="J145" s="568" t="str">
        <f t="shared" si="17"/>
        <v>De acuerdo con lo programado</v>
      </c>
      <c r="K145" s="588"/>
      <c r="L145" s="581"/>
      <c r="M145" s="579"/>
      <c r="N145" s="572"/>
      <c r="O145" s="582"/>
      <c r="P145" s="581"/>
      <c r="Q145" s="579"/>
      <c r="R145" s="572"/>
      <c r="S145" s="582"/>
      <c r="T145" s="583"/>
      <c r="U145" s="579"/>
      <c r="V145" s="572"/>
      <c r="W145" s="582"/>
      <c r="X145" s="575"/>
      <c r="Y145" s="580">
        <v>0</v>
      </c>
      <c r="Z145" s="580">
        <v>0</v>
      </c>
      <c r="AA145" s="567" t="str">
        <f t="shared" si="18"/>
        <v>No hay Programación</v>
      </c>
      <c r="AB145" s="568" t="str">
        <f t="shared" si="19"/>
        <v>De acuerdo con lo programado</v>
      </c>
      <c r="AC145" s="575"/>
      <c r="AD145" s="575">
        <v>0</v>
      </c>
      <c r="AE145" s="575">
        <v>0</v>
      </c>
      <c r="AF145" s="567" t="str">
        <f t="shared" si="14"/>
        <v>No hay Programación</v>
      </c>
      <c r="AG145" s="568" t="str">
        <f t="shared" si="15"/>
        <v>De acuerdo con lo programado</v>
      </c>
      <c r="AH145" s="575"/>
      <c r="AI145" s="575"/>
      <c r="AJ145" s="575"/>
      <c r="AK145" s="576"/>
      <c r="AL145" s="576"/>
      <c r="AM145" s="575"/>
      <c r="AN145" s="575"/>
      <c r="AO145" s="575"/>
      <c r="AP145" s="575"/>
      <c r="AQ145" s="575"/>
    </row>
    <row r="146" spans="1:43" ht="35.25" customHeight="1" thickTop="1" thickBot="1">
      <c r="A146" s="563">
        <v>15.2</v>
      </c>
      <c r="B146" s="564"/>
      <c r="C146" s="564"/>
      <c r="D146" s="564"/>
      <c r="E146" s="564"/>
      <c r="F146" s="587" t="s">
        <v>1311</v>
      </c>
      <c r="G146" s="588">
        <v>0</v>
      </c>
      <c r="H146" s="588">
        <v>0</v>
      </c>
      <c r="I146" s="567" t="str">
        <f t="shared" si="16"/>
        <v>No hay Programación</v>
      </c>
      <c r="J146" s="568" t="str">
        <f t="shared" si="17"/>
        <v>De acuerdo con lo programado</v>
      </c>
      <c r="K146" s="588"/>
      <c r="L146" s="581"/>
      <c r="M146" s="579"/>
      <c r="N146" s="572"/>
      <c r="O146" s="582"/>
      <c r="P146" s="581"/>
      <c r="Q146" s="579"/>
      <c r="R146" s="572"/>
      <c r="S146" s="582"/>
      <c r="T146" s="583"/>
      <c r="U146" s="579"/>
      <c r="V146" s="572"/>
      <c r="W146" s="582"/>
      <c r="X146" s="575"/>
      <c r="Y146" s="580">
        <v>0</v>
      </c>
      <c r="Z146" s="580">
        <v>0</v>
      </c>
      <c r="AA146" s="567" t="str">
        <f t="shared" si="18"/>
        <v>No hay Programación</v>
      </c>
      <c r="AB146" s="568" t="str">
        <f t="shared" si="19"/>
        <v>De acuerdo con lo programado</v>
      </c>
      <c r="AC146" s="575"/>
      <c r="AD146" s="575">
        <v>0</v>
      </c>
      <c r="AE146" s="575">
        <v>0</v>
      </c>
      <c r="AF146" s="567" t="str">
        <f t="shared" si="14"/>
        <v>No hay Programación</v>
      </c>
      <c r="AG146" s="568" t="str">
        <f t="shared" si="15"/>
        <v>De acuerdo con lo programado</v>
      </c>
      <c r="AH146" s="575"/>
      <c r="AI146" s="575"/>
      <c r="AJ146" s="575"/>
      <c r="AK146" s="576"/>
      <c r="AL146" s="576"/>
      <c r="AM146" s="575"/>
      <c r="AN146" s="575"/>
      <c r="AO146" s="575"/>
      <c r="AP146" s="575"/>
      <c r="AQ146" s="575"/>
    </row>
    <row r="147" spans="1:43" ht="35.25" customHeight="1" thickTop="1" thickBot="1">
      <c r="A147" s="563">
        <v>15.2</v>
      </c>
      <c r="B147" s="564"/>
      <c r="C147" s="564"/>
      <c r="D147" s="564"/>
      <c r="E147" s="564"/>
      <c r="F147" s="587" t="s">
        <v>1311</v>
      </c>
      <c r="G147" s="588">
        <v>0</v>
      </c>
      <c r="H147" s="588">
        <v>0</v>
      </c>
      <c r="I147" s="567" t="str">
        <f t="shared" si="16"/>
        <v>No hay Programación</v>
      </c>
      <c r="J147" s="568" t="str">
        <f t="shared" si="17"/>
        <v>De acuerdo con lo programado</v>
      </c>
      <c r="K147" s="588"/>
      <c r="L147" s="581"/>
      <c r="M147" s="579"/>
      <c r="N147" s="572"/>
      <c r="O147" s="582"/>
      <c r="P147" s="581"/>
      <c r="Q147" s="579"/>
      <c r="R147" s="572"/>
      <c r="S147" s="582"/>
      <c r="T147" s="583"/>
      <c r="U147" s="579"/>
      <c r="V147" s="572"/>
      <c r="W147" s="582"/>
      <c r="X147" s="575"/>
      <c r="Y147" s="580">
        <v>0</v>
      </c>
      <c r="Z147" s="580">
        <v>0</v>
      </c>
      <c r="AA147" s="567" t="str">
        <f t="shared" si="18"/>
        <v>No hay Programación</v>
      </c>
      <c r="AB147" s="568" t="str">
        <f t="shared" si="19"/>
        <v>De acuerdo con lo programado</v>
      </c>
      <c r="AC147" s="575"/>
      <c r="AD147" s="575">
        <v>0</v>
      </c>
      <c r="AE147" s="575">
        <v>0</v>
      </c>
      <c r="AF147" s="567" t="str">
        <f t="shared" si="14"/>
        <v>No hay Programación</v>
      </c>
      <c r="AG147" s="568" t="str">
        <f t="shared" si="15"/>
        <v>De acuerdo con lo programado</v>
      </c>
      <c r="AH147" s="575"/>
      <c r="AI147" s="575"/>
      <c r="AJ147" s="575"/>
      <c r="AK147" s="576"/>
      <c r="AL147" s="576"/>
      <c r="AM147" s="575"/>
      <c r="AN147" s="575"/>
      <c r="AO147" s="575"/>
      <c r="AP147" s="575"/>
      <c r="AQ147" s="575"/>
    </row>
    <row r="148" spans="1:43" ht="35.25" customHeight="1" thickTop="1" thickBot="1">
      <c r="A148" s="563">
        <v>15.2</v>
      </c>
      <c r="B148" s="564"/>
      <c r="C148" s="564"/>
      <c r="D148" s="564"/>
      <c r="E148" s="564"/>
      <c r="F148" s="587" t="s">
        <v>1311</v>
      </c>
      <c r="G148" s="588">
        <v>0</v>
      </c>
      <c r="H148" s="588">
        <v>0</v>
      </c>
      <c r="I148" s="567" t="str">
        <f t="shared" si="16"/>
        <v>No hay Programación</v>
      </c>
      <c r="J148" s="568" t="str">
        <f t="shared" si="17"/>
        <v>De acuerdo con lo programado</v>
      </c>
      <c r="K148" s="588"/>
      <c r="L148" s="581"/>
      <c r="M148" s="579"/>
      <c r="N148" s="572"/>
      <c r="O148" s="582"/>
      <c r="P148" s="581"/>
      <c r="Q148" s="579"/>
      <c r="R148" s="572"/>
      <c r="S148" s="582"/>
      <c r="T148" s="583"/>
      <c r="U148" s="579"/>
      <c r="V148" s="572"/>
      <c r="W148" s="582"/>
      <c r="X148" s="575"/>
      <c r="Y148" s="580">
        <v>0</v>
      </c>
      <c r="Z148" s="580">
        <v>0</v>
      </c>
      <c r="AA148" s="567" t="str">
        <f t="shared" si="18"/>
        <v>No hay Programación</v>
      </c>
      <c r="AB148" s="568" t="str">
        <f t="shared" si="19"/>
        <v>De acuerdo con lo programado</v>
      </c>
      <c r="AC148" s="575"/>
      <c r="AD148" s="575">
        <v>0</v>
      </c>
      <c r="AE148" s="575">
        <v>0</v>
      </c>
      <c r="AF148" s="567" t="str">
        <f t="shared" si="14"/>
        <v>No hay Programación</v>
      </c>
      <c r="AG148" s="568" t="str">
        <f t="shared" si="15"/>
        <v>De acuerdo con lo programado</v>
      </c>
      <c r="AH148" s="575"/>
      <c r="AI148" s="575"/>
      <c r="AJ148" s="575"/>
      <c r="AK148" s="576"/>
      <c r="AL148" s="576"/>
      <c r="AM148" s="575"/>
      <c r="AN148" s="575"/>
      <c r="AO148" s="575"/>
      <c r="AP148" s="575"/>
      <c r="AQ148" s="575"/>
    </row>
    <row r="149" spans="1:43" ht="35.25" customHeight="1" thickTop="1" thickBot="1">
      <c r="A149" s="563">
        <v>15.2</v>
      </c>
      <c r="B149" s="564"/>
      <c r="C149" s="564"/>
      <c r="D149" s="564"/>
      <c r="E149" s="564"/>
      <c r="F149" s="587" t="s">
        <v>1311</v>
      </c>
      <c r="G149" s="588">
        <v>0</v>
      </c>
      <c r="H149" s="588">
        <v>0</v>
      </c>
      <c r="I149" s="567" t="str">
        <f t="shared" si="16"/>
        <v>No hay Programación</v>
      </c>
      <c r="J149" s="568" t="str">
        <f t="shared" si="17"/>
        <v>De acuerdo con lo programado</v>
      </c>
      <c r="K149" s="588"/>
      <c r="L149" s="581"/>
      <c r="M149" s="579"/>
      <c r="N149" s="572"/>
      <c r="O149" s="582"/>
      <c r="P149" s="581"/>
      <c r="Q149" s="579"/>
      <c r="R149" s="572"/>
      <c r="S149" s="582"/>
      <c r="T149" s="583"/>
      <c r="U149" s="579"/>
      <c r="V149" s="572"/>
      <c r="W149" s="582"/>
      <c r="X149" s="575"/>
      <c r="Y149" s="580">
        <v>0</v>
      </c>
      <c r="Z149" s="580">
        <v>0</v>
      </c>
      <c r="AA149" s="567" t="str">
        <f t="shared" si="18"/>
        <v>No hay Programación</v>
      </c>
      <c r="AB149" s="568" t="str">
        <f t="shared" si="19"/>
        <v>De acuerdo con lo programado</v>
      </c>
      <c r="AC149" s="575"/>
      <c r="AD149" s="575">
        <v>0</v>
      </c>
      <c r="AE149" s="575">
        <v>0</v>
      </c>
      <c r="AF149" s="567" t="str">
        <f t="shared" si="14"/>
        <v>No hay Programación</v>
      </c>
      <c r="AG149" s="568" t="str">
        <f t="shared" si="15"/>
        <v>De acuerdo con lo programado</v>
      </c>
      <c r="AH149" s="575"/>
      <c r="AI149" s="575"/>
      <c r="AJ149" s="575"/>
      <c r="AK149" s="576"/>
      <c r="AL149" s="576"/>
      <c r="AM149" s="575"/>
      <c r="AN149" s="575"/>
      <c r="AO149" s="575"/>
      <c r="AP149" s="575"/>
      <c r="AQ149" s="575"/>
    </row>
    <row r="150" spans="1:43" ht="35.25" customHeight="1" thickTop="1" thickBot="1">
      <c r="A150" s="563">
        <v>15.3</v>
      </c>
      <c r="B150" s="564"/>
      <c r="C150" s="564"/>
      <c r="D150" s="564"/>
      <c r="E150" s="564"/>
      <c r="F150" s="577" t="s">
        <v>1312</v>
      </c>
      <c r="G150" s="578">
        <v>0</v>
      </c>
      <c r="H150" s="578">
        <v>0</v>
      </c>
      <c r="I150" s="567" t="str">
        <f t="shared" si="16"/>
        <v>No hay Programación</v>
      </c>
      <c r="J150" s="568" t="str">
        <f t="shared" si="17"/>
        <v>De acuerdo con lo programado</v>
      </c>
      <c r="K150" s="578"/>
      <c r="L150" s="581"/>
      <c r="M150" s="579"/>
      <c r="N150" s="572"/>
      <c r="O150" s="582"/>
      <c r="P150" s="581"/>
      <c r="Q150" s="579"/>
      <c r="R150" s="572"/>
      <c r="S150" s="582"/>
      <c r="T150" s="583"/>
      <c r="U150" s="579"/>
      <c r="V150" s="572"/>
      <c r="W150" s="582"/>
      <c r="X150" s="575"/>
      <c r="Y150" s="580">
        <v>0</v>
      </c>
      <c r="Z150" s="580">
        <v>0</v>
      </c>
      <c r="AA150" s="567" t="str">
        <f t="shared" si="18"/>
        <v>No hay Programación</v>
      </c>
      <c r="AB150" s="568" t="str">
        <f t="shared" si="19"/>
        <v>De acuerdo con lo programado</v>
      </c>
      <c r="AC150" s="575"/>
      <c r="AD150" s="575">
        <v>0</v>
      </c>
      <c r="AE150" s="575">
        <v>0</v>
      </c>
      <c r="AF150" s="567" t="str">
        <f t="shared" si="14"/>
        <v>No hay Programación</v>
      </c>
      <c r="AG150" s="568" t="str">
        <f t="shared" si="15"/>
        <v>De acuerdo con lo programado</v>
      </c>
      <c r="AH150" s="575"/>
      <c r="AI150" s="575"/>
      <c r="AJ150" s="575"/>
      <c r="AK150" s="576"/>
      <c r="AL150" s="576"/>
      <c r="AM150" s="575"/>
      <c r="AN150" s="575"/>
      <c r="AO150" s="575"/>
      <c r="AP150" s="575"/>
      <c r="AQ150" s="575"/>
    </row>
    <row r="151" spans="1:43" ht="35.25" customHeight="1" thickTop="1" thickBot="1">
      <c r="A151" s="563">
        <v>15.3</v>
      </c>
      <c r="B151" s="564"/>
      <c r="C151" s="564"/>
      <c r="D151" s="564"/>
      <c r="E151" s="564"/>
      <c r="F151" s="577" t="s">
        <v>1312</v>
      </c>
      <c r="G151" s="578">
        <v>0</v>
      </c>
      <c r="H151" s="578">
        <v>0</v>
      </c>
      <c r="I151" s="567" t="str">
        <f t="shared" si="16"/>
        <v>No hay Programación</v>
      </c>
      <c r="J151" s="568" t="str">
        <f t="shared" si="17"/>
        <v>De acuerdo con lo programado</v>
      </c>
      <c r="K151" s="578"/>
      <c r="L151" s="581"/>
      <c r="M151" s="579"/>
      <c r="N151" s="572"/>
      <c r="O151" s="582"/>
      <c r="P151" s="581"/>
      <c r="Q151" s="579"/>
      <c r="R151" s="572"/>
      <c r="S151" s="582"/>
      <c r="T151" s="583"/>
      <c r="U151" s="579"/>
      <c r="V151" s="572"/>
      <c r="W151" s="582"/>
      <c r="X151" s="575"/>
      <c r="Y151" s="580">
        <v>0</v>
      </c>
      <c r="Z151" s="580">
        <v>0</v>
      </c>
      <c r="AA151" s="567" t="str">
        <f t="shared" si="18"/>
        <v>No hay Programación</v>
      </c>
      <c r="AB151" s="568" t="str">
        <f t="shared" si="19"/>
        <v>De acuerdo con lo programado</v>
      </c>
      <c r="AC151" s="575"/>
      <c r="AD151" s="575">
        <v>0</v>
      </c>
      <c r="AE151" s="575">
        <v>0</v>
      </c>
      <c r="AF151" s="567" t="str">
        <f t="shared" si="14"/>
        <v>No hay Programación</v>
      </c>
      <c r="AG151" s="568" t="str">
        <f t="shared" si="15"/>
        <v>De acuerdo con lo programado</v>
      </c>
      <c r="AH151" s="575"/>
      <c r="AI151" s="575"/>
      <c r="AJ151" s="575"/>
      <c r="AK151" s="576"/>
      <c r="AL151" s="576"/>
      <c r="AM151" s="575"/>
      <c r="AN151" s="575"/>
      <c r="AO151" s="575"/>
      <c r="AP151" s="575"/>
      <c r="AQ151" s="575"/>
    </row>
    <row r="152" spans="1:43" ht="35.25" customHeight="1" thickTop="1" thickBot="1">
      <c r="A152" s="563">
        <v>15.3</v>
      </c>
      <c r="B152" s="564"/>
      <c r="C152" s="564"/>
      <c r="D152" s="564"/>
      <c r="E152" s="564"/>
      <c r="F152" s="577" t="s">
        <v>1312</v>
      </c>
      <c r="G152" s="578">
        <v>0</v>
      </c>
      <c r="H152" s="578">
        <v>0</v>
      </c>
      <c r="I152" s="567" t="str">
        <f t="shared" si="16"/>
        <v>No hay Programación</v>
      </c>
      <c r="J152" s="568" t="str">
        <f t="shared" si="17"/>
        <v>De acuerdo con lo programado</v>
      </c>
      <c r="K152" s="578"/>
      <c r="L152" s="581"/>
      <c r="M152" s="579"/>
      <c r="N152" s="572"/>
      <c r="O152" s="582"/>
      <c r="P152" s="581"/>
      <c r="Q152" s="579"/>
      <c r="R152" s="572"/>
      <c r="S152" s="582"/>
      <c r="T152" s="583"/>
      <c r="U152" s="579"/>
      <c r="V152" s="572"/>
      <c r="W152" s="582"/>
      <c r="X152" s="575"/>
      <c r="Y152" s="580">
        <v>0</v>
      </c>
      <c r="Z152" s="580">
        <v>0</v>
      </c>
      <c r="AA152" s="567" t="str">
        <f t="shared" si="18"/>
        <v>No hay Programación</v>
      </c>
      <c r="AB152" s="568" t="str">
        <f t="shared" si="19"/>
        <v>De acuerdo con lo programado</v>
      </c>
      <c r="AC152" s="575"/>
      <c r="AD152" s="575">
        <v>0</v>
      </c>
      <c r="AE152" s="575">
        <v>0</v>
      </c>
      <c r="AF152" s="567" t="str">
        <f t="shared" si="14"/>
        <v>No hay Programación</v>
      </c>
      <c r="AG152" s="568" t="str">
        <f t="shared" si="15"/>
        <v>De acuerdo con lo programado</v>
      </c>
      <c r="AH152" s="575"/>
      <c r="AI152" s="575"/>
      <c r="AJ152" s="575"/>
      <c r="AK152" s="576"/>
      <c r="AL152" s="576"/>
      <c r="AM152" s="575"/>
      <c r="AN152" s="575"/>
      <c r="AO152" s="575"/>
      <c r="AP152" s="575"/>
      <c r="AQ152" s="575"/>
    </row>
    <row r="153" spans="1:43" ht="35.25" customHeight="1" thickTop="1" thickBot="1">
      <c r="A153" s="563">
        <v>15.3</v>
      </c>
      <c r="B153" s="564"/>
      <c r="C153" s="564"/>
      <c r="D153" s="564"/>
      <c r="E153" s="564"/>
      <c r="F153" s="577" t="s">
        <v>1312</v>
      </c>
      <c r="G153" s="578">
        <v>0</v>
      </c>
      <c r="H153" s="578">
        <v>0</v>
      </c>
      <c r="I153" s="567" t="str">
        <f t="shared" si="16"/>
        <v>No hay Programación</v>
      </c>
      <c r="J153" s="568" t="str">
        <f t="shared" si="17"/>
        <v>De acuerdo con lo programado</v>
      </c>
      <c r="K153" s="578"/>
      <c r="L153" s="581"/>
      <c r="M153" s="579"/>
      <c r="N153" s="572"/>
      <c r="O153" s="582"/>
      <c r="P153" s="581"/>
      <c r="Q153" s="579"/>
      <c r="R153" s="572"/>
      <c r="S153" s="582"/>
      <c r="T153" s="583"/>
      <c r="U153" s="579"/>
      <c r="V153" s="572"/>
      <c r="W153" s="582"/>
      <c r="X153" s="575"/>
      <c r="Y153" s="580">
        <v>0</v>
      </c>
      <c r="Z153" s="580">
        <v>0</v>
      </c>
      <c r="AA153" s="567" t="str">
        <f t="shared" si="18"/>
        <v>No hay Programación</v>
      </c>
      <c r="AB153" s="568" t="str">
        <f t="shared" si="19"/>
        <v>De acuerdo con lo programado</v>
      </c>
      <c r="AC153" s="575"/>
      <c r="AD153" s="575">
        <v>0</v>
      </c>
      <c r="AE153" s="575">
        <v>0</v>
      </c>
      <c r="AF153" s="567" t="str">
        <f t="shared" si="14"/>
        <v>No hay Programación</v>
      </c>
      <c r="AG153" s="568" t="str">
        <f t="shared" si="15"/>
        <v>De acuerdo con lo programado</v>
      </c>
      <c r="AH153" s="575"/>
      <c r="AI153" s="575"/>
      <c r="AJ153" s="575"/>
      <c r="AK153" s="576"/>
      <c r="AL153" s="576"/>
      <c r="AM153" s="575"/>
      <c r="AN153" s="575"/>
      <c r="AO153" s="575"/>
      <c r="AP153" s="575"/>
      <c r="AQ153" s="575"/>
    </row>
    <row r="154" spans="1:43" ht="35.25" customHeight="1" thickTop="1" thickBot="1">
      <c r="A154" s="563">
        <v>15.3</v>
      </c>
      <c r="B154" s="564"/>
      <c r="C154" s="564"/>
      <c r="D154" s="564"/>
      <c r="E154" s="564"/>
      <c r="F154" s="577" t="s">
        <v>1312</v>
      </c>
      <c r="G154" s="578">
        <v>0</v>
      </c>
      <c r="H154" s="578">
        <v>0</v>
      </c>
      <c r="I154" s="567" t="str">
        <f t="shared" si="16"/>
        <v>No hay Programación</v>
      </c>
      <c r="J154" s="568" t="str">
        <f t="shared" si="17"/>
        <v>De acuerdo con lo programado</v>
      </c>
      <c r="K154" s="578"/>
      <c r="L154" s="581"/>
      <c r="M154" s="579"/>
      <c r="N154" s="572"/>
      <c r="O154" s="582"/>
      <c r="P154" s="581"/>
      <c r="Q154" s="579"/>
      <c r="R154" s="572"/>
      <c r="S154" s="582"/>
      <c r="T154" s="583"/>
      <c r="U154" s="579"/>
      <c r="V154" s="572"/>
      <c r="W154" s="582"/>
      <c r="X154" s="575"/>
      <c r="Y154" s="580">
        <v>0</v>
      </c>
      <c r="Z154" s="580">
        <v>0</v>
      </c>
      <c r="AA154" s="567" t="str">
        <f t="shared" si="18"/>
        <v>No hay Programación</v>
      </c>
      <c r="AB154" s="568" t="str">
        <f t="shared" si="19"/>
        <v>De acuerdo con lo programado</v>
      </c>
      <c r="AC154" s="575"/>
      <c r="AD154" s="575">
        <v>0</v>
      </c>
      <c r="AE154" s="575">
        <v>0</v>
      </c>
      <c r="AF154" s="567" t="str">
        <f t="shared" si="14"/>
        <v>No hay Programación</v>
      </c>
      <c r="AG154" s="568" t="str">
        <f t="shared" si="15"/>
        <v>De acuerdo con lo programado</v>
      </c>
      <c r="AH154" s="575"/>
      <c r="AI154" s="575"/>
      <c r="AJ154" s="575"/>
      <c r="AK154" s="576"/>
      <c r="AL154" s="576"/>
      <c r="AM154" s="575"/>
      <c r="AN154" s="575"/>
      <c r="AO154" s="575"/>
      <c r="AP154" s="575"/>
      <c r="AQ154" s="575"/>
    </row>
    <row r="155" spans="1:43" ht="35.25" customHeight="1" thickTop="1" thickBot="1">
      <c r="A155" s="563">
        <v>15.3</v>
      </c>
      <c r="B155" s="564"/>
      <c r="C155" s="564"/>
      <c r="D155" s="564"/>
      <c r="E155" s="564"/>
      <c r="F155" s="577" t="s">
        <v>1312</v>
      </c>
      <c r="G155" s="578">
        <v>0</v>
      </c>
      <c r="H155" s="578">
        <v>0</v>
      </c>
      <c r="I155" s="567" t="str">
        <f t="shared" si="16"/>
        <v>No hay Programación</v>
      </c>
      <c r="J155" s="568" t="str">
        <f t="shared" si="17"/>
        <v>De acuerdo con lo programado</v>
      </c>
      <c r="K155" s="578"/>
      <c r="L155" s="581"/>
      <c r="M155" s="579"/>
      <c r="N155" s="572"/>
      <c r="O155" s="582"/>
      <c r="P155" s="581"/>
      <c r="Q155" s="579"/>
      <c r="R155" s="572"/>
      <c r="S155" s="582"/>
      <c r="T155" s="583"/>
      <c r="U155" s="579"/>
      <c r="V155" s="572"/>
      <c r="W155" s="582"/>
      <c r="X155" s="575"/>
      <c r="Y155" s="580">
        <v>0</v>
      </c>
      <c r="Z155" s="580">
        <v>0</v>
      </c>
      <c r="AA155" s="567" t="str">
        <f t="shared" si="18"/>
        <v>No hay Programación</v>
      </c>
      <c r="AB155" s="568" t="str">
        <f t="shared" si="19"/>
        <v>De acuerdo con lo programado</v>
      </c>
      <c r="AC155" s="575"/>
      <c r="AD155" s="575">
        <v>0</v>
      </c>
      <c r="AE155" s="575">
        <v>0</v>
      </c>
      <c r="AF155" s="567" t="str">
        <f t="shared" si="14"/>
        <v>No hay Programación</v>
      </c>
      <c r="AG155" s="568" t="str">
        <f t="shared" si="15"/>
        <v>De acuerdo con lo programado</v>
      </c>
      <c r="AH155" s="575"/>
      <c r="AI155" s="575"/>
      <c r="AJ155" s="575"/>
      <c r="AK155" s="576"/>
      <c r="AL155" s="576"/>
      <c r="AM155" s="575"/>
      <c r="AN155" s="575"/>
      <c r="AO155" s="575"/>
      <c r="AP155" s="575"/>
      <c r="AQ155" s="575"/>
    </row>
    <row r="156" spans="1:43" ht="35.25" customHeight="1" thickTop="1" thickBot="1">
      <c r="A156" s="563">
        <v>15.3</v>
      </c>
      <c r="B156" s="564"/>
      <c r="C156" s="564"/>
      <c r="D156" s="564"/>
      <c r="E156" s="564"/>
      <c r="F156" s="577" t="s">
        <v>1312</v>
      </c>
      <c r="G156" s="578">
        <v>0</v>
      </c>
      <c r="H156" s="578">
        <v>0</v>
      </c>
      <c r="I156" s="567" t="str">
        <f t="shared" si="16"/>
        <v>No hay Programación</v>
      </c>
      <c r="J156" s="568" t="str">
        <f t="shared" si="17"/>
        <v>De acuerdo con lo programado</v>
      </c>
      <c r="K156" s="578"/>
      <c r="L156" s="581"/>
      <c r="M156" s="579"/>
      <c r="N156" s="572"/>
      <c r="O156" s="582"/>
      <c r="P156" s="581"/>
      <c r="Q156" s="579"/>
      <c r="R156" s="572"/>
      <c r="S156" s="582"/>
      <c r="T156" s="583"/>
      <c r="U156" s="579"/>
      <c r="V156" s="572"/>
      <c r="W156" s="582"/>
      <c r="X156" s="575"/>
      <c r="Y156" s="580">
        <v>0</v>
      </c>
      <c r="Z156" s="580">
        <v>0</v>
      </c>
      <c r="AA156" s="567" t="str">
        <f t="shared" si="18"/>
        <v>No hay Programación</v>
      </c>
      <c r="AB156" s="568" t="str">
        <f t="shared" si="19"/>
        <v>De acuerdo con lo programado</v>
      </c>
      <c r="AC156" s="575"/>
      <c r="AD156" s="575">
        <v>0</v>
      </c>
      <c r="AE156" s="575">
        <v>0</v>
      </c>
      <c r="AF156" s="567" t="str">
        <f t="shared" si="14"/>
        <v>No hay Programación</v>
      </c>
      <c r="AG156" s="568" t="str">
        <f t="shared" si="15"/>
        <v>De acuerdo con lo programado</v>
      </c>
      <c r="AH156" s="575"/>
      <c r="AI156" s="575"/>
      <c r="AJ156" s="575"/>
      <c r="AK156" s="576"/>
      <c r="AL156" s="576"/>
      <c r="AM156" s="575"/>
      <c r="AN156" s="575"/>
      <c r="AO156" s="575"/>
      <c r="AP156" s="575"/>
      <c r="AQ156" s="575"/>
    </row>
    <row r="157" spans="1:43" ht="35.25" customHeight="1" thickTop="1" thickBot="1">
      <c r="A157" s="563">
        <v>15.3</v>
      </c>
      <c r="B157" s="564"/>
      <c r="C157" s="564"/>
      <c r="D157" s="564"/>
      <c r="E157" s="564"/>
      <c r="F157" s="577" t="s">
        <v>1312</v>
      </c>
      <c r="G157" s="578">
        <v>0</v>
      </c>
      <c r="H157" s="578">
        <v>0</v>
      </c>
      <c r="I157" s="567" t="str">
        <f t="shared" si="16"/>
        <v>No hay Programación</v>
      </c>
      <c r="J157" s="568" t="str">
        <f t="shared" si="17"/>
        <v>De acuerdo con lo programado</v>
      </c>
      <c r="K157" s="578"/>
      <c r="L157" s="581"/>
      <c r="M157" s="579"/>
      <c r="N157" s="572"/>
      <c r="O157" s="582"/>
      <c r="P157" s="581"/>
      <c r="Q157" s="579"/>
      <c r="R157" s="572"/>
      <c r="S157" s="582"/>
      <c r="T157" s="583"/>
      <c r="U157" s="579"/>
      <c r="V157" s="572"/>
      <c r="W157" s="582"/>
      <c r="X157" s="575"/>
      <c r="Y157" s="580">
        <v>0</v>
      </c>
      <c r="Z157" s="580">
        <v>0</v>
      </c>
      <c r="AA157" s="567" t="str">
        <f t="shared" si="18"/>
        <v>No hay Programación</v>
      </c>
      <c r="AB157" s="568" t="str">
        <f t="shared" si="19"/>
        <v>De acuerdo con lo programado</v>
      </c>
      <c r="AC157" s="575"/>
      <c r="AD157" s="575">
        <v>0</v>
      </c>
      <c r="AE157" s="575">
        <v>0</v>
      </c>
      <c r="AF157" s="567" t="str">
        <f t="shared" si="14"/>
        <v>No hay Programación</v>
      </c>
      <c r="AG157" s="568" t="str">
        <f t="shared" si="15"/>
        <v>De acuerdo con lo programado</v>
      </c>
      <c r="AH157" s="575"/>
      <c r="AI157" s="575"/>
      <c r="AJ157" s="575"/>
      <c r="AK157" s="576"/>
      <c r="AL157" s="576"/>
      <c r="AM157" s="575"/>
      <c r="AN157" s="575"/>
      <c r="AO157" s="575"/>
      <c r="AP157" s="575"/>
      <c r="AQ157" s="575"/>
    </row>
    <row r="158" spans="1:43" ht="35.25" customHeight="1" thickTop="1" thickBot="1">
      <c r="A158" s="563">
        <v>15.3</v>
      </c>
      <c r="B158" s="564"/>
      <c r="C158" s="564"/>
      <c r="D158" s="564"/>
      <c r="E158" s="564"/>
      <c r="F158" s="577" t="s">
        <v>1312</v>
      </c>
      <c r="G158" s="578">
        <v>0</v>
      </c>
      <c r="H158" s="578">
        <v>0</v>
      </c>
      <c r="I158" s="567" t="str">
        <f t="shared" si="16"/>
        <v>No hay Programación</v>
      </c>
      <c r="J158" s="568" t="str">
        <f t="shared" si="17"/>
        <v>De acuerdo con lo programado</v>
      </c>
      <c r="K158" s="578"/>
      <c r="L158" s="581"/>
      <c r="M158" s="579"/>
      <c r="N158" s="572"/>
      <c r="O158" s="582"/>
      <c r="P158" s="581"/>
      <c r="Q158" s="579"/>
      <c r="R158" s="572"/>
      <c r="S158" s="582"/>
      <c r="T158" s="583"/>
      <c r="U158" s="579"/>
      <c r="V158" s="572"/>
      <c r="W158" s="582"/>
      <c r="X158" s="575"/>
      <c r="Y158" s="580">
        <v>0</v>
      </c>
      <c r="Z158" s="580">
        <v>0</v>
      </c>
      <c r="AA158" s="567" t="str">
        <f t="shared" si="18"/>
        <v>No hay Programación</v>
      </c>
      <c r="AB158" s="568" t="str">
        <f t="shared" si="19"/>
        <v>De acuerdo con lo programado</v>
      </c>
      <c r="AC158" s="575"/>
      <c r="AD158" s="575">
        <v>0</v>
      </c>
      <c r="AE158" s="575">
        <v>0</v>
      </c>
      <c r="AF158" s="567" t="str">
        <f t="shared" si="14"/>
        <v>No hay Programación</v>
      </c>
      <c r="AG158" s="568" t="str">
        <f t="shared" si="15"/>
        <v>De acuerdo con lo programado</v>
      </c>
      <c r="AH158" s="575"/>
      <c r="AI158" s="575"/>
      <c r="AJ158" s="575"/>
      <c r="AK158" s="576"/>
      <c r="AL158" s="576"/>
      <c r="AM158" s="575"/>
      <c r="AN158" s="575"/>
      <c r="AO158" s="575"/>
      <c r="AP158" s="575"/>
      <c r="AQ158" s="575"/>
    </row>
    <row r="159" spans="1:43" ht="35.25" customHeight="1" thickTop="1" thickBot="1">
      <c r="A159" s="563">
        <v>15.3</v>
      </c>
      <c r="B159" s="564"/>
      <c r="C159" s="564"/>
      <c r="D159" s="564"/>
      <c r="E159" s="564"/>
      <c r="F159" s="577" t="s">
        <v>1312</v>
      </c>
      <c r="G159" s="578">
        <v>0</v>
      </c>
      <c r="H159" s="578">
        <v>0</v>
      </c>
      <c r="I159" s="567" t="str">
        <f t="shared" si="16"/>
        <v>No hay Programación</v>
      </c>
      <c r="J159" s="568" t="str">
        <f t="shared" si="17"/>
        <v>De acuerdo con lo programado</v>
      </c>
      <c r="K159" s="578"/>
      <c r="L159" s="581"/>
      <c r="M159" s="579"/>
      <c r="N159" s="572"/>
      <c r="O159" s="582"/>
      <c r="P159" s="581"/>
      <c r="Q159" s="579"/>
      <c r="R159" s="572"/>
      <c r="S159" s="582"/>
      <c r="T159" s="583"/>
      <c r="U159" s="579"/>
      <c r="V159" s="572"/>
      <c r="W159" s="582"/>
      <c r="X159" s="575"/>
      <c r="Y159" s="580">
        <v>0</v>
      </c>
      <c r="Z159" s="580">
        <v>0</v>
      </c>
      <c r="AA159" s="567" t="str">
        <f t="shared" si="18"/>
        <v>No hay Programación</v>
      </c>
      <c r="AB159" s="568" t="str">
        <f t="shared" si="19"/>
        <v>De acuerdo con lo programado</v>
      </c>
      <c r="AC159" s="575"/>
      <c r="AD159" s="575">
        <v>0</v>
      </c>
      <c r="AE159" s="575">
        <v>0</v>
      </c>
      <c r="AF159" s="567" t="str">
        <f t="shared" si="14"/>
        <v>No hay Programación</v>
      </c>
      <c r="AG159" s="568" t="str">
        <f t="shared" si="15"/>
        <v>De acuerdo con lo programado</v>
      </c>
      <c r="AH159" s="575"/>
      <c r="AI159" s="575"/>
      <c r="AJ159" s="575"/>
      <c r="AK159" s="576"/>
      <c r="AL159" s="576"/>
      <c r="AM159" s="575"/>
      <c r="AN159" s="575"/>
      <c r="AO159" s="575"/>
      <c r="AP159" s="575"/>
      <c r="AQ159" s="575"/>
    </row>
    <row r="160" spans="1:43" ht="35.25" customHeight="1" thickTop="1" thickBot="1">
      <c r="A160" s="563">
        <v>15.4</v>
      </c>
      <c r="B160" s="564"/>
      <c r="C160" s="564"/>
      <c r="D160" s="564"/>
      <c r="E160" s="564"/>
      <c r="F160" s="577" t="s">
        <v>1313</v>
      </c>
      <c r="G160" s="578">
        <v>0</v>
      </c>
      <c r="H160" s="578">
        <v>0</v>
      </c>
      <c r="I160" s="567" t="str">
        <f t="shared" si="16"/>
        <v>No hay Programación</v>
      </c>
      <c r="J160" s="568" t="str">
        <f t="shared" si="17"/>
        <v>De acuerdo con lo programado</v>
      </c>
      <c r="K160" s="578"/>
      <c r="L160" s="581"/>
      <c r="M160" s="579"/>
      <c r="N160" s="572"/>
      <c r="O160" s="582"/>
      <c r="P160" s="581"/>
      <c r="Q160" s="579"/>
      <c r="R160" s="572"/>
      <c r="S160" s="582"/>
      <c r="T160" s="583"/>
      <c r="U160" s="579"/>
      <c r="V160" s="572"/>
      <c r="W160" s="582"/>
      <c r="X160" s="575"/>
      <c r="Y160" s="580">
        <v>0</v>
      </c>
      <c r="Z160" s="580">
        <v>0</v>
      </c>
      <c r="AA160" s="567" t="str">
        <f t="shared" si="18"/>
        <v>No hay Programación</v>
      </c>
      <c r="AB160" s="568" t="str">
        <f t="shared" si="19"/>
        <v>De acuerdo con lo programado</v>
      </c>
      <c r="AC160" s="575"/>
      <c r="AD160" s="575">
        <v>0</v>
      </c>
      <c r="AE160" s="575">
        <v>0</v>
      </c>
      <c r="AF160" s="567" t="str">
        <f t="shared" si="14"/>
        <v>No hay Programación</v>
      </c>
      <c r="AG160" s="568" t="str">
        <f t="shared" si="15"/>
        <v>De acuerdo con lo programado</v>
      </c>
      <c r="AH160" s="575"/>
      <c r="AI160" s="575"/>
      <c r="AJ160" s="575"/>
      <c r="AK160" s="576"/>
      <c r="AL160" s="576"/>
      <c r="AM160" s="575"/>
      <c r="AN160" s="575"/>
      <c r="AO160" s="575"/>
      <c r="AP160" s="575"/>
      <c r="AQ160" s="575"/>
    </row>
    <row r="161" spans="1:43" ht="35.25" customHeight="1" thickTop="1" thickBot="1">
      <c r="A161" s="563">
        <v>15.4</v>
      </c>
      <c r="B161" s="564"/>
      <c r="C161" s="564"/>
      <c r="D161" s="564"/>
      <c r="E161" s="564"/>
      <c r="F161" s="577" t="s">
        <v>1313</v>
      </c>
      <c r="G161" s="578">
        <v>0</v>
      </c>
      <c r="H161" s="578">
        <v>0</v>
      </c>
      <c r="I161" s="567" t="str">
        <f t="shared" si="16"/>
        <v>No hay Programación</v>
      </c>
      <c r="J161" s="568" t="str">
        <f t="shared" si="17"/>
        <v>De acuerdo con lo programado</v>
      </c>
      <c r="K161" s="578"/>
      <c r="L161" s="581"/>
      <c r="M161" s="579"/>
      <c r="N161" s="572"/>
      <c r="O161" s="582"/>
      <c r="P161" s="581"/>
      <c r="Q161" s="579"/>
      <c r="R161" s="572"/>
      <c r="S161" s="582"/>
      <c r="T161" s="583"/>
      <c r="U161" s="579"/>
      <c r="V161" s="572"/>
      <c r="W161" s="582"/>
      <c r="X161" s="575"/>
      <c r="Y161" s="580">
        <v>0</v>
      </c>
      <c r="Z161" s="580">
        <v>0</v>
      </c>
      <c r="AA161" s="567" t="str">
        <f t="shared" si="18"/>
        <v>No hay Programación</v>
      </c>
      <c r="AB161" s="568" t="str">
        <f t="shared" si="19"/>
        <v>De acuerdo con lo programado</v>
      </c>
      <c r="AC161" s="575"/>
      <c r="AD161" s="575">
        <v>0</v>
      </c>
      <c r="AE161" s="575">
        <v>0</v>
      </c>
      <c r="AF161" s="567" t="str">
        <f t="shared" si="14"/>
        <v>No hay Programación</v>
      </c>
      <c r="AG161" s="568" t="str">
        <f t="shared" si="15"/>
        <v>De acuerdo con lo programado</v>
      </c>
      <c r="AH161" s="575"/>
      <c r="AI161" s="575"/>
      <c r="AJ161" s="575"/>
      <c r="AK161" s="576"/>
      <c r="AL161" s="576"/>
      <c r="AM161" s="575"/>
      <c r="AN161" s="575"/>
      <c r="AO161" s="575"/>
      <c r="AP161" s="575"/>
      <c r="AQ161" s="575"/>
    </row>
    <row r="162" spans="1:43" ht="35.25" customHeight="1" thickTop="1" thickBot="1">
      <c r="A162" s="563">
        <v>15.4</v>
      </c>
      <c r="B162" s="564"/>
      <c r="C162" s="564"/>
      <c r="D162" s="564"/>
      <c r="E162" s="564"/>
      <c r="F162" s="577" t="s">
        <v>1313</v>
      </c>
      <c r="G162" s="578">
        <v>0</v>
      </c>
      <c r="H162" s="578">
        <v>0</v>
      </c>
      <c r="I162" s="567" t="str">
        <f t="shared" si="16"/>
        <v>No hay Programación</v>
      </c>
      <c r="J162" s="568" t="str">
        <f t="shared" si="17"/>
        <v>De acuerdo con lo programado</v>
      </c>
      <c r="K162" s="578"/>
      <c r="L162" s="581"/>
      <c r="M162" s="579"/>
      <c r="N162" s="572"/>
      <c r="O162" s="582"/>
      <c r="P162" s="581"/>
      <c r="Q162" s="579"/>
      <c r="R162" s="572"/>
      <c r="S162" s="582"/>
      <c r="T162" s="583"/>
      <c r="U162" s="579"/>
      <c r="V162" s="572"/>
      <c r="W162" s="582"/>
      <c r="X162" s="575"/>
      <c r="Y162" s="580">
        <v>0</v>
      </c>
      <c r="Z162" s="580">
        <v>0</v>
      </c>
      <c r="AA162" s="567" t="str">
        <f t="shared" si="18"/>
        <v>No hay Programación</v>
      </c>
      <c r="AB162" s="568" t="str">
        <f t="shared" si="19"/>
        <v>De acuerdo con lo programado</v>
      </c>
      <c r="AC162" s="575"/>
      <c r="AD162" s="575">
        <v>0</v>
      </c>
      <c r="AE162" s="575">
        <v>0</v>
      </c>
      <c r="AF162" s="567" t="str">
        <f t="shared" si="14"/>
        <v>No hay Programación</v>
      </c>
      <c r="AG162" s="568" t="str">
        <f t="shared" si="15"/>
        <v>De acuerdo con lo programado</v>
      </c>
      <c r="AH162" s="575"/>
      <c r="AI162" s="575"/>
      <c r="AJ162" s="575"/>
      <c r="AK162" s="576"/>
      <c r="AL162" s="576"/>
      <c r="AM162" s="575"/>
      <c r="AN162" s="575"/>
      <c r="AO162" s="575"/>
      <c r="AP162" s="575"/>
      <c r="AQ162" s="575"/>
    </row>
    <row r="163" spans="1:43" ht="35.25" customHeight="1" thickTop="1" thickBot="1">
      <c r="A163" s="563">
        <v>15.4</v>
      </c>
      <c r="B163" s="564"/>
      <c r="C163" s="564"/>
      <c r="D163" s="564"/>
      <c r="E163" s="564"/>
      <c r="F163" s="577" t="s">
        <v>1313</v>
      </c>
      <c r="G163" s="578">
        <v>0</v>
      </c>
      <c r="H163" s="578">
        <v>0</v>
      </c>
      <c r="I163" s="567" t="str">
        <f t="shared" si="16"/>
        <v>No hay Programación</v>
      </c>
      <c r="J163" s="568" t="str">
        <f t="shared" si="17"/>
        <v>De acuerdo con lo programado</v>
      </c>
      <c r="K163" s="578"/>
      <c r="L163" s="581"/>
      <c r="M163" s="579"/>
      <c r="N163" s="572"/>
      <c r="O163" s="582"/>
      <c r="P163" s="581"/>
      <c r="Q163" s="579"/>
      <c r="R163" s="572"/>
      <c r="S163" s="582"/>
      <c r="T163" s="583"/>
      <c r="U163" s="579"/>
      <c r="V163" s="572"/>
      <c r="W163" s="582"/>
      <c r="X163" s="575"/>
      <c r="Y163" s="580">
        <v>0</v>
      </c>
      <c r="Z163" s="580">
        <v>0</v>
      </c>
      <c r="AA163" s="567" t="str">
        <f t="shared" si="18"/>
        <v>No hay Programación</v>
      </c>
      <c r="AB163" s="568" t="str">
        <f t="shared" si="19"/>
        <v>De acuerdo con lo programado</v>
      </c>
      <c r="AC163" s="575"/>
      <c r="AD163" s="575">
        <v>0</v>
      </c>
      <c r="AE163" s="575">
        <v>0</v>
      </c>
      <c r="AF163" s="567" t="str">
        <f t="shared" si="14"/>
        <v>No hay Programación</v>
      </c>
      <c r="AG163" s="568" t="str">
        <f t="shared" si="15"/>
        <v>De acuerdo con lo programado</v>
      </c>
      <c r="AH163" s="575"/>
      <c r="AI163" s="575"/>
      <c r="AJ163" s="575"/>
      <c r="AK163" s="576"/>
      <c r="AL163" s="576"/>
      <c r="AM163" s="575"/>
      <c r="AN163" s="575"/>
      <c r="AO163" s="575"/>
      <c r="AP163" s="575"/>
      <c r="AQ163" s="575"/>
    </row>
    <row r="164" spans="1:43" ht="35.25" customHeight="1" thickTop="1" thickBot="1">
      <c r="A164" s="563">
        <v>15.4</v>
      </c>
      <c r="B164" s="564"/>
      <c r="C164" s="564"/>
      <c r="D164" s="564"/>
      <c r="E164" s="564"/>
      <c r="F164" s="577" t="s">
        <v>1313</v>
      </c>
      <c r="G164" s="578">
        <v>0</v>
      </c>
      <c r="H164" s="578">
        <v>0</v>
      </c>
      <c r="I164" s="567" t="str">
        <f t="shared" si="16"/>
        <v>No hay Programación</v>
      </c>
      <c r="J164" s="568" t="str">
        <f t="shared" si="17"/>
        <v>De acuerdo con lo programado</v>
      </c>
      <c r="K164" s="578"/>
      <c r="L164" s="581"/>
      <c r="M164" s="579"/>
      <c r="N164" s="572"/>
      <c r="O164" s="582"/>
      <c r="P164" s="581"/>
      <c r="Q164" s="579"/>
      <c r="R164" s="572"/>
      <c r="S164" s="582"/>
      <c r="T164" s="583"/>
      <c r="U164" s="579"/>
      <c r="V164" s="572"/>
      <c r="W164" s="582"/>
      <c r="X164" s="575"/>
      <c r="Y164" s="580">
        <v>0</v>
      </c>
      <c r="Z164" s="580">
        <v>0</v>
      </c>
      <c r="AA164" s="567" t="str">
        <f t="shared" si="18"/>
        <v>No hay Programación</v>
      </c>
      <c r="AB164" s="568" t="str">
        <f t="shared" si="19"/>
        <v>De acuerdo con lo programado</v>
      </c>
      <c r="AC164" s="575"/>
      <c r="AD164" s="575">
        <v>0</v>
      </c>
      <c r="AE164" s="575">
        <v>0</v>
      </c>
      <c r="AF164" s="567" t="str">
        <f t="shared" si="14"/>
        <v>No hay Programación</v>
      </c>
      <c r="AG164" s="568" t="str">
        <f t="shared" si="15"/>
        <v>De acuerdo con lo programado</v>
      </c>
      <c r="AH164" s="575"/>
      <c r="AI164" s="575"/>
      <c r="AJ164" s="575"/>
      <c r="AK164" s="576"/>
      <c r="AL164" s="576"/>
      <c r="AM164" s="575"/>
      <c r="AN164" s="575"/>
      <c r="AO164" s="575"/>
      <c r="AP164" s="575"/>
      <c r="AQ164" s="575"/>
    </row>
    <row r="165" spans="1:43" ht="35.25" customHeight="1" thickTop="1" thickBot="1">
      <c r="A165" s="563">
        <v>15.4</v>
      </c>
      <c r="B165" s="564"/>
      <c r="C165" s="564"/>
      <c r="D165" s="564"/>
      <c r="E165" s="564"/>
      <c r="F165" s="577" t="s">
        <v>1313</v>
      </c>
      <c r="G165" s="578">
        <v>0</v>
      </c>
      <c r="H165" s="578">
        <v>0</v>
      </c>
      <c r="I165" s="567" t="str">
        <f t="shared" si="16"/>
        <v>No hay Programación</v>
      </c>
      <c r="J165" s="568" t="str">
        <f t="shared" si="17"/>
        <v>De acuerdo con lo programado</v>
      </c>
      <c r="K165" s="578"/>
      <c r="L165" s="581"/>
      <c r="M165" s="579"/>
      <c r="N165" s="572"/>
      <c r="O165" s="582"/>
      <c r="P165" s="581"/>
      <c r="Q165" s="579"/>
      <c r="R165" s="572"/>
      <c r="S165" s="582"/>
      <c r="T165" s="583"/>
      <c r="U165" s="579"/>
      <c r="V165" s="572"/>
      <c r="W165" s="582"/>
      <c r="X165" s="575"/>
      <c r="Y165" s="580">
        <v>0</v>
      </c>
      <c r="Z165" s="580">
        <v>0</v>
      </c>
      <c r="AA165" s="567" t="str">
        <f t="shared" si="18"/>
        <v>No hay Programación</v>
      </c>
      <c r="AB165" s="568" t="str">
        <f t="shared" si="19"/>
        <v>De acuerdo con lo programado</v>
      </c>
      <c r="AC165" s="575"/>
      <c r="AD165" s="575">
        <v>0</v>
      </c>
      <c r="AE165" s="575">
        <v>0</v>
      </c>
      <c r="AF165" s="567" t="str">
        <f t="shared" si="14"/>
        <v>No hay Programación</v>
      </c>
      <c r="AG165" s="568" t="str">
        <f t="shared" si="15"/>
        <v>De acuerdo con lo programado</v>
      </c>
      <c r="AH165" s="575"/>
      <c r="AI165" s="575"/>
      <c r="AJ165" s="575"/>
      <c r="AK165" s="576"/>
      <c r="AL165" s="576"/>
      <c r="AM165" s="575"/>
      <c r="AN165" s="575"/>
      <c r="AO165" s="575"/>
      <c r="AP165" s="575"/>
      <c r="AQ165" s="575"/>
    </row>
    <row r="166" spans="1:43" ht="35.25" customHeight="1" thickTop="1" thickBot="1">
      <c r="A166" s="563">
        <v>15.4</v>
      </c>
      <c r="B166" s="564"/>
      <c r="C166" s="564"/>
      <c r="D166" s="564"/>
      <c r="E166" s="564"/>
      <c r="F166" s="577" t="s">
        <v>1313</v>
      </c>
      <c r="G166" s="578">
        <v>0</v>
      </c>
      <c r="H166" s="578">
        <v>0</v>
      </c>
      <c r="I166" s="567" t="str">
        <f t="shared" si="16"/>
        <v>No hay Programación</v>
      </c>
      <c r="J166" s="568" t="str">
        <f t="shared" si="17"/>
        <v>De acuerdo con lo programado</v>
      </c>
      <c r="K166" s="578"/>
      <c r="L166" s="581"/>
      <c r="M166" s="579"/>
      <c r="N166" s="572"/>
      <c r="O166" s="582"/>
      <c r="P166" s="581"/>
      <c r="Q166" s="579"/>
      <c r="R166" s="572"/>
      <c r="S166" s="582"/>
      <c r="T166" s="583"/>
      <c r="U166" s="579"/>
      <c r="V166" s="572"/>
      <c r="W166" s="582"/>
      <c r="X166" s="575"/>
      <c r="Y166" s="580">
        <v>0</v>
      </c>
      <c r="Z166" s="580">
        <v>0</v>
      </c>
      <c r="AA166" s="567" t="str">
        <f t="shared" si="18"/>
        <v>No hay Programación</v>
      </c>
      <c r="AB166" s="568" t="str">
        <f t="shared" si="19"/>
        <v>De acuerdo con lo programado</v>
      </c>
      <c r="AC166" s="575"/>
      <c r="AD166" s="575">
        <v>0</v>
      </c>
      <c r="AE166" s="575">
        <v>0</v>
      </c>
      <c r="AF166" s="567" t="str">
        <f t="shared" si="14"/>
        <v>No hay Programación</v>
      </c>
      <c r="AG166" s="568" t="str">
        <f t="shared" si="15"/>
        <v>De acuerdo con lo programado</v>
      </c>
      <c r="AH166" s="575"/>
      <c r="AI166" s="575"/>
      <c r="AJ166" s="575"/>
      <c r="AK166" s="576"/>
      <c r="AL166" s="576"/>
      <c r="AM166" s="575"/>
      <c r="AN166" s="575"/>
      <c r="AO166" s="575"/>
      <c r="AP166" s="575"/>
      <c r="AQ166" s="575"/>
    </row>
    <row r="167" spans="1:43" ht="35.25" customHeight="1" thickTop="1" thickBot="1">
      <c r="A167" s="563">
        <v>15.4</v>
      </c>
      <c r="B167" s="564"/>
      <c r="C167" s="564"/>
      <c r="D167" s="564"/>
      <c r="E167" s="564"/>
      <c r="F167" s="577" t="s">
        <v>1313</v>
      </c>
      <c r="G167" s="578">
        <v>0</v>
      </c>
      <c r="H167" s="578">
        <v>0</v>
      </c>
      <c r="I167" s="567" t="str">
        <f t="shared" si="16"/>
        <v>No hay Programación</v>
      </c>
      <c r="J167" s="568" t="str">
        <f t="shared" si="17"/>
        <v>De acuerdo con lo programado</v>
      </c>
      <c r="K167" s="578"/>
      <c r="L167" s="581"/>
      <c r="M167" s="579"/>
      <c r="N167" s="572"/>
      <c r="O167" s="582"/>
      <c r="P167" s="581"/>
      <c r="Q167" s="579"/>
      <c r="R167" s="572"/>
      <c r="S167" s="582"/>
      <c r="T167" s="583"/>
      <c r="U167" s="579"/>
      <c r="V167" s="572"/>
      <c r="W167" s="582"/>
      <c r="X167" s="575"/>
      <c r="Y167" s="580">
        <v>0</v>
      </c>
      <c r="Z167" s="580">
        <v>0</v>
      </c>
      <c r="AA167" s="567" t="str">
        <f t="shared" si="18"/>
        <v>No hay Programación</v>
      </c>
      <c r="AB167" s="568" t="str">
        <f t="shared" si="19"/>
        <v>De acuerdo con lo programado</v>
      </c>
      <c r="AC167" s="575"/>
      <c r="AD167" s="575">
        <v>0</v>
      </c>
      <c r="AE167" s="575">
        <v>0</v>
      </c>
      <c r="AF167" s="567" t="str">
        <f t="shared" si="14"/>
        <v>No hay Programación</v>
      </c>
      <c r="AG167" s="568" t="str">
        <f t="shared" si="15"/>
        <v>De acuerdo con lo programado</v>
      </c>
      <c r="AH167" s="575"/>
      <c r="AI167" s="575"/>
      <c r="AJ167" s="575"/>
      <c r="AK167" s="576"/>
      <c r="AL167" s="576"/>
      <c r="AM167" s="575"/>
      <c r="AN167" s="575"/>
      <c r="AO167" s="575"/>
      <c r="AP167" s="575"/>
      <c r="AQ167" s="575"/>
    </row>
    <row r="168" spans="1:43" ht="35.25" customHeight="1" thickTop="1" thickBot="1">
      <c r="A168" s="563">
        <v>15.4</v>
      </c>
      <c r="B168" s="564"/>
      <c r="C168" s="564"/>
      <c r="D168" s="564"/>
      <c r="E168" s="564"/>
      <c r="F168" s="577" t="s">
        <v>1313</v>
      </c>
      <c r="G168" s="578">
        <v>0</v>
      </c>
      <c r="H168" s="578">
        <v>0</v>
      </c>
      <c r="I168" s="567" t="str">
        <f t="shared" si="16"/>
        <v>No hay Programación</v>
      </c>
      <c r="J168" s="568" t="str">
        <f t="shared" si="17"/>
        <v>De acuerdo con lo programado</v>
      </c>
      <c r="K168" s="578"/>
      <c r="L168" s="581"/>
      <c r="M168" s="579"/>
      <c r="N168" s="572"/>
      <c r="O168" s="582"/>
      <c r="P168" s="581"/>
      <c r="Q168" s="579"/>
      <c r="R168" s="572"/>
      <c r="S168" s="582"/>
      <c r="T168" s="583"/>
      <c r="U168" s="579"/>
      <c r="V168" s="572"/>
      <c r="W168" s="582"/>
      <c r="X168" s="575"/>
      <c r="Y168" s="580">
        <v>0</v>
      </c>
      <c r="Z168" s="580">
        <v>0</v>
      </c>
      <c r="AA168" s="567" t="str">
        <f t="shared" si="18"/>
        <v>No hay Programación</v>
      </c>
      <c r="AB168" s="568" t="str">
        <f t="shared" si="19"/>
        <v>De acuerdo con lo programado</v>
      </c>
      <c r="AC168" s="575"/>
      <c r="AD168" s="575">
        <v>0</v>
      </c>
      <c r="AE168" s="575">
        <v>0</v>
      </c>
      <c r="AF168" s="567" t="str">
        <f t="shared" si="14"/>
        <v>No hay Programación</v>
      </c>
      <c r="AG168" s="568" t="str">
        <f t="shared" si="15"/>
        <v>De acuerdo con lo programado</v>
      </c>
      <c r="AH168" s="575"/>
      <c r="AI168" s="575"/>
      <c r="AJ168" s="575"/>
      <c r="AK168" s="576"/>
      <c r="AL168" s="576"/>
      <c r="AM168" s="575"/>
      <c r="AN168" s="575"/>
      <c r="AO168" s="575"/>
      <c r="AP168" s="575"/>
      <c r="AQ168" s="575"/>
    </row>
    <row r="169" spans="1:43" ht="35.25" customHeight="1" thickTop="1" thickBot="1">
      <c r="A169" s="563">
        <v>15.4</v>
      </c>
      <c r="B169" s="564"/>
      <c r="C169" s="564"/>
      <c r="D169" s="564"/>
      <c r="E169" s="564"/>
      <c r="F169" s="577" t="s">
        <v>1313</v>
      </c>
      <c r="G169" s="578">
        <v>0</v>
      </c>
      <c r="H169" s="578">
        <v>0</v>
      </c>
      <c r="I169" s="567" t="str">
        <f t="shared" si="16"/>
        <v>No hay Programación</v>
      </c>
      <c r="J169" s="568" t="str">
        <f t="shared" si="17"/>
        <v>De acuerdo con lo programado</v>
      </c>
      <c r="K169" s="578"/>
      <c r="L169" s="581"/>
      <c r="M169" s="579"/>
      <c r="N169" s="572"/>
      <c r="O169" s="582"/>
      <c r="P169" s="581"/>
      <c r="Q169" s="579"/>
      <c r="R169" s="572"/>
      <c r="S169" s="582"/>
      <c r="T169" s="583"/>
      <c r="U169" s="579"/>
      <c r="V169" s="572"/>
      <c r="W169" s="582"/>
      <c r="X169" s="575"/>
      <c r="Y169" s="580">
        <v>0</v>
      </c>
      <c r="Z169" s="580">
        <v>0</v>
      </c>
      <c r="AA169" s="567" t="str">
        <f t="shared" si="18"/>
        <v>No hay Programación</v>
      </c>
      <c r="AB169" s="568" t="str">
        <f t="shared" si="19"/>
        <v>De acuerdo con lo programado</v>
      </c>
      <c r="AC169" s="575"/>
      <c r="AD169" s="575">
        <v>0</v>
      </c>
      <c r="AE169" s="575">
        <v>0</v>
      </c>
      <c r="AF169" s="567" t="str">
        <f t="shared" si="14"/>
        <v>No hay Programación</v>
      </c>
      <c r="AG169" s="568" t="str">
        <f t="shared" si="15"/>
        <v>De acuerdo con lo programado</v>
      </c>
      <c r="AH169" s="575"/>
      <c r="AI169" s="575"/>
      <c r="AJ169" s="575"/>
      <c r="AK169" s="576"/>
      <c r="AL169" s="576"/>
      <c r="AM169" s="575"/>
      <c r="AN169" s="575"/>
      <c r="AO169" s="575"/>
      <c r="AP169" s="575"/>
      <c r="AQ169" s="575"/>
    </row>
    <row r="170" spans="1:43" ht="35.25" customHeight="1" thickTop="1" thickBot="1">
      <c r="A170" s="563">
        <v>15.5</v>
      </c>
      <c r="B170" s="564"/>
      <c r="C170" s="564"/>
      <c r="D170" s="564"/>
      <c r="E170" s="564"/>
      <c r="F170" s="577" t="s">
        <v>1314</v>
      </c>
      <c r="G170" s="578">
        <v>0</v>
      </c>
      <c r="H170" s="578">
        <v>0</v>
      </c>
      <c r="I170" s="567" t="str">
        <f t="shared" si="16"/>
        <v>No hay Programación</v>
      </c>
      <c r="J170" s="568" t="str">
        <f t="shared" si="17"/>
        <v>De acuerdo con lo programado</v>
      </c>
      <c r="K170" s="578"/>
      <c r="L170" s="581"/>
      <c r="M170" s="579"/>
      <c r="N170" s="572"/>
      <c r="O170" s="582"/>
      <c r="P170" s="581"/>
      <c r="Q170" s="579"/>
      <c r="R170" s="572"/>
      <c r="S170" s="582"/>
      <c r="T170" s="583"/>
      <c r="U170" s="579"/>
      <c r="V170" s="572"/>
      <c r="W170" s="582"/>
      <c r="X170" s="575"/>
      <c r="Y170" s="580">
        <v>0</v>
      </c>
      <c r="Z170" s="580">
        <v>0</v>
      </c>
      <c r="AA170" s="567" t="str">
        <f t="shared" si="18"/>
        <v>No hay Programación</v>
      </c>
      <c r="AB170" s="568" t="str">
        <f t="shared" si="19"/>
        <v>De acuerdo con lo programado</v>
      </c>
      <c r="AC170" s="575"/>
      <c r="AD170" s="575">
        <v>1</v>
      </c>
      <c r="AE170" s="575">
        <v>0</v>
      </c>
      <c r="AF170" s="567" t="e">
        <f>IF(#REF!="","No hay ejecución",IF(AND(#REF!=0),"No hay Programación",#REF! /#REF!))</f>
        <v>#REF!</v>
      </c>
      <c r="AG170" s="568" t="e">
        <f t="shared" si="15"/>
        <v>#REF!</v>
      </c>
      <c r="AH170" s="575"/>
      <c r="AI170" s="575"/>
      <c r="AJ170" s="575"/>
      <c r="AK170" s="576"/>
      <c r="AL170" s="576"/>
      <c r="AM170" s="575"/>
      <c r="AN170" s="575"/>
      <c r="AO170" s="575"/>
      <c r="AP170" s="575"/>
      <c r="AQ170" s="575"/>
    </row>
    <row r="171" spans="1:43" ht="35.25" customHeight="1" thickTop="1" thickBot="1">
      <c r="A171" s="563">
        <v>15.5</v>
      </c>
      <c r="B171" s="564"/>
      <c r="C171" s="564"/>
      <c r="D171" s="564"/>
      <c r="E171" s="564"/>
      <c r="F171" s="577" t="s">
        <v>1314</v>
      </c>
      <c r="G171" s="578">
        <v>0</v>
      </c>
      <c r="H171" s="578">
        <v>0</v>
      </c>
      <c r="I171" s="567" t="str">
        <f t="shared" si="16"/>
        <v>No hay Programación</v>
      </c>
      <c r="J171" s="568" t="str">
        <f t="shared" si="17"/>
        <v>De acuerdo con lo programado</v>
      </c>
      <c r="K171" s="578"/>
      <c r="L171" s="581"/>
      <c r="M171" s="579"/>
      <c r="N171" s="572"/>
      <c r="O171" s="582"/>
      <c r="P171" s="581"/>
      <c r="Q171" s="579"/>
      <c r="R171" s="572"/>
      <c r="S171" s="582"/>
      <c r="T171" s="583"/>
      <c r="U171" s="579"/>
      <c r="V171" s="572"/>
      <c r="W171" s="582"/>
      <c r="X171" s="575"/>
      <c r="Y171" s="580">
        <v>0</v>
      </c>
      <c r="Z171" s="580">
        <v>0</v>
      </c>
      <c r="AA171" s="567" t="str">
        <f t="shared" si="18"/>
        <v>No hay Programación</v>
      </c>
      <c r="AB171" s="568" t="str">
        <f t="shared" si="19"/>
        <v>De acuerdo con lo programado</v>
      </c>
      <c r="AC171" s="575"/>
      <c r="AD171" s="575">
        <v>0</v>
      </c>
      <c r="AE171" s="575">
        <v>0</v>
      </c>
      <c r="AF171" s="567" t="str">
        <f t="shared" si="14"/>
        <v>No hay Programación</v>
      </c>
      <c r="AG171" s="568" t="str">
        <f t="shared" si="15"/>
        <v>De acuerdo con lo programado</v>
      </c>
      <c r="AH171" s="575"/>
      <c r="AI171" s="575"/>
      <c r="AJ171" s="575"/>
      <c r="AK171" s="576"/>
      <c r="AL171" s="576"/>
      <c r="AM171" s="575"/>
      <c r="AN171" s="575"/>
      <c r="AO171" s="575"/>
      <c r="AP171" s="575"/>
      <c r="AQ171" s="575"/>
    </row>
    <row r="172" spans="1:43" ht="35.25" customHeight="1" thickTop="1" thickBot="1">
      <c r="A172" s="563">
        <v>15.5</v>
      </c>
      <c r="B172" s="564"/>
      <c r="C172" s="564"/>
      <c r="D172" s="564"/>
      <c r="E172" s="564"/>
      <c r="F172" s="577" t="s">
        <v>1314</v>
      </c>
      <c r="G172" s="578">
        <v>0</v>
      </c>
      <c r="H172" s="578">
        <v>0</v>
      </c>
      <c r="I172" s="567" t="str">
        <f t="shared" si="16"/>
        <v>No hay Programación</v>
      </c>
      <c r="J172" s="568" t="str">
        <f t="shared" si="17"/>
        <v>De acuerdo con lo programado</v>
      </c>
      <c r="K172" s="578"/>
      <c r="L172" s="581"/>
      <c r="M172" s="579"/>
      <c r="N172" s="572"/>
      <c r="O172" s="582"/>
      <c r="P172" s="581"/>
      <c r="Q172" s="579"/>
      <c r="R172" s="572"/>
      <c r="S172" s="582"/>
      <c r="T172" s="583"/>
      <c r="U172" s="579"/>
      <c r="V172" s="572"/>
      <c r="W172" s="582"/>
      <c r="X172" s="575"/>
      <c r="Y172" s="580">
        <v>0</v>
      </c>
      <c r="Z172" s="580">
        <v>0</v>
      </c>
      <c r="AA172" s="567" t="str">
        <f t="shared" si="18"/>
        <v>No hay Programación</v>
      </c>
      <c r="AB172" s="568" t="str">
        <f t="shared" si="19"/>
        <v>De acuerdo con lo programado</v>
      </c>
      <c r="AC172" s="575"/>
      <c r="AD172" s="575">
        <v>0</v>
      </c>
      <c r="AE172" s="575">
        <v>0</v>
      </c>
      <c r="AF172" s="567" t="str">
        <f t="shared" si="14"/>
        <v>No hay Programación</v>
      </c>
      <c r="AG172" s="568" t="str">
        <f t="shared" si="15"/>
        <v>De acuerdo con lo programado</v>
      </c>
      <c r="AH172" s="575"/>
      <c r="AI172" s="575"/>
      <c r="AJ172" s="575"/>
      <c r="AK172" s="576"/>
      <c r="AL172" s="576"/>
      <c r="AM172" s="575"/>
      <c r="AN172" s="575"/>
      <c r="AO172" s="575"/>
      <c r="AP172" s="575"/>
      <c r="AQ172" s="575"/>
    </row>
    <row r="173" spans="1:43" ht="35.25" customHeight="1" thickTop="1" thickBot="1">
      <c r="A173" s="563">
        <v>15.5</v>
      </c>
      <c r="B173" s="564"/>
      <c r="C173" s="564"/>
      <c r="D173" s="564"/>
      <c r="E173" s="564"/>
      <c r="F173" s="577" t="s">
        <v>1314</v>
      </c>
      <c r="G173" s="578">
        <v>0</v>
      </c>
      <c r="H173" s="578">
        <v>0</v>
      </c>
      <c r="I173" s="567" t="str">
        <f t="shared" si="16"/>
        <v>No hay Programación</v>
      </c>
      <c r="J173" s="568" t="str">
        <f t="shared" si="17"/>
        <v>De acuerdo con lo programado</v>
      </c>
      <c r="K173" s="578"/>
      <c r="L173" s="581"/>
      <c r="M173" s="579"/>
      <c r="N173" s="572"/>
      <c r="O173" s="582"/>
      <c r="P173" s="581"/>
      <c r="Q173" s="579"/>
      <c r="R173" s="572"/>
      <c r="S173" s="582"/>
      <c r="T173" s="583"/>
      <c r="U173" s="579"/>
      <c r="V173" s="572"/>
      <c r="W173" s="582"/>
      <c r="X173" s="575"/>
      <c r="Y173" s="580">
        <v>0</v>
      </c>
      <c r="Z173" s="580">
        <v>0</v>
      </c>
      <c r="AA173" s="567" t="str">
        <f t="shared" si="18"/>
        <v>No hay Programación</v>
      </c>
      <c r="AB173" s="568" t="str">
        <f t="shared" si="19"/>
        <v>De acuerdo con lo programado</v>
      </c>
      <c r="AC173" s="575"/>
      <c r="AD173" s="575">
        <v>0</v>
      </c>
      <c r="AE173" s="575">
        <v>0</v>
      </c>
      <c r="AF173" s="567">
        <f>IF(AE170="","No hay ejecución",IF(AND(AD170=0),"No hay Programación", AE170/AD170))</f>
        <v>0</v>
      </c>
      <c r="AG173" s="568" t="str">
        <f t="shared" si="15"/>
        <v>En riesgo cumplimiento</v>
      </c>
      <c r="AH173" s="575"/>
      <c r="AI173" s="575"/>
      <c r="AJ173" s="575"/>
      <c r="AK173" s="576"/>
      <c r="AL173" s="576"/>
      <c r="AM173" s="575"/>
      <c r="AN173" s="575"/>
      <c r="AO173" s="575"/>
      <c r="AP173" s="575"/>
      <c r="AQ173" s="575"/>
    </row>
    <row r="174" spans="1:43" ht="35.25" customHeight="1" thickTop="1" thickBot="1">
      <c r="A174" s="563">
        <v>15.6</v>
      </c>
      <c r="B174" s="564"/>
      <c r="C174" s="564"/>
      <c r="D174" s="564"/>
      <c r="E174" s="564"/>
      <c r="F174" s="577" t="s">
        <v>1315</v>
      </c>
      <c r="G174" s="578">
        <v>0</v>
      </c>
      <c r="H174" s="578">
        <v>0</v>
      </c>
      <c r="I174" s="567" t="str">
        <f t="shared" si="16"/>
        <v>No hay Programación</v>
      </c>
      <c r="J174" s="568" t="str">
        <f t="shared" si="17"/>
        <v>De acuerdo con lo programado</v>
      </c>
      <c r="K174" s="578"/>
      <c r="L174" s="581"/>
      <c r="M174" s="579"/>
      <c r="N174" s="572"/>
      <c r="O174" s="582"/>
      <c r="P174" s="581"/>
      <c r="Q174" s="579"/>
      <c r="R174" s="572"/>
      <c r="S174" s="582"/>
      <c r="T174" s="583"/>
      <c r="U174" s="579"/>
      <c r="V174" s="572"/>
      <c r="W174" s="582"/>
      <c r="X174" s="575"/>
      <c r="Y174" s="580">
        <v>0</v>
      </c>
      <c r="Z174" s="580">
        <v>0</v>
      </c>
      <c r="AA174" s="567" t="str">
        <f t="shared" si="18"/>
        <v>No hay Programación</v>
      </c>
      <c r="AB174" s="568" t="str">
        <f t="shared" si="19"/>
        <v>De acuerdo con lo programado</v>
      </c>
      <c r="AC174" s="575"/>
      <c r="AD174" s="575">
        <v>0</v>
      </c>
      <c r="AE174" s="575">
        <v>0</v>
      </c>
      <c r="AF174" s="567" t="str">
        <f t="shared" si="14"/>
        <v>No hay Programación</v>
      </c>
      <c r="AG174" s="568" t="str">
        <f t="shared" si="15"/>
        <v>De acuerdo con lo programado</v>
      </c>
      <c r="AH174" s="575"/>
      <c r="AI174" s="575"/>
      <c r="AJ174" s="575"/>
      <c r="AK174" s="576"/>
      <c r="AL174" s="576"/>
      <c r="AM174" s="575"/>
      <c r="AN174" s="575"/>
      <c r="AO174" s="575"/>
      <c r="AP174" s="575"/>
      <c r="AQ174" s="575"/>
    </row>
    <row r="175" spans="1:43" ht="35.25" customHeight="1" thickTop="1" thickBot="1">
      <c r="A175" s="563">
        <v>15.6</v>
      </c>
      <c r="B175" s="564"/>
      <c r="C175" s="564"/>
      <c r="D175" s="564"/>
      <c r="E175" s="564"/>
      <c r="F175" s="577" t="s">
        <v>1315</v>
      </c>
      <c r="G175" s="578">
        <v>0</v>
      </c>
      <c r="H175" s="578">
        <v>0</v>
      </c>
      <c r="I175" s="567" t="str">
        <f t="shared" si="16"/>
        <v>No hay Programación</v>
      </c>
      <c r="J175" s="568" t="str">
        <f t="shared" si="17"/>
        <v>De acuerdo con lo programado</v>
      </c>
      <c r="K175" s="578"/>
      <c r="L175" s="581"/>
      <c r="M175" s="579"/>
      <c r="N175" s="572"/>
      <c r="O175" s="582"/>
      <c r="P175" s="581"/>
      <c r="Q175" s="579"/>
      <c r="R175" s="572"/>
      <c r="S175" s="582"/>
      <c r="T175" s="583"/>
      <c r="U175" s="579"/>
      <c r="V175" s="572"/>
      <c r="W175" s="582"/>
      <c r="X175" s="575"/>
      <c r="Y175" s="580">
        <v>0</v>
      </c>
      <c r="Z175" s="580">
        <v>0</v>
      </c>
      <c r="AA175" s="567" t="str">
        <f t="shared" si="18"/>
        <v>No hay Programación</v>
      </c>
      <c r="AB175" s="568" t="str">
        <f t="shared" si="19"/>
        <v>De acuerdo con lo programado</v>
      </c>
      <c r="AC175" s="575"/>
      <c r="AD175" s="575">
        <v>0</v>
      </c>
      <c r="AE175" s="575">
        <v>0</v>
      </c>
      <c r="AF175" s="567" t="str">
        <f t="shared" si="14"/>
        <v>No hay Programación</v>
      </c>
      <c r="AG175" s="568" t="str">
        <f t="shared" si="15"/>
        <v>De acuerdo con lo programado</v>
      </c>
      <c r="AH175" s="575"/>
      <c r="AI175" s="575"/>
      <c r="AJ175" s="575"/>
      <c r="AK175" s="576"/>
      <c r="AL175" s="576"/>
      <c r="AM175" s="575"/>
      <c r="AN175" s="575"/>
      <c r="AO175" s="575"/>
      <c r="AP175" s="575"/>
      <c r="AQ175" s="575"/>
    </row>
    <row r="176" spans="1:43" ht="35.25" customHeight="1" thickTop="1" thickBot="1">
      <c r="A176" s="563">
        <v>15.7</v>
      </c>
      <c r="B176" s="564"/>
      <c r="C176" s="564"/>
      <c r="D176" s="564"/>
      <c r="E176" s="564"/>
      <c r="F176" s="587" t="s">
        <v>1316</v>
      </c>
      <c r="G176" s="588">
        <v>1</v>
      </c>
      <c r="H176" s="588">
        <v>0</v>
      </c>
      <c r="I176" s="567">
        <f t="shared" si="16"/>
        <v>0</v>
      </c>
      <c r="J176" s="568" t="str">
        <f t="shared" si="17"/>
        <v>En riesgo cumplimiento</v>
      </c>
      <c r="K176" s="588"/>
      <c r="L176" s="581"/>
      <c r="M176" s="579"/>
      <c r="N176" s="572"/>
      <c r="O176" s="582"/>
      <c r="P176" s="581"/>
      <c r="Q176" s="579"/>
      <c r="R176" s="572"/>
      <c r="S176" s="582"/>
      <c r="T176" s="583"/>
      <c r="U176" s="579"/>
      <c r="V176" s="572"/>
      <c r="W176" s="582"/>
      <c r="X176" s="575"/>
      <c r="Y176" s="580">
        <v>0</v>
      </c>
      <c r="Z176" s="580">
        <v>0</v>
      </c>
      <c r="AA176" s="567" t="str">
        <f t="shared" si="18"/>
        <v>No hay Programación</v>
      </c>
      <c r="AB176" s="568" t="str">
        <f t="shared" si="19"/>
        <v>De acuerdo con lo programado</v>
      </c>
      <c r="AC176" s="575"/>
      <c r="AD176" s="575">
        <v>9</v>
      </c>
      <c r="AE176" s="575">
        <v>4</v>
      </c>
      <c r="AF176" s="567">
        <f t="shared" si="14"/>
        <v>0.44444444444444442</v>
      </c>
      <c r="AG176" s="568" t="str">
        <f t="shared" si="15"/>
        <v>En riesgo cumplimiento</v>
      </c>
      <c r="AH176" s="575"/>
      <c r="AI176" s="575"/>
      <c r="AJ176" s="575"/>
      <c r="AK176" s="576"/>
      <c r="AL176" s="576"/>
      <c r="AM176" s="575"/>
      <c r="AN176" s="575"/>
      <c r="AO176" s="575"/>
      <c r="AP176" s="575"/>
      <c r="AQ176" s="575"/>
    </row>
    <row r="177" spans="1:43" ht="35.25" customHeight="1" thickTop="1" thickBot="1">
      <c r="A177" s="563">
        <v>15.7</v>
      </c>
      <c r="B177" s="564"/>
      <c r="C177" s="564"/>
      <c r="D177" s="564"/>
      <c r="E177" s="564"/>
      <c r="F177" s="587" t="s">
        <v>1316</v>
      </c>
      <c r="G177" s="588">
        <v>0</v>
      </c>
      <c r="H177" s="588">
        <v>0</v>
      </c>
      <c r="I177" s="567" t="str">
        <f t="shared" si="16"/>
        <v>No hay Programación</v>
      </c>
      <c r="J177" s="568" t="str">
        <f t="shared" si="17"/>
        <v>De acuerdo con lo programado</v>
      </c>
      <c r="K177" s="588"/>
      <c r="L177" s="581"/>
      <c r="M177" s="579"/>
      <c r="N177" s="572"/>
      <c r="O177" s="582"/>
      <c r="P177" s="581"/>
      <c r="Q177" s="579"/>
      <c r="R177" s="572"/>
      <c r="S177" s="582"/>
      <c r="T177" s="583"/>
      <c r="U177" s="579"/>
      <c r="V177" s="572"/>
      <c r="W177" s="582"/>
      <c r="X177" s="575"/>
      <c r="Y177" s="580">
        <v>0</v>
      </c>
      <c r="Z177" s="580">
        <v>0</v>
      </c>
      <c r="AA177" s="567" t="str">
        <f t="shared" si="18"/>
        <v>No hay Programación</v>
      </c>
      <c r="AB177" s="568" t="str">
        <f t="shared" si="19"/>
        <v>De acuerdo con lo programado</v>
      </c>
      <c r="AC177" s="575"/>
      <c r="AD177" s="575">
        <v>0</v>
      </c>
      <c r="AE177" s="575">
        <v>0</v>
      </c>
      <c r="AF177" s="567" t="str">
        <f t="shared" si="14"/>
        <v>No hay Programación</v>
      </c>
      <c r="AG177" s="568" t="str">
        <f t="shared" si="15"/>
        <v>De acuerdo con lo programado</v>
      </c>
      <c r="AH177" s="575"/>
      <c r="AI177" s="575"/>
      <c r="AJ177" s="575"/>
      <c r="AK177" s="576"/>
      <c r="AL177" s="576"/>
      <c r="AM177" s="575"/>
      <c r="AN177" s="575"/>
      <c r="AO177" s="575"/>
      <c r="AP177" s="575"/>
      <c r="AQ177" s="575"/>
    </row>
    <row r="178" spans="1:43" ht="35.25" customHeight="1" thickTop="1" thickBot="1">
      <c r="A178" s="563">
        <v>15.7</v>
      </c>
      <c r="B178" s="564"/>
      <c r="C178" s="564"/>
      <c r="D178" s="564"/>
      <c r="E178" s="564"/>
      <c r="F178" s="587" t="s">
        <v>1316</v>
      </c>
      <c r="G178" s="588">
        <v>0</v>
      </c>
      <c r="H178" s="588">
        <v>0</v>
      </c>
      <c r="I178" s="567" t="str">
        <f t="shared" si="16"/>
        <v>No hay Programación</v>
      </c>
      <c r="J178" s="568" t="str">
        <f t="shared" si="17"/>
        <v>De acuerdo con lo programado</v>
      </c>
      <c r="K178" s="588"/>
      <c r="L178" s="581"/>
      <c r="M178" s="579"/>
      <c r="N178" s="572"/>
      <c r="O178" s="582"/>
      <c r="P178" s="581"/>
      <c r="Q178" s="579"/>
      <c r="R178" s="572"/>
      <c r="S178" s="582"/>
      <c r="T178" s="583"/>
      <c r="U178" s="579"/>
      <c r="V178" s="572"/>
      <c r="W178" s="582"/>
      <c r="X178" s="575"/>
      <c r="Y178" s="580">
        <v>0</v>
      </c>
      <c r="Z178" s="580">
        <v>0</v>
      </c>
      <c r="AA178" s="567" t="str">
        <f t="shared" si="18"/>
        <v>No hay Programación</v>
      </c>
      <c r="AB178" s="568" t="str">
        <f t="shared" si="19"/>
        <v>De acuerdo con lo programado</v>
      </c>
      <c r="AC178" s="575"/>
      <c r="AD178" s="575">
        <v>0</v>
      </c>
      <c r="AE178" s="575">
        <v>0</v>
      </c>
      <c r="AF178" s="567" t="str">
        <f t="shared" si="14"/>
        <v>No hay Programación</v>
      </c>
      <c r="AG178" s="568" t="str">
        <f t="shared" si="15"/>
        <v>De acuerdo con lo programado</v>
      </c>
      <c r="AH178" s="575"/>
      <c r="AI178" s="575"/>
      <c r="AJ178" s="575"/>
      <c r="AK178" s="576"/>
      <c r="AL178" s="576"/>
      <c r="AM178" s="575"/>
      <c r="AN178" s="575"/>
      <c r="AO178" s="575"/>
      <c r="AP178" s="575"/>
      <c r="AQ178" s="575"/>
    </row>
    <row r="179" spans="1:43" ht="35.25" customHeight="1" thickTop="1" thickBot="1">
      <c r="A179" s="563">
        <v>15.7</v>
      </c>
      <c r="B179" s="564"/>
      <c r="C179" s="564"/>
      <c r="D179" s="564"/>
      <c r="E179" s="564"/>
      <c r="F179" s="587" t="s">
        <v>1316</v>
      </c>
      <c r="G179" s="588">
        <v>0</v>
      </c>
      <c r="H179" s="588">
        <v>0</v>
      </c>
      <c r="I179" s="567" t="str">
        <f t="shared" si="16"/>
        <v>No hay Programación</v>
      </c>
      <c r="J179" s="568" t="str">
        <f t="shared" si="17"/>
        <v>De acuerdo con lo programado</v>
      </c>
      <c r="K179" s="588"/>
      <c r="L179" s="581"/>
      <c r="M179" s="579"/>
      <c r="N179" s="572"/>
      <c r="O179" s="582"/>
      <c r="P179" s="581"/>
      <c r="Q179" s="579"/>
      <c r="R179" s="572"/>
      <c r="S179" s="582"/>
      <c r="T179" s="583"/>
      <c r="U179" s="579"/>
      <c r="V179" s="572"/>
      <c r="W179" s="582"/>
      <c r="X179" s="575"/>
      <c r="Y179" s="580">
        <v>0</v>
      </c>
      <c r="Z179" s="580">
        <v>0</v>
      </c>
      <c r="AA179" s="567" t="str">
        <f t="shared" si="18"/>
        <v>No hay Programación</v>
      </c>
      <c r="AB179" s="568" t="str">
        <f t="shared" si="19"/>
        <v>De acuerdo con lo programado</v>
      </c>
      <c r="AC179" s="575"/>
      <c r="AD179" s="575">
        <v>0</v>
      </c>
      <c r="AE179" s="575">
        <v>0</v>
      </c>
      <c r="AF179" s="567" t="str">
        <f t="shared" si="14"/>
        <v>No hay Programación</v>
      </c>
      <c r="AG179" s="568" t="str">
        <f t="shared" si="15"/>
        <v>De acuerdo con lo programado</v>
      </c>
      <c r="AH179" s="575"/>
      <c r="AI179" s="575"/>
      <c r="AJ179" s="575"/>
      <c r="AK179" s="576"/>
      <c r="AL179" s="576"/>
      <c r="AM179" s="575"/>
      <c r="AN179" s="575"/>
      <c r="AO179" s="575"/>
      <c r="AP179" s="575"/>
      <c r="AQ179" s="575"/>
    </row>
    <row r="180" spans="1:43" ht="35.25" customHeight="1" thickTop="1" thickBot="1">
      <c r="A180" s="563">
        <v>15.7</v>
      </c>
      <c r="B180" s="564"/>
      <c r="C180" s="564"/>
      <c r="D180" s="564"/>
      <c r="E180" s="564"/>
      <c r="F180" s="587" t="s">
        <v>1316</v>
      </c>
      <c r="G180" s="588">
        <v>0</v>
      </c>
      <c r="H180" s="588">
        <v>0</v>
      </c>
      <c r="I180" s="567" t="str">
        <f t="shared" si="16"/>
        <v>No hay Programación</v>
      </c>
      <c r="J180" s="568" t="str">
        <f t="shared" si="17"/>
        <v>De acuerdo con lo programado</v>
      </c>
      <c r="K180" s="588"/>
      <c r="L180" s="581"/>
      <c r="M180" s="579"/>
      <c r="N180" s="572"/>
      <c r="O180" s="582"/>
      <c r="P180" s="581"/>
      <c r="Q180" s="579"/>
      <c r="R180" s="572"/>
      <c r="S180" s="582"/>
      <c r="T180" s="583"/>
      <c r="U180" s="579"/>
      <c r="V180" s="572"/>
      <c r="W180" s="582"/>
      <c r="X180" s="575"/>
      <c r="Y180" s="580">
        <v>0</v>
      </c>
      <c r="Z180" s="580">
        <v>0</v>
      </c>
      <c r="AA180" s="567" t="str">
        <f t="shared" si="18"/>
        <v>No hay Programación</v>
      </c>
      <c r="AB180" s="568" t="str">
        <f t="shared" si="19"/>
        <v>De acuerdo con lo programado</v>
      </c>
      <c r="AC180" s="575"/>
      <c r="AD180" s="575">
        <v>0</v>
      </c>
      <c r="AE180" s="575">
        <v>0</v>
      </c>
      <c r="AF180" s="567" t="str">
        <f t="shared" si="14"/>
        <v>No hay Programación</v>
      </c>
      <c r="AG180" s="568" t="str">
        <f t="shared" si="15"/>
        <v>De acuerdo con lo programado</v>
      </c>
      <c r="AH180" s="575"/>
      <c r="AI180" s="575"/>
      <c r="AJ180" s="575"/>
      <c r="AK180" s="576"/>
      <c r="AL180" s="576"/>
      <c r="AM180" s="575"/>
      <c r="AN180" s="575"/>
      <c r="AO180" s="575"/>
      <c r="AP180" s="575"/>
      <c r="AQ180" s="575"/>
    </row>
    <row r="181" spans="1:43" ht="35.25" customHeight="1" thickTop="1" thickBot="1">
      <c r="A181" s="563">
        <v>15.7</v>
      </c>
      <c r="B181" s="564"/>
      <c r="C181" s="564"/>
      <c r="D181" s="564"/>
      <c r="E181" s="564"/>
      <c r="F181" s="587" t="s">
        <v>1316</v>
      </c>
      <c r="G181" s="588">
        <v>0</v>
      </c>
      <c r="H181" s="588">
        <v>0</v>
      </c>
      <c r="I181" s="567" t="str">
        <f t="shared" si="16"/>
        <v>No hay Programación</v>
      </c>
      <c r="J181" s="568" t="str">
        <f t="shared" si="17"/>
        <v>De acuerdo con lo programado</v>
      </c>
      <c r="K181" s="588"/>
      <c r="L181" s="581"/>
      <c r="M181" s="579"/>
      <c r="N181" s="572"/>
      <c r="O181" s="582"/>
      <c r="P181" s="581"/>
      <c r="Q181" s="579"/>
      <c r="R181" s="572"/>
      <c r="S181" s="582"/>
      <c r="T181" s="583"/>
      <c r="U181" s="579"/>
      <c r="V181" s="572"/>
      <c r="W181" s="582"/>
      <c r="X181" s="575"/>
      <c r="Y181" s="580">
        <v>0</v>
      </c>
      <c r="Z181" s="580">
        <v>0</v>
      </c>
      <c r="AA181" s="567" t="str">
        <f t="shared" si="18"/>
        <v>No hay Programación</v>
      </c>
      <c r="AB181" s="568" t="str">
        <f t="shared" si="19"/>
        <v>De acuerdo con lo programado</v>
      </c>
      <c r="AC181" s="575"/>
      <c r="AD181" s="575">
        <v>0</v>
      </c>
      <c r="AE181" s="575">
        <v>0</v>
      </c>
      <c r="AF181" s="567" t="str">
        <f t="shared" si="14"/>
        <v>No hay Programación</v>
      </c>
      <c r="AG181" s="568" t="str">
        <f t="shared" si="15"/>
        <v>De acuerdo con lo programado</v>
      </c>
      <c r="AH181" s="575"/>
      <c r="AI181" s="575"/>
      <c r="AJ181" s="575"/>
      <c r="AK181" s="576"/>
      <c r="AL181" s="576"/>
      <c r="AM181" s="575"/>
      <c r="AN181" s="575"/>
      <c r="AO181" s="575"/>
      <c r="AP181" s="575"/>
      <c r="AQ181" s="575"/>
    </row>
    <row r="182" spans="1:43" ht="35.25" customHeight="1" thickTop="1" thickBot="1">
      <c r="A182" s="563">
        <v>16</v>
      </c>
      <c r="B182" s="564"/>
      <c r="C182" s="564"/>
      <c r="D182" s="564"/>
      <c r="E182" s="564"/>
      <c r="F182" s="565" t="s">
        <v>1317</v>
      </c>
      <c r="G182" s="566"/>
      <c r="H182" s="566"/>
      <c r="I182" s="567" t="str">
        <f t="shared" si="16"/>
        <v>No hay ejecución</v>
      </c>
      <c r="J182" s="568" t="str">
        <f t="shared" si="17"/>
        <v>NA</v>
      </c>
      <c r="K182" s="569"/>
      <c r="L182" s="581"/>
      <c r="M182" s="579"/>
      <c r="N182" s="572"/>
      <c r="O182" s="582"/>
      <c r="P182" s="581"/>
      <c r="Q182" s="579"/>
      <c r="R182" s="572"/>
      <c r="S182" s="582"/>
      <c r="T182" s="583"/>
      <c r="U182" s="579"/>
      <c r="V182" s="572"/>
      <c r="W182" s="582"/>
      <c r="X182" s="575"/>
      <c r="Y182" s="580"/>
      <c r="Z182" s="580"/>
      <c r="AA182" s="567" t="str">
        <f t="shared" si="18"/>
        <v>No hay ejecución</v>
      </c>
      <c r="AB182" s="568" t="str">
        <f t="shared" si="19"/>
        <v>NA</v>
      </c>
      <c r="AC182" s="575"/>
      <c r="AD182" s="575"/>
      <c r="AE182" s="575"/>
      <c r="AF182" s="567" t="str">
        <f t="shared" si="14"/>
        <v>No hay ejecución</v>
      </c>
      <c r="AG182" s="568" t="str">
        <f t="shared" si="15"/>
        <v>NA</v>
      </c>
      <c r="AH182" s="575"/>
      <c r="AI182" s="575"/>
      <c r="AJ182" s="575"/>
      <c r="AK182" s="576"/>
      <c r="AL182" s="576"/>
      <c r="AM182" s="575"/>
      <c r="AN182" s="575"/>
      <c r="AO182" s="575"/>
      <c r="AP182" s="575"/>
      <c r="AQ182" s="575"/>
    </row>
    <row r="183" spans="1:43" ht="35.25" customHeight="1" thickTop="1" thickBot="1">
      <c r="A183" s="563">
        <v>16.100000000000001</v>
      </c>
      <c r="B183" s="564"/>
      <c r="C183" s="564"/>
      <c r="D183" s="564"/>
      <c r="E183" s="564"/>
      <c r="F183" s="577" t="s">
        <v>1318</v>
      </c>
      <c r="G183" s="578">
        <v>5</v>
      </c>
      <c r="H183" s="578">
        <v>6</v>
      </c>
      <c r="I183" s="567">
        <f t="shared" si="16"/>
        <v>1.2</v>
      </c>
      <c r="J183" s="568" t="str">
        <f t="shared" si="17"/>
        <v>De acuerdo con lo programado</v>
      </c>
      <c r="K183" s="578"/>
      <c r="L183" s="581"/>
      <c r="M183" s="579"/>
      <c r="N183" s="572"/>
      <c r="O183" s="582"/>
      <c r="P183" s="581"/>
      <c r="Q183" s="579"/>
      <c r="R183" s="572"/>
      <c r="S183" s="582"/>
      <c r="T183" s="583"/>
      <c r="U183" s="579"/>
      <c r="V183" s="572"/>
      <c r="W183" s="582"/>
      <c r="X183" s="575"/>
      <c r="Y183" s="580">
        <v>5</v>
      </c>
      <c r="Z183" s="580">
        <v>0</v>
      </c>
      <c r="AA183" s="567">
        <f t="shared" si="18"/>
        <v>0</v>
      </c>
      <c r="AB183" s="568" t="str">
        <f t="shared" si="19"/>
        <v>En riesgo cumplimiento</v>
      </c>
      <c r="AC183" s="575"/>
      <c r="AD183" s="575"/>
      <c r="AE183" s="575"/>
      <c r="AF183" s="576"/>
      <c r="AG183" s="576"/>
      <c r="AH183" s="575"/>
      <c r="AI183" s="575"/>
      <c r="AJ183" s="575"/>
      <c r="AK183" s="576"/>
      <c r="AL183" s="576"/>
      <c r="AM183" s="575"/>
      <c r="AN183" s="575"/>
      <c r="AO183" s="575"/>
      <c r="AP183" s="575"/>
      <c r="AQ183" s="575"/>
    </row>
    <row r="184" spans="1:43" ht="35.25" customHeight="1" thickTop="1" thickBot="1">
      <c r="A184" s="563">
        <v>16.100000000000001</v>
      </c>
      <c r="B184" s="564"/>
      <c r="C184" s="564"/>
      <c r="D184" s="564"/>
      <c r="E184" s="564"/>
      <c r="F184" s="577" t="s">
        <v>1318</v>
      </c>
      <c r="G184" s="578">
        <v>0</v>
      </c>
      <c r="H184" s="578">
        <v>0</v>
      </c>
      <c r="I184" s="567" t="str">
        <f t="shared" si="16"/>
        <v>No hay Programación</v>
      </c>
      <c r="J184" s="568" t="str">
        <f t="shared" si="17"/>
        <v>De acuerdo con lo programado</v>
      </c>
      <c r="K184" s="578"/>
      <c r="L184" s="581"/>
      <c r="M184" s="579"/>
      <c r="N184" s="572"/>
      <c r="O184" s="582"/>
      <c r="P184" s="581"/>
      <c r="Q184" s="579"/>
      <c r="R184" s="572"/>
      <c r="S184" s="582"/>
      <c r="T184" s="583"/>
      <c r="U184" s="579"/>
      <c r="V184" s="572"/>
      <c r="W184" s="582"/>
      <c r="X184" s="575"/>
      <c r="Y184" s="580">
        <v>0</v>
      </c>
      <c r="Z184" s="580">
        <v>0</v>
      </c>
      <c r="AA184" s="567" t="str">
        <f t="shared" si="18"/>
        <v>No hay Programación</v>
      </c>
      <c r="AB184" s="568" t="str">
        <f t="shared" si="19"/>
        <v>De acuerdo con lo programado</v>
      </c>
      <c r="AC184" s="575"/>
      <c r="AD184" s="575"/>
      <c r="AE184" s="575"/>
      <c r="AF184" s="567" t="str">
        <f t="shared" ref="AF184:AF228" si="20">IF(AE184="","No hay ejecución",IF(AND(AD184=0),"No hay Programación", AE184/AD184))</f>
        <v>No hay ejecución</v>
      </c>
      <c r="AG184" s="568" t="str">
        <f t="shared" ref="AG184:AG228" si="21">IF(AF184="No hay ejecución","NA",IF(AF184&gt;=90%,"De acuerdo con lo programado",IF(AF184&gt;=51%,"Atraso Leve",IF(AF184&lt;=50%,"En riesgo cumplimiento"))))</f>
        <v>NA</v>
      </c>
      <c r="AH184" s="575"/>
      <c r="AI184" s="575"/>
      <c r="AJ184" s="575"/>
      <c r="AK184" s="576"/>
      <c r="AL184" s="576"/>
      <c r="AM184" s="575"/>
      <c r="AN184" s="575"/>
      <c r="AO184" s="575"/>
      <c r="AP184" s="575"/>
      <c r="AQ184" s="575"/>
    </row>
    <row r="185" spans="1:43" ht="35.25" customHeight="1" thickTop="1" thickBot="1">
      <c r="A185" s="563">
        <v>16.2</v>
      </c>
      <c r="B185" s="564"/>
      <c r="C185" s="564"/>
      <c r="D185" s="564"/>
      <c r="E185" s="564"/>
      <c r="F185" s="577" t="s">
        <v>1319</v>
      </c>
      <c r="G185" s="578">
        <v>0</v>
      </c>
      <c r="H185" s="578">
        <v>0</v>
      </c>
      <c r="I185" s="567" t="str">
        <f t="shared" si="16"/>
        <v>No hay Programación</v>
      </c>
      <c r="J185" s="568" t="str">
        <f t="shared" si="17"/>
        <v>De acuerdo con lo programado</v>
      </c>
      <c r="K185" s="578"/>
      <c r="L185" s="581"/>
      <c r="M185" s="579"/>
      <c r="N185" s="572"/>
      <c r="O185" s="582"/>
      <c r="P185" s="581"/>
      <c r="Q185" s="579"/>
      <c r="R185" s="572"/>
      <c r="S185" s="582"/>
      <c r="T185" s="583"/>
      <c r="U185" s="579"/>
      <c r="V185" s="572"/>
      <c r="W185" s="582"/>
      <c r="X185" s="575"/>
      <c r="Y185" s="580">
        <v>0</v>
      </c>
      <c r="Z185" s="580">
        <v>0</v>
      </c>
      <c r="AA185" s="567" t="str">
        <f t="shared" si="18"/>
        <v>No hay Programación</v>
      </c>
      <c r="AB185" s="568" t="str">
        <f t="shared" si="19"/>
        <v>De acuerdo con lo programado</v>
      </c>
      <c r="AC185" s="575"/>
      <c r="AD185" s="575">
        <v>0</v>
      </c>
      <c r="AE185" s="575">
        <v>0</v>
      </c>
      <c r="AF185" s="567" t="str">
        <f t="shared" si="20"/>
        <v>No hay Programación</v>
      </c>
      <c r="AG185" s="568" t="str">
        <f t="shared" si="21"/>
        <v>De acuerdo con lo programado</v>
      </c>
      <c r="AH185" s="575"/>
      <c r="AI185" s="575"/>
      <c r="AJ185" s="575"/>
      <c r="AK185" s="576"/>
      <c r="AL185" s="576"/>
      <c r="AM185" s="575"/>
      <c r="AN185" s="575"/>
      <c r="AO185" s="575"/>
      <c r="AP185" s="575"/>
      <c r="AQ185" s="575"/>
    </row>
    <row r="186" spans="1:43" ht="35.25" customHeight="1" thickTop="1" thickBot="1">
      <c r="A186" s="563">
        <v>16.2</v>
      </c>
      <c r="B186" s="564"/>
      <c r="C186" s="564"/>
      <c r="D186" s="564"/>
      <c r="E186" s="564"/>
      <c r="F186" s="577" t="s">
        <v>1319</v>
      </c>
      <c r="G186" s="578">
        <v>0</v>
      </c>
      <c r="H186" s="578">
        <v>0</v>
      </c>
      <c r="I186" s="567" t="str">
        <f t="shared" si="16"/>
        <v>No hay Programación</v>
      </c>
      <c r="J186" s="568" t="str">
        <f t="shared" si="17"/>
        <v>De acuerdo con lo programado</v>
      </c>
      <c r="K186" s="578"/>
      <c r="L186" s="581"/>
      <c r="M186" s="579"/>
      <c r="N186" s="572"/>
      <c r="O186" s="582"/>
      <c r="P186" s="581"/>
      <c r="Q186" s="579"/>
      <c r="R186" s="572"/>
      <c r="S186" s="582"/>
      <c r="T186" s="583"/>
      <c r="U186" s="579"/>
      <c r="V186" s="572"/>
      <c r="W186" s="582"/>
      <c r="X186" s="575"/>
      <c r="Y186" s="580">
        <v>0</v>
      </c>
      <c r="Z186" s="580">
        <v>0</v>
      </c>
      <c r="AA186" s="567" t="str">
        <f t="shared" si="18"/>
        <v>No hay Programación</v>
      </c>
      <c r="AB186" s="568" t="str">
        <f t="shared" si="19"/>
        <v>De acuerdo con lo programado</v>
      </c>
      <c r="AC186" s="575"/>
      <c r="AD186" s="575">
        <v>0</v>
      </c>
      <c r="AE186" s="575">
        <v>0</v>
      </c>
      <c r="AF186" s="567" t="str">
        <f t="shared" si="20"/>
        <v>No hay Programación</v>
      </c>
      <c r="AG186" s="568" t="str">
        <f t="shared" si="21"/>
        <v>De acuerdo con lo programado</v>
      </c>
      <c r="AH186" s="575"/>
      <c r="AI186" s="575"/>
      <c r="AJ186" s="575"/>
      <c r="AK186" s="576"/>
      <c r="AL186" s="576"/>
      <c r="AM186" s="575"/>
      <c r="AN186" s="575"/>
      <c r="AO186" s="575"/>
      <c r="AP186" s="575"/>
      <c r="AQ186" s="575"/>
    </row>
    <row r="187" spans="1:43" ht="35.25" customHeight="1" thickTop="1" thickBot="1">
      <c r="A187" s="563">
        <v>16.2</v>
      </c>
      <c r="B187" s="564"/>
      <c r="C187" s="564"/>
      <c r="D187" s="564"/>
      <c r="E187" s="564"/>
      <c r="F187" s="577" t="s">
        <v>1319</v>
      </c>
      <c r="G187" s="578">
        <v>0</v>
      </c>
      <c r="H187" s="578">
        <v>0</v>
      </c>
      <c r="I187" s="567" t="str">
        <f t="shared" si="16"/>
        <v>No hay Programación</v>
      </c>
      <c r="J187" s="568" t="str">
        <f t="shared" si="17"/>
        <v>De acuerdo con lo programado</v>
      </c>
      <c r="K187" s="578"/>
      <c r="L187" s="581"/>
      <c r="M187" s="579"/>
      <c r="N187" s="572"/>
      <c r="O187" s="582"/>
      <c r="P187" s="581"/>
      <c r="Q187" s="579"/>
      <c r="R187" s="572"/>
      <c r="S187" s="582"/>
      <c r="T187" s="583"/>
      <c r="U187" s="579"/>
      <c r="V187" s="572"/>
      <c r="W187" s="582"/>
      <c r="X187" s="575"/>
      <c r="Y187" s="580">
        <v>0</v>
      </c>
      <c r="Z187" s="580">
        <v>0</v>
      </c>
      <c r="AA187" s="567" t="str">
        <f t="shared" si="18"/>
        <v>No hay Programación</v>
      </c>
      <c r="AB187" s="568" t="str">
        <f t="shared" si="19"/>
        <v>De acuerdo con lo programado</v>
      </c>
      <c r="AC187" s="575"/>
      <c r="AD187" s="575">
        <v>0</v>
      </c>
      <c r="AE187" s="575">
        <v>0</v>
      </c>
      <c r="AF187" s="567" t="str">
        <f t="shared" si="20"/>
        <v>No hay Programación</v>
      </c>
      <c r="AG187" s="568" t="str">
        <f t="shared" si="21"/>
        <v>De acuerdo con lo programado</v>
      </c>
      <c r="AH187" s="575"/>
      <c r="AI187" s="575"/>
      <c r="AJ187" s="575"/>
      <c r="AK187" s="576"/>
      <c r="AL187" s="576"/>
      <c r="AM187" s="575"/>
      <c r="AN187" s="575"/>
      <c r="AO187" s="575"/>
      <c r="AP187" s="575"/>
      <c r="AQ187" s="575"/>
    </row>
    <row r="188" spans="1:43" ht="35.25" customHeight="1" thickTop="1" thickBot="1">
      <c r="A188" s="563">
        <v>16.3</v>
      </c>
      <c r="B188" s="564"/>
      <c r="C188" s="564"/>
      <c r="D188" s="564"/>
      <c r="E188" s="564"/>
      <c r="F188" s="577" t="s">
        <v>1320</v>
      </c>
      <c r="G188" s="578">
        <v>0</v>
      </c>
      <c r="H188" s="578">
        <v>0</v>
      </c>
      <c r="I188" s="567" t="str">
        <f t="shared" si="16"/>
        <v>No hay Programación</v>
      </c>
      <c r="J188" s="568" t="str">
        <f t="shared" si="17"/>
        <v>De acuerdo con lo programado</v>
      </c>
      <c r="K188" s="578"/>
      <c r="L188" s="581"/>
      <c r="M188" s="579"/>
      <c r="N188" s="572"/>
      <c r="O188" s="582"/>
      <c r="P188" s="581"/>
      <c r="Q188" s="579"/>
      <c r="R188" s="572"/>
      <c r="S188" s="582"/>
      <c r="T188" s="583"/>
      <c r="U188" s="579"/>
      <c r="V188" s="572"/>
      <c r="W188" s="582"/>
      <c r="X188" s="575"/>
      <c r="Y188" s="580">
        <v>1</v>
      </c>
      <c r="Z188" s="580">
        <v>1</v>
      </c>
      <c r="AA188" s="567">
        <f t="shared" si="18"/>
        <v>1</v>
      </c>
      <c r="AB188" s="568" t="str">
        <f t="shared" si="19"/>
        <v>De acuerdo con lo programado</v>
      </c>
      <c r="AC188" s="575"/>
      <c r="AD188" s="575">
        <v>1</v>
      </c>
      <c r="AE188" s="575">
        <v>1</v>
      </c>
      <c r="AF188" s="567">
        <f t="shared" si="20"/>
        <v>1</v>
      </c>
      <c r="AG188" s="568" t="str">
        <f t="shared" si="21"/>
        <v>De acuerdo con lo programado</v>
      </c>
      <c r="AH188" s="575"/>
      <c r="AI188" s="575"/>
      <c r="AJ188" s="575"/>
      <c r="AK188" s="576"/>
      <c r="AL188" s="576"/>
      <c r="AM188" s="575"/>
      <c r="AN188" s="575"/>
      <c r="AO188" s="575"/>
      <c r="AP188" s="575"/>
      <c r="AQ188" s="575"/>
    </row>
    <row r="189" spans="1:43" ht="35.25" customHeight="1" thickTop="1" thickBot="1">
      <c r="A189" s="563">
        <v>16.3</v>
      </c>
      <c r="B189" s="564"/>
      <c r="C189" s="564"/>
      <c r="D189" s="564"/>
      <c r="E189" s="564"/>
      <c r="F189" s="577" t="s">
        <v>1320</v>
      </c>
      <c r="G189" s="578">
        <v>0</v>
      </c>
      <c r="H189" s="578">
        <v>0</v>
      </c>
      <c r="I189" s="567" t="str">
        <f t="shared" si="16"/>
        <v>No hay Programación</v>
      </c>
      <c r="J189" s="568" t="str">
        <f t="shared" si="17"/>
        <v>De acuerdo con lo programado</v>
      </c>
      <c r="K189" s="578"/>
      <c r="L189" s="581"/>
      <c r="M189" s="579"/>
      <c r="N189" s="572"/>
      <c r="O189" s="582"/>
      <c r="P189" s="581"/>
      <c r="Q189" s="579"/>
      <c r="R189" s="572"/>
      <c r="S189" s="582"/>
      <c r="T189" s="583"/>
      <c r="U189" s="579"/>
      <c r="V189" s="572"/>
      <c r="W189" s="582"/>
      <c r="X189" s="575"/>
      <c r="Y189" s="580">
        <v>0</v>
      </c>
      <c r="Z189" s="580">
        <v>0</v>
      </c>
      <c r="AA189" s="567" t="str">
        <f t="shared" si="18"/>
        <v>No hay Programación</v>
      </c>
      <c r="AB189" s="568" t="str">
        <f t="shared" si="19"/>
        <v>De acuerdo con lo programado</v>
      </c>
      <c r="AC189" s="575"/>
      <c r="AD189" s="575">
        <v>0</v>
      </c>
      <c r="AE189" s="575">
        <v>0</v>
      </c>
      <c r="AF189" s="567" t="str">
        <f t="shared" si="20"/>
        <v>No hay Programación</v>
      </c>
      <c r="AG189" s="568" t="str">
        <f t="shared" si="21"/>
        <v>De acuerdo con lo programado</v>
      </c>
      <c r="AH189" s="575"/>
      <c r="AI189" s="575"/>
      <c r="AJ189" s="575"/>
      <c r="AK189" s="576"/>
      <c r="AL189" s="576"/>
      <c r="AM189" s="575"/>
      <c r="AN189" s="575"/>
      <c r="AO189" s="575"/>
      <c r="AP189" s="575"/>
      <c r="AQ189" s="575"/>
    </row>
    <row r="190" spans="1:43" ht="35.25" customHeight="1" thickTop="1" thickBot="1">
      <c r="A190" s="563">
        <v>16.3</v>
      </c>
      <c r="B190" s="564"/>
      <c r="C190" s="564"/>
      <c r="D190" s="564"/>
      <c r="E190" s="564"/>
      <c r="F190" s="577" t="s">
        <v>1320</v>
      </c>
      <c r="G190" s="578">
        <v>0</v>
      </c>
      <c r="H190" s="578">
        <v>0</v>
      </c>
      <c r="I190" s="567" t="str">
        <f t="shared" si="16"/>
        <v>No hay Programación</v>
      </c>
      <c r="J190" s="568" t="str">
        <f t="shared" si="17"/>
        <v>De acuerdo con lo programado</v>
      </c>
      <c r="K190" s="578"/>
      <c r="L190" s="581"/>
      <c r="M190" s="579"/>
      <c r="N190" s="572"/>
      <c r="O190" s="582"/>
      <c r="P190" s="581"/>
      <c r="Q190" s="579"/>
      <c r="R190" s="572"/>
      <c r="S190" s="582"/>
      <c r="T190" s="583"/>
      <c r="U190" s="579"/>
      <c r="V190" s="572"/>
      <c r="W190" s="582"/>
      <c r="X190" s="575"/>
      <c r="Y190" s="580">
        <v>0</v>
      </c>
      <c r="Z190" s="580">
        <v>0</v>
      </c>
      <c r="AA190" s="567" t="str">
        <f t="shared" si="18"/>
        <v>No hay Programación</v>
      </c>
      <c r="AB190" s="568" t="str">
        <f t="shared" si="19"/>
        <v>De acuerdo con lo programado</v>
      </c>
      <c r="AC190" s="575"/>
      <c r="AD190" s="575">
        <v>0</v>
      </c>
      <c r="AE190" s="575">
        <v>0</v>
      </c>
      <c r="AF190" s="567" t="str">
        <f t="shared" si="20"/>
        <v>No hay Programación</v>
      </c>
      <c r="AG190" s="568" t="str">
        <f t="shared" si="21"/>
        <v>De acuerdo con lo programado</v>
      </c>
      <c r="AH190" s="575"/>
      <c r="AI190" s="575"/>
      <c r="AJ190" s="575"/>
      <c r="AK190" s="576"/>
      <c r="AL190" s="576"/>
      <c r="AM190" s="575"/>
      <c r="AN190" s="575"/>
      <c r="AO190" s="575"/>
      <c r="AP190" s="575"/>
      <c r="AQ190" s="575"/>
    </row>
    <row r="191" spans="1:43" ht="35.25" customHeight="1" thickTop="1" thickBot="1">
      <c r="A191" s="563">
        <v>16.399999999999999</v>
      </c>
      <c r="B191" s="564"/>
      <c r="C191" s="564"/>
      <c r="D191" s="564"/>
      <c r="E191" s="564"/>
      <c r="F191" s="577" t="s">
        <v>1321</v>
      </c>
      <c r="G191" s="578">
        <v>0</v>
      </c>
      <c r="H191" s="578">
        <v>0</v>
      </c>
      <c r="I191" s="567" t="str">
        <f t="shared" si="16"/>
        <v>No hay Programación</v>
      </c>
      <c r="J191" s="568" t="str">
        <f t="shared" si="17"/>
        <v>De acuerdo con lo programado</v>
      </c>
      <c r="K191" s="578"/>
      <c r="L191" s="581"/>
      <c r="M191" s="579"/>
      <c r="N191" s="572"/>
      <c r="O191" s="582"/>
      <c r="P191" s="581"/>
      <c r="Q191" s="579"/>
      <c r="R191" s="572"/>
      <c r="S191" s="582"/>
      <c r="T191" s="583"/>
      <c r="U191" s="579"/>
      <c r="V191" s="572"/>
      <c r="W191" s="582"/>
      <c r="X191" s="575"/>
      <c r="Y191" s="580">
        <v>0</v>
      </c>
      <c r="Z191" s="580">
        <v>0</v>
      </c>
      <c r="AA191" s="567" t="str">
        <f t="shared" si="18"/>
        <v>No hay Programación</v>
      </c>
      <c r="AB191" s="568" t="str">
        <f t="shared" si="19"/>
        <v>De acuerdo con lo programado</v>
      </c>
      <c r="AC191" s="575"/>
      <c r="AD191" s="575">
        <v>0</v>
      </c>
      <c r="AE191" s="575">
        <v>0</v>
      </c>
      <c r="AF191" s="567" t="str">
        <f t="shared" si="20"/>
        <v>No hay Programación</v>
      </c>
      <c r="AG191" s="568" t="str">
        <f t="shared" si="21"/>
        <v>De acuerdo con lo programado</v>
      </c>
      <c r="AH191" s="575"/>
      <c r="AI191" s="575"/>
      <c r="AJ191" s="575"/>
      <c r="AK191" s="576"/>
      <c r="AL191" s="576"/>
      <c r="AM191" s="575"/>
      <c r="AN191" s="575"/>
      <c r="AO191" s="575"/>
      <c r="AP191" s="575"/>
      <c r="AQ191" s="575"/>
    </row>
    <row r="192" spans="1:43" ht="35.25" customHeight="1" thickTop="1" thickBot="1">
      <c r="A192" s="563">
        <v>16.399999999999999</v>
      </c>
      <c r="B192" s="564"/>
      <c r="C192" s="564"/>
      <c r="D192" s="564"/>
      <c r="E192" s="564"/>
      <c r="F192" s="577" t="s">
        <v>1321</v>
      </c>
      <c r="G192" s="578">
        <v>0</v>
      </c>
      <c r="H192" s="578">
        <v>0</v>
      </c>
      <c r="I192" s="567" t="str">
        <f t="shared" si="16"/>
        <v>No hay Programación</v>
      </c>
      <c r="J192" s="568" t="str">
        <f t="shared" si="17"/>
        <v>De acuerdo con lo programado</v>
      </c>
      <c r="K192" s="578"/>
      <c r="L192" s="581"/>
      <c r="M192" s="579"/>
      <c r="N192" s="572"/>
      <c r="O192" s="582"/>
      <c r="P192" s="581"/>
      <c r="Q192" s="579"/>
      <c r="R192" s="572"/>
      <c r="S192" s="582"/>
      <c r="T192" s="583"/>
      <c r="U192" s="579"/>
      <c r="V192" s="572"/>
      <c r="W192" s="582"/>
      <c r="X192" s="575"/>
      <c r="Y192" s="580">
        <v>0</v>
      </c>
      <c r="Z192" s="580">
        <v>0</v>
      </c>
      <c r="AA192" s="567" t="str">
        <f t="shared" si="18"/>
        <v>No hay Programación</v>
      </c>
      <c r="AB192" s="568" t="str">
        <f t="shared" si="19"/>
        <v>De acuerdo con lo programado</v>
      </c>
      <c r="AC192" s="575"/>
      <c r="AD192" s="575">
        <v>0</v>
      </c>
      <c r="AE192" s="575">
        <v>0</v>
      </c>
      <c r="AF192" s="567" t="str">
        <f t="shared" si="20"/>
        <v>No hay Programación</v>
      </c>
      <c r="AG192" s="568" t="str">
        <f t="shared" si="21"/>
        <v>De acuerdo con lo programado</v>
      </c>
      <c r="AH192" s="575"/>
      <c r="AI192" s="575"/>
      <c r="AJ192" s="575"/>
      <c r="AK192" s="576"/>
      <c r="AL192" s="576"/>
      <c r="AM192" s="575"/>
      <c r="AN192" s="575"/>
      <c r="AO192" s="575"/>
      <c r="AP192" s="575"/>
      <c r="AQ192" s="575"/>
    </row>
    <row r="193" spans="1:43" ht="35.25" customHeight="1" thickTop="1" thickBot="1">
      <c r="A193" s="563">
        <v>16.399999999999999</v>
      </c>
      <c r="B193" s="564"/>
      <c r="C193" s="564"/>
      <c r="D193" s="564"/>
      <c r="E193" s="564"/>
      <c r="F193" s="577" t="s">
        <v>1321</v>
      </c>
      <c r="G193" s="578">
        <v>0</v>
      </c>
      <c r="H193" s="578">
        <v>0</v>
      </c>
      <c r="I193" s="567" t="str">
        <f t="shared" si="16"/>
        <v>No hay Programación</v>
      </c>
      <c r="J193" s="568" t="str">
        <f t="shared" si="17"/>
        <v>De acuerdo con lo programado</v>
      </c>
      <c r="K193" s="578"/>
      <c r="L193" s="581"/>
      <c r="M193" s="579"/>
      <c r="N193" s="572"/>
      <c r="O193" s="582"/>
      <c r="P193" s="581"/>
      <c r="Q193" s="579"/>
      <c r="R193" s="572"/>
      <c r="S193" s="582"/>
      <c r="T193" s="583"/>
      <c r="U193" s="579"/>
      <c r="V193" s="572"/>
      <c r="W193" s="582"/>
      <c r="X193" s="575"/>
      <c r="Y193" s="580">
        <v>0</v>
      </c>
      <c r="Z193" s="580">
        <v>0</v>
      </c>
      <c r="AA193" s="567" t="str">
        <f t="shared" si="18"/>
        <v>No hay Programación</v>
      </c>
      <c r="AB193" s="568" t="str">
        <f t="shared" si="19"/>
        <v>De acuerdo con lo programado</v>
      </c>
      <c r="AC193" s="575"/>
      <c r="AD193" s="575">
        <v>0</v>
      </c>
      <c r="AE193" s="575">
        <v>0</v>
      </c>
      <c r="AF193" s="567" t="str">
        <f t="shared" si="20"/>
        <v>No hay Programación</v>
      </c>
      <c r="AG193" s="568" t="str">
        <f t="shared" si="21"/>
        <v>De acuerdo con lo programado</v>
      </c>
      <c r="AH193" s="575"/>
      <c r="AI193" s="575"/>
      <c r="AJ193" s="575"/>
      <c r="AK193" s="576"/>
      <c r="AL193" s="576"/>
      <c r="AM193" s="575"/>
      <c r="AN193" s="575"/>
      <c r="AO193" s="575"/>
      <c r="AP193" s="575"/>
      <c r="AQ193" s="575"/>
    </row>
    <row r="194" spans="1:43" ht="35.25" customHeight="1" thickTop="1" thickBot="1">
      <c r="A194" s="563">
        <v>16.399999999999999</v>
      </c>
      <c r="B194" s="564"/>
      <c r="C194" s="564"/>
      <c r="D194" s="564"/>
      <c r="E194" s="564"/>
      <c r="F194" s="577" t="s">
        <v>1321</v>
      </c>
      <c r="G194" s="578">
        <v>0</v>
      </c>
      <c r="H194" s="578">
        <v>0</v>
      </c>
      <c r="I194" s="567" t="str">
        <f t="shared" si="16"/>
        <v>No hay Programación</v>
      </c>
      <c r="J194" s="568" t="str">
        <f t="shared" si="17"/>
        <v>De acuerdo con lo programado</v>
      </c>
      <c r="K194" s="578"/>
      <c r="L194" s="581"/>
      <c r="M194" s="579"/>
      <c r="N194" s="572"/>
      <c r="O194" s="582"/>
      <c r="P194" s="581"/>
      <c r="Q194" s="579"/>
      <c r="R194" s="572"/>
      <c r="S194" s="582"/>
      <c r="T194" s="583"/>
      <c r="U194" s="579"/>
      <c r="V194" s="572"/>
      <c r="W194" s="582"/>
      <c r="X194" s="575"/>
      <c r="Y194" s="580">
        <v>0</v>
      </c>
      <c r="Z194" s="580">
        <v>0</v>
      </c>
      <c r="AA194" s="567" t="str">
        <f t="shared" si="18"/>
        <v>No hay Programación</v>
      </c>
      <c r="AB194" s="568" t="str">
        <f t="shared" si="19"/>
        <v>De acuerdo con lo programado</v>
      </c>
      <c r="AC194" s="575"/>
      <c r="AD194" s="575">
        <v>0</v>
      </c>
      <c r="AE194" s="575">
        <v>0</v>
      </c>
      <c r="AF194" s="567" t="str">
        <f t="shared" si="20"/>
        <v>No hay Programación</v>
      </c>
      <c r="AG194" s="568" t="str">
        <f t="shared" si="21"/>
        <v>De acuerdo con lo programado</v>
      </c>
      <c r="AH194" s="575"/>
      <c r="AI194" s="575"/>
      <c r="AJ194" s="575"/>
      <c r="AK194" s="576"/>
      <c r="AL194" s="576"/>
      <c r="AM194" s="575"/>
      <c r="AN194" s="575"/>
      <c r="AO194" s="575"/>
      <c r="AP194" s="575"/>
      <c r="AQ194" s="575"/>
    </row>
    <row r="195" spans="1:43" ht="35.25" customHeight="1" thickTop="1" thickBot="1">
      <c r="A195" s="563">
        <v>16.399999999999999</v>
      </c>
      <c r="B195" s="564"/>
      <c r="C195" s="564"/>
      <c r="D195" s="564"/>
      <c r="E195" s="564"/>
      <c r="F195" s="577" t="s">
        <v>1321</v>
      </c>
      <c r="G195" s="578">
        <v>0</v>
      </c>
      <c r="H195" s="578">
        <v>0</v>
      </c>
      <c r="I195" s="567" t="str">
        <f t="shared" si="16"/>
        <v>No hay Programación</v>
      </c>
      <c r="J195" s="568" t="str">
        <f t="shared" si="17"/>
        <v>De acuerdo con lo programado</v>
      </c>
      <c r="K195" s="578"/>
      <c r="L195" s="581"/>
      <c r="M195" s="579"/>
      <c r="N195" s="572"/>
      <c r="O195" s="582"/>
      <c r="P195" s="581"/>
      <c r="Q195" s="579"/>
      <c r="R195" s="572"/>
      <c r="S195" s="582"/>
      <c r="T195" s="583"/>
      <c r="U195" s="579"/>
      <c r="V195" s="572"/>
      <c r="W195" s="582"/>
      <c r="X195" s="575"/>
      <c r="Y195" s="580">
        <v>0</v>
      </c>
      <c r="Z195" s="580">
        <v>0</v>
      </c>
      <c r="AA195" s="567" t="str">
        <f t="shared" si="18"/>
        <v>No hay Programación</v>
      </c>
      <c r="AB195" s="568" t="str">
        <f t="shared" si="19"/>
        <v>De acuerdo con lo programado</v>
      </c>
      <c r="AC195" s="575"/>
      <c r="AD195" s="575">
        <v>0</v>
      </c>
      <c r="AE195" s="575">
        <v>0</v>
      </c>
      <c r="AF195" s="567" t="str">
        <f t="shared" si="20"/>
        <v>No hay Programación</v>
      </c>
      <c r="AG195" s="568" t="str">
        <f t="shared" si="21"/>
        <v>De acuerdo con lo programado</v>
      </c>
      <c r="AH195" s="575"/>
      <c r="AI195" s="575"/>
      <c r="AJ195" s="575"/>
      <c r="AK195" s="576"/>
      <c r="AL195" s="576"/>
      <c r="AM195" s="575"/>
      <c r="AN195" s="575"/>
      <c r="AO195" s="575"/>
      <c r="AP195" s="575"/>
      <c r="AQ195" s="575"/>
    </row>
    <row r="196" spans="1:43" ht="35.25" customHeight="1" thickTop="1" thickBot="1">
      <c r="A196" s="563">
        <v>16.399999999999999</v>
      </c>
      <c r="B196" s="564"/>
      <c r="C196" s="564"/>
      <c r="D196" s="564"/>
      <c r="E196" s="564"/>
      <c r="F196" s="577" t="s">
        <v>1321</v>
      </c>
      <c r="G196" s="578">
        <v>0</v>
      </c>
      <c r="H196" s="578">
        <v>0</v>
      </c>
      <c r="I196" s="567" t="str">
        <f t="shared" si="16"/>
        <v>No hay Programación</v>
      </c>
      <c r="J196" s="568" t="str">
        <f t="shared" si="17"/>
        <v>De acuerdo con lo programado</v>
      </c>
      <c r="K196" s="578"/>
      <c r="L196" s="581"/>
      <c r="M196" s="579"/>
      <c r="N196" s="572"/>
      <c r="O196" s="582"/>
      <c r="P196" s="581"/>
      <c r="Q196" s="579"/>
      <c r="R196" s="572"/>
      <c r="S196" s="582"/>
      <c r="T196" s="583"/>
      <c r="U196" s="579"/>
      <c r="V196" s="572"/>
      <c r="W196" s="582"/>
      <c r="X196" s="575"/>
      <c r="Y196" s="580">
        <v>0</v>
      </c>
      <c r="Z196" s="580">
        <v>0</v>
      </c>
      <c r="AA196" s="567" t="str">
        <f t="shared" si="18"/>
        <v>No hay Programación</v>
      </c>
      <c r="AB196" s="568" t="str">
        <f t="shared" si="19"/>
        <v>De acuerdo con lo programado</v>
      </c>
      <c r="AC196" s="575"/>
      <c r="AD196" s="575">
        <v>0</v>
      </c>
      <c r="AE196" s="575">
        <v>0</v>
      </c>
      <c r="AF196" s="567" t="str">
        <f t="shared" si="20"/>
        <v>No hay Programación</v>
      </c>
      <c r="AG196" s="568" t="str">
        <f t="shared" si="21"/>
        <v>De acuerdo con lo programado</v>
      </c>
      <c r="AH196" s="575"/>
      <c r="AI196" s="575"/>
      <c r="AJ196" s="575"/>
      <c r="AK196" s="576"/>
      <c r="AL196" s="576"/>
      <c r="AM196" s="575"/>
      <c r="AN196" s="575"/>
      <c r="AO196" s="575"/>
      <c r="AP196" s="575"/>
      <c r="AQ196" s="575"/>
    </row>
    <row r="197" spans="1:43" ht="35.25" customHeight="1" thickTop="1" thickBot="1">
      <c r="A197" s="563">
        <v>16.5</v>
      </c>
      <c r="B197" s="564"/>
      <c r="C197" s="564"/>
      <c r="D197" s="564"/>
      <c r="E197" s="564"/>
      <c r="F197" s="577" t="s">
        <v>1322</v>
      </c>
      <c r="G197" s="578">
        <v>0</v>
      </c>
      <c r="H197" s="578">
        <v>0</v>
      </c>
      <c r="I197" s="567" t="str">
        <f t="shared" si="16"/>
        <v>No hay Programación</v>
      </c>
      <c r="J197" s="568" t="str">
        <f t="shared" si="17"/>
        <v>De acuerdo con lo programado</v>
      </c>
      <c r="K197" s="578"/>
      <c r="L197" s="581"/>
      <c r="M197" s="579"/>
      <c r="N197" s="572"/>
      <c r="O197" s="582"/>
      <c r="P197" s="581"/>
      <c r="Q197" s="579"/>
      <c r="R197" s="572"/>
      <c r="S197" s="582"/>
      <c r="T197" s="583"/>
      <c r="U197" s="579"/>
      <c r="V197" s="572"/>
      <c r="W197" s="582"/>
      <c r="X197" s="575"/>
      <c r="Y197" s="580">
        <v>0</v>
      </c>
      <c r="Z197" s="580">
        <v>0</v>
      </c>
      <c r="AA197" s="567" t="str">
        <f t="shared" si="18"/>
        <v>No hay Programación</v>
      </c>
      <c r="AB197" s="568" t="str">
        <f t="shared" si="19"/>
        <v>De acuerdo con lo programado</v>
      </c>
      <c r="AC197" s="575"/>
      <c r="AD197" s="575">
        <v>0</v>
      </c>
      <c r="AE197" s="575">
        <v>0</v>
      </c>
      <c r="AF197" s="567" t="str">
        <f t="shared" si="20"/>
        <v>No hay Programación</v>
      </c>
      <c r="AG197" s="568" t="str">
        <f t="shared" si="21"/>
        <v>De acuerdo con lo programado</v>
      </c>
      <c r="AH197" s="575"/>
      <c r="AI197" s="575"/>
      <c r="AJ197" s="575"/>
      <c r="AK197" s="576"/>
      <c r="AL197" s="576"/>
      <c r="AM197" s="575"/>
      <c r="AN197" s="575"/>
      <c r="AO197" s="575"/>
      <c r="AP197" s="575"/>
      <c r="AQ197" s="575"/>
    </row>
    <row r="198" spans="1:43" ht="35.25" customHeight="1" thickTop="1" thickBot="1">
      <c r="A198" s="563">
        <v>16.5</v>
      </c>
      <c r="B198" s="564"/>
      <c r="C198" s="564"/>
      <c r="D198" s="564"/>
      <c r="E198" s="564"/>
      <c r="F198" s="577" t="s">
        <v>1322</v>
      </c>
      <c r="G198" s="578">
        <v>0</v>
      </c>
      <c r="H198" s="578">
        <v>0</v>
      </c>
      <c r="I198" s="567" t="str">
        <f t="shared" si="16"/>
        <v>No hay Programación</v>
      </c>
      <c r="J198" s="568" t="str">
        <f t="shared" si="17"/>
        <v>De acuerdo con lo programado</v>
      </c>
      <c r="K198" s="578"/>
      <c r="L198" s="581"/>
      <c r="M198" s="579"/>
      <c r="N198" s="572"/>
      <c r="O198" s="582"/>
      <c r="P198" s="581"/>
      <c r="Q198" s="579"/>
      <c r="R198" s="572"/>
      <c r="S198" s="582"/>
      <c r="T198" s="583"/>
      <c r="U198" s="579"/>
      <c r="V198" s="572"/>
      <c r="W198" s="582"/>
      <c r="X198" s="575"/>
      <c r="Y198" s="580">
        <v>0</v>
      </c>
      <c r="Z198" s="580">
        <v>0</v>
      </c>
      <c r="AA198" s="567" t="str">
        <f t="shared" si="18"/>
        <v>No hay Programación</v>
      </c>
      <c r="AB198" s="568" t="str">
        <f t="shared" si="19"/>
        <v>De acuerdo con lo programado</v>
      </c>
      <c r="AC198" s="575"/>
      <c r="AD198" s="575">
        <v>0</v>
      </c>
      <c r="AE198" s="575">
        <v>0</v>
      </c>
      <c r="AF198" s="567" t="str">
        <f t="shared" si="20"/>
        <v>No hay Programación</v>
      </c>
      <c r="AG198" s="568" t="str">
        <f t="shared" si="21"/>
        <v>De acuerdo con lo programado</v>
      </c>
      <c r="AH198" s="575"/>
      <c r="AI198" s="575"/>
      <c r="AJ198" s="575"/>
      <c r="AK198" s="576"/>
      <c r="AL198" s="576"/>
      <c r="AM198" s="575"/>
      <c r="AN198" s="575"/>
      <c r="AO198" s="575"/>
      <c r="AP198" s="575"/>
      <c r="AQ198" s="575"/>
    </row>
    <row r="199" spans="1:43" ht="35.25" customHeight="1" thickTop="1" thickBot="1">
      <c r="A199" s="563">
        <v>16.600000000000001</v>
      </c>
      <c r="B199" s="564"/>
      <c r="C199" s="564"/>
      <c r="D199" s="564"/>
      <c r="E199" s="564"/>
      <c r="F199" s="577" t="s">
        <v>1323</v>
      </c>
      <c r="G199" s="578">
        <v>0</v>
      </c>
      <c r="H199" s="578">
        <v>0</v>
      </c>
      <c r="I199" s="567" t="str">
        <f t="shared" si="16"/>
        <v>No hay Programación</v>
      </c>
      <c r="J199" s="568" t="str">
        <f t="shared" si="17"/>
        <v>De acuerdo con lo programado</v>
      </c>
      <c r="K199" s="578"/>
      <c r="L199" s="581"/>
      <c r="M199" s="579"/>
      <c r="N199" s="572"/>
      <c r="O199" s="582"/>
      <c r="P199" s="581"/>
      <c r="Q199" s="579"/>
      <c r="R199" s="572"/>
      <c r="S199" s="582"/>
      <c r="T199" s="583"/>
      <c r="U199" s="579"/>
      <c r="V199" s="572"/>
      <c r="W199" s="582"/>
      <c r="X199" s="575"/>
      <c r="Y199" s="580">
        <v>0</v>
      </c>
      <c r="Z199" s="580">
        <v>0</v>
      </c>
      <c r="AA199" s="567" t="str">
        <f t="shared" si="18"/>
        <v>No hay Programación</v>
      </c>
      <c r="AB199" s="568" t="str">
        <f t="shared" si="19"/>
        <v>De acuerdo con lo programado</v>
      </c>
      <c r="AC199" s="575"/>
      <c r="AD199" s="575">
        <v>0</v>
      </c>
      <c r="AE199" s="575">
        <v>0</v>
      </c>
      <c r="AF199" s="567" t="str">
        <f t="shared" si="20"/>
        <v>No hay Programación</v>
      </c>
      <c r="AG199" s="568" t="str">
        <f t="shared" si="21"/>
        <v>De acuerdo con lo programado</v>
      </c>
      <c r="AH199" s="575"/>
      <c r="AI199" s="575"/>
      <c r="AJ199" s="575"/>
      <c r="AK199" s="576"/>
      <c r="AL199" s="576"/>
      <c r="AM199" s="575"/>
      <c r="AN199" s="575"/>
      <c r="AO199" s="575"/>
      <c r="AP199" s="575"/>
      <c r="AQ199" s="575"/>
    </row>
    <row r="200" spans="1:43" ht="35.25" customHeight="1" thickTop="1" thickBot="1">
      <c r="A200" s="563">
        <v>16.600000000000001</v>
      </c>
      <c r="B200" s="564"/>
      <c r="C200" s="564"/>
      <c r="D200" s="564"/>
      <c r="E200" s="564"/>
      <c r="F200" s="577" t="s">
        <v>1323</v>
      </c>
      <c r="G200" s="578">
        <v>0</v>
      </c>
      <c r="H200" s="578">
        <v>0</v>
      </c>
      <c r="I200" s="567" t="str">
        <f t="shared" si="16"/>
        <v>No hay Programación</v>
      </c>
      <c r="J200" s="568" t="str">
        <f t="shared" si="17"/>
        <v>De acuerdo con lo programado</v>
      </c>
      <c r="K200" s="578"/>
      <c r="L200" s="581"/>
      <c r="M200" s="579"/>
      <c r="N200" s="572"/>
      <c r="O200" s="582"/>
      <c r="P200" s="581"/>
      <c r="Q200" s="579"/>
      <c r="R200" s="572"/>
      <c r="S200" s="582"/>
      <c r="T200" s="583"/>
      <c r="U200" s="579"/>
      <c r="V200" s="572"/>
      <c r="W200" s="582"/>
      <c r="X200" s="575"/>
      <c r="Y200" s="580">
        <v>0</v>
      </c>
      <c r="Z200" s="580">
        <v>0</v>
      </c>
      <c r="AA200" s="567" t="str">
        <f t="shared" si="18"/>
        <v>No hay Programación</v>
      </c>
      <c r="AB200" s="568" t="str">
        <f t="shared" si="19"/>
        <v>De acuerdo con lo programado</v>
      </c>
      <c r="AC200" s="575"/>
      <c r="AD200" s="575">
        <v>0</v>
      </c>
      <c r="AE200" s="575">
        <v>0</v>
      </c>
      <c r="AF200" s="567" t="str">
        <f t="shared" si="20"/>
        <v>No hay Programación</v>
      </c>
      <c r="AG200" s="568" t="str">
        <f t="shared" si="21"/>
        <v>De acuerdo con lo programado</v>
      </c>
      <c r="AH200" s="575"/>
      <c r="AI200" s="575"/>
      <c r="AJ200" s="575"/>
      <c r="AK200" s="576"/>
      <c r="AL200" s="576"/>
      <c r="AM200" s="575"/>
      <c r="AN200" s="575"/>
      <c r="AO200" s="575"/>
      <c r="AP200" s="575"/>
      <c r="AQ200" s="575"/>
    </row>
    <row r="201" spans="1:43" ht="35.25" customHeight="1" thickTop="1" thickBot="1">
      <c r="A201" s="563">
        <v>16.7</v>
      </c>
      <c r="B201" s="564"/>
      <c r="C201" s="564"/>
      <c r="D201" s="564"/>
      <c r="E201" s="564"/>
      <c r="F201" s="577" t="s">
        <v>1324</v>
      </c>
      <c r="G201" s="578">
        <v>0</v>
      </c>
      <c r="H201" s="578">
        <v>0</v>
      </c>
      <c r="I201" s="567" t="str">
        <f t="shared" si="16"/>
        <v>No hay Programación</v>
      </c>
      <c r="J201" s="568" t="str">
        <f t="shared" si="17"/>
        <v>De acuerdo con lo programado</v>
      </c>
      <c r="K201" s="578"/>
      <c r="L201" s="581"/>
      <c r="M201" s="579"/>
      <c r="N201" s="572"/>
      <c r="O201" s="582"/>
      <c r="P201" s="581"/>
      <c r="Q201" s="579"/>
      <c r="R201" s="572"/>
      <c r="S201" s="582"/>
      <c r="T201" s="583"/>
      <c r="U201" s="579"/>
      <c r="V201" s="572"/>
      <c r="W201" s="582"/>
      <c r="X201" s="575"/>
      <c r="Y201" s="580">
        <v>0</v>
      </c>
      <c r="Z201" s="580">
        <v>0</v>
      </c>
      <c r="AA201" s="567" t="str">
        <f t="shared" si="18"/>
        <v>No hay Programación</v>
      </c>
      <c r="AB201" s="568" t="str">
        <f t="shared" si="19"/>
        <v>De acuerdo con lo programado</v>
      </c>
      <c r="AC201" s="575"/>
      <c r="AD201" s="575">
        <v>0</v>
      </c>
      <c r="AE201" s="575">
        <v>0</v>
      </c>
      <c r="AF201" s="567" t="str">
        <f t="shared" si="20"/>
        <v>No hay Programación</v>
      </c>
      <c r="AG201" s="568" t="str">
        <f t="shared" si="21"/>
        <v>De acuerdo con lo programado</v>
      </c>
      <c r="AH201" s="575"/>
      <c r="AI201" s="575"/>
      <c r="AJ201" s="575"/>
      <c r="AK201" s="576"/>
      <c r="AL201" s="576"/>
      <c r="AM201" s="575"/>
      <c r="AN201" s="575"/>
      <c r="AO201" s="575"/>
      <c r="AP201" s="575"/>
      <c r="AQ201" s="575"/>
    </row>
    <row r="202" spans="1:43" ht="35.25" customHeight="1" thickTop="1" thickBot="1">
      <c r="A202" s="563">
        <v>16.7</v>
      </c>
      <c r="B202" s="564"/>
      <c r="C202" s="564"/>
      <c r="D202" s="564"/>
      <c r="E202" s="564"/>
      <c r="F202" s="577" t="s">
        <v>1324</v>
      </c>
      <c r="G202" s="578">
        <v>0</v>
      </c>
      <c r="H202" s="578">
        <v>0</v>
      </c>
      <c r="I202" s="567" t="str">
        <f t="shared" si="16"/>
        <v>No hay Programación</v>
      </c>
      <c r="J202" s="568" t="str">
        <f t="shared" si="17"/>
        <v>De acuerdo con lo programado</v>
      </c>
      <c r="K202" s="578"/>
      <c r="L202" s="581"/>
      <c r="M202" s="579"/>
      <c r="N202" s="572"/>
      <c r="O202" s="582"/>
      <c r="P202" s="581"/>
      <c r="Q202" s="579"/>
      <c r="R202" s="572"/>
      <c r="S202" s="582"/>
      <c r="T202" s="583"/>
      <c r="U202" s="579"/>
      <c r="V202" s="572"/>
      <c r="W202" s="582"/>
      <c r="X202" s="575"/>
      <c r="Y202" s="580">
        <v>0</v>
      </c>
      <c r="Z202" s="580">
        <v>0</v>
      </c>
      <c r="AA202" s="567" t="str">
        <f t="shared" si="18"/>
        <v>No hay Programación</v>
      </c>
      <c r="AB202" s="568" t="str">
        <f t="shared" si="19"/>
        <v>De acuerdo con lo programado</v>
      </c>
      <c r="AC202" s="575"/>
      <c r="AD202" s="575">
        <v>0</v>
      </c>
      <c r="AE202" s="575">
        <v>0</v>
      </c>
      <c r="AF202" s="567" t="str">
        <f t="shared" si="20"/>
        <v>No hay Programación</v>
      </c>
      <c r="AG202" s="568" t="str">
        <f t="shared" si="21"/>
        <v>De acuerdo con lo programado</v>
      </c>
      <c r="AH202" s="575"/>
      <c r="AI202" s="575"/>
      <c r="AJ202" s="575"/>
      <c r="AK202" s="576"/>
      <c r="AL202" s="576"/>
      <c r="AM202" s="575"/>
      <c r="AN202" s="575"/>
      <c r="AO202" s="575"/>
      <c r="AP202" s="575"/>
      <c r="AQ202" s="575"/>
    </row>
    <row r="203" spans="1:43" ht="35.25" customHeight="1" thickTop="1" thickBot="1">
      <c r="A203" s="563">
        <v>16.8</v>
      </c>
      <c r="B203" s="564"/>
      <c r="C203" s="564"/>
      <c r="D203" s="564"/>
      <c r="E203" s="564"/>
      <c r="F203" s="577" t="s">
        <v>1325</v>
      </c>
      <c r="G203" s="578">
        <v>1</v>
      </c>
      <c r="H203" s="578">
        <v>0</v>
      </c>
      <c r="I203" s="567">
        <f t="shared" si="16"/>
        <v>0</v>
      </c>
      <c r="J203" s="568" t="str">
        <f t="shared" si="17"/>
        <v>En riesgo cumplimiento</v>
      </c>
      <c r="K203" s="578"/>
      <c r="L203" s="581"/>
      <c r="M203" s="579"/>
      <c r="N203" s="572"/>
      <c r="O203" s="582"/>
      <c r="P203" s="581"/>
      <c r="Q203" s="579"/>
      <c r="R203" s="572"/>
      <c r="S203" s="582"/>
      <c r="T203" s="583"/>
      <c r="U203" s="579"/>
      <c r="V203" s="572"/>
      <c r="W203" s="582"/>
      <c r="X203" s="575"/>
      <c r="Y203" s="580">
        <v>0</v>
      </c>
      <c r="Z203" s="580">
        <v>0</v>
      </c>
      <c r="AA203" s="567" t="str">
        <f t="shared" si="18"/>
        <v>No hay Programación</v>
      </c>
      <c r="AB203" s="568" t="str">
        <f t="shared" si="19"/>
        <v>De acuerdo con lo programado</v>
      </c>
      <c r="AC203" s="575"/>
      <c r="AD203" s="575">
        <v>3</v>
      </c>
      <c r="AE203" s="575">
        <v>1</v>
      </c>
      <c r="AF203" s="567">
        <f t="shared" si="20"/>
        <v>0.33333333333333331</v>
      </c>
      <c r="AG203" s="568" t="str">
        <f t="shared" si="21"/>
        <v>En riesgo cumplimiento</v>
      </c>
      <c r="AH203" s="575"/>
      <c r="AI203" s="575"/>
      <c r="AJ203" s="575"/>
      <c r="AK203" s="576"/>
      <c r="AL203" s="576"/>
      <c r="AM203" s="575"/>
      <c r="AN203" s="575"/>
      <c r="AO203" s="575"/>
      <c r="AP203" s="575"/>
      <c r="AQ203" s="575"/>
    </row>
    <row r="204" spans="1:43" ht="35.25" customHeight="1" thickTop="1" thickBot="1">
      <c r="A204" s="563">
        <v>16.899999999999999</v>
      </c>
      <c r="B204" s="564"/>
      <c r="C204" s="564"/>
      <c r="D204" s="564"/>
      <c r="E204" s="564"/>
      <c r="F204" s="577" t="s">
        <v>1326</v>
      </c>
      <c r="G204" s="578">
        <v>10</v>
      </c>
      <c r="H204" s="578">
        <v>0</v>
      </c>
      <c r="I204" s="567">
        <f t="shared" si="16"/>
        <v>0</v>
      </c>
      <c r="J204" s="568" t="str">
        <f t="shared" si="17"/>
        <v>En riesgo cumplimiento</v>
      </c>
      <c r="K204" s="578"/>
      <c r="L204" s="581"/>
      <c r="M204" s="579"/>
      <c r="N204" s="572"/>
      <c r="O204" s="582"/>
      <c r="P204" s="581"/>
      <c r="Q204" s="579"/>
      <c r="R204" s="572"/>
      <c r="S204" s="582"/>
      <c r="T204" s="583"/>
      <c r="U204" s="579"/>
      <c r="V204" s="572"/>
      <c r="W204" s="582"/>
      <c r="X204" s="575"/>
      <c r="Y204" s="580">
        <v>15</v>
      </c>
      <c r="Z204" s="580">
        <v>12</v>
      </c>
      <c r="AA204" s="567">
        <f t="shared" si="18"/>
        <v>0.8</v>
      </c>
      <c r="AB204" s="568" t="str">
        <f t="shared" si="19"/>
        <v>Atraso Leve</v>
      </c>
      <c r="AC204" s="575"/>
      <c r="AD204" s="575">
        <v>15</v>
      </c>
      <c r="AE204" s="575">
        <v>30</v>
      </c>
      <c r="AF204" s="567">
        <f t="shared" si="20"/>
        <v>2</v>
      </c>
      <c r="AG204" s="568" t="str">
        <f t="shared" si="21"/>
        <v>De acuerdo con lo programado</v>
      </c>
      <c r="AH204" s="575"/>
      <c r="AI204" s="575"/>
      <c r="AJ204" s="575"/>
      <c r="AK204" s="576"/>
      <c r="AL204" s="576"/>
      <c r="AM204" s="575"/>
      <c r="AN204" s="575"/>
      <c r="AO204" s="575"/>
      <c r="AP204" s="575"/>
      <c r="AQ204" s="575"/>
    </row>
    <row r="205" spans="1:43" ht="35.25" customHeight="1" thickTop="1" thickBot="1">
      <c r="A205" s="563">
        <v>16.899999999999999</v>
      </c>
      <c r="B205" s="564"/>
      <c r="C205" s="564"/>
      <c r="D205" s="564"/>
      <c r="E205" s="564"/>
      <c r="F205" s="577" t="s">
        <v>1326</v>
      </c>
      <c r="G205" s="578">
        <v>0</v>
      </c>
      <c r="H205" s="578">
        <v>0</v>
      </c>
      <c r="I205" s="567" t="str">
        <f t="shared" si="16"/>
        <v>No hay Programación</v>
      </c>
      <c r="J205" s="568" t="str">
        <f t="shared" si="17"/>
        <v>De acuerdo con lo programado</v>
      </c>
      <c r="K205" s="578"/>
      <c r="L205" s="581"/>
      <c r="M205" s="579"/>
      <c r="N205" s="572"/>
      <c r="O205" s="582"/>
      <c r="P205" s="581"/>
      <c r="Q205" s="579"/>
      <c r="R205" s="572"/>
      <c r="S205" s="582"/>
      <c r="T205" s="583"/>
      <c r="U205" s="579"/>
      <c r="V205" s="572"/>
      <c r="W205" s="582"/>
      <c r="X205" s="575"/>
      <c r="Y205" s="580">
        <v>0</v>
      </c>
      <c r="Z205" s="580">
        <v>0</v>
      </c>
      <c r="AA205" s="567" t="str">
        <f t="shared" si="18"/>
        <v>No hay Programación</v>
      </c>
      <c r="AB205" s="568" t="str">
        <f t="shared" si="19"/>
        <v>De acuerdo con lo programado</v>
      </c>
      <c r="AC205" s="575"/>
      <c r="AD205" s="575">
        <v>0</v>
      </c>
      <c r="AE205" s="575">
        <v>0</v>
      </c>
      <c r="AF205" s="567" t="str">
        <f t="shared" si="20"/>
        <v>No hay Programación</v>
      </c>
      <c r="AG205" s="568" t="str">
        <f t="shared" si="21"/>
        <v>De acuerdo con lo programado</v>
      </c>
      <c r="AH205" s="575"/>
      <c r="AI205" s="575"/>
      <c r="AJ205" s="575"/>
      <c r="AK205" s="576"/>
      <c r="AL205" s="576"/>
      <c r="AM205" s="575"/>
      <c r="AN205" s="575"/>
      <c r="AO205" s="575"/>
      <c r="AP205" s="575"/>
      <c r="AQ205" s="575"/>
    </row>
    <row r="206" spans="1:43" ht="35.25" customHeight="1" thickTop="1" thickBot="1">
      <c r="A206" s="563">
        <v>16.899999999999999</v>
      </c>
      <c r="B206" s="564"/>
      <c r="C206" s="564"/>
      <c r="D206" s="564"/>
      <c r="E206" s="564"/>
      <c r="F206" s="577" t="s">
        <v>1326</v>
      </c>
      <c r="G206" s="578">
        <v>0</v>
      </c>
      <c r="H206" s="578">
        <v>0</v>
      </c>
      <c r="I206" s="567" t="str">
        <f t="shared" ref="I206:I269" si="22">IF(H206="","No hay ejecución",IF(AND(G206=0),"No hay Programación", H206/G206))</f>
        <v>No hay Programación</v>
      </c>
      <c r="J206" s="568" t="str">
        <f t="shared" ref="J206:J269" si="23">IF(I206="No hay ejecución","NA",IF(I206&gt;=90%,"De acuerdo con lo programado",IF(I206&gt;=51%,"Atraso Leve",IF(I206&lt;=50%,"En riesgo cumplimiento"))))</f>
        <v>De acuerdo con lo programado</v>
      </c>
      <c r="K206" s="578"/>
      <c r="L206" s="581"/>
      <c r="M206" s="579"/>
      <c r="N206" s="572"/>
      <c r="O206" s="582"/>
      <c r="P206" s="581"/>
      <c r="Q206" s="579"/>
      <c r="R206" s="572"/>
      <c r="S206" s="582"/>
      <c r="T206" s="583"/>
      <c r="U206" s="579"/>
      <c r="V206" s="572"/>
      <c r="W206" s="582"/>
      <c r="X206" s="575"/>
      <c r="Y206" s="580">
        <v>0</v>
      </c>
      <c r="Z206" s="580">
        <v>0</v>
      </c>
      <c r="AA206" s="567" t="str">
        <f t="shared" ref="AA206:AA269" si="24">IF(Z206="","No hay ejecución",IF(AND(Y206=0),"No hay Programación", Z206/Y206))</f>
        <v>No hay Programación</v>
      </c>
      <c r="AB206" s="568" t="str">
        <f t="shared" ref="AB206:AB269" si="25">IF(AA206="No hay ejecución","NA",IF(AA206&gt;=90%,"De acuerdo con lo programado",IF(AA206&gt;=51%,"Atraso Leve",IF(AA206&lt;=50%,"En riesgo cumplimiento"))))</f>
        <v>De acuerdo con lo programado</v>
      </c>
      <c r="AC206" s="575"/>
      <c r="AD206" s="575">
        <v>0</v>
      </c>
      <c r="AE206" s="575">
        <v>0</v>
      </c>
      <c r="AF206" s="567" t="str">
        <f t="shared" si="20"/>
        <v>No hay Programación</v>
      </c>
      <c r="AG206" s="568" t="str">
        <f t="shared" si="21"/>
        <v>De acuerdo con lo programado</v>
      </c>
      <c r="AH206" s="575"/>
      <c r="AI206" s="575"/>
      <c r="AJ206" s="575"/>
      <c r="AK206" s="576"/>
      <c r="AL206" s="576"/>
      <c r="AM206" s="575"/>
      <c r="AN206" s="575"/>
      <c r="AO206" s="575"/>
      <c r="AP206" s="575"/>
      <c r="AQ206" s="575"/>
    </row>
    <row r="207" spans="1:43" ht="35.25" customHeight="1" thickTop="1" thickBot="1">
      <c r="A207" s="563">
        <v>16.899999999999999</v>
      </c>
      <c r="B207" s="564"/>
      <c r="C207" s="564"/>
      <c r="D207" s="564"/>
      <c r="E207" s="564"/>
      <c r="F207" s="577" t="s">
        <v>1326</v>
      </c>
      <c r="G207" s="578">
        <v>0</v>
      </c>
      <c r="H207" s="578">
        <v>0</v>
      </c>
      <c r="I207" s="567" t="str">
        <f t="shared" si="22"/>
        <v>No hay Programación</v>
      </c>
      <c r="J207" s="568" t="str">
        <f t="shared" si="23"/>
        <v>De acuerdo con lo programado</v>
      </c>
      <c r="K207" s="578"/>
      <c r="L207" s="581"/>
      <c r="M207" s="579"/>
      <c r="N207" s="572"/>
      <c r="O207" s="582"/>
      <c r="P207" s="581"/>
      <c r="Q207" s="579"/>
      <c r="R207" s="572"/>
      <c r="S207" s="582"/>
      <c r="T207" s="583"/>
      <c r="U207" s="579"/>
      <c r="V207" s="572"/>
      <c r="W207" s="582"/>
      <c r="X207" s="575"/>
      <c r="Y207" s="580">
        <v>0</v>
      </c>
      <c r="Z207" s="580">
        <v>0</v>
      </c>
      <c r="AA207" s="567" t="str">
        <f t="shared" si="24"/>
        <v>No hay Programación</v>
      </c>
      <c r="AB207" s="568" t="str">
        <f t="shared" si="25"/>
        <v>De acuerdo con lo programado</v>
      </c>
      <c r="AC207" s="575"/>
      <c r="AD207" s="575">
        <v>0</v>
      </c>
      <c r="AE207" s="575">
        <v>0</v>
      </c>
      <c r="AF207" s="567" t="str">
        <f t="shared" si="20"/>
        <v>No hay Programación</v>
      </c>
      <c r="AG207" s="568" t="str">
        <f t="shared" si="21"/>
        <v>De acuerdo con lo programado</v>
      </c>
      <c r="AH207" s="575"/>
      <c r="AI207" s="575"/>
      <c r="AJ207" s="575"/>
      <c r="AK207" s="576"/>
      <c r="AL207" s="576"/>
      <c r="AM207" s="575"/>
      <c r="AN207" s="575"/>
      <c r="AO207" s="575"/>
      <c r="AP207" s="575"/>
      <c r="AQ207" s="575"/>
    </row>
    <row r="208" spans="1:43" ht="35.25" customHeight="1" thickTop="1" thickBot="1">
      <c r="A208" s="563">
        <v>16.899999999999999</v>
      </c>
      <c r="B208" s="564"/>
      <c r="C208" s="564"/>
      <c r="D208" s="564"/>
      <c r="E208" s="564"/>
      <c r="F208" s="577" t="s">
        <v>1326</v>
      </c>
      <c r="G208" s="578">
        <v>0</v>
      </c>
      <c r="H208" s="578">
        <v>0</v>
      </c>
      <c r="I208" s="567" t="str">
        <f t="shared" si="22"/>
        <v>No hay Programación</v>
      </c>
      <c r="J208" s="568" t="str">
        <f t="shared" si="23"/>
        <v>De acuerdo con lo programado</v>
      </c>
      <c r="K208" s="578"/>
      <c r="L208" s="581"/>
      <c r="M208" s="579"/>
      <c r="N208" s="572"/>
      <c r="O208" s="582"/>
      <c r="P208" s="581"/>
      <c r="Q208" s="579"/>
      <c r="R208" s="572"/>
      <c r="S208" s="582"/>
      <c r="T208" s="583"/>
      <c r="U208" s="579"/>
      <c r="V208" s="572"/>
      <c r="W208" s="582"/>
      <c r="X208" s="575"/>
      <c r="Y208" s="580">
        <v>0</v>
      </c>
      <c r="Z208" s="580">
        <v>0</v>
      </c>
      <c r="AA208" s="567" t="str">
        <f t="shared" si="24"/>
        <v>No hay Programación</v>
      </c>
      <c r="AB208" s="568" t="str">
        <f t="shared" si="25"/>
        <v>De acuerdo con lo programado</v>
      </c>
      <c r="AC208" s="575"/>
      <c r="AD208" s="575">
        <v>0</v>
      </c>
      <c r="AE208" s="575">
        <v>0</v>
      </c>
      <c r="AF208" s="567" t="str">
        <f t="shared" si="20"/>
        <v>No hay Programación</v>
      </c>
      <c r="AG208" s="568" t="str">
        <f t="shared" si="21"/>
        <v>De acuerdo con lo programado</v>
      </c>
      <c r="AH208" s="575"/>
      <c r="AI208" s="575"/>
      <c r="AJ208" s="575"/>
      <c r="AK208" s="576"/>
      <c r="AL208" s="576"/>
      <c r="AM208" s="575"/>
      <c r="AN208" s="575"/>
      <c r="AO208" s="575"/>
      <c r="AP208" s="575"/>
      <c r="AQ208" s="575"/>
    </row>
    <row r="209" spans="1:43" ht="35.25" customHeight="1" thickTop="1" thickBot="1">
      <c r="A209" s="563">
        <v>16.899999999999999</v>
      </c>
      <c r="B209" s="564"/>
      <c r="C209" s="564"/>
      <c r="D209" s="564"/>
      <c r="E209" s="564"/>
      <c r="F209" s="577" t="s">
        <v>1326</v>
      </c>
      <c r="G209" s="578">
        <v>0</v>
      </c>
      <c r="H209" s="578">
        <v>0</v>
      </c>
      <c r="I209" s="567" t="str">
        <f t="shared" si="22"/>
        <v>No hay Programación</v>
      </c>
      <c r="J209" s="568" t="str">
        <f t="shared" si="23"/>
        <v>De acuerdo con lo programado</v>
      </c>
      <c r="K209" s="578"/>
      <c r="L209" s="581"/>
      <c r="M209" s="579"/>
      <c r="N209" s="572"/>
      <c r="O209" s="582"/>
      <c r="P209" s="581"/>
      <c r="Q209" s="579"/>
      <c r="R209" s="572"/>
      <c r="S209" s="582"/>
      <c r="T209" s="583"/>
      <c r="U209" s="579"/>
      <c r="V209" s="572"/>
      <c r="W209" s="582"/>
      <c r="X209" s="575"/>
      <c r="Y209" s="580">
        <v>0</v>
      </c>
      <c r="Z209" s="580">
        <v>0</v>
      </c>
      <c r="AA209" s="567" t="str">
        <f t="shared" si="24"/>
        <v>No hay Programación</v>
      </c>
      <c r="AB209" s="568" t="str">
        <f t="shared" si="25"/>
        <v>De acuerdo con lo programado</v>
      </c>
      <c r="AC209" s="575"/>
      <c r="AD209" s="575">
        <v>0</v>
      </c>
      <c r="AE209" s="575">
        <v>0</v>
      </c>
      <c r="AF209" s="567" t="str">
        <f t="shared" si="20"/>
        <v>No hay Programación</v>
      </c>
      <c r="AG209" s="568" t="str">
        <f t="shared" si="21"/>
        <v>De acuerdo con lo programado</v>
      </c>
      <c r="AH209" s="575"/>
      <c r="AI209" s="575"/>
      <c r="AJ209" s="575"/>
      <c r="AK209" s="576"/>
      <c r="AL209" s="576"/>
      <c r="AM209" s="575"/>
      <c r="AN209" s="575"/>
      <c r="AO209" s="575"/>
      <c r="AP209" s="575"/>
      <c r="AQ209" s="575"/>
    </row>
    <row r="210" spans="1:43" ht="35.25" customHeight="1" thickTop="1" thickBot="1">
      <c r="A210" s="593">
        <v>16.100000000000001</v>
      </c>
      <c r="B210" s="564"/>
      <c r="C210" s="564"/>
      <c r="D210" s="564"/>
      <c r="E210" s="564"/>
      <c r="F210" s="577" t="s">
        <v>1327</v>
      </c>
      <c r="G210" s="578">
        <v>10</v>
      </c>
      <c r="H210" s="578">
        <v>0</v>
      </c>
      <c r="I210" s="567">
        <f t="shared" si="22"/>
        <v>0</v>
      </c>
      <c r="J210" s="568" t="str">
        <f t="shared" si="23"/>
        <v>En riesgo cumplimiento</v>
      </c>
      <c r="K210" s="578"/>
      <c r="L210" s="581"/>
      <c r="M210" s="579"/>
      <c r="N210" s="572"/>
      <c r="O210" s="582"/>
      <c r="P210" s="581"/>
      <c r="Q210" s="579"/>
      <c r="R210" s="572"/>
      <c r="S210" s="582"/>
      <c r="T210" s="583"/>
      <c r="U210" s="579"/>
      <c r="V210" s="572"/>
      <c r="W210" s="582"/>
      <c r="X210" s="575"/>
      <c r="Y210" s="580">
        <v>15</v>
      </c>
      <c r="Z210" s="580">
        <v>12</v>
      </c>
      <c r="AA210" s="567">
        <f t="shared" si="24"/>
        <v>0.8</v>
      </c>
      <c r="AB210" s="568" t="str">
        <f t="shared" si="25"/>
        <v>Atraso Leve</v>
      </c>
      <c r="AC210" s="575"/>
      <c r="AD210" s="575">
        <v>15</v>
      </c>
      <c r="AE210" s="575">
        <v>37</v>
      </c>
      <c r="AF210" s="567">
        <f t="shared" si="20"/>
        <v>2.4666666666666668</v>
      </c>
      <c r="AG210" s="568" t="str">
        <f t="shared" si="21"/>
        <v>De acuerdo con lo programado</v>
      </c>
      <c r="AH210" s="575"/>
      <c r="AI210" s="575"/>
      <c r="AJ210" s="575"/>
      <c r="AK210" s="576"/>
      <c r="AL210" s="576"/>
      <c r="AM210" s="575"/>
      <c r="AN210" s="575"/>
      <c r="AO210" s="575"/>
      <c r="AP210" s="575"/>
      <c r="AQ210" s="575"/>
    </row>
    <row r="211" spans="1:43" ht="35.25" customHeight="1" thickTop="1" thickBot="1">
      <c r="A211" s="593">
        <v>16.100000000000001</v>
      </c>
      <c r="B211" s="564"/>
      <c r="C211" s="564"/>
      <c r="D211" s="564"/>
      <c r="E211" s="564"/>
      <c r="F211" s="577" t="s">
        <v>1327</v>
      </c>
      <c r="G211" s="578">
        <v>0</v>
      </c>
      <c r="H211" s="578">
        <v>0</v>
      </c>
      <c r="I211" s="567" t="str">
        <f t="shared" si="22"/>
        <v>No hay Programación</v>
      </c>
      <c r="J211" s="568" t="str">
        <f t="shared" si="23"/>
        <v>De acuerdo con lo programado</v>
      </c>
      <c r="K211" s="578"/>
      <c r="L211" s="581"/>
      <c r="M211" s="579"/>
      <c r="N211" s="572"/>
      <c r="O211" s="582"/>
      <c r="P211" s="581"/>
      <c r="Q211" s="579"/>
      <c r="R211" s="572"/>
      <c r="S211" s="582"/>
      <c r="T211" s="583"/>
      <c r="U211" s="579"/>
      <c r="V211" s="572"/>
      <c r="W211" s="582"/>
      <c r="X211" s="575"/>
      <c r="Y211" s="580">
        <v>0</v>
      </c>
      <c r="Z211" s="580">
        <v>0</v>
      </c>
      <c r="AA211" s="567" t="str">
        <f t="shared" si="24"/>
        <v>No hay Programación</v>
      </c>
      <c r="AB211" s="568" t="str">
        <f t="shared" si="25"/>
        <v>De acuerdo con lo programado</v>
      </c>
      <c r="AC211" s="575"/>
      <c r="AD211" s="575">
        <v>0</v>
      </c>
      <c r="AE211" s="575">
        <v>0</v>
      </c>
      <c r="AF211" s="567" t="str">
        <f t="shared" si="20"/>
        <v>No hay Programación</v>
      </c>
      <c r="AG211" s="568" t="str">
        <f t="shared" si="21"/>
        <v>De acuerdo con lo programado</v>
      </c>
      <c r="AH211" s="575"/>
      <c r="AI211" s="575"/>
      <c r="AJ211" s="575"/>
      <c r="AK211" s="576"/>
      <c r="AL211" s="576"/>
      <c r="AM211" s="575"/>
      <c r="AN211" s="575"/>
      <c r="AO211" s="575"/>
      <c r="AP211" s="575"/>
      <c r="AQ211" s="575"/>
    </row>
    <row r="212" spans="1:43" ht="35.25" customHeight="1" thickTop="1" thickBot="1">
      <c r="A212" s="593">
        <v>16.100000000000001</v>
      </c>
      <c r="B212" s="564"/>
      <c r="C212" s="564"/>
      <c r="D212" s="564"/>
      <c r="E212" s="564"/>
      <c r="F212" s="577" t="s">
        <v>1327</v>
      </c>
      <c r="G212" s="578">
        <v>0</v>
      </c>
      <c r="H212" s="578">
        <v>0</v>
      </c>
      <c r="I212" s="567" t="str">
        <f t="shared" si="22"/>
        <v>No hay Programación</v>
      </c>
      <c r="J212" s="568" t="str">
        <f t="shared" si="23"/>
        <v>De acuerdo con lo programado</v>
      </c>
      <c r="K212" s="578"/>
      <c r="L212" s="581"/>
      <c r="M212" s="579"/>
      <c r="N212" s="572"/>
      <c r="O212" s="582"/>
      <c r="P212" s="581"/>
      <c r="Q212" s="579"/>
      <c r="R212" s="572"/>
      <c r="S212" s="582"/>
      <c r="T212" s="583"/>
      <c r="U212" s="579"/>
      <c r="V212" s="572"/>
      <c r="W212" s="582"/>
      <c r="X212" s="575"/>
      <c r="Y212" s="580">
        <v>0</v>
      </c>
      <c r="Z212" s="580">
        <v>0</v>
      </c>
      <c r="AA212" s="567" t="str">
        <f t="shared" si="24"/>
        <v>No hay Programación</v>
      </c>
      <c r="AB212" s="568" t="str">
        <f t="shared" si="25"/>
        <v>De acuerdo con lo programado</v>
      </c>
      <c r="AC212" s="575"/>
      <c r="AD212" s="575">
        <v>0</v>
      </c>
      <c r="AE212" s="575">
        <v>0</v>
      </c>
      <c r="AF212" s="567" t="str">
        <f t="shared" si="20"/>
        <v>No hay Programación</v>
      </c>
      <c r="AG212" s="568" t="str">
        <f t="shared" si="21"/>
        <v>De acuerdo con lo programado</v>
      </c>
      <c r="AH212" s="575"/>
      <c r="AI212" s="575"/>
      <c r="AJ212" s="575"/>
      <c r="AK212" s="576"/>
      <c r="AL212" s="576"/>
      <c r="AM212" s="575"/>
      <c r="AN212" s="575"/>
      <c r="AO212" s="575"/>
      <c r="AP212" s="575"/>
      <c r="AQ212" s="575"/>
    </row>
    <row r="213" spans="1:43" ht="35.25" customHeight="1" thickTop="1" thickBot="1">
      <c r="A213" s="593">
        <v>16.100000000000001</v>
      </c>
      <c r="B213" s="564"/>
      <c r="C213" s="564"/>
      <c r="D213" s="564"/>
      <c r="E213" s="564"/>
      <c r="F213" s="577" t="s">
        <v>1327</v>
      </c>
      <c r="G213" s="578">
        <v>0</v>
      </c>
      <c r="H213" s="578">
        <v>0</v>
      </c>
      <c r="I213" s="567" t="str">
        <f t="shared" si="22"/>
        <v>No hay Programación</v>
      </c>
      <c r="J213" s="568" t="str">
        <f t="shared" si="23"/>
        <v>De acuerdo con lo programado</v>
      </c>
      <c r="K213" s="578"/>
      <c r="L213" s="581"/>
      <c r="M213" s="579"/>
      <c r="N213" s="572"/>
      <c r="O213" s="582"/>
      <c r="P213" s="581"/>
      <c r="Q213" s="579"/>
      <c r="R213" s="572"/>
      <c r="S213" s="582"/>
      <c r="T213" s="583"/>
      <c r="U213" s="579"/>
      <c r="V213" s="572"/>
      <c r="W213" s="582"/>
      <c r="X213" s="575"/>
      <c r="Y213" s="580">
        <v>0</v>
      </c>
      <c r="Z213" s="580">
        <v>0</v>
      </c>
      <c r="AA213" s="567" t="str">
        <f t="shared" si="24"/>
        <v>No hay Programación</v>
      </c>
      <c r="AB213" s="568" t="str">
        <f t="shared" si="25"/>
        <v>De acuerdo con lo programado</v>
      </c>
      <c r="AC213" s="575"/>
      <c r="AD213" s="575">
        <v>0</v>
      </c>
      <c r="AE213" s="575">
        <v>0</v>
      </c>
      <c r="AF213" s="567" t="str">
        <f t="shared" si="20"/>
        <v>No hay Programación</v>
      </c>
      <c r="AG213" s="568" t="str">
        <f t="shared" si="21"/>
        <v>De acuerdo con lo programado</v>
      </c>
      <c r="AH213" s="575"/>
      <c r="AI213" s="575"/>
      <c r="AJ213" s="575"/>
      <c r="AK213" s="576"/>
      <c r="AL213" s="576"/>
      <c r="AM213" s="575"/>
      <c r="AN213" s="575"/>
      <c r="AO213" s="575"/>
      <c r="AP213" s="575"/>
      <c r="AQ213" s="575"/>
    </row>
    <row r="214" spans="1:43" ht="35.25" customHeight="1" thickTop="1" thickBot="1">
      <c r="A214" s="593">
        <v>16.100000000000001</v>
      </c>
      <c r="B214" s="564"/>
      <c r="C214" s="564"/>
      <c r="D214" s="564"/>
      <c r="E214" s="564"/>
      <c r="F214" s="577" t="s">
        <v>1327</v>
      </c>
      <c r="G214" s="578">
        <v>0</v>
      </c>
      <c r="H214" s="578">
        <v>0</v>
      </c>
      <c r="I214" s="567" t="str">
        <f t="shared" si="22"/>
        <v>No hay Programación</v>
      </c>
      <c r="J214" s="568" t="str">
        <f t="shared" si="23"/>
        <v>De acuerdo con lo programado</v>
      </c>
      <c r="K214" s="578"/>
      <c r="L214" s="581"/>
      <c r="M214" s="579"/>
      <c r="N214" s="572"/>
      <c r="O214" s="582"/>
      <c r="P214" s="581"/>
      <c r="Q214" s="579"/>
      <c r="R214" s="572"/>
      <c r="S214" s="582"/>
      <c r="T214" s="583"/>
      <c r="U214" s="579"/>
      <c r="V214" s="572"/>
      <c r="W214" s="582"/>
      <c r="X214" s="575"/>
      <c r="Y214" s="580">
        <v>0</v>
      </c>
      <c r="Z214" s="580">
        <v>0</v>
      </c>
      <c r="AA214" s="567" t="str">
        <f t="shared" si="24"/>
        <v>No hay Programación</v>
      </c>
      <c r="AB214" s="568" t="str">
        <f t="shared" si="25"/>
        <v>De acuerdo con lo programado</v>
      </c>
      <c r="AC214" s="575"/>
      <c r="AD214" s="575">
        <v>0</v>
      </c>
      <c r="AE214" s="575">
        <v>0</v>
      </c>
      <c r="AF214" s="567" t="str">
        <f t="shared" si="20"/>
        <v>No hay Programación</v>
      </c>
      <c r="AG214" s="568" t="str">
        <f t="shared" si="21"/>
        <v>De acuerdo con lo programado</v>
      </c>
      <c r="AH214" s="575"/>
      <c r="AI214" s="575"/>
      <c r="AJ214" s="575"/>
      <c r="AK214" s="576"/>
      <c r="AL214" s="576"/>
      <c r="AM214" s="575"/>
      <c r="AN214" s="575"/>
      <c r="AO214" s="575"/>
      <c r="AP214" s="575"/>
      <c r="AQ214" s="575"/>
    </row>
    <row r="215" spans="1:43" ht="35.25" customHeight="1" thickTop="1" thickBot="1">
      <c r="A215" s="593">
        <v>16.100000000000001</v>
      </c>
      <c r="B215" s="564"/>
      <c r="C215" s="564"/>
      <c r="D215" s="564"/>
      <c r="E215" s="564"/>
      <c r="F215" s="577" t="s">
        <v>1327</v>
      </c>
      <c r="G215" s="578">
        <v>0</v>
      </c>
      <c r="H215" s="578">
        <v>0</v>
      </c>
      <c r="I215" s="567" t="str">
        <f t="shared" si="22"/>
        <v>No hay Programación</v>
      </c>
      <c r="J215" s="568" t="str">
        <f t="shared" si="23"/>
        <v>De acuerdo con lo programado</v>
      </c>
      <c r="K215" s="578"/>
      <c r="L215" s="581"/>
      <c r="M215" s="579"/>
      <c r="N215" s="572"/>
      <c r="O215" s="582"/>
      <c r="P215" s="581"/>
      <c r="Q215" s="579"/>
      <c r="R215" s="572"/>
      <c r="S215" s="582"/>
      <c r="T215" s="583"/>
      <c r="U215" s="579"/>
      <c r="V215" s="572"/>
      <c r="W215" s="582"/>
      <c r="X215" s="575"/>
      <c r="Y215" s="580">
        <v>0</v>
      </c>
      <c r="Z215" s="580">
        <v>0</v>
      </c>
      <c r="AA215" s="567" t="str">
        <f t="shared" si="24"/>
        <v>No hay Programación</v>
      </c>
      <c r="AB215" s="568" t="str">
        <f t="shared" si="25"/>
        <v>De acuerdo con lo programado</v>
      </c>
      <c r="AC215" s="575"/>
      <c r="AD215" s="575">
        <v>0</v>
      </c>
      <c r="AE215" s="575">
        <v>0</v>
      </c>
      <c r="AF215" s="567" t="str">
        <f t="shared" si="20"/>
        <v>No hay Programación</v>
      </c>
      <c r="AG215" s="568" t="str">
        <f t="shared" si="21"/>
        <v>De acuerdo con lo programado</v>
      </c>
      <c r="AH215" s="575"/>
      <c r="AI215" s="575"/>
      <c r="AJ215" s="575"/>
      <c r="AK215" s="576"/>
      <c r="AL215" s="576"/>
      <c r="AM215" s="575"/>
      <c r="AN215" s="575"/>
      <c r="AO215" s="575"/>
      <c r="AP215" s="575"/>
      <c r="AQ215" s="575"/>
    </row>
    <row r="216" spans="1:43" ht="35.25" customHeight="1" thickTop="1" thickBot="1">
      <c r="A216" s="593">
        <v>16.100000000000001</v>
      </c>
      <c r="B216" s="564"/>
      <c r="C216" s="564"/>
      <c r="D216" s="564"/>
      <c r="E216" s="564"/>
      <c r="F216" s="577" t="s">
        <v>1327</v>
      </c>
      <c r="G216" s="578">
        <v>0</v>
      </c>
      <c r="H216" s="578">
        <v>0</v>
      </c>
      <c r="I216" s="567" t="str">
        <f t="shared" si="22"/>
        <v>No hay Programación</v>
      </c>
      <c r="J216" s="568" t="str">
        <f t="shared" si="23"/>
        <v>De acuerdo con lo programado</v>
      </c>
      <c r="K216" s="578"/>
      <c r="L216" s="581"/>
      <c r="M216" s="579"/>
      <c r="N216" s="572"/>
      <c r="O216" s="582"/>
      <c r="P216" s="581"/>
      <c r="Q216" s="579"/>
      <c r="R216" s="572"/>
      <c r="S216" s="582"/>
      <c r="T216" s="583"/>
      <c r="U216" s="579"/>
      <c r="V216" s="572"/>
      <c r="W216" s="582"/>
      <c r="X216" s="575"/>
      <c r="Y216" s="580">
        <v>0</v>
      </c>
      <c r="Z216" s="580">
        <v>0</v>
      </c>
      <c r="AA216" s="567" t="str">
        <f t="shared" si="24"/>
        <v>No hay Programación</v>
      </c>
      <c r="AB216" s="568" t="str">
        <f t="shared" si="25"/>
        <v>De acuerdo con lo programado</v>
      </c>
      <c r="AC216" s="575"/>
      <c r="AD216" s="575">
        <v>0</v>
      </c>
      <c r="AE216" s="575">
        <v>0</v>
      </c>
      <c r="AF216" s="567" t="str">
        <f t="shared" si="20"/>
        <v>No hay Programación</v>
      </c>
      <c r="AG216" s="568" t="str">
        <f t="shared" si="21"/>
        <v>De acuerdo con lo programado</v>
      </c>
      <c r="AH216" s="575"/>
      <c r="AI216" s="575"/>
      <c r="AJ216" s="575"/>
      <c r="AK216" s="576"/>
      <c r="AL216" s="576"/>
      <c r="AM216" s="575"/>
      <c r="AN216" s="575"/>
      <c r="AO216" s="575"/>
      <c r="AP216" s="575"/>
      <c r="AQ216" s="575"/>
    </row>
    <row r="217" spans="1:43" ht="35.25" customHeight="1" thickTop="1" thickBot="1">
      <c r="A217" s="593">
        <v>16.100000000000001</v>
      </c>
      <c r="B217" s="564"/>
      <c r="C217" s="564"/>
      <c r="D217" s="564"/>
      <c r="E217" s="564"/>
      <c r="F217" s="577" t="s">
        <v>1327</v>
      </c>
      <c r="G217" s="578">
        <v>0</v>
      </c>
      <c r="H217" s="578">
        <v>0</v>
      </c>
      <c r="I217" s="567" t="str">
        <f t="shared" si="22"/>
        <v>No hay Programación</v>
      </c>
      <c r="J217" s="568" t="str">
        <f t="shared" si="23"/>
        <v>De acuerdo con lo programado</v>
      </c>
      <c r="K217" s="578"/>
      <c r="L217" s="581"/>
      <c r="M217" s="579"/>
      <c r="N217" s="572"/>
      <c r="O217" s="582"/>
      <c r="P217" s="581"/>
      <c r="Q217" s="579"/>
      <c r="R217" s="572"/>
      <c r="S217" s="582"/>
      <c r="T217" s="583"/>
      <c r="U217" s="579"/>
      <c r="V217" s="572"/>
      <c r="W217" s="582"/>
      <c r="X217" s="575"/>
      <c r="Y217" s="580">
        <v>0</v>
      </c>
      <c r="Z217" s="580">
        <v>0</v>
      </c>
      <c r="AA217" s="567" t="str">
        <f t="shared" si="24"/>
        <v>No hay Programación</v>
      </c>
      <c r="AB217" s="568" t="str">
        <f t="shared" si="25"/>
        <v>De acuerdo con lo programado</v>
      </c>
      <c r="AC217" s="575"/>
      <c r="AD217" s="575">
        <v>0</v>
      </c>
      <c r="AE217" s="575">
        <v>0</v>
      </c>
      <c r="AF217" s="567" t="str">
        <f t="shared" si="20"/>
        <v>No hay Programación</v>
      </c>
      <c r="AG217" s="568" t="str">
        <f t="shared" si="21"/>
        <v>De acuerdo con lo programado</v>
      </c>
      <c r="AH217" s="575"/>
      <c r="AI217" s="575"/>
      <c r="AJ217" s="575"/>
      <c r="AK217" s="576"/>
      <c r="AL217" s="576"/>
      <c r="AM217" s="575"/>
      <c r="AN217" s="575"/>
      <c r="AO217" s="575"/>
      <c r="AP217" s="575"/>
      <c r="AQ217" s="575"/>
    </row>
    <row r="218" spans="1:43" ht="35.25" customHeight="1" thickTop="1" thickBot="1">
      <c r="A218" s="563">
        <v>16.11</v>
      </c>
      <c r="B218" s="564"/>
      <c r="C218" s="564"/>
      <c r="D218" s="564"/>
      <c r="E218" s="564"/>
      <c r="F218" s="577" t="s">
        <v>1328</v>
      </c>
      <c r="G218" s="578">
        <v>20</v>
      </c>
      <c r="H218" s="578">
        <v>0</v>
      </c>
      <c r="I218" s="567">
        <f t="shared" si="22"/>
        <v>0</v>
      </c>
      <c r="J218" s="568" t="str">
        <f t="shared" si="23"/>
        <v>En riesgo cumplimiento</v>
      </c>
      <c r="K218" s="578"/>
      <c r="L218" s="581"/>
      <c r="M218" s="579"/>
      <c r="N218" s="572"/>
      <c r="O218" s="582"/>
      <c r="P218" s="581"/>
      <c r="Q218" s="579"/>
      <c r="R218" s="572"/>
      <c r="S218" s="582"/>
      <c r="T218" s="583"/>
      <c r="U218" s="579"/>
      <c r="V218" s="572"/>
      <c r="W218" s="582"/>
      <c r="X218" s="575"/>
      <c r="Y218" s="580">
        <v>30</v>
      </c>
      <c r="Z218" s="580">
        <v>19</v>
      </c>
      <c r="AA218" s="567">
        <f t="shared" si="24"/>
        <v>0.6333333333333333</v>
      </c>
      <c r="AB218" s="568" t="str">
        <f t="shared" si="25"/>
        <v>Atraso Leve</v>
      </c>
      <c r="AC218" s="575"/>
      <c r="AD218" s="575">
        <v>30</v>
      </c>
      <c r="AE218" s="575">
        <v>44</v>
      </c>
      <c r="AF218" s="567">
        <f t="shared" si="20"/>
        <v>1.4666666666666666</v>
      </c>
      <c r="AG218" s="568" t="str">
        <f t="shared" si="21"/>
        <v>De acuerdo con lo programado</v>
      </c>
      <c r="AH218" s="575"/>
      <c r="AI218" s="575"/>
      <c r="AJ218" s="575"/>
      <c r="AK218" s="576"/>
      <c r="AL218" s="576"/>
      <c r="AM218" s="575"/>
      <c r="AN218" s="575"/>
      <c r="AO218" s="575"/>
      <c r="AP218" s="575"/>
      <c r="AQ218" s="575"/>
    </row>
    <row r="219" spans="1:43" ht="35.25" customHeight="1" thickTop="1" thickBot="1">
      <c r="A219" s="563">
        <v>16.11</v>
      </c>
      <c r="B219" s="564"/>
      <c r="C219" s="564"/>
      <c r="D219" s="564"/>
      <c r="E219" s="564"/>
      <c r="F219" s="577" t="s">
        <v>1328</v>
      </c>
      <c r="G219" s="578">
        <v>0</v>
      </c>
      <c r="H219" s="578">
        <v>0</v>
      </c>
      <c r="I219" s="567" t="str">
        <f t="shared" si="22"/>
        <v>No hay Programación</v>
      </c>
      <c r="J219" s="568" t="str">
        <f t="shared" si="23"/>
        <v>De acuerdo con lo programado</v>
      </c>
      <c r="K219" s="578"/>
      <c r="L219" s="581"/>
      <c r="M219" s="579"/>
      <c r="N219" s="572"/>
      <c r="O219" s="582"/>
      <c r="P219" s="581"/>
      <c r="Q219" s="579"/>
      <c r="R219" s="572"/>
      <c r="S219" s="582"/>
      <c r="T219" s="583"/>
      <c r="U219" s="579"/>
      <c r="V219" s="572"/>
      <c r="W219" s="582"/>
      <c r="X219" s="575"/>
      <c r="Y219" s="580">
        <v>0</v>
      </c>
      <c r="Z219" s="580">
        <v>0</v>
      </c>
      <c r="AA219" s="567" t="str">
        <f t="shared" si="24"/>
        <v>No hay Programación</v>
      </c>
      <c r="AB219" s="568" t="str">
        <f t="shared" si="25"/>
        <v>De acuerdo con lo programado</v>
      </c>
      <c r="AC219" s="575"/>
      <c r="AD219" s="575">
        <v>0</v>
      </c>
      <c r="AE219" s="575">
        <v>0</v>
      </c>
      <c r="AF219" s="567" t="str">
        <f t="shared" si="20"/>
        <v>No hay Programación</v>
      </c>
      <c r="AG219" s="568" t="str">
        <f t="shared" si="21"/>
        <v>De acuerdo con lo programado</v>
      </c>
      <c r="AH219" s="575"/>
      <c r="AI219" s="575"/>
      <c r="AJ219" s="575"/>
      <c r="AK219" s="576"/>
      <c r="AL219" s="576"/>
      <c r="AM219" s="575"/>
      <c r="AN219" s="575"/>
      <c r="AO219" s="575"/>
      <c r="AP219" s="575"/>
      <c r="AQ219" s="575"/>
    </row>
    <row r="220" spans="1:43" ht="35.25" customHeight="1" thickTop="1" thickBot="1">
      <c r="A220" s="563">
        <v>16.11</v>
      </c>
      <c r="B220" s="564"/>
      <c r="C220" s="564"/>
      <c r="D220" s="564"/>
      <c r="E220" s="564"/>
      <c r="F220" s="577" t="s">
        <v>1328</v>
      </c>
      <c r="G220" s="578">
        <v>0</v>
      </c>
      <c r="H220" s="578">
        <v>0</v>
      </c>
      <c r="I220" s="567" t="str">
        <f t="shared" si="22"/>
        <v>No hay Programación</v>
      </c>
      <c r="J220" s="568" t="str">
        <f t="shared" si="23"/>
        <v>De acuerdo con lo programado</v>
      </c>
      <c r="K220" s="578"/>
      <c r="L220" s="581"/>
      <c r="M220" s="579"/>
      <c r="N220" s="572"/>
      <c r="O220" s="582"/>
      <c r="P220" s="581"/>
      <c r="Q220" s="579"/>
      <c r="R220" s="572"/>
      <c r="S220" s="582"/>
      <c r="T220" s="583"/>
      <c r="U220" s="579"/>
      <c r="V220" s="572"/>
      <c r="W220" s="582"/>
      <c r="X220" s="575"/>
      <c r="Y220" s="580">
        <v>0</v>
      </c>
      <c r="Z220" s="580">
        <v>0</v>
      </c>
      <c r="AA220" s="567" t="str">
        <f t="shared" si="24"/>
        <v>No hay Programación</v>
      </c>
      <c r="AB220" s="568" t="str">
        <f t="shared" si="25"/>
        <v>De acuerdo con lo programado</v>
      </c>
      <c r="AC220" s="575"/>
      <c r="AD220" s="575">
        <v>5</v>
      </c>
      <c r="AE220" s="575">
        <v>12</v>
      </c>
      <c r="AF220" s="567">
        <f t="shared" si="20"/>
        <v>2.4</v>
      </c>
      <c r="AG220" s="568" t="str">
        <f t="shared" si="21"/>
        <v>De acuerdo con lo programado</v>
      </c>
      <c r="AH220" s="575"/>
      <c r="AI220" s="575"/>
      <c r="AJ220" s="575"/>
      <c r="AK220" s="576"/>
      <c r="AL220" s="576"/>
      <c r="AM220" s="575"/>
      <c r="AN220" s="575"/>
      <c r="AO220" s="575"/>
      <c r="AP220" s="575"/>
      <c r="AQ220" s="575"/>
    </row>
    <row r="221" spans="1:43" ht="35.25" customHeight="1" thickTop="1" thickBot="1">
      <c r="A221" s="563">
        <v>16.11</v>
      </c>
      <c r="B221" s="564"/>
      <c r="C221" s="564"/>
      <c r="D221" s="564"/>
      <c r="E221" s="564"/>
      <c r="F221" s="577" t="s">
        <v>1328</v>
      </c>
      <c r="G221" s="578">
        <v>0</v>
      </c>
      <c r="H221" s="578">
        <v>0</v>
      </c>
      <c r="I221" s="567" t="str">
        <f t="shared" si="22"/>
        <v>No hay Programación</v>
      </c>
      <c r="J221" s="568" t="str">
        <f t="shared" si="23"/>
        <v>De acuerdo con lo programado</v>
      </c>
      <c r="K221" s="578"/>
      <c r="L221" s="581"/>
      <c r="M221" s="579"/>
      <c r="N221" s="572"/>
      <c r="O221" s="582"/>
      <c r="P221" s="581"/>
      <c r="Q221" s="579"/>
      <c r="R221" s="572"/>
      <c r="S221" s="582"/>
      <c r="T221" s="583"/>
      <c r="U221" s="579"/>
      <c r="V221" s="572"/>
      <c r="W221" s="582"/>
      <c r="X221" s="575"/>
      <c r="Y221" s="580">
        <v>0</v>
      </c>
      <c r="Z221" s="580">
        <v>0</v>
      </c>
      <c r="AA221" s="567" t="str">
        <f t="shared" si="24"/>
        <v>No hay Programación</v>
      </c>
      <c r="AB221" s="568" t="str">
        <f t="shared" si="25"/>
        <v>De acuerdo con lo programado</v>
      </c>
      <c r="AC221" s="575"/>
      <c r="AD221" s="575">
        <v>5</v>
      </c>
      <c r="AE221" s="575">
        <v>0</v>
      </c>
      <c r="AF221" s="567">
        <f t="shared" si="20"/>
        <v>0</v>
      </c>
      <c r="AG221" s="568" t="str">
        <f t="shared" si="21"/>
        <v>En riesgo cumplimiento</v>
      </c>
      <c r="AH221" s="575"/>
      <c r="AI221" s="575"/>
      <c r="AJ221" s="575"/>
      <c r="AK221" s="576"/>
      <c r="AL221" s="576"/>
      <c r="AM221" s="575"/>
      <c r="AN221" s="575"/>
      <c r="AO221" s="575"/>
      <c r="AP221" s="575"/>
      <c r="AQ221" s="575"/>
    </row>
    <row r="222" spans="1:43" ht="35.25" customHeight="1" thickTop="1" thickBot="1">
      <c r="A222" s="563">
        <v>16.11</v>
      </c>
      <c r="B222" s="564"/>
      <c r="C222" s="564"/>
      <c r="D222" s="564"/>
      <c r="E222" s="564"/>
      <c r="F222" s="577" t="s">
        <v>1328</v>
      </c>
      <c r="G222" s="578">
        <v>0</v>
      </c>
      <c r="H222" s="578">
        <v>0</v>
      </c>
      <c r="I222" s="567" t="str">
        <f t="shared" si="22"/>
        <v>No hay Programación</v>
      </c>
      <c r="J222" s="568" t="str">
        <f t="shared" si="23"/>
        <v>De acuerdo con lo programado</v>
      </c>
      <c r="K222" s="578"/>
      <c r="L222" s="581"/>
      <c r="M222" s="579"/>
      <c r="N222" s="572"/>
      <c r="O222" s="582"/>
      <c r="P222" s="581"/>
      <c r="Q222" s="579"/>
      <c r="R222" s="572"/>
      <c r="S222" s="582"/>
      <c r="T222" s="583"/>
      <c r="U222" s="579"/>
      <c r="V222" s="572"/>
      <c r="W222" s="582"/>
      <c r="X222" s="575"/>
      <c r="Y222" s="580">
        <v>0</v>
      </c>
      <c r="Z222" s="580">
        <v>0</v>
      </c>
      <c r="AA222" s="567" t="str">
        <f t="shared" si="24"/>
        <v>No hay Programación</v>
      </c>
      <c r="AB222" s="568" t="str">
        <f t="shared" si="25"/>
        <v>De acuerdo con lo programado</v>
      </c>
      <c r="AC222" s="575"/>
      <c r="AD222" s="575">
        <v>5</v>
      </c>
      <c r="AE222" s="575">
        <v>4</v>
      </c>
      <c r="AF222" s="567">
        <f t="shared" si="20"/>
        <v>0.8</v>
      </c>
      <c r="AG222" s="568" t="str">
        <f t="shared" si="21"/>
        <v>Atraso Leve</v>
      </c>
      <c r="AH222" s="575"/>
      <c r="AI222" s="575"/>
      <c r="AJ222" s="575"/>
      <c r="AK222" s="576"/>
      <c r="AL222" s="576"/>
      <c r="AM222" s="575"/>
      <c r="AN222" s="575"/>
      <c r="AO222" s="575"/>
      <c r="AP222" s="575"/>
      <c r="AQ222" s="575"/>
    </row>
    <row r="223" spans="1:43" ht="35.25" customHeight="1" thickTop="1" thickBot="1">
      <c r="A223" s="563">
        <v>16.11</v>
      </c>
      <c r="B223" s="564"/>
      <c r="C223" s="564"/>
      <c r="D223" s="564"/>
      <c r="E223" s="564"/>
      <c r="F223" s="577" t="s">
        <v>1328</v>
      </c>
      <c r="G223" s="578">
        <v>0</v>
      </c>
      <c r="H223" s="578">
        <v>0</v>
      </c>
      <c r="I223" s="567" t="str">
        <f t="shared" si="22"/>
        <v>No hay Programación</v>
      </c>
      <c r="J223" s="568" t="str">
        <f t="shared" si="23"/>
        <v>De acuerdo con lo programado</v>
      </c>
      <c r="K223" s="578"/>
      <c r="L223" s="581"/>
      <c r="M223" s="579"/>
      <c r="N223" s="572"/>
      <c r="O223" s="582"/>
      <c r="P223" s="581"/>
      <c r="Q223" s="579"/>
      <c r="R223" s="572"/>
      <c r="S223" s="582"/>
      <c r="T223" s="583"/>
      <c r="U223" s="579"/>
      <c r="V223" s="572"/>
      <c r="W223" s="582"/>
      <c r="X223" s="575"/>
      <c r="Y223" s="580">
        <v>0</v>
      </c>
      <c r="Z223" s="580">
        <v>0</v>
      </c>
      <c r="AA223" s="567" t="str">
        <f t="shared" si="24"/>
        <v>No hay Programación</v>
      </c>
      <c r="AB223" s="568" t="str">
        <f t="shared" si="25"/>
        <v>De acuerdo con lo programado</v>
      </c>
      <c r="AC223" s="575"/>
      <c r="AD223" s="575">
        <v>0</v>
      </c>
      <c r="AE223" s="575">
        <v>0</v>
      </c>
      <c r="AF223" s="567" t="str">
        <f t="shared" si="20"/>
        <v>No hay Programación</v>
      </c>
      <c r="AG223" s="568" t="str">
        <f t="shared" si="21"/>
        <v>De acuerdo con lo programado</v>
      </c>
      <c r="AH223" s="575"/>
      <c r="AI223" s="575"/>
      <c r="AJ223" s="575"/>
      <c r="AK223" s="576"/>
      <c r="AL223" s="576"/>
      <c r="AM223" s="575"/>
      <c r="AN223" s="575"/>
      <c r="AO223" s="575"/>
      <c r="AP223" s="575"/>
      <c r="AQ223" s="575"/>
    </row>
    <row r="224" spans="1:43" ht="35.25" customHeight="1" thickTop="1" thickBot="1">
      <c r="A224" s="563">
        <v>16.11</v>
      </c>
      <c r="B224" s="564"/>
      <c r="C224" s="564"/>
      <c r="D224" s="564"/>
      <c r="E224" s="564"/>
      <c r="F224" s="577" t="s">
        <v>1328</v>
      </c>
      <c r="G224" s="578">
        <v>0</v>
      </c>
      <c r="H224" s="578">
        <v>0</v>
      </c>
      <c r="I224" s="567" t="str">
        <f t="shared" si="22"/>
        <v>No hay Programación</v>
      </c>
      <c r="J224" s="568" t="str">
        <f t="shared" si="23"/>
        <v>De acuerdo con lo programado</v>
      </c>
      <c r="K224" s="578"/>
      <c r="L224" s="581"/>
      <c r="M224" s="579"/>
      <c r="N224" s="572"/>
      <c r="O224" s="582"/>
      <c r="P224" s="581"/>
      <c r="Q224" s="579"/>
      <c r="R224" s="572"/>
      <c r="S224" s="582"/>
      <c r="T224" s="583"/>
      <c r="U224" s="579"/>
      <c r="V224" s="572"/>
      <c r="W224" s="582"/>
      <c r="X224" s="575"/>
      <c r="Y224" s="580">
        <v>0</v>
      </c>
      <c r="Z224" s="580">
        <v>0</v>
      </c>
      <c r="AA224" s="567" t="str">
        <f t="shared" si="24"/>
        <v>No hay Programación</v>
      </c>
      <c r="AB224" s="568" t="str">
        <f t="shared" si="25"/>
        <v>De acuerdo con lo programado</v>
      </c>
      <c r="AC224" s="575"/>
      <c r="AD224" s="575">
        <v>0</v>
      </c>
      <c r="AE224" s="575">
        <v>0</v>
      </c>
      <c r="AF224" s="567" t="str">
        <f t="shared" si="20"/>
        <v>No hay Programación</v>
      </c>
      <c r="AG224" s="568" t="str">
        <f t="shared" si="21"/>
        <v>De acuerdo con lo programado</v>
      </c>
      <c r="AH224" s="575"/>
      <c r="AI224" s="575"/>
      <c r="AJ224" s="575"/>
      <c r="AK224" s="576"/>
      <c r="AL224" s="576"/>
      <c r="AM224" s="575"/>
      <c r="AN224" s="575"/>
      <c r="AO224" s="575"/>
      <c r="AP224" s="575"/>
      <c r="AQ224" s="575"/>
    </row>
    <row r="225" spans="1:43" ht="35.25" customHeight="1" thickTop="1" thickBot="1">
      <c r="A225" s="563">
        <v>16.11</v>
      </c>
      <c r="B225" s="564"/>
      <c r="C225" s="564"/>
      <c r="D225" s="564"/>
      <c r="E225" s="564"/>
      <c r="F225" s="577" t="s">
        <v>1328</v>
      </c>
      <c r="G225" s="578">
        <v>0</v>
      </c>
      <c r="H225" s="578">
        <v>0</v>
      </c>
      <c r="I225" s="567" t="str">
        <f t="shared" si="22"/>
        <v>No hay Programación</v>
      </c>
      <c r="J225" s="568" t="str">
        <f t="shared" si="23"/>
        <v>De acuerdo con lo programado</v>
      </c>
      <c r="K225" s="578"/>
      <c r="L225" s="581"/>
      <c r="M225" s="579"/>
      <c r="N225" s="572"/>
      <c r="O225" s="582"/>
      <c r="P225" s="581"/>
      <c r="Q225" s="579"/>
      <c r="R225" s="572"/>
      <c r="S225" s="582"/>
      <c r="T225" s="583"/>
      <c r="U225" s="579"/>
      <c r="V225" s="572"/>
      <c r="W225" s="582"/>
      <c r="X225" s="575"/>
      <c r="Y225" s="580">
        <v>0</v>
      </c>
      <c r="Z225" s="580">
        <v>0</v>
      </c>
      <c r="AA225" s="567" t="str">
        <f t="shared" si="24"/>
        <v>No hay Programación</v>
      </c>
      <c r="AB225" s="568" t="str">
        <f t="shared" si="25"/>
        <v>De acuerdo con lo programado</v>
      </c>
      <c r="AC225" s="575"/>
      <c r="AD225" s="575">
        <v>0</v>
      </c>
      <c r="AE225" s="575">
        <v>0</v>
      </c>
      <c r="AF225" s="567" t="str">
        <f t="shared" si="20"/>
        <v>No hay Programación</v>
      </c>
      <c r="AG225" s="568" t="str">
        <f t="shared" si="21"/>
        <v>De acuerdo con lo programado</v>
      </c>
      <c r="AH225" s="575"/>
      <c r="AI225" s="575"/>
      <c r="AJ225" s="575"/>
      <c r="AK225" s="576"/>
      <c r="AL225" s="576"/>
      <c r="AM225" s="575"/>
      <c r="AN225" s="575"/>
      <c r="AO225" s="575"/>
      <c r="AP225" s="575"/>
      <c r="AQ225" s="575"/>
    </row>
    <row r="226" spans="1:43" ht="35.25" customHeight="1" thickTop="1" thickBot="1">
      <c r="A226" s="563">
        <v>16.11</v>
      </c>
      <c r="B226" s="564"/>
      <c r="C226" s="564"/>
      <c r="D226" s="564"/>
      <c r="E226" s="564"/>
      <c r="F226" s="577" t="s">
        <v>1328</v>
      </c>
      <c r="G226" s="578">
        <v>0</v>
      </c>
      <c r="H226" s="578">
        <v>0</v>
      </c>
      <c r="I226" s="567" t="str">
        <f t="shared" si="22"/>
        <v>No hay Programación</v>
      </c>
      <c r="J226" s="568" t="str">
        <f t="shared" si="23"/>
        <v>De acuerdo con lo programado</v>
      </c>
      <c r="K226" s="578"/>
      <c r="L226" s="581"/>
      <c r="M226" s="579"/>
      <c r="N226" s="572"/>
      <c r="O226" s="582"/>
      <c r="P226" s="581"/>
      <c r="Q226" s="579"/>
      <c r="R226" s="572"/>
      <c r="S226" s="582"/>
      <c r="T226" s="583"/>
      <c r="U226" s="579"/>
      <c r="V226" s="572"/>
      <c r="W226" s="582"/>
      <c r="X226" s="575"/>
      <c r="Y226" s="580">
        <v>0</v>
      </c>
      <c r="Z226" s="580">
        <v>0</v>
      </c>
      <c r="AA226" s="567" t="str">
        <f t="shared" si="24"/>
        <v>No hay Programación</v>
      </c>
      <c r="AB226" s="568" t="str">
        <f t="shared" si="25"/>
        <v>De acuerdo con lo programado</v>
      </c>
      <c r="AC226" s="575"/>
      <c r="AD226" s="575">
        <v>0</v>
      </c>
      <c r="AE226" s="575">
        <v>0</v>
      </c>
      <c r="AF226" s="567" t="str">
        <f t="shared" si="20"/>
        <v>No hay Programación</v>
      </c>
      <c r="AG226" s="568" t="str">
        <f t="shared" si="21"/>
        <v>De acuerdo con lo programado</v>
      </c>
      <c r="AH226" s="575"/>
      <c r="AI226" s="575"/>
      <c r="AJ226" s="575"/>
      <c r="AK226" s="576"/>
      <c r="AL226" s="576"/>
      <c r="AM226" s="575"/>
      <c r="AN226" s="575"/>
      <c r="AO226" s="575"/>
      <c r="AP226" s="575"/>
      <c r="AQ226" s="575"/>
    </row>
    <row r="227" spans="1:43" ht="35.25" customHeight="1" thickTop="1" thickBot="1">
      <c r="A227" s="563">
        <v>16.11</v>
      </c>
      <c r="B227" s="564"/>
      <c r="C227" s="564"/>
      <c r="D227" s="564"/>
      <c r="E227" s="564"/>
      <c r="F227" s="577" t="s">
        <v>1328</v>
      </c>
      <c r="G227" s="578">
        <v>0</v>
      </c>
      <c r="H227" s="578">
        <v>0</v>
      </c>
      <c r="I227" s="567" t="str">
        <f t="shared" si="22"/>
        <v>No hay Programación</v>
      </c>
      <c r="J227" s="568" t="str">
        <f t="shared" si="23"/>
        <v>De acuerdo con lo programado</v>
      </c>
      <c r="K227" s="578"/>
      <c r="L227" s="581"/>
      <c r="M227" s="579"/>
      <c r="N227" s="572"/>
      <c r="O227" s="582"/>
      <c r="P227" s="581"/>
      <c r="Q227" s="579"/>
      <c r="R227" s="572"/>
      <c r="S227" s="582"/>
      <c r="T227" s="583"/>
      <c r="U227" s="579"/>
      <c r="V227" s="572"/>
      <c r="W227" s="582"/>
      <c r="X227" s="575"/>
      <c r="Y227" s="580">
        <v>0</v>
      </c>
      <c r="Z227" s="580">
        <v>0</v>
      </c>
      <c r="AA227" s="567" t="str">
        <f t="shared" si="24"/>
        <v>No hay Programación</v>
      </c>
      <c r="AB227" s="568" t="str">
        <f t="shared" si="25"/>
        <v>De acuerdo con lo programado</v>
      </c>
      <c r="AC227" s="575"/>
      <c r="AD227" s="575">
        <v>0</v>
      </c>
      <c r="AE227" s="575">
        <v>0</v>
      </c>
      <c r="AF227" s="567" t="str">
        <f t="shared" si="20"/>
        <v>No hay Programación</v>
      </c>
      <c r="AG227" s="568" t="str">
        <f t="shared" si="21"/>
        <v>De acuerdo con lo programado</v>
      </c>
      <c r="AH227" s="575"/>
      <c r="AI227" s="575"/>
      <c r="AJ227" s="575"/>
      <c r="AK227" s="576"/>
      <c r="AL227" s="576"/>
      <c r="AM227" s="575"/>
      <c r="AN227" s="575"/>
      <c r="AO227" s="575"/>
      <c r="AP227" s="575"/>
      <c r="AQ227" s="575"/>
    </row>
    <row r="228" spans="1:43" ht="35.25" customHeight="1" thickTop="1" thickBot="1">
      <c r="A228" s="563">
        <v>16.11</v>
      </c>
      <c r="B228" s="564"/>
      <c r="C228" s="564"/>
      <c r="D228" s="564"/>
      <c r="E228" s="564"/>
      <c r="F228" s="577" t="s">
        <v>1328</v>
      </c>
      <c r="G228" s="578">
        <v>0</v>
      </c>
      <c r="H228" s="578">
        <v>0</v>
      </c>
      <c r="I228" s="567" t="str">
        <f t="shared" si="22"/>
        <v>No hay Programación</v>
      </c>
      <c r="J228" s="568" t="str">
        <f t="shared" si="23"/>
        <v>De acuerdo con lo programado</v>
      </c>
      <c r="K228" s="578"/>
      <c r="L228" s="581"/>
      <c r="M228" s="579"/>
      <c r="N228" s="572"/>
      <c r="O228" s="582"/>
      <c r="P228" s="581"/>
      <c r="Q228" s="579"/>
      <c r="R228" s="572"/>
      <c r="S228" s="582"/>
      <c r="T228" s="583"/>
      <c r="U228" s="579"/>
      <c r="V228" s="572"/>
      <c r="W228" s="582"/>
      <c r="X228" s="575"/>
      <c r="Y228" s="580">
        <v>0</v>
      </c>
      <c r="Z228" s="580">
        <v>0</v>
      </c>
      <c r="AA228" s="567" t="str">
        <f t="shared" si="24"/>
        <v>No hay Programación</v>
      </c>
      <c r="AB228" s="568" t="str">
        <f t="shared" si="25"/>
        <v>De acuerdo con lo programado</v>
      </c>
      <c r="AC228" s="575"/>
      <c r="AD228" s="575">
        <v>0</v>
      </c>
      <c r="AE228" s="575">
        <v>0</v>
      </c>
      <c r="AF228" s="567" t="str">
        <f t="shared" si="20"/>
        <v>No hay Programación</v>
      </c>
      <c r="AG228" s="568" t="str">
        <f t="shared" si="21"/>
        <v>De acuerdo con lo programado</v>
      </c>
      <c r="AH228" s="575"/>
      <c r="AI228" s="575"/>
      <c r="AJ228" s="575"/>
      <c r="AK228" s="576"/>
      <c r="AL228" s="576"/>
      <c r="AM228" s="575"/>
      <c r="AN228" s="575"/>
      <c r="AO228" s="575"/>
      <c r="AP228" s="575"/>
      <c r="AQ228" s="575"/>
    </row>
    <row r="229" spans="1:43" ht="35.25" customHeight="1" thickTop="1" thickBot="1">
      <c r="A229" s="563">
        <v>16.12</v>
      </c>
      <c r="B229" s="564"/>
      <c r="C229" s="564"/>
      <c r="D229" s="564"/>
      <c r="E229" s="564"/>
      <c r="F229" s="587" t="s">
        <v>1329</v>
      </c>
      <c r="G229" s="588">
        <v>1</v>
      </c>
      <c r="H229" s="588">
        <v>0</v>
      </c>
      <c r="I229" s="567">
        <f t="shared" si="22"/>
        <v>0</v>
      </c>
      <c r="J229" s="568" t="str">
        <f t="shared" si="23"/>
        <v>En riesgo cumplimiento</v>
      </c>
      <c r="K229" s="588"/>
      <c r="L229" s="581"/>
      <c r="M229" s="579"/>
      <c r="N229" s="572"/>
      <c r="O229" s="582"/>
      <c r="P229" s="581"/>
      <c r="Q229" s="579"/>
      <c r="R229" s="572"/>
      <c r="S229" s="582"/>
      <c r="T229" s="583"/>
      <c r="U229" s="579"/>
      <c r="V229" s="572"/>
      <c r="W229" s="582"/>
      <c r="X229" s="575"/>
      <c r="Y229" s="580">
        <v>2</v>
      </c>
      <c r="Z229" s="580">
        <v>0</v>
      </c>
      <c r="AA229" s="567">
        <f t="shared" si="24"/>
        <v>0</v>
      </c>
      <c r="AB229" s="568" t="str">
        <f t="shared" si="25"/>
        <v>En riesgo cumplimiento</v>
      </c>
      <c r="AC229" s="575"/>
      <c r="AD229" s="575"/>
      <c r="AE229" s="575"/>
      <c r="AF229" s="576"/>
      <c r="AG229" s="576"/>
      <c r="AH229" s="575"/>
      <c r="AI229" s="575"/>
      <c r="AJ229" s="575"/>
      <c r="AK229" s="576"/>
      <c r="AL229" s="576"/>
      <c r="AM229" s="575"/>
      <c r="AN229" s="575"/>
      <c r="AO229" s="575"/>
      <c r="AP229" s="575"/>
      <c r="AQ229" s="575"/>
    </row>
    <row r="230" spans="1:43" ht="35.25" customHeight="1" thickTop="1" thickBot="1">
      <c r="A230" s="563">
        <v>16.12</v>
      </c>
      <c r="B230" s="564"/>
      <c r="C230" s="564"/>
      <c r="D230" s="564"/>
      <c r="E230" s="564"/>
      <c r="F230" s="587" t="s">
        <v>1329</v>
      </c>
      <c r="G230" s="588">
        <v>0</v>
      </c>
      <c r="H230" s="588">
        <v>0</v>
      </c>
      <c r="I230" s="567" t="str">
        <f t="shared" si="22"/>
        <v>No hay Programación</v>
      </c>
      <c r="J230" s="568" t="str">
        <f t="shared" si="23"/>
        <v>De acuerdo con lo programado</v>
      </c>
      <c r="K230" s="588"/>
      <c r="L230" s="581"/>
      <c r="M230" s="579"/>
      <c r="N230" s="572"/>
      <c r="O230" s="582"/>
      <c r="P230" s="581"/>
      <c r="Q230" s="579"/>
      <c r="R230" s="572"/>
      <c r="S230" s="582"/>
      <c r="T230" s="583"/>
      <c r="U230" s="579"/>
      <c r="V230" s="572"/>
      <c r="W230" s="582"/>
      <c r="X230" s="575"/>
      <c r="Y230" s="580">
        <v>0</v>
      </c>
      <c r="Z230" s="580">
        <v>0</v>
      </c>
      <c r="AA230" s="567" t="str">
        <f t="shared" si="24"/>
        <v>No hay Programación</v>
      </c>
      <c r="AB230" s="568" t="str">
        <f t="shared" si="25"/>
        <v>De acuerdo con lo programado</v>
      </c>
      <c r="AC230" s="575"/>
      <c r="AD230" s="575">
        <v>2</v>
      </c>
      <c r="AE230" s="575">
        <v>2</v>
      </c>
      <c r="AF230" s="567">
        <f t="shared" ref="AF230:AF247" si="26">IF(AE230="","No hay ejecución",IF(AND(AD230=0),"No hay Programación", AE230/AD230))</f>
        <v>1</v>
      </c>
      <c r="AG230" s="568" t="str">
        <f t="shared" ref="AG230:AG247" si="27">IF(AF230="No hay ejecución","NA",IF(AF230&gt;=90%,"De acuerdo con lo programado",IF(AF230&gt;=51%,"Atraso Leve",IF(AF230&lt;=50%,"En riesgo cumplimiento"))))</f>
        <v>De acuerdo con lo programado</v>
      </c>
      <c r="AH230" s="575"/>
      <c r="AI230" s="575"/>
      <c r="AJ230" s="575"/>
      <c r="AK230" s="576"/>
      <c r="AL230" s="576"/>
      <c r="AM230" s="575"/>
      <c r="AN230" s="575"/>
      <c r="AO230" s="575"/>
      <c r="AP230" s="575"/>
      <c r="AQ230" s="575"/>
    </row>
    <row r="231" spans="1:43" ht="35.25" customHeight="1" thickTop="1" thickBot="1">
      <c r="A231" s="563">
        <v>16.12</v>
      </c>
      <c r="B231" s="564"/>
      <c r="C231" s="564"/>
      <c r="D231" s="564"/>
      <c r="E231" s="564"/>
      <c r="F231" s="587" t="s">
        <v>1329</v>
      </c>
      <c r="G231" s="588">
        <v>0</v>
      </c>
      <c r="H231" s="588">
        <v>0</v>
      </c>
      <c r="I231" s="567" t="str">
        <f t="shared" si="22"/>
        <v>No hay Programación</v>
      </c>
      <c r="J231" s="568" t="str">
        <f t="shared" si="23"/>
        <v>De acuerdo con lo programado</v>
      </c>
      <c r="K231" s="588"/>
      <c r="L231" s="581"/>
      <c r="M231" s="579"/>
      <c r="N231" s="572"/>
      <c r="O231" s="582"/>
      <c r="P231" s="581"/>
      <c r="Q231" s="579"/>
      <c r="R231" s="572"/>
      <c r="S231" s="582"/>
      <c r="T231" s="583"/>
      <c r="U231" s="579"/>
      <c r="V231" s="572"/>
      <c r="W231" s="582"/>
      <c r="X231" s="575"/>
      <c r="Y231" s="580">
        <v>0</v>
      </c>
      <c r="Z231" s="580">
        <v>0</v>
      </c>
      <c r="AA231" s="567" t="str">
        <f t="shared" si="24"/>
        <v>No hay Programación</v>
      </c>
      <c r="AB231" s="568" t="str">
        <f t="shared" si="25"/>
        <v>De acuerdo con lo programado</v>
      </c>
      <c r="AC231" s="575"/>
      <c r="AD231" s="575">
        <v>0</v>
      </c>
      <c r="AE231" s="575">
        <v>0</v>
      </c>
      <c r="AF231" s="567" t="str">
        <f t="shared" si="26"/>
        <v>No hay Programación</v>
      </c>
      <c r="AG231" s="568" t="str">
        <f t="shared" si="27"/>
        <v>De acuerdo con lo programado</v>
      </c>
      <c r="AH231" s="575"/>
      <c r="AI231" s="575"/>
      <c r="AJ231" s="575"/>
      <c r="AK231" s="576"/>
      <c r="AL231" s="576"/>
      <c r="AM231" s="575"/>
      <c r="AN231" s="575"/>
      <c r="AO231" s="575"/>
      <c r="AP231" s="575"/>
      <c r="AQ231" s="575"/>
    </row>
    <row r="232" spans="1:43" ht="35.25" customHeight="1" thickTop="1" thickBot="1">
      <c r="A232" s="563">
        <v>16.13</v>
      </c>
      <c r="B232" s="564"/>
      <c r="C232" s="564"/>
      <c r="D232" s="564"/>
      <c r="E232" s="564"/>
      <c r="F232" s="577" t="s">
        <v>1330</v>
      </c>
      <c r="G232" s="578">
        <v>0</v>
      </c>
      <c r="H232" s="578">
        <v>0</v>
      </c>
      <c r="I232" s="567" t="str">
        <f t="shared" si="22"/>
        <v>No hay Programación</v>
      </c>
      <c r="J232" s="568" t="str">
        <f t="shared" si="23"/>
        <v>De acuerdo con lo programado</v>
      </c>
      <c r="K232" s="578"/>
      <c r="L232" s="581"/>
      <c r="M232" s="579"/>
      <c r="N232" s="572"/>
      <c r="O232" s="582"/>
      <c r="P232" s="581"/>
      <c r="Q232" s="579"/>
      <c r="R232" s="572"/>
      <c r="S232" s="582"/>
      <c r="T232" s="583"/>
      <c r="U232" s="579"/>
      <c r="V232" s="572"/>
      <c r="W232" s="582"/>
      <c r="X232" s="575"/>
      <c r="Y232" s="580">
        <v>0</v>
      </c>
      <c r="Z232" s="580">
        <v>0</v>
      </c>
      <c r="AA232" s="567" t="str">
        <f t="shared" si="24"/>
        <v>No hay Programación</v>
      </c>
      <c r="AB232" s="568" t="str">
        <f t="shared" si="25"/>
        <v>De acuerdo con lo programado</v>
      </c>
      <c r="AC232" s="575"/>
      <c r="AD232" s="575">
        <v>0</v>
      </c>
      <c r="AE232" s="575">
        <v>0</v>
      </c>
      <c r="AF232" s="567" t="str">
        <f t="shared" si="26"/>
        <v>No hay Programación</v>
      </c>
      <c r="AG232" s="568" t="str">
        <f t="shared" si="27"/>
        <v>De acuerdo con lo programado</v>
      </c>
      <c r="AH232" s="575"/>
      <c r="AI232" s="575"/>
      <c r="AJ232" s="575"/>
      <c r="AK232" s="576"/>
      <c r="AL232" s="576"/>
      <c r="AM232" s="575"/>
      <c r="AN232" s="575"/>
      <c r="AO232" s="575"/>
      <c r="AP232" s="575"/>
      <c r="AQ232" s="575"/>
    </row>
    <row r="233" spans="1:43" ht="35.25" customHeight="1" thickTop="1" thickBot="1">
      <c r="A233" s="563">
        <v>16.14</v>
      </c>
      <c r="B233" s="564"/>
      <c r="C233" s="564"/>
      <c r="D233" s="564"/>
      <c r="E233" s="564"/>
      <c r="F233" s="577" t="s">
        <v>1331</v>
      </c>
      <c r="G233" s="578">
        <v>0</v>
      </c>
      <c r="H233" s="578">
        <v>0</v>
      </c>
      <c r="I233" s="567" t="str">
        <f t="shared" si="22"/>
        <v>No hay Programación</v>
      </c>
      <c r="J233" s="568" t="str">
        <f t="shared" si="23"/>
        <v>De acuerdo con lo programado</v>
      </c>
      <c r="K233" s="578"/>
      <c r="L233" s="581"/>
      <c r="M233" s="579"/>
      <c r="N233" s="572"/>
      <c r="O233" s="582"/>
      <c r="P233" s="581"/>
      <c r="Q233" s="579"/>
      <c r="R233" s="572"/>
      <c r="S233" s="582"/>
      <c r="T233" s="583"/>
      <c r="U233" s="579"/>
      <c r="V233" s="572"/>
      <c r="W233" s="582"/>
      <c r="X233" s="575"/>
      <c r="Y233" s="580">
        <v>0</v>
      </c>
      <c r="Z233" s="580">
        <v>0</v>
      </c>
      <c r="AA233" s="567" t="str">
        <f t="shared" si="24"/>
        <v>No hay Programación</v>
      </c>
      <c r="AB233" s="568" t="str">
        <f t="shared" si="25"/>
        <v>De acuerdo con lo programado</v>
      </c>
      <c r="AC233" s="575"/>
      <c r="AD233" s="575">
        <v>4</v>
      </c>
      <c r="AE233" s="575">
        <v>2</v>
      </c>
      <c r="AF233" s="567">
        <f t="shared" si="26"/>
        <v>0.5</v>
      </c>
      <c r="AG233" s="568" t="str">
        <f t="shared" si="27"/>
        <v>En riesgo cumplimiento</v>
      </c>
      <c r="AH233" s="575"/>
      <c r="AI233" s="575"/>
      <c r="AJ233" s="575"/>
      <c r="AK233" s="576"/>
      <c r="AL233" s="576"/>
      <c r="AM233" s="575"/>
      <c r="AN233" s="575"/>
      <c r="AO233" s="575"/>
      <c r="AP233" s="575"/>
      <c r="AQ233" s="575"/>
    </row>
    <row r="234" spans="1:43" ht="35.25" customHeight="1" thickTop="1" thickBot="1">
      <c r="A234" s="563">
        <v>16.14</v>
      </c>
      <c r="B234" s="564"/>
      <c r="C234" s="564"/>
      <c r="D234" s="564"/>
      <c r="E234" s="564"/>
      <c r="F234" s="577" t="s">
        <v>1331</v>
      </c>
      <c r="G234" s="578">
        <v>0</v>
      </c>
      <c r="H234" s="578">
        <v>0</v>
      </c>
      <c r="I234" s="567" t="str">
        <f t="shared" si="22"/>
        <v>No hay Programación</v>
      </c>
      <c r="J234" s="568" t="str">
        <f t="shared" si="23"/>
        <v>De acuerdo con lo programado</v>
      </c>
      <c r="K234" s="578"/>
      <c r="L234" s="581"/>
      <c r="M234" s="579"/>
      <c r="N234" s="572"/>
      <c r="O234" s="582"/>
      <c r="P234" s="581"/>
      <c r="Q234" s="579"/>
      <c r="R234" s="572"/>
      <c r="S234" s="582"/>
      <c r="T234" s="583"/>
      <c r="U234" s="579"/>
      <c r="V234" s="572"/>
      <c r="W234" s="582"/>
      <c r="X234" s="575"/>
      <c r="Y234" s="580">
        <v>0</v>
      </c>
      <c r="Z234" s="580">
        <v>0</v>
      </c>
      <c r="AA234" s="567" t="str">
        <f t="shared" si="24"/>
        <v>No hay Programación</v>
      </c>
      <c r="AB234" s="568" t="str">
        <f t="shared" si="25"/>
        <v>De acuerdo con lo programado</v>
      </c>
      <c r="AC234" s="575"/>
      <c r="AD234" s="575">
        <v>0</v>
      </c>
      <c r="AE234" s="575">
        <v>0</v>
      </c>
      <c r="AF234" s="567" t="str">
        <f t="shared" si="26"/>
        <v>No hay Programación</v>
      </c>
      <c r="AG234" s="568" t="str">
        <f t="shared" si="27"/>
        <v>De acuerdo con lo programado</v>
      </c>
      <c r="AH234" s="575"/>
      <c r="AI234" s="575"/>
      <c r="AJ234" s="575"/>
      <c r="AK234" s="576"/>
      <c r="AL234" s="576"/>
      <c r="AM234" s="575"/>
      <c r="AN234" s="575"/>
      <c r="AO234" s="575"/>
      <c r="AP234" s="575"/>
      <c r="AQ234" s="575"/>
    </row>
    <row r="235" spans="1:43" ht="35.25" customHeight="1" thickTop="1" thickBot="1">
      <c r="A235" s="563">
        <v>16.14</v>
      </c>
      <c r="B235" s="564"/>
      <c r="C235" s="564"/>
      <c r="D235" s="564"/>
      <c r="E235" s="564"/>
      <c r="F235" s="577" t="s">
        <v>1331</v>
      </c>
      <c r="G235" s="578">
        <v>0</v>
      </c>
      <c r="H235" s="578">
        <v>0</v>
      </c>
      <c r="I235" s="567" t="str">
        <f t="shared" si="22"/>
        <v>No hay Programación</v>
      </c>
      <c r="J235" s="568" t="str">
        <f t="shared" si="23"/>
        <v>De acuerdo con lo programado</v>
      </c>
      <c r="K235" s="578"/>
      <c r="L235" s="581"/>
      <c r="M235" s="579"/>
      <c r="N235" s="572"/>
      <c r="O235" s="582"/>
      <c r="P235" s="581"/>
      <c r="Q235" s="579"/>
      <c r="R235" s="572"/>
      <c r="S235" s="582"/>
      <c r="T235" s="583"/>
      <c r="U235" s="579"/>
      <c r="V235" s="572"/>
      <c r="W235" s="582"/>
      <c r="X235" s="575"/>
      <c r="Y235" s="580">
        <v>0</v>
      </c>
      <c r="Z235" s="580">
        <v>0</v>
      </c>
      <c r="AA235" s="567" t="str">
        <f t="shared" si="24"/>
        <v>No hay Programación</v>
      </c>
      <c r="AB235" s="568" t="str">
        <f t="shared" si="25"/>
        <v>De acuerdo con lo programado</v>
      </c>
      <c r="AC235" s="575"/>
      <c r="AD235" s="575">
        <v>0</v>
      </c>
      <c r="AE235" s="575">
        <v>0</v>
      </c>
      <c r="AF235" s="567" t="str">
        <f t="shared" si="26"/>
        <v>No hay Programación</v>
      </c>
      <c r="AG235" s="568" t="str">
        <f t="shared" si="27"/>
        <v>De acuerdo con lo programado</v>
      </c>
      <c r="AH235" s="575"/>
      <c r="AI235" s="575"/>
      <c r="AJ235" s="575"/>
      <c r="AK235" s="576"/>
      <c r="AL235" s="576"/>
      <c r="AM235" s="575"/>
      <c r="AN235" s="575"/>
      <c r="AO235" s="575"/>
      <c r="AP235" s="575"/>
      <c r="AQ235" s="575"/>
    </row>
    <row r="236" spans="1:43" ht="35.25" customHeight="1" thickTop="1" thickBot="1">
      <c r="A236" s="563">
        <v>16.149999999999999</v>
      </c>
      <c r="B236" s="564"/>
      <c r="C236" s="564"/>
      <c r="D236" s="564"/>
      <c r="E236" s="564"/>
      <c r="F236" s="577" t="s">
        <v>1332</v>
      </c>
      <c r="G236" s="578">
        <v>0</v>
      </c>
      <c r="H236" s="578">
        <v>0</v>
      </c>
      <c r="I236" s="567" t="str">
        <f t="shared" si="22"/>
        <v>No hay Programación</v>
      </c>
      <c r="J236" s="568" t="str">
        <f t="shared" si="23"/>
        <v>De acuerdo con lo programado</v>
      </c>
      <c r="K236" s="578"/>
      <c r="L236" s="581"/>
      <c r="M236" s="579"/>
      <c r="N236" s="572"/>
      <c r="O236" s="582"/>
      <c r="P236" s="581"/>
      <c r="Q236" s="579"/>
      <c r="R236" s="572"/>
      <c r="S236" s="582"/>
      <c r="T236" s="583"/>
      <c r="U236" s="579"/>
      <c r="V236" s="572"/>
      <c r="W236" s="582"/>
      <c r="X236" s="575"/>
      <c r="Y236" s="580">
        <v>0</v>
      </c>
      <c r="Z236" s="580">
        <v>0</v>
      </c>
      <c r="AA236" s="567" t="str">
        <f t="shared" si="24"/>
        <v>No hay Programación</v>
      </c>
      <c r="AB236" s="568" t="str">
        <f t="shared" si="25"/>
        <v>De acuerdo con lo programado</v>
      </c>
      <c r="AC236" s="575"/>
      <c r="AD236" s="575">
        <v>0</v>
      </c>
      <c r="AE236" s="575">
        <v>0</v>
      </c>
      <c r="AF236" s="567" t="str">
        <f t="shared" si="26"/>
        <v>No hay Programación</v>
      </c>
      <c r="AG236" s="568" t="str">
        <f t="shared" si="27"/>
        <v>De acuerdo con lo programado</v>
      </c>
      <c r="AH236" s="575"/>
      <c r="AI236" s="575"/>
      <c r="AJ236" s="575"/>
      <c r="AK236" s="576"/>
      <c r="AL236" s="576"/>
      <c r="AM236" s="575"/>
      <c r="AN236" s="575"/>
      <c r="AO236" s="575"/>
      <c r="AP236" s="575"/>
      <c r="AQ236" s="575"/>
    </row>
    <row r="237" spans="1:43" ht="35.25" customHeight="1" thickTop="1" thickBot="1">
      <c r="A237" s="563">
        <v>16.149999999999999</v>
      </c>
      <c r="B237" s="564"/>
      <c r="C237" s="564"/>
      <c r="D237" s="564"/>
      <c r="E237" s="564"/>
      <c r="F237" s="577" t="s">
        <v>1332</v>
      </c>
      <c r="G237" s="578">
        <v>0</v>
      </c>
      <c r="H237" s="578">
        <v>0</v>
      </c>
      <c r="I237" s="567" t="str">
        <f t="shared" si="22"/>
        <v>No hay Programación</v>
      </c>
      <c r="J237" s="568" t="str">
        <f t="shared" si="23"/>
        <v>De acuerdo con lo programado</v>
      </c>
      <c r="K237" s="578"/>
      <c r="L237" s="581"/>
      <c r="M237" s="579"/>
      <c r="N237" s="572"/>
      <c r="O237" s="582"/>
      <c r="P237" s="581"/>
      <c r="Q237" s="579"/>
      <c r="R237" s="572"/>
      <c r="S237" s="582"/>
      <c r="T237" s="583"/>
      <c r="U237" s="579"/>
      <c r="V237" s="572"/>
      <c r="W237" s="582"/>
      <c r="X237" s="575"/>
      <c r="Y237" s="580">
        <v>0</v>
      </c>
      <c r="Z237" s="580">
        <v>0</v>
      </c>
      <c r="AA237" s="567" t="str">
        <f t="shared" si="24"/>
        <v>No hay Programación</v>
      </c>
      <c r="AB237" s="568" t="str">
        <f t="shared" si="25"/>
        <v>De acuerdo con lo programado</v>
      </c>
      <c r="AC237" s="575"/>
      <c r="AD237" s="575">
        <v>0</v>
      </c>
      <c r="AE237" s="575">
        <v>0</v>
      </c>
      <c r="AF237" s="567" t="str">
        <f t="shared" si="26"/>
        <v>No hay Programación</v>
      </c>
      <c r="AG237" s="568" t="str">
        <f t="shared" si="27"/>
        <v>De acuerdo con lo programado</v>
      </c>
      <c r="AH237" s="575"/>
      <c r="AI237" s="575"/>
      <c r="AJ237" s="575"/>
      <c r="AK237" s="576"/>
      <c r="AL237" s="576"/>
      <c r="AM237" s="575"/>
      <c r="AN237" s="575"/>
      <c r="AO237" s="575"/>
      <c r="AP237" s="575"/>
      <c r="AQ237" s="575"/>
    </row>
    <row r="238" spans="1:43" ht="35.25" customHeight="1" thickTop="1" thickBot="1">
      <c r="A238" s="563">
        <v>16.16</v>
      </c>
      <c r="B238" s="564"/>
      <c r="C238" s="564"/>
      <c r="D238" s="564"/>
      <c r="E238" s="564"/>
      <c r="F238" s="577" t="s">
        <v>1333</v>
      </c>
      <c r="G238" s="578">
        <v>5</v>
      </c>
      <c r="H238" s="578">
        <v>3</v>
      </c>
      <c r="I238" s="567">
        <f t="shared" si="22"/>
        <v>0.6</v>
      </c>
      <c r="J238" s="568" t="str">
        <f t="shared" si="23"/>
        <v>Atraso Leve</v>
      </c>
      <c r="K238" s="578"/>
      <c r="L238" s="581"/>
      <c r="M238" s="579"/>
      <c r="N238" s="572"/>
      <c r="O238" s="582"/>
      <c r="P238" s="581"/>
      <c r="Q238" s="579"/>
      <c r="R238" s="572"/>
      <c r="S238" s="582"/>
      <c r="T238" s="583"/>
      <c r="U238" s="579"/>
      <c r="V238" s="572"/>
      <c r="W238" s="582"/>
      <c r="X238" s="575"/>
      <c r="Y238" s="580">
        <v>5</v>
      </c>
      <c r="Z238" s="580">
        <v>6</v>
      </c>
      <c r="AA238" s="567">
        <f t="shared" si="24"/>
        <v>1.2</v>
      </c>
      <c r="AB238" s="568" t="str">
        <f t="shared" si="25"/>
        <v>De acuerdo con lo programado</v>
      </c>
      <c r="AC238" s="575"/>
      <c r="AD238" s="575">
        <v>8</v>
      </c>
      <c r="AE238" s="575">
        <v>7</v>
      </c>
      <c r="AF238" s="567">
        <f t="shared" si="26"/>
        <v>0.875</v>
      </c>
      <c r="AG238" s="568" t="str">
        <f t="shared" si="27"/>
        <v>Atraso Leve</v>
      </c>
      <c r="AH238" s="575"/>
      <c r="AI238" s="575"/>
      <c r="AJ238" s="575"/>
      <c r="AK238" s="576"/>
      <c r="AL238" s="576"/>
      <c r="AM238" s="575"/>
      <c r="AN238" s="575"/>
      <c r="AO238" s="575"/>
      <c r="AP238" s="575"/>
      <c r="AQ238" s="575"/>
    </row>
    <row r="239" spans="1:43" ht="35.25" customHeight="1" thickTop="1" thickBot="1">
      <c r="A239" s="563">
        <v>16.170000000000002</v>
      </c>
      <c r="B239" s="564"/>
      <c r="C239" s="564"/>
      <c r="D239" s="564"/>
      <c r="E239" s="564"/>
      <c r="F239" s="577" t="s">
        <v>1334</v>
      </c>
      <c r="G239" s="578">
        <v>195</v>
      </c>
      <c r="H239" s="578">
        <v>21</v>
      </c>
      <c r="I239" s="567">
        <f t="shared" si="22"/>
        <v>0.1076923076923077</v>
      </c>
      <c r="J239" s="568" t="str">
        <f t="shared" si="23"/>
        <v>En riesgo cumplimiento</v>
      </c>
      <c r="K239" s="578"/>
      <c r="L239" s="581"/>
      <c r="M239" s="579"/>
      <c r="N239" s="572"/>
      <c r="O239" s="582"/>
      <c r="P239" s="581"/>
      <c r="Q239" s="579"/>
      <c r="R239" s="572"/>
      <c r="S239" s="582"/>
      <c r="T239" s="583"/>
      <c r="U239" s="579"/>
      <c r="V239" s="572"/>
      <c r="W239" s="582"/>
      <c r="X239" s="575"/>
      <c r="Y239" s="580">
        <v>155</v>
      </c>
      <c r="Z239" s="580">
        <v>128</v>
      </c>
      <c r="AA239" s="567">
        <f t="shared" si="24"/>
        <v>0.82580645161290323</v>
      </c>
      <c r="AB239" s="568" t="str">
        <f t="shared" si="25"/>
        <v>Atraso Leve</v>
      </c>
      <c r="AC239" s="575"/>
      <c r="AD239" s="575">
        <v>65</v>
      </c>
      <c r="AE239" s="575">
        <v>97</v>
      </c>
      <c r="AF239" s="567">
        <f t="shared" si="26"/>
        <v>1.4923076923076923</v>
      </c>
      <c r="AG239" s="568" t="str">
        <f t="shared" si="27"/>
        <v>De acuerdo con lo programado</v>
      </c>
      <c r="AH239" s="575"/>
      <c r="AI239" s="575"/>
      <c r="AJ239" s="575"/>
      <c r="AK239" s="576"/>
      <c r="AL239" s="576"/>
      <c r="AM239" s="575"/>
      <c r="AN239" s="575"/>
      <c r="AO239" s="575"/>
      <c r="AP239" s="575"/>
      <c r="AQ239" s="575"/>
    </row>
    <row r="240" spans="1:43" ht="35.25" customHeight="1" thickTop="1" thickBot="1">
      <c r="A240" s="563">
        <v>16.170000000000002</v>
      </c>
      <c r="B240" s="564"/>
      <c r="C240" s="564"/>
      <c r="D240" s="564"/>
      <c r="E240" s="564"/>
      <c r="F240" s="577" t="s">
        <v>1334</v>
      </c>
      <c r="G240" s="578">
        <v>0</v>
      </c>
      <c r="H240" s="578">
        <v>0</v>
      </c>
      <c r="I240" s="567" t="str">
        <f t="shared" si="22"/>
        <v>No hay Programación</v>
      </c>
      <c r="J240" s="568" t="str">
        <f t="shared" si="23"/>
        <v>De acuerdo con lo programado</v>
      </c>
      <c r="K240" s="578"/>
      <c r="L240" s="581"/>
      <c r="M240" s="579"/>
      <c r="N240" s="572"/>
      <c r="O240" s="582"/>
      <c r="P240" s="581"/>
      <c r="Q240" s="579"/>
      <c r="R240" s="572"/>
      <c r="S240" s="582"/>
      <c r="T240" s="583"/>
      <c r="U240" s="579"/>
      <c r="V240" s="572"/>
      <c r="W240" s="582"/>
      <c r="X240" s="575"/>
      <c r="Y240" s="580">
        <v>0</v>
      </c>
      <c r="Z240" s="580">
        <v>0</v>
      </c>
      <c r="AA240" s="567" t="str">
        <f t="shared" si="24"/>
        <v>No hay Programación</v>
      </c>
      <c r="AB240" s="568" t="str">
        <f t="shared" si="25"/>
        <v>De acuerdo con lo programado</v>
      </c>
      <c r="AC240" s="575"/>
      <c r="AD240" s="575">
        <v>0</v>
      </c>
      <c r="AE240" s="575">
        <v>0</v>
      </c>
      <c r="AF240" s="567" t="str">
        <f t="shared" si="26"/>
        <v>No hay Programación</v>
      </c>
      <c r="AG240" s="568" t="str">
        <f t="shared" si="27"/>
        <v>De acuerdo con lo programado</v>
      </c>
      <c r="AH240" s="575"/>
      <c r="AI240" s="575"/>
      <c r="AJ240" s="575"/>
      <c r="AK240" s="576"/>
      <c r="AL240" s="576"/>
      <c r="AM240" s="575"/>
      <c r="AN240" s="575"/>
      <c r="AO240" s="575"/>
      <c r="AP240" s="575"/>
      <c r="AQ240" s="575"/>
    </row>
    <row r="241" spans="1:43" ht="35.25" customHeight="1" thickTop="1" thickBot="1">
      <c r="A241" s="563">
        <v>16.170000000000002</v>
      </c>
      <c r="B241" s="564"/>
      <c r="C241" s="564"/>
      <c r="D241" s="564"/>
      <c r="E241" s="564"/>
      <c r="F241" s="577" t="s">
        <v>1334</v>
      </c>
      <c r="G241" s="578">
        <v>0</v>
      </c>
      <c r="H241" s="578">
        <v>0</v>
      </c>
      <c r="I241" s="567" t="str">
        <f t="shared" si="22"/>
        <v>No hay Programación</v>
      </c>
      <c r="J241" s="568" t="str">
        <f t="shared" si="23"/>
        <v>De acuerdo con lo programado</v>
      </c>
      <c r="K241" s="578"/>
      <c r="L241" s="581"/>
      <c r="M241" s="579"/>
      <c r="N241" s="572"/>
      <c r="O241" s="582"/>
      <c r="P241" s="581"/>
      <c r="Q241" s="579"/>
      <c r="R241" s="572"/>
      <c r="S241" s="582"/>
      <c r="T241" s="583"/>
      <c r="U241" s="579"/>
      <c r="V241" s="572"/>
      <c r="W241" s="582"/>
      <c r="X241" s="575"/>
      <c r="Y241" s="580">
        <v>0</v>
      </c>
      <c r="Z241" s="580">
        <v>0</v>
      </c>
      <c r="AA241" s="567" t="str">
        <f t="shared" si="24"/>
        <v>No hay Programación</v>
      </c>
      <c r="AB241" s="568" t="str">
        <f t="shared" si="25"/>
        <v>De acuerdo con lo programado</v>
      </c>
      <c r="AC241" s="575"/>
      <c r="AD241" s="575">
        <v>0</v>
      </c>
      <c r="AE241" s="575">
        <v>0</v>
      </c>
      <c r="AF241" s="567" t="str">
        <f t="shared" si="26"/>
        <v>No hay Programación</v>
      </c>
      <c r="AG241" s="568" t="str">
        <f t="shared" si="27"/>
        <v>De acuerdo con lo programado</v>
      </c>
      <c r="AH241" s="575"/>
      <c r="AI241" s="575"/>
      <c r="AJ241" s="575"/>
      <c r="AK241" s="576"/>
      <c r="AL241" s="576"/>
      <c r="AM241" s="575"/>
      <c r="AN241" s="575"/>
      <c r="AO241" s="575"/>
      <c r="AP241" s="575"/>
      <c r="AQ241" s="575"/>
    </row>
    <row r="242" spans="1:43" ht="35.25" customHeight="1" thickTop="1" thickBot="1">
      <c r="A242" s="563">
        <v>16.170000000000002</v>
      </c>
      <c r="B242" s="564"/>
      <c r="C242" s="564"/>
      <c r="D242" s="564"/>
      <c r="E242" s="564"/>
      <c r="F242" s="577" t="s">
        <v>1334</v>
      </c>
      <c r="G242" s="578">
        <v>0</v>
      </c>
      <c r="H242" s="578">
        <v>0</v>
      </c>
      <c r="I242" s="567" t="str">
        <f t="shared" si="22"/>
        <v>No hay Programación</v>
      </c>
      <c r="J242" s="568" t="str">
        <f t="shared" si="23"/>
        <v>De acuerdo con lo programado</v>
      </c>
      <c r="K242" s="578"/>
      <c r="L242" s="581"/>
      <c r="M242" s="579"/>
      <c r="N242" s="572"/>
      <c r="O242" s="582"/>
      <c r="P242" s="581"/>
      <c r="Q242" s="579"/>
      <c r="R242" s="572"/>
      <c r="S242" s="582"/>
      <c r="T242" s="583"/>
      <c r="U242" s="579"/>
      <c r="V242" s="572"/>
      <c r="W242" s="582"/>
      <c r="X242" s="575"/>
      <c r="Y242" s="580">
        <v>0</v>
      </c>
      <c r="Z242" s="580">
        <v>0</v>
      </c>
      <c r="AA242" s="567" t="str">
        <f t="shared" si="24"/>
        <v>No hay Programación</v>
      </c>
      <c r="AB242" s="568" t="str">
        <f t="shared" si="25"/>
        <v>De acuerdo con lo programado</v>
      </c>
      <c r="AC242" s="575"/>
      <c r="AD242" s="575">
        <v>0</v>
      </c>
      <c r="AE242" s="575">
        <v>0</v>
      </c>
      <c r="AF242" s="567" t="str">
        <f t="shared" si="26"/>
        <v>No hay Programación</v>
      </c>
      <c r="AG242" s="568" t="str">
        <f t="shared" si="27"/>
        <v>De acuerdo con lo programado</v>
      </c>
      <c r="AH242" s="575"/>
      <c r="AI242" s="575"/>
      <c r="AJ242" s="575"/>
      <c r="AK242" s="576"/>
      <c r="AL242" s="576"/>
      <c r="AM242" s="575"/>
      <c r="AN242" s="575"/>
      <c r="AO242" s="575"/>
      <c r="AP242" s="575"/>
      <c r="AQ242" s="575"/>
    </row>
    <row r="243" spans="1:43" ht="35.25" customHeight="1" thickTop="1" thickBot="1">
      <c r="A243" s="563">
        <v>16.170000000000002</v>
      </c>
      <c r="B243" s="564"/>
      <c r="C243" s="564"/>
      <c r="D243" s="564"/>
      <c r="E243" s="564"/>
      <c r="F243" s="577" t="s">
        <v>1334</v>
      </c>
      <c r="G243" s="578">
        <v>0</v>
      </c>
      <c r="H243" s="578">
        <v>0</v>
      </c>
      <c r="I243" s="567" t="str">
        <f t="shared" si="22"/>
        <v>No hay Programación</v>
      </c>
      <c r="J243" s="568" t="str">
        <f t="shared" si="23"/>
        <v>De acuerdo con lo programado</v>
      </c>
      <c r="K243" s="578"/>
      <c r="L243" s="581"/>
      <c r="M243" s="579"/>
      <c r="N243" s="572"/>
      <c r="O243" s="582"/>
      <c r="P243" s="581"/>
      <c r="Q243" s="579"/>
      <c r="R243" s="572"/>
      <c r="S243" s="582"/>
      <c r="T243" s="583"/>
      <c r="U243" s="579"/>
      <c r="V243" s="572"/>
      <c r="W243" s="582"/>
      <c r="X243" s="575"/>
      <c r="Y243" s="580">
        <v>0</v>
      </c>
      <c r="Z243" s="580">
        <v>0</v>
      </c>
      <c r="AA243" s="567" t="str">
        <f t="shared" si="24"/>
        <v>No hay Programación</v>
      </c>
      <c r="AB243" s="568" t="str">
        <f t="shared" si="25"/>
        <v>De acuerdo con lo programado</v>
      </c>
      <c r="AC243" s="575"/>
      <c r="AD243" s="575">
        <v>0</v>
      </c>
      <c r="AE243" s="575">
        <v>0</v>
      </c>
      <c r="AF243" s="567" t="str">
        <f t="shared" si="26"/>
        <v>No hay Programación</v>
      </c>
      <c r="AG243" s="568" t="str">
        <f t="shared" si="27"/>
        <v>De acuerdo con lo programado</v>
      </c>
      <c r="AH243" s="575"/>
      <c r="AI243" s="575"/>
      <c r="AJ243" s="575"/>
      <c r="AK243" s="576"/>
      <c r="AL243" s="576"/>
      <c r="AM243" s="575"/>
      <c r="AN243" s="575"/>
      <c r="AO243" s="575"/>
      <c r="AP243" s="575"/>
      <c r="AQ243" s="575"/>
    </row>
    <row r="244" spans="1:43" ht="35.25" customHeight="1" thickTop="1" thickBot="1">
      <c r="A244" s="563">
        <v>16.170000000000002</v>
      </c>
      <c r="B244" s="564"/>
      <c r="C244" s="564"/>
      <c r="D244" s="564"/>
      <c r="E244" s="564"/>
      <c r="F244" s="577" t="s">
        <v>1334</v>
      </c>
      <c r="G244" s="578">
        <v>0</v>
      </c>
      <c r="H244" s="578">
        <v>0</v>
      </c>
      <c r="I244" s="567" t="str">
        <f t="shared" si="22"/>
        <v>No hay Programación</v>
      </c>
      <c r="J244" s="568" t="str">
        <f t="shared" si="23"/>
        <v>De acuerdo con lo programado</v>
      </c>
      <c r="K244" s="578"/>
      <c r="L244" s="581"/>
      <c r="M244" s="579"/>
      <c r="N244" s="572"/>
      <c r="O244" s="582"/>
      <c r="P244" s="581"/>
      <c r="Q244" s="579"/>
      <c r="R244" s="572"/>
      <c r="S244" s="582"/>
      <c r="T244" s="583"/>
      <c r="U244" s="579"/>
      <c r="V244" s="572"/>
      <c r="W244" s="582"/>
      <c r="X244" s="575"/>
      <c r="Y244" s="580">
        <v>0</v>
      </c>
      <c r="Z244" s="580">
        <v>0</v>
      </c>
      <c r="AA244" s="567" t="str">
        <f t="shared" si="24"/>
        <v>No hay Programación</v>
      </c>
      <c r="AB244" s="568" t="str">
        <f t="shared" si="25"/>
        <v>De acuerdo con lo programado</v>
      </c>
      <c r="AC244" s="575"/>
      <c r="AD244" s="575">
        <v>0</v>
      </c>
      <c r="AE244" s="575">
        <v>0</v>
      </c>
      <c r="AF244" s="567" t="str">
        <f t="shared" si="26"/>
        <v>No hay Programación</v>
      </c>
      <c r="AG244" s="568" t="str">
        <f t="shared" si="27"/>
        <v>De acuerdo con lo programado</v>
      </c>
      <c r="AH244" s="575"/>
      <c r="AI244" s="575"/>
      <c r="AJ244" s="575"/>
      <c r="AK244" s="576"/>
      <c r="AL244" s="576"/>
      <c r="AM244" s="575"/>
      <c r="AN244" s="575"/>
      <c r="AO244" s="575"/>
      <c r="AP244" s="575"/>
      <c r="AQ244" s="575"/>
    </row>
    <row r="245" spans="1:43" ht="35.25" customHeight="1" thickTop="1" thickBot="1">
      <c r="A245" s="563">
        <v>16.18</v>
      </c>
      <c r="B245" s="564"/>
      <c r="C245" s="564"/>
      <c r="D245" s="564"/>
      <c r="E245" s="564"/>
      <c r="F245" s="577" t="s">
        <v>1335</v>
      </c>
      <c r="G245" s="578">
        <v>0</v>
      </c>
      <c r="H245" s="578">
        <v>0</v>
      </c>
      <c r="I245" s="567" t="str">
        <f t="shared" si="22"/>
        <v>No hay Programación</v>
      </c>
      <c r="J245" s="568" t="str">
        <f t="shared" si="23"/>
        <v>De acuerdo con lo programado</v>
      </c>
      <c r="K245" s="578"/>
      <c r="L245" s="581"/>
      <c r="M245" s="579"/>
      <c r="N245" s="572"/>
      <c r="O245" s="582"/>
      <c r="P245" s="581"/>
      <c r="Q245" s="579"/>
      <c r="R245" s="572"/>
      <c r="S245" s="582"/>
      <c r="T245" s="583"/>
      <c r="U245" s="579"/>
      <c r="V245" s="572"/>
      <c r="W245" s="582"/>
      <c r="X245" s="575"/>
      <c r="Y245" s="580">
        <v>0</v>
      </c>
      <c r="Z245" s="580">
        <v>0</v>
      </c>
      <c r="AA245" s="567" t="str">
        <f t="shared" si="24"/>
        <v>No hay Programación</v>
      </c>
      <c r="AB245" s="568" t="str">
        <f t="shared" si="25"/>
        <v>De acuerdo con lo programado</v>
      </c>
      <c r="AC245" s="575"/>
      <c r="AD245" s="575">
        <v>0</v>
      </c>
      <c r="AE245" s="575">
        <v>0</v>
      </c>
      <c r="AF245" s="567" t="str">
        <f t="shared" si="26"/>
        <v>No hay Programación</v>
      </c>
      <c r="AG245" s="568" t="str">
        <f t="shared" si="27"/>
        <v>De acuerdo con lo programado</v>
      </c>
      <c r="AH245" s="575"/>
      <c r="AI245" s="575"/>
      <c r="AJ245" s="575"/>
      <c r="AK245" s="576"/>
      <c r="AL245" s="576"/>
      <c r="AM245" s="575"/>
      <c r="AN245" s="575"/>
      <c r="AO245" s="575"/>
      <c r="AP245" s="575"/>
      <c r="AQ245" s="575"/>
    </row>
    <row r="246" spans="1:43" ht="35.25" customHeight="1" thickTop="1" thickBot="1">
      <c r="A246" s="563">
        <v>16.18</v>
      </c>
      <c r="B246" s="564"/>
      <c r="C246" s="564"/>
      <c r="D246" s="564"/>
      <c r="E246" s="564"/>
      <c r="F246" s="577" t="s">
        <v>1335</v>
      </c>
      <c r="G246" s="578">
        <v>0</v>
      </c>
      <c r="H246" s="578">
        <v>0</v>
      </c>
      <c r="I246" s="567" t="str">
        <f t="shared" si="22"/>
        <v>No hay Programación</v>
      </c>
      <c r="J246" s="568" t="str">
        <f t="shared" si="23"/>
        <v>De acuerdo con lo programado</v>
      </c>
      <c r="K246" s="578"/>
      <c r="L246" s="581"/>
      <c r="M246" s="579"/>
      <c r="N246" s="572"/>
      <c r="O246" s="582"/>
      <c r="P246" s="581"/>
      <c r="Q246" s="579"/>
      <c r="R246" s="572"/>
      <c r="S246" s="582"/>
      <c r="T246" s="583"/>
      <c r="U246" s="579"/>
      <c r="V246" s="572"/>
      <c r="W246" s="582"/>
      <c r="X246" s="575"/>
      <c r="Y246" s="580">
        <v>0</v>
      </c>
      <c r="Z246" s="580">
        <v>0</v>
      </c>
      <c r="AA246" s="567" t="str">
        <f t="shared" si="24"/>
        <v>No hay Programación</v>
      </c>
      <c r="AB246" s="568" t="str">
        <f t="shared" si="25"/>
        <v>De acuerdo con lo programado</v>
      </c>
      <c r="AC246" s="575"/>
      <c r="AD246" s="575">
        <v>0</v>
      </c>
      <c r="AE246" s="575">
        <v>0</v>
      </c>
      <c r="AF246" s="567" t="str">
        <f t="shared" si="26"/>
        <v>No hay Programación</v>
      </c>
      <c r="AG246" s="568" t="str">
        <f t="shared" si="27"/>
        <v>De acuerdo con lo programado</v>
      </c>
      <c r="AH246" s="575"/>
      <c r="AI246" s="575"/>
      <c r="AJ246" s="575"/>
      <c r="AK246" s="576"/>
      <c r="AL246" s="576"/>
      <c r="AM246" s="575"/>
      <c r="AN246" s="575"/>
      <c r="AO246" s="575"/>
      <c r="AP246" s="575"/>
      <c r="AQ246" s="575"/>
    </row>
    <row r="247" spans="1:43" ht="35.25" customHeight="1" thickTop="1" thickBot="1">
      <c r="A247" s="563">
        <v>16.18</v>
      </c>
      <c r="B247" s="564"/>
      <c r="C247" s="564"/>
      <c r="D247" s="564"/>
      <c r="E247" s="564"/>
      <c r="F247" s="577" t="s">
        <v>1335</v>
      </c>
      <c r="G247" s="578">
        <v>0</v>
      </c>
      <c r="H247" s="578">
        <v>0</v>
      </c>
      <c r="I247" s="567" t="str">
        <f t="shared" si="22"/>
        <v>No hay Programación</v>
      </c>
      <c r="J247" s="568" t="str">
        <f t="shared" si="23"/>
        <v>De acuerdo con lo programado</v>
      </c>
      <c r="K247" s="578"/>
      <c r="L247" s="581"/>
      <c r="M247" s="579"/>
      <c r="N247" s="572"/>
      <c r="O247" s="582"/>
      <c r="P247" s="581"/>
      <c r="Q247" s="579"/>
      <c r="R247" s="572"/>
      <c r="S247" s="582"/>
      <c r="T247" s="583"/>
      <c r="U247" s="579"/>
      <c r="V247" s="572"/>
      <c r="W247" s="582"/>
      <c r="X247" s="575"/>
      <c r="Y247" s="580">
        <v>0</v>
      </c>
      <c r="Z247" s="580">
        <v>0</v>
      </c>
      <c r="AA247" s="567" t="str">
        <f t="shared" si="24"/>
        <v>No hay Programación</v>
      </c>
      <c r="AB247" s="568" t="str">
        <f t="shared" si="25"/>
        <v>De acuerdo con lo programado</v>
      </c>
      <c r="AC247" s="575"/>
      <c r="AD247" s="575">
        <v>0</v>
      </c>
      <c r="AE247" s="575">
        <v>0</v>
      </c>
      <c r="AF247" s="567" t="str">
        <f t="shared" si="26"/>
        <v>No hay Programación</v>
      </c>
      <c r="AG247" s="568" t="str">
        <f t="shared" si="27"/>
        <v>De acuerdo con lo programado</v>
      </c>
      <c r="AH247" s="575"/>
      <c r="AI247" s="575"/>
      <c r="AJ247" s="575"/>
      <c r="AK247" s="576"/>
      <c r="AL247" s="576"/>
      <c r="AM247" s="575"/>
      <c r="AN247" s="575"/>
      <c r="AO247" s="575"/>
      <c r="AP247" s="575"/>
      <c r="AQ247" s="575"/>
    </row>
    <row r="248" spans="1:43" ht="35.25" customHeight="1" thickTop="1" thickBot="1">
      <c r="A248" s="563">
        <v>16.190000000000001</v>
      </c>
      <c r="B248" s="564"/>
      <c r="C248" s="564"/>
      <c r="D248" s="564"/>
      <c r="E248" s="564"/>
      <c r="F248" s="577" t="s">
        <v>1336</v>
      </c>
      <c r="G248" s="578">
        <v>2</v>
      </c>
      <c r="H248" s="578">
        <v>0</v>
      </c>
      <c r="I248" s="567">
        <f t="shared" si="22"/>
        <v>0</v>
      </c>
      <c r="J248" s="568" t="str">
        <f t="shared" si="23"/>
        <v>En riesgo cumplimiento</v>
      </c>
      <c r="K248" s="578"/>
      <c r="L248" s="581"/>
      <c r="M248" s="579"/>
      <c r="N248" s="572"/>
      <c r="O248" s="582"/>
      <c r="P248" s="581"/>
      <c r="Q248" s="579"/>
      <c r="R248" s="572"/>
      <c r="S248" s="582"/>
      <c r="T248" s="583"/>
      <c r="U248" s="579"/>
      <c r="V248" s="572"/>
      <c r="W248" s="582"/>
      <c r="X248" s="575"/>
      <c r="Y248" s="580">
        <v>2</v>
      </c>
      <c r="Z248" s="580">
        <v>0</v>
      </c>
      <c r="AA248" s="567">
        <f t="shared" si="24"/>
        <v>0</v>
      </c>
      <c r="AB248" s="568" t="str">
        <f t="shared" si="25"/>
        <v>En riesgo cumplimiento</v>
      </c>
      <c r="AC248" s="575"/>
      <c r="AD248" s="575"/>
      <c r="AE248" s="575"/>
      <c r="AF248" s="576"/>
      <c r="AG248" s="576"/>
      <c r="AH248" s="575"/>
      <c r="AI248" s="575"/>
      <c r="AJ248" s="575"/>
      <c r="AK248" s="576"/>
      <c r="AL248" s="576"/>
      <c r="AM248" s="575"/>
      <c r="AN248" s="575"/>
      <c r="AO248" s="575"/>
      <c r="AP248" s="575"/>
      <c r="AQ248" s="575"/>
    </row>
    <row r="249" spans="1:43" ht="35.25" customHeight="1" thickTop="1" thickBot="1">
      <c r="A249" s="563">
        <v>16.190000000000001</v>
      </c>
      <c r="B249" s="564"/>
      <c r="C249" s="564"/>
      <c r="D249" s="564"/>
      <c r="E249" s="564"/>
      <c r="F249" s="577" t="s">
        <v>1336</v>
      </c>
      <c r="G249" s="578">
        <v>0</v>
      </c>
      <c r="H249" s="578">
        <v>0</v>
      </c>
      <c r="I249" s="567" t="str">
        <f t="shared" si="22"/>
        <v>No hay Programación</v>
      </c>
      <c r="J249" s="568" t="str">
        <f t="shared" si="23"/>
        <v>De acuerdo con lo programado</v>
      </c>
      <c r="K249" s="578"/>
      <c r="L249" s="581"/>
      <c r="M249" s="579"/>
      <c r="N249" s="572"/>
      <c r="O249" s="582"/>
      <c r="P249" s="581"/>
      <c r="Q249" s="579"/>
      <c r="R249" s="572"/>
      <c r="S249" s="582"/>
      <c r="T249" s="583"/>
      <c r="U249" s="579"/>
      <c r="V249" s="572"/>
      <c r="W249" s="582"/>
      <c r="X249" s="575"/>
      <c r="Y249" s="580">
        <v>0</v>
      </c>
      <c r="Z249" s="580">
        <v>0</v>
      </c>
      <c r="AA249" s="567" t="str">
        <f t="shared" si="24"/>
        <v>No hay Programación</v>
      </c>
      <c r="AB249" s="568" t="str">
        <f t="shared" si="25"/>
        <v>De acuerdo con lo programado</v>
      </c>
      <c r="AC249" s="575"/>
      <c r="AD249" s="575">
        <v>0</v>
      </c>
      <c r="AE249" s="575">
        <v>0</v>
      </c>
      <c r="AF249" s="567" t="str">
        <f t="shared" ref="AF249:AF250" si="28">IF(AE249="","No hay ejecución",IF(AND(AD249=0),"No hay Programación", AE249/AD249))</f>
        <v>No hay Programación</v>
      </c>
      <c r="AG249" s="568" t="str">
        <f t="shared" ref="AG249:AG250" si="29">IF(AF249="No hay ejecución","NA",IF(AF249&gt;=90%,"De acuerdo con lo programado",IF(AF249&gt;=51%,"Atraso Leve",IF(AF249&lt;=50%,"En riesgo cumplimiento"))))</f>
        <v>De acuerdo con lo programado</v>
      </c>
      <c r="AH249" s="575"/>
      <c r="AI249" s="575"/>
      <c r="AJ249" s="575"/>
      <c r="AK249" s="576"/>
      <c r="AL249" s="576"/>
      <c r="AM249" s="575"/>
      <c r="AN249" s="575"/>
      <c r="AO249" s="575"/>
      <c r="AP249" s="575"/>
      <c r="AQ249" s="575"/>
    </row>
    <row r="250" spans="1:43" ht="35.25" customHeight="1" thickTop="1" thickBot="1">
      <c r="A250" s="563">
        <v>16.190000000000001</v>
      </c>
      <c r="B250" s="564"/>
      <c r="C250" s="564"/>
      <c r="D250" s="564"/>
      <c r="E250" s="564"/>
      <c r="F250" s="577" t="s">
        <v>1336</v>
      </c>
      <c r="G250" s="578">
        <v>0</v>
      </c>
      <c r="H250" s="578">
        <v>0</v>
      </c>
      <c r="I250" s="567" t="str">
        <f t="shared" si="22"/>
        <v>No hay Programación</v>
      </c>
      <c r="J250" s="568" t="str">
        <f t="shared" si="23"/>
        <v>De acuerdo con lo programado</v>
      </c>
      <c r="K250" s="578"/>
      <c r="L250" s="581"/>
      <c r="M250" s="579"/>
      <c r="N250" s="572"/>
      <c r="O250" s="582"/>
      <c r="P250" s="581"/>
      <c r="Q250" s="579"/>
      <c r="R250" s="572"/>
      <c r="S250" s="582"/>
      <c r="T250" s="583"/>
      <c r="U250" s="579"/>
      <c r="V250" s="572"/>
      <c r="W250" s="582"/>
      <c r="X250" s="575"/>
      <c r="Y250" s="580">
        <v>0</v>
      </c>
      <c r="Z250" s="580">
        <v>0</v>
      </c>
      <c r="AA250" s="567" t="str">
        <f t="shared" si="24"/>
        <v>No hay Programación</v>
      </c>
      <c r="AB250" s="568" t="str">
        <f t="shared" si="25"/>
        <v>De acuerdo con lo programado</v>
      </c>
      <c r="AC250" s="575"/>
      <c r="AD250" s="575">
        <v>0</v>
      </c>
      <c r="AE250" s="575">
        <v>0</v>
      </c>
      <c r="AF250" s="567" t="str">
        <f t="shared" si="28"/>
        <v>No hay Programación</v>
      </c>
      <c r="AG250" s="568" t="str">
        <f t="shared" si="29"/>
        <v>De acuerdo con lo programado</v>
      </c>
      <c r="AH250" s="575"/>
      <c r="AI250" s="575"/>
      <c r="AJ250" s="575"/>
      <c r="AK250" s="576"/>
      <c r="AL250" s="576"/>
      <c r="AM250" s="575"/>
      <c r="AN250" s="575"/>
      <c r="AO250" s="575"/>
      <c r="AP250" s="575"/>
      <c r="AQ250" s="575"/>
    </row>
    <row r="251" spans="1:43" ht="35.25" customHeight="1" thickTop="1" thickBot="1">
      <c r="A251" s="593">
        <v>16.2</v>
      </c>
      <c r="B251" s="564"/>
      <c r="C251" s="564"/>
      <c r="D251" s="564"/>
      <c r="E251" s="564"/>
      <c r="F251" s="577" t="s">
        <v>1337</v>
      </c>
      <c r="G251" s="578">
        <v>0</v>
      </c>
      <c r="H251" s="578">
        <v>0</v>
      </c>
      <c r="I251" s="567" t="str">
        <f t="shared" si="22"/>
        <v>No hay Programación</v>
      </c>
      <c r="J251" s="568" t="str">
        <f t="shared" si="23"/>
        <v>De acuerdo con lo programado</v>
      </c>
      <c r="K251" s="578"/>
      <c r="L251" s="581"/>
      <c r="M251" s="579"/>
      <c r="N251" s="572"/>
      <c r="O251" s="582"/>
      <c r="P251" s="581"/>
      <c r="Q251" s="579"/>
      <c r="R251" s="572"/>
      <c r="S251" s="582"/>
      <c r="T251" s="583"/>
      <c r="U251" s="579"/>
      <c r="V251" s="572"/>
      <c r="W251" s="582"/>
      <c r="X251" s="575"/>
      <c r="Y251" s="580">
        <v>5</v>
      </c>
      <c r="Z251" s="580">
        <v>0</v>
      </c>
      <c r="AA251" s="567">
        <f t="shared" si="24"/>
        <v>0</v>
      </c>
      <c r="AB251" s="568" t="str">
        <f t="shared" si="25"/>
        <v>En riesgo cumplimiento</v>
      </c>
      <c r="AC251" s="575"/>
      <c r="AD251" s="575"/>
      <c r="AE251" s="575"/>
      <c r="AF251" s="576"/>
      <c r="AG251" s="576"/>
      <c r="AH251" s="575"/>
      <c r="AI251" s="575"/>
      <c r="AJ251" s="575"/>
      <c r="AK251" s="576"/>
      <c r="AL251" s="576"/>
      <c r="AM251" s="575"/>
      <c r="AN251" s="575"/>
      <c r="AO251" s="575"/>
      <c r="AP251" s="575"/>
      <c r="AQ251" s="575"/>
    </row>
    <row r="252" spans="1:43" ht="35.25" customHeight="1" thickTop="1" thickBot="1">
      <c r="A252" s="593">
        <v>16.2</v>
      </c>
      <c r="B252" s="564"/>
      <c r="C252" s="564"/>
      <c r="D252" s="564"/>
      <c r="E252" s="564"/>
      <c r="F252" s="577" t="s">
        <v>1337</v>
      </c>
      <c r="G252" s="578">
        <v>0</v>
      </c>
      <c r="H252" s="578">
        <v>0</v>
      </c>
      <c r="I252" s="567" t="str">
        <f t="shared" si="22"/>
        <v>No hay Programación</v>
      </c>
      <c r="J252" s="568" t="str">
        <f t="shared" si="23"/>
        <v>De acuerdo con lo programado</v>
      </c>
      <c r="K252" s="578"/>
      <c r="L252" s="581"/>
      <c r="M252" s="579"/>
      <c r="N252" s="572"/>
      <c r="O252" s="582"/>
      <c r="P252" s="581"/>
      <c r="Q252" s="579"/>
      <c r="R252" s="572"/>
      <c r="S252" s="582"/>
      <c r="T252" s="583"/>
      <c r="U252" s="579"/>
      <c r="V252" s="572"/>
      <c r="W252" s="582"/>
      <c r="X252" s="575"/>
      <c r="Y252" s="580">
        <v>0</v>
      </c>
      <c r="Z252" s="580">
        <v>0</v>
      </c>
      <c r="AA252" s="567" t="str">
        <f t="shared" si="24"/>
        <v>No hay Programación</v>
      </c>
      <c r="AB252" s="568" t="str">
        <f t="shared" si="25"/>
        <v>De acuerdo con lo programado</v>
      </c>
      <c r="AC252" s="575"/>
      <c r="AD252" s="575">
        <v>0</v>
      </c>
      <c r="AE252" s="575">
        <v>3</v>
      </c>
      <c r="AF252" s="567" t="str">
        <f t="shared" ref="AF252:AF261" si="30">IF(AE252="","No hay ejecución",IF(AND(AD252=0),"No hay Programación", AE252/AD252))</f>
        <v>No hay Programación</v>
      </c>
      <c r="AG252" s="568" t="str">
        <f t="shared" ref="AG252:AG261" si="31">IF(AF252="No hay ejecución","NA",IF(AF252&gt;=90%,"De acuerdo con lo programado",IF(AF252&gt;=51%,"Atraso Leve",IF(AF252&lt;=50%,"En riesgo cumplimiento"))))</f>
        <v>De acuerdo con lo programado</v>
      </c>
      <c r="AH252" s="575"/>
      <c r="AI252" s="575"/>
      <c r="AJ252" s="575"/>
      <c r="AK252" s="576"/>
      <c r="AL252" s="576"/>
      <c r="AM252" s="575"/>
      <c r="AN252" s="575"/>
      <c r="AO252" s="575"/>
      <c r="AP252" s="575"/>
      <c r="AQ252" s="575"/>
    </row>
    <row r="253" spans="1:43" ht="35.25" customHeight="1" thickTop="1" thickBot="1">
      <c r="A253" s="563">
        <v>16.21</v>
      </c>
      <c r="B253" s="564"/>
      <c r="C253" s="564"/>
      <c r="D253" s="564"/>
      <c r="E253" s="564"/>
      <c r="F253" s="577" t="s">
        <v>1338</v>
      </c>
      <c r="G253" s="578">
        <v>0</v>
      </c>
      <c r="H253" s="578">
        <v>0</v>
      </c>
      <c r="I253" s="567" t="str">
        <f t="shared" si="22"/>
        <v>No hay Programación</v>
      </c>
      <c r="J253" s="568" t="str">
        <f t="shared" si="23"/>
        <v>De acuerdo con lo programado</v>
      </c>
      <c r="K253" s="578"/>
      <c r="L253" s="581"/>
      <c r="M253" s="579"/>
      <c r="N253" s="572"/>
      <c r="O253" s="582"/>
      <c r="P253" s="581"/>
      <c r="Q253" s="579"/>
      <c r="R253" s="572"/>
      <c r="S253" s="582"/>
      <c r="T253" s="583"/>
      <c r="U253" s="579"/>
      <c r="V253" s="572"/>
      <c r="W253" s="582"/>
      <c r="X253" s="575"/>
      <c r="Y253" s="580">
        <v>0</v>
      </c>
      <c r="Z253" s="580">
        <v>0</v>
      </c>
      <c r="AA253" s="567" t="str">
        <f t="shared" si="24"/>
        <v>No hay Programación</v>
      </c>
      <c r="AB253" s="568" t="str">
        <f t="shared" si="25"/>
        <v>De acuerdo con lo programado</v>
      </c>
      <c r="AC253" s="575"/>
      <c r="AD253" s="575">
        <v>0</v>
      </c>
      <c r="AE253" s="575">
        <v>0</v>
      </c>
      <c r="AF253" s="567" t="str">
        <f t="shared" si="30"/>
        <v>No hay Programación</v>
      </c>
      <c r="AG253" s="568" t="str">
        <f t="shared" si="31"/>
        <v>De acuerdo con lo programado</v>
      </c>
      <c r="AH253" s="575"/>
      <c r="AI253" s="575"/>
      <c r="AJ253" s="575"/>
      <c r="AK253" s="576"/>
      <c r="AL253" s="576"/>
      <c r="AM253" s="575"/>
      <c r="AN253" s="575"/>
      <c r="AO253" s="575"/>
      <c r="AP253" s="575"/>
      <c r="AQ253" s="575"/>
    </row>
    <row r="254" spans="1:43" ht="35.25" customHeight="1" thickTop="1" thickBot="1">
      <c r="A254" s="563">
        <v>16.21</v>
      </c>
      <c r="B254" s="564"/>
      <c r="C254" s="564"/>
      <c r="D254" s="564"/>
      <c r="E254" s="564"/>
      <c r="F254" s="577" t="s">
        <v>1338</v>
      </c>
      <c r="G254" s="578">
        <v>0</v>
      </c>
      <c r="H254" s="578">
        <v>0</v>
      </c>
      <c r="I254" s="567" t="str">
        <f t="shared" si="22"/>
        <v>No hay Programación</v>
      </c>
      <c r="J254" s="568" t="str">
        <f t="shared" si="23"/>
        <v>De acuerdo con lo programado</v>
      </c>
      <c r="K254" s="578"/>
      <c r="L254" s="581"/>
      <c r="M254" s="579"/>
      <c r="N254" s="572"/>
      <c r="O254" s="582"/>
      <c r="P254" s="581"/>
      <c r="Q254" s="579"/>
      <c r="R254" s="572"/>
      <c r="S254" s="582"/>
      <c r="T254" s="583"/>
      <c r="U254" s="579"/>
      <c r="V254" s="572"/>
      <c r="W254" s="582"/>
      <c r="X254" s="575"/>
      <c r="Y254" s="580">
        <v>0</v>
      </c>
      <c r="Z254" s="580">
        <v>0</v>
      </c>
      <c r="AA254" s="567" t="str">
        <f t="shared" si="24"/>
        <v>No hay Programación</v>
      </c>
      <c r="AB254" s="568" t="str">
        <f t="shared" si="25"/>
        <v>De acuerdo con lo programado</v>
      </c>
      <c r="AC254" s="575"/>
      <c r="AD254" s="575">
        <v>0</v>
      </c>
      <c r="AE254" s="575">
        <v>0</v>
      </c>
      <c r="AF254" s="567" t="str">
        <f t="shared" si="30"/>
        <v>No hay Programación</v>
      </c>
      <c r="AG254" s="568" t="str">
        <f t="shared" si="31"/>
        <v>De acuerdo con lo programado</v>
      </c>
      <c r="AH254" s="575"/>
      <c r="AI254" s="575"/>
      <c r="AJ254" s="575"/>
      <c r="AK254" s="576"/>
      <c r="AL254" s="576"/>
      <c r="AM254" s="575"/>
      <c r="AN254" s="575"/>
      <c r="AO254" s="575"/>
      <c r="AP254" s="575"/>
      <c r="AQ254" s="575"/>
    </row>
    <row r="255" spans="1:43" ht="35.25" customHeight="1" thickTop="1" thickBot="1">
      <c r="A255" s="563">
        <v>16.22</v>
      </c>
      <c r="B255" s="564"/>
      <c r="C255" s="564"/>
      <c r="D255" s="564"/>
      <c r="E255" s="564"/>
      <c r="F255" s="577" t="s">
        <v>1339</v>
      </c>
      <c r="G255" s="578">
        <v>15</v>
      </c>
      <c r="H255" s="578">
        <v>0</v>
      </c>
      <c r="I255" s="567">
        <f t="shared" si="22"/>
        <v>0</v>
      </c>
      <c r="J255" s="568" t="str">
        <f t="shared" si="23"/>
        <v>En riesgo cumplimiento</v>
      </c>
      <c r="K255" s="578"/>
      <c r="L255" s="581"/>
      <c r="M255" s="579"/>
      <c r="N255" s="572"/>
      <c r="O255" s="582"/>
      <c r="P255" s="581"/>
      <c r="Q255" s="579"/>
      <c r="R255" s="572"/>
      <c r="S255" s="582"/>
      <c r="T255" s="583"/>
      <c r="U255" s="579"/>
      <c r="V255" s="572"/>
      <c r="W255" s="582"/>
      <c r="X255" s="575"/>
      <c r="Y255" s="580">
        <v>0</v>
      </c>
      <c r="Z255" s="580">
        <v>17</v>
      </c>
      <c r="AA255" s="567" t="str">
        <f t="shared" si="24"/>
        <v>No hay Programación</v>
      </c>
      <c r="AB255" s="568" t="str">
        <f t="shared" si="25"/>
        <v>De acuerdo con lo programado</v>
      </c>
      <c r="AC255" s="575"/>
      <c r="AD255" s="575">
        <v>0</v>
      </c>
      <c r="AE255" s="575">
        <v>17</v>
      </c>
      <c r="AF255" s="567" t="str">
        <f t="shared" si="30"/>
        <v>No hay Programación</v>
      </c>
      <c r="AG255" s="568" t="str">
        <f t="shared" si="31"/>
        <v>De acuerdo con lo programado</v>
      </c>
      <c r="AH255" s="575"/>
      <c r="AI255" s="575"/>
      <c r="AJ255" s="575"/>
      <c r="AK255" s="576"/>
      <c r="AL255" s="576"/>
      <c r="AM255" s="575"/>
      <c r="AN255" s="575"/>
      <c r="AO255" s="575"/>
      <c r="AP255" s="575"/>
      <c r="AQ255" s="575"/>
    </row>
    <row r="256" spans="1:43" ht="35.25" customHeight="1" thickTop="1" thickBot="1">
      <c r="A256" s="563">
        <v>16.22</v>
      </c>
      <c r="B256" s="564"/>
      <c r="C256" s="564"/>
      <c r="D256" s="564"/>
      <c r="E256" s="564"/>
      <c r="F256" s="577" t="s">
        <v>1339</v>
      </c>
      <c r="G256" s="578">
        <v>0</v>
      </c>
      <c r="H256" s="578">
        <v>0</v>
      </c>
      <c r="I256" s="567" t="str">
        <f t="shared" si="22"/>
        <v>No hay Programación</v>
      </c>
      <c r="J256" s="568" t="str">
        <f t="shared" si="23"/>
        <v>De acuerdo con lo programado</v>
      </c>
      <c r="K256" s="578"/>
      <c r="L256" s="581"/>
      <c r="M256" s="579"/>
      <c r="N256" s="572"/>
      <c r="O256" s="582"/>
      <c r="P256" s="581"/>
      <c r="Q256" s="579"/>
      <c r="R256" s="572"/>
      <c r="S256" s="582"/>
      <c r="T256" s="583"/>
      <c r="U256" s="579"/>
      <c r="V256" s="572"/>
      <c r="W256" s="582"/>
      <c r="X256" s="575"/>
      <c r="Y256" s="580">
        <v>0</v>
      </c>
      <c r="Z256" s="580">
        <v>0</v>
      </c>
      <c r="AA256" s="567" t="str">
        <f t="shared" si="24"/>
        <v>No hay Programación</v>
      </c>
      <c r="AB256" s="568" t="str">
        <f t="shared" si="25"/>
        <v>De acuerdo con lo programado</v>
      </c>
      <c r="AC256" s="575"/>
      <c r="AD256" s="575">
        <v>0</v>
      </c>
      <c r="AE256" s="575">
        <v>0</v>
      </c>
      <c r="AF256" s="567" t="str">
        <f t="shared" si="30"/>
        <v>No hay Programación</v>
      </c>
      <c r="AG256" s="568" t="str">
        <f t="shared" si="31"/>
        <v>De acuerdo con lo programado</v>
      </c>
      <c r="AH256" s="575"/>
      <c r="AI256" s="575"/>
      <c r="AJ256" s="575"/>
      <c r="AK256" s="576"/>
      <c r="AL256" s="576"/>
      <c r="AM256" s="575"/>
      <c r="AN256" s="575"/>
      <c r="AO256" s="575"/>
      <c r="AP256" s="575"/>
      <c r="AQ256" s="575"/>
    </row>
    <row r="257" spans="1:43" ht="35.25" customHeight="1" thickTop="1" thickBot="1">
      <c r="A257" s="563">
        <v>16.22</v>
      </c>
      <c r="B257" s="564"/>
      <c r="C257" s="564"/>
      <c r="D257" s="564"/>
      <c r="E257" s="564"/>
      <c r="F257" s="577" t="s">
        <v>1339</v>
      </c>
      <c r="G257" s="578">
        <v>0</v>
      </c>
      <c r="H257" s="578">
        <v>0</v>
      </c>
      <c r="I257" s="567" t="str">
        <f t="shared" si="22"/>
        <v>No hay Programación</v>
      </c>
      <c r="J257" s="568" t="str">
        <f t="shared" si="23"/>
        <v>De acuerdo con lo programado</v>
      </c>
      <c r="K257" s="578"/>
      <c r="L257" s="581"/>
      <c r="M257" s="579"/>
      <c r="N257" s="572"/>
      <c r="O257" s="582"/>
      <c r="P257" s="581"/>
      <c r="Q257" s="579"/>
      <c r="R257" s="572"/>
      <c r="S257" s="582"/>
      <c r="T257" s="583"/>
      <c r="U257" s="579"/>
      <c r="V257" s="572"/>
      <c r="W257" s="582"/>
      <c r="X257" s="575"/>
      <c r="Y257" s="580">
        <v>0</v>
      </c>
      <c r="Z257" s="580">
        <v>0</v>
      </c>
      <c r="AA257" s="567" t="str">
        <f t="shared" si="24"/>
        <v>No hay Programación</v>
      </c>
      <c r="AB257" s="568" t="str">
        <f t="shared" si="25"/>
        <v>De acuerdo con lo programado</v>
      </c>
      <c r="AC257" s="575"/>
      <c r="AD257" s="575">
        <v>0</v>
      </c>
      <c r="AE257" s="575">
        <v>0</v>
      </c>
      <c r="AF257" s="567" t="str">
        <f t="shared" si="30"/>
        <v>No hay Programación</v>
      </c>
      <c r="AG257" s="568" t="str">
        <f t="shared" si="31"/>
        <v>De acuerdo con lo programado</v>
      </c>
      <c r="AH257" s="575"/>
      <c r="AI257" s="575"/>
      <c r="AJ257" s="575"/>
      <c r="AK257" s="576"/>
      <c r="AL257" s="576"/>
      <c r="AM257" s="575"/>
      <c r="AN257" s="575"/>
      <c r="AO257" s="575"/>
      <c r="AP257" s="575"/>
      <c r="AQ257" s="575"/>
    </row>
    <row r="258" spans="1:43" ht="35.25" customHeight="1" thickTop="1" thickBot="1">
      <c r="A258" s="563">
        <v>16.22</v>
      </c>
      <c r="B258" s="564"/>
      <c r="C258" s="564"/>
      <c r="D258" s="564"/>
      <c r="E258" s="564"/>
      <c r="F258" s="577" t="s">
        <v>1339</v>
      </c>
      <c r="G258" s="578">
        <v>0</v>
      </c>
      <c r="H258" s="578">
        <v>0</v>
      </c>
      <c r="I258" s="567" t="str">
        <f t="shared" si="22"/>
        <v>No hay Programación</v>
      </c>
      <c r="J258" s="568" t="str">
        <f t="shared" si="23"/>
        <v>De acuerdo con lo programado</v>
      </c>
      <c r="K258" s="578"/>
      <c r="L258" s="581"/>
      <c r="M258" s="579"/>
      <c r="N258" s="572"/>
      <c r="O258" s="582"/>
      <c r="P258" s="581"/>
      <c r="Q258" s="579"/>
      <c r="R258" s="572"/>
      <c r="S258" s="582"/>
      <c r="T258" s="583"/>
      <c r="U258" s="579"/>
      <c r="V258" s="572"/>
      <c r="W258" s="582"/>
      <c r="X258" s="575"/>
      <c r="Y258" s="580">
        <v>0</v>
      </c>
      <c r="Z258" s="580">
        <v>0</v>
      </c>
      <c r="AA258" s="567" t="str">
        <f t="shared" si="24"/>
        <v>No hay Programación</v>
      </c>
      <c r="AB258" s="568" t="str">
        <f t="shared" si="25"/>
        <v>De acuerdo con lo programado</v>
      </c>
      <c r="AC258" s="575"/>
      <c r="AD258" s="575">
        <v>0</v>
      </c>
      <c r="AE258" s="575">
        <v>0</v>
      </c>
      <c r="AF258" s="567" t="str">
        <f t="shared" si="30"/>
        <v>No hay Programación</v>
      </c>
      <c r="AG258" s="568" t="str">
        <f t="shared" si="31"/>
        <v>De acuerdo con lo programado</v>
      </c>
      <c r="AH258" s="575"/>
      <c r="AI258" s="575"/>
      <c r="AJ258" s="575"/>
      <c r="AK258" s="576"/>
      <c r="AL258" s="576"/>
      <c r="AM258" s="575"/>
      <c r="AN258" s="575"/>
      <c r="AO258" s="575"/>
      <c r="AP258" s="575"/>
      <c r="AQ258" s="575"/>
    </row>
    <row r="259" spans="1:43" ht="35.25" customHeight="1" thickTop="1" thickBot="1">
      <c r="A259" s="563">
        <v>16.23</v>
      </c>
      <c r="B259" s="564"/>
      <c r="C259" s="564"/>
      <c r="D259" s="564"/>
      <c r="E259" s="564"/>
      <c r="F259" s="577" t="s">
        <v>1340</v>
      </c>
      <c r="G259" s="578">
        <v>0</v>
      </c>
      <c r="H259" s="578">
        <v>0</v>
      </c>
      <c r="I259" s="567" t="str">
        <f t="shared" si="22"/>
        <v>No hay Programación</v>
      </c>
      <c r="J259" s="568" t="str">
        <f t="shared" si="23"/>
        <v>De acuerdo con lo programado</v>
      </c>
      <c r="K259" s="578"/>
      <c r="L259" s="581"/>
      <c r="M259" s="579"/>
      <c r="N259" s="572"/>
      <c r="O259" s="582"/>
      <c r="P259" s="581"/>
      <c r="Q259" s="579"/>
      <c r="R259" s="572"/>
      <c r="S259" s="582"/>
      <c r="T259" s="583"/>
      <c r="U259" s="579"/>
      <c r="V259" s="572"/>
      <c r="W259" s="582"/>
      <c r="X259" s="575"/>
      <c r="Y259" s="580">
        <v>1</v>
      </c>
      <c r="Z259" s="580">
        <v>9</v>
      </c>
      <c r="AA259" s="567">
        <f t="shared" si="24"/>
        <v>9</v>
      </c>
      <c r="AB259" s="568" t="str">
        <f t="shared" si="25"/>
        <v>De acuerdo con lo programado</v>
      </c>
      <c r="AC259" s="575"/>
      <c r="AD259" s="575">
        <v>0</v>
      </c>
      <c r="AE259" s="575">
        <v>2</v>
      </c>
      <c r="AF259" s="567" t="str">
        <f t="shared" si="30"/>
        <v>No hay Programación</v>
      </c>
      <c r="AG259" s="568" t="str">
        <f t="shared" si="31"/>
        <v>De acuerdo con lo programado</v>
      </c>
      <c r="AH259" s="575"/>
      <c r="AI259" s="575"/>
      <c r="AJ259" s="575"/>
      <c r="AK259" s="576"/>
      <c r="AL259" s="576"/>
      <c r="AM259" s="575"/>
      <c r="AN259" s="575"/>
      <c r="AO259" s="575"/>
      <c r="AP259" s="575"/>
      <c r="AQ259" s="575"/>
    </row>
    <row r="260" spans="1:43" ht="35.25" customHeight="1" thickTop="1" thickBot="1">
      <c r="A260" s="563">
        <v>16.23</v>
      </c>
      <c r="B260" s="564"/>
      <c r="C260" s="564"/>
      <c r="D260" s="564"/>
      <c r="E260" s="564"/>
      <c r="F260" s="577" t="s">
        <v>1340</v>
      </c>
      <c r="G260" s="578">
        <v>0</v>
      </c>
      <c r="H260" s="578">
        <v>0</v>
      </c>
      <c r="I260" s="567" t="str">
        <f t="shared" si="22"/>
        <v>No hay Programación</v>
      </c>
      <c r="J260" s="568" t="str">
        <f t="shared" si="23"/>
        <v>De acuerdo con lo programado</v>
      </c>
      <c r="K260" s="578"/>
      <c r="L260" s="581"/>
      <c r="M260" s="579"/>
      <c r="N260" s="572"/>
      <c r="O260" s="582"/>
      <c r="P260" s="581"/>
      <c r="Q260" s="579"/>
      <c r="R260" s="572"/>
      <c r="S260" s="582"/>
      <c r="T260" s="583"/>
      <c r="U260" s="579"/>
      <c r="V260" s="572"/>
      <c r="W260" s="582"/>
      <c r="X260" s="575"/>
      <c r="Y260" s="580">
        <v>0</v>
      </c>
      <c r="Z260" s="580">
        <v>0</v>
      </c>
      <c r="AA260" s="567" t="str">
        <f t="shared" si="24"/>
        <v>No hay Programación</v>
      </c>
      <c r="AB260" s="568" t="str">
        <f t="shared" si="25"/>
        <v>De acuerdo con lo programado</v>
      </c>
      <c r="AC260" s="575"/>
      <c r="AD260" s="575">
        <v>1</v>
      </c>
      <c r="AE260" s="575">
        <v>2</v>
      </c>
      <c r="AF260" s="567">
        <f t="shared" si="30"/>
        <v>2</v>
      </c>
      <c r="AG260" s="568" t="str">
        <f t="shared" si="31"/>
        <v>De acuerdo con lo programado</v>
      </c>
      <c r="AH260" s="575"/>
      <c r="AI260" s="575"/>
      <c r="AJ260" s="575"/>
      <c r="AK260" s="576"/>
      <c r="AL260" s="576"/>
      <c r="AM260" s="575"/>
      <c r="AN260" s="575"/>
      <c r="AO260" s="575"/>
      <c r="AP260" s="575"/>
      <c r="AQ260" s="575"/>
    </row>
    <row r="261" spans="1:43" ht="35.25" customHeight="1" thickTop="1" thickBot="1">
      <c r="A261" s="563">
        <v>16.23</v>
      </c>
      <c r="B261" s="564"/>
      <c r="C261" s="564"/>
      <c r="D261" s="564"/>
      <c r="E261" s="564"/>
      <c r="F261" s="577" t="s">
        <v>1340</v>
      </c>
      <c r="G261" s="578">
        <v>0</v>
      </c>
      <c r="H261" s="578">
        <v>0</v>
      </c>
      <c r="I261" s="567" t="str">
        <f t="shared" si="22"/>
        <v>No hay Programación</v>
      </c>
      <c r="J261" s="568" t="str">
        <f t="shared" si="23"/>
        <v>De acuerdo con lo programado</v>
      </c>
      <c r="K261" s="578"/>
      <c r="L261" s="581"/>
      <c r="M261" s="579"/>
      <c r="N261" s="572"/>
      <c r="O261" s="582"/>
      <c r="P261" s="581"/>
      <c r="Q261" s="579"/>
      <c r="R261" s="572"/>
      <c r="S261" s="582"/>
      <c r="T261" s="583"/>
      <c r="U261" s="579"/>
      <c r="V261" s="572"/>
      <c r="W261" s="582"/>
      <c r="X261" s="575"/>
      <c r="Y261" s="580">
        <v>0</v>
      </c>
      <c r="Z261" s="580">
        <v>0</v>
      </c>
      <c r="AA261" s="567" t="str">
        <f t="shared" si="24"/>
        <v>No hay Programación</v>
      </c>
      <c r="AB261" s="568" t="str">
        <f t="shared" si="25"/>
        <v>De acuerdo con lo programado</v>
      </c>
      <c r="AC261" s="575"/>
      <c r="AD261" s="575">
        <v>1</v>
      </c>
      <c r="AE261" s="575">
        <v>2</v>
      </c>
      <c r="AF261" s="567">
        <f t="shared" si="30"/>
        <v>2</v>
      </c>
      <c r="AG261" s="568" t="str">
        <f t="shared" si="31"/>
        <v>De acuerdo con lo programado</v>
      </c>
      <c r="AH261" s="575"/>
      <c r="AI261" s="575"/>
      <c r="AJ261" s="575"/>
      <c r="AK261" s="576"/>
      <c r="AL261" s="576"/>
      <c r="AM261" s="575"/>
      <c r="AN261" s="575"/>
      <c r="AO261" s="575"/>
      <c r="AP261" s="575"/>
      <c r="AQ261" s="575"/>
    </row>
    <row r="262" spans="1:43" ht="35.25" customHeight="1" thickTop="1" thickBot="1">
      <c r="A262" s="563">
        <v>16.239999999999998</v>
      </c>
      <c r="B262" s="564"/>
      <c r="C262" s="564"/>
      <c r="D262" s="564"/>
      <c r="E262" s="564"/>
      <c r="F262" s="577" t="s">
        <v>1341</v>
      </c>
      <c r="G262" s="578">
        <v>0</v>
      </c>
      <c r="H262" s="578">
        <v>0</v>
      </c>
      <c r="I262" s="567" t="str">
        <f t="shared" si="22"/>
        <v>No hay Programación</v>
      </c>
      <c r="J262" s="568" t="str">
        <f t="shared" si="23"/>
        <v>De acuerdo con lo programado</v>
      </c>
      <c r="K262" s="578"/>
      <c r="L262" s="581"/>
      <c r="M262" s="579"/>
      <c r="N262" s="572"/>
      <c r="O262" s="582"/>
      <c r="P262" s="581"/>
      <c r="Q262" s="579"/>
      <c r="R262" s="572"/>
      <c r="S262" s="582"/>
      <c r="T262" s="583"/>
      <c r="U262" s="579"/>
      <c r="V262" s="572"/>
      <c r="W262" s="582"/>
      <c r="X262" s="575"/>
      <c r="Y262" s="580">
        <v>25</v>
      </c>
      <c r="Z262" s="580">
        <v>0</v>
      </c>
      <c r="AA262" s="567">
        <f t="shared" si="24"/>
        <v>0</v>
      </c>
      <c r="AB262" s="568" t="str">
        <f t="shared" si="25"/>
        <v>En riesgo cumplimiento</v>
      </c>
      <c r="AC262" s="575"/>
      <c r="AD262" s="575"/>
      <c r="AE262" s="575"/>
      <c r="AF262" s="576"/>
      <c r="AG262" s="576"/>
      <c r="AH262" s="575"/>
      <c r="AI262" s="575"/>
      <c r="AJ262" s="575"/>
      <c r="AK262" s="576"/>
      <c r="AL262" s="576"/>
      <c r="AM262" s="575"/>
      <c r="AN262" s="575"/>
      <c r="AO262" s="575"/>
      <c r="AP262" s="575"/>
      <c r="AQ262" s="575"/>
    </row>
    <row r="263" spans="1:43" ht="35.25" customHeight="1" thickTop="1" thickBot="1">
      <c r="A263" s="563">
        <v>16.239999999999998</v>
      </c>
      <c r="B263" s="564"/>
      <c r="C263" s="564"/>
      <c r="D263" s="564"/>
      <c r="E263" s="564"/>
      <c r="F263" s="577" t="s">
        <v>1341</v>
      </c>
      <c r="G263" s="578">
        <v>0</v>
      </c>
      <c r="H263" s="578">
        <v>0</v>
      </c>
      <c r="I263" s="567" t="str">
        <f t="shared" si="22"/>
        <v>No hay Programación</v>
      </c>
      <c r="J263" s="568" t="str">
        <f t="shared" si="23"/>
        <v>De acuerdo con lo programado</v>
      </c>
      <c r="K263" s="578"/>
      <c r="L263" s="581"/>
      <c r="M263" s="579"/>
      <c r="N263" s="572"/>
      <c r="O263" s="582"/>
      <c r="P263" s="581"/>
      <c r="Q263" s="579"/>
      <c r="R263" s="572"/>
      <c r="S263" s="582"/>
      <c r="T263" s="583"/>
      <c r="U263" s="579"/>
      <c r="V263" s="572"/>
      <c r="W263" s="582"/>
      <c r="X263" s="575"/>
      <c r="Y263" s="580">
        <v>0</v>
      </c>
      <c r="Z263" s="580">
        <v>0</v>
      </c>
      <c r="AA263" s="567" t="str">
        <f t="shared" si="24"/>
        <v>No hay Programación</v>
      </c>
      <c r="AB263" s="568" t="str">
        <f t="shared" si="25"/>
        <v>De acuerdo con lo programado</v>
      </c>
      <c r="AC263" s="575"/>
      <c r="AD263" s="575">
        <v>25</v>
      </c>
      <c r="AE263" s="575">
        <v>20</v>
      </c>
      <c r="AF263" s="567">
        <f t="shared" ref="AF263:AF326" si="32">IF(AE263="","No hay ejecución",IF(AND(AD263=0),"No hay Programación", AE263/AD263))</f>
        <v>0.8</v>
      </c>
      <c r="AG263" s="568" t="str">
        <f t="shared" ref="AG263:AG326" si="33">IF(AF263="No hay ejecución","NA",IF(AF263&gt;=90%,"De acuerdo con lo programado",IF(AF263&gt;=51%,"Atraso Leve",IF(AF263&lt;=50%,"En riesgo cumplimiento"))))</f>
        <v>Atraso Leve</v>
      </c>
      <c r="AH263" s="575"/>
      <c r="AI263" s="575"/>
      <c r="AJ263" s="575"/>
      <c r="AK263" s="576"/>
      <c r="AL263" s="576"/>
      <c r="AM263" s="575"/>
      <c r="AN263" s="575"/>
      <c r="AO263" s="575"/>
      <c r="AP263" s="575"/>
      <c r="AQ263" s="575"/>
    </row>
    <row r="264" spans="1:43" ht="35.25" customHeight="1" thickTop="1" thickBot="1">
      <c r="A264" s="563">
        <v>16.239999999999998</v>
      </c>
      <c r="B264" s="564"/>
      <c r="C264" s="564"/>
      <c r="D264" s="564"/>
      <c r="E264" s="564"/>
      <c r="F264" s="577" t="s">
        <v>1341</v>
      </c>
      <c r="G264" s="578">
        <v>0</v>
      </c>
      <c r="H264" s="578">
        <v>0</v>
      </c>
      <c r="I264" s="567" t="str">
        <f t="shared" si="22"/>
        <v>No hay Programación</v>
      </c>
      <c r="J264" s="568" t="str">
        <f t="shared" si="23"/>
        <v>De acuerdo con lo programado</v>
      </c>
      <c r="K264" s="578"/>
      <c r="L264" s="581"/>
      <c r="M264" s="579"/>
      <c r="N264" s="572"/>
      <c r="O264" s="582"/>
      <c r="P264" s="581"/>
      <c r="Q264" s="579"/>
      <c r="R264" s="572"/>
      <c r="S264" s="582"/>
      <c r="T264" s="583"/>
      <c r="U264" s="579"/>
      <c r="V264" s="572"/>
      <c r="W264" s="582"/>
      <c r="X264" s="575"/>
      <c r="Y264" s="580">
        <v>0</v>
      </c>
      <c r="Z264" s="580">
        <v>0</v>
      </c>
      <c r="AA264" s="567" t="str">
        <f t="shared" si="24"/>
        <v>No hay Programación</v>
      </c>
      <c r="AB264" s="568" t="str">
        <f t="shared" si="25"/>
        <v>De acuerdo con lo programado</v>
      </c>
      <c r="AC264" s="575"/>
      <c r="AD264" s="575">
        <v>0</v>
      </c>
      <c r="AE264" s="575">
        <v>0</v>
      </c>
      <c r="AF264" s="567" t="str">
        <f t="shared" si="32"/>
        <v>No hay Programación</v>
      </c>
      <c r="AG264" s="568" t="str">
        <f t="shared" si="33"/>
        <v>De acuerdo con lo programado</v>
      </c>
      <c r="AH264" s="575"/>
      <c r="AI264" s="575"/>
      <c r="AJ264" s="575"/>
      <c r="AK264" s="576"/>
      <c r="AL264" s="576"/>
      <c r="AM264" s="575"/>
      <c r="AN264" s="575"/>
      <c r="AO264" s="575"/>
      <c r="AP264" s="575"/>
      <c r="AQ264" s="575"/>
    </row>
    <row r="265" spans="1:43" ht="35.25" customHeight="1" thickTop="1" thickBot="1">
      <c r="A265" s="563">
        <v>16.239999999999998</v>
      </c>
      <c r="B265" s="564"/>
      <c r="C265" s="564"/>
      <c r="D265" s="564"/>
      <c r="E265" s="564"/>
      <c r="F265" s="577" t="s">
        <v>1341</v>
      </c>
      <c r="G265" s="578">
        <v>0</v>
      </c>
      <c r="H265" s="578">
        <v>0</v>
      </c>
      <c r="I265" s="567" t="str">
        <f t="shared" si="22"/>
        <v>No hay Programación</v>
      </c>
      <c r="J265" s="568" t="str">
        <f t="shared" si="23"/>
        <v>De acuerdo con lo programado</v>
      </c>
      <c r="K265" s="578"/>
      <c r="L265" s="581"/>
      <c r="M265" s="579"/>
      <c r="N265" s="572"/>
      <c r="O265" s="582"/>
      <c r="P265" s="581"/>
      <c r="Q265" s="579"/>
      <c r="R265" s="572"/>
      <c r="S265" s="582"/>
      <c r="T265" s="583"/>
      <c r="U265" s="579"/>
      <c r="V265" s="572"/>
      <c r="W265" s="582"/>
      <c r="X265" s="575"/>
      <c r="Y265" s="580">
        <v>0</v>
      </c>
      <c r="Z265" s="580">
        <v>0</v>
      </c>
      <c r="AA265" s="567" t="str">
        <f t="shared" si="24"/>
        <v>No hay Programación</v>
      </c>
      <c r="AB265" s="568" t="str">
        <f t="shared" si="25"/>
        <v>De acuerdo con lo programado</v>
      </c>
      <c r="AC265" s="575"/>
      <c r="AD265" s="575">
        <v>0</v>
      </c>
      <c r="AE265" s="575">
        <v>0</v>
      </c>
      <c r="AF265" s="567" t="str">
        <f t="shared" si="32"/>
        <v>No hay Programación</v>
      </c>
      <c r="AG265" s="568" t="str">
        <f t="shared" si="33"/>
        <v>De acuerdo con lo programado</v>
      </c>
      <c r="AH265" s="575"/>
      <c r="AI265" s="575"/>
      <c r="AJ265" s="575"/>
      <c r="AK265" s="576"/>
      <c r="AL265" s="576"/>
      <c r="AM265" s="575"/>
      <c r="AN265" s="575"/>
      <c r="AO265" s="575"/>
      <c r="AP265" s="575"/>
      <c r="AQ265" s="575"/>
    </row>
    <row r="266" spans="1:43" ht="35.25" customHeight="1" thickTop="1" thickBot="1">
      <c r="A266" s="563">
        <v>16.239999999999998</v>
      </c>
      <c r="B266" s="564"/>
      <c r="C266" s="564"/>
      <c r="D266" s="564"/>
      <c r="E266" s="564"/>
      <c r="F266" s="577" t="s">
        <v>1341</v>
      </c>
      <c r="G266" s="578">
        <v>0</v>
      </c>
      <c r="H266" s="578">
        <v>0</v>
      </c>
      <c r="I266" s="567" t="str">
        <f t="shared" si="22"/>
        <v>No hay Programación</v>
      </c>
      <c r="J266" s="568" t="str">
        <f t="shared" si="23"/>
        <v>De acuerdo con lo programado</v>
      </c>
      <c r="K266" s="578"/>
      <c r="L266" s="581"/>
      <c r="M266" s="579"/>
      <c r="N266" s="572"/>
      <c r="O266" s="582"/>
      <c r="P266" s="581"/>
      <c r="Q266" s="579"/>
      <c r="R266" s="572"/>
      <c r="S266" s="582"/>
      <c r="T266" s="583"/>
      <c r="U266" s="579"/>
      <c r="V266" s="572"/>
      <c r="W266" s="582"/>
      <c r="X266" s="575"/>
      <c r="Y266" s="580">
        <v>0</v>
      </c>
      <c r="Z266" s="580">
        <v>0</v>
      </c>
      <c r="AA266" s="567" t="str">
        <f t="shared" si="24"/>
        <v>No hay Programación</v>
      </c>
      <c r="AB266" s="568" t="str">
        <f t="shared" si="25"/>
        <v>De acuerdo con lo programado</v>
      </c>
      <c r="AC266" s="575"/>
      <c r="AD266" s="575">
        <v>0</v>
      </c>
      <c r="AE266" s="575">
        <v>0</v>
      </c>
      <c r="AF266" s="567" t="str">
        <f t="shared" si="32"/>
        <v>No hay Programación</v>
      </c>
      <c r="AG266" s="568" t="str">
        <f t="shared" si="33"/>
        <v>De acuerdo con lo programado</v>
      </c>
      <c r="AH266" s="575"/>
      <c r="AI266" s="575"/>
      <c r="AJ266" s="575"/>
      <c r="AK266" s="576"/>
      <c r="AL266" s="576"/>
      <c r="AM266" s="575"/>
      <c r="AN266" s="575"/>
      <c r="AO266" s="575"/>
      <c r="AP266" s="575"/>
      <c r="AQ266" s="575"/>
    </row>
    <row r="267" spans="1:43" ht="35.25" customHeight="1" thickTop="1" thickBot="1">
      <c r="A267" s="563">
        <v>16.239999999999998</v>
      </c>
      <c r="B267" s="564"/>
      <c r="C267" s="564"/>
      <c r="D267" s="564"/>
      <c r="E267" s="564"/>
      <c r="F267" s="577" t="s">
        <v>1341</v>
      </c>
      <c r="G267" s="578">
        <v>0</v>
      </c>
      <c r="H267" s="578">
        <v>0</v>
      </c>
      <c r="I267" s="567" t="str">
        <f t="shared" si="22"/>
        <v>No hay Programación</v>
      </c>
      <c r="J267" s="568" t="str">
        <f t="shared" si="23"/>
        <v>De acuerdo con lo programado</v>
      </c>
      <c r="K267" s="578"/>
      <c r="L267" s="581"/>
      <c r="M267" s="579"/>
      <c r="N267" s="572"/>
      <c r="O267" s="582"/>
      <c r="P267" s="581"/>
      <c r="Q267" s="579"/>
      <c r="R267" s="572"/>
      <c r="S267" s="582"/>
      <c r="T267" s="583"/>
      <c r="U267" s="579"/>
      <c r="V267" s="572"/>
      <c r="W267" s="582"/>
      <c r="X267" s="575"/>
      <c r="Y267" s="580">
        <v>0</v>
      </c>
      <c r="Z267" s="580">
        <v>0</v>
      </c>
      <c r="AA267" s="567" t="str">
        <f t="shared" si="24"/>
        <v>No hay Programación</v>
      </c>
      <c r="AB267" s="568" t="str">
        <f t="shared" si="25"/>
        <v>De acuerdo con lo programado</v>
      </c>
      <c r="AC267" s="575"/>
      <c r="AD267" s="575">
        <v>0</v>
      </c>
      <c r="AE267" s="575">
        <v>0</v>
      </c>
      <c r="AF267" s="567" t="str">
        <f t="shared" si="32"/>
        <v>No hay Programación</v>
      </c>
      <c r="AG267" s="568" t="str">
        <f t="shared" si="33"/>
        <v>De acuerdo con lo programado</v>
      </c>
      <c r="AH267" s="575"/>
      <c r="AI267" s="575"/>
      <c r="AJ267" s="575"/>
      <c r="AK267" s="576"/>
      <c r="AL267" s="576"/>
      <c r="AM267" s="575"/>
      <c r="AN267" s="575"/>
      <c r="AO267" s="575"/>
      <c r="AP267" s="575"/>
      <c r="AQ267" s="575"/>
    </row>
    <row r="268" spans="1:43" ht="35.25" customHeight="1" thickTop="1" thickBot="1">
      <c r="A268" s="563">
        <v>16.25</v>
      </c>
      <c r="B268" s="564"/>
      <c r="C268" s="564"/>
      <c r="D268" s="564"/>
      <c r="E268" s="564"/>
      <c r="F268" s="577" t="s">
        <v>1342</v>
      </c>
      <c r="G268" s="578">
        <v>0</v>
      </c>
      <c r="H268" s="578">
        <v>0</v>
      </c>
      <c r="I268" s="567" t="str">
        <f t="shared" si="22"/>
        <v>No hay Programación</v>
      </c>
      <c r="J268" s="568" t="str">
        <f t="shared" si="23"/>
        <v>De acuerdo con lo programado</v>
      </c>
      <c r="K268" s="578"/>
      <c r="L268" s="581"/>
      <c r="M268" s="579"/>
      <c r="N268" s="572"/>
      <c r="O268" s="582"/>
      <c r="P268" s="581"/>
      <c r="Q268" s="579"/>
      <c r="R268" s="572"/>
      <c r="S268" s="582"/>
      <c r="T268" s="583"/>
      <c r="U268" s="579"/>
      <c r="V268" s="572"/>
      <c r="W268" s="582"/>
      <c r="X268" s="575"/>
      <c r="Y268" s="580">
        <v>0</v>
      </c>
      <c r="Z268" s="580">
        <v>0</v>
      </c>
      <c r="AA268" s="567" t="str">
        <f t="shared" si="24"/>
        <v>No hay Programación</v>
      </c>
      <c r="AB268" s="568" t="str">
        <f t="shared" si="25"/>
        <v>De acuerdo con lo programado</v>
      </c>
      <c r="AC268" s="575"/>
      <c r="AD268" s="575">
        <v>0</v>
      </c>
      <c r="AE268" s="575">
        <v>0</v>
      </c>
      <c r="AF268" s="567" t="str">
        <f t="shared" si="32"/>
        <v>No hay Programación</v>
      </c>
      <c r="AG268" s="568" t="str">
        <f t="shared" si="33"/>
        <v>De acuerdo con lo programado</v>
      </c>
      <c r="AH268" s="575"/>
      <c r="AI268" s="575"/>
      <c r="AJ268" s="575"/>
      <c r="AK268" s="576"/>
      <c r="AL268" s="576"/>
      <c r="AM268" s="575"/>
      <c r="AN268" s="575"/>
      <c r="AO268" s="575"/>
      <c r="AP268" s="575"/>
      <c r="AQ268" s="575"/>
    </row>
    <row r="269" spans="1:43" ht="35.25" customHeight="1" thickTop="1" thickBot="1">
      <c r="A269" s="563">
        <v>16.25</v>
      </c>
      <c r="B269" s="564"/>
      <c r="C269" s="564"/>
      <c r="D269" s="564"/>
      <c r="E269" s="564"/>
      <c r="F269" s="577" t="s">
        <v>1342</v>
      </c>
      <c r="G269" s="578">
        <v>0</v>
      </c>
      <c r="H269" s="578">
        <v>0</v>
      </c>
      <c r="I269" s="567" t="str">
        <f t="shared" si="22"/>
        <v>No hay Programación</v>
      </c>
      <c r="J269" s="568" t="str">
        <f t="shared" si="23"/>
        <v>De acuerdo con lo programado</v>
      </c>
      <c r="K269" s="578"/>
      <c r="L269" s="581"/>
      <c r="M269" s="579"/>
      <c r="N269" s="572"/>
      <c r="O269" s="582"/>
      <c r="P269" s="581"/>
      <c r="Q269" s="579"/>
      <c r="R269" s="572"/>
      <c r="S269" s="582"/>
      <c r="T269" s="583"/>
      <c r="U269" s="579"/>
      <c r="V269" s="572"/>
      <c r="W269" s="582"/>
      <c r="X269" s="575"/>
      <c r="Y269" s="580">
        <v>0</v>
      </c>
      <c r="Z269" s="580">
        <v>0</v>
      </c>
      <c r="AA269" s="567" t="str">
        <f t="shared" si="24"/>
        <v>No hay Programación</v>
      </c>
      <c r="AB269" s="568" t="str">
        <f t="shared" si="25"/>
        <v>De acuerdo con lo programado</v>
      </c>
      <c r="AC269" s="575"/>
      <c r="AD269" s="575">
        <v>0</v>
      </c>
      <c r="AE269" s="575">
        <v>0</v>
      </c>
      <c r="AF269" s="567" t="str">
        <f t="shared" si="32"/>
        <v>No hay Programación</v>
      </c>
      <c r="AG269" s="568" t="str">
        <f t="shared" si="33"/>
        <v>De acuerdo con lo programado</v>
      </c>
      <c r="AH269" s="575"/>
      <c r="AI269" s="575"/>
      <c r="AJ269" s="575"/>
      <c r="AK269" s="576"/>
      <c r="AL269" s="576"/>
      <c r="AM269" s="575"/>
      <c r="AN269" s="575"/>
      <c r="AO269" s="575"/>
      <c r="AP269" s="575"/>
      <c r="AQ269" s="575"/>
    </row>
    <row r="270" spans="1:43" ht="35.25" customHeight="1" thickTop="1" thickBot="1">
      <c r="A270" s="563">
        <v>16.25</v>
      </c>
      <c r="B270" s="564"/>
      <c r="C270" s="564"/>
      <c r="D270" s="564"/>
      <c r="E270" s="564"/>
      <c r="F270" s="577" t="s">
        <v>1342</v>
      </c>
      <c r="G270" s="578">
        <v>0</v>
      </c>
      <c r="H270" s="578">
        <v>0</v>
      </c>
      <c r="I270" s="567" t="str">
        <f t="shared" ref="I270:I333" si="34">IF(H270="","No hay ejecución",IF(AND(G270=0),"No hay Programación", H270/G270))</f>
        <v>No hay Programación</v>
      </c>
      <c r="J270" s="568" t="str">
        <f t="shared" ref="J270:J333" si="35">IF(I270="No hay ejecución","NA",IF(I270&gt;=90%,"De acuerdo con lo programado",IF(I270&gt;=51%,"Atraso Leve",IF(I270&lt;=50%,"En riesgo cumplimiento"))))</f>
        <v>De acuerdo con lo programado</v>
      </c>
      <c r="K270" s="578"/>
      <c r="L270" s="581"/>
      <c r="M270" s="579"/>
      <c r="N270" s="572"/>
      <c r="O270" s="582"/>
      <c r="P270" s="581"/>
      <c r="Q270" s="579"/>
      <c r="R270" s="572"/>
      <c r="S270" s="582"/>
      <c r="T270" s="583"/>
      <c r="U270" s="579"/>
      <c r="V270" s="572"/>
      <c r="W270" s="582"/>
      <c r="X270" s="575"/>
      <c r="Y270" s="580">
        <v>0</v>
      </c>
      <c r="Z270" s="580">
        <v>0</v>
      </c>
      <c r="AA270" s="567" t="str">
        <f t="shared" ref="AA270:AA333" si="36">IF(Z270="","No hay ejecución",IF(AND(Y270=0),"No hay Programación", Z270/Y270))</f>
        <v>No hay Programación</v>
      </c>
      <c r="AB270" s="568" t="str">
        <f t="shared" ref="AB270:AB333" si="37">IF(AA270="No hay ejecución","NA",IF(AA270&gt;=90%,"De acuerdo con lo programado",IF(AA270&gt;=51%,"Atraso Leve",IF(AA270&lt;=50%,"En riesgo cumplimiento"))))</f>
        <v>De acuerdo con lo programado</v>
      </c>
      <c r="AC270" s="575"/>
      <c r="AD270" s="575">
        <v>0</v>
      </c>
      <c r="AE270" s="575">
        <v>0</v>
      </c>
      <c r="AF270" s="567" t="str">
        <f t="shared" si="32"/>
        <v>No hay Programación</v>
      </c>
      <c r="AG270" s="568" t="str">
        <f t="shared" si="33"/>
        <v>De acuerdo con lo programado</v>
      </c>
      <c r="AH270" s="575"/>
      <c r="AI270" s="575"/>
      <c r="AJ270" s="575"/>
      <c r="AK270" s="576"/>
      <c r="AL270" s="576"/>
      <c r="AM270" s="575"/>
      <c r="AN270" s="575"/>
      <c r="AO270" s="575"/>
      <c r="AP270" s="575"/>
      <c r="AQ270" s="575"/>
    </row>
    <row r="271" spans="1:43" ht="35.25" customHeight="1" thickTop="1" thickBot="1">
      <c r="A271" s="563">
        <v>16.25</v>
      </c>
      <c r="B271" s="564"/>
      <c r="C271" s="564"/>
      <c r="D271" s="564"/>
      <c r="E271" s="564"/>
      <c r="F271" s="577" t="s">
        <v>1342</v>
      </c>
      <c r="G271" s="578">
        <v>0</v>
      </c>
      <c r="H271" s="578">
        <v>0</v>
      </c>
      <c r="I271" s="567" t="str">
        <f t="shared" si="34"/>
        <v>No hay Programación</v>
      </c>
      <c r="J271" s="568" t="str">
        <f t="shared" si="35"/>
        <v>De acuerdo con lo programado</v>
      </c>
      <c r="K271" s="578"/>
      <c r="L271" s="581"/>
      <c r="M271" s="579"/>
      <c r="N271" s="572"/>
      <c r="O271" s="582"/>
      <c r="P271" s="581"/>
      <c r="Q271" s="579"/>
      <c r="R271" s="572"/>
      <c r="S271" s="582"/>
      <c r="T271" s="583"/>
      <c r="U271" s="579"/>
      <c r="V271" s="572"/>
      <c r="W271" s="582"/>
      <c r="X271" s="575"/>
      <c r="Y271" s="580">
        <v>0</v>
      </c>
      <c r="Z271" s="580">
        <v>0</v>
      </c>
      <c r="AA271" s="567" t="str">
        <f t="shared" si="36"/>
        <v>No hay Programación</v>
      </c>
      <c r="AB271" s="568" t="str">
        <f t="shared" si="37"/>
        <v>De acuerdo con lo programado</v>
      </c>
      <c r="AC271" s="575"/>
      <c r="AD271" s="575">
        <v>0</v>
      </c>
      <c r="AE271" s="575">
        <v>0</v>
      </c>
      <c r="AF271" s="567" t="str">
        <f t="shared" si="32"/>
        <v>No hay Programación</v>
      </c>
      <c r="AG271" s="568" t="str">
        <f t="shared" si="33"/>
        <v>De acuerdo con lo programado</v>
      </c>
      <c r="AH271" s="575"/>
      <c r="AI271" s="575"/>
      <c r="AJ271" s="575"/>
      <c r="AK271" s="576"/>
      <c r="AL271" s="576"/>
      <c r="AM271" s="575"/>
      <c r="AN271" s="575"/>
      <c r="AO271" s="575"/>
      <c r="AP271" s="575"/>
      <c r="AQ271" s="575"/>
    </row>
    <row r="272" spans="1:43" ht="35.25" customHeight="1" thickTop="1" thickBot="1">
      <c r="A272" s="563">
        <v>16.25</v>
      </c>
      <c r="B272" s="564"/>
      <c r="C272" s="564"/>
      <c r="D272" s="564"/>
      <c r="E272" s="564"/>
      <c r="F272" s="577" t="s">
        <v>1342</v>
      </c>
      <c r="G272" s="578">
        <v>0</v>
      </c>
      <c r="H272" s="578">
        <v>0</v>
      </c>
      <c r="I272" s="567" t="str">
        <f t="shared" si="34"/>
        <v>No hay Programación</v>
      </c>
      <c r="J272" s="568" t="str">
        <f t="shared" si="35"/>
        <v>De acuerdo con lo programado</v>
      </c>
      <c r="K272" s="578"/>
      <c r="L272" s="581"/>
      <c r="M272" s="579"/>
      <c r="N272" s="572"/>
      <c r="O272" s="582"/>
      <c r="P272" s="581"/>
      <c r="Q272" s="579"/>
      <c r="R272" s="572"/>
      <c r="S272" s="582"/>
      <c r="T272" s="583"/>
      <c r="U272" s="579"/>
      <c r="V272" s="572"/>
      <c r="W272" s="582"/>
      <c r="X272" s="575"/>
      <c r="Y272" s="580">
        <v>0</v>
      </c>
      <c r="Z272" s="580">
        <v>0</v>
      </c>
      <c r="AA272" s="567" t="str">
        <f t="shared" si="36"/>
        <v>No hay Programación</v>
      </c>
      <c r="AB272" s="568" t="str">
        <f t="shared" si="37"/>
        <v>De acuerdo con lo programado</v>
      </c>
      <c r="AC272" s="575"/>
      <c r="AD272" s="575">
        <v>0</v>
      </c>
      <c r="AE272" s="575">
        <v>0</v>
      </c>
      <c r="AF272" s="567" t="str">
        <f t="shared" si="32"/>
        <v>No hay Programación</v>
      </c>
      <c r="AG272" s="568" t="str">
        <f t="shared" si="33"/>
        <v>De acuerdo con lo programado</v>
      </c>
      <c r="AH272" s="575"/>
      <c r="AI272" s="575"/>
      <c r="AJ272" s="575"/>
      <c r="AK272" s="576"/>
      <c r="AL272" s="576"/>
      <c r="AM272" s="575"/>
      <c r="AN272" s="575"/>
      <c r="AO272" s="575"/>
      <c r="AP272" s="575"/>
      <c r="AQ272" s="575"/>
    </row>
    <row r="273" spans="1:43" ht="35.25" customHeight="1" thickTop="1" thickBot="1">
      <c r="A273" s="563">
        <v>16.25</v>
      </c>
      <c r="B273" s="564"/>
      <c r="C273" s="564"/>
      <c r="D273" s="564"/>
      <c r="E273" s="564"/>
      <c r="F273" s="577" t="s">
        <v>1342</v>
      </c>
      <c r="G273" s="578">
        <v>0</v>
      </c>
      <c r="H273" s="578">
        <v>0</v>
      </c>
      <c r="I273" s="567" t="str">
        <f t="shared" si="34"/>
        <v>No hay Programación</v>
      </c>
      <c r="J273" s="568" t="str">
        <f t="shared" si="35"/>
        <v>De acuerdo con lo programado</v>
      </c>
      <c r="K273" s="578"/>
      <c r="L273" s="581"/>
      <c r="M273" s="579"/>
      <c r="N273" s="572"/>
      <c r="O273" s="582"/>
      <c r="P273" s="581"/>
      <c r="Q273" s="579"/>
      <c r="R273" s="572"/>
      <c r="S273" s="582"/>
      <c r="T273" s="583"/>
      <c r="U273" s="579"/>
      <c r="V273" s="572"/>
      <c r="W273" s="582"/>
      <c r="X273" s="575"/>
      <c r="Y273" s="580">
        <v>0</v>
      </c>
      <c r="Z273" s="580">
        <v>0</v>
      </c>
      <c r="AA273" s="567" t="str">
        <f t="shared" si="36"/>
        <v>No hay Programación</v>
      </c>
      <c r="AB273" s="568" t="str">
        <f t="shared" si="37"/>
        <v>De acuerdo con lo programado</v>
      </c>
      <c r="AC273" s="575"/>
      <c r="AD273" s="575">
        <v>0</v>
      </c>
      <c r="AE273" s="575">
        <v>0</v>
      </c>
      <c r="AF273" s="567" t="str">
        <f t="shared" si="32"/>
        <v>No hay Programación</v>
      </c>
      <c r="AG273" s="568" t="str">
        <f t="shared" si="33"/>
        <v>De acuerdo con lo programado</v>
      </c>
      <c r="AH273" s="575"/>
      <c r="AI273" s="575"/>
      <c r="AJ273" s="575"/>
      <c r="AK273" s="576"/>
      <c r="AL273" s="576"/>
      <c r="AM273" s="575"/>
      <c r="AN273" s="575"/>
      <c r="AO273" s="575"/>
      <c r="AP273" s="575"/>
      <c r="AQ273" s="575"/>
    </row>
    <row r="274" spans="1:43" ht="35.25" customHeight="1" thickTop="1" thickBot="1">
      <c r="A274" s="563">
        <v>16.260000000000002</v>
      </c>
      <c r="B274" s="564"/>
      <c r="C274" s="564"/>
      <c r="D274" s="564"/>
      <c r="E274" s="564"/>
      <c r="F274" s="577" t="s">
        <v>1343</v>
      </c>
      <c r="G274" s="578">
        <v>0</v>
      </c>
      <c r="H274" s="578">
        <v>0</v>
      </c>
      <c r="I274" s="567" t="str">
        <f t="shared" si="34"/>
        <v>No hay Programación</v>
      </c>
      <c r="J274" s="568" t="str">
        <f t="shared" si="35"/>
        <v>De acuerdo con lo programado</v>
      </c>
      <c r="K274" s="578"/>
      <c r="L274" s="581"/>
      <c r="M274" s="579"/>
      <c r="N274" s="572"/>
      <c r="O274" s="582"/>
      <c r="P274" s="581"/>
      <c r="Q274" s="579"/>
      <c r="R274" s="572"/>
      <c r="S274" s="582"/>
      <c r="T274" s="583"/>
      <c r="U274" s="579"/>
      <c r="V274" s="572"/>
      <c r="W274" s="582"/>
      <c r="X274" s="575"/>
      <c r="Y274" s="580">
        <v>9</v>
      </c>
      <c r="Z274" s="580">
        <v>1</v>
      </c>
      <c r="AA274" s="567">
        <f t="shared" si="36"/>
        <v>0.1111111111111111</v>
      </c>
      <c r="AB274" s="568" t="str">
        <f t="shared" si="37"/>
        <v>En riesgo cumplimiento</v>
      </c>
      <c r="AC274" s="575"/>
      <c r="AD274" s="575">
        <v>3</v>
      </c>
      <c r="AE274" s="575">
        <v>3</v>
      </c>
      <c r="AF274" s="567">
        <f t="shared" si="32"/>
        <v>1</v>
      </c>
      <c r="AG274" s="568" t="str">
        <f t="shared" si="33"/>
        <v>De acuerdo con lo programado</v>
      </c>
      <c r="AH274" s="575"/>
      <c r="AI274" s="575"/>
      <c r="AJ274" s="575"/>
      <c r="AK274" s="576"/>
      <c r="AL274" s="576"/>
      <c r="AM274" s="575"/>
      <c r="AN274" s="575"/>
      <c r="AO274" s="575"/>
      <c r="AP274" s="575"/>
      <c r="AQ274" s="575"/>
    </row>
    <row r="275" spans="1:43" ht="35.25" customHeight="1" thickTop="1" thickBot="1">
      <c r="A275" s="563">
        <v>16.260000000000002</v>
      </c>
      <c r="B275" s="564"/>
      <c r="C275" s="564"/>
      <c r="D275" s="564"/>
      <c r="E275" s="564"/>
      <c r="F275" s="577" t="s">
        <v>1343</v>
      </c>
      <c r="G275" s="578">
        <v>0</v>
      </c>
      <c r="H275" s="578">
        <v>0</v>
      </c>
      <c r="I275" s="567" t="str">
        <f t="shared" si="34"/>
        <v>No hay Programación</v>
      </c>
      <c r="J275" s="568" t="str">
        <f t="shared" si="35"/>
        <v>De acuerdo con lo programado</v>
      </c>
      <c r="K275" s="578"/>
      <c r="L275" s="581"/>
      <c r="M275" s="579"/>
      <c r="N275" s="572"/>
      <c r="O275" s="582"/>
      <c r="P275" s="581"/>
      <c r="Q275" s="579"/>
      <c r="R275" s="572"/>
      <c r="S275" s="582"/>
      <c r="T275" s="583"/>
      <c r="U275" s="579"/>
      <c r="V275" s="572"/>
      <c r="W275" s="582"/>
      <c r="X275" s="575"/>
      <c r="Y275" s="580">
        <v>0</v>
      </c>
      <c r="Z275" s="580">
        <v>0</v>
      </c>
      <c r="AA275" s="567" t="str">
        <f t="shared" si="36"/>
        <v>No hay Programación</v>
      </c>
      <c r="AB275" s="568" t="str">
        <f t="shared" si="37"/>
        <v>De acuerdo con lo programado</v>
      </c>
      <c r="AC275" s="575"/>
      <c r="AD275" s="575">
        <v>0</v>
      </c>
      <c r="AE275" s="575">
        <v>0</v>
      </c>
      <c r="AF275" s="567" t="str">
        <f t="shared" si="32"/>
        <v>No hay Programación</v>
      </c>
      <c r="AG275" s="568" t="str">
        <f t="shared" si="33"/>
        <v>De acuerdo con lo programado</v>
      </c>
      <c r="AH275" s="575"/>
      <c r="AI275" s="575"/>
      <c r="AJ275" s="575"/>
      <c r="AK275" s="576"/>
      <c r="AL275" s="576"/>
      <c r="AM275" s="575"/>
      <c r="AN275" s="575"/>
      <c r="AO275" s="575"/>
      <c r="AP275" s="575"/>
      <c r="AQ275" s="575"/>
    </row>
    <row r="276" spans="1:43" ht="35.25" customHeight="1" thickTop="1" thickBot="1">
      <c r="A276" s="563">
        <v>16.260000000000002</v>
      </c>
      <c r="B276" s="564"/>
      <c r="C276" s="564"/>
      <c r="D276" s="564"/>
      <c r="E276" s="564"/>
      <c r="F276" s="577" t="s">
        <v>1343</v>
      </c>
      <c r="G276" s="578">
        <v>0</v>
      </c>
      <c r="H276" s="578">
        <v>0</v>
      </c>
      <c r="I276" s="567" t="str">
        <f t="shared" si="34"/>
        <v>No hay Programación</v>
      </c>
      <c r="J276" s="568" t="str">
        <f t="shared" si="35"/>
        <v>De acuerdo con lo programado</v>
      </c>
      <c r="K276" s="578"/>
      <c r="L276" s="581"/>
      <c r="M276" s="579"/>
      <c r="N276" s="572"/>
      <c r="O276" s="582"/>
      <c r="P276" s="581"/>
      <c r="Q276" s="579"/>
      <c r="R276" s="572"/>
      <c r="S276" s="582"/>
      <c r="T276" s="583"/>
      <c r="U276" s="579"/>
      <c r="V276" s="572"/>
      <c r="W276" s="582"/>
      <c r="X276" s="575"/>
      <c r="Y276" s="580">
        <v>0</v>
      </c>
      <c r="Z276" s="580">
        <v>0</v>
      </c>
      <c r="AA276" s="567" t="str">
        <f t="shared" si="36"/>
        <v>No hay Programación</v>
      </c>
      <c r="AB276" s="568" t="str">
        <f t="shared" si="37"/>
        <v>De acuerdo con lo programado</v>
      </c>
      <c r="AC276" s="575"/>
      <c r="AD276" s="575">
        <v>0</v>
      </c>
      <c r="AE276" s="575">
        <v>0</v>
      </c>
      <c r="AF276" s="567" t="str">
        <f t="shared" si="32"/>
        <v>No hay Programación</v>
      </c>
      <c r="AG276" s="568" t="str">
        <f t="shared" si="33"/>
        <v>De acuerdo con lo programado</v>
      </c>
      <c r="AH276" s="575"/>
      <c r="AI276" s="575"/>
      <c r="AJ276" s="575"/>
      <c r="AK276" s="576"/>
      <c r="AL276" s="576"/>
      <c r="AM276" s="575"/>
      <c r="AN276" s="575"/>
      <c r="AO276" s="575"/>
      <c r="AP276" s="575"/>
      <c r="AQ276" s="575"/>
    </row>
    <row r="277" spans="1:43" ht="35.25" customHeight="1" thickTop="1" thickBot="1">
      <c r="A277" s="563">
        <v>16.260000000000002</v>
      </c>
      <c r="B277" s="564"/>
      <c r="C277" s="564"/>
      <c r="D277" s="564"/>
      <c r="E277" s="564"/>
      <c r="F277" s="577" t="s">
        <v>1343</v>
      </c>
      <c r="G277" s="578">
        <v>0</v>
      </c>
      <c r="H277" s="578">
        <v>0</v>
      </c>
      <c r="I277" s="567" t="str">
        <f t="shared" si="34"/>
        <v>No hay Programación</v>
      </c>
      <c r="J277" s="568" t="str">
        <f t="shared" si="35"/>
        <v>De acuerdo con lo programado</v>
      </c>
      <c r="K277" s="578"/>
      <c r="L277" s="581"/>
      <c r="M277" s="579"/>
      <c r="N277" s="572"/>
      <c r="O277" s="582"/>
      <c r="P277" s="581"/>
      <c r="Q277" s="579"/>
      <c r="R277" s="572"/>
      <c r="S277" s="582"/>
      <c r="T277" s="583"/>
      <c r="U277" s="579"/>
      <c r="V277" s="572"/>
      <c r="W277" s="582"/>
      <c r="X277" s="575"/>
      <c r="Y277" s="580">
        <v>0</v>
      </c>
      <c r="Z277" s="580">
        <v>0</v>
      </c>
      <c r="AA277" s="567" t="str">
        <f t="shared" si="36"/>
        <v>No hay Programación</v>
      </c>
      <c r="AB277" s="568" t="str">
        <f t="shared" si="37"/>
        <v>De acuerdo con lo programado</v>
      </c>
      <c r="AC277" s="575"/>
      <c r="AD277" s="575">
        <v>0</v>
      </c>
      <c r="AE277" s="575">
        <v>0</v>
      </c>
      <c r="AF277" s="567" t="str">
        <f t="shared" si="32"/>
        <v>No hay Programación</v>
      </c>
      <c r="AG277" s="568" t="str">
        <f t="shared" si="33"/>
        <v>De acuerdo con lo programado</v>
      </c>
      <c r="AH277" s="575"/>
      <c r="AI277" s="575"/>
      <c r="AJ277" s="575"/>
      <c r="AK277" s="576"/>
      <c r="AL277" s="576"/>
      <c r="AM277" s="575"/>
      <c r="AN277" s="575"/>
      <c r="AO277" s="575"/>
      <c r="AP277" s="575"/>
      <c r="AQ277" s="575"/>
    </row>
    <row r="278" spans="1:43" ht="35.25" customHeight="1" thickTop="1" thickBot="1">
      <c r="A278" s="563">
        <v>16.260000000000002</v>
      </c>
      <c r="B278" s="564"/>
      <c r="C278" s="564"/>
      <c r="D278" s="564"/>
      <c r="E278" s="564"/>
      <c r="F278" s="577" t="s">
        <v>1343</v>
      </c>
      <c r="G278" s="578">
        <v>0</v>
      </c>
      <c r="H278" s="578">
        <v>0</v>
      </c>
      <c r="I278" s="567" t="str">
        <f t="shared" si="34"/>
        <v>No hay Programación</v>
      </c>
      <c r="J278" s="568" t="str">
        <f t="shared" si="35"/>
        <v>De acuerdo con lo programado</v>
      </c>
      <c r="K278" s="578"/>
      <c r="L278" s="581"/>
      <c r="M278" s="579"/>
      <c r="N278" s="572"/>
      <c r="O278" s="582"/>
      <c r="P278" s="581"/>
      <c r="Q278" s="579"/>
      <c r="R278" s="572"/>
      <c r="S278" s="582"/>
      <c r="T278" s="583"/>
      <c r="U278" s="579"/>
      <c r="V278" s="572"/>
      <c r="W278" s="582"/>
      <c r="X278" s="575"/>
      <c r="Y278" s="580">
        <v>0</v>
      </c>
      <c r="Z278" s="580">
        <v>0</v>
      </c>
      <c r="AA278" s="567" t="str">
        <f t="shared" si="36"/>
        <v>No hay Programación</v>
      </c>
      <c r="AB278" s="568" t="str">
        <f t="shared" si="37"/>
        <v>De acuerdo con lo programado</v>
      </c>
      <c r="AC278" s="575"/>
      <c r="AD278" s="575">
        <v>0</v>
      </c>
      <c r="AE278" s="575">
        <v>0</v>
      </c>
      <c r="AF278" s="567" t="str">
        <f t="shared" si="32"/>
        <v>No hay Programación</v>
      </c>
      <c r="AG278" s="568" t="str">
        <f t="shared" si="33"/>
        <v>De acuerdo con lo programado</v>
      </c>
      <c r="AH278" s="575"/>
      <c r="AI278" s="575"/>
      <c r="AJ278" s="575"/>
      <c r="AK278" s="576"/>
      <c r="AL278" s="576"/>
      <c r="AM278" s="575"/>
      <c r="AN278" s="575"/>
      <c r="AO278" s="575"/>
      <c r="AP278" s="575"/>
      <c r="AQ278" s="575"/>
    </row>
    <row r="279" spans="1:43" ht="35.25" customHeight="1" thickTop="1" thickBot="1">
      <c r="A279" s="563">
        <v>16.260000000000002</v>
      </c>
      <c r="B279" s="564"/>
      <c r="C279" s="564"/>
      <c r="D279" s="564"/>
      <c r="E279" s="564"/>
      <c r="F279" s="577" t="s">
        <v>1343</v>
      </c>
      <c r="G279" s="578">
        <v>0</v>
      </c>
      <c r="H279" s="578">
        <v>0</v>
      </c>
      <c r="I279" s="567" t="str">
        <f t="shared" si="34"/>
        <v>No hay Programación</v>
      </c>
      <c r="J279" s="568" t="str">
        <f t="shared" si="35"/>
        <v>De acuerdo con lo programado</v>
      </c>
      <c r="K279" s="578"/>
      <c r="L279" s="581"/>
      <c r="M279" s="579"/>
      <c r="N279" s="572"/>
      <c r="O279" s="582"/>
      <c r="P279" s="581"/>
      <c r="Q279" s="579"/>
      <c r="R279" s="572"/>
      <c r="S279" s="582"/>
      <c r="T279" s="583"/>
      <c r="U279" s="579"/>
      <c r="V279" s="572"/>
      <c r="W279" s="582"/>
      <c r="X279" s="575"/>
      <c r="Y279" s="580">
        <v>0</v>
      </c>
      <c r="Z279" s="580">
        <v>0</v>
      </c>
      <c r="AA279" s="567" t="str">
        <f t="shared" si="36"/>
        <v>No hay Programación</v>
      </c>
      <c r="AB279" s="568" t="str">
        <f t="shared" si="37"/>
        <v>De acuerdo con lo programado</v>
      </c>
      <c r="AC279" s="575"/>
      <c r="AD279" s="575">
        <v>0</v>
      </c>
      <c r="AE279" s="575">
        <v>0</v>
      </c>
      <c r="AF279" s="567" t="str">
        <f t="shared" si="32"/>
        <v>No hay Programación</v>
      </c>
      <c r="AG279" s="568" t="str">
        <f t="shared" si="33"/>
        <v>De acuerdo con lo programado</v>
      </c>
      <c r="AH279" s="575"/>
      <c r="AI279" s="575"/>
      <c r="AJ279" s="575"/>
      <c r="AK279" s="576"/>
      <c r="AL279" s="576"/>
      <c r="AM279" s="575"/>
      <c r="AN279" s="575"/>
      <c r="AO279" s="575"/>
      <c r="AP279" s="575"/>
      <c r="AQ279" s="575"/>
    </row>
    <row r="280" spans="1:43" ht="35.25" customHeight="1" thickTop="1" thickBot="1">
      <c r="A280" s="563">
        <v>16.260000000000002</v>
      </c>
      <c r="B280" s="564"/>
      <c r="C280" s="564"/>
      <c r="D280" s="564"/>
      <c r="E280" s="564"/>
      <c r="F280" s="577" t="s">
        <v>1343</v>
      </c>
      <c r="G280" s="578">
        <v>0</v>
      </c>
      <c r="H280" s="578">
        <v>0</v>
      </c>
      <c r="I280" s="567" t="str">
        <f t="shared" si="34"/>
        <v>No hay Programación</v>
      </c>
      <c r="J280" s="568" t="str">
        <f t="shared" si="35"/>
        <v>De acuerdo con lo programado</v>
      </c>
      <c r="K280" s="578"/>
      <c r="L280" s="581"/>
      <c r="M280" s="579"/>
      <c r="N280" s="572"/>
      <c r="O280" s="582"/>
      <c r="P280" s="581"/>
      <c r="Q280" s="579"/>
      <c r="R280" s="572"/>
      <c r="S280" s="582"/>
      <c r="T280" s="583"/>
      <c r="U280" s="579"/>
      <c r="V280" s="572"/>
      <c r="W280" s="582"/>
      <c r="X280" s="575"/>
      <c r="Y280" s="580">
        <v>0</v>
      </c>
      <c r="Z280" s="580">
        <v>0</v>
      </c>
      <c r="AA280" s="567" t="str">
        <f t="shared" si="36"/>
        <v>No hay Programación</v>
      </c>
      <c r="AB280" s="568" t="str">
        <f t="shared" si="37"/>
        <v>De acuerdo con lo programado</v>
      </c>
      <c r="AC280" s="575"/>
      <c r="AD280" s="575">
        <v>0</v>
      </c>
      <c r="AE280" s="575">
        <v>0</v>
      </c>
      <c r="AF280" s="567" t="str">
        <f t="shared" si="32"/>
        <v>No hay Programación</v>
      </c>
      <c r="AG280" s="568" t="str">
        <f t="shared" si="33"/>
        <v>De acuerdo con lo programado</v>
      </c>
      <c r="AH280" s="575"/>
      <c r="AI280" s="575"/>
      <c r="AJ280" s="575"/>
      <c r="AK280" s="576"/>
      <c r="AL280" s="576"/>
      <c r="AM280" s="575"/>
      <c r="AN280" s="575"/>
      <c r="AO280" s="575"/>
      <c r="AP280" s="575"/>
      <c r="AQ280" s="575"/>
    </row>
    <row r="281" spans="1:43" ht="35.25" customHeight="1" thickTop="1" thickBot="1">
      <c r="A281" s="563">
        <v>16.27</v>
      </c>
      <c r="B281" s="564"/>
      <c r="C281" s="564"/>
      <c r="D281" s="564"/>
      <c r="E281" s="564"/>
      <c r="F281" s="577" t="s">
        <v>1344</v>
      </c>
      <c r="G281" s="578">
        <v>0</v>
      </c>
      <c r="H281" s="578">
        <v>0</v>
      </c>
      <c r="I281" s="567" t="str">
        <f t="shared" si="34"/>
        <v>No hay Programación</v>
      </c>
      <c r="J281" s="568" t="str">
        <f t="shared" si="35"/>
        <v>De acuerdo con lo programado</v>
      </c>
      <c r="K281" s="578"/>
      <c r="L281" s="581"/>
      <c r="M281" s="579"/>
      <c r="N281" s="572"/>
      <c r="O281" s="582"/>
      <c r="P281" s="581"/>
      <c r="Q281" s="579"/>
      <c r="R281" s="572"/>
      <c r="S281" s="582"/>
      <c r="T281" s="583"/>
      <c r="U281" s="579"/>
      <c r="V281" s="572"/>
      <c r="W281" s="582"/>
      <c r="X281" s="575"/>
      <c r="Y281" s="580">
        <v>0</v>
      </c>
      <c r="Z281" s="580">
        <v>0</v>
      </c>
      <c r="AA281" s="567" t="str">
        <f t="shared" si="36"/>
        <v>No hay Programación</v>
      </c>
      <c r="AB281" s="568" t="str">
        <f t="shared" si="37"/>
        <v>De acuerdo con lo programado</v>
      </c>
      <c r="AC281" s="575"/>
      <c r="AD281" s="575">
        <v>0</v>
      </c>
      <c r="AE281" s="575">
        <v>0</v>
      </c>
      <c r="AF281" s="567" t="str">
        <f t="shared" si="32"/>
        <v>No hay Programación</v>
      </c>
      <c r="AG281" s="568" t="str">
        <f t="shared" si="33"/>
        <v>De acuerdo con lo programado</v>
      </c>
      <c r="AH281" s="575"/>
      <c r="AI281" s="575"/>
      <c r="AJ281" s="575"/>
      <c r="AK281" s="576"/>
      <c r="AL281" s="576"/>
      <c r="AM281" s="575"/>
      <c r="AN281" s="575"/>
      <c r="AO281" s="575"/>
      <c r="AP281" s="575"/>
      <c r="AQ281" s="575"/>
    </row>
    <row r="282" spans="1:43" ht="35.25" customHeight="1" thickTop="1" thickBot="1">
      <c r="A282" s="563">
        <v>16.27</v>
      </c>
      <c r="B282" s="564"/>
      <c r="C282" s="564"/>
      <c r="D282" s="564"/>
      <c r="E282" s="564"/>
      <c r="F282" s="577" t="s">
        <v>1344</v>
      </c>
      <c r="G282" s="578">
        <v>0</v>
      </c>
      <c r="H282" s="578">
        <v>0</v>
      </c>
      <c r="I282" s="567" t="str">
        <f t="shared" si="34"/>
        <v>No hay Programación</v>
      </c>
      <c r="J282" s="568" t="str">
        <f t="shared" si="35"/>
        <v>De acuerdo con lo programado</v>
      </c>
      <c r="K282" s="578"/>
      <c r="L282" s="581"/>
      <c r="M282" s="579"/>
      <c r="N282" s="572"/>
      <c r="O282" s="582"/>
      <c r="P282" s="581"/>
      <c r="Q282" s="579"/>
      <c r="R282" s="572"/>
      <c r="S282" s="582"/>
      <c r="T282" s="583"/>
      <c r="U282" s="579"/>
      <c r="V282" s="572"/>
      <c r="W282" s="582"/>
      <c r="X282" s="575"/>
      <c r="Y282" s="580">
        <v>0</v>
      </c>
      <c r="Z282" s="580">
        <v>0</v>
      </c>
      <c r="AA282" s="567" t="str">
        <f t="shared" si="36"/>
        <v>No hay Programación</v>
      </c>
      <c r="AB282" s="568" t="str">
        <f t="shared" si="37"/>
        <v>De acuerdo con lo programado</v>
      </c>
      <c r="AC282" s="575"/>
      <c r="AD282" s="575">
        <v>0</v>
      </c>
      <c r="AE282" s="575">
        <v>0</v>
      </c>
      <c r="AF282" s="567" t="str">
        <f t="shared" si="32"/>
        <v>No hay Programación</v>
      </c>
      <c r="AG282" s="568" t="str">
        <f t="shared" si="33"/>
        <v>De acuerdo con lo programado</v>
      </c>
      <c r="AH282" s="575"/>
      <c r="AI282" s="575"/>
      <c r="AJ282" s="575"/>
      <c r="AK282" s="576"/>
      <c r="AL282" s="576"/>
      <c r="AM282" s="575"/>
      <c r="AN282" s="575"/>
      <c r="AO282" s="575"/>
      <c r="AP282" s="575"/>
      <c r="AQ282" s="575"/>
    </row>
    <row r="283" spans="1:43" ht="35.25" customHeight="1" thickTop="1" thickBot="1">
      <c r="A283" s="563">
        <v>16.28</v>
      </c>
      <c r="B283" s="564"/>
      <c r="C283" s="564"/>
      <c r="D283" s="564"/>
      <c r="E283" s="564"/>
      <c r="F283" s="577" t="s">
        <v>1345</v>
      </c>
      <c r="G283" s="578">
        <v>0</v>
      </c>
      <c r="H283" s="578">
        <v>0</v>
      </c>
      <c r="I283" s="567" t="str">
        <f t="shared" si="34"/>
        <v>No hay Programación</v>
      </c>
      <c r="J283" s="568" t="str">
        <f t="shared" si="35"/>
        <v>De acuerdo con lo programado</v>
      </c>
      <c r="K283" s="578"/>
      <c r="L283" s="581"/>
      <c r="M283" s="579"/>
      <c r="N283" s="572"/>
      <c r="O283" s="582"/>
      <c r="P283" s="581"/>
      <c r="Q283" s="579"/>
      <c r="R283" s="572"/>
      <c r="S283" s="582"/>
      <c r="T283" s="583"/>
      <c r="U283" s="579"/>
      <c r="V283" s="572"/>
      <c r="W283" s="582"/>
      <c r="X283" s="575"/>
      <c r="Y283" s="580">
        <v>0</v>
      </c>
      <c r="Z283" s="580">
        <v>0</v>
      </c>
      <c r="AA283" s="567" t="str">
        <f t="shared" si="36"/>
        <v>No hay Programación</v>
      </c>
      <c r="AB283" s="568" t="str">
        <f t="shared" si="37"/>
        <v>De acuerdo con lo programado</v>
      </c>
      <c r="AC283" s="575"/>
      <c r="AD283" s="575">
        <v>0</v>
      </c>
      <c r="AE283" s="575">
        <v>0</v>
      </c>
      <c r="AF283" s="567" t="str">
        <f t="shared" si="32"/>
        <v>No hay Programación</v>
      </c>
      <c r="AG283" s="568" t="str">
        <f t="shared" si="33"/>
        <v>De acuerdo con lo programado</v>
      </c>
      <c r="AH283" s="575"/>
      <c r="AI283" s="575"/>
      <c r="AJ283" s="575"/>
      <c r="AK283" s="576"/>
      <c r="AL283" s="576"/>
      <c r="AM283" s="575"/>
      <c r="AN283" s="575"/>
      <c r="AO283" s="575"/>
      <c r="AP283" s="575"/>
      <c r="AQ283" s="575"/>
    </row>
    <row r="284" spans="1:43" ht="35.25" customHeight="1" thickTop="1" thickBot="1">
      <c r="A284" s="563">
        <v>17</v>
      </c>
      <c r="B284" s="564"/>
      <c r="C284" s="564"/>
      <c r="D284" s="564"/>
      <c r="E284" s="564"/>
      <c r="F284" s="565" t="s">
        <v>1346</v>
      </c>
      <c r="G284" s="566"/>
      <c r="H284" s="566"/>
      <c r="I284" s="567" t="str">
        <f t="shared" si="34"/>
        <v>No hay ejecución</v>
      </c>
      <c r="J284" s="568" t="str">
        <f t="shared" si="35"/>
        <v>NA</v>
      </c>
      <c r="K284" s="569"/>
      <c r="L284" s="581"/>
      <c r="M284" s="579"/>
      <c r="N284" s="572"/>
      <c r="O284" s="582"/>
      <c r="P284" s="581"/>
      <c r="Q284" s="579"/>
      <c r="R284" s="572"/>
      <c r="S284" s="582"/>
      <c r="T284" s="583"/>
      <c r="U284" s="579"/>
      <c r="V284" s="572"/>
      <c r="W284" s="582"/>
      <c r="X284" s="575"/>
      <c r="Y284" s="580"/>
      <c r="Z284" s="580"/>
      <c r="AA284" s="567" t="str">
        <f t="shared" si="36"/>
        <v>No hay ejecución</v>
      </c>
      <c r="AB284" s="568" t="str">
        <f t="shared" si="37"/>
        <v>NA</v>
      </c>
      <c r="AC284" s="575"/>
      <c r="AD284" s="575"/>
      <c r="AE284" s="575"/>
      <c r="AF284" s="567" t="str">
        <f t="shared" si="32"/>
        <v>No hay ejecución</v>
      </c>
      <c r="AG284" s="568" t="str">
        <f t="shared" si="33"/>
        <v>NA</v>
      </c>
      <c r="AH284" s="575"/>
      <c r="AI284" s="575"/>
      <c r="AJ284" s="575"/>
      <c r="AK284" s="576"/>
      <c r="AL284" s="576"/>
      <c r="AM284" s="575"/>
      <c r="AN284" s="575"/>
      <c r="AO284" s="575"/>
      <c r="AP284" s="575"/>
      <c r="AQ284" s="575"/>
    </row>
    <row r="285" spans="1:43" ht="35.25" customHeight="1" thickTop="1" thickBot="1">
      <c r="A285" s="563">
        <v>17.100000000000001</v>
      </c>
      <c r="B285" s="564"/>
      <c r="C285" s="564"/>
      <c r="D285" s="564"/>
      <c r="E285" s="564"/>
      <c r="F285" s="587" t="s">
        <v>1347</v>
      </c>
      <c r="G285" s="588"/>
      <c r="H285" s="588"/>
      <c r="I285" s="567" t="str">
        <f t="shared" si="34"/>
        <v>No hay ejecución</v>
      </c>
      <c r="J285" s="568" t="str">
        <f t="shared" si="35"/>
        <v>NA</v>
      </c>
      <c r="K285" s="588"/>
      <c r="L285" s="581"/>
      <c r="M285" s="579"/>
      <c r="N285" s="572"/>
      <c r="O285" s="582"/>
      <c r="P285" s="581"/>
      <c r="Q285" s="579"/>
      <c r="R285" s="572"/>
      <c r="S285" s="582"/>
      <c r="T285" s="583"/>
      <c r="U285" s="579"/>
      <c r="V285" s="572"/>
      <c r="W285" s="582"/>
      <c r="X285" s="575"/>
      <c r="Y285" s="580">
        <v>0</v>
      </c>
      <c r="Z285" s="580">
        <v>0</v>
      </c>
      <c r="AA285" s="567" t="str">
        <f t="shared" si="36"/>
        <v>No hay Programación</v>
      </c>
      <c r="AB285" s="568" t="str">
        <f t="shared" si="37"/>
        <v>De acuerdo con lo programado</v>
      </c>
      <c r="AC285" s="575"/>
      <c r="AD285" s="575">
        <v>0</v>
      </c>
      <c r="AE285" s="575">
        <v>0</v>
      </c>
      <c r="AF285" s="567" t="str">
        <f t="shared" si="32"/>
        <v>No hay Programación</v>
      </c>
      <c r="AG285" s="568" t="str">
        <f t="shared" si="33"/>
        <v>De acuerdo con lo programado</v>
      </c>
      <c r="AH285" s="575"/>
      <c r="AI285" s="575"/>
      <c r="AJ285" s="575"/>
      <c r="AK285" s="576"/>
      <c r="AL285" s="576"/>
      <c r="AM285" s="575"/>
      <c r="AN285" s="575"/>
      <c r="AO285" s="575"/>
      <c r="AP285" s="575"/>
      <c r="AQ285" s="575"/>
    </row>
    <row r="286" spans="1:43" ht="35.25" customHeight="1" thickTop="1" thickBot="1">
      <c r="A286" s="563">
        <v>17.2</v>
      </c>
      <c r="B286" s="564"/>
      <c r="C286" s="564"/>
      <c r="D286" s="564"/>
      <c r="E286" s="564"/>
      <c r="F286" s="577" t="s">
        <v>1348</v>
      </c>
      <c r="G286" s="578"/>
      <c r="H286" s="578"/>
      <c r="I286" s="567" t="str">
        <f t="shared" si="34"/>
        <v>No hay ejecución</v>
      </c>
      <c r="J286" s="568" t="str">
        <f t="shared" si="35"/>
        <v>NA</v>
      </c>
      <c r="K286" s="578"/>
      <c r="L286" s="581"/>
      <c r="M286" s="579"/>
      <c r="N286" s="572"/>
      <c r="O286" s="582"/>
      <c r="P286" s="581"/>
      <c r="Q286" s="579"/>
      <c r="R286" s="572"/>
      <c r="S286" s="582"/>
      <c r="T286" s="583"/>
      <c r="U286" s="579"/>
      <c r="V286" s="572"/>
      <c r="W286" s="582"/>
      <c r="X286" s="575"/>
      <c r="Y286" s="580"/>
      <c r="Z286" s="580"/>
      <c r="AA286" s="567" t="str">
        <f t="shared" si="36"/>
        <v>No hay ejecución</v>
      </c>
      <c r="AB286" s="568" t="str">
        <f t="shared" si="37"/>
        <v>NA</v>
      </c>
      <c r="AC286" s="575"/>
      <c r="AD286" s="575">
        <v>0</v>
      </c>
      <c r="AE286" s="575">
        <v>0</v>
      </c>
      <c r="AF286" s="567" t="str">
        <f t="shared" si="32"/>
        <v>No hay Programación</v>
      </c>
      <c r="AG286" s="568" t="str">
        <f t="shared" si="33"/>
        <v>De acuerdo con lo programado</v>
      </c>
      <c r="AH286" s="575"/>
      <c r="AI286" s="575"/>
      <c r="AJ286" s="575"/>
      <c r="AK286" s="576"/>
      <c r="AL286" s="576"/>
      <c r="AM286" s="575"/>
      <c r="AN286" s="575"/>
      <c r="AO286" s="575"/>
      <c r="AP286" s="575"/>
      <c r="AQ286" s="575"/>
    </row>
    <row r="287" spans="1:43" ht="35.25" customHeight="1" thickTop="1" thickBot="1">
      <c r="A287" s="563">
        <v>17.3</v>
      </c>
      <c r="B287" s="564"/>
      <c r="C287" s="564"/>
      <c r="D287" s="564"/>
      <c r="E287" s="564"/>
      <c r="F287" s="577" t="s">
        <v>1349</v>
      </c>
      <c r="G287" s="578">
        <v>80</v>
      </c>
      <c r="H287" s="578">
        <v>110</v>
      </c>
      <c r="I287" s="567">
        <f t="shared" si="34"/>
        <v>1.375</v>
      </c>
      <c r="J287" s="568" t="str">
        <f t="shared" si="35"/>
        <v>De acuerdo con lo programado</v>
      </c>
      <c r="K287" s="578"/>
      <c r="L287" s="581"/>
      <c r="M287" s="579"/>
      <c r="N287" s="572"/>
      <c r="O287" s="582"/>
      <c r="P287" s="581"/>
      <c r="Q287" s="579"/>
      <c r="R287" s="572"/>
      <c r="S287" s="582"/>
      <c r="T287" s="583"/>
      <c r="U287" s="579"/>
      <c r="V287" s="572"/>
      <c r="W287" s="582"/>
      <c r="X287" s="575"/>
      <c r="Y287" s="580">
        <v>120</v>
      </c>
      <c r="Z287" s="580">
        <v>200</v>
      </c>
      <c r="AA287" s="567">
        <f t="shared" si="36"/>
        <v>1.6666666666666667</v>
      </c>
      <c r="AB287" s="568" t="str">
        <f t="shared" si="37"/>
        <v>De acuerdo con lo programado</v>
      </c>
      <c r="AC287" s="575"/>
      <c r="AD287" s="575">
        <v>60</v>
      </c>
      <c r="AE287" s="575">
        <v>80</v>
      </c>
      <c r="AF287" s="567">
        <f t="shared" si="32"/>
        <v>1.3333333333333333</v>
      </c>
      <c r="AG287" s="568" t="str">
        <f t="shared" si="33"/>
        <v>De acuerdo con lo programado</v>
      </c>
      <c r="AH287" s="575"/>
      <c r="AI287" s="575"/>
      <c r="AJ287" s="575"/>
      <c r="AK287" s="576"/>
      <c r="AL287" s="576"/>
      <c r="AM287" s="575"/>
      <c r="AN287" s="575"/>
      <c r="AO287" s="575"/>
      <c r="AP287" s="575"/>
      <c r="AQ287" s="575"/>
    </row>
    <row r="288" spans="1:43" ht="35.25" customHeight="1" thickTop="1" thickBot="1">
      <c r="A288" s="563">
        <v>17.399999999999999</v>
      </c>
      <c r="B288" s="564"/>
      <c r="C288" s="564"/>
      <c r="D288" s="564"/>
      <c r="E288" s="564"/>
      <c r="F288" s="577" t="s">
        <v>1350</v>
      </c>
      <c r="G288" s="578">
        <v>0</v>
      </c>
      <c r="H288" s="578">
        <v>0</v>
      </c>
      <c r="I288" s="567" t="str">
        <f t="shared" si="34"/>
        <v>No hay Programación</v>
      </c>
      <c r="J288" s="568" t="str">
        <f t="shared" si="35"/>
        <v>De acuerdo con lo programado</v>
      </c>
      <c r="K288" s="578"/>
      <c r="L288" s="581"/>
      <c r="M288" s="579"/>
      <c r="N288" s="572"/>
      <c r="O288" s="582"/>
      <c r="P288" s="581"/>
      <c r="Q288" s="579"/>
      <c r="R288" s="572"/>
      <c r="S288" s="582"/>
      <c r="T288" s="583"/>
      <c r="U288" s="579"/>
      <c r="V288" s="572"/>
      <c r="W288" s="582"/>
      <c r="X288" s="575"/>
      <c r="Y288" s="580">
        <v>15</v>
      </c>
      <c r="Z288" s="580">
        <v>20</v>
      </c>
      <c r="AA288" s="567">
        <f t="shared" si="36"/>
        <v>1.3333333333333333</v>
      </c>
      <c r="AB288" s="568" t="str">
        <f t="shared" si="37"/>
        <v>De acuerdo con lo programado</v>
      </c>
      <c r="AC288" s="575"/>
      <c r="AD288" s="575">
        <v>1</v>
      </c>
      <c r="AE288" s="575">
        <v>0</v>
      </c>
      <c r="AF288" s="567">
        <f t="shared" si="32"/>
        <v>0</v>
      </c>
      <c r="AG288" s="568" t="str">
        <f t="shared" si="33"/>
        <v>En riesgo cumplimiento</v>
      </c>
      <c r="AH288" s="575"/>
      <c r="AI288" s="575"/>
      <c r="AJ288" s="575"/>
      <c r="AK288" s="576"/>
      <c r="AL288" s="576"/>
      <c r="AM288" s="575"/>
      <c r="AN288" s="575"/>
      <c r="AO288" s="575"/>
      <c r="AP288" s="575"/>
      <c r="AQ288" s="575"/>
    </row>
    <row r="289" spans="1:43" ht="35.25" customHeight="1" thickTop="1" thickBot="1">
      <c r="A289" s="563">
        <v>17.5</v>
      </c>
      <c r="B289" s="564"/>
      <c r="C289" s="564"/>
      <c r="D289" s="564"/>
      <c r="E289" s="564"/>
      <c r="F289" s="577" t="s">
        <v>1351</v>
      </c>
      <c r="G289" s="578">
        <v>0</v>
      </c>
      <c r="H289" s="578">
        <v>0</v>
      </c>
      <c r="I289" s="567" t="str">
        <f t="shared" si="34"/>
        <v>No hay Programación</v>
      </c>
      <c r="J289" s="568" t="str">
        <f t="shared" si="35"/>
        <v>De acuerdo con lo programado</v>
      </c>
      <c r="K289" s="578"/>
      <c r="L289" s="581"/>
      <c r="M289" s="579"/>
      <c r="N289" s="572"/>
      <c r="O289" s="582"/>
      <c r="P289" s="581"/>
      <c r="Q289" s="579"/>
      <c r="R289" s="572"/>
      <c r="S289" s="582"/>
      <c r="T289" s="583"/>
      <c r="U289" s="579"/>
      <c r="V289" s="572"/>
      <c r="W289" s="582"/>
      <c r="X289" s="575"/>
      <c r="Y289" s="580">
        <v>0</v>
      </c>
      <c r="Z289" s="580">
        <v>0</v>
      </c>
      <c r="AA289" s="567" t="str">
        <f t="shared" si="36"/>
        <v>No hay Programación</v>
      </c>
      <c r="AB289" s="568" t="str">
        <f t="shared" si="37"/>
        <v>De acuerdo con lo programado</v>
      </c>
      <c r="AC289" s="575"/>
      <c r="AD289" s="575">
        <v>1</v>
      </c>
      <c r="AE289" s="575">
        <v>0</v>
      </c>
      <c r="AF289" s="567">
        <f t="shared" si="32"/>
        <v>0</v>
      </c>
      <c r="AG289" s="568" t="str">
        <f t="shared" si="33"/>
        <v>En riesgo cumplimiento</v>
      </c>
      <c r="AH289" s="575"/>
      <c r="AI289" s="575"/>
      <c r="AJ289" s="575"/>
      <c r="AK289" s="576"/>
      <c r="AL289" s="576"/>
      <c r="AM289" s="575"/>
      <c r="AN289" s="575"/>
      <c r="AO289" s="575"/>
      <c r="AP289" s="575"/>
      <c r="AQ289" s="575"/>
    </row>
    <row r="290" spans="1:43" ht="35.25" customHeight="1" thickTop="1" thickBot="1">
      <c r="A290" s="563">
        <v>17.600000000000001</v>
      </c>
      <c r="B290" s="564"/>
      <c r="C290" s="564"/>
      <c r="D290" s="564"/>
      <c r="E290" s="564"/>
      <c r="F290" s="577" t="s">
        <v>1352</v>
      </c>
      <c r="G290" s="578">
        <v>0</v>
      </c>
      <c r="H290" s="578">
        <v>0</v>
      </c>
      <c r="I290" s="567" t="str">
        <f t="shared" si="34"/>
        <v>No hay Programación</v>
      </c>
      <c r="J290" s="568" t="str">
        <f t="shared" si="35"/>
        <v>De acuerdo con lo programado</v>
      </c>
      <c r="K290" s="578"/>
      <c r="L290" s="581"/>
      <c r="M290" s="579"/>
      <c r="N290" s="572"/>
      <c r="O290" s="582"/>
      <c r="P290" s="581"/>
      <c r="Q290" s="579"/>
      <c r="R290" s="572"/>
      <c r="S290" s="582"/>
      <c r="T290" s="583"/>
      <c r="U290" s="579"/>
      <c r="V290" s="572"/>
      <c r="W290" s="582"/>
      <c r="X290" s="575"/>
      <c r="Y290" s="580">
        <v>0</v>
      </c>
      <c r="Z290" s="580">
        <v>0</v>
      </c>
      <c r="AA290" s="567" t="str">
        <f t="shared" si="36"/>
        <v>No hay Programación</v>
      </c>
      <c r="AB290" s="568" t="str">
        <f t="shared" si="37"/>
        <v>De acuerdo con lo programado</v>
      </c>
      <c r="AC290" s="575"/>
      <c r="AD290" s="575">
        <v>1</v>
      </c>
      <c r="AE290" s="575">
        <v>0</v>
      </c>
      <c r="AF290" s="567">
        <f t="shared" si="32"/>
        <v>0</v>
      </c>
      <c r="AG290" s="568" t="str">
        <f t="shared" si="33"/>
        <v>En riesgo cumplimiento</v>
      </c>
      <c r="AH290" s="575"/>
      <c r="AI290" s="575"/>
      <c r="AJ290" s="575"/>
      <c r="AK290" s="576"/>
      <c r="AL290" s="576"/>
      <c r="AM290" s="575"/>
      <c r="AN290" s="575"/>
      <c r="AO290" s="575"/>
      <c r="AP290" s="575"/>
      <c r="AQ290" s="575"/>
    </row>
    <row r="291" spans="1:43" ht="35.25" customHeight="1" thickTop="1" thickBot="1">
      <c r="A291" s="563">
        <v>18</v>
      </c>
      <c r="B291" s="564"/>
      <c r="C291" s="564"/>
      <c r="D291" s="564"/>
      <c r="E291" s="564"/>
      <c r="F291" s="565" t="s">
        <v>1353</v>
      </c>
      <c r="G291" s="566"/>
      <c r="H291" s="566"/>
      <c r="I291" s="567" t="str">
        <f t="shared" si="34"/>
        <v>No hay ejecución</v>
      </c>
      <c r="J291" s="568" t="str">
        <f t="shared" si="35"/>
        <v>NA</v>
      </c>
      <c r="K291" s="569"/>
      <c r="L291" s="581"/>
      <c r="M291" s="579"/>
      <c r="N291" s="572"/>
      <c r="O291" s="582"/>
      <c r="P291" s="581"/>
      <c r="Q291" s="579"/>
      <c r="R291" s="572"/>
      <c r="S291" s="582"/>
      <c r="T291" s="583"/>
      <c r="U291" s="579"/>
      <c r="V291" s="572"/>
      <c r="W291" s="582"/>
      <c r="X291" s="575"/>
      <c r="Y291" s="580"/>
      <c r="Z291" s="580"/>
      <c r="AA291" s="567" t="str">
        <f t="shared" si="36"/>
        <v>No hay ejecución</v>
      </c>
      <c r="AB291" s="568" t="str">
        <f t="shared" si="37"/>
        <v>NA</v>
      </c>
      <c r="AC291" s="575"/>
      <c r="AD291" s="575"/>
      <c r="AE291" s="575"/>
      <c r="AF291" s="567" t="str">
        <f t="shared" si="32"/>
        <v>No hay ejecución</v>
      </c>
      <c r="AG291" s="568" t="str">
        <f t="shared" si="33"/>
        <v>NA</v>
      </c>
      <c r="AH291" s="575"/>
      <c r="AI291" s="575"/>
      <c r="AJ291" s="575"/>
      <c r="AK291" s="576"/>
      <c r="AL291" s="576"/>
      <c r="AM291" s="575"/>
      <c r="AN291" s="575"/>
      <c r="AO291" s="575"/>
      <c r="AP291" s="575"/>
      <c r="AQ291" s="575"/>
    </row>
    <row r="292" spans="1:43" ht="35.25" customHeight="1" thickTop="1" thickBot="1">
      <c r="A292" s="563">
        <v>18.100000000000001</v>
      </c>
      <c r="B292" s="564"/>
      <c r="C292" s="564"/>
      <c r="D292" s="564"/>
      <c r="E292" s="564"/>
      <c r="F292" s="587" t="s">
        <v>1354</v>
      </c>
      <c r="G292" s="588">
        <v>1</v>
      </c>
      <c r="H292" s="588">
        <v>1</v>
      </c>
      <c r="I292" s="567">
        <f t="shared" si="34"/>
        <v>1</v>
      </c>
      <c r="J292" s="568" t="str">
        <f t="shared" si="35"/>
        <v>De acuerdo con lo programado</v>
      </c>
      <c r="K292" s="588"/>
      <c r="L292" s="581"/>
      <c r="M292" s="579"/>
      <c r="N292" s="572"/>
      <c r="O292" s="582"/>
      <c r="P292" s="581"/>
      <c r="Q292" s="579"/>
      <c r="R292" s="572"/>
      <c r="S292" s="582"/>
      <c r="T292" s="583"/>
      <c r="U292" s="579"/>
      <c r="V292" s="572"/>
      <c r="W292" s="582"/>
      <c r="X292" s="575"/>
      <c r="Y292" s="580">
        <v>1</v>
      </c>
      <c r="Z292" s="580">
        <v>1</v>
      </c>
      <c r="AA292" s="567">
        <f t="shared" si="36"/>
        <v>1</v>
      </c>
      <c r="AB292" s="568" t="str">
        <f t="shared" si="37"/>
        <v>De acuerdo con lo programado</v>
      </c>
      <c r="AC292" s="575"/>
      <c r="AD292" s="575">
        <v>1</v>
      </c>
      <c r="AE292" s="575">
        <v>0</v>
      </c>
      <c r="AF292" s="567">
        <f t="shared" si="32"/>
        <v>0</v>
      </c>
      <c r="AG292" s="568" t="str">
        <f t="shared" si="33"/>
        <v>En riesgo cumplimiento</v>
      </c>
      <c r="AH292" s="575"/>
      <c r="AI292" s="575"/>
      <c r="AJ292" s="575"/>
      <c r="AK292" s="576"/>
      <c r="AL292" s="576"/>
      <c r="AM292" s="575"/>
      <c r="AN292" s="575"/>
      <c r="AO292" s="575"/>
      <c r="AP292" s="575"/>
      <c r="AQ292" s="575"/>
    </row>
    <row r="293" spans="1:43" ht="35.25" customHeight="1" thickTop="1" thickBot="1">
      <c r="A293" s="563">
        <v>18.2</v>
      </c>
      <c r="B293" s="564"/>
      <c r="C293" s="564"/>
      <c r="D293" s="564"/>
      <c r="E293" s="564"/>
      <c r="F293" s="587" t="s">
        <v>1355</v>
      </c>
      <c r="G293" s="588">
        <v>0</v>
      </c>
      <c r="H293" s="588">
        <v>0</v>
      </c>
      <c r="I293" s="567" t="str">
        <f t="shared" si="34"/>
        <v>No hay Programación</v>
      </c>
      <c r="J293" s="568" t="str">
        <f t="shared" si="35"/>
        <v>De acuerdo con lo programado</v>
      </c>
      <c r="K293" s="588"/>
      <c r="L293" s="581"/>
      <c r="M293" s="579"/>
      <c r="N293" s="572"/>
      <c r="O293" s="582"/>
      <c r="P293" s="581"/>
      <c r="Q293" s="579"/>
      <c r="R293" s="572"/>
      <c r="S293" s="582"/>
      <c r="T293" s="583"/>
      <c r="U293" s="579"/>
      <c r="V293" s="572"/>
      <c r="W293" s="582"/>
      <c r="X293" s="575"/>
      <c r="Y293" s="580">
        <v>0</v>
      </c>
      <c r="Z293" s="580">
        <v>0</v>
      </c>
      <c r="AA293" s="567" t="str">
        <f t="shared" si="36"/>
        <v>No hay Programación</v>
      </c>
      <c r="AB293" s="568" t="str">
        <f t="shared" si="37"/>
        <v>De acuerdo con lo programado</v>
      </c>
      <c r="AC293" s="575"/>
      <c r="AD293" s="575">
        <v>1</v>
      </c>
      <c r="AE293" s="575">
        <v>0</v>
      </c>
      <c r="AF293" s="567">
        <f t="shared" si="32"/>
        <v>0</v>
      </c>
      <c r="AG293" s="568" t="str">
        <f t="shared" si="33"/>
        <v>En riesgo cumplimiento</v>
      </c>
      <c r="AH293" s="575"/>
      <c r="AI293" s="575"/>
      <c r="AJ293" s="575"/>
      <c r="AK293" s="576"/>
      <c r="AL293" s="576"/>
      <c r="AM293" s="575"/>
      <c r="AN293" s="575"/>
      <c r="AO293" s="575"/>
      <c r="AP293" s="575"/>
      <c r="AQ293" s="575"/>
    </row>
    <row r="294" spans="1:43" ht="35.25" customHeight="1" thickTop="1" thickBot="1">
      <c r="A294" s="563">
        <v>18.3</v>
      </c>
      <c r="B294" s="564"/>
      <c r="C294" s="564"/>
      <c r="D294" s="564"/>
      <c r="E294" s="564"/>
      <c r="F294" s="587" t="s">
        <v>1356</v>
      </c>
      <c r="G294" s="588">
        <v>0</v>
      </c>
      <c r="H294" s="588">
        <v>0</v>
      </c>
      <c r="I294" s="567" t="str">
        <f t="shared" si="34"/>
        <v>No hay Programación</v>
      </c>
      <c r="J294" s="568" t="str">
        <f t="shared" si="35"/>
        <v>De acuerdo con lo programado</v>
      </c>
      <c r="K294" s="588"/>
      <c r="L294" s="581"/>
      <c r="M294" s="579"/>
      <c r="N294" s="572"/>
      <c r="O294" s="582"/>
      <c r="P294" s="581"/>
      <c r="Q294" s="579"/>
      <c r="R294" s="572"/>
      <c r="S294" s="582"/>
      <c r="T294" s="583"/>
      <c r="U294" s="579"/>
      <c r="V294" s="572"/>
      <c r="W294" s="582"/>
      <c r="X294" s="575"/>
      <c r="Y294" s="580">
        <v>0</v>
      </c>
      <c r="Z294" s="580">
        <v>0</v>
      </c>
      <c r="AA294" s="567" t="str">
        <f t="shared" si="36"/>
        <v>No hay Programación</v>
      </c>
      <c r="AB294" s="568" t="str">
        <f t="shared" si="37"/>
        <v>De acuerdo con lo programado</v>
      </c>
      <c r="AC294" s="575"/>
      <c r="AD294" s="575">
        <v>1</v>
      </c>
      <c r="AE294" s="575">
        <v>0</v>
      </c>
      <c r="AF294" s="567">
        <f t="shared" si="32"/>
        <v>0</v>
      </c>
      <c r="AG294" s="568" t="str">
        <f t="shared" si="33"/>
        <v>En riesgo cumplimiento</v>
      </c>
      <c r="AH294" s="575"/>
      <c r="AI294" s="575"/>
      <c r="AJ294" s="575"/>
      <c r="AK294" s="576"/>
      <c r="AL294" s="576"/>
      <c r="AM294" s="575"/>
      <c r="AN294" s="575"/>
      <c r="AO294" s="575"/>
      <c r="AP294" s="575"/>
      <c r="AQ294" s="575"/>
    </row>
    <row r="295" spans="1:43" ht="35.25" customHeight="1" thickTop="1" thickBot="1">
      <c r="A295" s="563">
        <v>19</v>
      </c>
      <c r="B295" s="564"/>
      <c r="C295" s="564"/>
      <c r="D295" s="564"/>
      <c r="E295" s="564"/>
      <c r="F295" s="584" t="s">
        <v>1357</v>
      </c>
      <c r="G295" s="585"/>
      <c r="H295" s="585"/>
      <c r="I295" s="567" t="str">
        <f t="shared" si="34"/>
        <v>No hay ejecución</v>
      </c>
      <c r="J295" s="568" t="str">
        <f t="shared" si="35"/>
        <v>NA</v>
      </c>
      <c r="K295" s="586"/>
      <c r="L295" s="581"/>
      <c r="M295" s="579"/>
      <c r="N295" s="572"/>
      <c r="O295" s="582"/>
      <c r="P295" s="581"/>
      <c r="Q295" s="579"/>
      <c r="R295" s="572"/>
      <c r="S295" s="582"/>
      <c r="T295" s="583"/>
      <c r="U295" s="579"/>
      <c r="V295" s="572"/>
      <c r="W295" s="582"/>
      <c r="X295" s="575"/>
      <c r="Y295" s="580"/>
      <c r="Z295" s="580"/>
      <c r="AA295" s="567" t="str">
        <f t="shared" si="36"/>
        <v>No hay ejecución</v>
      </c>
      <c r="AB295" s="568" t="str">
        <f t="shared" si="37"/>
        <v>NA</v>
      </c>
      <c r="AC295" s="575"/>
      <c r="AD295" s="575"/>
      <c r="AE295" s="575"/>
      <c r="AF295" s="567" t="str">
        <f t="shared" si="32"/>
        <v>No hay ejecución</v>
      </c>
      <c r="AG295" s="568" t="str">
        <f t="shared" si="33"/>
        <v>NA</v>
      </c>
      <c r="AH295" s="575"/>
      <c r="AI295" s="575"/>
      <c r="AJ295" s="575"/>
      <c r="AK295" s="576"/>
      <c r="AL295" s="576"/>
      <c r="AM295" s="575"/>
      <c r="AN295" s="575"/>
      <c r="AO295" s="575"/>
      <c r="AP295" s="575"/>
      <c r="AQ295" s="575"/>
    </row>
    <row r="296" spans="1:43" ht="35.25" customHeight="1" thickTop="1" thickBot="1">
      <c r="A296" s="563">
        <v>19.100000000000001</v>
      </c>
      <c r="B296" s="564"/>
      <c r="C296" s="564"/>
      <c r="D296" s="564"/>
      <c r="E296" s="564"/>
      <c r="F296" s="587" t="s">
        <v>1358</v>
      </c>
      <c r="G296" s="588">
        <v>0</v>
      </c>
      <c r="H296" s="588">
        <v>0</v>
      </c>
      <c r="I296" s="567" t="str">
        <f t="shared" si="34"/>
        <v>No hay Programación</v>
      </c>
      <c r="J296" s="568" t="str">
        <f t="shared" si="35"/>
        <v>De acuerdo con lo programado</v>
      </c>
      <c r="K296" s="588"/>
      <c r="L296" s="581"/>
      <c r="M296" s="579"/>
      <c r="N296" s="572"/>
      <c r="O296" s="582"/>
      <c r="P296" s="581"/>
      <c r="Q296" s="579"/>
      <c r="R296" s="572"/>
      <c r="S296" s="582"/>
      <c r="T296" s="583"/>
      <c r="U296" s="579"/>
      <c r="V296" s="572"/>
      <c r="W296" s="582"/>
      <c r="X296" s="575"/>
      <c r="Y296" s="580">
        <v>0</v>
      </c>
      <c r="Z296" s="580">
        <v>0</v>
      </c>
      <c r="AA296" s="567" t="str">
        <f t="shared" si="36"/>
        <v>No hay Programación</v>
      </c>
      <c r="AB296" s="568" t="str">
        <f t="shared" si="37"/>
        <v>De acuerdo con lo programado</v>
      </c>
      <c r="AC296" s="575"/>
      <c r="AD296" s="575">
        <v>0</v>
      </c>
      <c r="AE296" s="575">
        <v>0</v>
      </c>
      <c r="AF296" s="567" t="str">
        <f t="shared" si="32"/>
        <v>No hay Programación</v>
      </c>
      <c r="AG296" s="568" t="str">
        <f t="shared" si="33"/>
        <v>De acuerdo con lo programado</v>
      </c>
      <c r="AH296" s="575"/>
      <c r="AI296" s="575"/>
      <c r="AJ296" s="575"/>
      <c r="AK296" s="576"/>
      <c r="AL296" s="576"/>
      <c r="AM296" s="575"/>
      <c r="AN296" s="575"/>
      <c r="AO296" s="575"/>
      <c r="AP296" s="575"/>
      <c r="AQ296" s="575"/>
    </row>
    <row r="297" spans="1:43" ht="35.25" customHeight="1" thickTop="1" thickBot="1">
      <c r="A297" s="563">
        <v>19.2</v>
      </c>
      <c r="B297" s="564"/>
      <c r="C297" s="564"/>
      <c r="D297" s="564"/>
      <c r="E297" s="564"/>
      <c r="F297" s="587" t="s">
        <v>1359</v>
      </c>
      <c r="G297" s="588">
        <v>0</v>
      </c>
      <c r="H297" s="588">
        <v>0</v>
      </c>
      <c r="I297" s="567" t="str">
        <f t="shared" si="34"/>
        <v>No hay Programación</v>
      </c>
      <c r="J297" s="568" t="str">
        <f t="shared" si="35"/>
        <v>De acuerdo con lo programado</v>
      </c>
      <c r="K297" s="588"/>
      <c r="L297" s="581"/>
      <c r="M297" s="579"/>
      <c r="N297" s="572"/>
      <c r="O297" s="582"/>
      <c r="P297" s="581"/>
      <c r="Q297" s="579"/>
      <c r="R297" s="572"/>
      <c r="S297" s="582"/>
      <c r="T297" s="583"/>
      <c r="U297" s="579"/>
      <c r="V297" s="572"/>
      <c r="W297" s="582"/>
      <c r="X297" s="575"/>
      <c r="Y297" s="580">
        <v>0</v>
      </c>
      <c r="Z297" s="580">
        <v>0</v>
      </c>
      <c r="AA297" s="567" t="str">
        <f t="shared" si="36"/>
        <v>No hay Programación</v>
      </c>
      <c r="AB297" s="568" t="str">
        <f t="shared" si="37"/>
        <v>De acuerdo con lo programado</v>
      </c>
      <c r="AC297" s="575"/>
      <c r="AD297" s="575">
        <v>0</v>
      </c>
      <c r="AE297" s="575">
        <v>0</v>
      </c>
      <c r="AF297" s="567" t="str">
        <f t="shared" si="32"/>
        <v>No hay Programación</v>
      </c>
      <c r="AG297" s="568" t="str">
        <f t="shared" si="33"/>
        <v>De acuerdo con lo programado</v>
      </c>
      <c r="AH297" s="575"/>
      <c r="AI297" s="575"/>
      <c r="AJ297" s="575"/>
      <c r="AK297" s="576"/>
      <c r="AL297" s="576"/>
      <c r="AM297" s="575"/>
      <c r="AN297" s="575"/>
      <c r="AO297" s="575"/>
      <c r="AP297" s="575"/>
      <c r="AQ297" s="575"/>
    </row>
    <row r="298" spans="1:43" ht="35.25" customHeight="1" thickTop="1" thickBot="1">
      <c r="A298" s="563">
        <v>19.2</v>
      </c>
      <c r="B298" s="564"/>
      <c r="C298" s="564"/>
      <c r="D298" s="564"/>
      <c r="E298" s="564"/>
      <c r="F298" s="587" t="s">
        <v>1359</v>
      </c>
      <c r="G298" s="588">
        <v>0</v>
      </c>
      <c r="H298" s="588">
        <v>0</v>
      </c>
      <c r="I298" s="567" t="str">
        <f t="shared" si="34"/>
        <v>No hay Programación</v>
      </c>
      <c r="J298" s="568" t="str">
        <f t="shared" si="35"/>
        <v>De acuerdo con lo programado</v>
      </c>
      <c r="K298" s="588"/>
      <c r="L298" s="581"/>
      <c r="M298" s="579"/>
      <c r="N298" s="572"/>
      <c r="O298" s="582"/>
      <c r="P298" s="581"/>
      <c r="Q298" s="579"/>
      <c r="R298" s="572"/>
      <c r="S298" s="582"/>
      <c r="T298" s="583"/>
      <c r="U298" s="579"/>
      <c r="V298" s="572"/>
      <c r="W298" s="582"/>
      <c r="X298" s="575"/>
      <c r="Y298" s="580">
        <v>0</v>
      </c>
      <c r="Z298" s="580">
        <v>0</v>
      </c>
      <c r="AA298" s="567" t="str">
        <f t="shared" si="36"/>
        <v>No hay Programación</v>
      </c>
      <c r="AB298" s="568" t="str">
        <f t="shared" si="37"/>
        <v>De acuerdo con lo programado</v>
      </c>
      <c r="AC298" s="575"/>
      <c r="AD298" s="575">
        <v>0</v>
      </c>
      <c r="AE298" s="575">
        <v>0</v>
      </c>
      <c r="AF298" s="567" t="str">
        <f t="shared" si="32"/>
        <v>No hay Programación</v>
      </c>
      <c r="AG298" s="568" t="str">
        <f t="shared" si="33"/>
        <v>De acuerdo con lo programado</v>
      </c>
      <c r="AH298" s="575"/>
      <c r="AI298" s="575"/>
      <c r="AJ298" s="575"/>
      <c r="AK298" s="576"/>
      <c r="AL298" s="576"/>
      <c r="AM298" s="575"/>
      <c r="AN298" s="575"/>
      <c r="AO298" s="575"/>
      <c r="AP298" s="575"/>
      <c r="AQ298" s="575"/>
    </row>
    <row r="299" spans="1:43" ht="35.25" customHeight="1" thickTop="1" thickBot="1">
      <c r="A299" s="563">
        <v>19.2</v>
      </c>
      <c r="B299" s="564"/>
      <c r="C299" s="564"/>
      <c r="D299" s="564"/>
      <c r="E299" s="564"/>
      <c r="F299" s="587" t="s">
        <v>1359</v>
      </c>
      <c r="G299" s="588">
        <v>0</v>
      </c>
      <c r="H299" s="588">
        <v>0</v>
      </c>
      <c r="I299" s="567" t="str">
        <f t="shared" si="34"/>
        <v>No hay Programación</v>
      </c>
      <c r="J299" s="568" t="str">
        <f t="shared" si="35"/>
        <v>De acuerdo con lo programado</v>
      </c>
      <c r="K299" s="588"/>
      <c r="L299" s="581"/>
      <c r="M299" s="579"/>
      <c r="N299" s="572"/>
      <c r="O299" s="582"/>
      <c r="P299" s="581"/>
      <c r="Q299" s="579"/>
      <c r="R299" s="572"/>
      <c r="S299" s="582"/>
      <c r="T299" s="583"/>
      <c r="U299" s="579"/>
      <c r="V299" s="572"/>
      <c r="W299" s="582"/>
      <c r="X299" s="575"/>
      <c r="Y299" s="580">
        <v>0</v>
      </c>
      <c r="Z299" s="580">
        <v>0</v>
      </c>
      <c r="AA299" s="567" t="str">
        <f t="shared" si="36"/>
        <v>No hay Programación</v>
      </c>
      <c r="AB299" s="568" t="str">
        <f t="shared" si="37"/>
        <v>De acuerdo con lo programado</v>
      </c>
      <c r="AC299" s="575"/>
      <c r="AD299" s="575">
        <v>0</v>
      </c>
      <c r="AE299" s="575">
        <v>0</v>
      </c>
      <c r="AF299" s="567" t="str">
        <f t="shared" si="32"/>
        <v>No hay Programación</v>
      </c>
      <c r="AG299" s="568" t="str">
        <f t="shared" si="33"/>
        <v>De acuerdo con lo programado</v>
      </c>
      <c r="AH299" s="575"/>
      <c r="AI299" s="575"/>
      <c r="AJ299" s="575"/>
      <c r="AK299" s="576"/>
      <c r="AL299" s="576"/>
      <c r="AM299" s="575"/>
      <c r="AN299" s="575"/>
      <c r="AO299" s="575"/>
      <c r="AP299" s="575"/>
      <c r="AQ299" s="575"/>
    </row>
    <row r="300" spans="1:43" ht="35.25" customHeight="1" thickTop="1" thickBot="1">
      <c r="A300" s="563">
        <v>19.3</v>
      </c>
      <c r="B300" s="564"/>
      <c r="C300" s="564"/>
      <c r="D300" s="564"/>
      <c r="E300" s="564"/>
      <c r="F300" s="587" t="s">
        <v>1360</v>
      </c>
      <c r="G300" s="588">
        <v>1</v>
      </c>
      <c r="H300" s="588">
        <v>1</v>
      </c>
      <c r="I300" s="567">
        <f t="shared" si="34"/>
        <v>1</v>
      </c>
      <c r="J300" s="568" t="str">
        <f t="shared" si="35"/>
        <v>De acuerdo con lo programado</v>
      </c>
      <c r="K300" s="588"/>
      <c r="L300" s="581"/>
      <c r="M300" s="579"/>
      <c r="N300" s="572"/>
      <c r="O300" s="582"/>
      <c r="P300" s="581"/>
      <c r="Q300" s="579"/>
      <c r="R300" s="572"/>
      <c r="S300" s="582"/>
      <c r="T300" s="583"/>
      <c r="U300" s="579"/>
      <c r="V300" s="572"/>
      <c r="W300" s="582"/>
      <c r="X300" s="575"/>
      <c r="Y300" s="580">
        <v>1</v>
      </c>
      <c r="Z300" s="580">
        <v>1</v>
      </c>
      <c r="AA300" s="567">
        <f t="shared" si="36"/>
        <v>1</v>
      </c>
      <c r="AB300" s="568" t="str">
        <f t="shared" si="37"/>
        <v>De acuerdo con lo programado</v>
      </c>
      <c r="AC300" s="575"/>
      <c r="AD300" s="575">
        <v>1</v>
      </c>
      <c r="AE300" s="575">
        <v>1</v>
      </c>
      <c r="AF300" s="567">
        <f t="shared" si="32"/>
        <v>1</v>
      </c>
      <c r="AG300" s="568" t="str">
        <f t="shared" si="33"/>
        <v>De acuerdo con lo programado</v>
      </c>
      <c r="AH300" s="575"/>
      <c r="AI300" s="575"/>
      <c r="AJ300" s="575"/>
      <c r="AK300" s="576"/>
      <c r="AL300" s="576"/>
      <c r="AM300" s="575"/>
      <c r="AN300" s="575"/>
      <c r="AO300" s="575"/>
      <c r="AP300" s="575"/>
      <c r="AQ300" s="575"/>
    </row>
    <row r="301" spans="1:43" ht="35.25" customHeight="1" thickTop="1" thickBot="1">
      <c r="A301" s="563">
        <v>19.3</v>
      </c>
      <c r="B301" s="564"/>
      <c r="C301" s="564"/>
      <c r="D301" s="564"/>
      <c r="E301" s="564"/>
      <c r="F301" s="587" t="s">
        <v>1360</v>
      </c>
      <c r="G301" s="588">
        <v>0</v>
      </c>
      <c r="H301" s="588">
        <v>0</v>
      </c>
      <c r="I301" s="567" t="str">
        <f t="shared" si="34"/>
        <v>No hay Programación</v>
      </c>
      <c r="J301" s="568" t="str">
        <f t="shared" si="35"/>
        <v>De acuerdo con lo programado</v>
      </c>
      <c r="K301" s="588"/>
      <c r="L301" s="581"/>
      <c r="M301" s="579"/>
      <c r="N301" s="572"/>
      <c r="O301" s="582"/>
      <c r="P301" s="581"/>
      <c r="Q301" s="579"/>
      <c r="R301" s="572"/>
      <c r="S301" s="582"/>
      <c r="T301" s="583"/>
      <c r="U301" s="579"/>
      <c r="V301" s="572"/>
      <c r="W301" s="582"/>
      <c r="X301" s="575"/>
      <c r="Y301" s="580">
        <v>0</v>
      </c>
      <c r="Z301" s="580">
        <v>0</v>
      </c>
      <c r="AA301" s="567" t="str">
        <f t="shared" si="36"/>
        <v>No hay Programación</v>
      </c>
      <c r="AB301" s="568" t="str">
        <f t="shared" si="37"/>
        <v>De acuerdo con lo programado</v>
      </c>
      <c r="AC301" s="575"/>
      <c r="AD301" s="575">
        <v>1</v>
      </c>
      <c r="AE301" s="575">
        <v>1</v>
      </c>
      <c r="AF301" s="567">
        <f t="shared" si="32"/>
        <v>1</v>
      </c>
      <c r="AG301" s="568" t="str">
        <f t="shared" si="33"/>
        <v>De acuerdo con lo programado</v>
      </c>
      <c r="AH301" s="575"/>
      <c r="AI301" s="575"/>
      <c r="AJ301" s="575"/>
      <c r="AK301" s="576"/>
      <c r="AL301" s="576"/>
      <c r="AM301" s="575"/>
      <c r="AN301" s="575"/>
      <c r="AO301" s="575"/>
      <c r="AP301" s="575"/>
      <c r="AQ301" s="575"/>
    </row>
    <row r="302" spans="1:43" ht="35.25" customHeight="1" thickTop="1" thickBot="1">
      <c r="A302" s="563">
        <v>19.3</v>
      </c>
      <c r="B302" s="564"/>
      <c r="C302" s="564"/>
      <c r="D302" s="564"/>
      <c r="E302" s="564"/>
      <c r="F302" s="587" t="s">
        <v>1360</v>
      </c>
      <c r="G302" s="588">
        <v>0</v>
      </c>
      <c r="H302" s="588">
        <v>0</v>
      </c>
      <c r="I302" s="567" t="str">
        <f t="shared" si="34"/>
        <v>No hay Programación</v>
      </c>
      <c r="J302" s="568" t="str">
        <f t="shared" si="35"/>
        <v>De acuerdo con lo programado</v>
      </c>
      <c r="K302" s="588"/>
      <c r="L302" s="581"/>
      <c r="M302" s="579"/>
      <c r="N302" s="572"/>
      <c r="O302" s="582"/>
      <c r="P302" s="581"/>
      <c r="Q302" s="579"/>
      <c r="R302" s="572"/>
      <c r="S302" s="582"/>
      <c r="T302" s="583"/>
      <c r="U302" s="579"/>
      <c r="V302" s="572"/>
      <c r="W302" s="582"/>
      <c r="X302" s="575"/>
      <c r="Y302" s="580">
        <v>0</v>
      </c>
      <c r="Z302" s="580">
        <v>0</v>
      </c>
      <c r="AA302" s="567" t="str">
        <f t="shared" si="36"/>
        <v>No hay Programación</v>
      </c>
      <c r="AB302" s="568" t="str">
        <f t="shared" si="37"/>
        <v>De acuerdo con lo programado</v>
      </c>
      <c r="AC302" s="575"/>
      <c r="AD302" s="575">
        <v>1</v>
      </c>
      <c r="AE302" s="575">
        <v>1</v>
      </c>
      <c r="AF302" s="567">
        <f t="shared" si="32"/>
        <v>1</v>
      </c>
      <c r="AG302" s="568" t="str">
        <f t="shared" si="33"/>
        <v>De acuerdo con lo programado</v>
      </c>
      <c r="AH302" s="575"/>
      <c r="AI302" s="575"/>
      <c r="AJ302" s="575"/>
      <c r="AK302" s="576"/>
      <c r="AL302" s="576"/>
      <c r="AM302" s="575"/>
      <c r="AN302" s="575"/>
      <c r="AO302" s="575"/>
      <c r="AP302" s="575"/>
      <c r="AQ302" s="575"/>
    </row>
    <row r="303" spans="1:43" ht="35.25" customHeight="1" thickTop="1" thickBot="1">
      <c r="A303" s="563">
        <v>20</v>
      </c>
      <c r="B303" s="564"/>
      <c r="C303" s="564"/>
      <c r="D303" s="564"/>
      <c r="E303" s="564"/>
      <c r="F303" s="584" t="s">
        <v>1361</v>
      </c>
      <c r="G303" s="585">
        <v>1</v>
      </c>
      <c r="H303" s="585"/>
      <c r="I303" s="567" t="str">
        <f t="shared" si="34"/>
        <v>No hay ejecución</v>
      </c>
      <c r="J303" s="568" t="str">
        <f t="shared" si="35"/>
        <v>NA</v>
      </c>
      <c r="K303" s="586"/>
      <c r="L303" s="581"/>
      <c r="M303" s="579"/>
      <c r="N303" s="572"/>
      <c r="O303" s="582"/>
      <c r="P303" s="581"/>
      <c r="Q303" s="579"/>
      <c r="R303" s="572"/>
      <c r="S303" s="582"/>
      <c r="T303" s="583"/>
      <c r="U303" s="579"/>
      <c r="V303" s="572"/>
      <c r="W303" s="582"/>
      <c r="X303" s="575"/>
      <c r="Y303" s="580"/>
      <c r="Z303" s="580"/>
      <c r="AA303" s="567" t="str">
        <f t="shared" si="36"/>
        <v>No hay ejecución</v>
      </c>
      <c r="AB303" s="568" t="str">
        <f t="shared" si="37"/>
        <v>NA</v>
      </c>
      <c r="AC303" s="575"/>
      <c r="AD303" s="575"/>
      <c r="AE303" s="575"/>
      <c r="AF303" s="567" t="str">
        <f t="shared" si="32"/>
        <v>No hay ejecución</v>
      </c>
      <c r="AG303" s="568" t="str">
        <f t="shared" si="33"/>
        <v>NA</v>
      </c>
      <c r="AH303" s="575"/>
      <c r="AI303" s="575"/>
      <c r="AJ303" s="575"/>
      <c r="AK303" s="576"/>
      <c r="AL303" s="576"/>
      <c r="AM303" s="575"/>
      <c r="AN303" s="575"/>
      <c r="AO303" s="575"/>
      <c r="AP303" s="575"/>
      <c r="AQ303" s="575"/>
    </row>
    <row r="304" spans="1:43" ht="35.25" customHeight="1" thickTop="1" thickBot="1">
      <c r="A304" s="563">
        <v>20.100000000000001</v>
      </c>
      <c r="B304" s="564"/>
      <c r="C304" s="564"/>
      <c r="D304" s="564"/>
      <c r="E304" s="564"/>
      <c r="F304" s="577" t="s">
        <v>1362</v>
      </c>
      <c r="G304" s="578">
        <v>0</v>
      </c>
      <c r="H304" s="578">
        <v>0</v>
      </c>
      <c r="I304" s="567" t="str">
        <f t="shared" si="34"/>
        <v>No hay Programación</v>
      </c>
      <c r="J304" s="568" t="str">
        <f t="shared" si="35"/>
        <v>De acuerdo con lo programado</v>
      </c>
      <c r="K304" s="578"/>
      <c r="L304" s="581"/>
      <c r="M304" s="579"/>
      <c r="N304" s="572"/>
      <c r="O304" s="582"/>
      <c r="P304" s="581"/>
      <c r="Q304" s="579"/>
      <c r="R304" s="572"/>
      <c r="S304" s="582"/>
      <c r="T304" s="583"/>
      <c r="U304" s="579"/>
      <c r="V304" s="572"/>
      <c r="W304" s="582"/>
      <c r="X304" s="575"/>
      <c r="Y304" s="580">
        <v>0</v>
      </c>
      <c r="Z304" s="580">
        <v>0</v>
      </c>
      <c r="AA304" s="567" t="str">
        <f t="shared" si="36"/>
        <v>No hay Programación</v>
      </c>
      <c r="AB304" s="568" t="str">
        <f t="shared" si="37"/>
        <v>De acuerdo con lo programado</v>
      </c>
      <c r="AC304" s="575"/>
      <c r="AD304" s="575">
        <v>10</v>
      </c>
      <c r="AE304" s="575">
        <v>10</v>
      </c>
      <c r="AF304" s="567">
        <f t="shared" si="32"/>
        <v>1</v>
      </c>
      <c r="AG304" s="568" t="str">
        <f t="shared" si="33"/>
        <v>De acuerdo con lo programado</v>
      </c>
      <c r="AH304" s="575"/>
      <c r="AI304" s="575"/>
      <c r="AJ304" s="575"/>
      <c r="AK304" s="576"/>
      <c r="AL304" s="576"/>
      <c r="AM304" s="575"/>
      <c r="AN304" s="575"/>
      <c r="AO304" s="575"/>
      <c r="AP304" s="575"/>
      <c r="AQ304" s="575"/>
    </row>
    <row r="305" spans="1:43" ht="35.25" customHeight="1" thickTop="1" thickBot="1">
      <c r="A305" s="563">
        <v>20.100000000000001</v>
      </c>
      <c r="B305" s="564"/>
      <c r="C305" s="564"/>
      <c r="D305" s="564"/>
      <c r="E305" s="564"/>
      <c r="F305" s="577" t="s">
        <v>1362</v>
      </c>
      <c r="G305" s="578">
        <v>0</v>
      </c>
      <c r="H305" s="578">
        <v>0</v>
      </c>
      <c r="I305" s="567" t="str">
        <f t="shared" si="34"/>
        <v>No hay Programación</v>
      </c>
      <c r="J305" s="568" t="str">
        <f t="shared" si="35"/>
        <v>De acuerdo con lo programado</v>
      </c>
      <c r="K305" s="578"/>
      <c r="L305" s="581"/>
      <c r="M305" s="579"/>
      <c r="N305" s="572"/>
      <c r="O305" s="582"/>
      <c r="P305" s="581"/>
      <c r="Q305" s="579"/>
      <c r="R305" s="572"/>
      <c r="S305" s="582"/>
      <c r="T305" s="583"/>
      <c r="U305" s="579"/>
      <c r="V305" s="572"/>
      <c r="W305" s="582"/>
      <c r="X305" s="575"/>
      <c r="Y305" s="580">
        <v>0</v>
      </c>
      <c r="Z305" s="580">
        <v>0</v>
      </c>
      <c r="AA305" s="567" t="str">
        <f t="shared" si="36"/>
        <v>No hay Programación</v>
      </c>
      <c r="AB305" s="568" t="str">
        <f t="shared" si="37"/>
        <v>De acuerdo con lo programado</v>
      </c>
      <c r="AC305" s="575"/>
      <c r="AD305" s="575">
        <v>2</v>
      </c>
      <c r="AE305" s="575">
        <v>2</v>
      </c>
      <c r="AF305" s="567">
        <f t="shared" si="32"/>
        <v>1</v>
      </c>
      <c r="AG305" s="568" t="str">
        <f t="shared" si="33"/>
        <v>De acuerdo con lo programado</v>
      </c>
      <c r="AH305" s="575"/>
      <c r="AI305" s="575"/>
      <c r="AJ305" s="575"/>
      <c r="AK305" s="576"/>
      <c r="AL305" s="576"/>
      <c r="AM305" s="575"/>
      <c r="AN305" s="575"/>
      <c r="AO305" s="575"/>
      <c r="AP305" s="575"/>
      <c r="AQ305" s="575"/>
    </row>
    <row r="306" spans="1:43" ht="35.25" customHeight="1" thickTop="1" thickBot="1">
      <c r="A306" s="563">
        <v>20.100000000000001</v>
      </c>
      <c r="B306" s="564"/>
      <c r="C306" s="564"/>
      <c r="D306" s="564"/>
      <c r="E306" s="564"/>
      <c r="F306" s="577" t="s">
        <v>1362</v>
      </c>
      <c r="G306" s="578">
        <v>0</v>
      </c>
      <c r="H306" s="578">
        <v>0</v>
      </c>
      <c r="I306" s="567" t="str">
        <f t="shared" si="34"/>
        <v>No hay Programación</v>
      </c>
      <c r="J306" s="568" t="str">
        <f t="shared" si="35"/>
        <v>De acuerdo con lo programado</v>
      </c>
      <c r="K306" s="578"/>
      <c r="L306" s="581"/>
      <c r="M306" s="579"/>
      <c r="N306" s="572"/>
      <c r="O306" s="582"/>
      <c r="P306" s="581"/>
      <c r="Q306" s="579"/>
      <c r="R306" s="572"/>
      <c r="S306" s="582"/>
      <c r="T306" s="583"/>
      <c r="U306" s="579"/>
      <c r="V306" s="572"/>
      <c r="W306" s="582"/>
      <c r="X306" s="575"/>
      <c r="Y306" s="580">
        <v>0</v>
      </c>
      <c r="Z306" s="580">
        <v>0</v>
      </c>
      <c r="AA306" s="567" t="str">
        <f t="shared" si="36"/>
        <v>No hay Programación</v>
      </c>
      <c r="AB306" s="568" t="str">
        <f t="shared" si="37"/>
        <v>De acuerdo con lo programado</v>
      </c>
      <c r="AC306" s="575"/>
      <c r="AD306" s="575">
        <v>10</v>
      </c>
      <c r="AE306" s="575">
        <v>10</v>
      </c>
      <c r="AF306" s="567">
        <f t="shared" si="32"/>
        <v>1</v>
      </c>
      <c r="AG306" s="568" t="str">
        <f t="shared" si="33"/>
        <v>De acuerdo con lo programado</v>
      </c>
      <c r="AH306" s="575"/>
      <c r="AI306" s="575"/>
      <c r="AJ306" s="575"/>
      <c r="AK306" s="576"/>
      <c r="AL306" s="576"/>
      <c r="AM306" s="575"/>
      <c r="AN306" s="575"/>
      <c r="AO306" s="575"/>
      <c r="AP306" s="575"/>
      <c r="AQ306" s="575"/>
    </row>
    <row r="307" spans="1:43" ht="35.25" customHeight="1" thickTop="1" thickBot="1">
      <c r="A307" s="563">
        <v>20.2</v>
      </c>
      <c r="B307" s="564"/>
      <c r="C307" s="564"/>
      <c r="D307" s="564"/>
      <c r="E307" s="564"/>
      <c r="F307" s="577" t="s">
        <v>1363</v>
      </c>
      <c r="G307" s="578">
        <v>0</v>
      </c>
      <c r="H307" s="578">
        <v>0</v>
      </c>
      <c r="I307" s="567" t="str">
        <f t="shared" si="34"/>
        <v>No hay Programación</v>
      </c>
      <c r="J307" s="568" t="str">
        <f t="shared" si="35"/>
        <v>De acuerdo con lo programado</v>
      </c>
      <c r="K307" s="578"/>
      <c r="L307" s="581"/>
      <c r="M307" s="579"/>
      <c r="N307" s="572"/>
      <c r="O307" s="582"/>
      <c r="P307" s="581"/>
      <c r="Q307" s="579"/>
      <c r="R307" s="572"/>
      <c r="S307" s="582"/>
      <c r="T307" s="583"/>
      <c r="U307" s="579"/>
      <c r="V307" s="572"/>
      <c r="W307" s="582"/>
      <c r="X307" s="575"/>
      <c r="Y307" s="580">
        <v>0</v>
      </c>
      <c r="Z307" s="580">
        <v>0</v>
      </c>
      <c r="AA307" s="567" t="str">
        <f t="shared" si="36"/>
        <v>No hay Programación</v>
      </c>
      <c r="AB307" s="568" t="str">
        <f t="shared" si="37"/>
        <v>De acuerdo con lo programado</v>
      </c>
      <c r="AC307" s="575"/>
      <c r="AD307" s="575">
        <v>10</v>
      </c>
      <c r="AE307" s="575">
        <v>10</v>
      </c>
      <c r="AF307" s="567">
        <f t="shared" si="32"/>
        <v>1</v>
      </c>
      <c r="AG307" s="568" t="str">
        <f t="shared" si="33"/>
        <v>De acuerdo con lo programado</v>
      </c>
      <c r="AH307" s="575"/>
      <c r="AI307" s="575"/>
      <c r="AJ307" s="575"/>
      <c r="AK307" s="576"/>
      <c r="AL307" s="576"/>
      <c r="AM307" s="575"/>
      <c r="AN307" s="575"/>
      <c r="AO307" s="575"/>
      <c r="AP307" s="575"/>
      <c r="AQ307" s="575"/>
    </row>
    <row r="308" spans="1:43" ht="35.25" customHeight="1" thickTop="1" thickBot="1">
      <c r="A308" s="563">
        <v>20.3</v>
      </c>
      <c r="B308" s="564"/>
      <c r="C308" s="564"/>
      <c r="D308" s="564"/>
      <c r="E308" s="564"/>
      <c r="F308" s="577" t="s">
        <v>1364</v>
      </c>
      <c r="G308" s="578">
        <v>6</v>
      </c>
      <c r="H308" s="578">
        <v>3</v>
      </c>
      <c r="I308" s="567">
        <f t="shared" si="34"/>
        <v>0.5</v>
      </c>
      <c r="J308" s="568" t="str">
        <f t="shared" si="35"/>
        <v>En riesgo cumplimiento</v>
      </c>
      <c r="K308" s="578"/>
      <c r="L308" s="581"/>
      <c r="M308" s="579"/>
      <c r="N308" s="572"/>
      <c r="O308" s="582"/>
      <c r="P308" s="581"/>
      <c r="Q308" s="579"/>
      <c r="R308" s="572"/>
      <c r="S308" s="582"/>
      <c r="T308" s="583"/>
      <c r="U308" s="579"/>
      <c r="V308" s="572"/>
      <c r="W308" s="582"/>
      <c r="X308" s="575"/>
      <c r="Y308" s="580">
        <v>6</v>
      </c>
      <c r="Z308" s="580">
        <v>5</v>
      </c>
      <c r="AA308" s="567">
        <f t="shared" si="36"/>
        <v>0.83333333333333337</v>
      </c>
      <c r="AB308" s="568" t="str">
        <f t="shared" si="37"/>
        <v>Atraso Leve</v>
      </c>
      <c r="AC308" s="575"/>
      <c r="AD308" s="575">
        <v>3</v>
      </c>
      <c r="AE308" s="575">
        <v>3</v>
      </c>
      <c r="AF308" s="567">
        <f t="shared" si="32"/>
        <v>1</v>
      </c>
      <c r="AG308" s="568" t="str">
        <f t="shared" si="33"/>
        <v>De acuerdo con lo programado</v>
      </c>
      <c r="AH308" s="575"/>
      <c r="AI308" s="575"/>
      <c r="AJ308" s="575"/>
      <c r="AK308" s="576"/>
      <c r="AL308" s="576"/>
      <c r="AM308" s="575"/>
      <c r="AN308" s="575"/>
      <c r="AO308" s="575"/>
      <c r="AP308" s="575"/>
      <c r="AQ308" s="575"/>
    </row>
    <row r="309" spans="1:43" ht="35.25" customHeight="1" thickTop="1" thickBot="1">
      <c r="A309" s="563">
        <v>20.3</v>
      </c>
      <c r="B309" s="564"/>
      <c r="C309" s="564"/>
      <c r="D309" s="564"/>
      <c r="E309" s="564"/>
      <c r="F309" s="577" t="s">
        <v>1364</v>
      </c>
      <c r="G309" s="578">
        <v>0</v>
      </c>
      <c r="H309" s="578">
        <v>0</v>
      </c>
      <c r="I309" s="567" t="str">
        <f t="shared" si="34"/>
        <v>No hay Programación</v>
      </c>
      <c r="J309" s="568" t="str">
        <f t="shared" si="35"/>
        <v>De acuerdo con lo programado</v>
      </c>
      <c r="K309" s="578"/>
      <c r="L309" s="581"/>
      <c r="M309" s="579"/>
      <c r="N309" s="572"/>
      <c r="O309" s="582"/>
      <c r="P309" s="581"/>
      <c r="Q309" s="579"/>
      <c r="R309" s="572"/>
      <c r="S309" s="582"/>
      <c r="T309" s="583"/>
      <c r="U309" s="579"/>
      <c r="V309" s="572"/>
      <c r="W309" s="582"/>
      <c r="X309" s="575"/>
      <c r="Y309" s="580">
        <v>0</v>
      </c>
      <c r="Z309" s="580">
        <v>0</v>
      </c>
      <c r="AA309" s="567" t="str">
        <f t="shared" si="36"/>
        <v>No hay Programación</v>
      </c>
      <c r="AB309" s="568" t="str">
        <f t="shared" si="37"/>
        <v>De acuerdo con lo programado</v>
      </c>
      <c r="AC309" s="575"/>
      <c r="AD309" s="575">
        <v>0</v>
      </c>
      <c r="AE309" s="575">
        <v>0</v>
      </c>
      <c r="AF309" s="567" t="str">
        <f t="shared" si="32"/>
        <v>No hay Programación</v>
      </c>
      <c r="AG309" s="568" t="str">
        <f t="shared" si="33"/>
        <v>De acuerdo con lo programado</v>
      </c>
      <c r="AH309" s="575"/>
      <c r="AI309" s="575"/>
      <c r="AJ309" s="575"/>
      <c r="AK309" s="576"/>
      <c r="AL309" s="576"/>
      <c r="AM309" s="575"/>
      <c r="AN309" s="575"/>
      <c r="AO309" s="575"/>
      <c r="AP309" s="575"/>
      <c r="AQ309" s="575"/>
    </row>
    <row r="310" spans="1:43" ht="35.25" customHeight="1" thickTop="1" thickBot="1">
      <c r="A310" s="563">
        <v>20.3</v>
      </c>
      <c r="B310" s="564"/>
      <c r="C310" s="564"/>
      <c r="D310" s="564"/>
      <c r="E310" s="564"/>
      <c r="F310" s="577" t="s">
        <v>1364</v>
      </c>
      <c r="G310" s="578">
        <v>0</v>
      </c>
      <c r="H310" s="578">
        <v>0</v>
      </c>
      <c r="I310" s="567" t="str">
        <f t="shared" si="34"/>
        <v>No hay Programación</v>
      </c>
      <c r="J310" s="568" t="str">
        <f t="shared" si="35"/>
        <v>De acuerdo con lo programado</v>
      </c>
      <c r="K310" s="578"/>
      <c r="L310" s="581"/>
      <c r="M310" s="579"/>
      <c r="N310" s="572"/>
      <c r="O310" s="582"/>
      <c r="P310" s="581"/>
      <c r="Q310" s="579"/>
      <c r="R310" s="572"/>
      <c r="S310" s="582"/>
      <c r="T310" s="583"/>
      <c r="U310" s="579"/>
      <c r="V310" s="572"/>
      <c r="W310" s="582"/>
      <c r="X310" s="575"/>
      <c r="Y310" s="580">
        <v>0</v>
      </c>
      <c r="Z310" s="580">
        <v>0</v>
      </c>
      <c r="AA310" s="567" t="str">
        <f t="shared" si="36"/>
        <v>No hay Programación</v>
      </c>
      <c r="AB310" s="568" t="str">
        <f t="shared" si="37"/>
        <v>De acuerdo con lo programado</v>
      </c>
      <c r="AC310" s="575"/>
      <c r="AD310" s="575">
        <v>0</v>
      </c>
      <c r="AE310" s="575">
        <v>0</v>
      </c>
      <c r="AF310" s="567" t="str">
        <f t="shared" si="32"/>
        <v>No hay Programación</v>
      </c>
      <c r="AG310" s="568" t="str">
        <f t="shared" si="33"/>
        <v>De acuerdo con lo programado</v>
      </c>
      <c r="AH310" s="575"/>
      <c r="AI310" s="575"/>
      <c r="AJ310" s="575"/>
      <c r="AK310" s="576"/>
      <c r="AL310" s="576"/>
      <c r="AM310" s="575"/>
      <c r="AN310" s="575"/>
      <c r="AO310" s="575"/>
      <c r="AP310" s="575"/>
      <c r="AQ310" s="575"/>
    </row>
    <row r="311" spans="1:43" ht="35.25" customHeight="1" thickTop="1" thickBot="1">
      <c r="A311" s="563">
        <v>20.3</v>
      </c>
      <c r="B311" s="564"/>
      <c r="C311" s="564"/>
      <c r="D311" s="564"/>
      <c r="E311" s="564"/>
      <c r="F311" s="577" t="s">
        <v>1364</v>
      </c>
      <c r="G311" s="578">
        <v>0</v>
      </c>
      <c r="H311" s="578">
        <v>0</v>
      </c>
      <c r="I311" s="567" t="str">
        <f t="shared" si="34"/>
        <v>No hay Programación</v>
      </c>
      <c r="J311" s="568" t="str">
        <f t="shared" si="35"/>
        <v>De acuerdo con lo programado</v>
      </c>
      <c r="K311" s="578"/>
      <c r="L311" s="581"/>
      <c r="M311" s="579"/>
      <c r="N311" s="572"/>
      <c r="O311" s="582"/>
      <c r="P311" s="581"/>
      <c r="Q311" s="579"/>
      <c r="R311" s="572"/>
      <c r="S311" s="582"/>
      <c r="T311" s="583"/>
      <c r="U311" s="579"/>
      <c r="V311" s="572"/>
      <c r="W311" s="582"/>
      <c r="X311" s="575"/>
      <c r="Y311" s="580">
        <v>0</v>
      </c>
      <c r="Z311" s="580">
        <v>0</v>
      </c>
      <c r="AA311" s="567" t="str">
        <f t="shared" si="36"/>
        <v>No hay Programación</v>
      </c>
      <c r="AB311" s="568" t="str">
        <f t="shared" si="37"/>
        <v>De acuerdo con lo programado</v>
      </c>
      <c r="AC311" s="575"/>
      <c r="AD311" s="575">
        <v>0</v>
      </c>
      <c r="AE311" s="575">
        <v>0</v>
      </c>
      <c r="AF311" s="567" t="str">
        <f t="shared" si="32"/>
        <v>No hay Programación</v>
      </c>
      <c r="AG311" s="568" t="str">
        <f t="shared" si="33"/>
        <v>De acuerdo con lo programado</v>
      </c>
      <c r="AH311" s="575"/>
      <c r="AI311" s="575"/>
      <c r="AJ311" s="575"/>
      <c r="AK311" s="576"/>
      <c r="AL311" s="576"/>
      <c r="AM311" s="575"/>
      <c r="AN311" s="575"/>
      <c r="AO311" s="575"/>
      <c r="AP311" s="575"/>
      <c r="AQ311" s="575"/>
    </row>
    <row r="312" spans="1:43" ht="35.25" customHeight="1" thickTop="1" thickBot="1">
      <c r="A312" s="563">
        <v>20.3</v>
      </c>
      <c r="B312" s="564"/>
      <c r="C312" s="564"/>
      <c r="D312" s="564"/>
      <c r="E312" s="564"/>
      <c r="F312" s="577" t="s">
        <v>1364</v>
      </c>
      <c r="G312" s="578">
        <v>0</v>
      </c>
      <c r="H312" s="578">
        <v>0</v>
      </c>
      <c r="I312" s="567" t="str">
        <f t="shared" si="34"/>
        <v>No hay Programación</v>
      </c>
      <c r="J312" s="568" t="str">
        <f t="shared" si="35"/>
        <v>De acuerdo con lo programado</v>
      </c>
      <c r="K312" s="578"/>
      <c r="L312" s="581"/>
      <c r="M312" s="579"/>
      <c r="N312" s="572"/>
      <c r="O312" s="582"/>
      <c r="P312" s="581"/>
      <c r="Q312" s="579"/>
      <c r="R312" s="572"/>
      <c r="S312" s="582"/>
      <c r="T312" s="583"/>
      <c r="U312" s="579"/>
      <c r="V312" s="572"/>
      <c r="W312" s="582"/>
      <c r="X312" s="575"/>
      <c r="Y312" s="580">
        <v>0</v>
      </c>
      <c r="Z312" s="580">
        <v>0</v>
      </c>
      <c r="AA312" s="567" t="str">
        <f t="shared" si="36"/>
        <v>No hay Programación</v>
      </c>
      <c r="AB312" s="568" t="str">
        <f t="shared" si="37"/>
        <v>De acuerdo con lo programado</v>
      </c>
      <c r="AC312" s="575"/>
      <c r="AD312" s="575">
        <v>0</v>
      </c>
      <c r="AE312" s="575">
        <v>0</v>
      </c>
      <c r="AF312" s="567" t="str">
        <f t="shared" si="32"/>
        <v>No hay Programación</v>
      </c>
      <c r="AG312" s="568" t="str">
        <f t="shared" si="33"/>
        <v>De acuerdo con lo programado</v>
      </c>
      <c r="AH312" s="575"/>
      <c r="AI312" s="575"/>
      <c r="AJ312" s="575"/>
      <c r="AK312" s="576"/>
      <c r="AL312" s="576"/>
      <c r="AM312" s="575"/>
      <c r="AN312" s="575"/>
      <c r="AO312" s="575"/>
      <c r="AP312" s="575"/>
      <c r="AQ312" s="575"/>
    </row>
    <row r="313" spans="1:43" ht="35.25" customHeight="1" thickTop="1" thickBot="1">
      <c r="A313" s="563">
        <v>20.3</v>
      </c>
      <c r="B313" s="564"/>
      <c r="C313" s="564"/>
      <c r="D313" s="564"/>
      <c r="E313" s="564"/>
      <c r="F313" s="577" t="s">
        <v>1364</v>
      </c>
      <c r="G313" s="578">
        <v>0</v>
      </c>
      <c r="H313" s="578">
        <v>0</v>
      </c>
      <c r="I313" s="567" t="str">
        <f t="shared" si="34"/>
        <v>No hay Programación</v>
      </c>
      <c r="J313" s="568" t="str">
        <f t="shared" si="35"/>
        <v>De acuerdo con lo programado</v>
      </c>
      <c r="K313" s="578"/>
      <c r="L313" s="581"/>
      <c r="M313" s="579"/>
      <c r="N313" s="572"/>
      <c r="O313" s="582"/>
      <c r="P313" s="581"/>
      <c r="Q313" s="579"/>
      <c r="R313" s="572"/>
      <c r="S313" s="582"/>
      <c r="T313" s="583"/>
      <c r="U313" s="579"/>
      <c r="V313" s="572"/>
      <c r="W313" s="582"/>
      <c r="X313" s="575"/>
      <c r="Y313" s="580">
        <v>0</v>
      </c>
      <c r="Z313" s="580">
        <v>0</v>
      </c>
      <c r="AA313" s="567" t="str">
        <f t="shared" si="36"/>
        <v>No hay Programación</v>
      </c>
      <c r="AB313" s="568" t="str">
        <f t="shared" si="37"/>
        <v>De acuerdo con lo programado</v>
      </c>
      <c r="AC313" s="575"/>
      <c r="AD313" s="575">
        <v>0</v>
      </c>
      <c r="AE313" s="575">
        <v>0</v>
      </c>
      <c r="AF313" s="567" t="str">
        <f t="shared" si="32"/>
        <v>No hay Programación</v>
      </c>
      <c r="AG313" s="568" t="str">
        <f t="shared" si="33"/>
        <v>De acuerdo con lo programado</v>
      </c>
      <c r="AH313" s="575"/>
      <c r="AI313" s="575"/>
      <c r="AJ313" s="575"/>
      <c r="AK313" s="576"/>
      <c r="AL313" s="576"/>
      <c r="AM313" s="575"/>
      <c r="AN313" s="575"/>
      <c r="AO313" s="575"/>
      <c r="AP313" s="575"/>
      <c r="AQ313" s="575"/>
    </row>
    <row r="314" spans="1:43" ht="35.25" customHeight="1" thickTop="1" thickBot="1">
      <c r="A314" s="563">
        <v>20.399999999999999</v>
      </c>
      <c r="B314" s="564"/>
      <c r="C314" s="564"/>
      <c r="D314" s="564"/>
      <c r="E314" s="564"/>
      <c r="F314" s="577" t="s">
        <v>1365</v>
      </c>
      <c r="G314" s="578">
        <v>6</v>
      </c>
      <c r="H314" s="578">
        <v>5</v>
      </c>
      <c r="I314" s="567">
        <f t="shared" si="34"/>
        <v>0.83333333333333337</v>
      </c>
      <c r="J314" s="568" t="str">
        <f t="shared" si="35"/>
        <v>Atraso Leve</v>
      </c>
      <c r="K314" s="578"/>
      <c r="L314" s="581"/>
      <c r="M314" s="579"/>
      <c r="N314" s="572"/>
      <c r="O314" s="582"/>
      <c r="P314" s="581"/>
      <c r="Q314" s="579"/>
      <c r="R314" s="572"/>
      <c r="S314" s="582"/>
      <c r="T314" s="583"/>
      <c r="U314" s="579"/>
      <c r="V314" s="572"/>
      <c r="W314" s="582"/>
      <c r="X314" s="575"/>
      <c r="Y314" s="580">
        <v>6</v>
      </c>
      <c r="Z314" s="580">
        <v>5</v>
      </c>
      <c r="AA314" s="567">
        <f t="shared" si="36"/>
        <v>0.83333333333333337</v>
      </c>
      <c r="AB314" s="568" t="str">
        <f t="shared" si="37"/>
        <v>Atraso Leve</v>
      </c>
      <c r="AC314" s="575"/>
      <c r="AD314" s="575">
        <v>6</v>
      </c>
      <c r="AE314" s="575">
        <v>6</v>
      </c>
      <c r="AF314" s="567">
        <f t="shared" si="32"/>
        <v>1</v>
      </c>
      <c r="AG314" s="568" t="str">
        <f t="shared" si="33"/>
        <v>De acuerdo con lo programado</v>
      </c>
      <c r="AH314" s="575"/>
      <c r="AI314" s="575"/>
      <c r="AJ314" s="575"/>
      <c r="AK314" s="576"/>
      <c r="AL314" s="576"/>
      <c r="AM314" s="575"/>
      <c r="AN314" s="575"/>
      <c r="AO314" s="575"/>
      <c r="AP314" s="575"/>
      <c r="AQ314" s="575"/>
    </row>
    <row r="315" spans="1:43" ht="35.25" customHeight="1" thickTop="1" thickBot="1">
      <c r="A315" s="563">
        <v>20.399999999999999</v>
      </c>
      <c r="B315" s="564"/>
      <c r="C315" s="564"/>
      <c r="D315" s="564"/>
      <c r="E315" s="564"/>
      <c r="F315" s="577" t="s">
        <v>1365</v>
      </c>
      <c r="G315" s="578">
        <v>0</v>
      </c>
      <c r="H315" s="578">
        <v>0</v>
      </c>
      <c r="I315" s="567" t="str">
        <f t="shared" si="34"/>
        <v>No hay Programación</v>
      </c>
      <c r="J315" s="568" t="str">
        <f t="shared" si="35"/>
        <v>De acuerdo con lo programado</v>
      </c>
      <c r="K315" s="578"/>
      <c r="L315" s="581"/>
      <c r="M315" s="579"/>
      <c r="N315" s="572"/>
      <c r="O315" s="582"/>
      <c r="P315" s="581"/>
      <c r="Q315" s="579"/>
      <c r="R315" s="572"/>
      <c r="S315" s="582"/>
      <c r="T315" s="583"/>
      <c r="U315" s="579"/>
      <c r="V315" s="572"/>
      <c r="W315" s="582"/>
      <c r="X315" s="575"/>
      <c r="Y315" s="580">
        <v>0</v>
      </c>
      <c r="Z315" s="580">
        <v>0</v>
      </c>
      <c r="AA315" s="567" t="str">
        <f t="shared" si="36"/>
        <v>No hay Programación</v>
      </c>
      <c r="AB315" s="568" t="str">
        <f t="shared" si="37"/>
        <v>De acuerdo con lo programado</v>
      </c>
      <c r="AC315" s="575"/>
      <c r="AD315" s="575">
        <v>0</v>
      </c>
      <c r="AE315" s="575">
        <v>0</v>
      </c>
      <c r="AF315" s="567" t="str">
        <f t="shared" si="32"/>
        <v>No hay Programación</v>
      </c>
      <c r="AG315" s="568" t="str">
        <f t="shared" si="33"/>
        <v>De acuerdo con lo programado</v>
      </c>
      <c r="AH315" s="575"/>
      <c r="AI315" s="575"/>
      <c r="AJ315" s="575"/>
      <c r="AK315" s="576"/>
      <c r="AL315" s="576"/>
      <c r="AM315" s="575"/>
      <c r="AN315" s="575"/>
      <c r="AO315" s="575"/>
      <c r="AP315" s="575"/>
      <c r="AQ315" s="575"/>
    </row>
    <row r="316" spans="1:43" ht="35.25" customHeight="1" thickTop="1" thickBot="1">
      <c r="A316" s="563">
        <v>20.5</v>
      </c>
      <c r="B316" s="564"/>
      <c r="C316" s="564"/>
      <c r="D316" s="564"/>
      <c r="E316" s="564"/>
      <c r="F316" s="577" t="s">
        <v>1366</v>
      </c>
      <c r="G316" s="578">
        <v>3</v>
      </c>
      <c r="H316" s="578">
        <v>2</v>
      </c>
      <c r="I316" s="567">
        <f t="shared" si="34"/>
        <v>0.66666666666666663</v>
      </c>
      <c r="J316" s="568" t="str">
        <f t="shared" si="35"/>
        <v>Atraso Leve</v>
      </c>
      <c r="K316" s="578"/>
      <c r="L316" s="581"/>
      <c r="M316" s="579"/>
      <c r="N316" s="572"/>
      <c r="O316" s="582"/>
      <c r="P316" s="581"/>
      <c r="Q316" s="579"/>
      <c r="R316" s="572"/>
      <c r="S316" s="582"/>
      <c r="T316" s="583"/>
      <c r="U316" s="579"/>
      <c r="V316" s="572"/>
      <c r="W316" s="582"/>
      <c r="X316" s="575"/>
      <c r="Y316" s="580">
        <v>3</v>
      </c>
      <c r="Z316" s="580">
        <v>2</v>
      </c>
      <c r="AA316" s="567">
        <f t="shared" si="36"/>
        <v>0.66666666666666663</v>
      </c>
      <c r="AB316" s="568" t="str">
        <f t="shared" si="37"/>
        <v>Atraso Leve</v>
      </c>
      <c r="AC316" s="575"/>
      <c r="AD316" s="575">
        <v>3</v>
      </c>
      <c r="AE316" s="575">
        <v>3</v>
      </c>
      <c r="AF316" s="567">
        <f t="shared" si="32"/>
        <v>1</v>
      </c>
      <c r="AG316" s="568" t="str">
        <f t="shared" si="33"/>
        <v>De acuerdo con lo programado</v>
      </c>
      <c r="AH316" s="575"/>
      <c r="AI316" s="575"/>
      <c r="AJ316" s="575"/>
      <c r="AK316" s="576"/>
      <c r="AL316" s="576"/>
      <c r="AM316" s="575"/>
      <c r="AN316" s="575"/>
      <c r="AO316" s="575"/>
      <c r="AP316" s="575"/>
      <c r="AQ316" s="575"/>
    </row>
    <row r="317" spans="1:43" ht="35.25" customHeight="1" thickTop="1" thickBot="1">
      <c r="A317" s="563">
        <v>20.6</v>
      </c>
      <c r="B317" s="564"/>
      <c r="C317" s="564"/>
      <c r="D317" s="564"/>
      <c r="E317" s="564"/>
      <c r="F317" s="577" t="s">
        <v>1367</v>
      </c>
      <c r="G317" s="578">
        <v>0</v>
      </c>
      <c r="H317" s="578">
        <v>0</v>
      </c>
      <c r="I317" s="567" t="str">
        <f t="shared" si="34"/>
        <v>No hay Programación</v>
      </c>
      <c r="J317" s="568" t="str">
        <f t="shared" si="35"/>
        <v>De acuerdo con lo programado</v>
      </c>
      <c r="K317" s="578"/>
      <c r="L317" s="581"/>
      <c r="M317" s="579"/>
      <c r="N317" s="572"/>
      <c r="O317" s="582"/>
      <c r="P317" s="581"/>
      <c r="Q317" s="579"/>
      <c r="R317" s="572"/>
      <c r="S317" s="582"/>
      <c r="T317" s="583"/>
      <c r="U317" s="579"/>
      <c r="V317" s="572"/>
      <c r="W317" s="582"/>
      <c r="X317" s="575"/>
      <c r="Y317" s="580">
        <v>0</v>
      </c>
      <c r="Z317" s="580">
        <v>0</v>
      </c>
      <c r="AA317" s="567" t="str">
        <f t="shared" si="36"/>
        <v>No hay Programación</v>
      </c>
      <c r="AB317" s="568" t="str">
        <f t="shared" si="37"/>
        <v>De acuerdo con lo programado</v>
      </c>
      <c r="AC317" s="575"/>
      <c r="AD317" s="575">
        <v>1</v>
      </c>
      <c r="AE317" s="575">
        <v>1</v>
      </c>
      <c r="AF317" s="567">
        <f t="shared" si="32"/>
        <v>1</v>
      </c>
      <c r="AG317" s="568" t="str">
        <f t="shared" si="33"/>
        <v>De acuerdo con lo programado</v>
      </c>
      <c r="AH317" s="575"/>
      <c r="AI317" s="575"/>
      <c r="AJ317" s="575"/>
      <c r="AK317" s="576"/>
      <c r="AL317" s="576"/>
      <c r="AM317" s="575"/>
      <c r="AN317" s="575"/>
      <c r="AO317" s="575"/>
      <c r="AP317" s="575"/>
      <c r="AQ317" s="575"/>
    </row>
    <row r="318" spans="1:43" ht="35.25" customHeight="1" thickTop="1" thickBot="1">
      <c r="A318" s="563">
        <v>20.6</v>
      </c>
      <c r="B318" s="564"/>
      <c r="C318" s="564"/>
      <c r="D318" s="564"/>
      <c r="E318" s="564"/>
      <c r="F318" s="577" t="s">
        <v>1367</v>
      </c>
      <c r="G318" s="578">
        <v>0</v>
      </c>
      <c r="H318" s="578">
        <v>0</v>
      </c>
      <c r="I318" s="567" t="str">
        <f t="shared" si="34"/>
        <v>No hay Programación</v>
      </c>
      <c r="J318" s="568" t="str">
        <f t="shared" si="35"/>
        <v>De acuerdo con lo programado</v>
      </c>
      <c r="K318" s="578"/>
      <c r="L318" s="581"/>
      <c r="M318" s="579"/>
      <c r="N318" s="572"/>
      <c r="O318" s="582"/>
      <c r="P318" s="581"/>
      <c r="Q318" s="579"/>
      <c r="R318" s="572"/>
      <c r="S318" s="582"/>
      <c r="T318" s="583"/>
      <c r="U318" s="579"/>
      <c r="V318" s="572"/>
      <c r="W318" s="582"/>
      <c r="X318" s="575"/>
      <c r="Y318" s="580">
        <v>0</v>
      </c>
      <c r="Z318" s="580">
        <v>0</v>
      </c>
      <c r="AA318" s="567" t="str">
        <f t="shared" si="36"/>
        <v>No hay Programación</v>
      </c>
      <c r="AB318" s="568" t="str">
        <f t="shared" si="37"/>
        <v>De acuerdo con lo programado</v>
      </c>
      <c r="AC318" s="575"/>
      <c r="AD318" s="575">
        <v>0</v>
      </c>
      <c r="AE318" s="575">
        <v>0</v>
      </c>
      <c r="AF318" s="567" t="str">
        <f t="shared" si="32"/>
        <v>No hay Programación</v>
      </c>
      <c r="AG318" s="568" t="str">
        <f t="shared" si="33"/>
        <v>De acuerdo con lo programado</v>
      </c>
      <c r="AH318" s="575"/>
      <c r="AI318" s="575"/>
      <c r="AJ318" s="575"/>
      <c r="AK318" s="576"/>
      <c r="AL318" s="576"/>
      <c r="AM318" s="575"/>
      <c r="AN318" s="575"/>
      <c r="AO318" s="575"/>
      <c r="AP318" s="575"/>
      <c r="AQ318" s="575"/>
    </row>
    <row r="319" spans="1:43" ht="35.25" customHeight="1" thickTop="1" thickBot="1">
      <c r="A319" s="563">
        <v>20.7</v>
      </c>
      <c r="B319" s="564"/>
      <c r="C319" s="564"/>
      <c r="D319" s="564"/>
      <c r="E319" s="564"/>
      <c r="F319" s="577" t="s">
        <v>1368</v>
      </c>
      <c r="G319" s="578">
        <v>1</v>
      </c>
      <c r="H319" s="578">
        <v>1</v>
      </c>
      <c r="I319" s="567">
        <f t="shared" si="34"/>
        <v>1</v>
      </c>
      <c r="J319" s="568" t="str">
        <f t="shared" si="35"/>
        <v>De acuerdo con lo programado</v>
      </c>
      <c r="K319" s="578"/>
      <c r="L319" s="581"/>
      <c r="M319" s="579"/>
      <c r="N319" s="572"/>
      <c r="O319" s="582"/>
      <c r="P319" s="581"/>
      <c r="Q319" s="579"/>
      <c r="R319" s="572"/>
      <c r="S319" s="582"/>
      <c r="T319" s="583"/>
      <c r="U319" s="579"/>
      <c r="V319" s="572"/>
      <c r="W319" s="582"/>
      <c r="X319" s="575"/>
      <c r="Y319" s="580">
        <v>1</v>
      </c>
      <c r="Z319" s="580">
        <v>2</v>
      </c>
      <c r="AA319" s="567">
        <f t="shared" si="36"/>
        <v>2</v>
      </c>
      <c r="AB319" s="568" t="str">
        <f t="shared" si="37"/>
        <v>De acuerdo con lo programado</v>
      </c>
      <c r="AC319" s="575"/>
      <c r="AD319" s="575">
        <v>1</v>
      </c>
      <c r="AE319" s="575">
        <v>1</v>
      </c>
      <c r="AF319" s="567">
        <f t="shared" si="32"/>
        <v>1</v>
      </c>
      <c r="AG319" s="568" t="str">
        <f t="shared" si="33"/>
        <v>De acuerdo con lo programado</v>
      </c>
      <c r="AH319" s="575"/>
      <c r="AI319" s="575"/>
      <c r="AJ319" s="575"/>
      <c r="AK319" s="576"/>
      <c r="AL319" s="576"/>
      <c r="AM319" s="575"/>
      <c r="AN319" s="575"/>
      <c r="AO319" s="575"/>
      <c r="AP319" s="575"/>
      <c r="AQ319" s="575"/>
    </row>
    <row r="320" spans="1:43" ht="35.25" customHeight="1" thickTop="1" thickBot="1">
      <c r="A320" s="563">
        <v>20.7</v>
      </c>
      <c r="B320" s="564"/>
      <c r="C320" s="564"/>
      <c r="D320" s="564"/>
      <c r="E320" s="564"/>
      <c r="F320" s="577" t="s">
        <v>1368</v>
      </c>
      <c r="G320" s="578">
        <v>0</v>
      </c>
      <c r="H320" s="578">
        <v>0</v>
      </c>
      <c r="I320" s="567" t="str">
        <f t="shared" si="34"/>
        <v>No hay Programación</v>
      </c>
      <c r="J320" s="568" t="str">
        <f t="shared" si="35"/>
        <v>De acuerdo con lo programado</v>
      </c>
      <c r="K320" s="578"/>
      <c r="L320" s="581"/>
      <c r="M320" s="579"/>
      <c r="N320" s="572"/>
      <c r="O320" s="582"/>
      <c r="P320" s="581"/>
      <c r="Q320" s="579"/>
      <c r="R320" s="572"/>
      <c r="S320" s="582"/>
      <c r="T320" s="583"/>
      <c r="U320" s="579"/>
      <c r="V320" s="572"/>
      <c r="W320" s="582"/>
      <c r="X320" s="575"/>
      <c r="Y320" s="580">
        <v>0</v>
      </c>
      <c r="Z320" s="580">
        <v>0</v>
      </c>
      <c r="AA320" s="567" t="str">
        <f t="shared" si="36"/>
        <v>No hay Programación</v>
      </c>
      <c r="AB320" s="568" t="str">
        <f t="shared" si="37"/>
        <v>De acuerdo con lo programado</v>
      </c>
      <c r="AC320" s="575"/>
      <c r="AD320" s="575">
        <v>0</v>
      </c>
      <c r="AE320" s="575">
        <v>0</v>
      </c>
      <c r="AF320" s="567" t="str">
        <f t="shared" si="32"/>
        <v>No hay Programación</v>
      </c>
      <c r="AG320" s="568" t="str">
        <f t="shared" si="33"/>
        <v>De acuerdo con lo programado</v>
      </c>
      <c r="AH320" s="575"/>
      <c r="AI320" s="575"/>
      <c r="AJ320" s="575"/>
      <c r="AK320" s="576"/>
      <c r="AL320" s="576"/>
      <c r="AM320" s="575"/>
      <c r="AN320" s="575"/>
      <c r="AO320" s="575"/>
      <c r="AP320" s="575"/>
      <c r="AQ320" s="575"/>
    </row>
    <row r="321" spans="1:43" ht="35.25" customHeight="1" thickTop="1" thickBot="1">
      <c r="A321" s="563">
        <v>20.7</v>
      </c>
      <c r="B321" s="564"/>
      <c r="C321" s="564"/>
      <c r="D321" s="564"/>
      <c r="E321" s="564"/>
      <c r="F321" s="577" t="s">
        <v>1368</v>
      </c>
      <c r="G321" s="578">
        <v>0</v>
      </c>
      <c r="H321" s="578">
        <v>0</v>
      </c>
      <c r="I321" s="567" t="str">
        <f t="shared" si="34"/>
        <v>No hay Programación</v>
      </c>
      <c r="J321" s="568" t="str">
        <f t="shared" si="35"/>
        <v>De acuerdo con lo programado</v>
      </c>
      <c r="K321" s="578"/>
      <c r="L321" s="581"/>
      <c r="M321" s="579"/>
      <c r="N321" s="572"/>
      <c r="O321" s="582"/>
      <c r="P321" s="581"/>
      <c r="Q321" s="579"/>
      <c r="R321" s="572"/>
      <c r="S321" s="582"/>
      <c r="T321" s="583"/>
      <c r="U321" s="579"/>
      <c r="V321" s="572"/>
      <c r="W321" s="582"/>
      <c r="X321" s="575"/>
      <c r="Y321" s="580">
        <v>0</v>
      </c>
      <c r="Z321" s="580">
        <v>0</v>
      </c>
      <c r="AA321" s="567" t="str">
        <f t="shared" si="36"/>
        <v>No hay Programación</v>
      </c>
      <c r="AB321" s="568" t="str">
        <f t="shared" si="37"/>
        <v>De acuerdo con lo programado</v>
      </c>
      <c r="AC321" s="575"/>
      <c r="AD321" s="575">
        <v>0</v>
      </c>
      <c r="AE321" s="575">
        <v>0</v>
      </c>
      <c r="AF321" s="567" t="str">
        <f t="shared" si="32"/>
        <v>No hay Programación</v>
      </c>
      <c r="AG321" s="568" t="str">
        <f t="shared" si="33"/>
        <v>De acuerdo con lo programado</v>
      </c>
      <c r="AH321" s="575"/>
      <c r="AI321" s="575"/>
      <c r="AJ321" s="575"/>
      <c r="AK321" s="576"/>
      <c r="AL321" s="576"/>
      <c r="AM321" s="575"/>
      <c r="AN321" s="575"/>
      <c r="AO321" s="575"/>
      <c r="AP321" s="575"/>
      <c r="AQ321" s="575"/>
    </row>
    <row r="322" spans="1:43" ht="35.25" customHeight="1" thickTop="1" thickBot="1">
      <c r="A322" s="563">
        <v>21.7</v>
      </c>
      <c r="B322" s="564"/>
      <c r="C322" s="564"/>
      <c r="D322" s="564"/>
      <c r="E322" s="564"/>
      <c r="F322" s="577" t="s">
        <v>1368</v>
      </c>
      <c r="G322" s="578">
        <v>0</v>
      </c>
      <c r="H322" s="578">
        <v>0</v>
      </c>
      <c r="I322" s="567" t="str">
        <f t="shared" si="34"/>
        <v>No hay Programación</v>
      </c>
      <c r="J322" s="568" t="str">
        <f t="shared" si="35"/>
        <v>De acuerdo con lo programado</v>
      </c>
      <c r="K322" s="578"/>
      <c r="L322" s="581"/>
      <c r="M322" s="579"/>
      <c r="N322" s="572"/>
      <c r="O322" s="582"/>
      <c r="P322" s="581"/>
      <c r="Q322" s="579"/>
      <c r="R322" s="572"/>
      <c r="S322" s="582"/>
      <c r="T322" s="583"/>
      <c r="U322" s="579"/>
      <c r="V322" s="572"/>
      <c r="W322" s="582"/>
      <c r="X322" s="575"/>
      <c r="Y322" s="580">
        <v>0</v>
      </c>
      <c r="Z322" s="580">
        <v>0</v>
      </c>
      <c r="AA322" s="567" t="str">
        <f t="shared" si="36"/>
        <v>No hay Programación</v>
      </c>
      <c r="AB322" s="568" t="str">
        <f t="shared" si="37"/>
        <v>De acuerdo con lo programado</v>
      </c>
      <c r="AC322" s="575"/>
      <c r="AD322" s="575">
        <v>0</v>
      </c>
      <c r="AE322" s="575">
        <v>0</v>
      </c>
      <c r="AF322" s="567" t="str">
        <f t="shared" si="32"/>
        <v>No hay Programación</v>
      </c>
      <c r="AG322" s="568" t="str">
        <f t="shared" si="33"/>
        <v>De acuerdo con lo programado</v>
      </c>
      <c r="AH322" s="575"/>
      <c r="AI322" s="575"/>
      <c r="AJ322" s="575"/>
      <c r="AK322" s="576"/>
      <c r="AL322" s="576"/>
      <c r="AM322" s="575"/>
      <c r="AN322" s="575"/>
      <c r="AO322" s="575"/>
      <c r="AP322" s="575"/>
      <c r="AQ322" s="575"/>
    </row>
    <row r="323" spans="1:43" ht="35.25" customHeight="1" thickTop="1" thickBot="1">
      <c r="A323" s="563">
        <v>20.8</v>
      </c>
      <c r="B323" s="564"/>
      <c r="C323" s="564"/>
      <c r="D323" s="564"/>
      <c r="E323" s="564"/>
      <c r="F323" s="577" t="s">
        <v>1369</v>
      </c>
      <c r="G323" s="578">
        <v>3</v>
      </c>
      <c r="H323" s="578">
        <v>3</v>
      </c>
      <c r="I323" s="567">
        <f t="shared" si="34"/>
        <v>1</v>
      </c>
      <c r="J323" s="568" t="str">
        <f t="shared" si="35"/>
        <v>De acuerdo con lo programado</v>
      </c>
      <c r="K323" s="578"/>
      <c r="L323" s="581"/>
      <c r="M323" s="579"/>
      <c r="N323" s="572"/>
      <c r="O323" s="582"/>
      <c r="P323" s="581"/>
      <c r="Q323" s="579"/>
      <c r="R323" s="572"/>
      <c r="S323" s="582"/>
      <c r="T323" s="583"/>
      <c r="U323" s="579"/>
      <c r="V323" s="572"/>
      <c r="W323" s="582"/>
      <c r="X323" s="575"/>
      <c r="Y323" s="580">
        <v>6</v>
      </c>
      <c r="Z323" s="580">
        <v>8</v>
      </c>
      <c r="AA323" s="567">
        <f t="shared" si="36"/>
        <v>1.3333333333333333</v>
      </c>
      <c r="AB323" s="568" t="str">
        <f t="shared" si="37"/>
        <v>De acuerdo con lo programado</v>
      </c>
      <c r="AC323" s="575"/>
      <c r="AD323" s="575">
        <v>1</v>
      </c>
      <c r="AE323" s="575">
        <v>1</v>
      </c>
      <c r="AF323" s="567">
        <f t="shared" si="32"/>
        <v>1</v>
      </c>
      <c r="AG323" s="568" t="str">
        <f t="shared" si="33"/>
        <v>De acuerdo con lo programado</v>
      </c>
      <c r="AH323" s="575"/>
      <c r="AI323" s="575"/>
      <c r="AJ323" s="575"/>
      <c r="AK323" s="576"/>
      <c r="AL323" s="576"/>
      <c r="AM323" s="575"/>
      <c r="AN323" s="575"/>
      <c r="AO323" s="575"/>
      <c r="AP323" s="575"/>
      <c r="AQ323" s="575"/>
    </row>
    <row r="324" spans="1:43" ht="35.25" customHeight="1" thickTop="1" thickBot="1">
      <c r="A324" s="563">
        <v>20.8</v>
      </c>
      <c r="B324" s="564"/>
      <c r="C324" s="564"/>
      <c r="D324" s="564"/>
      <c r="E324" s="564"/>
      <c r="F324" s="577" t="s">
        <v>1369</v>
      </c>
      <c r="G324" s="578">
        <v>0</v>
      </c>
      <c r="H324" s="578">
        <v>0</v>
      </c>
      <c r="I324" s="567" t="str">
        <f t="shared" si="34"/>
        <v>No hay Programación</v>
      </c>
      <c r="J324" s="568" t="str">
        <f t="shared" si="35"/>
        <v>De acuerdo con lo programado</v>
      </c>
      <c r="K324" s="578"/>
      <c r="L324" s="581"/>
      <c r="M324" s="579"/>
      <c r="N324" s="572"/>
      <c r="O324" s="582"/>
      <c r="P324" s="581"/>
      <c r="Q324" s="579"/>
      <c r="R324" s="572"/>
      <c r="S324" s="582"/>
      <c r="T324" s="583"/>
      <c r="U324" s="579"/>
      <c r="V324" s="572"/>
      <c r="W324" s="582"/>
      <c r="X324" s="575"/>
      <c r="Y324" s="580">
        <v>6</v>
      </c>
      <c r="Z324" s="580">
        <v>8</v>
      </c>
      <c r="AA324" s="567">
        <f t="shared" si="36"/>
        <v>1.3333333333333333</v>
      </c>
      <c r="AB324" s="568" t="str">
        <f t="shared" si="37"/>
        <v>De acuerdo con lo programado</v>
      </c>
      <c r="AC324" s="575"/>
      <c r="AD324" s="575">
        <v>0</v>
      </c>
      <c r="AE324" s="575">
        <v>0</v>
      </c>
      <c r="AF324" s="567" t="str">
        <f t="shared" si="32"/>
        <v>No hay Programación</v>
      </c>
      <c r="AG324" s="568" t="str">
        <f t="shared" si="33"/>
        <v>De acuerdo con lo programado</v>
      </c>
      <c r="AH324" s="575"/>
      <c r="AI324" s="575"/>
      <c r="AJ324" s="575"/>
      <c r="AK324" s="576"/>
      <c r="AL324" s="576"/>
      <c r="AM324" s="575"/>
      <c r="AN324" s="575"/>
      <c r="AO324" s="575"/>
      <c r="AP324" s="575"/>
      <c r="AQ324" s="575"/>
    </row>
    <row r="325" spans="1:43" ht="35.25" customHeight="1" thickTop="1" thickBot="1">
      <c r="A325" s="563">
        <v>20.8</v>
      </c>
      <c r="B325" s="564"/>
      <c r="C325" s="564"/>
      <c r="D325" s="564"/>
      <c r="E325" s="564"/>
      <c r="F325" s="577" t="s">
        <v>1369</v>
      </c>
      <c r="G325" s="578">
        <v>0</v>
      </c>
      <c r="H325" s="578">
        <v>0</v>
      </c>
      <c r="I325" s="567" t="str">
        <f t="shared" si="34"/>
        <v>No hay Programación</v>
      </c>
      <c r="J325" s="568" t="str">
        <f t="shared" si="35"/>
        <v>De acuerdo con lo programado</v>
      </c>
      <c r="K325" s="578"/>
      <c r="L325" s="581"/>
      <c r="M325" s="579"/>
      <c r="N325" s="572"/>
      <c r="O325" s="582"/>
      <c r="P325" s="581"/>
      <c r="Q325" s="579"/>
      <c r="R325" s="572"/>
      <c r="S325" s="582"/>
      <c r="T325" s="583"/>
      <c r="U325" s="579"/>
      <c r="V325" s="572"/>
      <c r="W325" s="582"/>
      <c r="X325" s="575"/>
      <c r="Y325" s="580">
        <v>6</v>
      </c>
      <c r="Z325" s="580">
        <v>8</v>
      </c>
      <c r="AA325" s="567">
        <f t="shared" si="36"/>
        <v>1.3333333333333333</v>
      </c>
      <c r="AB325" s="568" t="str">
        <f t="shared" si="37"/>
        <v>De acuerdo con lo programado</v>
      </c>
      <c r="AC325" s="575"/>
      <c r="AD325" s="575">
        <v>0</v>
      </c>
      <c r="AE325" s="575">
        <v>0</v>
      </c>
      <c r="AF325" s="567" t="str">
        <f t="shared" si="32"/>
        <v>No hay Programación</v>
      </c>
      <c r="AG325" s="568" t="str">
        <f t="shared" si="33"/>
        <v>De acuerdo con lo programado</v>
      </c>
      <c r="AH325" s="575"/>
      <c r="AI325" s="575"/>
      <c r="AJ325" s="575"/>
      <c r="AK325" s="576"/>
      <c r="AL325" s="576"/>
      <c r="AM325" s="575"/>
      <c r="AN325" s="575"/>
      <c r="AO325" s="575"/>
      <c r="AP325" s="575"/>
      <c r="AQ325" s="575"/>
    </row>
    <row r="326" spans="1:43" ht="35.25" customHeight="1" thickTop="1" thickBot="1">
      <c r="A326" s="563">
        <v>20.9</v>
      </c>
      <c r="B326" s="564"/>
      <c r="C326" s="564"/>
      <c r="D326" s="564"/>
      <c r="E326" s="564"/>
      <c r="F326" s="577" t="s">
        <v>1370</v>
      </c>
      <c r="G326" s="578">
        <v>0</v>
      </c>
      <c r="H326" s="578">
        <v>0</v>
      </c>
      <c r="I326" s="567" t="str">
        <f t="shared" si="34"/>
        <v>No hay Programación</v>
      </c>
      <c r="J326" s="568" t="str">
        <f t="shared" si="35"/>
        <v>De acuerdo con lo programado</v>
      </c>
      <c r="K326" s="578"/>
      <c r="L326" s="581"/>
      <c r="M326" s="579"/>
      <c r="N326" s="572"/>
      <c r="O326" s="582"/>
      <c r="P326" s="581"/>
      <c r="Q326" s="579"/>
      <c r="R326" s="572"/>
      <c r="S326" s="582"/>
      <c r="T326" s="583"/>
      <c r="U326" s="579"/>
      <c r="V326" s="572"/>
      <c r="W326" s="582"/>
      <c r="X326" s="575"/>
      <c r="Y326" s="580">
        <v>0</v>
      </c>
      <c r="Z326" s="580">
        <v>0</v>
      </c>
      <c r="AA326" s="567" t="str">
        <f t="shared" si="36"/>
        <v>No hay Programación</v>
      </c>
      <c r="AB326" s="568" t="str">
        <f t="shared" si="37"/>
        <v>De acuerdo con lo programado</v>
      </c>
      <c r="AC326" s="575"/>
      <c r="AD326" s="575">
        <v>1</v>
      </c>
      <c r="AE326" s="575">
        <v>1</v>
      </c>
      <c r="AF326" s="567">
        <f t="shared" si="32"/>
        <v>1</v>
      </c>
      <c r="AG326" s="568" t="str">
        <f t="shared" si="33"/>
        <v>De acuerdo con lo programado</v>
      </c>
      <c r="AH326" s="575"/>
      <c r="AI326" s="575"/>
      <c r="AJ326" s="575"/>
      <c r="AK326" s="576"/>
      <c r="AL326" s="576"/>
      <c r="AM326" s="575"/>
      <c r="AN326" s="575"/>
      <c r="AO326" s="575"/>
      <c r="AP326" s="575"/>
      <c r="AQ326" s="575"/>
    </row>
    <row r="327" spans="1:43" ht="35.25" customHeight="1" thickTop="1" thickBot="1">
      <c r="A327" s="593">
        <v>20.100000000000001</v>
      </c>
      <c r="B327" s="564"/>
      <c r="C327" s="564"/>
      <c r="D327" s="564"/>
      <c r="E327" s="564"/>
      <c r="F327" s="577" t="s">
        <v>1371</v>
      </c>
      <c r="G327" s="578">
        <v>0</v>
      </c>
      <c r="H327" s="578">
        <v>3</v>
      </c>
      <c r="I327" s="567" t="str">
        <f t="shared" si="34"/>
        <v>No hay Programación</v>
      </c>
      <c r="J327" s="568" t="str">
        <f t="shared" si="35"/>
        <v>De acuerdo con lo programado</v>
      </c>
      <c r="K327" s="578"/>
      <c r="L327" s="581"/>
      <c r="M327" s="579"/>
      <c r="N327" s="572"/>
      <c r="O327" s="582"/>
      <c r="P327" s="581"/>
      <c r="Q327" s="579"/>
      <c r="R327" s="572"/>
      <c r="S327" s="582"/>
      <c r="T327" s="583"/>
      <c r="U327" s="579"/>
      <c r="V327" s="572"/>
      <c r="W327" s="582"/>
      <c r="X327" s="575"/>
      <c r="Y327" s="580">
        <v>2</v>
      </c>
      <c r="Z327" s="580">
        <v>3</v>
      </c>
      <c r="AA327" s="567">
        <f t="shared" si="36"/>
        <v>1.5</v>
      </c>
      <c r="AB327" s="568" t="str">
        <f t="shared" si="37"/>
        <v>De acuerdo con lo programado</v>
      </c>
      <c r="AC327" s="575"/>
      <c r="AD327" s="575">
        <v>2</v>
      </c>
      <c r="AE327" s="575">
        <v>2</v>
      </c>
      <c r="AF327" s="567">
        <f t="shared" ref="AF327:AF390" si="38">IF(AE327="","No hay ejecución",IF(AND(AD327=0),"No hay Programación", AE327/AD327))</f>
        <v>1</v>
      </c>
      <c r="AG327" s="568" t="str">
        <f t="shared" ref="AG327:AG390" si="39">IF(AF327="No hay ejecución","NA",IF(AF327&gt;=90%,"De acuerdo con lo programado",IF(AF327&gt;=51%,"Atraso Leve",IF(AF327&lt;=50%,"En riesgo cumplimiento"))))</f>
        <v>De acuerdo con lo programado</v>
      </c>
      <c r="AH327" s="575"/>
      <c r="AI327" s="575"/>
      <c r="AJ327" s="575"/>
      <c r="AK327" s="576"/>
      <c r="AL327" s="576"/>
      <c r="AM327" s="575"/>
      <c r="AN327" s="575"/>
      <c r="AO327" s="575"/>
      <c r="AP327" s="575"/>
      <c r="AQ327" s="575"/>
    </row>
    <row r="328" spans="1:43" ht="35.25" customHeight="1" thickTop="1" thickBot="1">
      <c r="A328" s="593">
        <v>20.100000000000001</v>
      </c>
      <c r="B328" s="564"/>
      <c r="C328" s="564"/>
      <c r="D328" s="564"/>
      <c r="E328" s="564"/>
      <c r="F328" s="577" t="s">
        <v>1371</v>
      </c>
      <c r="G328" s="578">
        <v>0</v>
      </c>
      <c r="H328" s="578">
        <v>0</v>
      </c>
      <c r="I328" s="567" t="str">
        <f t="shared" si="34"/>
        <v>No hay Programación</v>
      </c>
      <c r="J328" s="568" t="str">
        <f t="shared" si="35"/>
        <v>De acuerdo con lo programado</v>
      </c>
      <c r="K328" s="578"/>
      <c r="L328" s="581"/>
      <c r="M328" s="579"/>
      <c r="N328" s="572"/>
      <c r="O328" s="582"/>
      <c r="P328" s="581"/>
      <c r="Q328" s="579"/>
      <c r="R328" s="572"/>
      <c r="S328" s="582"/>
      <c r="T328" s="583"/>
      <c r="U328" s="579"/>
      <c r="V328" s="572"/>
      <c r="W328" s="582"/>
      <c r="X328" s="575"/>
      <c r="Y328" s="580">
        <v>0</v>
      </c>
      <c r="Z328" s="580">
        <v>0</v>
      </c>
      <c r="AA328" s="567" t="str">
        <f t="shared" si="36"/>
        <v>No hay Programación</v>
      </c>
      <c r="AB328" s="568" t="str">
        <f t="shared" si="37"/>
        <v>De acuerdo con lo programado</v>
      </c>
      <c r="AC328" s="575"/>
      <c r="AD328" s="575">
        <v>0</v>
      </c>
      <c r="AE328" s="575">
        <v>0</v>
      </c>
      <c r="AF328" s="567" t="str">
        <f t="shared" si="38"/>
        <v>No hay Programación</v>
      </c>
      <c r="AG328" s="568" t="str">
        <f t="shared" si="39"/>
        <v>De acuerdo con lo programado</v>
      </c>
      <c r="AH328" s="575"/>
      <c r="AI328" s="575"/>
      <c r="AJ328" s="575"/>
      <c r="AK328" s="576"/>
      <c r="AL328" s="576"/>
      <c r="AM328" s="575"/>
      <c r="AN328" s="575"/>
      <c r="AO328" s="575"/>
      <c r="AP328" s="575"/>
      <c r="AQ328" s="575"/>
    </row>
    <row r="329" spans="1:43" ht="35.25" customHeight="1" thickTop="1" thickBot="1">
      <c r="A329" s="593">
        <v>20.100000000000001</v>
      </c>
      <c r="B329" s="564"/>
      <c r="C329" s="564"/>
      <c r="D329" s="564"/>
      <c r="E329" s="564"/>
      <c r="F329" s="577" t="s">
        <v>1371</v>
      </c>
      <c r="G329" s="578">
        <v>0</v>
      </c>
      <c r="H329" s="578">
        <v>0</v>
      </c>
      <c r="I329" s="567" t="str">
        <f t="shared" si="34"/>
        <v>No hay Programación</v>
      </c>
      <c r="J329" s="568" t="str">
        <f t="shared" si="35"/>
        <v>De acuerdo con lo programado</v>
      </c>
      <c r="K329" s="578"/>
      <c r="L329" s="581"/>
      <c r="M329" s="579"/>
      <c r="N329" s="572"/>
      <c r="O329" s="582"/>
      <c r="P329" s="581"/>
      <c r="Q329" s="579"/>
      <c r="R329" s="572"/>
      <c r="S329" s="582"/>
      <c r="T329" s="583"/>
      <c r="U329" s="579"/>
      <c r="V329" s="572"/>
      <c r="W329" s="582"/>
      <c r="X329" s="575"/>
      <c r="Y329" s="580">
        <v>0</v>
      </c>
      <c r="Z329" s="580">
        <v>0</v>
      </c>
      <c r="AA329" s="567" t="str">
        <f t="shared" si="36"/>
        <v>No hay Programación</v>
      </c>
      <c r="AB329" s="568" t="str">
        <f t="shared" si="37"/>
        <v>De acuerdo con lo programado</v>
      </c>
      <c r="AC329" s="575"/>
      <c r="AD329" s="575">
        <v>0</v>
      </c>
      <c r="AE329" s="575">
        <v>0</v>
      </c>
      <c r="AF329" s="567" t="str">
        <f t="shared" si="38"/>
        <v>No hay Programación</v>
      </c>
      <c r="AG329" s="568" t="str">
        <f t="shared" si="39"/>
        <v>De acuerdo con lo programado</v>
      </c>
      <c r="AH329" s="575"/>
      <c r="AI329" s="575"/>
      <c r="AJ329" s="575"/>
      <c r="AK329" s="576"/>
      <c r="AL329" s="576"/>
      <c r="AM329" s="575"/>
      <c r="AN329" s="575"/>
      <c r="AO329" s="575"/>
      <c r="AP329" s="575"/>
      <c r="AQ329" s="575"/>
    </row>
    <row r="330" spans="1:43" ht="35.25" customHeight="1" thickTop="1" thickBot="1">
      <c r="A330" s="593">
        <v>20.100000000000001</v>
      </c>
      <c r="B330" s="564"/>
      <c r="C330" s="564"/>
      <c r="D330" s="564"/>
      <c r="E330" s="564"/>
      <c r="F330" s="577" t="s">
        <v>1371</v>
      </c>
      <c r="G330" s="578">
        <v>0</v>
      </c>
      <c r="H330" s="578">
        <v>0</v>
      </c>
      <c r="I330" s="567" t="str">
        <f t="shared" si="34"/>
        <v>No hay Programación</v>
      </c>
      <c r="J330" s="568" t="str">
        <f t="shared" si="35"/>
        <v>De acuerdo con lo programado</v>
      </c>
      <c r="K330" s="578"/>
      <c r="L330" s="581"/>
      <c r="M330" s="579"/>
      <c r="N330" s="572"/>
      <c r="O330" s="582"/>
      <c r="P330" s="581"/>
      <c r="Q330" s="579"/>
      <c r="R330" s="572"/>
      <c r="S330" s="582"/>
      <c r="T330" s="583"/>
      <c r="U330" s="579"/>
      <c r="V330" s="572"/>
      <c r="W330" s="582"/>
      <c r="X330" s="575"/>
      <c r="Y330" s="580">
        <v>0</v>
      </c>
      <c r="Z330" s="580">
        <v>0</v>
      </c>
      <c r="AA330" s="567" t="str">
        <f t="shared" si="36"/>
        <v>No hay Programación</v>
      </c>
      <c r="AB330" s="568" t="str">
        <f t="shared" si="37"/>
        <v>De acuerdo con lo programado</v>
      </c>
      <c r="AC330" s="575"/>
      <c r="AD330" s="575">
        <v>0</v>
      </c>
      <c r="AE330" s="575">
        <v>0</v>
      </c>
      <c r="AF330" s="567" t="str">
        <f t="shared" si="38"/>
        <v>No hay Programación</v>
      </c>
      <c r="AG330" s="568" t="str">
        <f t="shared" si="39"/>
        <v>De acuerdo con lo programado</v>
      </c>
      <c r="AH330" s="575"/>
      <c r="AI330" s="575"/>
      <c r="AJ330" s="575"/>
      <c r="AK330" s="576"/>
      <c r="AL330" s="576"/>
      <c r="AM330" s="575"/>
      <c r="AN330" s="575"/>
      <c r="AO330" s="575"/>
      <c r="AP330" s="575"/>
      <c r="AQ330" s="575"/>
    </row>
    <row r="331" spans="1:43" ht="35.25" customHeight="1" thickTop="1" thickBot="1">
      <c r="A331" s="593">
        <v>20.100000000000001</v>
      </c>
      <c r="B331" s="564"/>
      <c r="C331" s="564"/>
      <c r="D331" s="564"/>
      <c r="E331" s="564"/>
      <c r="F331" s="577" t="s">
        <v>1371</v>
      </c>
      <c r="G331" s="578">
        <v>0</v>
      </c>
      <c r="H331" s="578">
        <v>0</v>
      </c>
      <c r="I331" s="567" t="str">
        <f t="shared" si="34"/>
        <v>No hay Programación</v>
      </c>
      <c r="J331" s="568" t="str">
        <f t="shared" si="35"/>
        <v>De acuerdo con lo programado</v>
      </c>
      <c r="K331" s="578"/>
      <c r="L331" s="581"/>
      <c r="M331" s="579"/>
      <c r="N331" s="572"/>
      <c r="O331" s="582"/>
      <c r="P331" s="581"/>
      <c r="Q331" s="579"/>
      <c r="R331" s="572"/>
      <c r="S331" s="582"/>
      <c r="T331" s="583"/>
      <c r="U331" s="579"/>
      <c r="V331" s="572"/>
      <c r="W331" s="582"/>
      <c r="X331" s="575"/>
      <c r="Y331" s="580">
        <v>0</v>
      </c>
      <c r="Z331" s="580">
        <v>0</v>
      </c>
      <c r="AA331" s="567" t="str">
        <f t="shared" si="36"/>
        <v>No hay Programación</v>
      </c>
      <c r="AB331" s="568" t="str">
        <f t="shared" si="37"/>
        <v>De acuerdo con lo programado</v>
      </c>
      <c r="AC331" s="575"/>
      <c r="AD331" s="575">
        <v>0</v>
      </c>
      <c r="AE331" s="575">
        <v>0</v>
      </c>
      <c r="AF331" s="567" t="str">
        <f t="shared" si="38"/>
        <v>No hay Programación</v>
      </c>
      <c r="AG331" s="568" t="str">
        <f t="shared" si="39"/>
        <v>De acuerdo con lo programado</v>
      </c>
      <c r="AH331" s="575"/>
      <c r="AI331" s="575"/>
      <c r="AJ331" s="575"/>
      <c r="AK331" s="576"/>
      <c r="AL331" s="576"/>
      <c r="AM331" s="575"/>
      <c r="AN331" s="575"/>
      <c r="AO331" s="575"/>
      <c r="AP331" s="575"/>
      <c r="AQ331" s="575"/>
    </row>
    <row r="332" spans="1:43" ht="35.25" customHeight="1" thickTop="1" thickBot="1">
      <c r="A332" s="593">
        <v>20.100000000000001</v>
      </c>
      <c r="B332" s="564"/>
      <c r="C332" s="564"/>
      <c r="D332" s="564"/>
      <c r="E332" s="564"/>
      <c r="F332" s="577" t="s">
        <v>1371</v>
      </c>
      <c r="G332" s="578">
        <v>0</v>
      </c>
      <c r="H332" s="578">
        <v>0</v>
      </c>
      <c r="I332" s="567" t="str">
        <f t="shared" si="34"/>
        <v>No hay Programación</v>
      </c>
      <c r="J332" s="568" t="str">
        <f t="shared" si="35"/>
        <v>De acuerdo con lo programado</v>
      </c>
      <c r="K332" s="578"/>
      <c r="L332" s="581"/>
      <c r="M332" s="579"/>
      <c r="N332" s="572"/>
      <c r="O332" s="582"/>
      <c r="P332" s="581"/>
      <c r="Q332" s="579"/>
      <c r="R332" s="572"/>
      <c r="S332" s="582"/>
      <c r="T332" s="583"/>
      <c r="U332" s="579"/>
      <c r="V332" s="572"/>
      <c r="W332" s="582"/>
      <c r="X332" s="575"/>
      <c r="Y332" s="580">
        <v>0</v>
      </c>
      <c r="Z332" s="580">
        <v>0</v>
      </c>
      <c r="AA332" s="567" t="str">
        <f t="shared" si="36"/>
        <v>No hay Programación</v>
      </c>
      <c r="AB332" s="568" t="str">
        <f t="shared" si="37"/>
        <v>De acuerdo con lo programado</v>
      </c>
      <c r="AC332" s="575"/>
      <c r="AD332" s="575">
        <v>0</v>
      </c>
      <c r="AE332" s="575">
        <v>0</v>
      </c>
      <c r="AF332" s="567" t="str">
        <f t="shared" si="38"/>
        <v>No hay Programación</v>
      </c>
      <c r="AG332" s="568" t="str">
        <f t="shared" si="39"/>
        <v>De acuerdo con lo programado</v>
      </c>
      <c r="AH332" s="575"/>
      <c r="AI332" s="575"/>
      <c r="AJ332" s="575"/>
      <c r="AK332" s="576"/>
      <c r="AL332" s="576"/>
      <c r="AM332" s="575"/>
      <c r="AN332" s="575"/>
      <c r="AO332" s="575"/>
      <c r="AP332" s="575"/>
      <c r="AQ332" s="575"/>
    </row>
    <row r="333" spans="1:43" ht="35.25" customHeight="1" thickTop="1" thickBot="1">
      <c r="A333" s="563">
        <v>20.11</v>
      </c>
      <c r="B333" s="564"/>
      <c r="C333" s="564"/>
      <c r="D333" s="564"/>
      <c r="E333" s="564"/>
      <c r="F333" s="577" t="s">
        <v>1372</v>
      </c>
      <c r="G333" s="578">
        <v>0</v>
      </c>
      <c r="H333" s="578">
        <v>0</v>
      </c>
      <c r="I333" s="567" t="str">
        <f t="shared" si="34"/>
        <v>No hay Programación</v>
      </c>
      <c r="J333" s="568" t="str">
        <f t="shared" si="35"/>
        <v>De acuerdo con lo programado</v>
      </c>
      <c r="K333" s="578"/>
      <c r="L333" s="581"/>
      <c r="M333" s="579"/>
      <c r="N333" s="572"/>
      <c r="O333" s="582"/>
      <c r="P333" s="581"/>
      <c r="Q333" s="579"/>
      <c r="R333" s="572"/>
      <c r="S333" s="582"/>
      <c r="T333" s="583"/>
      <c r="U333" s="579"/>
      <c r="V333" s="572"/>
      <c r="W333" s="582"/>
      <c r="X333" s="575"/>
      <c r="Y333" s="580">
        <v>0</v>
      </c>
      <c r="Z333" s="580">
        <v>0</v>
      </c>
      <c r="AA333" s="567" t="str">
        <f t="shared" si="36"/>
        <v>No hay Programación</v>
      </c>
      <c r="AB333" s="568" t="str">
        <f t="shared" si="37"/>
        <v>De acuerdo con lo programado</v>
      </c>
      <c r="AC333" s="575"/>
      <c r="AD333" s="575">
        <v>1</v>
      </c>
      <c r="AE333" s="575">
        <v>1</v>
      </c>
      <c r="AF333" s="567">
        <f t="shared" si="38"/>
        <v>1</v>
      </c>
      <c r="AG333" s="568" t="str">
        <f t="shared" si="39"/>
        <v>De acuerdo con lo programado</v>
      </c>
      <c r="AH333" s="575"/>
      <c r="AI333" s="575"/>
      <c r="AJ333" s="575"/>
      <c r="AK333" s="576"/>
      <c r="AL333" s="576"/>
      <c r="AM333" s="575"/>
      <c r="AN333" s="575"/>
      <c r="AO333" s="575"/>
      <c r="AP333" s="575"/>
      <c r="AQ333" s="575"/>
    </row>
    <row r="334" spans="1:43" ht="35.25" customHeight="1" thickTop="1" thickBot="1">
      <c r="A334" s="563">
        <v>20.11</v>
      </c>
      <c r="B334" s="564"/>
      <c r="C334" s="564"/>
      <c r="D334" s="564"/>
      <c r="E334" s="564"/>
      <c r="F334" s="577" t="s">
        <v>1372</v>
      </c>
      <c r="G334" s="578">
        <v>0</v>
      </c>
      <c r="H334" s="578">
        <v>0</v>
      </c>
      <c r="I334" s="567" t="str">
        <f t="shared" ref="I334:I397" si="40">IF(H334="","No hay ejecución",IF(AND(G334=0),"No hay Programación", H334/G334))</f>
        <v>No hay Programación</v>
      </c>
      <c r="J334" s="568" t="str">
        <f t="shared" ref="J334:J397" si="41">IF(I334="No hay ejecución","NA",IF(I334&gt;=90%,"De acuerdo con lo programado",IF(I334&gt;=51%,"Atraso Leve",IF(I334&lt;=50%,"En riesgo cumplimiento"))))</f>
        <v>De acuerdo con lo programado</v>
      </c>
      <c r="K334" s="578"/>
      <c r="L334" s="581"/>
      <c r="M334" s="579"/>
      <c r="N334" s="572"/>
      <c r="O334" s="582"/>
      <c r="P334" s="581"/>
      <c r="Q334" s="579"/>
      <c r="R334" s="572"/>
      <c r="S334" s="582"/>
      <c r="T334" s="583"/>
      <c r="U334" s="579"/>
      <c r="V334" s="572"/>
      <c r="W334" s="582"/>
      <c r="X334" s="575"/>
      <c r="Y334" s="580">
        <v>0</v>
      </c>
      <c r="Z334" s="580">
        <v>0</v>
      </c>
      <c r="AA334" s="567" t="str">
        <f t="shared" ref="AA334:AA397" si="42">IF(Z334="","No hay ejecución",IF(AND(Y334=0),"No hay Programación", Z334/Y334))</f>
        <v>No hay Programación</v>
      </c>
      <c r="AB334" s="568" t="str">
        <f t="shared" ref="AB334:AB397" si="43">IF(AA334="No hay ejecución","NA",IF(AA334&gt;=90%,"De acuerdo con lo programado",IF(AA334&gt;=51%,"Atraso Leve",IF(AA334&lt;=50%,"En riesgo cumplimiento"))))</f>
        <v>De acuerdo con lo programado</v>
      </c>
      <c r="AC334" s="575"/>
      <c r="AD334" s="575">
        <v>0</v>
      </c>
      <c r="AE334" s="575">
        <v>0</v>
      </c>
      <c r="AF334" s="567" t="str">
        <f t="shared" si="38"/>
        <v>No hay Programación</v>
      </c>
      <c r="AG334" s="568" t="str">
        <f t="shared" si="39"/>
        <v>De acuerdo con lo programado</v>
      </c>
      <c r="AH334" s="575"/>
      <c r="AI334" s="575"/>
      <c r="AJ334" s="575"/>
      <c r="AK334" s="576"/>
      <c r="AL334" s="576"/>
      <c r="AM334" s="575"/>
      <c r="AN334" s="575"/>
      <c r="AO334" s="575"/>
      <c r="AP334" s="575"/>
      <c r="AQ334" s="575"/>
    </row>
    <row r="335" spans="1:43" ht="35.25" customHeight="1" thickTop="1" thickBot="1">
      <c r="A335" s="563">
        <v>20.11</v>
      </c>
      <c r="B335" s="564"/>
      <c r="C335" s="564"/>
      <c r="D335" s="564"/>
      <c r="E335" s="564"/>
      <c r="F335" s="577" t="s">
        <v>1372</v>
      </c>
      <c r="G335" s="578">
        <v>0</v>
      </c>
      <c r="H335" s="578">
        <v>0</v>
      </c>
      <c r="I335" s="567" t="str">
        <f t="shared" si="40"/>
        <v>No hay Programación</v>
      </c>
      <c r="J335" s="568" t="str">
        <f t="shared" si="41"/>
        <v>De acuerdo con lo programado</v>
      </c>
      <c r="K335" s="578"/>
      <c r="L335" s="581"/>
      <c r="M335" s="579"/>
      <c r="N335" s="572"/>
      <c r="O335" s="582"/>
      <c r="P335" s="581"/>
      <c r="Q335" s="579"/>
      <c r="R335" s="572"/>
      <c r="S335" s="582"/>
      <c r="T335" s="583"/>
      <c r="U335" s="579"/>
      <c r="V335" s="572"/>
      <c r="W335" s="582"/>
      <c r="X335" s="575"/>
      <c r="Y335" s="580">
        <v>0</v>
      </c>
      <c r="Z335" s="580">
        <v>0</v>
      </c>
      <c r="AA335" s="567" t="str">
        <f t="shared" si="42"/>
        <v>No hay Programación</v>
      </c>
      <c r="AB335" s="568" t="str">
        <f t="shared" si="43"/>
        <v>De acuerdo con lo programado</v>
      </c>
      <c r="AC335" s="575"/>
      <c r="AD335" s="575">
        <v>0</v>
      </c>
      <c r="AE335" s="575">
        <v>0</v>
      </c>
      <c r="AF335" s="567" t="str">
        <f t="shared" si="38"/>
        <v>No hay Programación</v>
      </c>
      <c r="AG335" s="568" t="str">
        <f t="shared" si="39"/>
        <v>De acuerdo con lo programado</v>
      </c>
      <c r="AH335" s="575"/>
      <c r="AI335" s="575"/>
      <c r="AJ335" s="575"/>
      <c r="AK335" s="576"/>
      <c r="AL335" s="576"/>
      <c r="AM335" s="575"/>
      <c r="AN335" s="575"/>
      <c r="AO335" s="575"/>
      <c r="AP335" s="575"/>
      <c r="AQ335" s="575"/>
    </row>
    <row r="336" spans="1:43" ht="35.25" customHeight="1" thickTop="1" thickBot="1">
      <c r="A336" s="563">
        <v>20.11</v>
      </c>
      <c r="B336" s="564"/>
      <c r="C336" s="564"/>
      <c r="D336" s="564"/>
      <c r="E336" s="564"/>
      <c r="F336" s="577" t="s">
        <v>1372</v>
      </c>
      <c r="G336" s="578">
        <v>0</v>
      </c>
      <c r="H336" s="578">
        <v>0</v>
      </c>
      <c r="I336" s="567" t="str">
        <f t="shared" si="40"/>
        <v>No hay Programación</v>
      </c>
      <c r="J336" s="568" t="str">
        <f t="shared" si="41"/>
        <v>De acuerdo con lo programado</v>
      </c>
      <c r="K336" s="578"/>
      <c r="L336" s="581"/>
      <c r="M336" s="579"/>
      <c r="N336" s="572"/>
      <c r="O336" s="582"/>
      <c r="P336" s="581"/>
      <c r="Q336" s="579"/>
      <c r="R336" s="572"/>
      <c r="S336" s="582"/>
      <c r="T336" s="583"/>
      <c r="U336" s="579"/>
      <c r="V336" s="572"/>
      <c r="W336" s="582"/>
      <c r="X336" s="575"/>
      <c r="Y336" s="580">
        <v>0</v>
      </c>
      <c r="Z336" s="580">
        <v>0</v>
      </c>
      <c r="AA336" s="567" t="str">
        <f t="shared" si="42"/>
        <v>No hay Programación</v>
      </c>
      <c r="AB336" s="568" t="str">
        <f t="shared" si="43"/>
        <v>De acuerdo con lo programado</v>
      </c>
      <c r="AC336" s="575"/>
      <c r="AD336" s="575">
        <v>0</v>
      </c>
      <c r="AE336" s="575">
        <v>0</v>
      </c>
      <c r="AF336" s="567" t="str">
        <f t="shared" si="38"/>
        <v>No hay Programación</v>
      </c>
      <c r="AG336" s="568" t="str">
        <f t="shared" si="39"/>
        <v>De acuerdo con lo programado</v>
      </c>
      <c r="AH336" s="575"/>
      <c r="AI336" s="575"/>
      <c r="AJ336" s="575"/>
      <c r="AK336" s="576"/>
      <c r="AL336" s="576"/>
      <c r="AM336" s="575"/>
      <c r="AN336" s="575"/>
      <c r="AO336" s="575"/>
      <c r="AP336" s="575"/>
      <c r="AQ336" s="575"/>
    </row>
    <row r="337" spans="1:43" ht="46.2" thickTop="1" thickBot="1">
      <c r="A337" s="563">
        <v>20.11</v>
      </c>
      <c r="B337" s="564"/>
      <c r="C337" s="564"/>
      <c r="D337" s="564"/>
      <c r="E337" s="564"/>
      <c r="F337" s="577" t="s">
        <v>1372</v>
      </c>
      <c r="G337" s="578">
        <v>0</v>
      </c>
      <c r="H337" s="578">
        <v>0</v>
      </c>
      <c r="I337" s="567" t="str">
        <f t="shared" si="40"/>
        <v>No hay Programación</v>
      </c>
      <c r="J337" s="568" t="str">
        <f t="shared" si="41"/>
        <v>De acuerdo con lo programado</v>
      </c>
      <c r="K337" s="578"/>
      <c r="L337" s="581"/>
      <c r="M337" s="579"/>
      <c r="N337" s="572"/>
      <c r="O337" s="582"/>
      <c r="P337" s="581"/>
      <c r="Q337" s="579"/>
      <c r="R337" s="572"/>
      <c r="S337" s="582"/>
      <c r="T337" s="583"/>
      <c r="U337" s="579"/>
      <c r="V337" s="572"/>
      <c r="W337" s="582"/>
      <c r="X337" s="575"/>
      <c r="Y337" s="580">
        <v>0</v>
      </c>
      <c r="Z337" s="580">
        <v>0</v>
      </c>
      <c r="AA337" s="567" t="str">
        <f t="shared" si="42"/>
        <v>No hay Programación</v>
      </c>
      <c r="AB337" s="568" t="str">
        <f t="shared" si="43"/>
        <v>De acuerdo con lo programado</v>
      </c>
      <c r="AC337" s="575"/>
      <c r="AD337" s="575">
        <v>0</v>
      </c>
      <c r="AE337" s="575">
        <v>0</v>
      </c>
      <c r="AF337" s="567" t="str">
        <f t="shared" si="38"/>
        <v>No hay Programación</v>
      </c>
      <c r="AG337" s="568" t="str">
        <f t="shared" si="39"/>
        <v>De acuerdo con lo programado</v>
      </c>
      <c r="AH337" s="575"/>
      <c r="AI337" s="575"/>
      <c r="AJ337" s="575"/>
      <c r="AK337" s="576"/>
      <c r="AL337" s="576"/>
      <c r="AM337" s="575"/>
      <c r="AN337" s="575"/>
      <c r="AO337" s="575"/>
      <c r="AP337" s="575"/>
      <c r="AQ337" s="575"/>
    </row>
    <row r="338" spans="1:43" ht="46.2" thickTop="1" thickBot="1">
      <c r="A338" s="563">
        <v>20.11</v>
      </c>
      <c r="B338" s="564"/>
      <c r="C338" s="564"/>
      <c r="D338" s="564"/>
      <c r="E338" s="564"/>
      <c r="F338" s="577" t="s">
        <v>1372</v>
      </c>
      <c r="G338" s="578">
        <v>0</v>
      </c>
      <c r="H338" s="578">
        <v>0</v>
      </c>
      <c r="I338" s="567" t="str">
        <f t="shared" si="40"/>
        <v>No hay Programación</v>
      </c>
      <c r="J338" s="568" t="str">
        <f t="shared" si="41"/>
        <v>De acuerdo con lo programado</v>
      </c>
      <c r="K338" s="578"/>
      <c r="L338" s="581"/>
      <c r="M338" s="579"/>
      <c r="N338" s="572"/>
      <c r="O338" s="582"/>
      <c r="P338" s="581"/>
      <c r="Q338" s="579"/>
      <c r="R338" s="572"/>
      <c r="S338" s="582"/>
      <c r="T338" s="583"/>
      <c r="U338" s="579"/>
      <c r="V338" s="572"/>
      <c r="W338" s="582"/>
      <c r="X338" s="575"/>
      <c r="Y338" s="580">
        <v>0</v>
      </c>
      <c r="Z338" s="580">
        <v>0</v>
      </c>
      <c r="AA338" s="567" t="str">
        <f t="shared" si="42"/>
        <v>No hay Programación</v>
      </c>
      <c r="AB338" s="568" t="str">
        <f t="shared" si="43"/>
        <v>De acuerdo con lo programado</v>
      </c>
      <c r="AC338" s="575"/>
      <c r="AD338" s="575">
        <v>0</v>
      </c>
      <c r="AE338" s="575">
        <v>0</v>
      </c>
      <c r="AF338" s="567" t="str">
        <f t="shared" si="38"/>
        <v>No hay Programación</v>
      </c>
      <c r="AG338" s="568" t="str">
        <f t="shared" si="39"/>
        <v>De acuerdo con lo programado</v>
      </c>
      <c r="AH338" s="575"/>
      <c r="AI338" s="575"/>
      <c r="AJ338" s="575"/>
      <c r="AK338" s="576"/>
      <c r="AL338" s="576"/>
      <c r="AM338" s="575"/>
      <c r="AN338" s="575"/>
      <c r="AO338" s="575"/>
      <c r="AP338" s="575"/>
      <c r="AQ338" s="575"/>
    </row>
    <row r="339" spans="1:43" ht="46.2" thickTop="1" thickBot="1">
      <c r="A339" s="563">
        <v>20.11</v>
      </c>
      <c r="B339" s="564"/>
      <c r="C339" s="564"/>
      <c r="D339" s="564"/>
      <c r="E339" s="564"/>
      <c r="F339" s="577" t="s">
        <v>1372</v>
      </c>
      <c r="G339" s="578">
        <v>0</v>
      </c>
      <c r="H339" s="578">
        <v>0</v>
      </c>
      <c r="I339" s="567" t="str">
        <f t="shared" si="40"/>
        <v>No hay Programación</v>
      </c>
      <c r="J339" s="568" t="str">
        <f t="shared" si="41"/>
        <v>De acuerdo con lo programado</v>
      </c>
      <c r="K339" s="578"/>
      <c r="L339" s="581"/>
      <c r="M339" s="579"/>
      <c r="N339" s="572"/>
      <c r="O339" s="582"/>
      <c r="P339" s="581"/>
      <c r="Q339" s="579"/>
      <c r="R339" s="572"/>
      <c r="S339" s="582"/>
      <c r="T339" s="583"/>
      <c r="U339" s="579"/>
      <c r="V339" s="572"/>
      <c r="W339" s="582"/>
      <c r="X339" s="575"/>
      <c r="Y339" s="580">
        <v>0</v>
      </c>
      <c r="Z339" s="580">
        <v>0</v>
      </c>
      <c r="AA339" s="567" t="str">
        <f t="shared" si="42"/>
        <v>No hay Programación</v>
      </c>
      <c r="AB339" s="568" t="str">
        <f t="shared" si="43"/>
        <v>De acuerdo con lo programado</v>
      </c>
      <c r="AC339" s="575"/>
      <c r="AD339" s="575">
        <v>0</v>
      </c>
      <c r="AE339" s="575">
        <v>0</v>
      </c>
      <c r="AF339" s="567" t="str">
        <f t="shared" si="38"/>
        <v>No hay Programación</v>
      </c>
      <c r="AG339" s="568" t="str">
        <f t="shared" si="39"/>
        <v>De acuerdo con lo programado</v>
      </c>
      <c r="AH339" s="575"/>
      <c r="AI339" s="575"/>
      <c r="AJ339" s="575"/>
      <c r="AK339" s="576"/>
      <c r="AL339" s="576"/>
      <c r="AM339" s="575"/>
      <c r="AN339" s="575"/>
      <c r="AO339" s="575"/>
      <c r="AP339" s="575"/>
      <c r="AQ339" s="575"/>
    </row>
    <row r="340" spans="1:43" ht="46.2" thickTop="1" thickBot="1">
      <c r="A340" s="563">
        <v>20.11</v>
      </c>
      <c r="B340" s="564"/>
      <c r="C340" s="564"/>
      <c r="D340" s="564"/>
      <c r="E340" s="564"/>
      <c r="F340" s="577" t="s">
        <v>1372</v>
      </c>
      <c r="G340" s="578">
        <v>0</v>
      </c>
      <c r="H340" s="578">
        <v>0</v>
      </c>
      <c r="I340" s="567" t="str">
        <f t="shared" si="40"/>
        <v>No hay Programación</v>
      </c>
      <c r="J340" s="568" t="str">
        <f t="shared" si="41"/>
        <v>De acuerdo con lo programado</v>
      </c>
      <c r="K340" s="578"/>
      <c r="L340" s="581"/>
      <c r="M340" s="579"/>
      <c r="N340" s="572"/>
      <c r="O340" s="582"/>
      <c r="P340" s="581"/>
      <c r="Q340" s="579"/>
      <c r="R340" s="572"/>
      <c r="S340" s="582"/>
      <c r="T340" s="583"/>
      <c r="U340" s="579"/>
      <c r="V340" s="572"/>
      <c r="W340" s="582"/>
      <c r="X340" s="575"/>
      <c r="Y340" s="580">
        <v>0</v>
      </c>
      <c r="Z340" s="580">
        <v>0</v>
      </c>
      <c r="AA340" s="567" t="str">
        <f t="shared" si="42"/>
        <v>No hay Programación</v>
      </c>
      <c r="AB340" s="568" t="str">
        <f t="shared" si="43"/>
        <v>De acuerdo con lo programado</v>
      </c>
      <c r="AC340" s="575"/>
      <c r="AD340" s="575">
        <v>0</v>
      </c>
      <c r="AE340" s="575">
        <v>0</v>
      </c>
      <c r="AF340" s="567" t="str">
        <f t="shared" si="38"/>
        <v>No hay Programación</v>
      </c>
      <c r="AG340" s="568" t="str">
        <f t="shared" si="39"/>
        <v>De acuerdo con lo programado</v>
      </c>
      <c r="AH340" s="575"/>
      <c r="AI340" s="575"/>
      <c r="AJ340" s="575"/>
      <c r="AK340" s="576"/>
      <c r="AL340" s="576"/>
      <c r="AM340" s="575"/>
      <c r="AN340" s="575"/>
      <c r="AO340" s="575"/>
      <c r="AP340" s="575"/>
      <c r="AQ340" s="575"/>
    </row>
    <row r="341" spans="1:43" ht="46.2" thickTop="1" thickBot="1">
      <c r="A341" s="563">
        <v>20.11</v>
      </c>
      <c r="B341" s="564"/>
      <c r="C341" s="564"/>
      <c r="D341" s="564"/>
      <c r="E341" s="564"/>
      <c r="F341" s="577" t="s">
        <v>1372</v>
      </c>
      <c r="G341" s="578">
        <v>0</v>
      </c>
      <c r="H341" s="578">
        <v>0</v>
      </c>
      <c r="I341" s="567" t="str">
        <f t="shared" si="40"/>
        <v>No hay Programación</v>
      </c>
      <c r="J341" s="568" t="str">
        <f t="shared" si="41"/>
        <v>De acuerdo con lo programado</v>
      </c>
      <c r="K341" s="578"/>
      <c r="L341" s="581"/>
      <c r="M341" s="579"/>
      <c r="N341" s="572"/>
      <c r="O341" s="582"/>
      <c r="P341" s="581"/>
      <c r="Q341" s="579"/>
      <c r="R341" s="572"/>
      <c r="S341" s="582"/>
      <c r="T341" s="583"/>
      <c r="U341" s="579"/>
      <c r="V341" s="572"/>
      <c r="W341" s="582"/>
      <c r="X341" s="575"/>
      <c r="Y341" s="580">
        <v>0</v>
      </c>
      <c r="Z341" s="580">
        <v>0</v>
      </c>
      <c r="AA341" s="567" t="str">
        <f t="shared" si="42"/>
        <v>No hay Programación</v>
      </c>
      <c r="AB341" s="568" t="str">
        <f t="shared" si="43"/>
        <v>De acuerdo con lo programado</v>
      </c>
      <c r="AC341" s="575"/>
      <c r="AD341" s="575">
        <v>0</v>
      </c>
      <c r="AE341" s="575">
        <v>0</v>
      </c>
      <c r="AF341" s="567" t="str">
        <f t="shared" si="38"/>
        <v>No hay Programación</v>
      </c>
      <c r="AG341" s="568" t="str">
        <f t="shared" si="39"/>
        <v>De acuerdo con lo programado</v>
      </c>
      <c r="AH341" s="575"/>
      <c r="AI341" s="575"/>
      <c r="AJ341" s="575"/>
      <c r="AK341" s="576"/>
      <c r="AL341" s="576"/>
      <c r="AM341" s="575"/>
      <c r="AN341" s="575"/>
      <c r="AO341" s="575"/>
      <c r="AP341" s="575"/>
      <c r="AQ341" s="575"/>
    </row>
    <row r="342" spans="1:43" ht="46.2" thickTop="1" thickBot="1">
      <c r="A342" s="563">
        <v>20.11</v>
      </c>
      <c r="B342" s="564"/>
      <c r="C342" s="564"/>
      <c r="D342" s="564"/>
      <c r="E342" s="564"/>
      <c r="F342" s="577" t="s">
        <v>1372</v>
      </c>
      <c r="G342" s="578">
        <v>0</v>
      </c>
      <c r="H342" s="578">
        <v>0</v>
      </c>
      <c r="I342" s="567" t="str">
        <f t="shared" si="40"/>
        <v>No hay Programación</v>
      </c>
      <c r="J342" s="568" t="str">
        <f t="shared" si="41"/>
        <v>De acuerdo con lo programado</v>
      </c>
      <c r="K342" s="578"/>
      <c r="L342" s="581"/>
      <c r="M342" s="579"/>
      <c r="N342" s="572"/>
      <c r="O342" s="582"/>
      <c r="P342" s="581"/>
      <c r="Q342" s="579"/>
      <c r="R342" s="572"/>
      <c r="S342" s="582"/>
      <c r="T342" s="583"/>
      <c r="U342" s="579"/>
      <c r="V342" s="572"/>
      <c r="W342" s="582"/>
      <c r="X342" s="575"/>
      <c r="Y342" s="580">
        <v>0</v>
      </c>
      <c r="Z342" s="580">
        <v>0</v>
      </c>
      <c r="AA342" s="567" t="str">
        <f t="shared" si="42"/>
        <v>No hay Programación</v>
      </c>
      <c r="AB342" s="568" t="str">
        <f t="shared" si="43"/>
        <v>De acuerdo con lo programado</v>
      </c>
      <c r="AC342" s="575"/>
      <c r="AD342" s="575">
        <v>0</v>
      </c>
      <c r="AE342" s="575">
        <v>0</v>
      </c>
      <c r="AF342" s="567" t="str">
        <f t="shared" si="38"/>
        <v>No hay Programación</v>
      </c>
      <c r="AG342" s="568" t="str">
        <f t="shared" si="39"/>
        <v>De acuerdo con lo programado</v>
      </c>
      <c r="AH342" s="575"/>
      <c r="AI342" s="575"/>
      <c r="AJ342" s="575"/>
      <c r="AK342" s="576"/>
      <c r="AL342" s="576"/>
      <c r="AM342" s="575"/>
      <c r="AN342" s="575"/>
      <c r="AO342" s="575"/>
      <c r="AP342" s="575"/>
      <c r="AQ342" s="575"/>
    </row>
    <row r="343" spans="1:43" ht="46.2" thickTop="1" thickBot="1">
      <c r="A343" s="563">
        <v>20.11</v>
      </c>
      <c r="B343" s="564"/>
      <c r="C343" s="564"/>
      <c r="D343" s="564"/>
      <c r="E343" s="564"/>
      <c r="F343" s="577" t="s">
        <v>1372</v>
      </c>
      <c r="G343" s="578">
        <v>0</v>
      </c>
      <c r="H343" s="578">
        <v>0</v>
      </c>
      <c r="I343" s="567" t="str">
        <f t="shared" si="40"/>
        <v>No hay Programación</v>
      </c>
      <c r="J343" s="568" t="str">
        <f t="shared" si="41"/>
        <v>De acuerdo con lo programado</v>
      </c>
      <c r="K343" s="578"/>
      <c r="L343" s="581"/>
      <c r="M343" s="579"/>
      <c r="N343" s="572"/>
      <c r="O343" s="582"/>
      <c r="P343" s="581"/>
      <c r="Q343" s="579"/>
      <c r="R343" s="572"/>
      <c r="S343" s="582"/>
      <c r="T343" s="583"/>
      <c r="U343" s="579"/>
      <c r="V343" s="572"/>
      <c r="W343" s="582"/>
      <c r="X343" s="575"/>
      <c r="Y343" s="580">
        <v>0</v>
      </c>
      <c r="Z343" s="580">
        <v>0</v>
      </c>
      <c r="AA343" s="567" t="str">
        <f t="shared" si="42"/>
        <v>No hay Programación</v>
      </c>
      <c r="AB343" s="568" t="str">
        <f t="shared" si="43"/>
        <v>De acuerdo con lo programado</v>
      </c>
      <c r="AC343" s="575"/>
      <c r="AD343" s="575">
        <v>1</v>
      </c>
      <c r="AE343" s="575">
        <v>0</v>
      </c>
      <c r="AF343" s="567">
        <f t="shared" si="38"/>
        <v>0</v>
      </c>
      <c r="AG343" s="568" t="str">
        <f t="shared" si="39"/>
        <v>En riesgo cumplimiento</v>
      </c>
      <c r="AH343" s="575"/>
      <c r="AI343" s="575"/>
      <c r="AJ343" s="575"/>
      <c r="AK343" s="576"/>
      <c r="AL343" s="576"/>
      <c r="AM343" s="575"/>
      <c r="AN343" s="575"/>
      <c r="AO343" s="575"/>
      <c r="AP343" s="575"/>
      <c r="AQ343" s="575"/>
    </row>
    <row r="344" spans="1:43" ht="46.2" thickTop="1" thickBot="1">
      <c r="A344" s="563">
        <v>20.12</v>
      </c>
      <c r="B344" s="564"/>
      <c r="C344" s="564"/>
      <c r="D344" s="564"/>
      <c r="E344" s="564"/>
      <c r="F344" s="577" t="s">
        <v>1373</v>
      </c>
      <c r="G344" s="578">
        <v>0</v>
      </c>
      <c r="H344" s="578">
        <v>0</v>
      </c>
      <c r="I344" s="567" t="str">
        <f t="shared" si="40"/>
        <v>No hay Programación</v>
      </c>
      <c r="J344" s="568" t="str">
        <f t="shared" si="41"/>
        <v>De acuerdo con lo programado</v>
      </c>
      <c r="K344" s="578"/>
      <c r="L344" s="581"/>
      <c r="M344" s="579"/>
      <c r="N344" s="572"/>
      <c r="O344" s="582"/>
      <c r="P344" s="581"/>
      <c r="Q344" s="579"/>
      <c r="R344" s="572"/>
      <c r="S344" s="582"/>
      <c r="T344" s="583"/>
      <c r="U344" s="579"/>
      <c r="V344" s="572"/>
      <c r="W344" s="582"/>
      <c r="X344" s="575"/>
      <c r="Y344" s="580">
        <v>0</v>
      </c>
      <c r="Z344" s="580">
        <v>0</v>
      </c>
      <c r="AA344" s="567" t="str">
        <f t="shared" si="42"/>
        <v>No hay Programación</v>
      </c>
      <c r="AB344" s="568" t="str">
        <f t="shared" si="43"/>
        <v>De acuerdo con lo programado</v>
      </c>
      <c r="AC344" s="575"/>
      <c r="AD344" s="575">
        <v>1</v>
      </c>
      <c r="AE344" s="575">
        <v>1</v>
      </c>
      <c r="AF344" s="567">
        <f t="shared" si="38"/>
        <v>1</v>
      </c>
      <c r="AG344" s="568" t="str">
        <f t="shared" si="39"/>
        <v>De acuerdo con lo programado</v>
      </c>
      <c r="AH344" s="575"/>
      <c r="AI344" s="575"/>
      <c r="AJ344" s="575"/>
      <c r="AK344" s="576"/>
      <c r="AL344" s="576"/>
      <c r="AM344" s="575"/>
      <c r="AN344" s="575"/>
      <c r="AO344" s="575"/>
      <c r="AP344" s="575"/>
      <c r="AQ344" s="575"/>
    </row>
    <row r="345" spans="1:43" ht="35.25" customHeight="1" thickTop="1" thickBot="1">
      <c r="A345" s="563">
        <v>20.13</v>
      </c>
      <c r="B345" s="564"/>
      <c r="C345" s="564"/>
      <c r="D345" s="564"/>
      <c r="E345" s="564"/>
      <c r="F345" s="587" t="s">
        <v>1374</v>
      </c>
      <c r="G345" s="588">
        <v>12</v>
      </c>
      <c r="H345" s="588">
        <v>12</v>
      </c>
      <c r="I345" s="567">
        <f t="shared" si="40"/>
        <v>1</v>
      </c>
      <c r="J345" s="568" t="str">
        <f t="shared" si="41"/>
        <v>De acuerdo con lo programado</v>
      </c>
      <c r="K345" s="588"/>
      <c r="L345" s="581"/>
      <c r="M345" s="579"/>
      <c r="N345" s="572"/>
      <c r="O345" s="582"/>
      <c r="P345" s="581"/>
      <c r="Q345" s="579"/>
      <c r="R345" s="572"/>
      <c r="S345" s="582"/>
      <c r="T345" s="583"/>
      <c r="U345" s="579"/>
      <c r="V345" s="572"/>
      <c r="W345" s="582"/>
      <c r="X345" s="575"/>
      <c r="Y345" s="580">
        <v>12</v>
      </c>
      <c r="Z345" s="580">
        <v>12</v>
      </c>
      <c r="AA345" s="567">
        <f t="shared" si="42"/>
        <v>1</v>
      </c>
      <c r="AB345" s="568" t="str">
        <f t="shared" si="43"/>
        <v>De acuerdo con lo programado</v>
      </c>
      <c r="AC345" s="575"/>
      <c r="AD345" s="575">
        <v>3</v>
      </c>
      <c r="AE345" s="575">
        <v>3</v>
      </c>
      <c r="AF345" s="567">
        <f t="shared" si="38"/>
        <v>1</v>
      </c>
      <c r="AG345" s="568" t="str">
        <f t="shared" si="39"/>
        <v>De acuerdo con lo programado</v>
      </c>
      <c r="AH345" s="575"/>
      <c r="AI345" s="575"/>
      <c r="AJ345" s="575"/>
      <c r="AK345" s="576"/>
      <c r="AL345" s="576"/>
      <c r="AM345" s="575"/>
      <c r="AN345" s="575"/>
      <c r="AO345" s="575"/>
      <c r="AP345" s="575"/>
      <c r="AQ345" s="575"/>
    </row>
    <row r="346" spans="1:43" ht="35.25" customHeight="1" thickTop="1" thickBot="1">
      <c r="A346" s="563">
        <v>20.13</v>
      </c>
      <c r="B346" s="564"/>
      <c r="C346" s="564"/>
      <c r="D346" s="564"/>
      <c r="E346" s="564"/>
      <c r="F346" s="587" t="s">
        <v>1374</v>
      </c>
      <c r="G346" s="588">
        <v>0</v>
      </c>
      <c r="H346" s="588">
        <v>0</v>
      </c>
      <c r="I346" s="567" t="str">
        <f t="shared" si="40"/>
        <v>No hay Programación</v>
      </c>
      <c r="J346" s="568" t="str">
        <f t="shared" si="41"/>
        <v>De acuerdo con lo programado</v>
      </c>
      <c r="K346" s="588"/>
      <c r="L346" s="581"/>
      <c r="M346" s="579"/>
      <c r="N346" s="572"/>
      <c r="O346" s="582"/>
      <c r="P346" s="581"/>
      <c r="Q346" s="579"/>
      <c r="R346" s="572"/>
      <c r="S346" s="582"/>
      <c r="T346" s="583"/>
      <c r="U346" s="579"/>
      <c r="V346" s="572"/>
      <c r="W346" s="582"/>
      <c r="X346" s="575"/>
      <c r="Y346" s="580">
        <v>0</v>
      </c>
      <c r="Z346" s="580">
        <v>0</v>
      </c>
      <c r="AA346" s="567" t="str">
        <f t="shared" si="42"/>
        <v>No hay Programación</v>
      </c>
      <c r="AB346" s="568" t="str">
        <f t="shared" si="43"/>
        <v>De acuerdo con lo programado</v>
      </c>
      <c r="AC346" s="575"/>
      <c r="AD346" s="575">
        <v>3</v>
      </c>
      <c r="AE346" s="575">
        <v>3</v>
      </c>
      <c r="AF346" s="567">
        <f t="shared" si="38"/>
        <v>1</v>
      </c>
      <c r="AG346" s="568" t="str">
        <f t="shared" si="39"/>
        <v>De acuerdo con lo programado</v>
      </c>
      <c r="AH346" s="575"/>
      <c r="AI346" s="575"/>
      <c r="AJ346" s="575"/>
      <c r="AK346" s="576"/>
      <c r="AL346" s="576"/>
      <c r="AM346" s="575"/>
      <c r="AN346" s="575"/>
      <c r="AO346" s="575"/>
      <c r="AP346" s="575"/>
      <c r="AQ346" s="575"/>
    </row>
    <row r="347" spans="1:43" ht="35.25" customHeight="1" thickTop="1" thickBot="1">
      <c r="A347" s="563">
        <v>20.13</v>
      </c>
      <c r="B347" s="564"/>
      <c r="C347" s="564"/>
      <c r="D347" s="564"/>
      <c r="E347" s="564"/>
      <c r="F347" s="587" t="s">
        <v>1374</v>
      </c>
      <c r="G347" s="588">
        <v>0</v>
      </c>
      <c r="H347" s="588">
        <v>0</v>
      </c>
      <c r="I347" s="567" t="str">
        <f t="shared" si="40"/>
        <v>No hay Programación</v>
      </c>
      <c r="J347" s="568" t="str">
        <f t="shared" si="41"/>
        <v>De acuerdo con lo programado</v>
      </c>
      <c r="K347" s="588"/>
      <c r="L347" s="581"/>
      <c r="M347" s="579"/>
      <c r="N347" s="572"/>
      <c r="O347" s="582"/>
      <c r="P347" s="581"/>
      <c r="Q347" s="579"/>
      <c r="R347" s="572"/>
      <c r="S347" s="582"/>
      <c r="T347" s="583"/>
      <c r="U347" s="579"/>
      <c r="V347" s="572"/>
      <c r="W347" s="582"/>
      <c r="X347" s="575"/>
      <c r="Y347" s="580">
        <v>0</v>
      </c>
      <c r="Z347" s="580">
        <v>0</v>
      </c>
      <c r="AA347" s="567" t="str">
        <f t="shared" si="42"/>
        <v>No hay Programación</v>
      </c>
      <c r="AB347" s="568" t="str">
        <f t="shared" si="43"/>
        <v>De acuerdo con lo programado</v>
      </c>
      <c r="AC347" s="575"/>
      <c r="AD347" s="575">
        <v>3</v>
      </c>
      <c r="AE347" s="575">
        <v>3</v>
      </c>
      <c r="AF347" s="567">
        <f t="shared" si="38"/>
        <v>1</v>
      </c>
      <c r="AG347" s="568" t="str">
        <f t="shared" si="39"/>
        <v>De acuerdo con lo programado</v>
      </c>
      <c r="AH347" s="575"/>
      <c r="AI347" s="575"/>
      <c r="AJ347" s="575"/>
      <c r="AK347" s="576"/>
      <c r="AL347" s="576"/>
      <c r="AM347" s="575"/>
      <c r="AN347" s="575"/>
      <c r="AO347" s="575"/>
      <c r="AP347" s="575"/>
      <c r="AQ347" s="575"/>
    </row>
    <row r="348" spans="1:43" ht="35.25" customHeight="1" thickTop="1" thickBot="1">
      <c r="A348" s="563">
        <v>20.13</v>
      </c>
      <c r="B348" s="564"/>
      <c r="C348" s="564"/>
      <c r="D348" s="564"/>
      <c r="E348" s="564"/>
      <c r="F348" s="587" t="s">
        <v>1374</v>
      </c>
      <c r="G348" s="588">
        <v>0</v>
      </c>
      <c r="H348" s="588">
        <v>0</v>
      </c>
      <c r="I348" s="567" t="str">
        <f t="shared" si="40"/>
        <v>No hay Programación</v>
      </c>
      <c r="J348" s="568" t="str">
        <f t="shared" si="41"/>
        <v>De acuerdo con lo programado</v>
      </c>
      <c r="K348" s="588"/>
      <c r="L348" s="581"/>
      <c r="M348" s="579"/>
      <c r="N348" s="572"/>
      <c r="O348" s="582"/>
      <c r="P348" s="581"/>
      <c r="Q348" s="579"/>
      <c r="R348" s="572"/>
      <c r="S348" s="582"/>
      <c r="T348" s="583"/>
      <c r="U348" s="579"/>
      <c r="V348" s="572"/>
      <c r="W348" s="582"/>
      <c r="X348" s="575"/>
      <c r="Y348" s="580">
        <v>0</v>
      </c>
      <c r="Z348" s="580">
        <v>0</v>
      </c>
      <c r="AA348" s="567" t="str">
        <f t="shared" si="42"/>
        <v>No hay Programación</v>
      </c>
      <c r="AB348" s="568" t="str">
        <f t="shared" si="43"/>
        <v>De acuerdo con lo programado</v>
      </c>
      <c r="AC348" s="575"/>
      <c r="AD348" s="575">
        <v>3</v>
      </c>
      <c r="AE348" s="575">
        <v>3</v>
      </c>
      <c r="AF348" s="567">
        <f t="shared" si="38"/>
        <v>1</v>
      </c>
      <c r="AG348" s="568" t="str">
        <f t="shared" si="39"/>
        <v>De acuerdo con lo programado</v>
      </c>
      <c r="AH348" s="575"/>
      <c r="AI348" s="575"/>
      <c r="AJ348" s="575"/>
      <c r="AK348" s="576"/>
      <c r="AL348" s="576"/>
      <c r="AM348" s="575"/>
      <c r="AN348" s="575"/>
      <c r="AO348" s="575"/>
      <c r="AP348" s="575"/>
      <c r="AQ348" s="575"/>
    </row>
    <row r="349" spans="1:43" ht="35.25" customHeight="1" thickTop="1" thickBot="1">
      <c r="A349" s="563">
        <v>20.13</v>
      </c>
      <c r="B349" s="564"/>
      <c r="C349" s="564"/>
      <c r="D349" s="564"/>
      <c r="E349" s="564"/>
      <c r="F349" s="587" t="s">
        <v>1374</v>
      </c>
      <c r="G349" s="588">
        <v>0</v>
      </c>
      <c r="H349" s="588">
        <v>0</v>
      </c>
      <c r="I349" s="567" t="str">
        <f t="shared" si="40"/>
        <v>No hay Programación</v>
      </c>
      <c r="J349" s="568" t="str">
        <f t="shared" si="41"/>
        <v>De acuerdo con lo programado</v>
      </c>
      <c r="K349" s="588"/>
      <c r="L349" s="581"/>
      <c r="M349" s="579"/>
      <c r="N349" s="572"/>
      <c r="O349" s="582"/>
      <c r="P349" s="581"/>
      <c r="Q349" s="579"/>
      <c r="R349" s="572"/>
      <c r="S349" s="582"/>
      <c r="T349" s="583"/>
      <c r="U349" s="579"/>
      <c r="V349" s="572"/>
      <c r="W349" s="582"/>
      <c r="X349" s="575"/>
      <c r="Y349" s="580">
        <v>0</v>
      </c>
      <c r="Z349" s="580">
        <v>0</v>
      </c>
      <c r="AA349" s="567" t="str">
        <f t="shared" si="42"/>
        <v>No hay Programación</v>
      </c>
      <c r="AB349" s="568" t="str">
        <f t="shared" si="43"/>
        <v>De acuerdo con lo programado</v>
      </c>
      <c r="AC349" s="575"/>
      <c r="AD349" s="575">
        <v>3</v>
      </c>
      <c r="AE349" s="575">
        <v>3</v>
      </c>
      <c r="AF349" s="567">
        <f t="shared" si="38"/>
        <v>1</v>
      </c>
      <c r="AG349" s="568" t="str">
        <f t="shared" si="39"/>
        <v>De acuerdo con lo programado</v>
      </c>
      <c r="AH349" s="575"/>
      <c r="AI349" s="575"/>
      <c r="AJ349" s="575"/>
      <c r="AK349" s="576"/>
      <c r="AL349" s="576"/>
      <c r="AM349" s="575"/>
      <c r="AN349" s="575"/>
      <c r="AO349" s="575"/>
      <c r="AP349" s="575"/>
      <c r="AQ349" s="575"/>
    </row>
    <row r="350" spans="1:43" ht="35.25" customHeight="1" thickTop="1" thickBot="1">
      <c r="A350" s="563">
        <v>20.13</v>
      </c>
      <c r="B350" s="564"/>
      <c r="C350" s="564"/>
      <c r="D350" s="564"/>
      <c r="E350" s="564"/>
      <c r="F350" s="587" t="s">
        <v>1374</v>
      </c>
      <c r="G350" s="588">
        <v>0</v>
      </c>
      <c r="H350" s="588">
        <v>0</v>
      </c>
      <c r="I350" s="567" t="str">
        <f t="shared" si="40"/>
        <v>No hay Programación</v>
      </c>
      <c r="J350" s="568" t="str">
        <f t="shared" si="41"/>
        <v>De acuerdo con lo programado</v>
      </c>
      <c r="K350" s="588"/>
      <c r="L350" s="581"/>
      <c r="M350" s="579"/>
      <c r="N350" s="572"/>
      <c r="O350" s="582"/>
      <c r="P350" s="581"/>
      <c r="Q350" s="579"/>
      <c r="R350" s="572"/>
      <c r="S350" s="582"/>
      <c r="T350" s="583"/>
      <c r="U350" s="579"/>
      <c r="V350" s="572"/>
      <c r="W350" s="582"/>
      <c r="X350" s="575"/>
      <c r="Y350" s="580">
        <v>0</v>
      </c>
      <c r="Z350" s="580">
        <v>0</v>
      </c>
      <c r="AA350" s="567" t="str">
        <f t="shared" si="42"/>
        <v>No hay Programación</v>
      </c>
      <c r="AB350" s="568" t="str">
        <f t="shared" si="43"/>
        <v>De acuerdo con lo programado</v>
      </c>
      <c r="AC350" s="575"/>
      <c r="AD350" s="575">
        <v>3</v>
      </c>
      <c r="AE350" s="575">
        <v>3</v>
      </c>
      <c r="AF350" s="567">
        <f t="shared" si="38"/>
        <v>1</v>
      </c>
      <c r="AG350" s="568" t="str">
        <f t="shared" si="39"/>
        <v>De acuerdo con lo programado</v>
      </c>
      <c r="AH350" s="575"/>
      <c r="AI350" s="575"/>
      <c r="AJ350" s="575"/>
      <c r="AK350" s="576"/>
      <c r="AL350" s="576"/>
      <c r="AM350" s="575"/>
      <c r="AN350" s="575"/>
      <c r="AO350" s="575"/>
      <c r="AP350" s="575"/>
      <c r="AQ350" s="575"/>
    </row>
    <row r="351" spans="1:43" ht="35.25" customHeight="1" thickTop="1" thickBot="1">
      <c r="A351" s="563">
        <v>20.13</v>
      </c>
      <c r="B351" s="564"/>
      <c r="C351" s="564"/>
      <c r="D351" s="564"/>
      <c r="E351" s="564"/>
      <c r="F351" s="587" t="s">
        <v>1374</v>
      </c>
      <c r="G351" s="588">
        <v>0</v>
      </c>
      <c r="H351" s="588">
        <v>0</v>
      </c>
      <c r="I351" s="567" t="str">
        <f t="shared" si="40"/>
        <v>No hay Programación</v>
      </c>
      <c r="J351" s="568" t="str">
        <f t="shared" si="41"/>
        <v>De acuerdo con lo programado</v>
      </c>
      <c r="K351" s="588"/>
      <c r="L351" s="581"/>
      <c r="M351" s="579"/>
      <c r="N351" s="572"/>
      <c r="O351" s="582"/>
      <c r="P351" s="581"/>
      <c r="Q351" s="579"/>
      <c r="R351" s="572"/>
      <c r="S351" s="582"/>
      <c r="T351" s="583"/>
      <c r="U351" s="579"/>
      <c r="V351" s="572"/>
      <c r="W351" s="582"/>
      <c r="X351" s="575"/>
      <c r="Y351" s="580">
        <v>0</v>
      </c>
      <c r="Z351" s="580">
        <v>0</v>
      </c>
      <c r="AA351" s="567" t="str">
        <f t="shared" si="42"/>
        <v>No hay Programación</v>
      </c>
      <c r="AB351" s="568" t="str">
        <f t="shared" si="43"/>
        <v>De acuerdo con lo programado</v>
      </c>
      <c r="AC351" s="575"/>
      <c r="AD351" s="575">
        <v>3</v>
      </c>
      <c r="AE351" s="575">
        <v>3</v>
      </c>
      <c r="AF351" s="567">
        <f t="shared" si="38"/>
        <v>1</v>
      </c>
      <c r="AG351" s="568" t="str">
        <f t="shared" si="39"/>
        <v>De acuerdo con lo programado</v>
      </c>
      <c r="AH351" s="575"/>
      <c r="AI351" s="575"/>
      <c r="AJ351" s="575"/>
      <c r="AK351" s="576"/>
      <c r="AL351" s="576"/>
      <c r="AM351" s="575"/>
      <c r="AN351" s="575"/>
      <c r="AO351" s="575"/>
      <c r="AP351" s="575"/>
      <c r="AQ351" s="575"/>
    </row>
    <row r="352" spans="1:43" ht="35.25" customHeight="1" thickTop="1" thickBot="1">
      <c r="A352" s="563">
        <v>20.13</v>
      </c>
      <c r="B352" s="564"/>
      <c r="C352" s="564"/>
      <c r="D352" s="564"/>
      <c r="E352" s="564"/>
      <c r="F352" s="587" t="s">
        <v>1374</v>
      </c>
      <c r="G352" s="588">
        <v>0</v>
      </c>
      <c r="H352" s="588">
        <v>0</v>
      </c>
      <c r="I352" s="567" t="str">
        <f t="shared" si="40"/>
        <v>No hay Programación</v>
      </c>
      <c r="J352" s="568" t="str">
        <f t="shared" si="41"/>
        <v>De acuerdo con lo programado</v>
      </c>
      <c r="K352" s="588"/>
      <c r="L352" s="581"/>
      <c r="M352" s="579"/>
      <c r="N352" s="572"/>
      <c r="O352" s="582"/>
      <c r="P352" s="581"/>
      <c r="Q352" s="579"/>
      <c r="R352" s="572"/>
      <c r="S352" s="582"/>
      <c r="T352" s="583"/>
      <c r="U352" s="579"/>
      <c r="V352" s="572"/>
      <c r="W352" s="582"/>
      <c r="X352" s="575"/>
      <c r="Y352" s="580">
        <v>0</v>
      </c>
      <c r="Z352" s="580">
        <v>0</v>
      </c>
      <c r="AA352" s="567" t="str">
        <f t="shared" si="42"/>
        <v>No hay Programación</v>
      </c>
      <c r="AB352" s="568" t="str">
        <f t="shared" si="43"/>
        <v>De acuerdo con lo programado</v>
      </c>
      <c r="AC352" s="575"/>
      <c r="AD352" s="575">
        <v>3</v>
      </c>
      <c r="AE352" s="575">
        <v>3</v>
      </c>
      <c r="AF352" s="567">
        <f t="shared" si="38"/>
        <v>1</v>
      </c>
      <c r="AG352" s="568" t="str">
        <f t="shared" si="39"/>
        <v>De acuerdo con lo programado</v>
      </c>
      <c r="AH352" s="575"/>
      <c r="AI352" s="575"/>
      <c r="AJ352" s="575"/>
      <c r="AK352" s="576"/>
      <c r="AL352" s="576"/>
      <c r="AM352" s="575"/>
      <c r="AN352" s="575"/>
      <c r="AO352" s="575"/>
      <c r="AP352" s="575"/>
      <c r="AQ352" s="575"/>
    </row>
    <row r="353" spans="1:43" ht="35.25" customHeight="1" thickTop="1" thickBot="1">
      <c r="A353" s="563">
        <v>20.13</v>
      </c>
      <c r="B353" s="564"/>
      <c r="C353" s="564"/>
      <c r="D353" s="564"/>
      <c r="E353" s="564"/>
      <c r="F353" s="587" t="s">
        <v>1374</v>
      </c>
      <c r="G353" s="588">
        <v>0</v>
      </c>
      <c r="H353" s="588">
        <v>0</v>
      </c>
      <c r="I353" s="567" t="str">
        <f t="shared" si="40"/>
        <v>No hay Programación</v>
      </c>
      <c r="J353" s="568" t="str">
        <f t="shared" si="41"/>
        <v>De acuerdo con lo programado</v>
      </c>
      <c r="K353" s="588"/>
      <c r="L353" s="581"/>
      <c r="M353" s="579"/>
      <c r="N353" s="572"/>
      <c r="O353" s="582"/>
      <c r="P353" s="581"/>
      <c r="Q353" s="579"/>
      <c r="R353" s="572"/>
      <c r="S353" s="582"/>
      <c r="T353" s="583"/>
      <c r="U353" s="579"/>
      <c r="V353" s="572"/>
      <c r="W353" s="582"/>
      <c r="X353" s="575"/>
      <c r="Y353" s="580">
        <v>0</v>
      </c>
      <c r="Z353" s="580">
        <v>0</v>
      </c>
      <c r="AA353" s="567" t="str">
        <f t="shared" si="42"/>
        <v>No hay Programación</v>
      </c>
      <c r="AB353" s="568" t="str">
        <f t="shared" si="43"/>
        <v>De acuerdo con lo programado</v>
      </c>
      <c r="AC353" s="575"/>
      <c r="AD353" s="575">
        <v>3</v>
      </c>
      <c r="AE353" s="575">
        <v>3</v>
      </c>
      <c r="AF353" s="567">
        <f t="shared" si="38"/>
        <v>1</v>
      </c>
      <c r="AG353" s="568" t="str">
        <f t="shared" si="39"/>
        <v>De acuerdo con lo programado</v>
      </c>
      <c r="AH353" s="575"/>
      <c r="AI353" s="575"/>
      <c r="AJ353" s="575"/>
      <c r="AK353" s="576"/>
      <c r="AL353" s="576"/>
      <c r="AM353" s="575"/>
      <c r="AN353" s="575"/>
      <c r="AO353" s="575"/>
      <c r="AP353" s="575"/>
      <c r="AQ353" s="575"/>
    </row>
    <row r="354" spans="1:43" ht="35.25" customHeight="1" thickTop="1" thickBot="1">
      <c r="A354" s="563">
        <v>20.13</v>
      </c>
      <c r="B354" s="564"/>
      <c r="C354" s="564"/>
      <c r="D354" s="564"/>
      <c r="E354" s="564"/>
      <c r="F354" s="587" t="s">
        <v>1374</v>
      </c>
      <c r="G354" s="588">
        <v>0</v>
      </c>
      <c r="H354" s="588">
        <v>0</v>
      </c>
      <c r="I354" s="567" t="str">
        <f t="shared" si="40"/>
        <v>No hay Programación</v>
      </c>
      <c r="J354" s="568" t="str">
        <f t="shared" si="41"/>
        <v>De acuerdo con lo programado</v>
      </c>
      <c r="K354" s="588"/>
      <c r="L354" s="581"/>
      <c r="M354" s="579"/>
      <c r="N354" s="572"/>
      <c r="O354" s="582"/>
      <c r="P354" s="581"/>
      <c r="Q354" s="579"/>
      <c r="R354" s="572"/>
      <c r="S354" s="582"/>
      <c r="T354" s="583"/>
      <c r="U354" s="579"/>
      <c r="V354" s="572"/>
      <c r="W354" s="582"/>
      <c r="X354" s="575"/>
      <c r="Y354" s="580">
        <v>0</v>
      </c>
      <c r="Z354" s="580">
        <v>0</v>
      </c>
      <c r="AA354" s="567" t="str">
        <f t="shared" si="42"/>
        <v>No hay Programación</v>
      </c>
      <c r="AB354" s="568" t="str">
        <f t="shared" si="43"/>
        <v>De acuerdo con lo programado</v>
      </c>
      <c r="AC354" s="575"/>
      <c r="AD354" s="575">
        <v>3</v>
      </c>
      <c r="AE354" s="575">
        <v>3</v>
      </c>
      <c r="AF354" s="567">
        <f t="shared" si="38"/>
        <v>1</v>
      </c>
      <c r="AG354" s="568" t="str">
        <f t="shared" si="39"/>
        <v>De acuerdo con lo programado</v>
      </c>
      <c r="AH354" s="575"/>
      <c r="AI354" s="575"/>
      <c r="AJ354" s="575"/>
      <c r="AK354" s="576"/>
      <c r="AL354" s="576"/>
      <c r="AM354" s="575"/>
      <c r="AN354" s="575"/>
      <c r="AO354" s="575"/>
      <c r="AP354" s="575"/>
      <c r="AQ354" s="575"/>
    </row>
    <row r="355" spans="1:43" ht="35.25" customHeight="1" thickTop="1" thickBot="1">
      <c r="A355" s="563">
        <v>20.13</v>
      </c>
      <c r="B355" s="564"/>
      <c r="C355" s="564"/>
      <c r="D355" s="564"/>
      <c r="E355" s="564"/>
      <c r="F355" s="587" t="s">
        <v>1374</v>
      </c>
      <c r="G355" s="588">
        <v>0</v>
      </c>
      <c r="H355" s="588">
        <v>0</v>
      </c>
      <c r="I355" s="567" t="str">
        <f t="shared" si="40"/>
        <v>No hay Programación</v>
      </c>
      <c r="J355" s="568" t="str">
        <f t="shared" si="41"/>
        <v>De acuerdo con lo programado</v>
      </c>
      <c r="K355" s="588"/>
      <c r="L355" s="581"/>
      <c r="M355" s="579"/>
      <c r="N355" s="572"/>
      <c r="O355" s="582"/>
      <c r="P355" s="581"/>
      <c r="Q355" s="579"/>
      <c r="R355" s="572"/>
      <c r="S355" s="582"/>
      <c r="T355" s="583"/>
      <c r="U355" s="579"/>
      <c r="V355" s="572"/>
      <c r="W355" s="582"/>
      <c r="X355" s="575"/>
      <c r="Y355" s="580">
        <v>0</v>
      </c>
      <c r="Z355" s="580">
        <v>0</v>
      </c>
      <c r="AA355" s="567" t="str">
        <f t="shared" si="42"/>
        <v>No hay Programación</v>
      </c>
      <c r="AB355" s="568" t="str">
        <f t="shared" si="43"/>
        <v>De acuerdo con lo programado</v>
      </c>
      <c r="AC355" s="575"/>
      <c r="AD355" s="575">
        <v>3</v>
      </c>
      <c r="AE355" s="575">
        <v>3</v>
      </c>
      <c r="AF355" s="567">
        <f t="shared" si="38"/>
        <v>1</v>
      </c>
      <c r="AG355" s="568" t="str">
        <f t="shared" si="39"/>
        <v>De acuerdo con lo programado</v>
      </c>
      <c r="AH355" s="575"/>
      <c r="AI355" s="575"/>
      <c r="AJ355" s="575"/>
      <c r="AK355" s="576"/>
      <c r="AL355" s="576"/>
      <c r="AM355" s="575"/>
      <c r="AN355" s="575"/>
      <c r="AO355" s="575"/>
      <c r="AP355" s="575"/>
      <c r="AQ355" s="575"/>
    </row>
    <row r="356" spans="1:43" ht="35.25" customHeight="1" thickTop="1" thickBot="1">
      <c r="A356" s="563">
        <v>20.13</v>
      </c>
      <c r="B356" s="564"/>
      <c r="C356" s="564"/>
      <c r="D356" s="564"/>
      <c r="E356" s="564"/>
      <c r="F356" s="587" t="s">
        <v>1374</v>
      </c>
      <c r="G356" s="588">
        <v>0</v>
      </c>
      <c r="H356" s="588">
        <v>0</v>
      </c>
      <c r="I356" s="567" t="str">
        <f t="shared" si="40"/>
        <v>No hay Programación</v>
      </c>
      <c r="J356" s="568" t="str">
        <f t="shared" si="41"/>
        <v>De acuerdo con lo programado</v>
      </c>
      <c r="K356" s="588"/>
      <c r="L356" s="581"/>
      <c r="M356" s="579"/>
      <c r="N356" s="572"/>
      <c r="O356" s="582"/>
      <c r="P356" s="581"/>
      <c r="Q356" s="579"/>
      <c r="R356" s="572"/>
      <c r="S356" s="582"/>
      <c r="T356" s="583"/>
      <c r="U356" s="579"/>
      <c r="V356" s="572"/>
      <c r="W356" s="582"/>
      <c r="X356" s="575"/>
      <c r="Y356" s="580">
        <v>0</v>
      </c>
      <c r="Z356" s="580">
        <v>0</v>
      </c>
      <c r="AA356" s="567" t="str">
        <f t="shared" si="42"/>
        <v>No hay Programación</v>
      </c>
      <c r="AB356" s="568" t="str">
        <f t="shared" si="43"/>
        <v>De acuerdo con lo programado</v>
      </c>
      <c r="AC356" s="575"/>
      <c r="AD356" s="575">
        <v>3</v>
      </c>
      <c r="AE356" s="575">
        <v>3</v>
      </c>
      <c r="AF356" s="567">
        <f t="shared" si="38"/>
        <v>1</v>
      </c>
      <c r="AG356" s="568" t="str">
        <f t="shared" si="39"/>
        <v>De acuerdo con lo programado</v>
      </c>
      <c r="AH356" s="575"/>
      <c r="AI356" s="575"/>
      <c r="AJ356" s="575"/>
      <c r="AK356" s="576"/>
      <c r="AL356" s="576"/>
      <c r="AM356" s="575"/>
      <c r="AN356" s="575"/>
      <c r="AO356" s="575"/>
      <c r="AP356" s="575"/>
      <c r="AQ356" s="575"/>
    </row>
    <row r="357" spans="1:43" ht="35.25" customHeight="1" thickTop="1" thickBot="1">
      <c r="A357" s="563">
        <v>20.14</v>
      </c>
      <c r="B357" s="564"/>
      <c r="C357" s="564"/>
      <c r="D357" s="564"/>
      <c r="E357" s="564"/>
      <c r="F357" s="587" t="s">
        <v>1375</v>
      </c>
      <c r="G357" s="588">
        <v>3</v>
      </c>
      <c r="H357" s="588">
        <v>3</v>
      </c>
      <c r="I357" s="567">
        <f t="shared" si="40"/>
        <v>1</v>
      </c>
      <c r="J357" s="568" t="str">
        <f t="shared" si="41"/>
        <v>De acuerdo con lo programado</v>
      </c>
      <c r="K357" s="588"/>
      <c r="L357" s="581"/>
      <c r="M357" s="579"/>
      <c r="N357" s="572"/>
      <c r="O357" s="582"/>
      <c r="P357" s="581"/>
      <c r="Q357" s="579"/>
      <c r="R357" s="572"/>
      <c r="S357" s="582"/>
      <c r="T357" s="583"/>
      <c r="U357" s="579"/>
      <c r="V357" s="572"/>
      <c r="W357" s="582"/>
      <c r="X357" s="575"/>
      <c r="Y357" s="580">
        <v>3</v>
      </c>
      <c r="Z357" s="580">
        <v>3</v>
      </c>
      <c r="AA357" s="567">
        <f t="shared" si="42"/>
        <v>1</v>
      </c>
      <c r="AB357" s="568" t="str">
        <f t="shared" si="43"/>
        <v>De acuerdo con lo programado</v>
      </c>
      <c r="AC357" s="575"/>
      <c r="AD357" s="575">
        <v>3</v>
      </c>
      <c r="AE357" s="575">
        <v>3</v>
      </c>
      <c r="AF357" s="567">
        <f t="shared" si="38"/>
        <v>1</v>
      </c>
      <c r="AG357" s="568" t="str">
        <f t="shared" si="39"/>
        <v>De acuerdo con lo programado</v>
      </c>
      <c r="AH357" s="575"/>
      <c r="AI357" s="575"/>
      <c r="AJ357" s="575"/>
      <c r="AK357" s="576"/>
      <c r="AL357" s="576"/>
      <c r="AM357" s="575"/>
      <c r="AN357" s="575"/>
      <c r="AO357" s="575"/>
      <c r="AP357" s="575"/>
      <c r="AQ357" s="575"/>
    </row>
    <row r="358" spans="1:43" ht="35.25" customHeight="1" thickTop="1" thickBot="1">
      <c r="A358" s="563">
        <v>20.14</v>
      </c>
      <c r="B358" s="564"/>
      <c r="C358" s="564"/>
      <c r="D358" s="564"/>
      <c r="E358" s="564"/>
      <c r="F358" s="587" t="s">
        <v>1375</v>
      </c>
      <c r="G358" s="588">
        <v>0</v>
      </c>
      <c r="H358" s="588">
        <v>0</v>
      </c>
      <c r="I358" s="567" t="str">
        <f t="shared" si="40"/>
        <v>No hay Programación</v>
      </c>
      <c r="J358" s="568" t="str">
        <f t="shared" si="41"/>
        <v>De acuerdo con lo programado</v>
      </c>
      <c r="K358" s="588"/>
      <c r="L358" s="581"/>
      <c r="M358" s="579"/>
      <c r="N358" s="572"/>
      <c r="O358" s="582"/>
      <c r="P358" s="581"/>
      <c r="Q358" s="579"/>
      <c r="R358" s="572"/>
      <c r="S358" s="582"/>
      <c r="T358" s="583"/>
      <c r="U358" s="579"/>
      <c r="V358" s="572"/>
      <c r="W358" s="582"/>
      <c r="X358" s="575"/>
      <c r="Y358" s="580">
        <v>0</v>
      </c>
      <c r="Z358" s="580">
        <v>0</v>
      </c>
      <c r="AA358" s="567" t="str">
        <f t="shared" si="42"/>
        <v>No hay Programación</v>
      </c>
      <c r="AB358" s="568" t="str">
        <f t="shared" si="43"/>
        <v>De acuerdo con lo programado</v>
      </c>
      <c r="AC358" s="575"/>
      <c r="AD358" s="575">
        <v>2</v>
      </c>
      <c r="AE358" s="575">
        <v>2</v>
      </c>
      <c r="AF358" s="567">
        <f t="shared" si="38"/>
        <v>1</v>
      </c>
      <c r="AG358" s="568" t="str">
        <f t="shared" si="39"/>
        <v>De acuerdo con lo programado</v>
      </c>
      <c r="AH358" s="575"/>
      <c r="AI358" s="575"/>
      <c r="AJ358" s="575"/>
      <c r="AK358" s="576"/>
      <c r="AL358" s="576"/>
      <c r="AM358" s="575"/>
      <c r="AN358" s="575"/>
      <c r="AO358" s="575"/>
      <c r="AP358" s="575"/>
      <c r="AQ358" s="575"/>
    </row>
    <row r="359" spans="1:43" ht="35.25" customHeight="1" thickTop="1" thickBot="1">
      <c r="A359" s="563">
        <v>20.14</v>
      </c>
      <c r="B359" s="564"/>
      <c r="C359" s="564"/>
      <c r="D359" s="564"/>
      <c r="E359" s="564"/>
      <c r="F359" s="587" t="s">
        <v>1375</v>
      </c>
      <c r="G359" s="588">
        <v>0</v>
      </c>
      <c r="H359" s="588">
        <v>0</v>
      </c>
      <c r="I359" s="567" t="str">
        <f t="shared" si="40"/>
        <v>No hay Programación</v>
      </c>
      <c r="J359" s="568" t="str">
        <f t="shared" si="41"/>
        <v>De acuerdo con lo programado</v>
      </c>
      <c r="K359" s="588"/>
      <c r="L359" s="581"/>
      <c r="M359" s="579"/>
      <c r="N359" s="572"/>
      <c r="O359" s="582"/>
      <c r="P359" s="581"/>
      <c r="Q359" s="579"/>
      <c r="R359" s="572"/>
      <c r="S359" s="582"/>
      <c r="T359" s="583"/>
      <c r="U359" s="579"/>
      <c r="V359" s="572"/>
      <c r="W359" s="582"/>
      <c r="X359" s="575"/>
      <c r="Y359" s="580">
        <v>0</v>
      </c>
      <c r="Z359" s="580">
        <v>0</v>
      </c>
      <c r="AA359" s="567" t="str">
        <f t="shared" si="42"/>
        <v>No hay Programación</v>
      </c>
      <c r="AB359" s="568" t="str">
        <f t="shared" si="43"/>
        <v>De acuerdo con lo programado</v>
      </c>
      <c r="AC359" s="575"/>
      <c r="AD359" s="575">
        <v>2</v>
      </c>
      <c r="AE359" s="575">
        <v>2</v>
      </c>
      <c r="AF359" s="567">
        <f t="shared" si="38"/>
        <v>1</v>
      </c>
      <c r="AG359" s="568" t="str">
        <f t="shared" si="39"/>
        <v>De acuerdo con lo programado</v>
      </c>
      <c r="AH359" s="575"/>
      <c r="AI359" s="575"/>
      <c r="AJ359" s="575"/>
      <c r="AK359" s="576"/>
      <c r="AL359" s="576"/>
      <c r="AM359" s="575"/>
      <c r="AN359" s="575"/>
      <c r="AO359" s="575"/>
      <c r="AP359" s="575"/>
      <c r="AQ359" s="575"/>
    </row>
    <row r="360" spans="1:43" ht="35.25" customHeight="1" thickTop="1" thickBot="1">
      <c r="A360" s="563">
        <v>20.14</v>
      </c>
      <c r="B360" s="564"/>
      <c r="C360" s="564"/>
      <c r="D360" s="564"/>
      <c r="E360" s="564"/>
      <c r="F360" s="587" t="s">
        <v>1375</v>
      </c>
      <c r="G360" s="588">
        <v>0</v>
      </c>
      <c r="H360" s="588">
        <v>0</v>
      </c>
      <c r="I360" s="567" t="str">
        <f t="shared" si="40"/>
        <v>No hay Programación</v>
      </c>
      <c r="J360" s="568" t="str">
        <f t="shared" si="41"/>
        <v>De acuerdo con lo programado</v>
      </c>
      <c r="K360" s="588"/>
      <c r="L360" s="581"/>
      <c r="M360" s="579"/>
      <c r="N360" s="572"/>
      <c r="O360" s="582"/>
      <c r="P360" s="581"/>
      <c r="Q360" s="579"/>
      <c r="R360" s="572"/>
      <c r="S360" s="582"/>
      <c r="T360" s="583"/>
      <c r="U360" s="579"/>
      <c r="V360" s="572"/>
      <c r="W360" s="582"/>
      <c r="X360" s="575"/>
      <c r="Y360" s="580">
        <v>0</v>
      </c>
      <c r="Z360" s="580">
        <v>0</v>
      </c>
      <c r="AA360" s="567" t="str">
        <f t="shared" si="42"/>
        <v>No hay Programación</v>
      </c>
      <c r="AB360" s="568" t="str">
        <f t="shared" si="43"/>
        <v>De acuerdo con lo programado</v>
      </c>
      <c r="AC360" s="575"/>
      <c r="AD360" s="575">
        <v>2</v>
      </c>
      <c r="AE360" s="575">
        <v>2</v>
      </c>
      <c r="AF360" s="567">
        <f t="shared" si="38"/>
        <v>1</v>
      </c>
      <c r="AG360" s="568" t="str">
        <f t="shared" si="39"/>
        <v>De acuerdo con lo programado</v>
      </c>
      <c r="AH360" s="575"/>
      <c r="AI360" s="575"/>
      <c r="AJ360" s="575"/>
      <c r="AK360" s="576"/>
      <c r="AL360" s="576"/>
      <c r="AM360" s="575"/>
      <c r="AN360" s="575"/>
      <c r="AO360" s="575"/>
      <c r="AP360" s="575"/>
      <c r="AQ360" s="575"/>
    </row>
    <row r="361" spans="1:43" ht="35.25" customHeight="1" thickTop="1" thickBot="1">
      <c r="A361" s="563">
        <v>20.14</v>
      </c>
      <c r="B361" s="564"/>
      <c r="C361" s="564"/>
      <c r="D361" s="564"/>
      <c r="E361" s="564"/>
      <c r="F361" s="587" t="s">
        <v>1375</v>
      </c>
      <c r="G361" s="588">
        <v>0</v>
      </c>
      <c r="H361" s="588">
        <v>0</v>
      </c>
      <c r="I361" s="567" t="str">
        <f t="shared" si="40"/>
        <v>No hay Programación</v>
      </c>
      <c r="J361" s="568" t="str">
        <f t="shared" si="41"/>
        <v>De acuerdo con lo programado</v>
      </c>
      <c r="K361" s="588"/>
      <c r="L361" s="581"/>
      <c r="M361" s="579"/>
      <c r="N361" s="572"/>
      <c r="O361" s="582"/>
      <c r="P361" s="581"/>
      <c r="Q361" s="579"/>
      <c r="R361" s="572"/>
      <c r="S361" s="582"/>
      <c r="T361" s="583"/>
      <c r="U361" s="579"/>
      <c r="V361" s="572"/>
      <c r="W361" s="582"/>
      <c r="X361" s="575"/>
      <c r="Y361" s="580">
        <v>0</v>
      </c>
      <c r="Z361" s="580">
        <v>0</v>
      </c>
      <c r="AA361" s="567" t="str">
        <f t="shared" si="42"/>
        <v>No hay Programación</v>
      </c>
      <c r="AB361" s="568" t="str">
        <f t="shared" si="43"/>
        <v>De acuerdo con lo programado</v>
      </c>
      <c r="AC361" s="575"/>
      <c r="AD361" s="575">
        <v>2</v>
      </c>
      <c r="AE361" s="575">
        <v>2</v>
      </c>
      <c r="AF361" s="567">
        <f t="shared" si="38"/>
        <v>1</v>
      </c>
      <c r="AG361" s="568" t="str">
        <f t="shared" si="39"/>
        <v>De acuerdo con lo programado</v>
      </c>
      <c r="AH361" s="575"/>
      <c r="AI361" s="575"/>
      <c r="AJ361" s="575"/>
      <c r="AK361" s="576"/>
      <c r="AL361" s="576"/>
      <c r="AM361" s="575"/>
      <c r="AN361" s="575"/>
      <c r="AO361" s="575"/>
      <c r="AP361" s="575"/>
      <c r="AQ361" s="575"/>
    </row>
    <row r="362" spans="1:43" ht="35.25" customHeight="1" thickTop="1" thickBot="1">
      <c r="A362" s="563">
        <v>20.14</v>
      </c>
      <c r="B362" s="564"/>
      <c r="C362" s="564"/>
      <c r="D362" s="564"/>
      <c r="E362" s="564"/>
      <c r="F362" s="587" t="s">
        <v>1375</v>
      </c>
      <c r="G362" s="588">
        <v>0</v>
      </c>
      <c r="H362" s="588">
        <v>0</v>
      </c>
      <c r="I362" s="567" t="str">
        <f t="shared" si="40"/>
        <v>No hay Programación</v>
      </c>
      <c r="J362" s="568" t="str">
        <f t="shared" si="41"/>
        <v>De acuerdo con lo programado</v>
      </c>
      <c r="K362" s="588"/>
      <c r="L362" s="581"/>
      <c r="M362" s="579"/>
      <c r="N362" s="572"/>
      <c r="O362" s="582"/>
      <c r="P362" s="581"/>
      <c r="Q362" s="579"/>
      <c r="R362" s="572"/>
      <c r="S362" s="582"/>
      <c r="T362" s="583"/>
      <c r="U362" s="579"/>
      <c r="V362" s="572"/>
      <c r="W362" s="582"/>
      <c r="X362" s="575"/>
      <c r="Y362" s="580">
        <v>0</v>
      </c>
      <c r="Z362" s="580">
        <v>0</v>
      </c>
      <c r="AA362" s="567" t="str">
        <f t="shared" si="42"/>
        <v>No hay Programación</v>
      </c>
      <c r="AB362" s="568" t="str">
        <f t="shared" si="43"/>
        <v>De acuerdo con lo programado</v>
      </c>
      <c r="AC362" s="575"/>
      <c r="AD362" s="575">
        <v>2</v>
      </c>
      <c r="AE362" s="575">
        <v>2</v>
      </c>
      <c r="AF362" s="567">
        <f t="shared" si="38"/>
        <v>1</v>
      </c>
      <c r="AG362" s="568" t="str">
        <f t="shared" si="39"/>
        <v>De acuerdo con lo programado</v>
      </c>
      <c r="AH362" s="575"/>
      <c r="AI362" s="575"/>
      <c r="AJ362" s="575"/>
      <c r="AK362" s="576"/>
      <c r="AL362" s="576"/>
      <c r="AM362" s="575"/>
      <c r="AN362" s="575"/>
      <c r="AO362" s="575"/>
      <c r="AP362" s="575"/>
      <c r="AQ362" s="575"/>
    </row>
    <row r="363" spans="1:43" ht="35.25" customHeight="1" thickTop="1" thickBot="1">
      <c r="A363" s="563">
        <v>20.14</v>
      </c>
      <c r="B363" s="564"/>
      <c r="C363" s="564"/>
      <c r="D363" s="564"/>
      <c r="E363" s="564"/>
      <c r="F363" s="587" t="s">
        <v>1375</v>
      </c>
      <c r="G363" s="588">
        <v>0</v>
      </c>
      <c r="H363" s="588">
        <v>0</v>
      </c>
      <c r="I363" s="567" t="str">
        <f t="shared" si="40"/>
        <v>No hay Programación</v>
      </c>
      <c r="J363" s="568" t="str">
        <f t="shared" si="41"/>
        <v>De acuerdo con lo programado</v>
      </c>
      <c r="K363" s="588"/>
      <c r="L363" s="581"/>
      <c r="M363" s="579"/>
      <c r="N363" s="572"/>
      <c r="O363" s="582"/>
      <c r="P363" s="581"/>
      <c r="Q363" s="579"/>
      <c r="R363" s="572"/>
      <c r="S363" s="582"/>
      <c r="T363" s="583"/>
      <c r="U363" s="579"/>
      <c r="V363" s="572"/>
      <c r="W363" s="582"/>
      <c r="X363" s="575"/>
      <c r="Y363" s="580">
        <v>0</v>
      </c>
      <c r="Z363" s="580">
        <v>0</v>
      </c>
      <c r="AA363" s="567" t="str">
        <f t="shared" si="42"/>
        <v>No hay Programación</v>
      </c>
      <c r="AB363" s="568" t="str">
        <f t="shared" si="43"/>
        <v>De acuerdo con lo programado</v>
      </c>
      <c r="AC363" s="575"/>
      <c r="AD363" s="575">
        <v>2</v>
      </c>
      <c r="AE363" s="575">
        <v>2</v>
      </c>
      <c r="AF363" s="567">
        <f t="shared" si="38"/>
        <v>1</v>
      </c>
      <c r="AG363" s="568" t="str">
        <f t="shared" si="39"/>
        <v>De acuerdo con lo programado</v>
      </c>
      <c r="AH363" s="575"/>
      <c r="AI363" s="575"/>
      <c r="AJ363" s="575"/>
      <c r="AK363" s="576"/>
      <c r="AL363" s="576"/>
      <c r="AM363" s="575"/>
      <c r="AN363" s="575"/>
      <c r="AO363" s="575"/>
      <c r="AP363" s="575"/>
      <c r="AQ363" s="575"/>
    </row>
    <row r="364" spans="1:43" ht="35.25" customHeight="1" thickTop="1" thickBot="1">
      <c r="A364" s="563">
        <v>20.149999999999999</v>
      </c>
      <c r="B364" s="564"/>
      <c r="C364" s="564"/>
      <c r="D364" s="564"/>
      <c r="E364" s="564"/>
      <c r="F364" s="587" t="s">
        <v>1376</v>
      </c>
      <c r="G364" s="588">
        <v>8</v>
      </c>
      <c r="H364" s="588">
        <v>8</v>
      </c>
      <c r="I364" s="567">
        <f t="shared" si="40"/>
        <v>1</v>
      </c>
      <c r="J364" s="568" t="str">
        <f t="shared" si="41"/>
        <v>De acuerdo con lo programado</v>
      </c>
      <c r="K364" s="588"/>
      <c r="L364" s="581"/>
      <c r="M364" s="579"/>
      <c r="N364" s="572"/>
      <c r="O364" s="582"/>
      <c r="P364" s="581"/>
      <c r="Q364" s="579"/>
      <c r="R364" s="572"/>
      <c r="S364" s="582"/>
      <c r="T364" s="583"/>
      <c r="U364" s="579"/>
      <c r="V364" s="572"/>
      <c r="W364" s="582"/>
      <c r="X364" s="575"/>
      <c r="Y364" s="580">
        <v>10</v>
      </c>
      <c r="Z364" s="580">
        <v>10</v>
      </c>
      <c r="AA364" s="567">
        <f t="shared" si="42"/>
        <v>1</v>
      </c>
      <c r="AB364" s="568" t="str">
        <f t="shared" si="43"/>
        <v>De acuerdo con lo programado</v>
      </c>
      <c r="AC364" s="575"/>
      <c r="AD364" s="575">
        <v>1</v>
      </c>
      <c r="AE364" s="575">
        <v>1</v>
      </c>
      <c r="AF364" s="567">
        <f t="shared" si="38"/>
        <v>1</v>
      </c>
      <c r="AG364" s="568" t="str">
        <f t="shared" si="39"/>
        <v>De acuerdo con lo programado</v>
      </c>
      <c r="AH364" s="575"/>
      <c r="AI364" s="575"/>
      <c r="AJ364" s="575"/>
      <c r="AK364" s="576"/>
      <c r="AL364" s="576"/>
      <c r="AM364" s="575"/>
      <c r="AN364" s="575"/>
      <c r="AO364" s="575"/>
      <c r="AP364" s="575"/>
      <c r="AQ364" s="575"/>
    </row>
    <row r="365" spans="1:43" ht="35.25" customHeight="1" thickTop="1" thickBot="1">
      <c r="A365" s="563">
        <v>20.149999999999999</v>
      </c>
      <c r="B365" s="564"/>
      <c r="C365" s="564"/>
      <c r="D365" s="564"/>
      <c r="E365" s="564"/>
      <c r="F365" s="587" t="s">
        <v>1376</v>
      </c>
      <c r="G365" s="588">
        <v>0</v>
      </c>
      <c r="H365" s="588">
        <v>0</v>
      </c>
      <c r="I365" s="567" t="str">
        <f t="shared" si="40"/>
        <v>No hay Programación</v>
      </c>
      <c r="J365" s="568" t="str">
        <f t="shared" si="41"/>
        <v>De acuerdo con lo programado</v>
      </c>
      <c r="K365" s="588"/>
      <c r="L365" s="581"/>
      <c r="M365" s="579"/>
      <c r="N365" s="572"/>
      <c r="O365" s="582"/>
      <c r="P365" s="581"/>
      <c r="Q365" s="579"/>
      <c r="R365" s="572"/>
      <c r="S365" s="582"/>
      <c r="T365" s="583"/>
      <c r="U365" s="579"/>
      <c r="V365" s="572"/>
      <c r="W365" s="582"/>
      <c r="X365" s="575"/>
      <c r="Y365" s="580">
        <v>0</v>
      </c>
      <c r="Z365" s="580">
        <v>0</v>
      </c>
      <c r="AA365" s="567" t="str">
        <f t="shared" si="42"/>
        <v>No hay Programación</v>
      </c>
      <c r="AB365" s="568" t="str">
        <f t="shared" si="43"/>
        <v>De acuerdo con lo programado</v>
      </c>
      <c r="AC365" s="575"/>
      <c r="AD365" s="575">
        <v>1</v>
      </c>
      <c r="AE365" s="575">
        <v>1</v>
      </c>
      <c r="AF365" s="567">
        <f t="shared" si="38"/>
        <v>1</v>
      </c>
      <c r="AG365" s="568" t="str">
        <f t="shared" si="39"/>
        <v>De acuerdo con lo programado</v>
      </c>
      <c r="AH365" s="575"/>
      <c r="AI365" s="575"/>
      <c r="AJ365" s="575"/>
      <c r="AK365" s="576"/>
      <c r="AL365" s="576"/>
      <c r="AM365" s="575"/>
      <c r="AN365" s="575"/>
      <c r="AO365" s="575"/>
      <c r="AP365" s="575"/>
      <c r="AQ365" s="575"/>
    </row>
    <row r="366" spans="1:43" ht="35.25" customHeight="1" thickTop="1" thickBot="1">
      <c r="A366" s="563">
        <v>20.149999999999999</v>
      </c>
      <c r="B366" s="564"/>
      <c r="C366" s="564"/>
      <c r="D366" s="564"/>
      <c r="E366" s="564"/>
      <c r="F366" s="587" t="s">
        <v>1376</v>
      </c>
      <c r="G366" s="588">
        <v>0</v>
      </c>
      <c r="H366" s="588">
        <v>0</v>
      </c>
      <c r="I366" s="567" t="str">
        <f t="shared" si="40"/>
        <v>No hay Programación</v>
      </c>
      <c r="J366" s="568" t="str">
        <f t="shared" si="41"/>
        <v>De acuerdo con lo programado</v>
      </c>
      <c r="K366" s="588"/>
      <c r="L366" s="581"/>
      <c r="M366" s="579"/>
      <c r="N366" s="572"/>
      <c r="O366" s="582"/>
      <c r="P366" s="581"/>
      <c r="Q366" s="579"/>
      <c r="R366" s="572"/>
      <c r="S366" s="582"/>
      <c r="T366" s="583"/>
      <c r="U366" s="579"/>
      <c r="V366" s="572"/>
      <c r="W366" s="582"/>
      <c r="X366" s="575"/>
      <c r="Y366" s="580">
        <v>0</v>
      </c>
      <c r="Z366" s="580">
        <v>0</v>
      </c>
      <c r="AA366" s="567" t="str">
        <f t="shared" si="42"/>
        <v>No hay Programación</v>
      </c>
      <c r="AB366" s="568" t="str">
        <f t="shared" si="43"/>
        <v>De acuerdo con lo programado</v>
      </c>
      <c r="AC366" s="575"/>
      <c r="AD366" s="575">
        <v>1</v>
      </c>
      <c r="AE366" s="575">
        <v>1</v>
      </c>
      <c r="AF366" s="567">
        <f t="shared" si="38"/>
        <v>1</v>
      </c>
      <c r="AG366" s="568" t="str">
        <f t="shared" si="39"/>
        <v>De acuerdo con lo programado</v>
      </c>
      <c r="AH366" s="575"/>
      <c r="AI366" s="575"/>
      <c r="AJ366" s="575"/>
      <c r="AK366" s="576"/>
      <c r="AL366" s="576"/>
      <c r="AM366" s="575"/>
      <c r="AN366" s="575"/>
      <c r="AO366" s="575"/>
      <c r="AP366" s="575"/>
      <c r="AQ366" s="575"/>
    </row>
    <row r="367" spans="1:43" ht="35.25" customHeight="1" thickTop="1" thickBot="1">
      <c r="A367" s="563">
        <v>20.149999999999999</v>
      </c>
      <c r="B367" s="564"/>
      <c r="C367" s="564"/>
      <c r="D367" s="564"/>
      <c r="E367" s="564"/>
      <c r="F367" s="587" t="s">
        <v>1376</v>
      </c>
      <c r="G367" s="588">
        <v>0</v>
      </c>
      <c r="H367" s="588">
        <v>0</v>
      </c>
      <c r="I367" s="567" t="str">
        <f t="shared" si="40"/>
        <v>No hay Programación</v>
      </c>
      <c r="J367" s="568" t="str">
        <f t="shared" si="41"/>
        <v>De acuerdo con lo programado</v>
      </c>
      <c r="K367" s="588"/>
      <c r="L367" s="581"/>
      <c r="M367" s="579"/>
      <c r="N367" s="572"/>
      <c r="O367" s="582"/>
      <c r="P367" s="581"/>
      <c r="Q367" s="579"/>
      <c r="R367" s="572"/>
      <c r="S367" s="582"/>
      <c r="T367" s="583"/>
      <c r="U367" s="579"/>
      <c r="V367" s="572"/>
      <c r="W367" s="582"/>
      <c r="X367" s="575"/>
      <c r="Y367" s="580">
        <v>0</v>
      </c>
      <c r="Z367" s="580">
        <v>0</v>
      </c>
      <c r="AA367" s="567" t="str">
        <f t="shared" si="42"/>
        <v>No hay Programación</v>
      </c>
      <c r="AB367" s="568" t="str">
        <f t="shared" si="43"/>
        <v>De acuerdo con lo programado</v>
      </c>
      <c r="AC367" s="575"/>
      <c r="AD367" s="575">
        <v>1</v>
      </c>
      <c r="AE367" s="575">
        <v>1</v>
      </c>
      <c r="AF367" s="567">
        <f t="shared" si="38"/>
        <v>1</v>
      </c>
      <c r="AG367" s="568" t="str">
        <f t="shared" si="39"/>
        <v>De acuerdo con lo programado</v>
      </c>
      <c r="AH367" s="575"/>
      <c r="AI367" s="575"/>
      <c r="AJ367" s="575"/>
      <c r="AK367" s="576"/>
      <c r="AL367" s="576"/>
      <c r="AM367" s="575"/>
      <c r="AN367" s="575"/>
      <c r="AO367" s="575"/>
      <c r="AP367" s="575"/>
      <c r="AQ367" s="575"/>
    </row>
    <row r="368" spans="1:43" ht="35.25" customHeight="1" thickTop="1" thickBot="1">
      <c r="A368" s="563">
        <v>20.149999999999999</v>
      </c>
      <c r="B368" s="564"/>
      <c r="C368" s="564"/>
      <c r="D368" s="564"/>
      <c r="E368" s="564"/>
      <c r="F368" s="587" t="s">
        <v>1376</v>
      </c>
      <c r="G368" s="588">
        <v>0</v>
      </c>
      <c r="H368" s="588">
        <v>0</v>
      </c>
      <c r="I368" s="567" t="str">
        <f t="shared" si="40"/>
        <v>No hay Programación</v>
      </c>
      <c r="J368" s="568" t="str">
        <f t="shared" si="41"/>
        <v>De acuerdo con lo programado</v>
      </c>
      <c r="K368" s="588"/>
      <c r="L368" s="581"/>
      <c r="M368" s="579"/>
      <c r="N368" s="572"/>
      <c r="O368" s="582"/>
      <c r="P368" s="581"/>
      <c r="Q368" s="579"/>
      <c r="R368" s="572"/>
      <c r="S368" s="582"/>
      <c r="T368" s="583"/>
      <c r="U368" s="579"/>
      <c r="V368" s="572"/>
      <c r="W368" s="582"/>
      <c r="X368" s="575"/>
      <c r="Y368" s="580">
        <v>0</v>
      </c>
      <c r="Z368" s="580">
        <v>0</v>
      </c>
      <c r="AA368" s="567" t="str">
        <f t="shared" si="42"/>
        <v>No hay Programación</v>
      </c>
      <c r="AB368" s="568" t="str">
        <f t="shared" si="43"/>
        <v>De acuerdo con lo programado</v>
      </c>
      <c r="AC368" s="575"/>
      <c r="AD368" s="575">
        <v>1</v>
      </c>
      <c r="AE368" s="575">
        <v>1</v>
      </c>
      <c r="AF368" s="567">
        <f t="shared" si="38"/>
        <v>1</v>
      </c>
      <c r="AG368" s="568" t="str">
        <f t="shared" si="39"/>
        <v>De acuerdo con lo programado</v>
      </c>
      <c r="AH368" s="575"/>
      <c r="AI368" s="575"/>
      <c r="AJ368" s="575"/>
      <c r="AK368" s="576"/>
      <c r="AL368" s="576"/>
      <c r="AM368" s="575"/>
      <c r="AN368" s="575"/>
      <c r="AO368" s="575"/>
      <c r="AP368" s="575"/>
      <c r="AQ368" s="575"/>
    </row>
    <row r="369" spans="1:43" ht="35.25" customHeight="1" thickTop="1" thickBot="1">
      <c r="A369" s="563">
        <v>20.149999999999999</v>
      </c>
      <c r="B369" s="564"/>
      <c r="C369" s="564"/>
      <c r="D369" s="564"/>
      <c r="E369" s="564"/>
      <c r="F369" s="587" t="s">
        <v>1376</v>
      </c>
      <c r="G369" s="588">
        <v>0</v>
      </c>
      <c r="H369" s="588">
        <v>0</v>
      </c>
      <c r="I369" s="567" t="str">
        <f t="shared" si="40"/>
        <v>No hay Programación</v>
      </c>
      <c r="J369" s="568" t="str">
        <f t="shared" si="41"/>
        <v>De acuerdo con lo programado</v>
      </c>
      <c r="K369" s="588"/>
      <c r="L369" s="581"/>
      <c r="M369" s="579"/>
      <c r="N369" s="572"/>
      <c r="O369" s="582"/>
      <c r="P369" s="581"/>
      <c r="Q369" s="579"/>
      <c r="R369" s="572"/>
      <c r="S369" s="582"/>
      <c r="T369" s="583"/>
      <c r="U369" s="579"/>
      <c r="V369" s="572"/>
      <c r="W369" s="582"/>
      <c r="X369" s="575"/>
      <c r="Y369" s="580">
        <v>0</v>
      </c>
      <c r="Z369" s="580">
        <v>0</v>
      </c>
      <c r="AA369" s="567" t="str">
        <f t="shared" si="42"/>
        <v>No hay Programación</v>
      </c>
      <c r="AB369" s="568" t="str">
        <f t="shared" si="43"/>
        <v>De acuerdo con lo programado</v>
      </c>
      <c r="AC369" s="575"/>
      <c r="AD369" s="575">
        <v>1</v>
      </c>
      <c r="AE369" s="575">
        <v>1</v>
      </c>
      <c r="AF369" s="567">
        <f t="shared" si="38"/>
        <v>1</v>
      </c>
      <c r="AG369" s="568" t="str">
        <f t="shared" si="39"/>
        <v>De acuerdo con lo programado</v>
      </c>
      <c r="AH369" s="575"/>
      <c r="AI369" s="575"/>
      <c r="AJ369" s="575"/>
      <c r="AK369" s="576"/>
      <c r="AL369" s="576"/>
      <c r="AM369" s="575"/>
      <c r="AN369" s="575"/>
      <c r="AO369" s="575"/>
      <c r="AP369" s="575"/>
      <c r="AQ369" s="575"/>
    </row>
    <row r="370" spans="1:43" ht="35.25" customHeight="1" thickTop="1" thickBot="1">
      <c r="A370" s="563">
        <v>20.149999999999999</v>
      </c>
      <c r="B370" s="564"/>
      <c r="C370" s="564"/>
      <c r="D370" s="564"/>
      <c r="E370" s="564"/>
      <c r="F370" s="587" t="s">
        <v>1376</v>
      </c>
      <c r="G370" s="588">
        <v>0</v>
      </c>
      <c r="H370" s="588">
        <v>0</v>
      </c>
      <c r="I370" s="567" t="str">
        <f t="shared" si="40"/>
        <v>No hay Programación</v>
      </c>
      <c r="J370" s="568" t="str">
        <f t="shared" si="41"/>
        <v>De acuerdo con lo programado</v>
      </c>
      <c r="K370" s="588"/>
      <c r="L370" s="581"/>
      <c r="M370" s="579"/>
      <c r="N370" s="572"/>
      <c r="O370" s="582"/>
      <c r="P370" s="581"/>
      <c r="Q370" s="579"/>
      <c r="R370" s="572"/>
      <c r="S370" s="582"/>
      <c r="T370" s="583"/>
      <c r="U370" s="579"/>
      <c r="V370" s="572"/>
      <c r="W370" s="582"/>
      <c r="X370" s="575"/>
      <c r="Y370" s="580">
        <v>0</v>
      </c>
      <c r="Z370" s="580">
        <v>0</v>
      </c>
      <c r="AA370" s="567" t="str">
        <f t="shared" si="42"/>
        <v>No hay Programación</v>
      </c>
      <c r="AB370" s="568" t="str">
        <f t="shared" si="43"/>
        <v>De acuerdo con lo programado</v>
      </c>
      <c r="AC370" s="575"/>
      <c r="AD370" s="575">
        <v>1</v>
      </c>
      <c r="AE370" s="575">
        <v>1</v>
      </c>
      <c r="AF370" s="567">
        <f t="shared" si="38"/>
        <v>1</v>
      </c>
      <c r="AG370" s="568" t="str">
        <f t="shared" si="39"/>
        <v>De acuerdo con lo programado</v>
      </c>
      <c r="AH370" s="575"/>
      <c r="AI370" s="575"/>
      <c r="AJ370" s="575"/>
      <c r="AK370" s="576"/>
      <c r="AL370" s="576"/>
      <c r="AM370" s="575"/>
      <c r="AN370" s="575"/>
      <c r="AO370" s="575"/>
      <c r="AP370" s="575"/>
      <c r="AQ370" s="575"/>
    </row>
    <row r="371" spans="1:43" ht="35.25" customHeight="1" thickTop="1" thickBot="1">
      <c r="A371" s="563">
        <v>20.149999999999999</v>
      </c>
      <c r="B371" s="564"/>
      <c r="C371" s="564"/>
      <c r="D371" s="564"/>
      <c r="E371" s="564"/>
      <c r="F371" s="587" t="s">
        <v>1376</v>
      </c>
      <c r="G371" s="588">
        <v>0</v>
      </c>
      <c r="H371" s="588">
        <v>0</v>
      </c>
      <c r="I371" s="567" t="str">
        <f t="shared" si="40"/>
        <v>No hay Programación</v>
      </c>
      <c r="J371" s="568" t="str">
        <f t="shared" si="41"/>
        <v>De acuerdo con lo programado</v>
      </c>
      <c r="K371" s="588"/>
      <c r="L371" s="581"/>
      <c r="M371" s="579"/>
      <c r="N371" s="572"/>
      <c r="O371" s="582"/>
      <c r="P371" s="581"/>
      <c r="Q371" s="579"/>
      <c r="R371" s="572"/>
      <c r="S371" s="582"/>
      <c r="T371" s="583"/>
      <c r="U371" s="579"/>
      <c r="V371" s="572"/>
      <c r="W371" s="582"/>
      <c r="X371" s="575"/>
      <c r="Y371" s="580">
        <v>0</v>
      </c>
      <c r="Z371" s="580">
        <v>0</v>
      </c>
      <c r="AA371" s="567" t="str">
        <f t="shared" si="42"/>
        <v>No hay Programación</v>
      </c>
      <c r="AB371" s="568" t="str">
        <f t="shared" si="43"/>
        <v>De acuerdo con lo programado</v>
      </c>
      <c r="AC371" s="575"/>
      <c r="AD371" s="575">
        <v>1</v>
      </c>
      <c r="AE371" s="575">
        <v>1</v>
      </c>
      <c r="AF371" s="567">
        <f t="shared" si="38"/>
        <v>1</v>
      </c>
      <c r="AG371" s="568" t="str">
        <f t="shared" si="39"/>
        <v>De acuerdo con lo programado</v>
      </c>
      <c r="AH371" s="575"/>
      <c r="AI371" s="575"/>
      <c r="AJ371" s="575"/>
      <c r="AK371" s="576"/>
      <c r="AL371" s="576"/>
      <c r="AM371" s="575"/>
      <c r="AN371" s="575"/>
      <c r="AO371" s="575"/>
      <c r="AP371" s="575"/>
      <c r="AQ371" s="575"/>
    </row>
    <row r="372" spans="1:43" ht="35.25" customHeight="1" thickTop="1" thickBot="1">
      <c r="A372" s="563">
        <v>20.149999999999999</v>
      </c>
      <c r="B372" s="564"/>
      <c r="C372" s="564"/>
      <c r="D372" s="564"/>
      <c r="E372" s="564"/>
      <c r="F372" s="587" t="s">
        <v>1376</v>
      </c>
      <c r="G372" s="588">
        <v>0</v>
      </c>
      <c r="H372" s="588">
        <v>0</v>
      </c>
      <c r="I372" s="567" t="str">
        <f t="shared" si="40"/>
        <v>No hay Programación</v>
      </c>
      <c r="J372" s="568" t="str">
        <f t="shared" si="41"/>
        <v>De acuerdo con lo programado</v>
      </c>
      <c r="K372" s="588"/>
      <c r="L372" s="581"/>
      <c r="M372" s="579"/>
      <c r="N372" s="572"/>
      <c r="O372" s="582"/>
      <c r="P372" s="581"/>
      <c r="Q372" s="579"/>
      <c r="R372" s="572"/>
      <c r="S372" s="582"/>
      <c r="T372" s="583"/>
      <c r="U372" s="579"/>
      <c r="V372" s="572"/>
      <c r="W372" s="582"/>
      <c r="X372" s="575"/>
      <c r="Y372" s="580">
        <v>0</v>
      </c>
      <c r="Z372" s="580">
        <v>0</v>
      </c>
      <c r="AA372" s="567" t="str">
        <f t="shared" si="42"/>
        <v>No hay Programación</v>
      </c>
      <c r="AB372" s="568" t="str">
        <f t="shared" si="43"/>
        <v>De acuerdo con lo programado</v>
      </c>
      <c r="AC372" s="575"/>
      <c r="AD372" s="575">
        <v>1</v>
      </c>
      <c r="AE372" s="575">
        <v>1</v>
      </c>
      <c r="AF372" s="567">
        <f t="shared" si="38"/>
        <v>1</v>
      </c>
      <c r="AG372" s="568" t="str">
        <f t="shared" si="39"/>
        <v>De acuerdo con lo programado</v>
      </c>
      <c r="AH372" s="575"/>
      <c r="AI372" s="575"/>
      <c r="AJ372" s="575"/>
      <c r="AK372" s="576"/>
      <c r="AL372" s="576"/>
      <c r="AM372" s="575"/>
      <c r="AN372" s="575"/>
      <c r="AO372" s="575"/>
      <c r="AP372" s="575"/>
      <c r="AQ372" s="575"/>
    </row>
    <row r="373" spans="1:43" ht="35.25" customHeight="1" thickTop="1" thickBot="1">
      <c r="A373" s="563">
        <v>20.149999999999999</v>
      </c>
      <c r="B373" s="564"/>
      <c r="C373" s="564"/>
      <c r="D373" s="564"/>
      <c r="E373" s="564"/>
      <c r="F373" s="587" t="s">
        <v>1376</v>
      </c>
      <c r="G373" s="588">
        <v>0</v>
      </c>
      <c r="H373" s="588">
        <v>0</v>
      </c>
      <c r="I373" s="567" t="str">
        <f t="shared" si="40"/>
        <v>No hay Programación</v>
      </c>
      <c r="J373" s="568" t="str">
        <f t="shared" si="41"/>
        <v>De acuerdo con lo programado</v>
      </c>
      <c r="K373" s="588"/>
      <c r="L373" s="581"/>
      <c r="M373" s="579"/>
      <c r="N373" s="572"/>
      <c r="O373" s="582"/>
      <c r="P373" s="581"/>
      <c r="Q373" s="579"/>
      <c r="R373" s="572"/>
      <c r="S373" s="582"/>
      <c r="T373" s="583"/>
      <c r="U373" s="579"/>
      <c r="V373" s="572"/>
      <c r="W373" s="582"/>
      <c r="X373" s="575"/>
      <c r="Y373" s="580">
        <v>0</v>
      </c>
      <c r="Z373" s="580">
        <v>0</v>
      </c>
      <c r="AA373" s="567" t="str">
        <f t="shared" si="42"/>
        <v>No hay Programación</v>
      </c>
      <c r="AB373" s="568" t="str">
        <f t="shared" si="43"/>
        <v>De acuerdo con lo programado</v>
      </c>
      <c r="AC373" s="575"/>
      <c r="AD373" s="575">
        <v>1</v>
      </c>
      <c r="AE373" s="575">
        <v>1</v>
      </c>
      <c r="AF373" s="567">
        <f t="shared" si="38"/>
        <v>1</v>
      </c>
      <c r="AG373" s="568" t="str">
        <f t="shared" si="39"/>
        <v>De acuerdo con lo programado</v>
      </c>
      <c r="AH373" s="575"/>
      <c r="AI373" s="575"/>
      <c r="AJ373" s="575"/>
      <c r="AK373" s="576"/>
      <c r="AL373" s="576"/>
      <c r="AM373" s="575"/>
      <c r="AN373" s="575"/>
      <c r="AO373" s="575"/>
      <c r="AP373" s="575"/>
      <c r="AQ373" s="575"/>
    </row>
    <row r="374" spans="1:43" ht="35.25" customHeight="1" thickTop="1" thickBot="1">
      <c r="A374" s="563">
        <v>20.149999999999999</v>
      </c>
      <c r="B374" s="564"/>
      <c r="C374" s="564"/>
      <c r="D374" s="564"/>
      <c r="E374" s="564"/>
      <c r="F374" s="587" t="s">
        <v>1376</v>
      </c>
      <c r="G374" s="588">
        <v>0</v>
      </c>
      <c r="H374" s="588">
        <v>0</v>
      </c>
      <c r="I374" s="567" t="str">
        <f t="shared" si="40"/>
        <v>No hay Programación</v>
      </c>
      <c r="J374" s="568" t="str">
        <f t="shared" si="41"/>
        <v>De acuerdo con lo programado</v>
      </c>
      <c r="K374" s="588"/>
      <c r="L374" s="581"/>
      <c r="M374" s="579"/>
      <c r="N374" s="572"/>
      <c r="O374" s="582"/>
      <c r="P374" s="581"/>
      <c r="Q374" s="579"/>
      <c r="R374" s="572"/>
      <c r="S374" s="582"/>
      <c r="T374" s="583"/>
      <c r="U374" s="579"/>
      <c r="V374" s="572"/>
      <c r="W374" s="582"/>
      <c r="X374" s="575"/>
      <c r="Y374" s="580">
        <v>0</v>
      </c>
      <c r="Z374" s="580">
        <v>0</v>
      </c>
      <c r="AA374" s="567" t="str">
        <f t="shared" si="42"/>
        <v>No hay Programación</v>
      </c>
      <c r="AB374" s="568" t="str">
        <f t="shared" si="43"/>
        <v>De acuerdo con lo programado</v>
      </c>
      <c r="AC374" s="575"/>
      <c r="AD374" s="575">
        <v>1</v>
      </c>
      <c r="AE374" s="575">
        <v>1</v>
      </c>
      <c r="AF374" s="567">
        <f t="shared" si="38"/>
        <v>1</v>
      </c>
      <c r="AG374" s="568" t="str">
        <f t="shared" si="39"/>
        <v>De acuerdo con lo programado</v>
      </c>
      <c r="AH374" s="575"/>
      <c r="AI374" s="575"/>
      <c r="AJ374" s="575"/>
      <c r="AK374" s="576"/>
      <c r="AL374" s="576"/>
      <c r="AM374" s="575"/>
      <c r="AN374" s="575"/>
      <c r="AO374" s="575"/>
      <c r="AP374" s="575"/>
      <c r="AQ374" s="575"/>
    </row>
    <row r="375" spans="1:43" ht="35.25" customHeight="1" thickTop="1" thickBot="1">
      <c r="A375" s="563">
        <v>20.149999999999999</v>
      </c>
      <c r="B375" s="564"/>
      <c r="C375" s="564"/>
      <c r="D375" s="564"/>
      <c r="E375" s="564"/>
      <c r="F375" s="587" t="s">
        <v>1376</v>
      </c>
      <c r="G375" s="588">
        <v>0</v>
      </c>
      <c r="H375" s="588">
        <v>0</v>
      </c>
      <c r="I375" s="567" t="str">
        <f t="shared" si="40"/>
        <v>No hay Programación</v>
      </c>
      <c r="J375" s="568" t="str">
        <f t="shared" si="41"/>
        <v>De acuerdo con lo programado</v>
      </c>
      <c r="K375" s="588"/>
      <c r="L375" s="581"/>
      <c r="M375" s="579"/>
      <c r="N375" s="572"/>
      <c r="O375" s="582"/>
      <c r="P375" s="581"/>
      <c r="Q375" s="579"/>
      <c r="R375" s="572"/>
      <c r="S375" s="582"/>
      <c r="T375" s="583"/>
      <c r="U375" s="579"/>
      <c r="V375" s="572"/>
      <c r="W375" s="582"/>
      <c r="X375" s="575"/>
      <c r="Y375" s="580">
        <v>0</v>
      </c>
      <c r="Z375" s="580">
        <v>0</v>
      </c>
      <c r="AA375" s="567" t="str">
        <f t="shared" si="42"/>
        <v>No hay Programación</v>
      </c>
      <c r="AB375" s="568" t="str">
        <f t="shared" si="43"/>
        <v>De acuerdo con lo programado</v>
      </c>
      <c r="AC375" s="575"/>
      <c r="AD375" s="575">
        <v>1</v>
      </c>
      <c r="AE375" s="575">
        <v>1</v>
      </c>
      <c r="AF375" s="567">
        <f t="shared" si="38"/>
        <v>1</v>
      </c>
      <c r="AG375" s="568" t="str">
        <f t="shared" si="39"/>
        <v>De acuerdo con lo programado</v>
      </c>
      <c r="AH375" s="575"/>
      <c r="AI375" s="575"/>
      <c r="AJ375" s="575"/>
      <c r="AK375" s="576"/>
      <c r="AL375" s="576"/>
      <c r="AM375" s="575"/>
      <c r="AN375" s="575"/>
      <c r="AO375" s="575"/>
      <c r="AP375" s="575"/>
      <c r="AQ375" s="575"/>
    </row>
    <row r="376" spans="1:43" ht="35.25" customHeight="1" thickTop="1" thickBot="1">
      <c r="A376" s="563">
        <v>20.149999999999999</v>
      </c>
      <c r="B376" s="564"/>
      <c r="C376" s="564"/>
      <c r="D376" s="564"/>
      <c r="E376" s="564"/>
      <c r="F376" s="587" t="s">
        <v>1376</v>
      </c>
      <c r="G376" s="588">
        <v>0</v>
      </c>
      <c r="H376" s="588">
        <v>0</v>
      </c>
      <c r="I376" s="567" t="str">
        <f t="shared" si="40"/>
        <v>No hay Programación</v>
      </c>
      <c r="J376" s="568" t="str">
        <f t="shared" si="41"/>
        <v>De acuerdo con lo programado</v>
      </c>
      <c r="K376" s="588"/>
      <c r="L376" s="581"/>
      <c r="M376" s="579"/>
      <c r="N376" s="572"/>
      <c r="O376" s="582"/>
      <c r="P376" s="581"/>
      <c r="Q376" s="579"/>
      <c r="R376" s="572"/>
      <c r="S376" s="582"/>
      <c r="T376" s="583"/>
      <c r="U376" s="579"/>
      <c r="V376" s="572"/>
      <c r="W376" s="582"/>
      <c r="X376" s="575"/>
      <c r="Y376" s="580">
        <v>0</v>
      </c>
      <c r="Z376" s="580">
        <v>0</v>
      </c>
      <c r="AA376" s="567" t="str">
        <f t="shared" si="42"/>
        <v>No hay Programación</v>
      </c>
      <c r="AB376" s="568" t="str">
        <f t="shared" si="43"/>
        <v>De acuerdo con lo programado</v>
      </c>
      <c r="AC376" s="575"/>
      <c r="AD376" s="575">
        <v>1</v>
      </c>
      <c r="AE376" s="575">
        <v>1</v>
      </c>
      <c r="AF376" s="567">
        <f t="shared" si="38"/>
        <v>1</v>
      </c>
      <c r="AG376" s="568" t="str">
        <f t="shared" si="39"/>
        <v>De acuerdo con lo programado</v>
      </c>
      <c r="AH376" s="575"/>
      <c r="AI376" s="575"/>
      <c r="AJ376" s="575"/>
      <c r="AK376" s="576"/>
      <c r="AL376" s="576"/>
      <c r="AM376" s="575"/>
      <c r="AN376" s="575"/>
      <c r="AO376" s="575"/>
      <c r="AP376" s="575"/>
      <c r="AQ376" s="575"/>
    </row>
    <row r="377" spans="1:43" ht="35.25" customHeight="1" thickTop="1" thickBot="1">
      <c r="A377" s="563">
        <v>21</v>
      </c>
      <c r="B377" s="564"/>
      <c r="C377" s="564"/>
      <c r="D377" s="564"/>
      <c r="E377" s="564"/>
      <c r="F377" s="584" t="s">
        <v>1377</v>
      </c>
      <c r="G377" s="585"/>
      <c r="H377" s="585"/>
      <c r="I377" s="567" t="str">
        <f t="shared" si="40"/>
        <v>No hay ejecución</v>
      </c>
      <c r="J377" s="568" t="str">
        <f t="shared" si="41"/>
        <v>NA</v>
      </c>
      <c r="K377" s="586"/>
      <c r="L377" s="581"/>
      <c r="M377" s="579"/>
      <c r="N377" s="572"/>
      <c r="O377" s="582"/>
      <c r="P377" s="581"/>
      <c r="Q377" s="579"/>
      <c r="R377" s="572"/>
      <c r="S377" s="582"/>
      <c r="T377" s="583"/>
      <c r="U377" s="579"/>
      <c r="V377" s="572"/>
      <c r="W377" s="582"/>
      <c r="X377" s="575"/>
      <c r="Y377" s="580"/>
      <c r="Z377" s="580"/>
      <c r="AA377" s="567" t="str">
        <f t="shared" si="42"/>
        <v>No hay ejecución</v>
      </c>
      <c r="AB377" s="568" t="str">
        <f t="shared" si="43"/>
        <v>NA</v>
      </c>
      <c r="AC377" s="575"/>
      <c r="AD377" s="575"/>
      <c r="AE377" s="575"/>
      <c r="AF377" s="567" t="str">
        <f t="shared" si="38"/>
        <v>No hay ejecución</v>
      </c>
      <c r="AG377" s="568" t="str">
        <f t="shared" si="39"/>
        <v>NA</v>
      </c>
      <c r="AH377" s="575"/>
      <c r="AI377" s="575"/>
      <c r="AJ377" s="575"/>
      <c r="AK377" s="576"/>
      <c r="AL377" s="576"/>
      <c r="AM377" s="575"/>
      <c r="AN377" s="575"/>
      <c r="AO377" s="575"/>
      <c r="AP377" s="575"/>
      <c r="AQ377" s="575"/>
    </row>
    <row r="378" spans="1:43" ht="35.25" customHeight="1" thickTop="1" thickBot="1">
      <c r="A378" s="563">
        <v>21.1</v>
      </c>
      <c r="B378" s="564"/>
      <c r="C378" s="564"/>
      <c r="D378" s="564"/>
      <c r="E378" s="564"/>
      <c r="F378" s="577" t="s">
        <v>1378</v>
      </c>
      <c r="G378" s="578">
        <v>0</v>
      </c>
      <c r="H378" s="578">
        <v>0</v>
      </c>
      <c r="I378" s="567" t="str">
        <f t="shared" si="40"/>
        <v>No hay Programación</v>
      </c>
      <c r="J378" s="568" t="str">
        <f t="shared" si="41"/>
        <v>De acuerdo con lo programado</v>
      </c>
      <c r="K378" s="578"/>
      <c r="L378" s="581"/>
      <c r="M378" s="579"/>
      <c r="N378" s="572"/>
      <c r="O378" s="582"/>
      <c r="P378" s="581"/>
      <c r="Q378" s="579"/>
      <c r="R378" s="572"/>
      <c r="S378" s="582"/>
      <c r="T378" s="583"/>
      <c r="U378" s="579"/>
      <c r="V378" s="572"/>
      <c r="W378" s="582"/>
      <c r="X378" s="575"/>
      <c r="Y378" s="580">
        <v>0</v>
      </c>
      <c r="Z378" s="580">
        <v>0</v>
      </c>
      <c r="AA378" s="567" t="str">
        <f t="shared" si="42"/>
        <v>No hay Programación</v>
      </c>
      <c r="AB378" s="568" t="str">
        <f t="shared" si="43"/>
        <v>De acuerdo con lo programado</v>
      </c>
      <c r="AC378" s="575"/>
      <c r="AD378" s="575">
        <v>0</v>
      </c>
      <c r="AE378" s="575">
        <v>0</v>
      </c>
      <c r="AF378" s="567" t="str">
        <f t="shared" si="38"/>
        <v>No hay Programación</v>
      </c>
      <c r="AG378" s="568" t="str">
        <f t="shared" si="39"/>
        <v>De acuerdo con lo programado</v>
      </c>
      <c r="AH378" s="575"/>
      <c r="AI378" s="575"/>
      <c r="AJ378" s="575"/>
      <c r="AK378" s="576"/>
      <c r="AL378" s="576"/>
      <c r="AM378" s="575"/>
      <c r="AN378" s="575"/>
      <c r="AO378" s="575"/>
      <c r="AP378" s="575"/>
      <c r="AQ378" s="575"/>
    </row>
    <row r="379" spans="1:43" ht="35.25" customHeight="1" thickTop="1" thickBot="1">
      <c r="A379" s="563">
        <v>21.1</v>
      </c>
      <c r="B379" s="564"/>
      <c r="C379" s="564"/>
      <c r="D379" s="564"/>
      <c r="E379" s="564"/>
      <c r="F379" s="577" t="s">
        <v>1378</v>
      </c>
      <c r="G379" s="578">
        <v>0</v>
      </c>
      <c r="H379" s="578">
        <v>0</v>
      </c>
      <c r="I379" s="567" t="str">
        <f t="shared" si="40"/>
        <v>No hay Programación</v>
      </c>
      <c r="J379" s="568" t="str">
        <f t="shared" si="41"/>
        <v>De acuerdo con lo programado</v>
      </c>
      <c r="K379" s="578"/>
      <c r="L379" s="581"/>
      <c r="M379" s="579"/>
      <c r="N379" s="572"/>
      <c r="O379" s="582"/>
      <c r="P379" s="581"/>
      <c r="Q379" s="579"/>
      <c r="R379" s="572"/>
      <c r="S379" s="582"/>
      <c r="T379" s="583"/>
      <c r="U379" s="579"/>
      <c r="V379" s="572"/>
      <c r="W379" s="582"/>
      <c r="X379" s="575"/>
      <c r="Y379" s="580">
        <v>0</v>
      </c>
      <c r="Z379" s="580">
        <v>0</v>
      </c>
      <c r="AA379" s="567" t="str">
        <f t="shared" si="42"/>
        <v>No hay Programación</v>
      </c>
      <c r="AB379" s="568" t="str">
        <f t="shared" si="43"/>
        <v>De acuerdo con lo programado</v>
      </c>
      <c r="AC379" s="575"/>
      <c r="AD379" s="575">
        <v>0</v>
      </c>
      <c r="AE379" s="575">
        <v>0</v>
      </c>
      <c r="AF379" s="567" t="str">
        <f t="shared" si="38"/>
        <v>No hay Programación</v>
      </c>
      <c r="AG379" s="568" t="str">
        <f t="shared" si="39"/>
        <v>De acuerdo con lo programado</v>
      </c>
      <c r="AH379" s="575"/>
      <c r="AI379" s="575"/>
      <c r="AJ379" s="575"/>
      <c r="AK379" s="576"/>
      <c r="AL379" s="576"/>
      <c r="AM379" s="575"/>
      <c r="AN379" s="575"/>
      <c r="AO379" s="575"/>
      <c r="AP379" s="575"/>
      <c r="AQ379" s="575"/>
    </row>
    <row r="380" spans="1:43" ht="35.25" customHeight="1" thickTop="1" thickBot="1">
      <c r="A380" s="563">
        <v>21.1</v>
      </c>
      <c r="B380" s="564"/>
      <c r="C380" s="564"/>
      <c r="D380" s="564"/>
      <c r="E380" s="564"/>
      <c r="F380" s="577" t="s">
        <v>1378</v>
      </c>
      <c r="G380" s="578">
        <v>0</v>
      </c>
      <c r="H380" s="578">
        <v>0</v>
      </c>
      <c r="I380" s="567" t="str">
        <f t="shared" si="40"/>
        <v>No hay Programación</v>
      </c>
      <c r="J380" s="568" t="str">
        <f t="shared" si="41"/>
        <v>De acuerdo con lo programado</v>
      </c>
      <c r="K380" s="578"/>
      <c r="L380" s="581"/>
      <c r="M380" s="579"/>
      <c r="N380" s="572"/>
      <c r="O380" s="582"/>
      <c r="P380" s="581"/>
      <c r="Q380" s="579"/>
      <c r="R380" s="572"/>
      <c r="S380" s="582"/>
      <c r="T380" s="583"/>
      <c r="U380" s="579"/>
      <c r="V380" s="572"/>
      <c r="W380" s="582"/>
      <c r="X380" s="575"/>
      <c r="Y380" s="580">
        <v>0</v>
      </c>
      <c r="Z380" s="580">
        <v>0</v>
      </c>
      <c r="AA380" s="567" t="str">
        <f t="shared" si="42"/>
        <v>No hay Programación</v>
      </c>
      <c r="AB380" s="568" t="str">
        <f t="shared" si="43"/>
        <v>De acuerdo con lo programado</v>
      </c>
      <c r="AC380" s="575"/>
      <c r="AD380" s="575">
        <v>0</v>
      </c>
      <c r="AE380" s="575">
        <v>0</v>
      </c>
      <c r="AF380" s="567" t="str">
        <f t="shared" si="38"/>
        <v>No hay Programación</v>
      </c>
      <c r="AG380" s="568" t="str">
        <f t="shared" si="39"/>
        <v>De acuerdo con lo programado</v>
      </c>
      <c r="AH380" s="575"/>
      <c r="AI380" s="575"/>
      <c r="AJ380" s="575"/>
      <c r="AK380" s="576"/>
      <c r="AL380" s="576"/>
      <c r="AM380" s="575"/>
      <c r="AN380" s="575"/>
      <c r="AO380" s="575"/>
      <c r="AP380" s="575"/>
      <c r="AQ380" s="575"/>
    </row>
    <row r="381" spans="1:43" ht="35.25" customHeight="1" thickTop="1" thickBot="1">
      <c r="A381" s="563">
        <v>21.1</v>
      </c>
      <c r="B381" s="564"/>
      <c r="C381" s="564"/>
      <c r="D381" s="564"/>
      <c r="E381" s="564"/>
      <c r="F381" s="577" t="s">
        <v>1378</v>
      </c>
      <c r="G381" s="578">
        <v>0</v>
      </c>
      <c r="H381" s="578">
        <v>0</v>
      </c>
      <c r="I381" s="567" t="str">
        <f t="shared" si="40"/>
        <v>No hay Programación</v>
      </c>
      <c r="J381" s="568" t="str">
        <f t="shared" si="41"/>
        <v>De acuerdo con lo programado</v>
      </c>
      <c r="K381" s="578"/>
      <c r="L381" s="581"/>
      <c r="M381" s="579"/>
      <c r="N381" s="572"/>
      <c r="O381" s="582"/>
      <c r="P381" s="581"/>
      <c r="Q381" s="579"/>
      <c r="R381" s="572"/>
      <c r="S381" s="582"/>
      <c r="T381" s="583"/>
      <c r="U381" s="579"/>
      <c r="V381" s="572"/>
      <c r="W381" s="582"/>
      <c r="X381" s="575"/>
      <c r="Y381" s="580">
        <v>0</v>
      </c>
      <c r="Z381" s="580">
        <v>0</v>
      </c>
      <c r="AA381" s="567" t="str">
        <f t="shared" si="42"/>
        <v>No hay Programación</v>
      </c>
      <c r="AB381" s="568" t="str">
        <f t="shared" si="43"/>
        <v>De acuerdo con lo programado</v>
      </c>
      <c r="AC381" s="575"/>
      <c r="AD381" s="575">
        <v>0</v>
      </c>
      <c r="AE381" s="575">
        <v>0</v>
      </c>
      <c r="AF381" s="567" t="str">
        <f t="shared" si="38"/>
        <v>No hay Programación</v>
      </c>
      <c r="AG381" s="568" t="str">
        <f t="shared" si="39"/>
        <v>De acuerdo con lo programado</v>
      </c>
      <c r="AH381" s="575"/>
      <c r="AI381" s="575"/>
      <c r="AJ381" s="575"/>
      <c r="AK381" s="576"/>
      <c r="AL381" s="576"/>
      <c r="AM381" s="575"/>
      <c r="AN381" s="575"/>
      <c r="AO381" s="575"/>
      <c r="AP381" s="575"/>
      <c r="AQ381" s="575"/>
    </row>
    <row r="382" spans="1:43" ht="35.25" customHeight="1" thickTop="1" thickBot="1">
      <c r="A382" s="563">
        <v>21.1</v>
      </c>
      <c r="B382" s="564"/>
      <c r="C382" s="564"/>
      <c r="D382" s="564"/>
      <c r="E382" s="564"/>
      <c r="F382" s="577" t="s">
        <v>1378</v>
      </c>
      <c r="G382" s="578">
        <v>0</v>
      </c>
      <c r="H382" s="578">
        <v>0</v>
      </c>
      <c r="I382" s="567" t="str">
        <f t="shared" si="40"/>
        <v>No hay Programación</v>
      </c>
      <c r="J382" s="568" t="str">
        <f t="shared" si="41"/>
        <v>De acuerdo con lo programado</v>
      </c>
      <c r="K382" s="578"/>
      <c r="L382" s="581"/>
      <c r="M382" s="579"/>
      <c r="N382" s="572"/>
      <c r="O382" s="582"/>
      <c r="P382" s="581"/>
      <c r="Q382" s="579"/>
      <c r="R382" s="572"/>
      <c r="S382" s="582"/>
      <c r="T382" s="583"/>
      <c r="U382" s="579"/>
      <c r="V382" s="572"/>
      <c r="W382" s="582"/>
      <c r="X382" s="575"/>
      <c r="Y382" s="580">
        <v>0</v>
      </c>
      <c r="Z382" s="580">
        <v>0</v>
      </c>
      <c r="AA382" s="567" t="str">
        <f t="shared" si="42"/>
        <v>No hay Programación</v>
      </c>
      <c r="AB382" s="568" t="str">
        <f t="shared" si="43"/>
        <v>De acuerdo con lo programado</v>
      </c>
      <c r="AC382" s="575"/>
      <c r="AD382" s="575">
        <v>0</v>
      </c>
      <c r="AE382" s="575">
        <v>0</v>
      </c>
      <c r="AF382" s="567" t="str">
        <f t="shared" si="38"/>
        <v>No hay Programación</v>
      </c>
      <c r="AG382" s="568" t="str">
        <f t="shared" si="39"/>
        <v>De acuerdo con lo programado</v>
      </c>
      <c r="AH382" s="575"/>
      <c r="AI382" s="575"/>
      <c r="AJ382" s="575"/>
      <c r="AK382" s="576"/>
      <c r="AL382" s="576"/>
      <c r="AM382" s="575"/>
      <c r="AN382" s="575"/>
      <c r="AO382" s="575"/>
      <c r="AP382" s="575"/>
      <c r="AQ382" s="575"/>
    </row>
    <row r="383" spans="1:43" ht="35.25" customHeight="1" thickTop="1" thickBot="1">
      <c r="A383" s="563">
        <v>21.1</v>
      </c>
      <c r="B383" s="564"/>
      <c r="C383" s="564"/>
      <c r="D383" s="564"/>
      <c r="E383" s="564"/>
      <c r="F383" s="577" t="s">
        <v>1378</v>
      </c>
      <c r="G383" s="578">
        <v>0</v>
      </c>
      <c r="H383" s="578">
        <v>0</v>
      </c>
      <c r="I383" s="567" t="str">
        <f t="shared" si="40"/>
        <v>No hay Programación</v>
      </c>
      <c r="J383" s="568" t="str">
        <f t="shared" si="41"/>
        <v>De acuerdo con lo programado</v>
      </c>
      <c r="K383" s="578"/>
      <c r="L383" s="581"/>
      <c r="M383" s="579"/>
      <c r="N383" s="572"/>
      <c r="O383" s="582"/>
      <c r="P383" s="581"/>
      <c r="Q383" s="579"/>
      <c r="R383" s="572"/>
      <c r="S383" s="582"/>
      <c r="T383" s="583"/>
      <c r="U383" s="579"/>
      <c r="V383" s="572"/>
      <c r="W383" s="582"/>
      <c r="X383" s="575"/>
      <c r="Y383" s="580">
        <v>0</v>
      </c>
      <c r="Z383" s="580">
        <v>0</v>
      </c>
      <c r="AA383" s="567" t="str">
        <f t="shared" si="42"/>
        <v>No hay Programación</v>
      </c>
      <c r="AB383" s="568" t="str">
        <f t="shared" si="43"/>
        <v>De acuerdo con lo programado</v>
      </c>
      <c r="AC383" s="575"/>
      <c r="AD383" s="575">
        <v>0</v>
      </c>
      <c r="AE383" s="575">
        <v>0</v>
      </c>
      <c r="AF383" s="567" t="str">
        <f t="shared" si="38"/>
        <v>No hay Programación</v>
      </c>
      <c r="AG383" s="568" t="str">
        <f t="shared" si="39"/>
        <v>De acuerdo con lo programado</v>
      </c>
      <c r="AH383" s="575"/>
      <c r="AI383" s="575"/>
      <c r="AJ383" s="575"/>
      <c r="AK383" s="576"/>
      <c r="AL383" s="576"/>
      <c r="AM383" s="575"/>
      <c r="AN383" s="575"/>
      <c r="AO383" s="575"/>
      <c r="AP383" s="575"/>
      <c r="AQ383" s="575"/>
    </row>
    <row r="384" spans="1:43" ht="35.25" customHeight="1" thickTop="1" thickBot="1">
      <c r="A384" s="563">
        <v>21.2</v>
      </c>
      <c r="B384" s="564"/>
      <c r="C384" s="564"/>
      <c r="D384" s="564"/>
      <c r="E384" s="564"/>
      <c r="F384" s="577" t="s">
        <v>1379</v>
      </c>
      <c r="G384" s="578">
        <v>20</v>
      </c>
      <c r="H384" s="578">
        <v>30</v>
      </c>
      <c r="I384" s="567">
        <f t="shared" si="40"/>
        <v>1.5</v>
      </c>
      <c r="J384" s="568" t="str">
        <f t="shared" si="41"/>
        <v>De acuerdo con lo programado</v>
      </c>
      <c r="K384" s="578"/>
      <c r="L384" s="581"/>
      <c r="M384" s="579"/>
      <c r="N384" s="572"/>
      <c r="O384" s="582"/>
      <c r="P384" s="581"/>
      <c r="Q384" s="579"/>
      <c r="R384" s="572"/>
      <c r="S384" s="582"/>
      <c r="T384" s="583"/>
      <c r="U384" s="579"/>
      <c r="V384" s="572"/>
      <c r="W384" s="582"/>
      <c r="X384" s="575"/>
      <c r="Y384" s="580">
        <v>35</v>
      </c>
      <c r="Z384" s="580">
        <v>80</v>
      </c>
      <c r="AA384" s="567">
        <f t="shared" si="42"/>
        <v>2.2857142857142856</v>
      </c>
      <c r="AB384" s="568" t="str">
        <f t="shared" si="43"/>
        <v>De acuerdo con lo programado</v>
      </c>
      <c r="AC384" s="575"/>
      <c r="AD384" s="575">
        <v>0</v>
      </c>
      <c r="AE384" s="575">
        <v>0</v>
      </c>
      <c r="AF384" s="567" t="str">
        <f t="shared" si="38"/>
        <v>No hay Programación</v>
      </c>
      <c r="AG384" s="568" t="str">
        <f t="shared" si="39"/>
        <v>De acuerdo con lo programado</v>
      </c>
      <c r="AH384" s="575"/>
      <c r="AI384" s="575"/>
      <c r="AJ384" s="575"/>
      <c r="AK384" s="576"/>
      <c r="AL384" s="576"/>
      <c r="AM384" s="575"/>
      <c r="AN384" s="575"/>
      <c r="AO384" s="575"/>
      <c r="AP384" s="575"/>
      <c r="AQ384" s="575"/>
    </row>
    <row r="385" spans="1:43" ht="35.25" customHeight="1" thickTop="1" thickBot="1">
      <c r="A385" s="563">
        <v>22</v>
      </c>
      <c r="B385" s="564"/>
      <c r="C385" s="564"/>
      <c r="D385" s="564"/>
      <c r="E385" s="564"/>
      <c r="F385" s="565" t="s">
        <v>1380</v>
      </c>
      <c r="G385" s="566"/>
      <c r="H385" s="566"/>
      <c r="I385" s="567" t="str">
        <f t="shared" si="40"/>
        <v>No hay ejecución</v>
      </c>
      <c r="J385" s="568" t="str">
        <f t="shared" si="41"/>
        <v>NA</v>
      </c>
      <c r="K385" s="569"/>
      <c r="L385" s="581"/>
      <c r="M385" s="579"/>
      <c r="N385" s="572"/>
      <c r="O385" s="582"/>
      <c r="P385" s="581"/>
      <c r="Q385" s="579"/>
      <c r="R385" s="572"/>
      <c r="S385" s="582"/>
      <c r="T385" s="583"/>
      <c r="U385" s="579"/>
      <c r="V385" s="572"/>
      <c r="W385" s="582"/>
      <c r="X385" s="575"/>
      <c r="Y385" s="580"/>
      <c r="Z385" s="580"/>
      <c r="AA385" s="567" t="str">
        <f t="shared" si="42"/>
        <v>No hay ejecución</v>
      </c>
      <c r="AB385" s="568" t="str">
        <f t="shared" si="43"/>
        <v>NA</v>
      </c>
      <c r="AC385" s="575"/>
      <c r="AD385" s="575"/>
      <c r="AE385" s="575"/>
      <c r="AF385" s="567" t="str">
        <f t="shared" si="38"/>
        <v>No hay ejecución</v>
      </c>
      <c r="AG385" s="568" t="str">
        <f t="shared" si="39"/>
        <v>NA</v>
      </c>
      <c r="AH385" s="575"/>
      <c r="AI385" s="575"/>
      <c r="AJ385" s="575"/>
      <c r="AK385" s="576"/>
      <c r="AL385" s="576"/>
      <c r="AM385" s="575"/>
      <c r="AN385" s="575"/>
      <c r="AO385" s="575"/>
      <c r="AP385" s="575"/>
      <c r="AQ385" s="575"/>
    </row>
    <row r="386" spans="1:43" ht="35.25" customHeight="1" thickTop="1" thickBot="1">
      <c r="A386" s="563">
        <v>22.1</v>
      </c>
      <c r="B386" s="564"/>
      <c r="C386" s="564"/>
      <c r="D386" s="564"/>
      <c r="E386" s="564"/>
      <c r="F386" s="577" t="s">
        <v>1381</v>
      </c>
      <c r="G386" s="578">
        <v>0</v>
      </c>
      <c r="H386" s="578">
        <v>0</v>
      </c>
      <c r="I386" s="567" t="str">
        <f t="shared" si="40"/>
        <v>No hay Programación</v>
      </c>
      <c r="J386" s="568" t="str">
        <f t="shared" si="41"/>
        <v>De acuerdo con lo programado</v>
      </c>
      <c r="K386" s="578"/>
      <c r="L386" s="581"/>
      <c r="M386" s="579"/>
      <c r="N386" s="572"/>
      <c r="O386" s="582"/>
      <c r="P386" s="581"/>
      <c r="Q386" s="579"/>
      <c r="R386" s="572"/>
      <c r="S386" s="582"/>
      <c r="T386" s="583"/>
      <c r="U386" s="579"/>
      <c r="V386" s="572"/>
      <c r="W386" s="582"/>
      <c r="X386" s="575"/>
      <c r="Y386" s="580">
        <v>0</v>
      </c>
      <c r="Z386" s="580">
        <v>0</v>
      </c>
      <c r="AA386" s="567" t="str">
        <f t="shared" si="42"/>
        <v>No hay Programación</v>
      </c>
      <c r="AB386" s="568" t="str">
        <f t="shared" si="43"/>
        <v>De acuerdo con lo programado</v>
      </c>
      <c r="AC386" s="575"/>
      <c r="AD386" s="575">
        <v>0</v>
      </c>
      <c r="AE386" s="575">
        <v>0</v>
      </c>
      <c r="AF386" s="567" t="str">
        <f t="shared" si="38"/>
        <v>No hay Programación</v>
      </c>
      <c r="AG386" s="568" t="str">
        <f t="shared" si="39"/>
        <v>De acuerdo con lo programado</v>
      </c>
      <c r="AH386" s="575"/>
      <c r="AI386" s="575"/>
      <c r="AJ386" s="575"/>
      <c r="AK386" s="576"/>
      <c r="AL386" s="576"/>
      <c r="AM386" s="575"/>
      <c r="AN386" s="575"/>
      <c r="AO386" s="575"/>
      <c r="AP386" s="575"/>
      <c r="AQ386" s="575"/>
    </row>
    <row r="387" spans="1:43" ht="35.25" customHeight="1" thickTop="1" thickBot="1">
      <c r="A387" s="563">
        <v>22.1</v>
      </c>
      <c r="B387" s="564"/>
      <c r="C387" s="564"/>
      <c r="D387" s="564"/>
      <c r="E387" s="564"/>
      <c r="F387" s="577" t="s">
        <v>1381</v>
      </c>
      <c r="G387" s="578">
        <v>0</v>
      </c>
      <c r="H387" s="578">
        <v>0</v>
      </c>
      <c r="I387" s="567" t="str">
        <f t="shared" si="40"/>
        <v>No hay Programación</v>
      </c>
      <c r="J387" s="568" t="str">
        <f t="shared" si="41"/>
        <v>De acuerdo con lo programado</v>
      </c>
      <c r="K387" s="578"/>
      <c r="L387" s="581"/>
      <c r="M387" s="579"/>
      <c r="N387" s="572"/>
      <c r="O387" s="582"/>
      <c r="P387" s="581"/>
      <c r="Q387" s="579"/>
      <c r="R387" s="572"/>
      <c r="S387" s="582"/>
      <c r="T387" s="583"/>
      <c r="U387" s="579"/>
      <c r="V387" s="572"/>
      <c r="W387" s="582"/>
      <c r="X387" s="575"/>
      <c r="Y387" s="580">
        <v>0</v>
      </c>
      <c r="Z387" s="580">
        <v>0</v>
      </c>
      <c r="AA387" s="567" t="str">
        <f t="shared" si="42"/>
        <v>No hay Programación</v>
      </c>
      <c r="AB387" s="568" t="str">
        <f t="shared" si="43"/>
        <v>De acuerdo con lo programado</v>
      </c>
      <c r="AC387" s="575"/>
      <c r="AD387" s="575">
        <v>0</v>
      </c>
      <c r="AE387" s="575">
        <v>0</v>
      </c>
      <c r="AF387" s="567" t="str">
        <f t="shared" si="38"/>
        <v>No hay Programación</v>
      </c>
      <c r="AG387" s="568" t="str">
        <f t="shared" si="39"/>
        <v>De acuerdo con lo programado</v>
      </c>
      <c r="AH387" s="575"/>
      <c r="AI387" s="575"/>
      <c r="AJ387" s="575"/>
      <c r="AK387" s="576"/>
      <c r="AL387" s="576"/>
      <c r="AM387" s="575"/>
      <c r="AN387" s="575"/>
      <c r="AO387" s="575"/>
      <c r="AP387" s="575"/>
      <c r="AQ387" s="575"/>
    </row>
    <row r="388" spans="1:43" ht="35.25" customHeight="1" thickTop="1" thickBot="1">
      <c r="A388" s="563">
        <v>23</v>
      </c>
      <c r="B388" s="564"/>
      <c r="C388" s="564"/>
      <c r="D388" s="564"/>
      <c r="E388" s="564"/>
      <c r="F388" s="565" t="s">
        <v>1382</v>
      </c>
      <c r="G388" s="566"/>
      <c r="H388" s="566"/>
      <c r="I388" s="567" t="str">
        <f t="shared" si="40"/>
        <v>No hay ejecución</v>
      </c>
      <c r="J388" s="568" t="str">
        <f t="shared" si="41"/>
        <v>NA</v>
      </c>
      <c r="K388" s="569"/>
      <c r="L388" s="581"/>
      <c r="M388" s="579"/>
      <c r="N388" s="572"/>
      <c r="O388" s="582"/>
      <c r="P388" s="581"/>
      <c r="Q388" s="579"/>
      <c r="R388" s="572"/>
      <c r="S388" s="582"/>
      <c r="T388" s="583"/>
      <c r="U388" s="579"/>
      <c r="V388" s="572"/>
      <c r="W388" s="582"/>
      <c r="X388" s="575"/>
      <c r="Y388" s="580"/>
      <c r="Z388" s="580"/>
      <c r="AA388" s="567" t="str">
        <f t="shared" si="42"/>
        <v>No hay ejecución</v>
      </c>
      <c r="AB388" s="568" t="str">
        <f t="shared" si="43"/>
        <v>NA</v>
      </c>
      <c r="AC388" s="575"/>
      <c r="AD388" s="575"/>
      <c r="AE388" s="575"/>
      <c r="AF388" s="567" t="str">
        <f t="shared" si="38"/>
        <v>No hay ejecución</v>
      </c>
      <c r="AG388" s="568" t="str">
        <f t="shared" si="39"/>
        <v>NA</v>
      </c>
      <c r="AH388" s="575"/>
      <c r="AI388" s="575"/>
      <c r="AJ388" s="575"/>
      <c r="AK388" s="576"/>
      <c r="AL388" s="576"/>
      <c r="AM388" s="575"/>
      <c r="AN388" s="575"/>
      <c r="AO388" s="575"/>
      <c r="AP388" s="575"/>
      <c r="AQ388" s="575"/>
    </row>
    <row r="389" spans="1:43" ht="35.25" customHeight="1" thickTop="1" thickBot="1">
      <c r="A389" s="563">
        <v>23.1</v>
      </c>
      <c r="B389" s="564"/>
      <c r="C389" s="564"/>
      <c r="D389" s="564"/>
      <c r="E389" s="564"/>
      <c r="F389" s="577" t="s">
        <v>1383</v>
      </c>
      <c r="G389" s="578">
        <v>0</v>
      </c>
      <c r="H389" s="578">
        <v>0</v>
      </c>
      <c r="I389" s="567" t="str">
        <f t="shared" si="40"/>
        <v>No hay Programación</v>
      </c>
      <c r="J389" s="568" t="str">
        <f t="shared" si="41"/>
        <v>De acuerdo con lo programado</v>
      </c>
      <c r="K389" s="578"/>
      <c r="L389" s="581"/>
      <c r="M389" s="579"/>
      <c r="N389" s="572"/>
      <c r="O389" s="582"/>
      <c r="P389" s="581"/>
      <c r="Q389" s="579"/>
      <c r="R389" s="572"/>
      <c r="S389" s="582"/>
      <c r="T389" s="583"/>
      <c r="U389" s="579"/>
      <c r="V389" s="572"/>
      <c r="W389" s="582"/>
      <c r="X389" s="575"/>
      <c r="Y389" s="580">
        <v>0</v>
      </c>
      <c r="Z389" s="580">
        <v>0</v>
      </c>
      <c r="AA389" s="567" t="str">
        <f t="shared" si="42"/>
        <v>No hay Programación</v>
      </c>
      <c r="AB389" s="568" t="str">
        <f t="shared" si="43"/>
        <v>De acuerdo con lo programado</v>
      </c>
      <c r="AC389" s="575"/>
      <c r="AD389" s="575">
        <v>0</v>
      </c>
      <c r="AE389" s="575">
        <v>0</v>
      </c>
      <c r="AF389" s="567" t="str">
        <f t="shared" si="38"/>
        <v>No hay Programación</v>
      </c>
      <c r="AG389" s="568" t="str">
        <f t="shared" si="39"/>
        <v>De acuerdo con lo programado</v>
      </c>
      <c r="AH389" s="575"/>
      <c r="AI389" s="575"/>
      <c r="AJ389" s="575"/>
      <c r="AK389" s="576"/>
      <c r="AL389" s="576"/>
      <c r="AM389" s="575"/>
      <c r="AN389" s="575"/>
      <c r="AO389" s="575"/>
      <c r="AP389" s="575"/>
      <c r="AQ389" s="575"/>
    </row>
    <row r="390" spans="1:43" ht="35.25" customHeight="1" thickTop="1" thickBot="1">
      <c r="A390" s="563">
        <v>23.1</v>
      </c>
      <c r="B390" s="564"/>
      <c r="C390" s="564"/>
      <c r="D390" s="564"/>
      <c r="E390" s="564"/>
      <c r="F390" s="577" t="s">
        <v>1383</v>
      </c>
      <c r="G390" s="578">
        <v>0</v>
      </c>
      <c r="H390" s="578">
        <v>0</v>
      </c>
      <c r="I390" s="567" t="str">
        <f t="shared" si="40"/>
        <v>No hay Programación</v>
      </c>
      <c r="J390" s="568" t="str">
        <f t="shared" si="41"/>
        <v>De acuerdo con lo programado</v>
      </c>
      <c r="K390" s="578"/>
      <c r="L390" s="581"/>
      <c r="M390" s="579"/>
      <c r="N390" s="572"/>
      <c r="O390" s="582"/>
      <c r="P390" s="581"/>
      <c r="Q390" s="579"/>
      <c r="R390" s="572"/>
      <c r="S390" s="582"/>
      <c r="T390" s="583"/>
      <c r="U390" s="579"/>
      <c r="V390" s="572"/>
      <c r="W390" s="582"/>
      <c r="X390" s="575"/>
      <c r="Y390" s="580">
        <v>0</v>
      </c>
      <c r="Z390" s="580">
        <v>0</v>
      </c>
      <c r="AA390" s="567" t="str">
        <f t="shared" si="42"/>
        <v>No hay Programación</v>
      </c>
      <c r="AB390" s="568" t="str">
        <f t="shared" si="43"/>
        <v>De acuerdo con lo programado</v>
      </c>
      <c r="AC390" s="575"/>
      <c r="AD390" s="575">
        <v>0</v>
      </c>
      <c r="AE390" s="575">
        <v>0</v>
      </c>
      <c r="AF390" s="567" t="str">
        <f t="shared" si="38"/>
        <v>No hay Programación</v>
      </c>
      <c r="AG390" s="568" t="str">
        <f t="shared" si="39"/>
        <v>De acuerdo con lo programado</v>
      </c>
      <c r="AH390" s="575"/>
      <c r="AI390" s="575"/>
      <c r="AJ390" s="575"/>
      <c r="AK390" s="576"/>
      <c r="AL390" s="576"/>
      <c r="AM390" s="575"/>
      <c r="AN390" s="575"/>
      <c r="AO390" s="575"/>
      <c r="AP390" s="575"/>
      <c r="AQ390" s="575"/>
    </row>
    <row r="391" spans="1:43" ht="35.25" customHeight="1" thickTop="1" thickBot="1">
      <c r="A391" s="563">
        <v>24</v>
      </c>
      <c r="B391" s="564"/>
      <c r="C391" s="564"/>
      <c r="D391" s="564"/>
      <c r="E391" s="564"/>
      <c r="F391" s="565" t="s">
        <v>1384</v>
      </c>
      <c r="G391" s="566">
        <v>50</v>
      </c>
      <c r="H391" s="566">
        <v>55</v>
      </c>
      <c r="I391" s="567">
        <f t="shared" si="40"/>
        <v>1.1000000000000001</v>
      </c>
      <c r="J391" s="568" t="str">
        <f t="shared" si="41"/>
        <v>De acuerdo con lo programado</v>
      </c>
      <c r="K391" s="569"/>
      <c r="L391" s="581"/>
      <c r="M391" s="579"/>
      <c r="N391" s="572"/>
      <c r="O391" s="582"/>
      <c r="P391" s="581"/>
      <c r="Q391" s="579"/>
      <c r="R391" s="572"/>
      <c r="S391" s="582"/>
      <c r="T391" s="583"/>
      <c r="U391" s="579"/>
      <c r="V391" s="572"/>
      <c r="W391" s="582"/>
      <c r="X391" s="575"/>
      <c r="Y391" s="580">
        <v>49</v>
      </c>
      <c r="Z391" s="580">
        <v>55</v>
      </c>
      <c r="AA391" s="567">
        <f t="shared" si="42"/>
        <v>1.1224489795918366</v>
      </c>
      <c r="AB391" s="568" t="str">
        <f t="shared" si="43"/>
        <v>De acuerdo con lo programado</v>
      </c>
      <c r="AC391" s="575"/>
      <c r="AD391" s="575"/>
      <c r="AE391" s="575"/>
      <c r="AF391" s="567" t="str">
        <f t="shared" ref="AF391:AF429" si="44">IF(AE391="","No hay ejecución",IF(AND(AD391=0),"No hay Programación", AE391/AD391))</f>
        <v>No hay ejecución</v>
      </c>
      <c r="AG391" s="568" t="str">
        <f t="shared" ref="AG391:AG429" si="45">IF(AF391="No hay ejecución","NA",IF(AF391&gt;=90%,"De acuerdo con lo programado",IF(AF391&gt;=51%,"Atraso Leve",IF(AF391&lt;=50%,"En riesgo cumplimiento"))))</f>
        <v>NA</v>
      </c>
      <c r="AH391" s="575"/>
      <c r="AI391" s="575"/>
      <c r="AJ391" s="575"/>
      <c r="AK391" s="576"/>
      <c r="AL391" s="576"/>
      <c r="AM391" s="575"/>
      <c r="AN391" s="575"/>
      <c r="AO391" s="575"/>
      <c r="AP391" s="575"/>
      <c r="AQ391" s="575"/>
    </row>
    <row r="392" spans="1:43" ht="35.25" customHeight="1" thickTop="1" thickBot="1">
      <c r="A392" s="563">
        <v>24.1</v>
      </c>
      <c r="B392" s="564"/>
      <c r="C392" s="564"/>
      <c r="D392" s="564"/>
      <c r="E392" s="564"/>
      <c r="F392" s="594" t="s">
        <v>1384</v>
      </c>
      <c r="G392" s="662">
        <v>0</v>
      </c>
      <c r="H392" s="662">
        <v>0</v>
      </c>
      <c r="I392" s="567" t="str">
        <f t="shared" si="40"/>
        <v>No hay Programación</v>
      </c>
      <c r="J392" s="568" t="str">
        <f t="shared" si="41"/>
        <v>De acuerdo con lo programado</v>
      </c>
      <c r="K392" s="662"/>
      <c r="L392" s="581"/>
      <c r="M392" s="579"/>
      <c r="N392" s="572"/>
      <c r="O392" s="582"/>
      <c r="P392" s="581"/>
      <c r="Q392" s="579"/>
      <c r="R392" s="572"/>
      <c r="S392" s="582"/>
      <c r="T392" s="583"/>
      <c r="U392" s="579"/>
      <c r="V392" s="572"/>
      <c r="W392" s="582"/>
      <c r="X392" s="575"/>
      <c r="Y392" s="580">
        <v>0</v>
      </c>
      <c r="Z392" s="580">
        <v>0</v>
      </c>
      <c r="AA392" s="567" t="str">
        <f t="shared" si="42"/>
        <v>No hay Programación</v>
      </c>
      <c r="AB392" s="568" t="str">
        <f t="shared" si="43"/>
        <v>De acuerdo con lo programado</v>
      </c>
      <c r="AC392" s="575"/>
      <c r="AD392" s="575">
        <v>10</v>
      </c>
      <c r="AE392" s="575">
        <v>10</v>
      </c>
      <c r="AF392" s="567">
        <f t="shared" si="44"/>
        <v>1</v>
      </c>
      <c r="AG392" s="568" t="str">
        <f t="shared" si="45"/>
        <v>De acuerdo con lo programado</v>
      </c>
      <c r="AH392" s="575"/>
      <c r="AI392" s="575"/>
      <c r="AJ392" s="575"/>
      <c r="AK392" s="576"/>
      <c r="AL392" s="576"/>
      <c r="AM392" s="575"/>
      <c r="AN392" s="575"/>
      <c r="AO392" s="575"/>
      <c r="AP392" s="575"/>
      <c r="AQ392" s="575"/>
    </row>
    <row r="393" spans="1:43" ht="35.25" customHeight="1" thickTop="1" thickBot="1">
      <c r="A393" s="563">
        <v>24.1</v>
      </c>
      <c r="B393" s="564"/>
      <c r="C393" s="564"/>
      <c r="D393" s="564"/>
      <c r="E393" s="564"/>
      <c r="F393" s="594" t="s">
        <v>1384</v>
      </c>
      <c r="G393" s="662">
        <v>0</v>
      </c>
      <c r="H393" s="662">
        <v>0</v>
      </c>
      <c r="I393" s="567" t="str">
        <f t="shared" si="40"/>
        <v>No hay Programación</v>
      </c>
      <c r="J393" s="568" t="str">
        <f t="shared" si="41"/>
        <v>De acuerdo con lo programado</v>
      </c>
      <c r="K393" s="662"/>
      <c r="L393" s="581"/>
      <c r="M393" s="579"/>
      <c r="N393" s="572"/>
      <c r="O393" s="582"/>
      <c r="P393" s="581"/>
      <c r="Q393" s="579"/>
      <c r="R393" s="572"/>
      <c r="S393" s="582"/>
      <c r="T393" s="583"/>
      <c r="U393" s="579"/>
      <c r="V393" s="572"/>
      <c r="W393" s="582"/>
      <c r="X393" s="575"/>
      <c r="Y393" s="580">
        <v>0</v>
      </c>
      <c r="Z393" s="580">
        <v>0</v>
      </c>
      <c r="AA393" s="567" t="str">
        <f t="shared" si="42"/>
        <v>No hay Programación</v>
      </c>
      <c r="AB393" s="568" t="str">
        <f t="shared" si="43"/>
        <v>De acuerdo con lo programado</v>
      </c>
      <c r="AC393" s="575"/>
      <c r="AD393" s="575">
        <v>5</v>
      </c>
      <c r="AE393" s="575">
        <v>5</v>
      </c>
      <c r="AF393" s="567">
        <f t="shared" si="44"/>
        <v>1</v>
      </c>
      <c r="AG393" s="568" t="str">
        <f t="shared" si="45"/>
        <v>De acuerdo con lo programado</v>
      </c>
      <c r="AH393" s="575"/>
      <c r="AI393" s="575"/>
      <c r="AJ393" s="575"/>
      <c r="AK393" s="576"/>
      <c r="AL393" s="576"/>
      <c r="AM393" s="575"/>
      <c r="AN393" s="575"/>
      <c r="AO393" s="575"/>
      <c r="AP393" s="575"/>
      <c r="AQ393" s="575"/>
    </row>
    <row r="394" spans="1:43" ht="35.25" customHeight="1" thickTop="1" thickBot="1">
      <c r="A394" s="563">
        <v>24.1</v>
      </c>
      <c r="B394" s="564"/>
      <c r="C394" s="564"/>
      <c r="D394" s="564"/>
      <c r="E394" s="564"/>
      <c r="F394" s="594" t="s">
        <v>1384</v>
      </c>
      <c r="G394" s="662">
        <v>0</v>
      </c>
      <c r="H394" s="662">
        <v>0</v>
      </c>
      <c r="I394" s="567" t="str">
        <f t="shared" si="40"/>
        <v>No hay Programación</v>
      </c>
      <c r="J394" s="568" t="str">
        <f t="shared" si="41"/>
        <v>De acuerdo con lo programado</v>
      </c>
      <c r="K394" s="662"/>
      <c r="L394" s="581"/>
      <c r="M394" s="579"/>
      <c r="N394" s="572"/>
      <c r="O394" s="582"/>
      <c r="P394" s="581"/>
      <c r="Q394" s="579"/>
      <c r="R394" s="572"/>
      <c r="S394" s="582"/>
      <c r="T394" s="583"/>
      <c r="U394" s="579"/>
      <c r="V394" s="572"/>
      <c r="W394" s="582"/>
      <c r="X394" s="575"/>
      <c r="Y394" s="580">
        <v>0</v>
      </c>
      <c r="Z394" s="580">
        <v>0</v>
      </c>
      <c r="AA394" s="567" t="str">
        <f t="shared" si="42"/>
        <v>No hay Programación</v>
      </c>
      <c r="AB394" s="568" t="str">
        <f t="shared" si="43"/>
        <v>De acuerdo con lo programado</v>
      </c>
      <c r="AC394" s="575"/>
      <c r="AD394" s="575">
        <v>5</v>
      </c>
      <c r="AE394" s="575">
        <v>5</v>
      </c>
      <c r="AF394" s="567">
        <f t="shared" si="44"/>
        <v>1</v>
      </c>
      <c r="AG394" s="568" t="str">
        <f t="shared" si="45"/>
        <v>De acuerdo con lo programado</v>
      </c>
      <c r="AH394" s="575"/>
      <c r="AI394" s="575"/>
      <c r="AJ394" s="575"/>
      <c r="AK394" s="576"/>
      <c r="AL394" s="576"/>
      <c r="AM394" s="575"/>
      <c r="AN394" s="575"/>
      <c r="AO394" s="575"/>
      <c r="AP394" s="575"/>
      <c r="AQ394" s="575"/>
    </row>
    <row r="395" spans="1:43" ht="35.25" customHeight="1" thickTop="1" thickBot="1">
      <c r="A395" s="563">
        <v>24.1</v>
      </c>
      <c r="B395" s="564"/>
      <c r="C395" s="564"/>
      <c r="D395" s="564"/>
      <c r="E395" s="564"/>
      <c r="F395" s="594" t="s">
        <v>1384</v>
      </c>
      <c r="G395" s="662">
        <v>0</v>
      </c>
      <c r="H395" s="662">
        <v>0</v>
      </c>
      <c r="I395" s="567" t="str">
        <f t="shared" si="40"/>
        <v>No hay Programación</v>
      </c>
      <c r="J395" s="568" t="str">
        <f t="shared" si="41"/>
        <v>De acuerdo con lo programado</v>
      </c>
      <c r="K395" s="662"/>
      <c r="L395" s="581"/>
      <c r="M395" s="579"/>
      <c r="N395" s="572"/>
      <c r="O395" s="582"/>
      <c r="P395" s="581"/>
      <c r="Q395" s="579"/>
      <c r="R395" s="572"/>
      <c r="S395" s="582"/>
      <c r="T395" s="583"/>
      <c r="U395" s="579"/>
      <c r="V395" s="572"/>
      <c r="W395" s="582"/>
      <c r="X395" s="575"/>
      <c r="Y395" s="580">
        <v>0</v>
      </c>
      <c r="Z395" s="580">
        <v>0</v>
      </c>
      <c r="AA395" s="567" t="str">
        <f t="shared" si="42"/>
        <v>No hay Programación</v>
      </c>
      <c r="AB395" s="568" t="str">
        <f t="shared" si="43"/>
        <v>De acuerdo con lo programado</v>
      </c>
      <c r="AC395" s="575"/>
      <c r="AD395" s="575">
        <v>5</v>
      </c>
      <c r="AE395" s="575">
        <v>5</v>
      </c>
      <c r="AF395" s="567">
        <f t="shared" si="44"/>
        <v>1</v>
      </c>
      <c r="AG395" s="568" t="str">
        <f t="shared" si="45"/>
        <v>De acuerdo con lo programado</v>
      </c>
      <c r="AH395" s="575"/>
      <c r="AI395" s="575"/>
      <c r="AJ395" s="575"/>
      <c r="AK395" s="576"/>
      <c r="AL395" s="576"/>
      <c r="AM395" s="575"/>
      <c r="AN395" s="575"/>
      <c r="AO395" s="575"/>
      <c r="AP395" s="575"/>
      <c r="AQ395" s="575"/>
    </row>
    <row r="396" spans="1:43" ht="35.25" customHeight="1" thickTop="1" thickBot="1">
      <c r="A396" s="563">
        <v>24.1</v>
      </c>
      <c r="B396" s="564"/>
      <c r="C396" s="564"/>
      <c r="D396" s="564"/>
      <c r="E396" s="564"/>
      <c r="F396" s="594" t="s">
        <v>1384</v>
      </c>
      <c r="G396" s="662">
        <v>0</v>
      </c>
      <c r="H396" s="662">
        <v>0</v>
      </c>
      <c r="I396" s="567" t="str">
        <f t="shared" si="40"/>
        <v>No hay Programación</v>
      </c>
      <c r="J396" s="568" t="str">
        <f t="shared" si="41"/>
        <v>De acuerdo con lo programado</v>
      </c>
      <c r="K396" s="662"/>
      <c r="L396" s="581"/>
      <c r="M396" s="579"/>
      <c r="N396" s="572"/>
      <c r="O396" s="582"/>
      <c r="P396" s="581"/>
      <c r="Q396" s="579"/>
      <c r="R396" s="572"/>
      <c r="S396" s="582"/>
      <c r="T396" s="583"/>
      <c r="U396" s="579"/>
      <c r="V396" s="572"/>
      <c r="W396" s="582"/>
      <c r="X396" s="575"/>
      <c r="Y396" s="580">
        <v>0</v>
      </c>
      <c r="Z396" s="580">
        <v>0</v>
      </c>
      <c r="AA396" s="567" t="str">
        <f t="shared" si="42"/>
        <v>No hay Programación</v>
      </c>
      <c r="AB396" s="568" t="str">
        <f t="shared" si="43"/>
        <v>De acuerdo con lo programado</v>
      </c>
      <c r="AC396" s="575"/>
      <c r="AD396" s="575">
        <v>5</v>
      </c>
      <c r="AE396" s="575">
        <v>5</v>
      </c>
      <c r="AF396" s="567">
        <f t="shared" si="44"/>
        <v>1</v>
      </c>
      <c r="AG396" s="568" t="str">
        <f t="shared" si="45"/>
        <v>De acuerdo con lo programado</v>
      </c>
      <c r="AH396" s="575"/>
      <c r="AI396" s="575"/>
      <c r="AJ396" s="575"/>
      <c r="AK396" s="576"/>
      <c r="AL396" s="576"/>
      <c r="AM396" s="575"/>
      <c r="AN396" s="575"/>
      <c r="AO396" s="575"/>
      <c r="AP396" s="575"/>
      <c r="AQ396" s="575"/>
    </row>
    <row r="397" spans="1:43" ht="35.25" customHeight="1" thickTop="1" thickBot="1">
      <c r="A397" s="563">
        <v>24.1</v>
      </c>
      <c r="B397" s="564"/>
      <c r="C397" s="564"/>
      <c r="D397" s="564"/>
      <c r="E397" s="564"/>
      <c r="F397" s="594" t="s">
        <v>1384</v>
      </c>
      <c r="G397" s="662">
        <v>0</v>
      </c>
      <c r="H397" s="662">
        <v>0</v>
      </c>
      <c r="I397" s="567" t="str">
        <f t="shared" si="40"/>
        <v>No hay Programación</v>
      </c>
      <c r="J397" s="568" t="str">
        <f t="shared" si="41"/>
        <v>De acuerdo con lo programado</v>
      </c>
      <c r="K397" s="662"/>
      <c r="L397" s="581"/>
      <c r="M397" s="579"/>
      <c r="N397" s="572"/>
      <c r="O397" s="582"/>
      <c r="P397" s="581"/>
      <c r="Q397" s="579"/>
      <c r="R397" s="572"/>
      <c r="S397" s="582"/>
      <c r="T397" s="583"/>
      <c r="U397" s="579"/>
      <c r="V397" s="572"/>
      <c r="W397" s="582"/>
      <c r="X397" s="575"/>
      <c r="Y397" s="580">
        <v>0</v>
      </c>
      <c r="Z397" s="580">
        <v>0</v>
      </c>
      <c r="AA397" s="567" t="str">
        <f t="shared" si="42"/>
        <v>No hay Programación</v>
      </c>
      <c r="AB397" s="568" t="str">
        <f t="shared" si="43"/>
        <v>De acuerdo con lo programado</v>
      </c>
      <c r="AC397" s="575"/>
      <c r="AD397" s="575">
        <v>0</v>
      </c>
      <c r="AE397" s="575">
        <v>0</v>
      </c>
      <c r="AF397" s="567" t="str">
        <f t="shared" si="44"/>
        <v>No hay Programación</v>
      </c>
      <c r="AG397" s="568" t="str">
        <f t="shared" si="45"/>
        <v>De acuerdo con lo programado</v>
      </c>
      <c r="AH397" s="575"/>
      <c r="AI397" s="575"/>
      <c r="AJ397" s="575"/>
      <c r="AK397" s="576"/>
      <c r="AL397" s="576"/>
      <c r="AM397" s="575"/>
      <c r="AN397" s="575"/>
      <c r="AO397" s="575"/>
      <c r="AP397" s="575"/>
      <c r="AQ397" s="575"/>
    </row>
    <row r="398" spans="1:43" ht="35.25" customHeight="1" thickTop="1" thickBot="1">
      <c r="A398" s="563">
        <v>25</v>
      </c>
      <c r="B398" s="564"/>
      <c r="C398" s="564"/>
      <c r="D398" s="564"/>
      <c r="E398" s="564"/>
      <c r="F398" s="565" t="s">
        <v>1385</v>
      </c>
      <c r="G398" s="566">
        <v>0</v>
      </c>
      <c r="H398" s="566">
        <v>0</v>
      </c>
      <c r="I398" s="567" t="str">
        <f t="shared" ref="I398:I429" si="46">IF(H398="","No hay ejecución",IF(AND(G398=0),"No hay Programación", H398/G398))</f>
        <v>No hay Programación</v>
      </c>
      <c r="J398" s="568" t="str">
        <f t="shared" ref="J398:J429" si="47">IF(I398="No hay ejecución","NA",IF(I398&gt;=90%,"De acuerdo con lo programado",IF(I398&gt;=51%,"Atraso Leve",IF(I398&lt;=50%,"En riesgo cumplimiento"))))</f>
        <v>De acuerdo con lo programado</v>
      </c>
      <c r="K398" s="569"/>
      <c r="L398" s="581"/>
      <c r="M398" s="579"/>
      <c r="N398" s="572"/>
      <c r="O398" s="582"/>
      <c r="P398" s="581"/>
      <c r="Q398" s="579"/>
      <c r="R398" s="572"/>
      <c r="S398" s="582"/>
      <c r="T398" s="583"/>
      <c r="U398" s="579"/>
      <c r="V398" s="572"/>
      <c r="W398" s="582"/>
      <c r="X398" s="575"/>
      <c r="Y398" s="580">
        <v>0</v>
      </c>
      <c r="Z398" s="580">
        <v>0</v>
      </c>
      <c r="AA398" s="567" t="str">
        <f t="shared" ref="AA398:AA429" si="48">IF(Z398="","No hay ejecución",IF(AND(Y398=0),"No hay Programación", Z398/Y398))</f>
        <v>No hay Programación</v>
      </c>
      <c r="AB398" s="568" t="str">
        <f t="shared" ref="AB398:AB429" si="49">IF(AA398="No hay ejecución","NA",IF(AA398&gt;=90%,"De acuerdo con lo programado",IF(AA398&gt;=51%,"Atraso Leve",IF(AA398&lt;=50%,"En riesgo cumplimiento"))))</f>
        <v>De acuerdo con lo programado</v>
      </c>
      <c r="AC398" s="575"/>
      <c r="AD398" s="575">
        <v>0</v>
      </c>
      <c r="AE398" s="575">
        <v>0</v>
      </c>
      <c r="AF398" s="567" t="str">
        <f t="shared" si="44"/>
        <v>No hay Programación</v>
      </c>
      <c r="AG398" s="568" t="str">
        <f t="shared" si="45"/>
        <v>De acuerdo con lo programado</v>
      </c>
      <c r="AH398" s="575"/>
      <c r="AI398" s="575"/>
      <c r="AJ398" s="575"/>
      <c r="AK398" s="576"/>
      <c r="AL398" s="576"/>
      <c r="AM398" s="575"/>
      <c r="AN398" s="575"/>
      <c r="AO398" s="575"/>
      <c r="AP398" s="575"/>
      <c r="AQ398" s="575"/>
    </row>
    <row r="399" spans="1:43" ht="35.25" customHeight="1" thickTop="1" thickBot="1">
      <c r="A399" s="563">
        <v>25.1</v>
      </c>
      <c r="B399" s="564"/>
      <c r="C399" s="564"/>
      <c r="D399" s="564"/>
      <c r="E399" s="564"/>
      <c r="F399" s="594" t="s">
        <v>1385</v>
      </c>
      <c r="G399" s="662">
        <v>0</v>
      </c>
      <c r="H399" s="662">
        <v>0</v>
      </c>
      <c r="I399" s="567" t="str">
        <f t="shared" si="46"/>
        <v>No hay Programación</v>
      </c>
      <c r="J399" s="568" t="str">
        <f t="shared" si="47"/>
        <v>De acuerdo con lo programado</v>
      </c>
      <c r="K399" s="662"/>
      <c r="L399" s="581"/>
      <c r="M399" s="579"/>
      <c r="N399" s="572"/>
      <c r="O399" s="582"/>
      <c r="P399" s="581"/>
      <c r="Q399" s="579"/>
      <c r="R399" s="572"/>
      <c r="S399" s="582"/>
      <c r="T399" s="583"/>
      <c r="U399" s="579"/>
      <c r="V399" s="572"/>
      <c r="W399" s="582"/>
      <c r="X399" s="575"/>
      <c r="Y399" s="580">
        <v>0</v>
      </c>
      <c r="Z399" s="580">
        <v>0</v>
      </c>
      <c r="AA399" s="567" t="str">
        <f t="shared" si="48"/>
        <v>No hay Programación</v>
      </c>
      <c r="AB399" s="568" t="str">
        <f t="shared" si="49"/>
        <v>De acuerdo con lo programado</v>
      </c>
      <c r="AC399" s="575"/>
      <c r="AD399" s="575">
        <v>0</v>
      </c>
      <c r="AE399" s="575">
        <v>0</v>
      </c>
      <c r="AF399" s="567" t="str">
        <f t="shared" si="44"/>
        <v>No hay Programación</v>
      </c>
      <c r="AG399" s="568" t="str">
        <f t="shared" si="45"/>
        <v>De acuerdo con lo programado</v>
      </c>
      <c r="AH399" s="575"/>
      <c r="AI399" s="575"/>
      <c r="AJ399" s="575"/>
      <c r="AK399" s="576"/>
      <c r="AL399" s="576"/>
      <c r="AM399" s="575"/>
      <c r="AN399" s="575"/>
      <c r="AO399" s="575"/>
      <c r="AP399" s="575"/>
      <c r="AQ399" s="575"/>
    </row>
    <row r="400" spans="1:43" ht="35.25" customHeight="1" thickTop="1" thickBot="1">
      <c r="A400" s="563">
        <v>25.1</v>
      </c>
      <c r="B400" s="564"/>
      <c r="C400" s="564"/>
      <c r="D400" s="564"/>
      <c r="E400" s="564"/>
      <c r="F400" s="594" t="s">
        <v>1385</v>
      </c>
      <c r="G400" s="662">
        <v>0</v>
      </c>
      <c r="H400" s="662">
        <v>0</v>
      </c>
      <c r="I400" s="567" t="str">
        <f t="shared" si="46"/>
        <v>No hay Programación</v>
      </c>
      <c r="J400" s="568" t="str">
        <f t="shared" si="47"/>
        <v>De acuerdo con lo programado</v>
      </c>
      <c r="K400" s="662"/>
      <c r="L400" s="581"/>
      <c r="M400" s="579"/>
      <c r="N400" s="572"/>
      <c r="O400" s="582"/>
      <c r="P400" s="581"/>
      <c r="Q400" s="579"/>
      <c r="R400" s="572"/>
      <c r="S400" s="582"/>
      <c r="T400" s="583"/>
      <c r="U400" s="579"/>
      <c r="V400" s="572"/>
      <c r="W400" s="582"/>
      <c r="X400" s="575"/>
      <c r="Y400" s="580">
        <v>0</v>
      </c>
      <c r="Z400" s="580">
        <v>0</v>
      </c>
      <c r="AA400" s="567" t="str">
        <f t="shared" si="48"/>
        <v>No hay Programación</v>
      </c>
      <c r="AB400" s="568" t="str">
        <f t="shared" si="49"/>
        <v>De acuerdo con lo programado</v>
      </c>
      <c r="AC400" s="575"/>
      <c r="AD400" s="575">
        <v>0</v>
      </c>
      <c r="AE400" s="575">
        <v>0</v>
      </c>
      <c r="AF400" s="567" t="str">
        <f t="shared" si="44"/>
        <v>No hay Programación</v>
      </c>
      <c r="AG400" s="568" t="str">
        <f t="shared" si="45"/>
        <v>De acuerdo con lo programado</v>
      </c>
      <c r="AH400" s="575"/>
      <c r="AI400" s="575"/>
      <c r="AJ400" s="575"/>
      <c r="AK400" s="576"/>
      <c r="AL400" s="576"/>
      <c r="AM400" s="575"/>
      <c r="AN400" s="575"/>
      <c r="AO400" s="575"/>
      <c r="AP400" s="575"/>
      <c r="AQ400" s="575"/>
    </row>
    <row r="401" spans="1:43" ht="35.25" customHeight="1" thickTop="1" thickBot="1">
      <c r="A401" s="563">
        <v>25.1</v>
      </c>
      <c r="B401" s="564"/>
      <c r="C401" s="564"/>
      <c r="D401" s="564"/>
      <c r="E401" s="564"/>
      <c r="F401" s="594" t="s">
        <v>1385</v>
      </c>
      <c r="G401" s="662">
        <v>0</v>
      </c>
      <c r="H401" s="662">
        <v>0</v>
      </c>
      <c r="I401" s="567" t="str">
        <f t="shared" si="46"/>
        <v>No hay Programación</v>
      </c>
      <c r="J401" s="568" t="str">
        <f t="shared" si="47"/>
        <v>De acuerdo con lo programado</v>
      </c>
      <c r="K401" s="662"/>
      <c r="L401" s="581"/>
      <c r="M401" s="579"/>
      <c r="N401" s="572"/>
      <c r="O401" s="582"/>
      <c r="P401" s="581"/>
      <c r="Q401" s="579"/>
      <c r="R401" s="572"/>
      <c r="S401" s="582"/>
      <c r="T401" s="583"/>
      <c r="U401" s="579"/>
      <c r="V401" s="572"/>
      <c r="W401" s="582"/>
      <c r="X401" s="575"/>
      <c r="Y401" s="580">
        <v>0</v>
      </c>
      <c r="Z401" s="580">
        <v>0</v>
      </c>
      <c r="AA401" s="567" t="str">
        <f t="shared" si="48"/>
        <v>No hay Programación</v>
      </c>
      <c r="AB401" s="568" t="str">
        <f t="shared" si="49"/>
        <v>De acuerdo con lo programado</v>
      </c>
      <c r="AC401" s="575"/>
      <c r="AD401" s="575">
        <v>0</v>
      </c>
      <c r="AE401" s="575">
        <v>0</v>
      </c>
      <c r="AF401" s="567" t="str">
        <f t="shared" si="44"/>
        <v>No hay Programación</v>
      </c>
      <c r="AG401" s="568" t="str">
        <f t="shared" si="45"/>
        <v>De acuerdo con lo programado</v>
      </c>
      <c r="AH401" s="575"/>
      <c r="AI401" s="575"/>
      <c r="AJ401" s="575"/>
      <c r="AK401" s="576"/>
      <c r="AL401" s="576"/>
      <c r="AM401" s="575"/>
      <c r="AN401" s="575"/>
      <c r="AO401" s="575"/>
      <c r="AP401" s="575"/>
      <c r="AQ401" s="575"/>
    </row>
    <row r="402" spans="1:43" ht="35.25" customHeight="1" thickTop="1" thickBot="1">
      <c r="A402" s="563">
        <v>25.1</v>
      </c>
      <c r="B402" s="564"/>
      <c r="C402" s="564"/>
      <c r="D402" s="564"/>
      <c r="E402" s="564"/>
      <c r="F402" s="594" t="s">
        <v>1385</v>
      </c>
      <c r="G402" s="662">
        <v>0</v>
      </c>
      <c r="H402" s="662">
        <v>0</v>
      </c>
      <c r="I402" s="567" t="str">
        <f t="shared" si="46"/>
        <v>No hay Programación</v>
      </c>
      <c r="J402" s="568" t="str">
        <f t="shared" si="47"/>
        <v>De acuerdo con lo programado</v>
      </c>
      <c r="K402" s="662"/>
      <c r="L402" s="581"/>
      <c r="M402" s="579"/>
      <c r="N402" s="572"/>
      <c r="O402" s="582"/>
      <c r="P402" s="581"/>
      <c r="Q402" s="579"/>
      <c r="R402" s="572"/>
      <c r="S402" s="582"/>
      <c r="T402" s="583"/>
      <c r="U402" s="579"/>
      <c r="V402" s="572"/>
      <c r="W402" s="582"/>
      <c r="X402" s="575"/>
      <c r="Y402" s="580">
        <v>0</v>
      </c>
      <c r="Z402" s="580">
        <v>0</v>
      </c>
      <c r="AA402" s="567" t="str">
        <f t="shared" si="48"/>
        <v>No hay Programación</v>
      </c>
      <c r="AB402" s="568" t="str">
        <f t="shared" si="49"/>
        <v>De acuerdo con lo programado</v>
      </c>
      <c r="AC402" s="575"/>
      <c r="AD402" s="575">
        <v>0</v>
      </c>
      <c r="AE402" s="575">
        <v>0</v>
      </c>
      <c r="AF402" s="567" t="str">
        <f t="shared" si="44"/>
        <v>No hay Programación</v>
      </c>
      <c r="AG402" s="568" t="str">
        <f t="shared" si="45"/>
        <v>De acuerdo con lo programado</v>
      </c>
      <c r="AH402" s="575"/>
      <c r="AI402" s="575"/>
      <c r="AJ402" s="575"/>
      <c r="AK402" s="576"/>
      <c r="AL402" s="576"/>
      <c r="AM402" s="575"/>
      <c r="AN402" s="575"/>
      <c r="AO402" s="575"/>
      <c r="AP402" s="575"/>
      <c r="AQ402" s="575"/>
    </row>
    <row r="403" spans="1:43" ht="35.25" customHeight="1" thickTop="1" thickBot="1">
      <c r="A403" s="563">
        <v>25.1</v>
      </c>
      <c r="B403" s="564"/>
      <c r="C403" s="564"/>
      <c r="D403" s="564"/>
      <c r="E403" s="564"/>
      <c r="F403" s="594" t="s">
        <v>1385</v>
      </c>
      <c r="G403" s="662">
        <v>0</v>
      </c>
      <c r="H403" s="662">
        <v>0</v>
      </c>
      <c r="I403" s="567" t="str">
        <f t="shared" si="46"/>
        <v>No hay Programación</v>
      </c>
      <c r="J403" s="568" t="str">
        <f t="shared" si="47"/>
        <v>De acuerdo con lo programado</v>
      </c>
      <c r="K403" s="662"/>
      <c r="L403" s="581"/>
      <c r="M403" s="579"/>
      <c r="N403" s="572"/>
      <c r="O403" s="582"/>
      <c r="P403" s="581"/>
      <c r="Q403" s="579"/>
      <c r="R403" s="572"/>
      <c r="S403" s="582"/>
      <c r="T403" s="583"/>
      <c r="U403" s="579"/>
      <c r="V403" s="572"/>
      <c r="W403" s="582"/>
      <c r="X403" s="575"/>
      <c r="Y403" s="580">
        <v>0</v>
      </c>
      <c r="Z403" s="580">
        <v>0</v>
      </c>
      <c r="AA403" s="567" t="str">
        <f t="shared" si="48"/>
        <v>No hay Programación</v>
      </c>
      <c r="AB403" s="568" t="str">
        <f t="shared" si="49"/>
        <v>De acuerdo con lo programado</v>
      </c>
      <c r="AC403" s="575"/>
      <c r="AD403" s="575">
        <v>0</v>
      </c>
      <c r="AE403" s="575">
        <v>0</v>
      </c>
      <c r="AF403" s="567" t="str">
        <f t="shared" si="44"/>
        <v>No hay Programación</v>
      </c>
      <c r="AG403" s="568" t="str">
        <f t="shared" si="45"/>
        <v>De acuerdo con lo programado</v>
      </c>
      <c r="AH403" s="575"/>
      <c r="AI403" s="575"/>
      <c r="AJ403" s="575"/>
      <c r="AK403" s="576"/>
      <c r="AL403" s="576"/>
      <c r="AM403" s="575"/>
      <c r="AN403" s="575"/>
      <c r="AO403" s="575"/>
      <c r="AP403" s="575"/>
      <c r="AQ403" s="575"/>
    </row>
    <row r="404" spans="1:43" ht="35.25" customHeight="1" thickTop="1" thickBot="1">
      <c r="A404" s="563">
        <v>25.2</v>
      </c>
      <c r="B404" s="564"/>
      <c r="C404" s="564"/>
      <c r="D404" s="564"/>
      <c r="E404" s="564"/>
      <c r="F404" s="594" t="s">
        <v>1386</v>
      </c>
      <c r="G404" s="662">
        <v>0</v>
      </c>
      <c r="H404" s="662">
        <v>0</v>
      </c>
      <c r="I404" s="567" t="str">
        <f t="shared" si="46"/>
        <v>No hay Programación</v>
      </c>
      <c r="J404" s="568" t="str">
        <f t="shared" si="47"/>
        <v>De acuerdo con lo programado</v>
      </c>
      <c r="K404" s="662"/>
      <c r="L404" s="581"/>
      <c r="M404" s="579"/>
      <c r="N404" s="572"/>
      <c r="O404" s="582"/>
      <c r="P404" s="581"/>
      <c r="Q404" s="579"/>
      <c r="R404" s="572"/>
      <c r="S404" s="582"/>
      <c r="T404" s="583"/>
      <c r="U404" s="579"/>
      <c r="V404" s="572"/>
      <c r="W404" s="582"/>
      <c r="X404" s="575"/>
      <c r="Y404" s="580">
        <v>0</v>
      </c>
      <c r="Z404" s="580">
        <v>0</v>
      </c>
      <c r="AA404" s="567" t="str">
        <f t="shared" si="48"/>
        <v>No hay Programación</v>
      </c>
      <c r="AB404" s="568" t="str">
        <f t="shared" si="49"/>
        <v>De acuerdo con lo programado</v>
      </c>
      <c r="AC404" s="575"/>
      <c r="AD404" s="575">
        <v>0</v>
      </c>
      <c r="AE404" s="575">
        <v>0</v>
      </c>
      <c r="AF404" s="567" t="str">
        <f t="shared" si="44"/>
        <v>No hay Programación</v>
      </c>
      <c r="AG404" s="568" t="str">
        <f t="shared" si="45"/>
        <v>De acuerdo con lo programado</v>
      </c>
      <c r="AH404" s="575"/>
      <c r="AI404" s="575"/>
      <c r="AJ404" s="575"/>
      <c r="AK404" s="576"/>
      <c r="AL404" s="576"/>
      <c r="AM404" s="575"/>
      <c r="AN404" s="575"/>
      <c r="AO404" s="575"/>
      <c r="AP404" s="575"/>
      <c r="AQ404" s="575"/>
    </row>
    <row r="405" spans="1:43" ht="35.25" customHeight="1" thickTop="1" thickBot="1">
      <c r="A405" s="563">
        <v>25.3</v>
      </c>
      <c r="B405" s="564"/>
      <c r="C405" s="564"/>
      <c r="D405" s="564"/>
      <c r="E405" s="564"/>
      <c r="F405" s="594" t="s">
        <v>1387</v>
      </c>
      <c r="G405" s="662">
        <v>0</v>
      </c>
      <c r="H405" s="662">
        <v>0</v>
      </c>
      <c r="I405" s="567" t="str">
        <f t="shared" si="46"/>
        <v>No hay Programación</v>
      </c>
      <c r="J405" s="568" t="str">
        <f t="shared" si="47"/>
        <v>De acuerdo con lo programado</v>
      </c>
      <c r="K405" s="662"/>
      <c r="L405" s="581"/>
      <c r="M405" s="579"/>
      <c r="N405" s="572"/>
      <c r="O405" s="582"/>
      <c r="P405" s="581"/>
      <c r="Q405" s="579"/>
      <c r="R405" s="572"/>
      <c r="S405" s="582"/>
      <c r="T405" s="583"/>
      <c r="U405" s="579"/>
      <c r="V405" s="572"/>
      <c r="W405" s="582"/>
      <c r="X405" s="575"/>
      <c r="Y405" s="580">
        <v>0</v>
      </c>
      <c r="Z405" s="580">
        <v>0</v>
      </c>
      <c r="AA405" s="567" t="str">
        <f t="shared" si="48"/>
        <v>No hay Programación</v>
      </c>
      <c r="AB405" s="568" t="str">
        <f t="shared" si="49"/>
        <v>De acuerdo con lo programado</v>
      </c>
      <c r="AC405" s="575"/>
      <c r="AD405" s="575">
        <v>0</v>
      </c>
      <c r="AE405" s="575">
        <v>0</v>
      </c>
      <c r="AF405" s="567" t="str">
        <f t="shared" si="44"/>
        <v>No hay Programación</v>
      </c>
      <c r="AG405" s="568" t="str">
        <f t="shared" si="45"/>
        <v>De acuerdo con lo programado</v>
      </c>
      <c r="AH405" s="575"/>
      <c r="AI405" s="575"/>
      <c r="AJ405" s="575"/>
      <c r="AK405" s="576"/>
      <c r="AL405" s="576"/>
      <c r="AM405" s="575"/>
      <c r="AN405" s="575"/>
      <c r="AO405" s="575"/>
      <c r="AP405" s="575"/>
      <c r="AQ405" s="575"/>
    </row>
    <row r="406" spans="1:43" ht="35.25" customHeight="1" thickTop="1" thickBot="1">
      <c r="A406" s="563">
        <v>25.3</v>
      </c>
      <c r="B406" s="564"/>
      <c r="C406" s="564"/>
      <c r="D406" s="564"/>
      <c r="E406" s="564"/>
      <c r="F406" s="594" t="s">
        <v>1387</v>
      </c>
      <c r="G406" s="662">
        <v>0</v>
      </c>
      <c r="H406" s="662">
        <v>0</v>
      </c>
      <c r="I406" s="567" t="str">
        <f t="shared" si="46"/>
        <v>No hay Programación</v>
      </c>
      <c r="J406" s="568" t="str">
        <f t="shared" si="47"/>
        <v>De acuerdo con lo programado</v>
      </c>
      <c r="K406" s="662"/>
      <c r="L406" s="581"/>
      <c r="M406" s="579"/>
      <c r="N406" s="572"/>
      <c r="O406" s="582"/>
      <c r="P406" s="581"/>
      <c r="Q406" s="579"/>
      <c r="R406" s="572"/>
      <c r="S406" s="582"/>
      <c r="T406" s="583"/>
      <c r="U406" s="579"/>
      <c r="V406" s="572"/>
      <c r="W406" s="582"/>
      <c r="X406" s="575"/>
      <c r="Y406" s="580">
        <v>0</v>
      </c>
      <c r="Z406" s="580">
        <v>0</v>
      </c>
      <c r="AA406" s="567" t="str">
        <f t="shared" si="48"/>
        <v>No hay Programación</v>
      </c>
      <c r="AB406" s="568" t="str">
        <f t="shared" si="49"/>
        <v>De acuerdo con lo programado</v>
      </c>
      <c r="AC406" s="575"/>
      <c r="AD406" s="575">
        <v>0</v>
      </c>
      <c r="AE406" s="575">
        <v>0</v>
      </c>
      <c r="AF406" s="567" t="str">
        <f t="shared" si="44"/>
        <v>No hay Programación</v>
      </c>
      <c r="AG406" s="568" t="str">
        <f t="shared" si="45"/>
        <v>De acuerdo con lo programado</v>
      </c>
      <c r="AH406" s="575"/>
      <c r="AI406" s="575"/>
      <c r="AJ406" s="575"/>
      <c r="AK406" s="576"/>
      <c r="AL406" s="576"/>
      <c r="AM406" s="575"/>
      <c r="AN406" s="575"/>
      <c r="AO406" s="575"/>
      <c r="AP406" s="575"/>
      <c r="AQ406" s="575"/>
    </row>
    <row r="407" spans="1:43" ht="35.25" customHeight="1" thickTop="1" thickBot="1">
      <c r="A407" s="563">
        <v>25.3</v>
      </c>
      <c r="B407" s="564"/>
      <c r="C407" s="564"/>
      <c r="D407" s="564"/>
      <c r="E407" s="564"/>
      <c r="F407" s="594" t="s">
        <v>1387</v>
      </c>
      <c r="G407" s="662">
        <v>0</v>
      </c>
      <c r="H407" s="662">
        <v>0</v>
      </c>
      <c r="I407" s="567" t="str">
        <f t="shared" si="46"/>
        <v>No hay Programación</v>
      </c>
      <c r="J407" s="568" t="str">
        <f t="shared" si="47"/>
        <v>De acuerdo con lo programado</v>
      </c>
      <c r="K407" s="662"/>
      <c r="L407" s="581"/>
      <c r="M407" s="579"/>
      <c r="N407" s="572"/>
      <c r="O407" s="582"/>
      <c r="P407" s="581"/>
      <c r="Q407" s="579"/>
      <c r="R407" s="572"/>
      <c r="S407" s="582"/>
      <c r="T407" s="583"/>
      <c r="U407" s="579"/>
      <c r="V407" s="572"/>
      <c r="W407" s="582"/>
      <c r="X407" s="575"/>
      <c r="Y407" s="580">
        <v>0</v>
      </c>
      <c r="Z407" s="580">
        <v>0</v>
      </c>
      <c r="AA407" s="567" t="str">
        <f t="shared" si="48"/>
        <v>No hay Programación</v>
      </c>
      <c r="AB407" s="568" t="str">
        <f t="shared" si="49"/>
        <v>De acuerdo con lo programado</v>
      </c>
      <c r="AC407" s="575"/>
      <c r="AD407" s="575">
        <v>0</v>
      </c>
      <c r="AE407" s="575">
        <v>0</v>
      </c>
      <c r="AF407" s="567" t="str">
        <f t="shared" si="44"/>
        <v>No hay Programación</v>
      </c>
      <c r="AG407" s="568" t="str">
        <f t="shared" si="45"/>
        <v>De acuerdo con lo programado</v>
      </c>
      <c r="AH407" s="575"/>
      <c r="AI407" s="575"/>
      <c r="AJ407" s="575"/>
      <c r="AK407" s="576"/>
      <c r="AL407" s="576"/>
      <c r="AM407" s="575"/>
      <c r="AN407" s="575"/>
      <c r="AO407" s="575"/>
      <c r="AP407" s="575"/>
      <c r="AQ407" s="575"/>
    </row>
    <row r="408" spans="1:43" ht="35.25" customHeight="1" thickTop="1" thickBot="1">
      <c r="A408" s="563">
        <v>26</v>
      </c>
      <c r="B408" s="564"/>
      <c r="C408" s="564"/>
      <c r="D408" s="564"/>
      <c r="E408" s="564"/>
      <c r="F408" s="596" t="s">
        <v>1388</v>
      </c>
      <c r="G408" s="662">
        <v>0</v>
      </c>
      <c r="H408" s="662">
        <v>0</v>
      </c>
      <c r="I408" s="567" t="str">
        <f t="shared" si="46"/>
        <v>No hay Programación</v>
      </c>
      <c r="J408" s="568" t="str">
        <f t="shared" si="47"/>
        <v>De acuerdo con lo programado</v>
      </c>
      <c r="K408" s="663"/>
      <c r="L408" s="575"/>
      <c r="M408" s="575"/>
      <c r="N408" s="575"/>
      <c r="O408" s="575"/>
      <c r="P408" s="575"/>
      <c r="Q408" s="575"/>
      <c r="R408" s="575"/>
      <c r="S408" s="575"/>
      <c r="T408" s="575"/>
      <c r="U408" s="575"/>
      <c r="V408" s="575"/>
      <c r="W408" s="575"/>
      <c r="X408" s="575"/>
      <c r="Y408" s="580">
        <v>0</v>
      </c>
      <c r="Z408" s="580">
        <v>0</v>
      </c>
      <c r="AA408" s="567" t="str">
        <f t="shared" si="48"/>
        <v>No hay Programación</v>
      </c>
      <c r="AB408" s="568" t="str">
        <f t="shared" si="49"/>
        <v>De acuerdo con lo programado</v>
      </c>
      <c r="AC408" s="575"/>
      <c r="AD408" s="575"/>
      <c r="AE408" s="575"/>
      <c r="AF408" s="567" t="str">
        <f t="shared" si="44"/>
        <v>No hay ejecución</v>
      </c>
      <c r="AG408" s="568" t="str">
        <f t="shared" si="45"/>
        <v>NA</v>
      </c>
      <c r="AH408" s="575"/>
      <c r="AI408" s="575"/>
      <c r="AJ408" s="575"/>
      <c r="AK408" s="576"/>
      <c r="AL408" s="576"/>
      <c r="AM408" s="575"/>
      <c r="AN408" s="575"/>
      <c r="AO408" s="575"/>
      <c r="AP408" s="575"/>
      <c r="AQ408" s="575"/>
    </row>
    <row r="409" spans="1:43" ht="35.25" customHeight="1" thickTop="1" thickBot="1">
      <c r="A409" s="563">
        <v>26.1</v>
      </c>
      <c r="B409" s="564"/>
      <c r="C409" s="564"/>
      <c r="D409" s="564"/>
      <c r="E409" s="564"/>
      <c r="F409" s="599" t="s">
        <v>1389</v>
      </c>
      <c r="G409" s="662">
        <v>0</v>
      </c>
      <c r="H409" s="662">
        <v>0</v>
      </c>
      <c r="I409" s="567" t="str">
        <f t="shared" si="46"/>
        <v>No hay Programación</v>
      </c>
      <c r="J409" s="568" t="str">
        <f t="shared" si="47"/>
        <v>De acuerdo con lo programado</v>
      </c>
      <c r="K409" s="664"/>
      <c r="L409" s="575"/>
      <c r="M409" s="575"/>
      <c r="N409" s="575"/>
      <c r="O409" s="575"/>
      <c r="P409" s="575"/>
      <c r="Q409" s="575"/>
      <c r="R409" s="575"/>
      <c r="S409" s="575"/>
      <c r="T409" s="575"/>
      <c r="U409" s="575"/>
      <c r="V409" s="575"/>
      <c r="W409" s="575"/>
      <c r="X409" s="575"/>
      <c r="Y409" s="580">
        <v>0</v>
      </c>
      <c r="Z409" s="580">
        <v>0</v>
      </c>
      <c r="AA409" s="567" t="str">
        <f t="shared" si="48"/>
        <v>No hay Programación</v>
      </c>
      <c r="AB409" s="568" t="str">
        <f t="shared" si="49"/>
        <v>De acuerdo con lo programado</v>
      </c>
      <c r="AC409" s="575"/>
      <c r="AD409" s="575">
        <v>30</v>
      </c>
      <c r="AE409" s="575">
        <v>25</v>
      </c>
      <c r="AF409" s="567">
        <f t="shared" si="44"/>
        <v>0.83333333333333337</v>
      </c>
      <c r="AG409" s="568" t="str">
        <f t="shared" si="45"/>
        <v>Atraso Leve</v>
      </c>
      <c r="AH409" s="575"/>
      <c r="AI409" s="575"/>
      <c r="AJ409" s="575"/>
      <c r="AK409" s="576"/>
      <c r="AL409" s="576"/>
      <c r="AM409" s="575"/>
      <c r="AN409" s="575"/>
      <c r="AO409" s="575"/>
      <c r="AP409" s="575"/>
      <c r="AQ409" s="575"/>
    </row>
    <row r="410" spans="1:43" ht="35.25" customHeight="1" thickTop="1" thickBot="1">
      <c r="A410" s="563">
        <v>26.2</v>
      </c>
      <c r="B410" s="564"/>
      <c r="C410" s="564"/>
      <c r="D410" s="564"/>
      <c r="E410" s="564"/>
      <c r="F410" s="599" t="s">
        <v>1390</v>
      </c>
      <c r="G410" s="662">
        <v>0</v>
      </c>
      <c r="H410" s="662">
        <v>0</v>
      </c>
      <c r="I410" s="567" t="str">
        <f t="shared" si="46"/>
        <v>No hay Programación</v>
      </c>
      <c r="J410" s="568" t="str">
        <f t="shared" si="47"/>
        <v>De acuerdo con lo programado</v>
      </c>
      <c r="K410" s="664"/>
      <c r="L410" s="575"/>
      <c r="M410" s="575"/>
      <c r="N410" s="575"/>
      <c r="O410" s="575"/>
      <c r="P410" s="575"/>
      <c r="Q410" s="575"/>
      <c r="R410" s="575"/>
      <c r="S410" s="575"/>
      <c r="T410" s="575"/>
      <c r="U410" s="575"/>
      <c r="V410" s="575"/>
      <c r="W410" s="575"/>
      <c r="X410" s="575"/>
      <c r="Y410" s="580">
        <v>0</v>
      </c>
      <c r="Z410" s="580">
        <v>0</v>
      </c>
      <c r="AA410" s="567" t="str">
        <f t="shared" si="48"/>
        <v>No hay Programación</v>
      </c>
      <c r="AB410" s="568" t="str">
        <f t="shared" si="49"/>
        <v>De acuerdo con lo programado</v>
      </c>
      <c r="AC410" s="575"/>
      <c r="AD410" s="575">
        <v>1</v>
      </c>
      <c r="AE410" s="575">
        <v>0</v>
      </c>
      <c r="AF410" s="567">
        <f t="shared" si="44"/>
        <v>0</v>
      </c>
      <c r="AG410" s="568" t="str">
        <f t="shared" si="45"/>
        <v>En riesgo cumplimiento</v>
      </c>
      <c r="AH410" s="575"/>
      <c r="AI410" s="575"/>
      <c r="AJ410" s="575"/>
      <c r="AK410" s="576"/>
      <c r="AL410" s="576"/>
      <c r="AM410" s="575"/>
      <c r="AN410" s="575"/>
      <c r="AO410" s="575"/>
      <c r="AP410" s="575"/>
      <c r="AQ410" s="575"/>
    </row>
    <row r="411" spans="1:43" ht="35.25" customHeight="1" thickTop="1" thickBot="1">
      <c r="A411" s="563">
        <v>26.3</v>
      </c>
      <c r="B411" s="564"/>
      <c r="C411" s="564"/>
      <c r="D411" s="564"/>
      <c r="E411" s="564"/>
      <c r="F411" s="599" t="s">
        <v>1391</v>
      </c>
      <c r="G411" s="662">
        <v>0</v>
      </c>
      <c r="H411" s="662">
        <v>0</v>
      </c>
      <c r="I411" s="567" t="str">
        <f t="shared" si="46"/>
        <v>No hay Programación</v>
      </c>
      <c r="J411" s="568" t="str">
        <f t="shared" si="47"/>
        <v>De acuerdo con lo programado</v>
      </c>
      <c r="K411" s="664"/>
      <c r="L411" s="575"/>
      <c r="M411" s="575"/>
      <c r="N411" s="575"/>
      <c r="O411" s="575"/>
      <c r="P411" s="575"/>
      <c r="Q411" s="575"/>
      <c r="R411" s="575"/>
      <c r="S411" s="575"/>
      <c r="T411" s="575"/>
      <c r="U411" s="575"/>
      <c r="V411" s="575"/>
      <c r="W411" s="575"/>
      <c r="X411" s="575"/>
      <c r="Y411" s="580">
        <v>0</v>
      </c>
      <c r="Z411" s="580">
        <v>0</v>
      </c>
      <c r="AA411" s="567" t="str">
        <f t="shared" si="48"/>
        <v>No hay Programación</v>
      </c>
      <c r="AB411" s="568" t="str">
        <f t="shared" si="49"/>
        <v>De acuerdo con lo programado</v>
      </c>
      <c r="AC411" s="575"/>
      <c r="AD411" s="575">
        <v>1</v>
      </c>
      <c r="AE411" s="575">
        <v>0</v>
      </c>
      <c r="AF411" s="567">
        <f t="shared" si="44"/>
        <v>0</v>
      </c>
      <c r="AG411" s="568" t="str">
        <f t="shared" si="45"/>
        <v>En riesgo cumplimiento</v>
      </c>
      <c r="AH411" s="575"/>
      <c r="AI411" s="575"/>
      <c r="AJ411" s="575"/>
      <c r="AK411" s="576"/>
      <c r="AL411" s="576"/>
      <c r="AM411" s="575"/>
      <c r="AN411" s="575"/>
      <c r="AO411" s="575"/>
      <c r="AP411" s="575"/>
      <c r="AQ411" s="575"/>
    </row>
    <row r="412" spans="1:43" ht="35.25" customHeight="1" thickTop="1" thickBot="1">
      <c r="A412" s="563">
        <v>26.4</v>
      </c>
      <c r="B412" s="564"/>
      <c r="C412" s="564"/>
      <c r="D412" s="564"/>
      <c r="E412" s="564"/>
      <c r="F412" s="599" t="s">
        <v>1392</v>
      </c>
      <c r="G412" s="662">
        <v>0</v>
      </c>
      <c r="H412" s="662">
        <v>0</v>
      </c>
      <c r="I412" s="567" t="str">
        <f t="shared" si="46"/>
        <v>No hay Programación</v>
      </c>
      <c r="J412" s="568" t="str">
        <f t="shared" si="47"/>
        <v>De acuerdo con lo programado</v>
      </c>
      <c r="K412" s="664"/>
      <c r="L412" s="575"/>
      <c r="M412" s="575"/>
      <c r="N412" s="575"/>
      <c r="O412" s="575"/>
      <c r="P412" s="575"/>
      <c r="Q412" s="575"/>
      <c r="R412" s="575"/>
      <c r="S412" s="575"/>
      <c r="T412" s="575"/>
      <c r="U412" s="575"/>
      <c r="V412" s="575"/>
      <c r="W412" s="575"/>
      <c r="X412" s="575"/>
      <c r="Y412" s="580">
        <v>0</v>
      </c>
      <c r="Z412" s="580">
        <v>0</v>
      </c>
      <c r="AA412" s="567" t="str">
        <f t="shared" si="48"/>
        <v>No hay Programación</v>
      </c>
      <c r="AB412" s="568" t="str">
        <f t="shared" si="49"/>
        <v>De acuerdo con lo programado</v>
      </c>
      <c r="AC412" s="575"/>
      <c r="AD412" s="575">
        <v>1</v>
      </c>
      <c r="AE412" s="575">
        <v>0</v>
      </c>
      <c r="AF412" s="567">
        <f t="shared" si="44"/>
        <v>0</v>
      </c>
      <c r="AG412" s="568" t="str">
        <f t="shared" si="45"/>
        <v>En riesgo cumplimiento</v>
      </c>
      <c r="AH412" s="575"/>
      <c r="AI412" s="575"/>
      <c r="AJ412" s="575"/>
      <c r="AK412" s="576"/>
      <c r="AL412" s="576"/>
      <c r="AM412" s="575"/>
      <c r="AN412" s="575"/>
      <c r="AO412" s="575"/>
      <c r="AP412" s="575"/>
      <c r="AQ412" s="575"/>
    </row>
    <row r="413" spans="1:43" ht="35.25" customHeight="1" thickTop="1" thickBot="1">
      <c r="A413" s="563">
        <v>26.5</v>
      </c>
      <c r="B413" s="564"/>
      <c r="C413" s="564"/>
      <c r="D413" s="564"/>
      <c r="E413" s="564"/>
      <c r="F413" s="599" t="s">
        <v>1393</v>
      </c>
      <c r="G413" s="662">
        <v>0</v>
      </c>
      <c r="H413" s="662">
        <v>0</v>
      </c>
      <c r="I413" s="567" t="str">
        <f t="shared" si="46"/>
        <v>No hay Programación</v>
      </c>
      <c r="J413" s="568" t="str">
        <f t="shared" si="47"/>
        <v>De acuerdo con lo programado</v>
      </c>
      <c r="K413" s="664"/>
      <c r="L413" s="575"/>
      <c r="M413" s="575"/>
      <c r="N413" s="575"/>
      <c r="O413" s="575"/>
      <c r="P413" s="575"/>
      <c r="Q413" s="575"/>
      <c r="R413" s="575"/>
      <c r="S413" s="575"/>
      <c r="T413" s="575"/>
      <c r="U413" s="575"/>
      <c r="V413" s="575"/>
      <c r="W413" s="575"/>
      <c r="X413" s="575"/>
      <c r="Y413" s="580">
        <v>0</v>
      </c>
      <c r="Z413" s="580">
        <v>0</v>
      </c>
      <c r="AA413" s="567" t="str">
        <f t="shared" si="48"/>
        <v>No hay Programación</v>
      </c>
      <c r="AB413" s="568" t="str">
        <f t="shared" si="49"/>
        <v>De acuerdo con lo programado</v>
      </c>
      <c r="AC413" s="575"/>
      <c r="AD413" s="575">
        <v>1</v>
      </c>
      <c r="AE413" s="575">
        <v>0</v>
      </c>
      <c r="AF413" s="567">
        <f t="shared" si="44"/>
        <v>0</v>
      </c>
      <c r="AG413" s="568" t="str">
        <f t="shared" si="45"/>
        <v>En riesgo cumplimiento</v>
      </c>
      <c r="AH413" s="575"/>
      <c r="AI413" s="575"/>
      <c r="AJ413" s="575"/>
      <c r="AK413" s="576"/>
      <c r="AL413" s="576"/>
      <c r="AM413" s="575"/>
      <c r="AN413" s="575"/>
      <c r="AO413" s="575"/>
      <c r="AP413" s="575"/>
      <c r="AQ413" s="575"/>
    </row>
    <row r="414" spans="1:43" ht="35.25" customHeight="1" thickTop="1" thickBot="1">
      <c r="A414" s="563">
        <v>26.6</v>
      </c>
      <c r="B414" s="564"/>
      <c r="C414" s="564"/>
      <c r="D414" s="564"/>
      <c r="E414" s="564"/>
      <c r="F414" s="599" t="s">
        <v>1394</v>
      </c>
      <c r="G414" s="662">
        <v>0</v>
      </c>
      <c r="H414" s="662">
        <v>0</v>
      </c>
      <c r="I414" s="567" t="str">
        <f t="shared" si="46"/>
        <v>No hay Programación</v>
      </c>
      <c r="J414" s="568" t="str">
        <f t="shared" si="47"/>
        <v>De acuerdo con lo programado</v>
      </c>
      <c r="K414" s="664"/>
      <c r="L414" s="575"/>
      <c r="M414" s="575"/>
      <c r="N414" s="575"/>
      <c r="O414" s="575"/>
      <c r="P414" s="575"/>
      <c r="Q414" s="575"/>
      <c r="R414" s="575"/>
      <c r="S414" s="575"/>
      <c r="T414" s="575"/>
      <c r="U414" s="575"/>
      <c r="V414" s="575"/>
      <c r="W414" s="575"/>
      <c r="X414" s="575"/>
      <c r="Y414" s="580">
        <v>0</v>
      </c>
      <c r="Z414" s="580">
        <v>0</v>
      </c>
      <c r="AA414" s="567" t="str">
        <f t="shared" si="48"/>
        <v>No hay Programación</v>
      </c>
      <c r="AB414" s="568" t="str">
        <f t="shared" si="49"/>
        <v>De acuerdo con lo programado</v>
      </c>
      <c r="AC414" s="575"/>
      <c r="AD414" s="575">
        <v>1</v>
      </c>
      <c r="AE414" s="575">
        <v>0</v>
      </c>
      <c r="AF414" s="567">
        <f t="shared" si="44"/>
        <v>0</v>
      </c>
      <c r="AG414" s="568" t="str">
        <f t="shared" si="45"/>
        <v>En riesgo cumplimiento</v>
      </c>
      <c r="AH414" s="575"/>
      <c r="AI414" s="575"/>
      <c r="AJ414" s="575"/>
      <c r="AK414" s="576"/>
      <c r="AL414" s="576"/>
      <c r="AM414" s="575"/>
      <c r="AN414" s="575"/>
      <c r="AO414" s="575"/>
      <c r="AP414" s="575"/>
      <c r="AQ414" s="575"/>
    </row>
    <row r="415" spans="1:43" ht="35.25" customHeight="1" thickTop="1" thickBot="1">
      <c r="A415" s="563">
        <v>26.7</v>
      </c>
      <c r="B415" s="564"/>
      <c r="C415" s="564"/>
      <c r="D415" s="564"/>
      <c r="E415" s="564"/>
      <c r="F415" s="599" t="s">
        <v>1395</v>
      </c>
      <c r="G415" s="662">
        <v>0</v>
      </c>
      <c r="H415" s="662">
        <v>0</v>
      </c>
      <c r="I415" s="567" t="str">
        <f t="shared" si="46"/>
        <v>No hay Programación</v>
      </c>
      <c r="J415" s="568" t="str">
        <f t="shared" si="47"/>
        <v>De acuerdo con lo programado</v>
      </c>
      <c r="K415" s="664"/>
      <c r="L415" s="575"/>
      <c r="M415" s="575"/>
      <c r="N415" s="575"/>
      <c r="O415" s="575"/>
      <c r="P415" s="575"/>
      <c r="Q415" s="575"/>
      <c r="R415" s="575"/>
      <c r="S415" s="575"/>
      <c r="T415" s="575"/>
      <c r="U415" s="575"/>
      <c r="V415" s="575"/>
      <c r="W415" s="575"/>
      <c r="X415" s="575"/>
      <c r="Y415" s="580">
        <v>0</v>
      </c>
      <c r="Z415" s="580">
        <v>0</v>
      </c>
      <c r="AA415" s="567" t="str">
        <f t="shared" si="48"/>
        <v>No hay Programación</v>
      </c>
      <c r="AB415" s="568" t="str">
        <f t="shared" si="49"/>
        <v>De acuerdo con lo programado</v>
      </c>
      <c r="AC415" s="575"/>
      <c r="AD415" s="575">
        <v>1</v>
      </c>
      <c r="AE415" s="575">
        <v>0</v>
      </c>
      <c r="AF415" s="567">
        <f t="shared" si="44"/>
        <v>0</v>
      </c>
      <c r="AG415" s="568" t="str">
        <f t="shared" si="45"/>
        <v>En riesgo cumplimiento</v>
      </c>
      <c r="AH415" s="575"/>
      <c r="AI415" s="575"/>
      <c r="AJ415" s="575"/>
      <c r="AK415" s="576"/>
      <c r="AL415" s="576"/>
      <c r="AM415" s="575"/>
      <c r="AN415" s="575"/>
      <c r="AO415" s="575"/>
      <c r="AP415" s="575"/>
      <c r="AQ415" s="575"/>
    </row>
    <row r="416" spans="1:43" ht="35.25" customHeight="1" thickTop="1" thickBot="1">
      <c r="A416" s="563">
        <v>26.8</v>
      </c>
      <c r="B416" s="564"/>
      <c r="C416" s="564"/>
      <c r="D416" s="564"/>
      <c r="E416" s="564"/>
      <c r="F416" s="599" t="s">
        <v>1396</v>
      </c>
      <c r="G416" s="662">
        <v>0</v>
      </c>
      <c r="H416" s="662">
        <v>0</v>
      </c>
      <c r="I416" s="567" t="str">
        <f t="shared" si="46"/>
        <v>No hay Programación</v>
      </c>
      <c r="J416" s="568" t="str">
        <f t="shared" si="47"/>
        <v>De acuerdo con lo programado</v>
      </c>
      <c r="K416" s="664"/>
      <c r="L416" s="575"/>
      <c r="M416" s="575"/>
      <c r="N416" s="575"/>
      <c r="O416" s="575"/>
      <c r="P416" s="575"/>
      <c r="Q416" s="575"/>
      <c r="R416" s="575"/>
      <c r="S416" s="575"/>
      <c r="T416" s="575"/>
      <c r="U416" s="575"/>
      <c r="V416" s="575"/>
      <c r="W416" s="575"/>
      <c r="X416" s="575"/>
      <c r="Y416" s="580">
        <v>0</v>
      </c>
      <c r="Z416" s="580">
        <v>0</v>
      </c>
      <c r="AA416" s="567" t="str">
        <f t="shared" si="48"/>
        <v>No hay Programación</v>
      </c>
      <c r="AB416" s="568" t="str">
        <f t="shared" si="49"/>
        <v>De acuerdo con lo programado</v>
      </c>
      <c r="AC416" s="575"/>
      <c r="AD416" s="575">
        <v>1</v>
      </c>
      <c r="AE416" s="575">
        <v>0</v>
      </c>
      <c r="AF416" s="567">
        <f t="shared" si="44"/>
        <v>0</v>
      </c>
      <c r="AG416" s="568" t="str">
        <f t="shared" si="45"/>
        <v>En riesgo cumplimiento</v>
      </c>
      <c r="AH416" s="575"/>
      <c r="AI416" s="575"/>
      <c r="AJ416" s="575"/>
      <c r="AK416" s="576"/>
      <c r="AL416" s="576"/>
      <c r="AM416" s="575"/>
      <c r="AN416" s="575"/>
      <c r="AO416" s="575"/>
      <c r="AP416" s="575"/>
      <c r="AQ416" s="575"/>
    </row>
    <row r="417" spans="1:43" ht="35.25" customHeight="1" thickTop="1" thickBot="1">
      <c r="A417" s="563">
        <v>26.9</v>
      </c>
      <c r="B417" s="564"/>
      <c r="C417" s="564"/>
      <c r="D417" s="564"/>
      <c r="E417" s="564"/>
      <c r="F417" s="599" t="s">
        <v>1397</v>
      </c>
      <c r="G417" s="662">
        <v>0</v>
      </c>
      <c r="H417" s="662">
        <v>0</v>
      </c>
      <c r="I417" s="567" t="str">
        <f t="shared" si="46"/>
        <v>No hay Programación</v>
      </c>
      <c r="J417" s="568" t="str">
        <f t="shared" si="47"/>
        <v>De acuerdo con lo programado</v>
      </c>
      <c r="K417" s="664"/>
      <c r="L417" s="575"/>
      <c r="M417" s="575"/>
      <c r="N417" s="575"/>
      <c r="O417" s="575"/>
      <c r="P417" s="575"/>
      <c r="Q417" s="575"/>
      <c r="R417" s="575"/>
      <c r="S417" s="575"/>
      <c r="T417" s="575"/>
      <c r="U417" s="575"/>
      <c r="V417" s="575"/>
      <c r="W417" s="575"/>
      <c r="X417" s="575"/>
      <c r="Y417" s="580">
        <v>0</v>
      </c>
      <c r="Z417" s="580">
        <v>0</v>
      </c>
      <c r="AA417" s="567" t="str">
        <f t="shared" si="48"/>
        <v>No hay Programación</v>
      </c>
      <c r="AB417" s="568" t="str">
        <f t="shared" si="49"/>
        <v>De acuerdo con lo programado</v>
      </c>
      <c r="AC417" s="575"/>
      <c r="AD417" s="575">
        <v>1</v>
      </c>
      <c r="AE417" s="575">
        <v>0</v>
      </c>
      <c r="AF417" s="567">
        <f t="shared" si="44"/>
        <v>0</v>
      </c>
      <c r="AG417" s="568" t="str">
        <f t="shared" si="45"/>
        <v>En riesgo cumplimiento</v>
      </c>
      <c r="AH417" s="575"/>
      <c r="AI417" s="575"/>
      <c r="AJ417" s="575"/>
      <c r="AK417" s="576"/>
      <c r="AL417" s="576"/>
      <c r="AM417" s="575"/>
      <c r="AN417" s="575"/>
      <c r="AO417" s="575"/>
      <c r="AP417" s="575"/>
      <c r="AQ417" s="575"/>
    </row>
    <row r="418" spans="1:43" ht="35.25" customHeight="1" thickTop="1" thickBot="1">
      <c r="A418" s="593">
        <v>26.1</v>
      </c>
      <c r="B418" s="564"/>
      <c r="C418" s="564"/>
      <c r="D418" s="564"/>
      <c r="E418" s="564"/>
      <c r="F418" s="599" t="s">
        <v>1398</v>
      </c>
      <c r="G418" s="662">
        <v>0</v>
      </c>
      <c r="H418" s="662">
        <v>0</v>
      </c>
      <c r="I418" s="567" t="str">
        <f t="shared" si="46"/>
        <v>No hay Programación</v>
      </c>
      <c r="J418" s="568" t="str">
        <f t="shared" si="47"/>
        <v>De acuerdo con lo programado</v>
      </c>
      <c r="K418" s="664"/>
      <c r="L418" s="575"/>
      <c r="M418" s="575"/>
      <c r="N418" s="575"/>
      <c r="O418" s="575"/>
      <c r="P418" s="575"/>
      <c r="Q418" s="575"/>
      <c r="R418" s="575"/>
      <c r="S418" s="575"/>
      <c r="T418" s="575"/>
      <c r="U418" s="575"/>
      <c r="V418" s="575"/>
      <c r="W418" s="575"/>
      <c r="X418" s="575"/>
      <c r="Y418" s="580">
        <v>0</v>
      </c>
      <c r="Z418" s="580">
        <v>0</v>
      </c>
      <c r="AA418" s="567" t="str">
        <f t="shared" si="48"/>
        <v>No hay Programación</v>
      </c>
      <c r="AB418" s="568" t="str">
        <f t="shared" si="49"/>
        <v>De acuerdo con lo programado</v>
      </c>
      <c r="AC418" s="575"/>
      <c r="AD418" s="575">
        <v>1</v>
      </c>
      <c r="AE418" s="575">
        <v>0</v>
      </c>
      <c r="AF418" s="567">
        <f t="shared" si="44"/>
        <v>0</v>
      </c>
      <c r="AG418" s="568" t="str">
        <f t="shared" si="45"/>
        <v>En riesgo cumplimiento</v>
      </c>
      <c r="AH418" s="575"/>
      <c r="AI418" s="575"/>
      <c r="AJ418" s="575"/>
      <c r="AK418" s="576"/>
      <c r="AL418" s="576"/>
      <c r="AM418" s="575"/>
      <c r="AN418" s="575"/>
      <c r="AO418" s="575"/>
      <c r="AP418" s="575"/>
      <c r="AQ418" s="575"/>
    </row>
    <row r="419" spans="1:43" ht="35.25" customHeight="1" thickTop="1" thickBot="1">
      <c r="A419" s="563">
        <v>26.11</v>
      </c>
      <c r="B419" s="564"/>
      <c r="C419" s="564"/>
      <c r="D419" s="564"/>
      <c r="E419" s="564"/>
      <c r="F419" s="599" t="s">
        <v>1399</v>
      </c>
      <c r="G419" s="662">
        <v>0</v>
      </c>
      <c r="H419" s="662">
        <v>0</v>
      </c>
      <c r="I419" s="567" t="str">
        <f t="shared" si="46"/>
        <v>No hay Programación</v>
      </c>
      <c r="J419" s="568" t="str">
        <f t="shared" si="47"/>
        <v>De acuerdo con lo programado</v>
      </c>
      <c r="K419" s="664"/>
      <c r="L419" s="575"/>
      <c r="M419" s="575"/>
      <c r="N419" s="575"/>
      <c r="O419" s="575"/>
      <c r="P419" s="575"/>
      <c r="Q419" s="575"/>
      <c r="R419" s="575"/>
      <c r="S419" s="575"/>
      <c r="T419" s="575"/>
      <c r="U419" s="575"/>
      <c r="V419" s="575"/>
      <c r="W419" s="575"/>
      <c r="X419" s="575"/>
      <c r="Y419" s="580">
        <v>0</v>
      </c>
      <c r="Z419" s="580">
        <v>0</v>
      </c>
      <c r="AA419" s="567" t="str">
        <f t="shared" si="48"/>
        <v>No hay Programación</v>
      </c>
      <c r="AB419" s="568" t="str">
        <f t="shared" si="49"/>
        <v>De acuerdo con lo programado</v>
      </c>
      <c r="AC419" s="575"/>
      <c r="AD419" s="575"/>
      <c r="AE419" s="575"/>
      <c r="AF419" s="567" t="str">
        <f t="shared" si="44"/>
        <v>No hay ejecución</v>
      </c>
      <c r="AG419" s="568" t="str">
        <f t="shared" si="45"/>
        <v>NA</v>
      </c>
      <c r="AH419" s="575"/>
      <c r="AI419" s="575"/>
      <c r="AJ419" s="575"/>
      <c r="AK419" s="576"/>
      <c r="AL419" s="576"/>
      <c r="AM419" s="575"/>
      <c r="AN419" s="575"/>
      <c r="AO419" s="575"/>
      <c r="AP419" s="575"/>
      <c r="AQ419" s="575"/>
    </row>
    <row r="420" spans="1:43" ht="35.25" customHeight="1" thickTop="1" thickBot="1">
      <c r="A420" s="563">
        <v>26.12</v>
      </c>
      <c r="B420" s="564"/>
      <c r="C420" s="564"/>
      <c r="D420" s="564"/>
      <c r="E420" s="564"/>
      <c r="F420" s="599" t="s">
        <v>1400</v>
      </c>
      <c r="G420" s="662">
        <v>3</v>
      </c>
      <c r="H420" s="662">
        <v>3</v>
      </c>
      <c r="I420" s="567">
        <f t="shared" si="46"/>
        <v>1</v>
      </c>
      <c r="J420" s="568" t="str">
        <f t="shared" si="47"/>
        <v>De acuerdo con lo programado</v>
      </c>
      <c r="K420" s="664"/>
      <c r="L420" s="575"/>
      <c r="M420" s="575"/>
      <c r="N420" s="575"/>
      <c r="O420" s="575"/>
      <c r="P420" s="575"/>
      <c r="Q420" s="575"/>
      <c r="R420" s="575"/>
      <c r="S420" s="575"/>
      <c r="T420" s="575"/>
      <c r="U420" s="575"/>
      <c r="V420" s="575"/>
      <c r="W420" s="575"/>
      <c r="X420" s="575"/>
      <c r="Y420" s="580">
        <v>4</v>
      </c>
      <c r="Z420" s="580">
        <v>4</v>
      </c>
      <c r="AA420" s="567">
        <f t="shared" si="48"/>
        <v>1</v>
      </c>
      <c r="AB420" s="568" t="str">
        <f t="shared" si="49"/>
        <v>De acuerdo con lo programado</v>
      </c>
      <c r="AC420" s="575"/>
      <c r="AD420" s="575">
        <v>0</v>
      </c>
      <c r="AE420" s="575">
        <v>0</v>
      </c>
      <c r="AF420" s="567" t="str">
        <f t="shared" si="44"/>
        <v>No hay Programación</v>
      </c>
      <c r="AG420" s="568" t="str">
        <f t="shared" si="45"/>
        <v>De acuerdo con lo programado</v>
      </c>
      <c r="AH420" s="575"/>
      <c r="AI420" s="575"/>
      <c r="AJ420" s="575"/>
      <c r="AK420" s="576"/>
      <c r="AL420" s="576"/>
      <c r="AM420" s="575"/>
      <c r="AN420" s="575"/>
      <c r="AO420" s="575"/>
      <c r="AP420" s="575"/>
      <c r="AQ420" s="575"/>
    </row>
    <row r="421" spans="1:43" ht="35.25" customHeight="1" thickTop="1" thickBot="1">
      <c r="A421" s="563">
        <v>26.13</v>
      </c>
      <c r="B421" s="564"/>
      <c r="C421" s="564"/>
      <c r="D421" s="564"/>
      <c r="E421" s="564"/>
      <c r="F421" s="599" t="s">
        <v>1401</v>
      </c>
      <c r="G421" s="662">
        <v>0</v>
      </c>
      <c r="H421" s="662">
        <v>0</v>
      </c>
      <c r="I421" s="567" t="str">
        <f t="shared" si="46"/>
        <v>No hay Programación</v>
      </c>
      <c r="J421" s="568" t="str">
        <f t="shared" si="47"/>
        <v>De acuerdo con lo programado</v>
      </c>
      <c r="K421" s="664"/>
      <c r="L421" s="575"/>
      <c r="M421" s="575"/>
      <c r="N421" s="575"/>
      <c r="O421" s="575"/>
      <c r="P421" s="575"/>
      <c r="Q421" s="575"/>
      <c r="R421" s="575"/>
      <c r="S421" s="575"/>
      <c r="T421" s="575"/>
      <c r="U421" s="575"/>
      <c r="V421" s="575"/>
      <c r="W421" s="575"/>
      <c r="X421" s="575"/>
      <c r="Y421" s="580">
        <v>0</v>
      </c>
      <c r="Z421" s="580">
        <v>0</v>
      </c>
      <c r="AA421" s="567" t="str">
        <f t="shared" si="48"/>
        <v>No hay Programación</v>
      </c>
      <c r="AB421" s="568" t="str">
        <f t="shared" si="49"/>
        <v>De acuerdo con lo programado</v>
      </c>
      <c r="AC421" s="575"/>
      <c r="AD421" s="575">
        <v>0</v>
      </c>
      <c r="AE421" s="575">
        <v>1</v>
      </c>
      <c r="AF421" s="567" t="str">
        <f t="shared" si="44"/>
        <v>No hay Programación</v>
      </c>
      <c r="AG421" s="568" t="str">
        <f t="shared" si="45"/>
        <v>De acuerdo con lo programado</v>
      </c>
      <c r="AH421" s="575"/>
      <c r="AI421" s="575"/>
      <c r="AJ421" s="575"/>
      <c r="AK421" s="576"/>
      <c r="AL421" s="576"/>
      <c r="AM421" s="575"/>
      <c r="AN421" s="575"/>
      <c r="AO421" s="575"/>
      <c r="AP421" s="575"/>
      <c r="AQ421" s="575"/>
    </row>
    <row r="422" spans="1:43" ht="35.25" customHeight="1" thickTop="1" thickBot="1">
      <c r="A422" s="563">
        <v>26.14</v>
      </c>
      <c r="B422" s="564"/>
      <c r="C422" s="564"/>
      <c r="D422" s="564"/>
      <c r="E422" s="564"/>
      <c r="F422" s="599" t="s">
        <v>1402</v>
      </c>
      <c r="G422" s="662">
        <v>0</v>
      </c>
      <c r="H422" s="662">
        <v>1</v>
      </c>
      <c r="I422" s="567" t="str">
        <f t="shared" si="46"/>
        <v>No hay Programación</v>
      </c>
      <c r="J422" s="568" t="str">
        <f t="shared" si="47"/>
        <v>De acuerdo con lo programado</v>
      </c>
      <c r="K422" s="664"/>
      <c r="L422" s="575"/>
      <c r="M422" s="575"/>
      <c r="N422" s="575"/>
      <c r="O422" s="575"/>
      <c r="P422" s="575"/>
      <c r="Q422" s="575"/>
      <c r="R422" s="575"/>
      <c r="S422" s="575"/>
      <c r="T422" s="575"/>
      <c r="U422" s="575"/>
      <c r="V422" s="575"/>
      <c r="W422" s="575"/>
      <c r="X422" s="575"/>
      <c r="Y422" s="580">
        <v>0</v>
      </c>
      <c r="Z422" s="580">
        <v>0</v>
      </c>
      <c r="AA422" s="567" t="str">
        <f t="shared" si="48"/>
        <v>No hay Programación</v>
      </c>
      <c r="AB422" s="568" t="str">
        <f t="shared" si="49"/>
        <v>De acuerdo con lo programado</v>
      </c>
      <c r="AC422" s="575"/>
      <c r="AD422" s="575">
        <v>0</v>
      </c>
      <c r="AE422" s="575">
        <v>0</v>
      </c>
      <c r="AF422" s="567" t="str">
        <f t="shared" si="44"/>
        <v>No hay Programación</v>
      </c>
      <c r="AG422" s="568" t="str">
        <f t="shared" si="45"/>
        <v>De acuerdo con lo programado</v>
      </c>
      <c r="AH422" s="575"/>
      <c r="AI422" s="575"/>
      <c r="AJ422" s="575"/>
      <c r="AK422" s="576"/>
      <c r="AL422" s="576"/>
      <c r="AM422" s="575"/>
      <c r="AN422" s="575"/>
      <c r="AO422" s="575"/>
      <c r="AP422" s="575"/>
      <c r="AQ422" s="575"/>
    </row>
    <row r="423" spans="1:43" ht="35.25" customHeight="1" thickTop="1" thickBot="1">
      <c r="A423" s="563">
        <v>26.15</v>
      </c>
      <c r="B423" s="564"/>
      <c r="C423" s="564"/>
      <c r="D423" s="564"/>
      <c r="E423" s="564"/>
      <c r="F423" s="599" t="s">
        <v>1403</v>
      </c>
      <c r="G423" s="662">
        <v>0</v>
      </c>
      <c r="H423" s="662">
        <v>0</v>
      </c>
      <c r="I423" s="567" t="str">
        <f t="shared" si="46"/>
        <v>No hay Programación</v>
      </c>
      <c r="J423" s="568" t="str">
        <f t="shared" si="47"/>
        <v>De acuerdo con lo programado</v>
      </c>
      <c r="K423" s="664"/>
      <c r="L423" s="575"/>
      <c r="M423" s="575"/>
      <c r="N423" s="575"/>
      <c r="O423" s="575"/>
      <c r="P423" s="575"/>
      <c r="Q423" s="575"/>
      <c r="R423" s="575"/>
      <c r="S423" s="575"/>
      <c r="T423" s="575"/>
      <c r="U423" s="575"/>
      <c r="V423" s="575"/>
      <c r="W423" s="575"/>
      <c r="X423" s="575"/>
      <c r="Y423" s="580">
        <v>0</v>
      </c>
      <c r="Z423" s="580">
        <v>0</v>
      </c>
      <c r="AA423" s="567" t="str">
        <f t="shared" si="48"/>
        <v>No hay Programación</v>
      </c>
      <c r="AB423" s="568" t="str">
        <f t="shared" si="49"/>
        <v>De acuerdo con lo programado</v>
      </c>
      <c r="AC423" s="575"/>
      <c r="AD423" s="575">
        <v>0</v>
      </c>
      <c r="AE423" s="575">
        <v>1</v>
      </c>
      <c r="AF423" s="567" t="str">
        <f t="shared" si="44"/>
        <v>No hay Programación</v>
      </c>
      <c r="AG423" s="568" t="str">
        <f t="shared" si="45"/>
        <v>De acuerdo con lo programado</v>
      </c>
      <c r="AH423" s="575"/>
      <c r="AI423" s="575"/>
      <c r="AJ423" s="575"/>
      <c r="AK423" s="576"/>
      <c r="AL423" s="576"/>
      <c r="AM423" s="575"/>
      <c r="AN423" s="575"/>
      <c r="AO423" s="575"/>
      <c r="AP423" s="575"/>
      <c r="AQ423" s="575"/>
    </row>
    <row r="424" spans="1:43" ht="35.25" customHeight="1" thickTop="1" thickBot="1">
      <c r="A424" s="563">
        <v>26.16</v>
      </c>
      <c r="B424" s="564"/>
      <c r="C424" s="564"/>
      <c r="D424" s="564"/>
      <c r="E424" s="564"/>
      <c r="F424" s="599" t="s">
        <v>1404</v>
      </c>
      <c r="G424" s="662">
        <v>0</v>
      </c>
      <c r="H424" s="662">
        <v>0</v>
      </c>
      <c r="I424" s="567" t="str">
        <f t="shared" si="46"/>
        <v>No hay Programación</v>
      </c>
      <c r="J424" s="568" t="str">
        <f t="shared" si="47"/>
        <v>De acuerdo con lo programado</v>
      </c>
      <c r="K424" s="664"/>
      <c r="L424" s="575"/>
      <c r="M424" s="575"/>
      <c r="N424" s="575"/>
      <c r="O424" s="575"/>
      <c r="P424" s="575"/>
      <c r="Q424" s="575"/>
      <c r="R424" s="575"/>
      <c r="S424" s="575"/>
      <c r="T424" s="575"/>
      <c r="U424" s="575"/>
      <c r="V424" s="575"/>
      <c r="W424" s="575"/>
      <c r="X424" s="575"/>
      <c r="Y424" s="580">
        <v>0</v>
      </c>
      <c r="Z424" s="580">
        <v>0</v>
      </c>
      <c r="AA424" s="567" t="str">
        <f t="shared" si="48"/>
        <v>No hay Programación</v>
      </c>
      <c r="AB424" s="568" t="str">
        <f t="shared" si="49"/>
        <v>De acuerdo con lo programado</v>
      </c>
      <c r="AC424" s="575"/>
      <c r="AD424" s="575">
        <v>0</v>
      </c>
      <c r="AE424" s="575">
        <v>3</v>
      </c>
      <c r="AF424" s="567" t="str">
        <f t="shared" si="44"/>
        <v>No hay Programación</v>
      </c>
      <c r="AG424" s="568" t="str">
        <f t="shared" si="45"/>
        <v>De acuerdo con lo programado</v>
      </c>
      <c r="AH424" s="575"/>
      <c r="AI424" s="575"/>
      <c r="AJ424" s="575"/>
      <c r="AK424" s="576"/>
      <c r="AL424" s="576"/>
      <c r="AM424" s="575"/>
      <c r="AN424" s="575"/>
      <c r="AO424" s="575"/>
      <c r="AP424" s="575"/>
      <c r="AQ424" s="575"/>
    </row>
    <row r="425" spans="1:43" ht="35.25" customHeight="1" thickTop="1" thickBot="1">
      <c r="A425" s="563">
        <v>26.17</v>
      </c>
      <c r="B425" s="564"/>
      <c r="C425" s="564"/>
      <c r="D425" s="564"/>
      <c r="E425" s="564"/>
      <c r="F425" s="599" t="s">
        <v>1405</v>
      </c>
      <c r="G425" s="662">
        <v>10</v>
      </c>
      <c r="H425" s="662">
        <v>8</v>
      </c>
      <c r="I425" s="567">
        <f t="shared" si="46"/>
        <v>0.8</v>
      </c>
      <c r="J425" s="568" t="str">
        <f t="shared" si="47"/>
        <v>Atraso Leve</v>
      </c>
      <c r="K425" s="664"/>
      <c r="L425" s="575"/>
      <c r="M425" s="575"/>
      <c r="N425" s="575"/>
      <c r="O425" s="575"/>
      <c r="P425" s="575"/>
      <c r="Q425" s="575"/>
      <c r="R425" s="575"/>
      <c r="S425" s="575"/>
      <c r="T425" s="575"/>
      <c r="U425" s="575"/>
      <c r="V425" s="575"/>
      <c r="W425" s="575"/>
      <c r="X425" s="575"/>
      <c r="Y425" s="580">
        <v>8</v>
      </c>
      <c r="Z425" s="580">
        <v>5</v>
      </c>
      <c r="AA425" s="567">
        <f t="shared" si="48"/>
        <v>0.625</v>
      </c>
      <c r="AB425" s="568" t="str">
        <f t="shared" si="49"/>
        <v>Atraso Leve</v>
      </c>
      <c r="AC425" s="575"/>
      <c r="AD425" s="575">
        <v>10</v>
      </c>
      <c r="AE425" s="575">
        <v>30</v>
      </c>
      <c r="AF425" s="567">
        <f t="shared" si="44"/>
        <v>3</v>
      </c>
      <c r="AG425" s="568" t="str">
        <f t="shared" si="45"/>
        <v>De acuerdo con lo programado</v>
      </c>
      <c r="AH425" s="575"/>
      <c r="AI425" s="575"/>
      <c r="AJ425" s="575"/>
      <c r="AK425" s="576"/>
      <c r="AL425" s="576"/>
      <c r="AM425" s="575"/>
      <c r="AN425" s="575"/>
      <c r="AO425" s="575"/>
      <c r="AP425" s="575"/>
      <c r="AQ425" s="575"/>
    </row>
    <row r="426" spans="1:43" ht="35.25" customHeight="1" thickTop="1" thickBot="1">
      <c r="A426" s="563">
        <v>26.18</v>
      </c>
      <c r="B426" s="564"/>
      <c r="C426" s="564"/>
      <c r="D426" s="564"/>
      <c r="E426" s="564"/>
      <c r="F426" s="599" t="s">
        <v>1406</v>
      </c>
      <c r="G426" s="662">
        <v>0</v>
      </c>
      <c r="H426" s="662">
        <v>0</v>
      </c>
      <c r="I426" s="567" t="str">
        <f t="shared" si="46"/>
        <v>No hay Programación</v>
      </c>
      <c r="J426" s="568" t="str">
        <f t="shared" si="47"/>
        <v>De acuerdo con lo programado</v>
      </c>
      <c r="K426" s="664"/>
      <c r="L426" s="575"/>
      <c r="M426" s="575"/>
      <c r="N426" s="575"/>
      <c r="O426" s="575"/>
      <c r="P426" s="575"/>
      <c r="Q426" s="575"/>
      <c r="R426" s="575"/>
      <c r="S426" s="575"/>
      <c r="T426" s="575"/>
      <c r="U426" s="575"/>
      <c r="V426" s="575"/>
      <c r="W426" s="575"/>
      <c r="X426" s="575"/>
      <c r="Y426" s="580">
        <v>0</v>
      </c>
      <c r="Z426" s="580">
        <v>0</v>
      </c>
      <c r="AA426" s="567" t="str">
        <f t="shared" si="48"/>
        <v>No hay Programación</v>
      </c>
      <c r="AB426" s="568" t="str">
        <f t="shared" si="49"/>
        <v>De acuerdo con lo programado</v>
      </c>
      <c r="AC426" s="575"/>
      <c r="AD426" s="575">
        <v>0</v>
      </c>
      <c r="AE426" s="575">
        <v>0</v>
      </c>
      <c r="AF426" s="567" t="str">
        <f t="shared" si="44"/>
        <v>No hay Programación</v>
      </c>
      <c r="AG426" s="568" t="str">
        <f t="shared" si="45"/>
        <v>De acuerdo con lo programado</v>
      </c>
      <c r="AH426" s="575"/>
      <c r="AI426" s="575"/>
      <c r="AJ426" s="575"/>
      <c r="AK426" s="576"/>
      <c r="AL426" s="576"/>
      <c r="AM426" s="575"/>
      <c r="AN426" s="575"/>
      <c r="AO426" s="575"/>
      <c r="AP426" s="575"/>
      <c r="AQ426" s="575"/>
    </row>
    <row r="427" spans="1:43" ht="35.25" customHeight="1" thickTop="1" thickBot="1">
      <c r="A427" s="563">
        <v>26.19</v>
      </c>
      <c r="B427" s="564"/>
      <c r="C427" s="564"/>
      <c r="D427" s="564"/>
      <c r="E427" s="564"/>
      <c r="F427" s="599" t="s">
        <v>1407</v>
      </c>
      <c r="G427" s="662">
        <v>0</v>
      </c>
      <c r="H427" s="662">
        <v>0</v>
      </c>
      <c r="I427" s="567" t="str">
        <f t="shared" si="46"/>
        <v>No hay Programación</v>
      </c>
      <c r="J427" s="568" t="str">
        <f t="shared" si="47"/>
        <v>De acuerdo con lo programado</v>
      </c>
      <c r="K427" s="664"/>
      <c r="L427" s="575"/>
      <c r="M427" s="575"/>
      <c r="N427" s="575"/>
      <c r="O427" s="575"/>
      <c r="P427" s="575"/>
      <c r="Q427" s="575"/>
      <c r="R427" s="575"/>
      <c r="S427" s="575"/>
      <c r="T427" s="575"/>
      <c r="U427" s="575"/>
      <c r="V427" s="575"/>
      <c r="W427" s="575"/>
      <c r="X427" s="575"/>
      <c r="Y427" s="580">
        <v>0</v>
      </c>
      <c r="Z427" s="580">
        <v>0</v>
      </c>
      <c r="AA427" s="567" t="str">
        <f t="shared" si="48"/>
        <v>No hay Programación</v>
      </c>
      <c r="AB427" s="568" t="str">
        <f t="shared" si="49"/>
        <v>De acuerdo con lo programado</v>
      </c>
      <c r="AC427" s="575"/>
      <c r="AD427" s="575">
        <v>3</v>
      </c>
      <c r="AE427" s="575">
        <v>3</v>
      </c>
      <c r="AF427" s="567">
        <f t="shared" si="44"/>
        <v>1</v>
      </c>
      <c r="AG427" s="568" t="str">
        <f t="shared" si="45"/>
        <v>De acuerdo con lo programado</v>
      </c>
      <c r="AH427" s="575"/>
      <c r="AI427" s="575"/>
      <c r="AJ427" s="575"/>
      <c r="AK427" s="576"/>
      <c r="AL427" s="576"/>
      <c r="AM427" s="575"/>
      <c r="AN427" s="575"/>
      <c r="AO427" s="575"/>
      <c r="AP427" s="575"/>
      <c r="AQ427" s="575"/>
    </row>
    <row r="428" spans="1:43" ht="35.25" customHeight="1" thickTop="1" thickBot="1">
      <c r="A428" s="593">
        <v>26.2</v>
      </c>
      <c r="B428" s="564"/>
      <c r="C428" s="564"/>
      <c r="D428" s="564"/>
      <c r="E428" s="564"/>
      <c r="F428" s="599" t="s">
        <v>1408</v>
      </c>
      <c r="G428" s="662">
        <v>0</v>
      </c>
      <c r="H428" s="662">
        <v>0</v>
      </c>
      <c r="I428" s="567" t="str">
        <f t="shared" si="46"/>
        <v>No hay Programación</v>
      </c>
      <c r="J428" s="568" t="str">
        <f t="shared" si="47"/>
        <v>De acuerdo con lo programado</v>
      </c>
      <c r="K428" s="664"/>
      <c r="L428" s="575"/>
      <c r="M428" s="575"/>
      <c r="N428" s="575"/>
      <c r="O428" s="575"/>
      <c r="P428" s="575"/>
      <c r="Q428" s="575"/>
      <c r="R428" s="575"/>
      <c r="S428" s="575"/>
      <c r="T428" s="575"/>
      <c r="U428" s="575"/>
      <c r="V428" s="575"/>
      <c r="W428" s="575"/>
      <c r="X428" s="575"/>
      <c r="Y428" s="580">
        <v>0</v>
      </c>
      <c r="Z428" s="580">
        <v>0</v>
      </c>
      <c r="AA428" s="567" t="str">
        <f t="shared" si="48"/>
        <v>No hay Programación</v>
      </c>
      <c r="AB428" s="568" t="str">
        <f t="shared" si="49"/>
        <v>De acuerdo con lo programado</v>
      </c>
      <c r="AC428" s="575"/>
      <c r="AD428" s="575">
        <v>0</v>
      </c>
      <c r="AE428" s="575">
        <v>0</v>
      </c>
      <c r="AF428" s="567" t="str">
        <f t="shared" si="44"/>
        <v>No hay Programación</v>
      </c>
      <c r="AG428" s="568" t="str">
        <f t="shared" si="45"/>
        <v>De acuerdo con lo programado</v>
      </c>
      <c r="AH428" s="575"/>
      <c r="AI428" s="575"/>
      <c r="AJ428" s="575"/>
      <c r="AK428" s="576"/>
      <c r="AL428" s="576"/>
      <c r="AM428" s="575"/>
      <c r="AN428" s="575"/>
      <c r="AO428" s="575"/>
      <c r="AP428" s="575"/>
      <c r="AQ428" s="575"/>
    </row>
    <row r="429" spans="1:43" ht="35.25" customHeight="1" thickTop="1" thickBot="1">
      <c r="A429" s="563">
        <v>26.21</v>
      </c>
      <c r="B429" s="564"/>
      <c r="C429" s="564"/>
      <c r="D429" s="564"/>
      <c r="E429" s="564"/>
      <c r="F429" s="599" t="s">
        <v>1409</v>
      </c>
      <c r="G429" s="662">
        <v>1</v>
      </c>
      <c r="H429" s="662">
        <v>1</v>
      </c>
      <c r="I429" s="567">
        <f t="shared" si="46"/>
        <v>1</v>
      </c>
      <c r="J429" s="568" t="str">
        <f t="shared" si="47"/>
        <v>De acuerdo con lo programado</v>
      </c>
      <c r="K429" s="664"/>
      <c r="L429" s="575"/>
      <c r="M429" s="575"/>
      <c r="N429" s="575"/>
      <c r="O429" s="575"/>
      <c r="P429" s="575"/>
      <c r="Q429" s="575"/>
      <c r="R429" s="575"/>
      <c r="S429" s="575"/>
      <c r="T429" s="575"/>
      <c r="U429" s="575"/>
      <c r="V429" s="575"/>
      <c r="W429" s="575"/>
      <c r="X429" s="575"/>
      <c r="Y429" s="580">
        <v>1</v>
      </c>
      <c r="Z429" s="580">
        <v>1</v>
      </c>
      <c r="AA429" s="567">
        <f t="shared" si="48"/>
        <v>1</v>
      </c>
      <c r="AB429" s="568" t="str">
        <f t="shared" si="49"/>
        <v>De acuerdo con lo programado</v>
      </c>
      <c r="AC429" s="575"/>
      <c r="AD429" s="575">
        <v>1</v>
      </c>
      <c r="AE429" s="575">
        <v>1</v>
      </c>
      <c r="AF429" s="567">
        <f t="shared" si="44"/>
        <v>1</v>
      </c>
      <c r="AG429" s="568" t="str">
        <f t="shared" si="45"/>
        <v>De acuerdo con lo programado</v>
      </c>
      <c r="AH429" s="575"/>
      <c r="AI429" s="575"/>
      <c r="AJ429" s="575"/>
      <c r="AK429" s="576"/>
      <c r="AL429" s="576"/>
      <c r="AM429" s="575"/>
      <c r="AN429" s="575"/>
      <c r="AO429" s="575"/>
      <c r="AP429" s="575"/>
      <c r="AQ429" s="575"/>
    </row>
    <row r="430" spans="1:43" ht="35.25" customHeight="1" thickTop="1">
      <c r="F430" s="665"/>
      <c r="G430" s="665"/>
      <c r="H430" s="665"/>
      <c r="I430" s="665"/>
      <c r="J430" s="665"/>
      <c r="K430" s="665"/>
    </row>
    <row r="431" spans="1:43" ht="35.25" customHeight="1">
      <c r="F431" s="665"/>
      <c r="G431" s="665"/>
      <c r="H431" s="665"/>
      <c r="I431" s="665"/>
      <c r="J431" s="665"/>
      <c r="K431" s="665"/>
    </row>
    <row r="432" spans="1:43" ht="35.25" customHeight="1">
      <c r="F432" s="665"/>
      <c r="G432" s="665"/>
      <c r="H432" s="665"/>
      <c r="I432" s="665"/>
      <c r="J432" s="665"/>
      <c r="K432" s="665"/>
    </row>
    <row r="433" spans="6:11" ht="35.25" customHeight="1">
      <c r="F433" s="665"/>
      <c r="G433" s="665"/>
      <c r="H433" s="665"/>
      <c r="I433" s="665"/>
      <c r="J433" s="665"/>
      <c r="K433" s="665"/>
    </row>
    <row r="434" spans="6:11" ht="35.25" customHeight="1">
      <c r="F434" s="665"/>
      <c r="G434" s="665"/>
      <c r="H434" s="665"/>
      <c r="I434" s="665"/>
      <c r="J434" s="665"/>
      <c r="K434" s="665"/>
    </row>
    <row r="435" spans="6:11" ht="35.25" customHeight="1">
      <c r="F435" s="665"/>
      <c r="G435" s="665"/>
      <c r="H435" s="665"/>
      <c r="I435" s="665"/>
      <c r="J435" s="665"/>
      <c r="K435" s="665"/>
    </row>
    <row r="436" spans="6:11" ht="35.25" customHeight="1">
      <c r="F436" s="665"/>
      <c r="G436" s="665"/>
      <c r="H436" s="665"/>
      <c r="I436" s="665"/>
      <c r="J436" s="665"/>
      <c r="K436" s="665"/>
    </row>
    <row r="437" spans="6:11" ht="35.25" customHeight="1">
      <c r="F437" s="665"/>
      <c r="G437" s="665"/>
      <c r="H437" s="665"/>
      <c r="I437" s="665"/>
      <c r="J437" s="665"/>
      <c r="K437" s="665"/>
    </row>
    <row r="438" spans="6:11" ht="35.25" customHeight="1">
      <c r="F438" s="665"/>
      <c r="G438" s="665"/>
      <c r="H438" s="665"/>
      <c r="I438" s="665"/>
      <c r="J438" s="665"/>
      <c r="K438" s="665"/>
    </row>
    <row r="439" spans="6:11" ht="35.25" customHeight="1">
      <c r="F439" s="665"/>
      <c r="G439" s="665"/>
      <c r="H439" s="665"/>
      <c r="I439" s="665"/>
      <c r="J439" s="665"/>
      <c r="K439" s="665"/>
    </row>
    <row r="440" spans="6:11" ht="35.25" customHeight="1">
      <c r="F440" s="665"/>
      <c r="G440" s="665"/>
      <c r="H440" s="665"/>
      <c r="I440" s="665"/>
      <c r="J440" s="665"/>
      <c r="K440" s="665"/>
    </row>
    <row r="441" spans="6:11" ht="35.25" customHeight="1">
      <c r="F441" s="665"/>
      <c r="G441" s="665"/>
      <c r="H441" s="665"/>
      <c r="I441" s="665"/>
      <c r="J441" s="665"/>
      <c r="K441" s="665"/>
    </row>
  </sheetData>
  <autoFilter ref="AD12:AG429" xr:uid="{AE651144-D68E-451B-BA72-E16676989296}"/>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528B1-BAB2-4AA9-B98E-B9BA1E78E6AC}">
  <dimension ref="A1:AP182"/>
  <sheetViews>
    <sheetView topLeftCell="A10" zoomScale="80" zoomScaleNormal="80" workbookViewId="0">
      <selection activeCell="AK13" sqref="AK13"/>
    </sheetView>
  </sheetViews>
  <sheetFormatPr baseColWidth="10" defaultColWidth="11.44140625" defaultRowHeight="35.25" customHeight="1"/>
  <cols>
    <col min="1" max="1" width="10.21875" style="524" customWidth="1"/>
    <col min="2" max="5" width="6.77734375" style="524" hidden="1" customWidth="1"/>
    <col min="6" max="6" width="53.77734375" style="750" customWidth="1"/>
    <col min="7" max="7" width="25.21875" style="603" hidden="1" customWidth="1"/>
    <col min="8" max="9" width="27.21875" style="603" hidden="1" customWidth="1"/>
    <col min="10" max="10" width="23.77734375" style="603" hidden="1" customWidth="1"/>
    <col min="11" max="11" width="24.21875" style="603" hidden="1" customWidth="1"/>
    <col min="12" max="13" width="11.44140625" style="524" hidden="1" customWidth="1"/>
    <col min="14" max="14" width="13.21875" style="524" hidden="1" customWidth="1"/>
    <col min="15" max="15" width="26.77734375" style="524" hidden="1" customWidth="1"/>
    <col min="16" max="19" width="11.44140625" style="524" hidden="1" customWidth="1"/>
    <col min="20" max="20" width="23.44140625" style="524" hidden="1" customWidth="1"/>
    <col min="21" max="24" width="11.44140625" style="524" hidden="1" customWidth="1"/>
    <col min="25" max="25" width="16.77734375" style="524" hidden="1" customWidth="1"/>
    <col min="26" max="26" width="18.77734375" style="524" hidden="1" customWidth="1"/>
    <col min="27" max="27" width="15.77734375" style="525" hidden="1" customWidth="1"/>
    <col min="28" max="28" width="17.44140625" style="525" hidden="1" customWidth="1"/>
    <col min="29" max="29" width="29.21875" style="524" hidden="1" customWidth="1"/>
    <col min="30" max="30" width="14.44140625" style="524" hidden="1" customWidth="1"/>
    <col min="31" max="31" width="12.77734375" style="524" hidden="1" customWidth="1"/>
    <col min="32" max="32" width="16.21875" style="525" hidden="1" customWidth="1"/>
    <col min="33" max="33" width="11.44140625" style="525" hidden="1" customWidth="1"/>
    <col min="34" max="34" width="26.21875" style="524" hidden="1" customWidth="1"/>
    <col min="35" max="35" width="17.44140625" style="730" customWidth="1"/>
    <col min="36" max="36" width="11.44140625" style="730" customWidth="1"/>
    <col min="37" max="37" width="11.44140625" style="731" customWidth="1"/>
    <col min="38" max="38" width="15.44140625" style="731" customWidth="1"/>
    <col min="39" max="39" width="25.21875" style="730" customWidth="1"/>
    <col min="40" max="40" width="18.21875" style="524" hidden="1" customWidth="1"/>
    <col min="41" max="41" width="15.77734375" style="524" hidden="1" customWidth="1"/>
    <col min="42" max="42" width="14.77734375" style="524" hidden="1" customWidth="1"/>
    <col min="43" max="16384" width="11.44140625" style="524"/>
  </cols>
  <sheetData>
    <row r="1" spans="1:42" ht="35.25" customHeight="1">
      <c r="F1" s="729"/>
      <c r="G1" s="524"/>
      <c r="H1" s="524"/>
      <c r="I1" s="524"/>
      <c r="J1" s="524"/>
      <c r="K1" s="524"/>
    </row>
    <row r="2" spans="1:42" ht="35.25" customHeight="1">
      <c r="A2" s="526"/>
      <c r="B2" s="526"/>
      <c r="C2" s="526"/>
      <c r="D2" s="526"/>
      <c r="E2" s="526"/>
      <c r="F2" s="732"/>
      <c r="G2" s="527"/>
      <c r="H2" s="527"/>
      <c r="I2" s="527"/>
      <c r="J2" s="527"/>
      <c r="K2" s="527"/>
    </row>
    <row r="6" spans="1:42" ht="35.25" customHeight="1">
      <c r="A6" s="528" t="s">
        <v>40</v>
      </c>
      <c r="B6" s="528"/>
      <c r="C6" s="528"/>
      <c r="D6" s="528"/>
      <c r="E6" s="528"/>
      <c r="F6" s="733">
        <v>2024</v>
      </c>
      <c r="G6" s="530"/>
      <c r="H6" s="530"/>
      <c r="I6" s="530"/>
      <c r="J6" s="530"/>
      <c r="K6" s="530"/>
    </row>
    <row r="7" spans="1:42" ht="35.25" customHeight="1">
      <c r="A7" s="531" t="s">
        <v>41</v>
      </c>
      <c r="B7" s="531"/>
      <c r="C7" s="531"/>
      <c r="D7" s="531"/>
      <c r="E7" s="531"/>
      <c r="F7" s="734"/>
      <c r="G7" s="530"/>
      <c r="H7" s="530"/>
      <c r="I7" s="530"/>
      <c r="J7" s="530"/>
      <c r="K7" s="530"/>
    </row>
    <row r="8" spans="1:42" ht="35.25" customHeight="1">
      <c r="A8" s="528" t="s">
        <v>42</v>
      </c>
      <c r="B8" s="528"/>
      <c r="C8" s="528"/>
      <c r="D8" s="528"/>
      <c r="E8" s="528"/>
      <c r="F8" s="734" t="s">
        <v>1241</v>
      </c>
      <c r="G8" s="530"/>
      <c r="H8" s="530"/>
      <c r="I8" s="530"/>
      <c r="J8" s="530"/>
      <c r="K8" s="530"/>
    </row>
    <row r="9" spans="1:42" ht="35.25" customHeight="1">
      <c r="A9" s="531" t="s">
        <v>43</v>
      </c>
      <c r="B9" s="531"/>
      <c r="C9" s="531"/>
      <c r="D9" s="531"/>
      <c r="E9" s="531"/>
      <c r="F9" s="734" t="s">
        <v>1410</v>
      </c>
      <c r="G9" s="530"/>
      <c r="H9" s="530"/>
      <c r="I9" s="530"/>
      <c r="J9" s="530"/>
      <c r="K9" s="530"/>
    </row>
    <row r="10" spans="1:42" ht="35.25" customHeight="1">
      <c r="A10" s="533" t="s">
        <v>45</v>
      </c>
      <c r="B10" s="534" t="s">
        <v>1243</v>
      </c>
      <c r="C10" s="535"/>
      <c r="D10" s="535"/>
      <c r="E10" s="536"/>
      <c r="F10" s="537" t="s">
        <v>48</v>
      </c>
      <c r="G10" s="538"/>
      <c r="H10" s="538"/>
      <c r="I10" s="538"/>
      <c r="J10" s="538"/>
      <c r="K10" s="538"/>
      <c r="L10" s="538"/>
      <c r="M10" s="538"/>
      <c r="N10" s="538"/>
      <c r="O10" s="538"/>
      <c r="P10" s="538"/>
      <c r="Q10" s="538"/>
      <c r="R10" s="538"/>
      <c r="S10" s="538"/>
      <c r="T10" s="538"/>
      <c r="U10" s="538"/>
      <c r="V10" s="538"/>
      <c r="W10" s="538"/>
      <c r="X10" s="538"/>
      <c r="Y10" s="538"/>
      <c r="Z10" s="538"/>
      <c r="AA10" s="539"/>
      <c r="AB10" s="539"/>
      <c r="AC10" s="538"/>
      <c r="AD10" s="538"/>
      <c r="AE10" s="538"/>
      <c r="AF10" s="539"/>
      <c r="AG10" s="539"/>
      <c r="AH10" s="538"/>
      <c r="AI10" s="735"/>
      <c r="AJ10" s="735"/>
      <c r="AK10" s="736"/>
      <c r="AL10" s="736"/>
      <c r="AM10" s="735"/>
      <c r="AN10" s="538"/>
      <c r="AO10" s="538"/>
      <c r="AP10" s="538"/>
    </row>
    <row r="11" spans="1:42" ht="35.25" customHeight="1">
      <c r="A11" s="540"/>
      <c r="B11" s="541" t="s">
        <v>1244</v>
      </c>
      <c r="C11" s="541" t="s">
        <v>1245</v>
      </c>
      <c r="D11" s="541" t="s">
        <v>1246</v>
      </c>
      <c r="E11" s="541" t="s">
        <v>1247</v>
      </c>
      <c r="F11" s="542"/>
      <c r="G11" s="543" t="s">
        <v>59</v>
      </c>
      <c r="H11" s="120"/>
      <c r="I11" s="120"/>
      <c r="J11" s="120"/>
      <c r="K11" s="120"/>
      <c r="L11" s="544" t="s">
        <v>1248</v>
      </c>
      <c r="M11" s="545"/>
      <c r="N11" s="545"/>
      <c r="O11" s="546"/>
      <c r="P11" s="547" t="s">
        <v>1249</v>
      </c>
      <c r="Q11" s="548"/>
      <c r="R11" s="548"/>
      <c r="S11" s="549"/>
      <c r="T11" s="550"/>
      <c r="U11" s="551"/>
      <c r="V11" s="551"/>
      <c r="W11" s="551"/>
      <c r="Y11" s="543" t="s">
        <v>60</v>
      </c>
      <c r="Z11" s="120"/>
      <c r="AA11" s="270"/>
      <c r="AB11" s="270"/>
      <c r="AC11" s="120"/>
      <c r="AD11" s="543" t="s">
        <v>61</v>
      </c>
      <c r="AE11" s="120"/>
      <c r="AF11" s="270"/>
      <c r="AG11" s="270"/>
      <c r="AH11" s="120"/>
      <c r="AI11" s="737" t="s">
        <v>62</v>
      </c>
      <c r="AJ11" s="76"/>
      <c r="AK11" s="722"/>
      <c r="AL11" s="722"/>
      <c r="AM11" s="76"/>
      <c r="AN11" s="543" t="s">
        <v>49</v>
      </c>
      <c r="AO11" s="120"/>
      <c r="AP11" s="120"/>
    </row>
    <row r="12" spans="1:42" ht="35.25" customHeight="1">
      <c r="A12" s="540"/>
      <c r="B12" s="541"/>
      <c r="C12" s="541"/>
      <c r="D12" s="541"/>
      <c r="E12" s="541"/>
      <c r="F12" s="552" t="s">
        <v>1250</v>
      </c>
      <c r="G12" s="553" t="s">
        <v>1251</v>
      </c>
      <c r="H12" s="554" t="s">
        <v>67</v>
      </c>
      <c r="I12" s="555" t="s">
        <v>68</v>
      </c>
      <c r="J12" s="555" t="s">
        <v>69</v>
      </c>
      <c r="K12" s="554" t="s">
        <v>70</v>
      </c>
      <c r="L12" s="556" t="s">
        <v>67</v>
      </c>
      <c r="M12" s="556" t="s">
        <v>68</v>
      </c>
      <c r="N12" s="556" t="s">
        <v>69</v>
      </c>
      <c r="O12" s="556" t="s">
        <v>70</v>
      </c>
      <c r="P12" s="557" t="s">
        <v>67</v>
      </c>
      <c r="Q12" s="557" t="s">
        <v>68</v>
      </c>
      <c r="R12" s="557" t="s">
        <v>69</v>
      </c>
      <c r="S12" s="557" t="s">
        <v>70</v>
      </c>
      <c r="T12" s="558" t="s">
        <v>71</v>
      </c>
      <c r="U12" s="559" t="s">
        <v>72</v>
      </c>
      <c r="V12" s="559" t="s">
        <v>73</v>
      </c>
      <c r="W12" s="559" t="s">
        <v>70</v>
      </c>
      <c r="Y12" s="560" t="s">
        <v>1251</v>
      </c>
      <c r="Z12" s="561" t="s">
        <v>67</v>
      </c>
      <c r="AA12" s="562" t="s">
        <v>68</v>
      </c>
      <c r="AB12" s="562" t="s">
        <v>69</v>
      </c>
      <c r="AC12" s="561" t="s">
        <v>70</v>
      </c>
      <c r="AD12" s="560" t="s">
        <v>1251</v>
      </c>
      <c r="AE12" s="561" t="s">
        <v>67</v>
      </c>
      <c r="AF12" s="562" t="s">
        <v>68</v>
      </c>
      <c r="AG12" s="562" t="s">
        <v>69</v>
      </c>
      <c r="AH12" s="561" t="s">
        <v>70</v>
      </c>
      <c r="AI12" s="560" t="s">
        <v>1251</v>
      </c>
      <c r="AJ12" s="561" t="s">
        <v>67</v>
      </c>
      <c r="AK12" s="562" t="s">
        <v>68</v>
      </c>
      <c r="AL12" s="562" t="s">
        <v>69</v>
      </c>
      <c r="AM12" s="561" t="s">
        <v>70</v>
      </c>
      <c r="AN12" s="553" t="s">
        <v>71</v>
      </c>
      <c r="AO12" s="561" t="s">
        <v>72</v>
      </c>
      <c r="AP12" s="561" t="s">
        <v>73</v>
      </c>
    </row>
    <row r="13" spans="1:42" ht="35.25" customHeight="1" thickBot="1">
      <c r="A13" s="563">
        <v>1</v>
      </c>
      <c r="B13" s="564">
        <v>0</v>
      </c>
      <c r="C13" s="564">
        <v>0</v>
      </c>
      <c r="D13" s="564">
        <v>0</v>
      </c>
      <c r="E13" s="564">
        <v>0</v>
      </c>
      <c r="F13" s="738" t="s">
        <v>1252</v>
      </c>
      <c r="G13" s="566"/>
      <c r="H13" s="566"/>
      <c r="I13" s="567" t="str">
        <f>IF(H13="","No hay ejecución",IF(AND(G13=0),"No hay Programación", H13/G13))</f>
        <v>No hay ejecución</v>
      </c>
      <c r="J13" s="568" t="str">
        <f>IF(I13="No hay ejecución","NA",IF(I13&gt;=90%,"De acuerdo con lo programado",IF(I13&gt;=51%,"Atraso Leve",IF(I13&lt;=50%,"En riesgo cumplimiento"))))</f>
        <v>NA</v>
      </c>
      <c r="K13" s="569"/>
      <c r="L13" s="570"/>
      <c r="M13" s="571"/>
      <c r="N13" s="572"/>
      <c r="O13" s="573"/>
      <c r="P13" s="570"/>
      <c r="Q13" s="571"/>
      <c r="R13" s="573"/>
      <c r="S13" s="573"/>
      <c r="T13" s="574"/>
      <c r="U13" s="571"/>
      <c r="V13" s="573"/>
      <c r="W13" s="573"/>
      <c r="X13" s="575"/>
      <c r="Y13" s="566"/>
      <c r="Z13" s="566"/>
      <c r="AA13" s="567" t="str">
        <f>IF(Z13="","No hay ejecución",IF(AND(Y13=0),"No hay Programación", Z13/Y13))</f>
        <v>No hay ejecución</v>
      </c>
      <c r="AB13" s="568" t="str">
        <f>IF(AA13="No hay ejecución","NA",IF(AA13&gt;=90%,"De acuerdo con lo programado",IF(AA13&gt;=51%,"Atraso Leve",IF(AA13&lt;=50%,"En riesgo cumplimiento"))))</f>
        <v>NA</v>
      </c>
      <c r="AC13" s="569"/>
      <c r="AD13" s="575"/>
      <c r="AE13" s="575"/>
      <c r="AF13" s="567" t="str">
        <f>IF(AE13="","No hay ejecución",IF(AND(AD13=0),"No hay Programación", AE13/AD13))</f>
        <v>No hay ejecución</v>
      </c>
      <c r="AG13" s="568" t="str">
        <f>IF(AF13="No hay ejecución","NA",IF(AF13&gt;=90%,"De acuerdo con lo programado",IF(AF13&gt;=51%,"Atraso Leve",IF(AF13&lt;=50%,"En riesgo cumplimiento"))))</f>
        <v>NA</v>
      </c>
      <c r="AH13" s="575"/>
      <c r="AI13" s="739">
        <f>SUM(AI14:AI16)</f>
        <v>10</v>
      </c>
      <c r="AJ13" s="739">
        <f>SUM(AJ14:AJ16)</f>
        <v>13</v>
      </c>
      <c r="AK13" s="740">
        <f>IF(AJ13="","No hay ejecución",IF(AND(AI13=0),"No hay Programación", AJ13/AI13))</f>
        <v>1.3</v>
      </c>
      <c r="AL13" s="741" t="str">
        <f>IF(AK13="No hay ejecución","NA",IF(AK13&gt;=90%,"De acuerdo con lo programado",IF(AK13&gt;=51%,"Atraso Leve",IF(AK13&lt;=50%,"En riesgo cumplimiento"))))</f>
        <v>De acuerdo con lo programado</v>
      </c>
      <c r="AM13" s="742" t="s">
        <v>1832</v>
      </c>
      <c r="AN13" s="575"/>
      <c r="AO13" s="575"/>
      <c r="AP13" s="575"/>
    </row>
    <row r="14" spans="1:42" ht="35.25" customHeight="1" thickTop="1" thickBot="1">
      <c r="A14" s="563">
        <v>1.1000000000000001</v>
      </c>
      <c r="B14" s="564"/>
      <c r="C14" s="564"/>
      <c r="D14" s="564"/>
      <c r="E14" s="564"/>
      <c r="F14" s="743" t="s">
        <v>1253</v>
      </c>
      <c r="G14" s="578"/>
      <c r="H14" s="578"/>
      <c r="I14" s="567" t="str">
        <f t="shared" ref="I14:I77" si="0">IF(H14="","No hay ejecución",IF(AND(G14=0),"No hay Programación", H14/G14))</f>
        <v>No hay ejecución</v>
      </c>
      <c r="J14" s="568" t="str">
        <f t="shared" ref="J14:J77" si="1">IF(I14="No hay ejecución","NA",IF(I14&gt;=90%,"De acuerdo con lo programado",IF(I14&gt;=51%,"Atraso Leve",IF(I14&lt;=50%,"En riesgo cumplimiento"))))</f>
        <v>NA</v>
      </c>
      <c r="K14" s="578"/>
      <c r="L14" s="570"/>
      <c r="M14" s="579"/>
      <c r="N14" s="572"/>
      <c r="O14" s="573"/>
      <c r="P14" s="570"/>
      <c r="Q14" s="571"/>
      <c r="R14" s="573"/>
      <c r="S14" s="573"/>
      <c r="T14" s="574"/>
      <c r="U14" s="571"/>
      <c r="V14" s="573"/>
      <c r="W14" s="573"/>
      <c r="X14" s="575"/>
      <c r="Y14" s="580">
        <v>14</v>
      </c>
      <c r="Z14" s="580">
        <v>14</v>
      </c>
      <c r="AA14" s="567">
        <f t="shared" ref="AA14:AA77" si="2">IF(Z14="","No hay ejecución",IF(AND(Y14=0),"No hay Programación", Z14/Y14))</f>
        <v>1</v>
      </c>
      <c r="AB14" s="568" t="str">
        <f t="shared" ref="AB14:AB77" si="3">IF(AA14="No hay ejecución","NA",IF(AA14&gt;=90%,"De acuerdo con lo programado",IF(AA14&gt;=51%,"Atraso Leve",IF(AA14&lt;=50%,"En riesgo cumplimiento"))))</f>
        <v>De acuerdo con lo programado</v>
      </c>
      <c r="AC14" s="575"/>
      <c r="AD14" s="575"/>
      <c r="AE14" s="575"/>
      <c r="AF14" s="567" t="str">
        <f t="shared" ref="AF14:AF77" si="4">IF(AE14="","No hay ejecución",IF(AND(AD14=0),"No hay Programación", AE14/AD14))</f>
        <v>No hay ejecución</v>
      </c>
      <c r="AG14" s="568" t="str">
        <f t="shared" ref="AG14:AG77" si="5">IF(AF14="No hay ejecución","NA",IF(AF14&gt;=90%,"De acuerdo con lo programado",IF(AF14&gt;=51%,"Atraso Leve",IF(AF14&lt;=50%,"En riesgo cumplimiento"))))</f>
        <v>NA</v>
      </c>
      <c r="AH14" s="575"/>
      <c r="AI14" s="739">
        <v>10</v>
      </c>
      <c r="AJ14" s="739">
        <v>12</v>
      </c>
      <c r="AK14" s="740">
        <f t="shared" ref="AK14:AK77" si="6">IF(AJ14="","No hay ejecución",IF(AND(AI14=0),"No hay Programación", AJ14/AI14))</f>
        <v>1.2</v>
      </c>
      <c r="AL14" s="741" t="str">
        <f t="shared" ref="AL14:AL77" si="7">IF(AK14="No hay ejecución","NA",IF(AK14&gt;=90%,"De acuerdo con lo programado",IF(AK14&gt;=51%,"Atraso Leve",IF(AK14&lt;=50%,"En riesgo cumplimiento"))))</f>
        <v>De acuerdo con lo programado</v>
      </c>
      <c r="AM14" s="739"/>
      <c r="AN14" s="575"/>
      <c r="AO14" s="575"/>
      <c r="AP14" s="575"/>
    </row>
    <row r="15" spans="1:42" ht="35.25" customHeight="1" thickTop="1" thickBot="1">
      <c r="A15" s="563">
        <v>1.2</v>
      </c>
      <c r="B15" s="564"/>
      <c r="C15" s="564"/>
      <c r="D15" s="564"/>
      <c r="E15" s="564"/>
      <c r="F15" s="743" t="s">
        <v>1254</v>
      </c>
      <c r="G15" s="578"/>
      <c r="H15" s="578"/>
      <c r="I15" s="567" t="str">
        <f t="shared" si="0"/>
        <v>No hay ejecución</v>
      </c>
      <c r="J15" s="568" t="str">
        <f t="shared" si="1"/>
        <v>NA</v>
      </c>
      <c r="K15" s="578"/>
      <c r="L15" s="581"/>
      <c r="M15" s="579"/>
      <c r="N15" s="572"/>
      <c r="O15" s="582"/>
      <c r="P15" s="581"/>
      <c r="Q15" s="579"/>
      <c r="R15" s="572"/>
      <c r="S15" s="582"/>
      <c r="T15" s="583"/>
      <c r="U15" s="579"/>
      <c r="V15" s="572"/>
      <c r="W15" s="582"/>
      <c r="X15" s="575"/>
      <c r="Y15" s="580"/>
      <c r="Z15" s="580"/>
      <c r="AA15" s="567" t="str">
        <f t="shared" si="2"/>
        <v>No hay ejecución</v>
      </c>
      <c r="AB15" s="568" t="str">
        <f t="shared" si="3"/>
        <v>NA</v>
      </c>
      <c r="AC15" s="575"/>
      <c r="AD15" s="575"/>
      <c r="AE15" s="575"/>
      <c r="AF15" s="567" t="str">
        <f t="shared" si="4"/>
        <v>No hay ejecución</v>
      </c>
      <c r="AG15" s="568" t="str">
        <f t="shared" si="5"/>
        <v>NA</v>
      </c>
      <c r="AH15" s="575"/>
      <c r="AI15" s="739">
        <v>0</v>
      </c>
      <c r="AJ15" s="739">
        <v>0</v>
      </c>
      <c r="AK15" s="740" t="str">
        <f t="shared" si="6"/>
        <v>No hay Programación</v>
      </c>
      <c r="AL15" s="741" t="str">
        <f t="shared" si="7"/>
        <v>De acuerdo con lo programado</v>
      </c>
      <c r="AM15" s="742" t="s">
        <v>1833</v>
      </c>
      <c r="AN15" s="575"/>
      <c r="AO15" s="575"/>
      <c r="AP15" s="575"/>
    </row>
    <row r="16" spans="1:42" ht="35.25" customHeight="1" thickTop="1" thickBot="1">
      <c r="A16" s="563">
        <v>1.3</v>
      </c>
      <c r="B16" s="564"/>
      <c r="C16" s="564"/>
      <c r="D16" s="564"/>
      <c r="E16" s="564"/>
      <c r="F16" s="743" t="s">
        <v>1255</v>
      </c>
      <c r="G16" s="578"/>
      <c r="H16" s="578"/>
      <c r="I16" s="567" t="str">
        <f t="shared" si="0"/>
        <v>No hay ejecución</v>
      </c>
      <c r="J16" s="568" t="str">
        <f t="shared" si="1"/>
        <v>NA</v>
      </c>
      <c r="K16" s="578"/>
      <c r="L16" s="581"/>
      <c r="M16" s="579"/>
      <c r="N16" s="572"/>
      <c r="O16" s="582"/>
      <c r="P16" s="581"/>
      <c r="Q16" s="579"/>
      <c r="R16" s="572"/>
      <c r="S16" s="582"/>
      <c r="T16" s="583"/>
      <c r="U16" s="579"/>
      <c r="V16" s="572"/>
      <c r="W16" s="582"/>
      <c r="X16" s="575"/>
      <c r="Y16" s="580"/>
      <c r="Z16" s="580"/>
      <c r="AA16" s="567" t="str">
        <f t="shared" si="2"/>
        <v>No hay ejecución</v>
      </c>
      <c r="AB16" s="568" t="str">
        <f t="shared" si="3"/>
        <v>NA</v>
      </c>
      <c r="AC16" s="575"/>
      <c r="AD16" s="575"/>
      <c r="AE16" s="575"/>
      <c r="AF16" s="567" t="str">
        <f t="shared" si="4"/>
        <v>No hay ejecución</v>
      </c>
      <c r="AG16" s="568" t="str">
        <f t="shared" si="5"/>
        <v>NA</v>
      </c>
      <c r="AH16" s="575"/>
      <c r="AI16" s="739">
        <v>0</v>
      </c>
      <c r="AJ16" s="739">
        <v>1</v>
      </c>
      <c r="AK16" s="740" t="str">
        <f t="shared" si="6"/>
        <v>No hay Programación</v>
      </c>
      <c r="AL16" s="741" t="str">
        <f t="shared" si="7"/>
        <v>De acuerdo con lo programado</v>
      </c>
      <c r="AM16" s="742" t="s">
        <v>1832</v>
      </c>
      <c r="AN16" s="575"/>
      <c r="AO16" s="575"/>
      <c r="AP16" s="575"/>
    </row>
    <row r="17" spans="1:42" ht="16.5" customHeight="1" thickTop="1" thickBot="1">
      <c r="A17" s="563">
        <v>2</v>
      </c>
      <c r="B17" s="564">
        <v>0</v>
      </c>
      <c r="C17" s="564">
        <v>0</v>
      </c>
      <c r="D17" s="564">
        <v>0</v>
      </c>
      <c r="E17" s="564">
        <v>0</v>
      </c>
      <c r="F17" s="744" t="s">
        <v>1256</v>
      </c>
      <c r="G17" s="585"/>
      <c r="H17" s="585"/>
      <c r="I17" s="567" t="str">
        <f t="shared" si="0"/>
        <v>No hay ejecución</v>
      </c>
      <c r="J17" s="568" t="str">
        <f t="shared" si="1"/>
        <v>NA</v>
      </c>
      <c r="K17" s="586"/>
      <c r="L17" s="581"/>
      <c r="M17" s="579"/>
      <c r="N17" s="572"/>
      <c r="O17" s="582"/>
      <c r="P17" s="581"/>
      <c r="Q17" s="579"/>
      <c r="R17" s="572"/>
      <c r="S17" s="582"/>
      <c r="T17" s="583"/>
      <c r="U17" s="579"/>
      <c r="V17" s="572"/>
      <c r="W17" s="582"/>
      <c r="X17" s="575"/>
      <c r="Y17" s="580"/>
      <c r="Z17" s="580"/>
      <c r="AA17" s="567" t="str">
        <f t="shared" si="2"/>
        <v>No hay ejecución</v>
      </c>
      <c r="AB17" s="568" t="str">
        <f t="shared" si="3"/>
        <v>NA</v>
      </c>
      <c r="AC17" s="575"/>
      <c r="AD17" s="575"/>
      <c r="AE17" s="575"/>
      <c r="AF17" s="567" t="str">
        <f t="shared" si="4"/>
        <v>No hay ejecución</v>
      </c>
      <c r="AG17" s="568" t="str">
        <f t="shared" si="5"/>
        <v>NA</v>
      </c>
      <c r="AH17" s="575"/>
      <c r="AI17" s="739">
        <f>SUM(AI18:AI21)</f>
        <v>9</v>
      </c>
      <c r="AJ17" s="739">
        <f>SUM(AJ18:AJ21)</f>
        <v>9</v>
      </c>
      <c r="AK17" s="740">
        <f t="shared" si="6"/>
        <v>1</v>
      </c>
      <c r="AL17" s="741" t="str">
        <f t="shared" si="7"/>
        <v>De acuerdo con lo programado</v>
      </c>
      <c r="AM17" s="739"/>
      <c r="AN17" s="575"/>
      <c r="AO17" s="575"/>
      <c r="AP17" s="575"/>
    </row>
    <row r="18" spans="1:42" ht="35.25" customHeight="1" thickTop="1" thickBot="1">
      <c r="A18" s="563">
        <v>2.1</v>
      </c>
      <c r="B18" s="564"/>
      <c r="C18" s="564"/>
      <c r="D18" s="564"/>
      <c r="E18" s="564"/>
      <c r="F18" s="743" t="s">
        <v>1257</v>
      </c>
      <c r="G18" s="578"/>
      <c r="H18" s="578"/>
      <c r="I18" s="567" t="str">
        <f t="shared" si="0"/>
        <v>No hay ejecución</v>
      </c>
      <c r="J18" s="568" t="str">
        <f t="shared" si="1"/>
        <v>NA</v>
      </c>
      <c r="K18" s="578"/>
      <c r="L18" s="581"/>
      <c r="M18" s="579"/>
      <c r="N18" s="572"/>
      <c r="O18" s="582"/>
      <c r="P18" s="581"/>
      <c r="Q18" s="579"/>
      <c r="R18" s="572"/>
      <c r="S18" s="582"/>
      <c r="T18" s="583"/>
      <c r="U18" s="579"/>
      <c r="V18" s="572"/>
      <c r="W18" s="582"/>
      <c r="X18" s="575"/>
      <c r="Y18" s="580">
        <v>3</v>
      </c>
      <c r="Z18" s="580">
        <v>3</v>
      </c>
      <c r="AA18" s="567">
        <f t="shared" si="2"/>
        <v>1</v>
      </c>
      <c r="AB18" s="568" t="str">
        <f t="shared" si="3"/>
        <v>De acuerdo con lo programado</v>
      </c>
      <c r="AC18" s="575"/>
      <c r="AD18" s="575"/>
      <c r="AE18" s="575"/>
      <c r="AF18" s="567" t="str">
        <f t="shared" si="4"/>
        <v>No hay ejecución</v>
      </c>
      <c r="AG18" s="568" t="str">
        <f t="shared" si="5"/>
        <v>NA</v>
      </c>
      <c r="AH18" s="575"/>
      <c r="AI18" s="739">
        <v>4</v>
      </c>
      <c r="AJ18" s="739">
        <v>4</v>
      </c>
      <c r="AK18" s="740">
        <f t="shared" si="6"/>
        <v>1</v>
      </c>
      <c r="AL18" s="741" t="str">
        <f t="shared" si="7"/>
        <v>De acuerdo con lo programado</v>
      </c>
      <c r="AM18" s="739"/>
      <c r="AN18" s="575"/>
      <c r="AO18" s="575"/>
      <c r="AP18" s="575"/>
    </row>
    <row r="19" spans="1:42" ht="35.25" customHeight="1" thickTop="1" thickBot="1">
      <c r="A19" s="563">
        <v>2.2000000000000002</v>
      </c>
      <c r="B19" s="564"/>
      <c r="C19" s="564"/>
      <c r="D19" s="564"/>
      <c r="E19" s="564"/>
      <c r="F19" s="743" t="s">
        <v>1258</v>
      </c>
      <c r="G19" s="578"/>
      <c r="H19" s="578"/>
      <c r="I19" s="567" t="str">
        <f t="shared" si="0"/>
        <v>No hay ejecución</v>
      </c>
      <c r="J19" s="568" t="str">
        <f t="shared" si="1"/>
        <v>NA</v>
      </c>
      <c r="K19" s="578"/>
      <c r="L19" s="581"/>
      <c r="M19" s="579"/>
      <c r="N19" s="572"/>
      <c r="O19" s="582"/>
      <c r="P19" s="581"/>
      <c r="Q19" s="579"/>
      <c r="R19" s="572"/>
      <c r="S19" s="582"/>
      <c r="T19" s="583"/>
      <c r="U19" s="579"/>
      <c r="V19" s="572"/>
      <c r="W19" s="582"/>
      <c r="X19" s="575"/>
      <c r="Y19" s="580"/>
      <c r="Z19" s="580"/>
      <c r="AA19" s="567" t="str">
        <f t="shared" si="2"/>
        <v>No hay ejecución</v>
      </c>
      <c r="AB19" s="568" t="str">
        <f t="shared" si="3"/>
        <v>NA</v>
      </c>
      <c r="AC19" s="575"/>
      <c r="AD19" s="575"/>
      <c r="AE19" s="575"/>
      <c r="AF19" s="567" t="str">
        <f t="shared" si="4"/>
        <v>No hay ejecución</v>
      </c>
      <c r="AG19" s="568" t="str">
        <f t="shared" si="5"/>
        <v>NA</v>
      </c>
      <c r="AH19" s="575"/>
      <c r="AI19" s="739">
        <v>1</v>
      </c>
      <c r="AJ19" s="739">
        <v>1</v>
      </c>
      <c r="AK19" s="740">
        <f t="shared" si="6"/>
        <v>1</v>
      </c>
      <c r="AL19" s="741" t="str">
        <f t="shared" si="7"/>
        <v>De acuerdo con lo programado</v>
      </c>
      <c r="AM19" s="739"/>
      <c r="AN19" s="575"/>
      <c r="AO19" s="575"/>
      <c r="AP19" s="575"/>
    </row>
    <row r="20" spans="1:42" ht="35.25" customHeight="1" thickTop="1" thickBot="1">
      <c r="A20" s="563">
        <v>2.2999999999999998</v>
      </c>
      <c r="B20" s="564"/>
      <c r="C20" s="564"/>
      <c r="D20" s="564"/>
      <c r="E20" s="564"/>
      <c r="F20" s="743" t="s">
        <v>1259</v>
      </c>
      <c r="G20" s="578"/>
      <c r="H20" s="578"/>
      <c r="I20" s="567" t="str">
        <f t="shared" si="0"/>
        <v>No hay ejecución</v>
      </c>
      <c r="J20" s="568" t="str">
        <f t="shared" si="1"/>
        <v>NA</v>
      </c>
      <c r="K20" s="578"/>
      <c r="L20" s="581"/>
      <c r="M20" s="579"/>
      <c r="N20" s="572"/>
      <c r="O20" s="582"/>
      <c r="P20" s="581"/>
      <c r="Q20" s="579"/>
      <c r="R20" s="572"/>
      <c r="S20" s="582"/>
      <c r="T20" s="583"/>
      <c r="U20" s="579"/>
      <c r="V20" s="572"/>
      <c r="W20" s="582"/>
      <c r="X20" s="575"/>
      <c r="Y20" s="580"/>
      <c r="Z20" s="580"/>
      <c r="AA20" s="567" t="str">
        <f t="shared" si="2"/>
        <v>No hay ejecución</v>
      </c>
      <c r="AB20" s="568" t="str">
        <f t="shared" si="3"/>
        <v>NA</v>
      </c>
      <c r="AC20" s="575"/>
      <c r="AD20" s="575"/>
      <c r="AE20" s="575"/>
      <c r="AF20" s="567" t="str">
        <f t="shared" si="4"/>
        <v>No hay ejecución</v>
      </c>
      <c r="AG20" s="568" t="str">
        <f t="shared" si="5"/>
        <v>NA</v>
      </c>
      <c r="AH20" s="575"/>
      <c r="AI20" s="739">
        <v>0</v>
      </c>
      <c r="AJ20" s="739">
        <v>0</v>
      </c>
      <c r="AK20" s="740" t="str">
        <f t="shared" si="6"/>
        <v>No hay Programación</v>
      </c>
      <c r="AL20" s="741" t="str">
        <f t="shared" si="7"/>
        <v>De acuerdo con lo programado</v>
      </c>
      <c r="AM20" s="742" t="s">
        <v>1833</v>
      </c>
      <c r="AN20" s="575"/>
      <c r="AO20" s="575"/>
      <c r="AP20" s="575"/>
    </row>
    <row r="21" spans="1:42" ht="35.25" customHeight="1" thickTop="1" thickBot="1">
      <c r="A21" s="563">
        <v>2.4</v>
      </c>
      <c r="B21" s="564"/>
      <c r="C21" s="564"/>
      <c r="D21" s="564"/>
      <c r="E21" s="564"/>
      <c r="F21" s="743" t="s">
        <v>1260</v>
      </c>
      <c r="G21" s="578"/>
      <c r="H21" s="578"/>
      <c r="I21" s="567" t="str">
        <f t="shared" si="0"/>
        <v>No hay ejecución</v>
      </c>
      <c r="J21" s="568" t="str">
        <f t="shared" si="1"/>
        <v>NA</v>
      </c>
      <c r="K21" s="578"/>
      <c r="L21" s="581"/>
      <c r="M21" s="579"/>
      <c r="N21" s="572"/>
      <c r="O21" s="582"/>
      <c r="P21" s="581"/>
      <c r="Q21" s="579"/>
      <c r="R21" s="572"/>
      <c r="S21" s="582"/>
      <c r="T21" s="583"/>
      <c r="U21" s="579"/>
      <c r="V21" s="572"/>
      <c r="W21" s="582"/>
      <c r="X21" s="575"/>
      <c r="Y21" s="580">
        <v>2</v>
      </c>
      <c r="Z21" s="580">
        <v>2</v>
      </c>
      <c r="AA21" s="567">
        <f t="shared" si="2"/>
        <v>1</v>
      </c>
      <c r="AB21" s="568" t="str">
        <f t="shared" si="3"/>
        <v>De acuerdo con lo programado</v>
      </c>
      <c r="AC21" s="575"/>
      <c r="AD21" s="575"/>
      <c r="AE21" s="575"/>
      <c r="AF21" s="567" t="str">
        <f t="shared" si="4"/>
        <v>No hay ejecución</v>
      </c>
      <c r="AG21" s="568" t="str">
        <f t="shared" si="5"/>
        <v>NA</v>
      </c>
      <c r="AH21" s="575"/>
      <c r="AI21" s="739">
        <v>4</v>
      </c>
      <c r="AJ21" s="739">
        <v>4</v>
      </c>
      <c r="AK21" s="740">
        <f t="shared" si="6"/>
        <v>1</v>
      </c>
      <c r="AL21" s="741" t="str">
        <f t="shared" si="7"/>
        <v>De acuerdo con lo programado</v>
      </c>
      <c r="AM21" s="739"/>
      <c r="AN21" s="575"/>
      <c r="AO21" s="575"/>
      <c r="AP21" s="575"/>
    </row>
    <row r="22" spans="1:42" ht="28.2" customHeight="1" thickTop="1" thickBot="1">
      <c r="A22" s="563">
        <v>3</v>
      </c>
      <c r="B22" s="564">
        <v>0</v>
      </c>
      <c r="C22" s="564">
        <v>0</v>
      </c>
      <c r="D22" s="564">
        <v>0</v>
      </c>
      <c r="E22" s="564">
        <v>0</v>
      </c>
      <c r="F22" s="744" t="s">
        <v>1261</v>
      </c>
      <c r="G22" s="585"/>
      <c r="H22" s="585"/>
      <c r="I22" s="567" t="str">
        <f t="shared" si="0"/>
        <v>No hay ejecución</v>
      </c>
      <c r="J22" s="568" t="str">
        <f t="shared" si="1"/>
        <v>NA</v>
      </c>
      <c r="K22" s="586"/>
      <c r="L22" s="581"/>
      <c r="M22" s="579"/>
      <c r="N22" s="572"/>
      <c r="O22" s="582"/>
      <c r="P22" s="581"/>
      <c r="Q22" s="579"/>
      <c r="R22" s="572"/>
      <c r="S22" s="582"/>
      <c r="T22" s="583"/>
      <c r="U22" s="579"/>
      <c r="V22" s="572"/>
      <c r="W22" s="582"/>
      <c r="X22" s="575"/>
      <c r="Y22" s="580"/>
      <c r="Z22" s="580"/>
      <c r="AA22" s="567" t="str">
        <f t="shared" si="2"/>
        <v>No hay ejecución</v>
      </c>
      <c r="AB22" s="568" t="str">
        <f t="shared" si="3"/>
        <v>NA</v>
      </c>
      <c r="AC22" s="575"/>
      <c r="AD22" s="575"/>
      <c r="AE22" s="575"/>
      <c r="AF22" s="567" t="str">
        <f t="shared" si="4"/>
        <v>No hay ejecución</v>
      </c>
      <c r="AG22" s="568" t="str">
        <f t="shared" si="5"/>
        <v>NA</v>
      </c>
      <c r="AH22" s="575"/>
      <c r="AI22" s="739">
        <f>SUM(AI23)</f>
        <v>23</v>
      </c>
      <c r="AJ22" s="739">
        <f>SUM(AJ23)</f>
        <v>23</v>
      </c>
      <c r="AK22" s="740">
        <f t="shared" si="6"/>
        <v>1</v>
      </c>
      <c r="AL22" s="741" t="str">
        <f t="shared" si="7"/>
        <v>De acuerdo con lo programado</v>
      </c>
      <c r="AM22" s="739"/>
      <c r="AN22" s="575"/>
      <c r="AO22" s="575"/>
      <c r="AP22" s="575"/>
    </row>
    <row r="23" spans="1:42" ht="35.25" customHeight="1" thickTop="1" thickBot="1">
      <c r="A23" s="563">
        <v>3.1</v>
      </c>
      <c r="B23" s="564"/>
      <c r="C23" s="564"/>
      <c r="D23" s="564"/>
      <c r="E23" s="564"/>
      <c r="F23" s="743" t="s">
        <v>1262</v>
      </c>
      <c r="G23" s="578">
        <v>1</v>
      </c>
      <c r="H23" s="578">
        <v>1</v>
      </c>
      <c r="I23" s="567">
        <f t="shared" si="0"/>
        <v>1</v>
      </c>
      <c r="J23" s="568" t="str">
        <f t="shared" si="1"/>
        <v>De acuerdo con lo programado</v>
      </c>
      <c r="K23" s="578"/>
      <c r="L23" s="581"/>
      <c r="M23" s="579"/>
      <c r="N23" s="572"/>
      <c r="O23" s="582"/>
      <c r="P23" s="581"/>
      <c r="Q23" s="579"/>
      <c r="R23" s="572"/>
      <c r="S23" s="582"/>
      <c r="T23" s="583"/>
      <c r="U23" s="579"/>
      <c r="V23" s="572"/>
      <c r="W23" s="582"/>
      <c r="X23" s="575"/>
      <c r="Y23" s="580">
        <v>21</v>
      </c>
      <c r="Z23" s="580">
        <v>21</v>
      </c>
      <c r="AA23" s="567">
        <f t="shared" si="2"/>
        <v>1</v>
      </c>
      <c r="AB23" s="568" t="str">
        <f t="shared" si="3"/>
        <v>De acuerdo con lo programado</v>
      </c>
      <c r="AC23" s="575"/>
      <c r="AD23" s="575"/>
      <c r="AE23" s="575"/>
      <c r="AF23" s="567" t="str">
        <f t="shared" si="4"/>
        <v>No hay ejecución</v>
      </c>
      <c r="AG23" s="568" t="str">
        <f t="shared" si="5"/>
        <v>NA</v>
      </c>
      <c r="AH23" s="575"/>
      <c r="AI23" s="739">
        <v>23</v>
      </c>
      <c r="AJ23" s="739">
        <v>23</v>
      </c>
      <c r="AK23" s="740">
        <f t="shared" si="6"/>
        <v>1</v>
      </c>
      <c r="AL23" s="741" t="str">
        <f t="shared" si="7"/>
        <v>De acuerdo con lo programado</v>
      </c>
      <c r="AM23" s="742" t="s">
        <v>1832</v>
      </c>
      <c r="AN23" s="575"/>
      <c r="AO23" s="575"/>
      <c r="AP23" s="575"/>
    </row>
    <row r="24" spans="1:42" ht="35.25" customHeight="1" thickTop="1" thickBot="1">
      <c r="A24" s="563">
        <v>4</v>
      </c>
      <c r="B24" s="564"/>
      <c r="C24" s="564"/>
      <c r="D24" s="564"/>
      <c r="E24" s="564"/>
      <c r="F24" s="744" t="s">
        <v>1263</v>
      </c>
      <c r="G24" s="585"/>
      <c r="H24" s="585"/>
      <c r="I24" s="567" t="str">
        <f t="shared" si="0"/>
        <v>No hay ejecución</v>
      </c>
      <c r="J24" s="568" t="str">
        <f t="shared" si="1"/>
        <v>NA</v>
      </c>
      <c r="K24" s="586"/>
      <c r="L24" s="581"/>
      <c r="M24" s="579"/>
      <c r="N24" s="572"/>
      <c r="O24" s="582"/>
      <c r="P24" s="581"/>
      <c r="Q24" s="579"/>
      <c r="R24" s="572"/>
      <c r="S24" s="582"/>
      <c r="T24" s="583"/>
      <c r="U24" s="579"/>
      <c r="V24" s="572"/>
      <c r="W24" s="582"/>
      <c r="X24" s="575"/>
      <c r="Y24" s="580"/>
      <c r="Z24" s="580"/>
      <c r="AA24" s="567" t="str">
        <f t="shared" si="2"/>
        <v>No hay ejecución</v>
      </c>
      <c r="AB24" s="568" t="str">
        <f t="shared" si="3"/>
        <v>NA</v>
      </c>
      <c r="AC24" s="575"/>
      <c r="AD24" s="575"/>
      <c r="AE24" s="575"/>
      <c r="AF24" s="567" t="str">
        <f t="shared" si="4"/>
        <v>No hay ejecución</v>
      </c>
      <c r="AG24" s="568" t="str">
        <f t="shared" si="5"/>
        <v>NA</v>
      </c>
      <c r="AH24" s="575"/>
      <c r="AI24" s="739">
        <f>SUM(AI25)</f>
        <v>0</v>
      </c>
      <c r="AJ24" s="739">
        <f>SUM(AJ25)</f>
        <v>0</v>
      </c>
      <c r="AK24" s="740" t="str">
        <f t="shared" si="6"/>
        <v>No hay Programación</v>
      </c>
      <c r="AL24" s="741" t="str">
        <f t="shared" si="7"/>
        <v>De acuerdo con lo programado</v>
      </c>
      <c r="AM24" s="739"/>
      <c r="AN24" s="575"/>
      <c r="AO24" s="575"/>
      <c r="AP24" s="575"/>
    </row>
    <row r="25" spans="1:42" ht="35.25" customHeight="1" thickTop="1" thickBot="1">
      <c r="A25" s="563">
        <v>4.0999999999999996</v>
      </c>
      <c r="B25" s="564"/>
      <c r="C25" s="564"/>
      <c r="D25" s="564"/>
      <c r="E25" s="564"/>
      <c r="F25" s="743" t="s">
        <v>1264</v>
      </c>
      <c r="G25" s="578"/>
      <c r="H25" s="578"/>
      <c r="I25" s="567" t="str">
        <f t="shared" si="0"/>
        <v>No hay ejecución</v>
      </c>
      <c r="J25" s="568" t="str">
        <f t="shared" si="1"/>
        <v>NA</v>
      </c>
      <c r="K25" s="578"/>
      <c r="L25" s="581"/>
      <c r="M25" s="579"/>
      <c r="N25" s="572"/>
      <c r="O25" s="582"/>
      <c r="P25" s="581"/>
      <c r="Q25" s="579"/>
      <c r="R25" s="572"/>
      <c r="S25" s="582"/>
      <c r="T25" s="583"/>
      <c r="U25" s="579"/>
      <c r="V25" s="572"/>
      <c r="W25" s="582"/>
      <c r="X25" s="575"/>
      <c r="Y25" s="580"/>
      <c r="Z25" s="580"/>
      <c r="AA25" s="567" t="str">
        <f t="shared" si="2"/>
        <v>No hay ejecución</v>
      </c>
      <c r="AB25" s="568" t="str">
        <f t="shared" si="3"/>
        <v>NA</v>
      </c>
      <c r="AC25" s="575"/>
      <c r="AD25" s="575"/>
      <c r="AE25" s="575"/>
      <c r="AF25" s="567" t="str">
        <f t="shared" si="4"/>
        <v>No hay ejecución</v>
      </c>
      <c r="AG25" s="568" t="str">
        <f t="shared" si="5"/>
        <v>NA</v>
      </c>
      <c r="AH25" s="575"/>
      <c r="AI25" s="739">
        <v>0</v>
      </c>
      <c r="AJ25" s="739">
        <v>0</v>
      </c>
      <c r="AK25" s="740" t="str">
        <f t="shared" si="6"/>
        <v>No hay Programación</v>
      </c>
      <c r="AL25" s="741" t="str">
        <f t="shared" si="7"/>
        <v>De acuerdo con lo programado</v>
      </c>
      <c r="AM25" s="742" t="s">
        <v>1833</v>
      </c>
      <c r="AN25" s="575"/>
      <c r="AO25" s="575"/>
      <c r="AP25" s="575"/>
    </row>
    <row r="26" spans="1:42" ht="35.25" customHeight="1" thickTop="1" thickBot="1">
      <c r="A26" s="563">
        <v>5</v>
      </c>
      <c r="B26" s="564">
        <v>0</v>
      </c>
      <c r="C26" s="564">
        <v>0</v>
      </c>
      <c r="D26" s="564">
        <v>0</v>
      </c>
      <c r="E26" s="564">
        <v>0</v>
      </c>
      <c r="F26" s="744" t="s">
        <v>1265</v>
      </c>
      <c r="G26" s="585"/>
      <c r="H26" s="585"/>
      <c r="I26" s="567" t="str">
        <f t="shared" si="0"/>
        <v>No hay ejecución</v>
      </c>
      <c r="J26" s="568" t="str">
        <f t="shared" si="1"/>
        <v>NA</v>
      </c>
      <c r="K26" s="586"/>
      <c r="L26" s="581"/>
      <c r="M26" s="579"/>
      <c r="N26" s="572"/>
      <c r="O26" s="582"/>
      <c r="P26" s="581"/>
      <c r="Q26" s="579"/>
      <c r="R26" s="572"/>
      <c r="S26" s="582"/>
      <c r="T26" s="583"/>
      <c r="U26" s="579"/>
      <c r="V26" s="572"/>
      <c r="W26" s="582"/>
      <c r="X26" s="575"/>
      <c r="Y26" s="580"/>
      <c r="Z26" s="580"/>
      <c r="AA26" s="567" t="str">
        <f t="shared" si="2"/>
        <v>No hay ejecución</v>
      </c>
      <c r="AB26" s="568" t="str">
        <f t="shared" si="3"/>
        <v>NA</v>
      </c>
      <c r="AC26" s="575"/>
      <c r="AD26" s="575"/>
      <c r="AE26" s="575"/>
      <c r="AF26" s="567" t="str">
        <f t="shared" si="4"/>
        <v>No hay ejecución</v>
      </c>
      <c r="AG26" s="568" t="str">
        <f t="shared" si="5"/>
        <v>NA</v>
      </c>
      <c r="AH26" s="575"/>
      <c r="AI26" s="739">
        <f>SUM(AI27:AI29)</f>
        <v>5</v>
      </c>
      <c r="AJ26" s="739"/>
      <c r="AK26" s="740" t="str">
        <f t="shared" si="6"/>
        <v>No hay ejecución</v>
      </c>
      <c r="AL26" s="741" t="str">
        <f t="shared" si="7"/>
        <v>NA</v>
      </c>
      <c r="AM26" s="739"/>
      <c r="AN26" s="575"/>
      <c r="AO26" s="575"/>
      <c r="AP26" s="575"/>
    </row>
    <row r="27" spans="1:42" ht="35.25" customHeight="1" thickTop="1" thickBot="1">
      <c r="A27" s="563">
        <v>5.0999999999999996</v>
      </c>
      <c r="B27" s="564"/>
      <c r="C27" s="564"/>
      <c r="D27" s="564"/>
      <c r="E27" s="564"/>
      <c r="F27" s="743" t="s">
        <v>1266</v>
      </c>
      <c r="G27" s="578"/>
      <c r="H27" s="578"/>
      <c r="I27" s="567" t="str">
        <f t="shared" si="0"/>
        <v>No hay ejecución</v>
      </c>
      <c r="J27" s="568" t="str">
        <f t="shared" si="1"/>
        <v>NA</v>
      </c>
      <c r="K27" s="578"/>
      <c r="L27" s="581"/>
      <c r="M27" s="579"/>
      <c r="N27" s="572"/>
      <c r="O27" s="582"/>
      <c r="P27" s="581"/>
      <c r="Q27" s="579"/>
      <c r="R27" s="572"/>
      <c r="S27" s="582"/>
      <c r="T27" s="583"/>
      <c r="U27" s="579"/>
      <c r="V27" s="572"/>
      <c r="W27" s="582"/>
      <c r="X27" s="575"/>
      <c r="Y27" s="580">
        <v>4</v>
      </c>
      <c r="Z27" s="580">
        <v>4</v>
      </c>
      <c r="AA27" s="567">
        <f t="shared" si="2"/>
        <v>1</v>
      </c>
      <c r="AB27" s="568" t="str">
        <f t="shared" si="3"/>
        <v>De acuerdo con lo programado</v>
      </c>
      <c r="AC27" s="575"/>
      <c r="AD27" s="575"/>
      <c r="AE27" s="575"/>
      <c r="AF27" s="567" t="str">
        <f t="shared" si="4"/>
        <v>No hay ejecución</v>
      </c>
      <c r="AG27" s="568" t="str">
        <f t="shared" si="5"/>
        <v>NA</v>
      </c>
      <c r="AH27" s="575"/>
      <c r="AI27" s="739">
        <v>3</v>
      </c>
      <c r="AJ27" s="739">
        <v>3</v>
      </c>
      <c r="AK27" s="740">
        <f t="shared" si="6"/>
        <v>1</v>
      </c>
      <c r="AL27" s="741" t="str">
        <f t="shared" si="7"/>
        <v>De acuerdo con lo programado</v>
      </c>
      <c r="AM27" s="739"/>
      <c r="AN27" s="575"/>
      <c r="AO27" s="575"/>
      <c r="AP27" s="575"/>
    </row>
    <row r="28" spans="1:42" ht="35.25" customHeight="1" thickTop="1" thickBot="1">
      <c r="A28" s="563">
        <v>5.2</v>
      </c>
      <c r="B28" s="564"/>
      <c r="C28" s="564"/>
      <c r="D28" s="564"/>
      <c r="E28" s="564"/>
      <c r="F28" s="743" t="s">
        <v>1267</v>
      </c>
      <c r="G28" s="578"/>
      <c r="H28" s="578"/>
      <c r="I28" s="567" t="str">
        <f t="shared" si="0"/>
        <v>No hay ejecución</v>
      </c>
      <c r="J28" s="568" t="str">
        <f t="shared" si="1"/>
        <v>NA</v>
      </c>
      <c r="K28" s="578"/>
      <c r="L28" s="581"/>
      <c r="M28" s="579"/>
      <c r="N28" s="572"/>
      <c r="O28" s="582"/>
      <c r="P28" s="581"/>
      <c r="Q28" s="579"/>
      <c r="R28" s="572"/>
      <c r="S28" s="582"/>
      <c r="T28" s="583"/>
      <c r="U28" s="579"/>
      <c r="V28" s="572"/>
      <c r="W28" s="582"/>
      <c r="X28" s="575"/>
      <c r="Y28" s="580">
        <v>3</v>
      </c>
      <c r="Z28" s="580">
        <v>3</v>
      </c>
      <c r="AA28" s="567">
        <f t="shared" si="2"/>
        <v>1</v>
      </c>
      <c r="AB28" s="568" t="str">
        <f t="shared" si="3"/>
        <v>De acuerdo con lo programado</v>
      </c>
      <c r="AC28" s="575"/>
      <c r="AD28" s="575"/>
      <c r="AE28" s="575"/>
      <c r="AF28" s="567" t="str">
        <f t="shared" si="4"/>
        <v>No hay ejecución</v>
      </c>
      <c r="AG28" s="568" t="str">
        <f t="shared" si="5"/>
        <v>NA</v>
      </c>
      <c r="AH28" s="575"/>
      <c r="AI28" s="739">
        <v>1</v>
      </c>
      <c r="AJ28" s="739">
        <v>1</v>
      </c>
      <c r="AK28" s="740">
        <f t="shared" si="6"/>
        <v>1</v>
      </c>
      <c r="AL28" s="741" t="str">
        <f t="shared" si="7"/>
        <v>De acuerdo con lo programado</v>
      </c>
      <c r="AM28" s="739"/>
      <c r="AN28" s="575"/>
      <c r="AO28" s="575"/>
      <c r="AP28" s="575"/>
    </row>
    <row r="29" spans="1:42" ht="35.25" customHeight="1" thickTop="1" thickBot="1">
      <c r="A29" s="563">
        <v>5.3</v>
      </c>
      <c r="B29" s="564">
        <v>0</v>
      </c>
      <c r="C29" s="564">
        <v>0</v>
      </c>
      <c r="D29" s="564">
        <v>0</v>
      </c>
      <c r="E29" s="564">
        <v>0</v>
      </c>
      <c r="F29" s="743" t="s">
        <v>1268</v>
      </c>
      <c r="G29" s="578"/>
      <c r="H29" s="578"/>
      <c r="I29" s="567" t="str">
        <f t="shared" si="0"/>
        <v>No hay ejecución</v>
      </c>
      <c r="J29" s="568" t="str">
        <f t="shared" si="1"/>
        <v>NA</v>
      </c>
      <c r="K29" s="578"/>
      <c r="L29" s="581"/>
      <c r="M29" s="579"/>
      <c r="N29" s="572"/>
      <c r="O29" s="582"/>
      <c r="P29" s="581"/>
      <c r="Q29" s="579"/>
      <c r="R29" s="572"/>
      <c r="S29" s="582"/>
      <c r="T29" s="583"/>
      <c r="U29" s="579"/>
      <c r="V29" s="572"/>
      <c r="W29" s="582"/>
      <c r="X29" s="575"/>
      <c r="Y29" s="580">
        <v>1</v>
      </c>
      <c r="Z29" s="580">
        <v>1</v>
      </c>
      <c r="AA29" s="567">
        <f t="shared" si="2"/>
        <v>1</v>
      </c>
      <c r="AB29" s="568" t="str">
        <f t="shared" si="3"/>
        <v>De acuerdo con lo programado</v>
      </c>
      <c r="AC29" s="575"/>
      <c r="AD29" s="575"/>
      <c r="AE29" s="575"/>
      <c r="AF29" s="567" t="str">
        <f t="shared" si="4"/>
        <v>No hay ejecución</v>
      </c>
      <c r="AG29" s="568" t="str">
        <f t="shared" si="5"/>
        <v>NA</v>
      </c>
      <c r="AH29" s="575"/>
      <c r="AI29" s="739">
        <v>1</v>
      </c>
      <c r="AJ29" s="739">
        <v>1</v>
      </c>
      <c r="AK29" s="740">
        <f t="shared" si="6"/>
        <v>1</v>
      </c>
      <c r="AL29" s="741" t="str">
        <f t="shared" si="7"/>
        <v>De acuerdo con lo programado</v>
      </c>
      <c r="AM29" s="739"/>
      <c r="AN29" s="575"/>
      <c r="AO29" s="575"/>
      <c r="AP29" s="575"/>
    </row>
    <row r="30" spans="1:42" ht="35.25" customHeight="1" thickTop="1" thickBot="1">
      <c r="A30" s="563">
        <v>6</v>
      </c>
      <c r="B30" s="564">
        <v>0</v>
      </c>
      <c r="C30" s="564">
        <v>0</v>
      </c>
      <c r="D30" s="564">
        <v>0</v>
      </c>
      <c r="E30" s="564">
        <v>0</v>
      </c>
      <c r="F30" s="744" t="s">
        <v>1269</v>
      </c>
      <c r="G30" s="585"/>
      <c r="H30" s="585"/>
      <c r="I30" s="567" t="str">
        <f t="shared" si="0"/>
        <v>No hay ejecución</v>
      </c>
      <c r="J30" s="568" t="str">
        <f t="shared" si="1"/>
        <v>NA</v>
      </c>
      <c r="K30" s="586"/>
      <c r="L30" s="581"/>
      <c r="M30" s="579"/>
      <c r="N30" s="572"/>
      <c r="O30" s="582"/>
      <c r="P30" s="581"/>
      <c r="Q30" s="579"/>
      <c r="R30" s="572"/>
      <c r="S30" s="582"/>
      <c r="T30" s="583"/>
      <c r="U30" s="579"/>
      <c r="V30" s="572"/>
      <c r="W30" s="582"/>
      <c r="X30" s="575"/>
      <c r="Y30" s="580"/>
      <c r="Z30" s="580"/>
      <c r="AA30" s="567" t="str">
        <f t="shared" si="2"/>
        <v>No hay ejecución</v>
      </c>
      <c r="AB30" s="568" t="str">
        <f t="shared" si="3"/>
        <v>NA</v>
      </c>
      <c r="AC30" s="575"/>
      <c r="AD30" s="575"/>
      <c r="AE30" s="575"/>
      <c r="AF30" s="567" t="str">
        <f t="shared" si="4"/>
        <v>No hay ejecución</v>
      </c>
      <c r="AG30" s="568" t="str">
        <f t="shared" si="5"/>
        <v>NA</v>
      </c>
      <c r="AH30" s="575"/>
      <c r="AI30" s="739">
        <f>SUM(AI31:AI34)</f>
        <v>31</v>
      </c>
      <c r="AJ30" s="739">
        <f>SUM(AJ31:AJ34)</f>
        <v>31</v>
      </c>
      <c r="AK30" s="740">
        <f t="shared" si="6"/>
        <v>1</v>
      </c>
      <c r="AL30" s="741" t="str">
        <f t="shared" si="7"/>
        <v>De acuerdo con lo programado</v>
      </c>
      <c r="AM30" s="739"/>
      <c r="AN30" s="575"/>
      <c r="AO30" s="575"/>
      <c r="AP30" s="575"/>
    </row>
    <row r="31" spans="1:42" ht="35.25" customHeight="1" thickTop="1" thickBot="1">
      <c r="A31" s="563">
        <v>6.1</v>
      </c>
      <c r="B31" s="564"/>
      <c r="C31" s="564"/>
      <c r="D31" s="564"/>
      <c r="E31" s="564"/>
      <c r="F31" s="743" t="s">
        <v>1270</v>
      </c>
      <c r="G31" s="578"/>
      <c r="H31" s="578"/>
      <c r="I31" s="567" t="str">
        <f t="shared" si="0"/>
        <v>No hay ejecución</v>
      </c>
      <c r="J31" s="568" t="str">
        <f t="shared" si="1"/>
        <v>NA</v>
      </c>
      <c r="K31" s="578"/>
      <c r="L31" s="581"/>
      <c r="M31" s="579"/>
      <c r="N31" s="572"/>
      <c r="O31" s="582"/>
      <c r="P31" s="581"/>
      <c r="Q31" s="579"/>
      <c r="R31" s="572"/>
      <c r="S31" s="582"/>
      <c r="T31" s="583"/>
      <c r="U31" s="579"/>
      <c r="V31" s="572"/>
      <c r="W31" s="582"/>
      <c r="X31" s="575"/>
      <c r="Y31" s="580">
        <v>12</v>
      </c>
      <c r="Z31" s="580">
        <v>12</v>
      </c>
      <c r="AA31" s="567">
        <f t="shared" si="2"/>
        <v>1</v>
      </c>
      <c r="AB31" s="568" t="str">
        <f t="shared" si="3"/>
        <v>De acuerdo con lo programado</v>
      </c>
      <c r="AC31" s="575"/>
      <c r="AD31" s="575"/>
      <c r="AE31" s="575"/>
      <c r="AF31" s="567" t="str">
        <f t="shared" si="4"/>
        <v>No hay ejecución</v>
      </c>
      <c r="AG31" s="568" t="str">
        <f t="shared" si="5"/>
        <v>NA</v>
      </c>
      <c r="AH31" s="575"/>
      <c r="AI31" s="739">
        <v>22</v>
      </c>
      <c r="AJ31" s="739">
        <v>22</v>
      </c>
      <c r="AK31" s="740">
        <f t="shared" si="6"/>
        <v>1</v>
      </c>
      <c r="AL31" s="741" t="str">
        <f t="shared" si="7"/>
        <v>De acuerdo con lo programado</v>
      </c>
      <c r="AM31" s="739"/>
      <c r="AN31" s="575"/>
      <c r="AO31" s="575"/>
      <c r="AP31" s="575"/>
    </row>
    <row r="32" spans="1:42" ht="35.25" customHeight="1" thickTop="1" thickBot="1">
      <c r="A32" s="563">
        <v>6.2</v>
      </c>
      <c r="B32" s="564"/>
      <c r="C32" s="564"/>
      <c r="D32" s="564"/>
      <c r="E32" s="564"/>
      <c r="F32" s="745" t="s">
        <v>1271</v>
      </c>
      <c r="G32" s="588"/>
      <c r="H32" s="588"/>
      <c r="I32" s="567" t="str">
        <f t="shared" si="0"/>
        <v>No hay ejecución</v>
      </c>
      <c r="J32" s="568" t="str">
        <f t="shared" si="1"/>
        <v>NA</v>
      </c>
      <c r="K32" s="588"/>
      <c r="L32" s="581"/>
      <c r="M32" s="579"/>
      <c r="N32" s="572"/>
      <c r="O32" s="582"/>
      <c r="P32" s="581"/>
      <c r="Q32" s="579"/>
      <c r="R32" s="572"/>
      <c r="S32" s="582"/>
      <c r="T32" s="583"/>
      <c r="U32" s="579"/>
      <c r="V32" s="572"/>
      <c r="W32" s="582"/>
      <c r="X32" s="575"/>
      <c r="Y32" s="580"/>
      <c r="Z32" s="580"/>
      <c r="AA32" s="567" t="str">
        <f t="shared" si="2"/>
        <v>No hay ejecución</v>
      </c>
      <c r="AB32" s="568" t="str">
        <f t="shared" si="3"/>
        <v>NA</v>
      </c>
      <c r="AC32" s="575"/>
      <c r="AD32" s="575"/>
      <c r="AE32" s="575"/>
      <c r="AF32" s="567" t="str">
        <f t="shared" si="4"/>
        <v>No hay ejecución</v>
      </c>
      <c r="AG32" s="568" t="str">
        <f t="shared" si="5"/>
        <v>NA</v>
      </c>
      <c r="AH32" s="575"/>
      <c r="AI32" s="739">
        <v>6</v>
      </c>
      <c r="AJ32" s="739">
        <v>6</v>
      </c>
      <c r="AK32" s="740">
        <f t="shared" si="6"/>
        <v>1</v>
      </c>
      <c r="AL32" s="741" t="str">
        <f t="shared" si="7"/>
        <v>De acuerdo con lo programado</v>
      </c>
      <c r="AM32" s="742" t="s">
        <v>1832</v>
      </c>
      <c r="AN32" s="575"/>
      <c r="AO32" s="575"/>
      <c r="AP32" s="575"/>
    </row>
    <row r="33" spans="1:42" ht="35.25" customHeight="1" thickTop="1" thickBot="1">
      <c r="A33" s="563">
        <v>6.3</v>
      </c>
      <c r="B33" s="564"/>
      <c r="C33" s="564"/>
      <c r="D33" s="564"/>
      <c r="E33" s="564"/>
      <c r="F33" s="743" t="s">
        <v>1272</v>
      </c>
      <c r="G33" s="578"/>
      <c r="H33" s="578"/>
      <c r="I33" s="567" t="str">
        <f t="shared" si="0"/>
        <v>No hay ejecución</v>
      </c>
      <c r="J33" s="568" t="str">
        <f t="shared" si="1"/>
        <v>NA</v>
      </c>
      <c r="K33" s="578"/>
      <c r="L33" s="581"/>
      <c r="M33" s="579"/>
      <c r="N33" s="572"/>
      <c r="O33" s="582"/>
      <c r="P33" s="581"/>
      <c r="Q33" s="579"/>
      <c r="R33" s="572"/>
      <c r="S33" s="582"/>
      <c r="T33" s="583"/>
      <c r="U33" s="579"/>
      <c r="V33" s="572"/>
      <c r="W33" s="582"/>
      <c r="X33" s="575"/>
      <c r="Y33" s="580"/>
      <c r="Z33" s="580"/>
      <c r="AA33" s="567" t="str">
        <f t="shared" si="2"/>
        <v>No hay ejecución</v>
      </c>
      <c r="AB33" s="568" t="str">
        <f t="shared" si="3"/>
        <v>NA</v>
      </c>
      <c r="AC33" s="575"/>
      <c r="AD33" s="575"/>
      <c r="AE33" s="575"/>
      <c r="AF33" s="567" t="str">
        <f t="shared" si="4"/>
        <v>No hay ejecución</v>
      </c>
      <c r="AG33" s="568" t="str">
        <f t="shared" si="5"/>
        <v>NA</v>
      </c>
      <c r="AH33" s="575"/>
      <c r="AI33" s="739">
        <v>2</v>
      </c>
      <c r="AJ33" s="739">
        <v>2</v>
      </c>
      <c r="AK33" s="740">
        <f t="shared" si="6"/>
        <v>1</v>
      </c>
      <c r="AL33" s="741" t="str">
        <f t="shared" si="7"/>
        <v>De acuerdo con lo programado</v>
      </c>
      <c r="AM33" s="742" t="s">
        <v>1832</v>
      </c>
      <c r="AN33" s="575"/>
      <c r="AO33" s="575"/>
      <c r="AP33" s="575"/>
    </row>
    <row r="34" spans="1:42" ht="35.25" customHeight="1" thickTop="1" thickBot="1">
      <c r="A34" s="563">
        <v>6.4</v>
      </c>
      <c r="B34" s="564"/>
      <c r="C34" s="564"/>
      <c r="D34" s="564"/>
      <c r="E34" s="564"/>
      <c r="F34" s="745" t="s">
        <v>1273</v>
      </c>
      <c r="G34" s="588"/>
      <c r="H34" s="588"/>
      <c r="I34" s="567" t="str">
        <f t="shared" si="0"/>
        <v>No hay ejecución</v>
      </c>
      <c r="J34" s="568" t="str">
        <f t="shared" si="1"/>
        <v>NA</v>
      </c>
      <c r="K34" s="588"/>
      <c r="L34" s="581"/>
      <c r="M34" s="579"/>
      <c r="N34" s="572"/>
      <c r="O34" s="582"/>
      <c r="P34" s="581"/>
      <c r="Q34" s="579"/>
      <c r="R34" s="572"/>
      <c r="S34" s="582"/>
      <c r="T34" s="583"/>
      <c r="U34" s="579"/>
      <c r="V34" s="572"/>
      <c r="W34" s="582"/>
      <c r="X34" s="575"/>
      <c r="Y34" s="580"/>
      <c r="Z34" s="580"/>
      <c r="AA34" s="567" t="str">
        <f t="shared" si="2"/>
        <v>No hay ejecución</v>
      </c>
      <c r="AB34" s="568" t="str">
        <f t="shared" si="3"/>
        <v>NA</v>
      </c>
      <c r="AC34" s="575"/>
      <c r="AD34" s="575"/>
      <c r="AE34" s="575"/>
      <c r="AF34" s="567" t="str">
        <f t="shared" si="4"/>
        <v>No hay ejecución</v>
      </c>
      <c r="AG34" s="568" t="str">
        <f t="shared" si="5"/>
        <v>NA</v>
      </c>
      <c r="AH34" s="575"/>
      <c r="AI34" s="739">
        <v>1</v>
      </c>
      <c r="AJ34" s="739">
        <v>1</v>
      </c>
      <c r="AK34" s="740">
        <f t="shared" si="6"/>
        <v>1</v>
      </c>
      <c r="AL34" s="741" t="str">
        <f t="shared" si="7"/>
        <v>De acuerdo con lo programado</v>
      </c>
      <c r="AM34" s="739"/>
      <c r="AN34" s="575"/>
      <c r="AO34" s="575"/>
      <c r="AP34" s="575"/>
    </row>
    <row r="35" spans="1:42" ht="35.25" customHeight="1" thickTop="1" thickBot="1">
      <c r="A35" s="563">
        <v>7</v>
      </c>
      <c r="B35" s="564">
        <v>0</v>
      </c>
      <c r="C35" s="564">
        <v>0</v>
      </c>
      <c r="D35" s="564">
        <v>0</v>
      </c>
      <c r="E35" s="564">
        <v>0</v>
      </c>
      <c r="F35" s="744" t="s">
        <v>1274</v>
      </c>
      <c r="G35" s="585"/>
      <c r="H35" s="585"/>
      <c r="I35" s="567" t="str">
        <f t="shared" si="0"/>
        <v>No hay ejecución</v>
      </c>
      <c r="J35" s="568" t="str">
        <f t="shared" si="1"/>
        <v>NA</v>
      </c>
      <c r="K35" s="586"/>
      <c r="L35" s="581"/>
      <c r="M35" s="579"/>
      <c r="N35" s="572"/>
      <c r="O35" s="582"/>
      <c r="P35" s="581"/>
      <c r="Q35" s="579"/>
      <c r="R35" s="572"/>
      <c r="S35" s="582"/>
      <c r="T35" s="583"/>
      <c r="U35" s="579"/>
      <c r="V35" s="572"/>
      <c r="W35" s="582"/>
      <c r="X35" s="575"/>
      <c r="Y35" s="580"/>
      <c r="Z35" s="580"/>
      <c r="AA35" s="567" t="str">
        <f t="shared" si="2"/>
        <v>No hay ejecución</v>
      </c>
      <c r="AB35" s="568" t="str">
        <f t="shared" si="3"/>
        <v>NA</v>
      </c>
      <c r="AC35" s="575"/>
      <c r="AD35" s="575"/>
      <c r="AE35" s="575"/>
      <c r="AF35" s="567" t="str">
        <f t="shared" si="4"/>
        <v>No hay ejecución</v>
      </c>
      <c r="AG35" s="568" t="str">
        <f t="shared" si="5"/>
        <v>NA</v>
      </c>
      <c r="AH35" s="575"/>
      <c r="AI35" s="739">
        <f>SUM(AI36:AI38)</f>
        <v>37</v>
      </c>
      <c r="AJ35" s="739">
        <f>SUM(AJ36:AJ38)</f>
        <v>37</v>
      </c>
      <c r="AK35" s="740">
        <f t="shared" si="6"/>
        <v>1</v>
      </c>
      <c r="AL35" s="741" t="str">
        <f t="shared" si="7"/>
        <v>De acuerdo con lo programado</v>
      </c>
      <c r="AM35" s="739"/>
      <c r="AN35" s="575"/>
      <c r="AO35" s="575"/>
      <c r="AP35" s="575"/>
    </row>
    <row r="36" spans="1:42" ht="35.25" customHeight="1" thickTop="1" thickBot="1">
      <c r="A36" s="563">
        <v>7.1</v>
      </c>
      <c r="B36" s="564"/>
      <c r="C36" s="564"/>
      <c r="D36" s="564"/>
      <c r="E36" s="564"/>
      <c r="F36" s="745" t="s">
        <v>1275</v>
      </c>
      <c r="G36" s="588"/>
      <c r="H36" s="588"/>
      <c r="I36" s="567" t="str">
        <f t="shared" si="0"/>
        <v>No hay ejecución</v>
      </c>
      <c r="J36" s="568" t="str">
        <f t="shared" si="1"/>
        <v>NA</v>
      </c>
      <c r="K36" s="588"/>
      <c r="L36" s="581"/>
      <c r="M36" s="579"/>
      <c r="N36" s="572"/>
      <c r="O36" s="582"/>
      <c r="P36" s="581"/>
      <c r="Q36" s="579"/>
      <c r="R36" s="572"/>
      <c r="S36" s="582"/>
      <c r="T36" s="583"/>
      <c r="U36" s="579"/>
      <c r="V36" s="572"/>
      <c r="W36" s="582"/>
      <c r="X36" s="575"/>
      <c r="Y36" s="580">
        <v>12</v>
      </c>
      <c r="Z36" s="580">
        <v>12</v>
      </c>
      <c r="AA36" s="567">
        <f t="shared" si="2"/>
        <v>1</v>
      </c>
      <c r="AB36" s="568" t="str">
        <f t="shared" si="3"/>
        <v>De acuerdo con lo programado</v>
      </c>
      <c r="AC36" s="575"/>
      <c r="AD36" s="575"/>
      <c r="AE36" s="575"/>
      <c r="AF36" s="567" t="str">
        <f t="shared" si="4"/>
        <v>No hay ejecución</v>
      </c>
      <c r="AG36" s="568" t="str">
        <f t="shared" si="5"/>
        <v>NA</v>
      </c>
      <c r="AH36" s="575"/>
      <c r="AI36" s="739">
        <v>18</v>
      </c>
      <c r="AJ36" s="739">
        <v>18</v>
      </c>
      <c r="AK36" s="740">
        <f t="shared" si="6"/>
        <v>1</v>
      </c>
      <c r="AL36" s="741" t="str">
        <f t="shared" si="7"/>
        <v>De acuerdo con lo programado</v>
      </c>
      <c r="AM36" s="742" t="s">
        <v>1832</v>
      </c>
      <c r="AN36" s="575"/>
      <c r="AO36" s="575"/>
      <c r="AP36" s="575"/>
    </row>
    <row r="37" spans="1:42" ht="35.25" customHeight="1" thickTop="1" thickBot="1">
      <c r="A37" s="563">
        <v>7.2</v>
      </c>
      <c r="B37" s="564"/>
      <c r="C37" s="564"/>
      <c r="D37" s="564"/>
      <c r="E37" s="564"/>
      <c r="F37" s="743" t="s">
        <v>1276</v>
      </c>
      <c r="G37" s="578"/>
      <c r="H37" s="578"/>
      <c r="I37" s="567" t="str">
        <f t="shared" si="0"/>
        <v>No hay ejecución</v>
      </c>
      <c r="J37" s="568" t="str">
        <f t="shared" si="1"/>
        <v>NA</v>
      </c>
      <c r="K37" s="578"/>
      <c r="L37" s="581"/>
      <c r="M37" s="579"/>
      <c r="N37" s="572"/>
      <c r="O37" s="582"/>
      <c r="P37" s="581"/>
      <c r="Q37" s="579"/>
      <c r="R37" s="572"/>
      <c r="S37" s="582"/>
      <c r="T37" s="583"/>
      <c r="U37" s="579"/>
      <c r="V37" s="572"/>
      <c r="W37" s="582"/>
      <c r="X37" s="575"/>
      <c r="Y37" s="580">
        <v>1</v>
      </c>
      <c r="Z37" s="580">
        <v>1</v>
      </c>
      <c r="AA37" s="567">
        <f t="shared" si="2"/>
        <v>1</v>
      </c>
      <c r="AB37" s="568" t="str">
        <f t="shared" si="3"/>
        <v>De acuerdo con lo programado</v>
      </c>
      <c r="AC37" s="575"/>
      <c r="AD37" s="575"/>
      <c r="AE37" s="575"/>
      <c r="AF37" s="567" t="str">
        <f t="shared" si="4"/>
        <v>No hay ejecución</v>
      </c>
      <c r="AG37" s="568" t="str">
        <f t="shared" si="5"/>
        <v>NA</v>
      </c>
      <c r="AH37" s="575"/>
      <c r="AI37" s="739">
        <v>1</v>
      </c>
      <c r="AJ37" s="739">
        <v>1</v>
      </c>
      <c r="AK37" s="740">
        <f t="shared" si="6"/>
        <v>1</v>
      </c>
      <c r="AL37" s="741" t="str">
        <f t="shared" si="7"/>
        <v>De acuerdo con lo programado</v>
      </c>
      <c r="AM37" s="739"/>
      <c r="AN37" s="575"/>
      <c r="AO37" s="575"/>
      <c r="AP37" s="575"/>
    </row>
    <row r="38" spans="1:42" ht="35.25" customHeight="1" thickTop="1" thickBot="1">
      <c r="A38" s="563">
        <v>7.3</v>
      </c>
      <c r="B38" s="564"/>
      <c r="C38" s="564"/>
      <c r="D38" s="564"/>
      <c r="E38" s="564"/>
      <c r="F38" s="745" t="s">
        <v>1277</v>
      </c>
      <c r="G38" s="588"/>
      <c r="H38" s="588"/>
      <c r="I38" s="567" t="str">
        <f t="shared" si="0"/>
        <v>No hay ejecución</v>
      </c>
      <c r="J38" s="568" t="str">
        <f t="shared" si="1"/>
        <v>NA</v>
      </c>
      <c r="K38" s="588"/>
      <c r="L38" s="581"/>
      <c r="M38" s="579"/>
      <c r="N38" s="572"/>
      <c r="O38" s="582"/>
      <c r="P38" s="581"/>
      <c r="Q38" s="579"/>
      <c r="R38" s="572"/>
      <c r="S38" s="582"/>
      <c r="T38" s="583"/>
      <c r="U38" s="579"/>
      <c r="V38" s="572"/>
      <c r="W38" s="582"/>
      <c r="X38" s="575"/>
      <c r="Y38" s="580">
        <v>20</v>
      </c>
      <c r="Z38" s="580">
        <v>20</v>
      </c>
      <c r="AA38" s="567">
        <f t="shared" si="2"/>
        <v>1</v>
      </c>
      <c r="AB38" s="568" t="str">
        <f t="shared" si="3"/>
        <v>De acuerdo con lo programado</v>
      </c>
      <c r="AC38" s="575"/>
      <c r="AD38" s="575"/>
      <c r="AE38" s="575"/>
      <c r="AF38" s="567" t="str">
        <f t="shared" si="4"/>
        <v>No hay ejecución</v>
      </c>
      <c r="AG38" s="568" t="str">
        <f t="shared" si="5"/>
        <v>NA</v>
      </c>
      <c r="AH38" s="575"/>
      <c r="AI38" s="739">
        <v>18</v>
      </c>
      <c r="AJ38" s="739">
        <v>18</v>
      </c>
      <c r="AK38" s="740">
        <f t="shared" si="6"/>
        <v>1</v>
      </c>
      <c r="AL38" s="741" t="str">
        <f t="shared" si="7"/>
        <v>De acuerdo con lo programado</v>
      </c>
      <c r="AM38" s="739"/>
      <c r="AN38" s="575"/>
      <c r="AO38" s="575"/>
      <c r="AP38" s="575"/>
    </row>
    <row r="39" spans="1:42" ht="35.25" customHeight="1" thickTop="1" thickBot="1">
      <c r="A39" s="563">
        <v>8</v>
      </c>
      <c r="B39" s="564"/>
      <c r="C39" s="564"/>
      <c r="D39" s="564"/>
      <c r="E39" s="564"/>
      <c r="F39" s="744" t="s">
        <v>1278</v>
      </c>
      <c r="G39" s="585"/>
      <c r="H39" s="585"/>
      <c r="I39" s="567" t="str">
        <f t="shared" si="0"/>
        <v>No hay ejecución</v>
      </c>
      <c r="J39" s="568" t="str">
        <f t="shared" si="1"/>
        <v>NA</v>
      </c>
      <c r="K39" s="586"/>
      <c r="L39" s="581"/>
      <c r="M39" s="579"/>
      <c r="N39" s="572"/>
      <c r="O39" s="582"/>
      <c r="P39" s="581"/>
      <c r="Q39" s="579"/>
      <c r="R39" s="572"/>
      <c r="S39" s="582"/>
      <c r="T39" s="583"/>
      <c r="U39" s="579"/>
      <c r="V39" s="572"/>
      <c r="W39" s="582"/>
      <c r="X39" s="575"/>
      <c r="Y39" s="580"/>
      <c r="Z39" s="580"/>
      <c r="AA39" s="567" t="str">
        <f t="shared" si="2"/>
        <v>No hay ejecución</v>
      </c>
      <c r="AB39" s="568" t="str">
        <f t="shared" si="3"/>
        <v>NA</v>
      </c>
      <c r="AC39" s="575"/>
      <c r="AD39" s="575"/>
      <c r="AE39" s="575"/>
      <c r="AF39" s="567" t="str">
        <f t="shared" si="4"/>
        <v>No hay ejecución</v>
      </c>
      <c r="AG39" s="568" t="str">
        <f t="shared" si="5"/>
        <v>NA</v>
      </c>
      <c r="AH39" s="575"/>
      <c r="AI39" s="739">
        <f>SUM(AI40:AI44)</f>
        <v>5</v>
      </c>
      <c r="AJ39" s="739">
        <f>SUM(AJ40:AJ42)</f>
        <v>3</v>
      </c>
      <c r="AK39" s="740">
        <f t="shared" si="6"/>
        <v>0.6</v>
      </c>
      <c r="AL39" s="741" t="str">
        <f t="shared" si="7"/>
        <v>Atraso Leve</v>
      </c>
      <c r="AM39" s="742" t="s">
        <v>1832</v>
      </c>
      <c r="AN39" s="575"/>
      <c r="AO39" s="575"/>
      <c r="AP39" s="575"/>
    </row>
    <row r="40" spans="1:42" ht="35.25" customHeight="1" thickTop="1" thickBot="1">
      <c r="A40" s="563">
        <v>8.1</v>
      </c>
      <c r="B40" s="564">
        <v>0</v>
      </c>
      <c r="C40" s="564">
        <v>0</v>
      </c>
      <c r="D40" s="564">
        <v>0</v>
      </c>
      <c r="E40" s="564">
        <v>0</v>
      </c>
      <c r="F40" s="745" t="s">
        <v>1279</v>
      </c>
      <c r="G40" s="588"/>
      <c r="H40" s="588"/>
      <c r="I40" s="567" t="str">
        <f t="shared" si="0"/>
        <v>No hay ejecución</v>
      </c>
      <c r="J40" s="568" t="str">
        <f t="shared" si="1"/>
        <v>NA</v>
      </c>
      <c r="K40" s="588"/>
      <c r="L40" s="581"/>
      <c r="M40" s="579"/>
      <c r="N40" s="572"/>
      <c r="O40" s="582"/>
      <c r="P40" s="581"/>
      <c r="Q40" s="579"/>
      <c r="R40" s="572"/>
      <c r="S40" s="582"/>
      <c r="T40" s="583"/>
      <c r="U40" s="579"/>
      <c r="V40" s="572"/>
      <c r="W40" s="582"/>
      <c r="X40" s="575"/>
      <c r="Y40" s="580"/>
      <c r="Z40" s="580"/>
      <c r="AA40" s="567" t="str">
        <f t="shared" si="2"/>
        <v>No hay ejecución</v>
      </c>
      <c r="AB40" s="568" t="str">
        <f t="shared" si="3"/>
        <v>NA</v>
      </c>
      <c r="AC40" s="575"/>
      <c r="AD40" s="575"/>
      <c r="AE40" s="575"/>
      <c r="AF40" s="567" t="str">
        <f t="shared" si="4"/>
        <v>No hay ejecución</v>
      </c>
      <c r="AG40" s="568" t="str">
        <f t="shared" si="5"/>
        <v>NA</v>
      </c>
      <c r="AH40" s="575"/>
      <c r="AI40" s="739">
        <v>1</v>
      </c>
      <c r="AJ40" s="739">
        <v>1</v>
      </c>
      <c r="AK40" s="740">
        <f t="shared" si="6"/>
        <v>1</v>
      </c>
      <c r="AL40" s="741" t="str">
        <f t="shared" si="7"/>
        <v>De acuerdo con lo programado</v>
      </c>
      <c r="AM40" s="739"/>
      <c r="AN40" s="575"/>
      <c r="AO40" s="575"/>
      <c r="AP40" s="575"/>
    </row>
    <row r="41" spans="1:42" ht="35.25" customHeight="1" thickTop="1" thickBot="1">
      <c r="A41" s="563">
        <v>8.1999999999999993</v>
      </c>
      <c r="B41" s="564"/>
      <c r="C41" s="564"/>
      <c r="D41" s="564"/>
      <c r="E41" s="564"/>
      <c r="F41" s="743" t="s">
        <v>1280</v>
      </c>
      <c r="G41" s="578"/>
      <c r="H41" s="578"/>
      <c r="I41" s="567" t="str">
        <f t="shared" si="0"/>
        <v>No hay ejecución</v>
      </c>
      <c r="J41" s="568" t="str">
        <f t="shared" si="1"/>
        <v>NA</v>
      </c>
      <c r="K41" s="578"/>
      <c r="L41" s="581"/>
      <c r="M41" s="579"/>
      <c r="N41" s="572"/>
      <c r="O41" s="582"/>
      <c r="P41" s="581"/>
      <c r="Q41" s="579"/>
      <c r="R41" s="572"/>
      <c r="S41" s="582"/>
      <c r="T41" s="583"/>
      <c r="U41" s="579"/>
      <c r="V41" s="572"/>
      <c r="W41" s="582"/>
      <c r="X41" s="575"/>
      <c r="Y41" s="580"/>
      <c r="Z41" s="580"/>
      <c r="AA41" s="567" t="str">
        <f t="shared" si="2"/>
        <v>No hay ejecución</v>
      </c>
      <c r="AB41" s="568" t="str">
        <f t="shared" si="3"/>
        <v>NA</v>
      </c>
      <c r="AC41" s="575"/>
      <c r="AD41" s="575"/>
      <c r="AE41" s="575"/>
      <c r="AF41" s="567" t="str">
        <f t="shared" si="4"/>
        <v>No hay ejecución</v>
      </c>
      <c r="AG41" s="568" t="str">
        <f t="shared" si="5"/>
        <v>NA</v>
      </c>
      <c r="AH41" s="575"/>
      <c r="AI41" s="739">
        <v>1</v>
      </c>
      <c r="AJ41" s="739">
        <v>1</v>
      </c>
      <c r="AK41" s="740">
        <f t="shared" si="6"/>
        <v>1</v>
      </c>
      <c r="AL41" s="741" t="str">
        <f t="shared" si="7"/>
        <v>De acuerdo con lo programado</v>
      </c>
      <c r="AM41" s="739"/>
      <c r="AN41" s="575"/>
      <c r="AO41" s="575"/>
      <c r="AP41" s="575"/>
    </row>
    <row r="42" spans="1:42" ht="35.25" customHeight="1" thickTop="1" thickBot="1">
      <c r="A42" s="563">
        <v>8.3000000000000007</v>
      </c>
      <c r="B42" s="564"/>
      <c r="C42" s="564"/>
      <c r="D42" s="564"/>
      <c r="E42" s="564"/>
      <c r="F42" s="745" t="s">
        <v>1281</v>
      </c>
      <c r="G42" s="588"/>
      <c r="H42" s="588"/>
      <c r="I42" s="567" t="str">
        <f t="shared" si="0"/>
        <v>No hay ejecución</v>
      </c>
      <c r="J42" s="568" t="str">
        <f t="shared" si="1"/>
        <v>NA</v>
      </c>
      <c r="K42" s="588"/>
      <c r="L42" s="581"/>
      <c r="M42" s="579"/>
      <c r="N42" s="572"/>
      <c r="O42" s="582"/>
      <c r="P42" s="581"/>
      <c r="Q42" s="579"/>
      <c r="R42" s="572"/>
      <c r="S42" s="582"/>
      <c r="T42" s="583"/>
      <c r="U42" s="579"/>
      <c r="V42" s="572"/>
      <c r="W42" s="582"/>
      <c r="X42" s="575"/>
      <c r="Y42" s="580">
        <v>1</v>
      </c>
      <c r="Z42" s="580">
        <v>1</v>
      </c>
      <c r="AA42" s="567">
        <f t="shared" si="2"/>
        <v>1</v>
      </c>
      <c r="AB42" s="568" t="str">
        <f t="shared" si="3"/>
        <v>De acuerdo con lo programado</v>
      </c>
      <c r="AC42" s="575"/>
      <c r="AD42" s="575"/>
      <c r="AE42" s="575"/>
      <c r="AF42" s="567" t="str">
        <f t="shared" si="4"/>
        <v>No hay ejecución</v>
      </c>
      <c r="AG42" s="568" t="str">
        <f t="shared" si="5"/>
        <v>NA</v>
      </c>
      <c r="AH42" s="575"/>
      <c r="AI42" s="739">
        <v>1</v>
      </c>
      <c r="AJ42" s="739">
        <v>1</v>
      </c>
      <c r="AK42" s="740">
        <f t="shared" si="6"/>
        <v>1</v>
      </c>
      <c r="AL42" s="741" t="str">
        <f t="shared" si="7"/>
        <v>De acuerdo con lo programado</v>
      </c>
      <c r="AM42" s="739"/>
      <c r="AN42" s="575"/>
      <c r="AO42" s="575"/>
      <c r="AP42" s="575"/>
    </row>
    <row r="43" spans="1:42" ht="35.25" customHeight="1" thickTop="1" thickBot="1">
      <c r="A43" s="563">
        <v>8.4</v>
      </c>
      <c r="B43" s="564"/>
      <c r="C43" s="564"/>
      <c r="D43" s="564"/>
      <c r="E43" s="564"/>
      <c r="F43" s="743" t="s">
        <v>1282</v>
      </c>
      <c r="G43" s="578"/>
      <c r="H43" s="578"/>
      <c r="I43" s="567" t="str">
        <f t="shared" si="0"/>
        <v>No hay ejecución</v>
      </c>
      <c r="J43" s="568" t="str">
        <f t="shared" si="1"/>
        <v>NA</v>
      </c>
      <c r="K43" s="578"/>
      <c r="L43" s="581"/>
      <c r="M43" s="579"/>
      <c r="N43" s="572"/>
      <c r="O43" s="582"/>
      <c r="P43" s="581"/>
      <c r="Q43" s="579"/>
      <c r="R43" s="572"/>
      <c r="S43" s="582"/>
      <c r="T43" s="583"/>
      <c r="U43" s="579"/>
      <c r="V43" s="572"/>
      <c r="W43" s="582"/>
      <c r="X43" s="575"/>
      <c r="Y43" s="580">
        <v>2</v>
      </c>
      <c r="Z43" s="580">
        <v>2</v>
      </c>
      <c r="AA43" s="567">
        <f t="shared" si="2"/>
        <v>1</v>
      </c>
      <c r="AB43" s="568" t="str">
        <f t="shared" si="3"/>
        <v>De acuerdo con lo programado</v>
      </c>
      <c r="AC43" s="575"/>
      <c r="AD43" s="575"/>
      <c r="AE43" s="575"/>
      <c r="AF43" s="567" t="str">
        <f t="shared" si="4"/>
        <v>No hay ejecución</v>
      </c>
      <c r="AG43" s="568" t="str">
        <f t="shared" si="5"/>
        <v>NA</v>
      </c>
      <c r="AH43" s="575"/>
      <c r="AI43" s="739">
        <v>1</v>
      </c>
      <c r="AJ43" s="739">
        <v>1</v>
      </c>
      <c r="AK43" s="740">
        <f t="shared" si="6"/>
        <v>1</v>
      </c>
      <c r="AL43" s="741" t="str">
        <f t="shared" si="7"/>
        <v>De acuerdo con lo programado</v>
      </c>
      <c r="AM43" s="739"/>
      <c r="AN43" s="575"/>
      <c r="AO43" s="575"/>
      <c r="AP43" s="575"/>
    </row>
    <row r="44" spans="1:42" ht="35.25" customHeight="1" thickTop="1" thickBot="1">
      <c r="A44" s="563">
        <v>8.5</v>
      </c>
      <c r="B44" s="564"/>
      <c r="C44" s="564"/>
      <c r="D44" s="564"/>
      <c r="E44" s="564"/>
      <c r="F44" s="743" t="s">
        <v>1283</v>
      </c>
      <c r="G44" s="578"/>
      <c r="H44" s="578"/>
      <c r="I44" s="567" t="str">
        <f t="shared" si="0"/>
        <v>No hay ejecución</v>
      </c>
      <c r="J44" s="568" t="str">
        <f t="shared" si="1"/>
        <v>NA</v>
      </c>
      <c r="K44" s="578"/>
      <c r="L44" s="581"/>
      <c r="M44" s="579"/>
      <c r="N44" s="572"/>
      <c r="O44" s="582"/>
      <c r="P44" s="581"/>
      <c r="Q44" s="579"/>
      <c r="R44" s="572"/>
      <c r="S44" s="582"/>
      <c r="T44" s="583"/>
      <c r="U44" s="579"/>
      <c r="V44" s="572"/>
      <c r="W44" s="582"/>
      <c r="X44" s="575"/>
      <c r="Y44" s="580"/>
      <c r="Z44" s="580"/>
      <c r="AA44" s="567" t="str">
        <f t="shared" si="2"/>
        <v>No hay ejecución</v>
      </c>
      <c r="AB44" s="568" t="str">
        <f t="shared" si="3"/>
        <v>NA</v>
      </c>
      <c r="AC44" s="575"/>
      <c r="AD44" s="575"/>
      <c r="AE44" s="575"/>
      <c r="AF44" s="567" t="str">
        <f t="shared" si="4"/>
        <v>No hay ejecución</v>
      </c>
      <c r="AG44" s="568" t="str">
        <f t="shared" si="5"/>
        <v>NA</v>
      </c>
      <c r="AH44" s="575"/>
      <c r="AI44" s="739">
        <v>1</v>
      </c>
      <c r="AJ44" s="739">
        <v>1</v>
      </c>
      <c r="AK44" s="740">
        <f t="shared" si="6"/>
        <v>1</v>
      </c>
      <c r="AL44" s="741" t="str">
        <f t="shared" si="7"/>
        <v>De acuerdo con lo programado</v>
      </c>
      <c r="AM44" s="739"/>
      <c r="AN44" s="575"/>
      <c r="AO44" s="575"/>
      <c r="AP44" s="575"/>
    </row>
    <row r="45" spans="1:42" ht="35.25" customHeight="1" thickTop="1" thickBot="1">
      <c r="A45" s="563">
        <v>9</v>
      </c>
      <c r="B45" s="564"/>
      <c r="C45" s="564"/>
      <c r="D45" s="564"/>
      <c r="E45" s="564"/>
      <c r="F45" s="744" t="s">
        <v>1284</v>
      </c>
      <c r="G45" s="585"/>
      <c r="H45" s="585"/>
      <c r="I45" s="567" t="str">
        <f t="shared" si="0"/>
        <v>No hay ejecución</v>
      </c>
      <c r="J45" s="568" t="str">
        <f t="shared" si="1"/>
        <v>NA</v>
      </c>
      <c r="K45" s="586"/>
      <c r="L45" s="581"/>
      <c r="M45" s="579"/>
      <c r="N45" s="572"/>
      <c r="O45" s="582"/>
      <c r="P45" s="581"/>
      <c r="Q45" s="579"/>
      <c r="R45" s="572"/>
      <c r="S45" s="582"/>
      <c r="T45" s="583"/>
      <c r="U45" s="579"/>
      <c r="V45" s="572"/>
      <c r="W45" s="582"/>
      <c r="X45" s="575"/>
      <c r="Y45" s="580"/>
      <c r="Z45" s="580"/>
      <c r="AA45" s="567" t="str">
        <f t="shared" si="2"/>
        <v>No hay ejecución</v>
      </c>
      <c r="AB45" s="568" t="str">
        <f t="shared" si="3"/>
        <v>NA</v>
      </c>
      <c r="AC45" s="575"/>
      <c r="AD45" s="575"/>
      <c r="AE45" s="575"/>
      <c r="AF45" s="567" t="str">
        <f t="shared" si="4"/>
        <v>No hay ejecución</v>
      </c>
      <c r="AG45" s="568" t="str">
        <f t="shared" si="5"/>
        <v>NA</v>
      </c>
      <c r="AH45" s="575"/>
      <c r="AI45" s="739">
        <f>SUM(AI46)</f>
        <v>1</v>
      </c>
      <c r="AJ45" s="739">
        <f>SUM(AJ46)</f>
        <v>1</v>
      </c>
      <c r="AK45" s="740">
        <f t="shared" si="6"/>
        <v>1</v>
      </c>
      <c r="AL45" s="741" t="str">
        <f t="shared" si="7"/>
        <v>De acuerdo con lo programado</v>
      </c>
      <c r="AM45" s="739"/>
      <c r="AN45" s="575"/>
      <c r="AO45" s="575"/>
      <c r="AP45" s="575"/>
    </row>
    <row r="46" spans="1:42" ht="35.25" customHeight="1" thickTop="1" thickBot="1">
      <c r="A46" s="563">
        <v>9.1</v>
      </c>
      <c r="B46" s="564">
        <v>0</v>
      </c>
      <c r="C46" s="564">
        <v>0</v>
      </c>
      <c r="D46" s="564">
        <v>0</v>
      </c>
      <c r="E46" s="564">
        <v>0</v>
      </c>
      <c r="F46" s="743" t="s">
        <v>1285</v>
      </c>
      <c r="G46" s="578"/>
      <c r="H46" s="578"/>
      <c r="I46" s="567" t="str">
        <f t="shared" si="0"/>
        <v>No hay ejecución</v>
      </c>
      <c r="J46" s="568" t="str">
        <f t="shared" si="1"/>
        <v>NA</v>
      </c>
      <c r="K46" s="578"/>
      <c r="L46" s="581"/>
      <c r="M46" s="579"/>
      <c r="N46" s="572"/>
      <c r="O46" s="582"/>
      <c r="P46" s="581"/>
      <c r="Q46" s="579"/>
      <c r="R46" s="572"/>
      <c r="S46" s="582"/>
      <c r="T46" s="583"/>
      <c r="U46" s="579"/>
      <c r="V46" s="572"/>
      <c r="W46" s="582"/>
      <c r="X46" s="575"/>
      <c r="Y46" s="580"/>
      <c r="Z46" s="580"/>
      <c r="AA46" s="567" t="str">
        <f t="shared" si="2"/>
        <v>No hay ejecución</v>
      </c>
      <c r="AB46" s="568" t="str">
        <f t="shared" si="3"/>
        <v>NA</v>
      </c>
      <c r="AC46" s="575"/>
      <c r="AD46" s="575"/>
      <c r="AE46" s="575"/>
      <c r="AF46" s="567" t="str">
        <f t="shared" si="4"/>
        <v>No hay ejecución</v>
      </c>
      <c r="AG46" s="568" t="str">
        <f t="shared" si="5"/>
        <v>NA</v>
      </c>
      <c r="AH46" s="575"/>
      <c r="AI46" s="739">
        <v>1</v>
      </c>
      <c r="AJ46" s="739">
        <v>1</v>
      </c>
      <c r="AK46" s="740">
        <f t="shared" si="6"/>
        <v>1</v>
      </c>
      <c r="AL46" s="741" t="str">
        <f t="shared" si="7"/>
        <v>De acuerdo con lo programado</v>
      </c>
      <c r="AM46" s="742" t="s">
        <v>1832</v>
      </c>
      <c r="AN46" s="575"/>
      <c r="AO46" s="575"/>
      <c r="AP46" s="575"/>
    </row>
    <row r="47" spans="1:42" ht="35.25" customHeight="1" thickTop="1" thickBot="1">
      <c r="A47" s="563">
        <v>10</v>
      </c>
      <c r="B47" s="564">
        <v>0</v>
      </c>
      <c r="C47" s="564">
        <v>0</v>
      </c>
      <c r="D47" s="564">
        <v>0</v>
      </c>
      <c r="E47" s="564">
        <v>0</v>
      </c>
      <c r="F47" s="744" t="s">
        <v>1286</v>
      </c>
      <c r="G47" s="585"/>
      <c r="H47" s="585"/>
      <c r="I47" s="567" t="str">
        <f t="shared" si="0"/>
        <v>No hay ejecución</v>
      </c>
      <c r="J47" s="568" t="str">
        <f t="shared" si="1"/>
        <v>NA</v>
      </c>
      <c r="K47" s="586"/>
      <c r="L47" s="581"/>
      <c r="M47" s="579"/>
      <c r="N47" s="572"/>
      <c r="O47" s="582"/>
      <c r="P47" s="581"/>
      <c r="Q47" s="579"/>
      <c r="R47" s="572"/>
      <c r="S47" s="582"/>
      <c r="T47" s="583"/>
      <c r="U47" s="579"/>
      <c r="V47" s="572"/>
      <c r="W47" s="582"/>
      <c r="X47" s="575"/>
      <c r="Y47" s="580"/>
      <c r="Z47" s="580"/>
      <c r="AA47" s="567" t="str">
        <f t="shared" si="2"/>
        <v>No hay ejecución</v>
      </c>
      <c r="AB47" s="568" t="str">
        <f t="shared" si="3"/>
        <v>NA</v>
      </c>
      <c r="AC47" s="575"/>
      <c r="AD47" s="575"/>
      <c r="AE47" s="575"/>
      <c r="AF47" s="567" t="str">
        <f t="shared" si="4"/>
        <v>No hay ejecución</v>
      </c>
      <c r="AG47" s="568" t="str">
        <f t="shared" si="5"/>
        <v>NA</v>
      </c>
      <c r="AH47" s="575"/>
      <c r="AI47" s="739">
        <f>SUM(AI48:AI49)</f>
        <v>28</v>
      </c>
      <c r="AJ47" s="739">
        <f>SUM(AJ48:AJ49)</f>
        <v>28</v>
      </c>
      <c r="AK47" s="740">
        <f t="shared" si="6"/>
        <v>1</v>
      </c>
      <c r="AL47" s="741" t="str">
        <f t="shared" si="7"/>
        <v>De acuerdo con lo programado</v>
      </c>
      <c r="AM47" s="739"/>
      <c r="AN47" s="575"/>
      <c r="AO47" s="575"/>
      <c r="AP47" s="575"/>
    </row>
    <row r="48" spans="1:42" ht="35.25" customHeight="1" thickTop="1" thickBot="1">
      <c r="A48" s="563">
        <v>10.1</v>
      </c>
      <c r="B48" s="564">
        <v>0</v>
      </c>
      <c r="C48" s="564">
        <v>0</v>
      </c>
      <c r="D48" s="564">
        <v>0</v>
      </c>
      <c r="E48" s="564">
        <v>0</v>
      </c>
      <c r="F48" s="743" t="s">
        <v>1287</v>
      </c>
      <c r="G48" s="578"/>
      <c r="H48" s="578"/>
      <c r="I48" s="567" t="str">
        <f t="shared" si="0"/>
        <v>No hay ejecución</v>
      </c>
      <c r="J48" s="568" t="str">
        <f t="shared" si="1"/>
        <v>NA</v>
      </c>
      <c r="K48" s="578"/>
      <c r="L48" s="581"/>
      <c r="M48" s="579"/>
      <c r="N48" s="572"/>
      <c r="O48" s="582"/>
      <c r="P48" s="581"/>
      <c r="Q48" s="579"/>
      <c r="R48" s="572"/>
      <c r="S48" s="582"/>
      <c r="T48" s="583"/>
      <c r="U48" s="579"/>
      <c r="V48" s="572"/>
      <c r="W48" s="582"/>
      <c r="X48" s="575"/>
      <c r="Y48" s="580">
        <v>264</v>
      </c>
      <c r="Z48" s="580">
        <v>264</v>
      </c>
      <c r="AA48" s="567">
        <f t="shared" si="2"/>
        <v>1</v>
      </c>
      <c r="AB48" s="568" t="str">
        <f t="shared" si="3"/>
        <v>De acuerdo con lo programado</v>
      </c>
      <c r="AC48" s="575"/>
      <c r="AD48" s="575"/>
      <c r="AE48" s="575"/>
      <c r="AF48" s="567" t="str">
        <f t="shared" si="4"/>
        <v>No hay ejecución</v>
      </c>
      <c r="AG48" s="568" t="str">
        <f t="shared" si="5"/>
        <v>NA</v>
      </c>
      <c r="AH48" s="575"/>
      <c r="AI48" s="739">
        <v>13</v>
      </c>
      <c r="AJ48" s="739">
        <v>13</v>
      </c>
      <c r="AK48" s="740">
        <f t="shared" si="6"/>
        <v>1</v>
      </c>
      <c r="AL48" s="741" t="str">
        <f t="shared" si="7"/>
        <v>De acuerdo con lo programado</v>
      </c>
      <c r="AM48" s="524"/>
      <c r="AN48" s="575"/>
      <c r="AO48" s="575"/>
      <c r="AP48" s="575"/>
    </row>
    <row r="49" spans="1:42" ht="35.25" customHeight="1" thickTop="1" thickBot="1">
      <c r="A49" s="563">
        <v>10.199999999999999</v>
      </c>
      <c r="B49" s="564">
        <v>0</v>
      </c>
      <c r="C49" s="564">
        <v>0</v>
      </c>
      <c r="D49" s="564">
        <v>0</v>
      </c>
      <c r="E49" s="564">
        <v>0</v>
      </c>
      <c r="F49" s="743" t="s">
        <v>1288</v>
      </c>
      <c r="G49" s="578"/>
      <c r="H49" s="578"/>
      <c r="I49" s="567" t="str">
        <f t="shared" si="0"/>
        <v>No hay ejecución</v>
      </c>
      <c r="J49" s="568" t="str">
        <f t="shared" si="1"/>
        <v>NA</v>
      </c>
      <c r="K49" s="578"/>
      <c r="L49" s="581"/>
      <c r="M49" s="579"/>
      <c r="N49" s="572"/>
      <c r="O49" s="582"/>
      <c r="P49" s="581"/>
      <c r="Q49" s="579"/>
      <c r="R49" s="572"/>
      <c r="S49" s="582"/>
      <c r="T49" s="583"/>
      <c r="U49" s="579"/>
      <c r="V49" s="572"/>
      <c r="W49" s="582"/>
      <c r="X49" s="575"/>
      <c r="Y49" s="580">
        <v>364</v>
      </c>
      <c r="Z49" s="580">
        <v>364</v>
      </c>
      <c r="AA49" s="567">
        <f t="shared" si="2"/>
        <v>1</v>
      </c>
      <c r="AB49" s="568" t="str">
        <f t="shared" si="3"/>
        <v>De acuerdo con lo programado</v>
      </c>
      <c r="AC49" s="575"/>
      <c r="AD49" s="575"/>
      <c r="AE49" s="575"/>
      <c r="AF49" s="567" t="str">
        <f t="shared" si="4"/>
        <v>No hay ejecución</v>
      </c>
      <c r="AG49" s="568" t="str">
        <f t="shared" si="5"/>
        <v>NA</v>
      </c>
      <c r="AH49" s="575"/>
      <c r="AI49" s="739">
        <v>15</v>
      </c>
      <c r="AJ49" s="739">
        <v>15</v>
      </c>
      <c r="AK49" s="740">
        <f t="shared" si="6"/>
        <v>1</v>
      </c>
      <c r="AL49" s="741" t="str">
        <f t="shared" si="7"/>
        <v>De acuerdo con lo programado</v>
      </c>
      <c r="AM49" s="739"/>
      <c r="AN49" s="575"/>
      <c r="AO49" s="575"/>
      <c r="AP49" s="575"/>
    </row>
    <row r="50" spans="1:42" ht="35.25" customHeight="1" thickTop="1" thickBot="1">
      <c r="A50" s="563">
        <v>11</v>
      </c>
      <c r="B50" s="564">
        <v>0</v>
      </c>
      <c r="C50" s="564">
        <v>0</v>
      </c>
      <c r="D50" s="564">
        <v>0</v>
      </c>
      <c r="E50" s="564">
        <v>0</v>
      </c>
      <c r="F50" s="744" t="s">
        <v>1289</v>
      </c>
      <c r="G50" s="585">
        <v>1</v>
      </c>
      <c r="H50" s="585">
        <v>1</v>
      </c>
      <c r="I50" s="567">
        <f t="shared" si="0"/>
        <v>1</v>
      </c>
      <c r="J50" s="568" t="str">
        <f t="shared" si="1"/>
        <v>De acuerdo con lo programado</v>
      </c>
      <c r="K50" s="586"/>
      <c r="L50" s="581"/>
      <c r="M50" s="579"/>
      <c r="N50" s="572"/>
      <c r="O50" s="582"/>
      <c r="P50" s="581"/>
      <c r="Q50" s="579"/>
      <c r="R50" s="572"/>
      <c r="S50" s="582"/>
      <c r="T50" s="583"/>
      <c r="U50" s="579"/>
      <c r="V50" s="572"/>
      <c r="W50" s="582"/>
      <c r="X50" s="575"/>
      <c r="Y50" s="580"/>
      <c r="Z50" s="580"/>
      <c r="AA50" s="567" t="str">
        <f t="shared" si="2"/>
        <v>No hay ejecución</v>
      </c>
      <c r="AB50" s="568" t="str">
        <f t="shared" si="3"/>
        <v>NA</v>
      </c>
      <c r="AC50" s="575"/>
      <c r="AD50" s="575"/>
      <c r="AE50" s="575"/>
      <c r="AF50" s="567" t="str">
        <f t="shared" si="4"/>
        <v>No hay ejecución</v>
      </c>
      <c r="AG50" s="568" t="str">
        <f t="shared" si="5"/>
        <v>NA</v>
      </c>
      <c r="AH50" s="575"/>
      <c r="AI50" s="739"/>
      <c r="AJ50" s="739"/>
      <c r="AK50" s="740" t="str">
        <f t="shared" si="6"/>
        <v>No hay ejecución</v>
      </c>
      <c r="AL50" s="741" t="str">
        <f t="shared" si="7"/>
        <v>NA</v>
      </c>
      <c r="AM50" s="739"/>
      <c r="AN50" s="575"/>
      <c r="AO50" s="575"/>
      <c r="AP50" s="575"/>
    </row>
    <row r="51" spans="1:42" ht="35.25" customHeight="1" thickTop="1" thickBot="1">
      <c r="A51" s="563">
        <v>12</v>
      </c>
      <c r="B51" s="564">
        <v>0</v>
      </c>
      <c r="C51" s="564">
        <v>0</v>
      </c>
      <c r="D51" s="564">
        <v>0</v>
      </c>
      <c r="E51" s="564">
        <v>0</v>
      </c>
      <c r="F51" s="744" t="s">
        <v>1290</v>
      </c>
      <c r="G51" s="585"/>
      <c r="H51" s="585"/>
      <c r="I51" s="567" t="str">
        <f t="shared" si="0"/>
        <v>No hay ejecución</v>
      </c>
      <c r="J51" s="568" t="str">
        <f t="shared" si="1"/>
        <v>NA</v>
      </c>
      <c r="K51" s="586"/>
      <c r="L51" s="581"/>
      <c r="M51" s="579"/>
      <c r="N51" s="572"/>
      <c r="O51" s="582"/>
      <c r="P51" s="581"/>
      <c r="Q51" s="579"/>
      <c r="R51" s="572"/>
      <c r="S51" s="582"/>
      <c r="T51" s="583"/>
      <c r="U51" s="579"/>
      <c r="V51" s="572"/>
      <c r="W51" s="582"/>
      <c r="X51" s="575"/>
      <c r="Y51" s="580"/>
      <c r="Z51" s="580"/>
      <c r="AA51" s="567" t="str">
        <f t="shared" si="2"/>
        <v>No hay ejecución</v>
      </c>
      <c r="AB51" s="568" t="str">
        <f t="shared" si="3"/>
        <v>NA</v>
      </c>
      <c r="AC51" s="575"/>
      <c r="AD51" s="575"/>
      <c r="AE51" s="575"/>
      <c r="AF51" s="567" t="str">
        <f t="shared" si="4"/>
        <v>No hay ejecución</v>
      </c>
      <c r="AG51" s="568" t="str">
        <f t="shared" si="5"/>
        <v>NA</v>
      </c>
      <c r="AH51" s="575"/>
      <c r="AI51" s="739"/>
      <c r="AJ51" s="739"/>
      <c r="AK51" s="740" t="str">
        <f t="shared" si="6"/>
        <v>No hay ejecución</v>
      </c>
      <c r="AL51" s="741" t="str">
        <f t="shared" si="7"/>
        <v>NA</v>
      </c>
      <c r="AM51" s="742" t="s">
        <v>1833</v>
      </c>
      <c r="AN51" s="575"/>
      <c r="AO51" s="575"/>
      <c r="AP51" s="575"/>
    </row>
    <row r="52" spans="1:42" ht="35.25" customHeight="1" thickTop="1" thickBot="1">
      <c r="A52" s="563">
        <v>12.1</v>
      </c>
      <c r="B52" s="564"/>
      <c r="C52" s="564"/>
      <c r="D52" s="564"/>
      <c r="E52" s="564"/>
      <c r="F52" s="743" t="s">
        <v>1291</v>
      </c>
      <c r="G52" s="578"/>
      <c r="H52" s="578"/>
      <c r="I52" s="567" t="str">
        <f t="shared" si="0"/>
        <v>No hay ejecución</v>
      </c>
      <c r="J52" s="568" t="str">
        <f t="shared" si="1"/>
        <v>NA</v>
      </c>
      <c r="K52" s="578"/>
      <c r="L52" s="581"/>
      <c r="M52" s="579"/>
      <c r="N52" s="572"/>
      <c r="O52" s="582"/>
      <c r="P52" s="581"/>
      <c r="Q52" s="579"/>
      <c r="R52" s="572"/>
      <c r="S52" s="582"/>
      <c r="T52" s="583"/>
      <c r="U52" s="579"/>
      <c r="V52" s="572"/>
      <c r="W52" s="582"/>
      <c r="X52" s="575"/>
      <c r="Y52" s="580">
        <v>26</v>
      </c>
      <c r="Z52" s="580">
        <v>26</v>
      </c>
      <c r="AA52" s="567">
        <f t="shared" si="2"/>
        <v>1</v>
      </c>
      <c r="AB52" s="568" t="str">
        <f t="shared" si="3"/>
        <v>De acuerdo con lo programado</v>
      </c>
      <c r="AC52" s="575"/>
      <c r="AD52" s="575"/>
      <c r="AE52" s="575"/>
      <c r="AF52" s="567" t="str">
        <f t="shared" si="4"/>
        <v>No hay ejecución</v>
      </c>
      <c r="AG52" s="568" t="str">
        <f t="shared" si="5"/>
        <v>NA</v>
      </c>
      <c r="AH52" s="575"/>
      <c r="AI52" s="739">
        <v>13</v>
      </c>
      <c r="AJ52" s="739">
        <v>13</v>
      </c>
      <c r="AK52" s="740">
        <f t="shared" si="6"/>
        <v>1</v>
      </c>
      <c r="AL52" s="741" t="str">
        <f t="shared" si="7"/>
        <v>De acuerdo con lo programado</v>
      </c>
      <c r="AM52" s="739"/>
      <c r="AN52" s="575"/>
      <c r="AO52" s="575"/>
      <c r="AP52" s="575"/>
    </row>
    <row r="53" spans="1:42" ht="35.25" customHeight="1" thickTop="1" thickBot="1">
      <c r="A53" s="563">
        <v>12.2</v>
      </c>
      <c r="B53" s="564"/>
      <c r="C53" s="564"/>
      <c r="D53" s="564"/>
      <c r="E53" s="564"/>
      <c r="F53" s="743" t="s">
        <v>1292</v>
      </c>
      <c r="G53" s="578"/>
      <c r="H53" s="578"/>
      <c r="I53" s="567" t="str">
        <f t="shared" si="0"/>
        <v>No hay ejecución</v>
      </c>
      <c r="J53" s="568" t="str">
        <f t="shared" si="1"/>
        <v>NA</v>
      </c>
      <c r="K53" s="578"/>
      <c r="L53" s="581"/>
      <c r="M53" s="579"/>
      <c r="N53" s="572"/>
      <c r="O53" s="582"/>
      <c r="P53" s="581"/>
      <c r="Q53" s="579"/>
      <c r="R53" s="572"/>
      <c r="S53" s="582"/>
      <c r="T53" s="583"/>
      <c r="U53" s="579"/>
      <c r="V53" s="572"/>
      <c r="W53" s="582"/>
      <c r="X53" s="575"/>
      <c r="Y53" s="580"/>
      <c r="Z53" s="580"/>
      <c r="AA53" s="567" t="str">
        <f t="shared" si="2"/>
        <v>No hay ejecución</v>
      </c>
      <c r="AB53" s="568" t="str">
        <f t="shared" si="3"/>
        <v>NA</v>
      </c>
      <c r="AC53" s="575"/>
      <c r="AD53" s="575"/>
      <c r="AE53" s="575"/>
      <c r="AF53" s="567" t="str">
        <f t="shared" si="4"/>
        <v>No hay ejecución</v>
      </c>
      <c r="AG53" s="568" t="str">
        <f t="shared" si="5"/>
        <v>NA</v>
      </c>
      <c r="AH53" s="575"/>
      <c r="AI53" s="739">
        <v>13</v>
      </c>
      <c r="AJ53" s="739">
        <v>13</v>
      </c>
      <c r="AK53" s="740">
        <f t="shared" si="6"/>
        <v>1</v>
      </c>
      <c r="AL53" s="741" t="str">
        <f t="shared" si="7"/>
        <v>De acuerdo con lo programado</v>
      </c>
      <c r="AM53" s="742" t="s">
        <v>1832</v>
      </c>
      <c r="AN53" s="575"/>
      <c r="AO53" s="575"/>
      <c r="AP53" s="575"/>
    </row>
    <row r="54" spans="1:42" ht="35.25" customHeight="1" thickTop="1" thickBot="1">
      <c r="A54" s="563">
        <v>13</v>
      </c>
      <c r="B54" s="564">
        <v>0</v>
      </c>
      <c r="C54" s="564">
        <v>0</v>
      </c>
      <c r="D54" s="564">
        <v>0</v>
      </c>
      <c r="E54" s="564">
        <v>0</v>
      </c>
      <c r="F54" s="744" t="s">
        <v>1293</v>
      </c>
      <c r="G54" s="585"/>
      <c r="H54" s="585"/>
      <c r="I54" s="567" t="str">
        <f t="shared" si="0"/>
        <v>No hay ejecución</v>
      </c>
      <c r="J54" s="568" t="str">
        <f t="shared" si="1"/>
        <v>NA</v>
      </c>
      <c r="K54" s="586"/>
      <c r="L54" s="581"/>
      <c r="M54" s="579"/>
      <c r="N54" s="572"/>
      <c r="O54" s="582"/>
      <c r="P54" s="581"/>
      <c r="Q54" s="579"/>
      <c r="R54" s="572"/>
      <c r="S54" s="582"/>
      <c r="T54" s="583"/>
      <c r="U54" s="579"/>
      <c r="V54" s="572"/>
      <c r="W54" s="582"/>
      <c r="X54" s="575"/>
      <c r="Y54" s="580"/>
      <c r="Z54" s="580"/>
      <c r="AA54" s="567" t="str">
        <f t="shared" si="2"/>
        <v>No hay ejecución</v>
      </c>
      <c r="AB54" s="568" t="str">
        <f t="shared" si="3"/>
        <v>NA</v>
      </c>
      <c r="AC54" s="575"/>
      <c r="AD54" s="575"/>
      <c r="AE54" s="575"/>
      <c r="AF54" s="567" t="str">
        <f t="shared" si="4"/>
        <v>No hay ejecución</v>
      </c>
      <c r="AG54" s="568" t="str">
        <f t="shared" si="5"/>
        <v>NA</v>
      </c>
      <c r="AH54" s="575"/>
      <c r="AI54" s="739">
        <v>0</v>
      </c>
      <c r="AJ54" s="739">
        <v>0</v>
      </c>
      <c r="AK54" s="740" t="str">
        <f t="shared" si="6"/>
        <v>No hay Programación</v>
      </c>
      <c r="AL54" s="741" t="str">
        <f t="shared" si="7"/>
        <v>De acuerdo con lo programado</v>
      </c>
      <c r="AM54" s="739" t="s">
        <v>1834</v>
      </c>
      <c r="AN54" s="575"/>
      <c r="AO54" s="575"/>
      <c r="AP54" s="575"/>
    </row>
    <row r="55" spans="1:42" ht="60.6" customHeight="1" thickTop="1" thickBot="1">
      <c r="A55" s="563">
        <v>13.1</v>
      </c>
      <c r="B55" s="564"/>
      <c r="C55" s="564"/>
      <c r="D55" s="564"/>
      <c r="E55" s="564"/>
      <c r="F55" s="746" t="s">
        <v>1294</v>
      </c>
      <c r="G55" s="591"/>
      <c r="H55" s="591"/>
      <c r="I55" s="567" t="str">
        <f t="shared" si="0"/>
        <v>No hay ejecución</v>
      </c>
      <c r="J55" s="568" t="str">
        <f t="shared" si="1"/>
        <v>NA</v>
      </c>
      <c r="K55" s="591"/>
      <c r="L55" s="581"/>
      <c r="M55" s="579"/>
      <c r="N55" s="572"/>
      <c r="O55" s="582"/>
      <c r="P55" s="581"/>
      <c r="Q55" s="579"/>
      <c r="R55" s="572"/>
      <c r="S55" s="582"/>
      <c r="T55" s="583"/>
      <c r="U55" s="579"/>
      <c r="V55" s="572"/>
      <c r="W55" s="582"/>
      <c r="X55" s="575"/>
      <c r="Y55" s="580"/>
      <c r="Z55" s="580"/>
      <c r="AA55" s="567" t="str">
        <f t="shared" si="2"/>
        <v>No hay ejecución</v>
      </c>
      <c r="AB55" s="568" t="str">
        <f t="shared" si="3"/>
        <v>NA</v>
      </c>
      <c r="AC55" s="575"/>
      <c r="AD55" s="575"/>
      <c r="AE55" s="575"/>
      <c r="AF55" s="567" t="str">
        <f t="shared" si="4"/>
        <v>No hay ejecución</v>
      </c>
      <c r="AG55" s="568" t="str">
        <f t="shared" si="5"/>
        <v>NA</v>
      </c>
      <c r="AH55" s="575"/>
      <c r="AI55" s="739">
        <v>0</v>
      </c>
      <c r="AJ55" s="739">
        <v>0</v>
      </c>
      <c r="AK55" s="740" t="str">
        <f t="shared" si="6"/>
        <v>No hay Programación</v>
      </c>
      <c r="AL55" s="741" t="str">
        <f t="shared" si="7"/>
        <v>De acuerdo con lo programado</v>
      </c>
      <c r="AM55" s="739" t="s">
        <v>1834</v>
      </c>
      <c r="AN55" s="575"/>
      <c r="AO55" s="575"/>
      <c r="AP55" s="575"/>
    </row>
    <row r="56" spans="1:42" ht="32.700000000000003" customHeight="1" thickTop="1" thickBot="1">
      <c r="A56" s="563">
        <v>13.2</v>
      </c>
      <c r="B56" s="564"/>
      <c r="C56" s="564"/>
      <c r="D56" s="564"/>
      <c r="E56" s="564"/>
      <c r="F56" s="743" t="s">
        <v>1297</v>
      </c>
      <c r="G56" s="578"/>
      <c r="H56" s="578"/>
      <c r="I56" s="567" t="str">
        <f t="shared" si="0"/>
        <v>No hay ejecución</v>
      </c>
      <c r="J56" s="568" t="str">
        <f t="shared" si="1"/>
        <v>NA</v>
      </c>
      <c r="K56" s="578"/>
      <c r="L56" s="581"/>
      <c r="M56" s="579"/>
      <c r="N56" s="572"/>
      <c r="O56" s="582"/>
      <c r="P56" s="581"/>
      <c r="Q56" s="579"/>
      <c r="R56" s="572"/>
      <c r="S56" s="582"/>
      <c r="T56" s="583"/>
      <c r="U56" s="579"/>
      <c r="V56" s="572"/>
      <c r="W56" s="582"/>
      <c r="X56" s="575"/>
      <c r="Y56" s="580"/>
      <c r="Z56" s="580"/>
      <c r="AA56" s="567" t="str">
        <f t="shared" si="2"/>
        <v>No hay ejecución</v>
      </c>
      <c r="AB56" s="568" t="str">
        <f t="shared" si="3"/>
        <v>NA</v>
      </c>
      <c r="AC56" s="575"/>
      <c r="AD56" s="575"/>
      <c r="AE56" s="575"/>
      <c r="AF56" s="567" t="str">
        <f t="shared" si="4"/>
        <v>No hay ejecución</v>
      </c>
      <c r="AG56" s="568" t="str">
        <f t="shared" si="5"/>
        <v>NA</v>
      </c>
      <c r="AH56" s="575"/>
      <c r="AI56" s="739">
        <v>0</v>
      </c>
      <c r="AJ56" s="739">
        <v>0</v>
      </c>
      <c r="AK56" s="740" t="str">
        <f t="shared" si="6"/>
        <v>No hay Programación</v>
      </c>
      <c r="AL56" s="741" t="str">
        <f t="shared" si="7"/>
        <v>De acuerdo con lo programado</v>
      </c>
      <c r="AM56" s="739" t="s">
        <v>1834</v>
      </c>
      <c r="AN56" s="575"/>
      <c r="AO56" s="575"/>
      <c r="AP56" s="575"/>
    </row>
    <row r="57" spans="1:42" ht="35.25" customHeight="1" thickTop="1" thickBot="1">
      <c r="A57" s="563">
        <v>13.3</v>
      </c>
      <c r="B57" s="564"/>
      <c r="C57" s="564"/>
      <c r="D57" s="564"/>
      <c r="E57" s="564"/>
      <c r="F57" s="743" t="s">
        <v>1298</v>
      </c>
      <c r="G57" s="578"/>
      <c r="H57" s="578"/>
      <c r="I57" s="567" t="str">
        <f t="shared" si="0"/>
        <v>No hay ejecución</v>
      </c>
      <c r="J57" s="568" t="str">
        <f t="shared" si="1"/>
        <v>NA</v>
      </c>
      <c r="K57" s="578"/>
      <c r="L57" s="581"/>
      <c r="M57" s="579"/>
      <c r="N57" s="572"/>
      <c r="O57" s="582"/>
      <c r="P57" s="581"/>
      <c r="Q57" s="579"/>
      <c r="R57" s="572"/>
      <c r="S57" s="582"/>
      <c r="T57" s="583"/>
      <c r="U57" s="579"/>
      <c r="V57" s="572"/>
      <c r="W57" s="582"/>
      <c r="X57" s="575"/>
      <c r="Y57" s="580"/>
      <c r="Z57" s="580"/>
      <c r="AA57" s="567" t="str">
        <f t="shared" si="2"/>
        <v>No hay ejecución</v>
      </c>
      <c r="AB57" s="568" t="str">
        <f t="shared" si="3"/>
        <v>NA</v>
      </c>
      <c r="AC57" s="575"/>
      <c r="AD57" s="575"/>
      <c r="AE57" s="575"/>
      <c r="AF57" s="567" t="str">
        <f t="shared" si="4"/>
        <v>No hay ejecución</v>
      </c>
      <c r="AG57" s="568" t="str">
        <f t="shared" si="5"/>
        <v>NA</v>
      </c>
      <c r="AH57" s="575"/>
      <c r="AI57" s="739">
        <v>0</v>
      </c>
      <c r="AJ57" s="739">
        <v>0</v>
      </c>
      <c r="AK57" s="740" t="str">
        <f t="shared" si="6"/>
        <v>No hay Programación</v>
      </c>
      <c r="AL57" s="741" t="str">
        <f t="shared" si="7"/>
        <v>De acuerdo con lo programado</v>
      </c>
      <c r="AM57" s="739" t="s">
        <v>1834</v>
      </c>
      <c r="AN57" s="575"/>
      <c r="AO57" s="575"/>
      <c r="AP57" s="575"/>
    </row>
    <row r="58" spans="1:42" ht="35.25" customHeight="1" thickTop="1" thickBot="1">
      <c r="A58" s="563">
        <v>13.4</v>
      </c>
      <c r="B58" s="564"/>
      <c r="C58" s="564"/>
      <c r="D58" s="564"/>
      <c r="E58" s="564"/>
      <c r="F58" s="743" t="s">
        <v>1299</v>
      </c>
      <c r="G58" s="578"/>
      <c r="H58" s="578"/>
      <c r="I58" s="567" t="str">
        <f t="shared" si="0"/>
        <v>No hay ejecución</v>
      </c>
      <c r="J58" s="568" t="str">
        <f t="shared" si="1"/>
        <v>NA</v>
      </c>
      <c r="K58" s="578"/>
      <c r="L58" s="581"/>
      <c r="M58" s="579"/>
      <c r="N58" s="572"/>
      <c r="O58" s="582"/>
      <c r="P58" s="581"/>
      <c r="Q58" s="579"/>
      <c r="R58" s="572"/>
      <c r="S58" s="582"/>
      <c r="T58" s="583"/>
      <c r="U58" s="579"/>
      <c r="V58" s="572"/>
      <c r="W58" s="582"/>
      <c r="X58" s="575"/>
      <c r="Y58" s="580"/>
      <c r="Z58" s="580"/>
      <c r="AA58" s="567" t="str">
        <f t="shared" si="2"/>
        <v>No hay ejecución</v>
      </c>
      <c r="AB58" s="568" t="str">
        <f t="shared" si="3"/>
        <v>NA</v>
      </c>
      <c r="AC58" s="575"/>
      <c r="AD58" s="575"/>
      <c r="AE58" s="575"/>
      <c r="AF58" s="567" t="str">
        <f t="shared" si="4"/>
        <v>No hay ejecución</v>
      </c>
      <c r="AG58" s="568" t="str">
        <f t="shared" si="5"/>
        <v>NA</v>
      </c>
      <c r="AH58" s="575"/>
      <c r="AI58" s="739">
        <v>0</v>
      </c>
      <c r="AJ58" s="739">
        <v>0</v>
      </c>
      <c r="AK58" s="740" t="str">
        <f t="shared" si="6"/>
        <v>No hay Programación</v>
      </c>
      <c r="AL58" s="741" t="str">
        <f t="shared" si="7"/>
        <v>De acuerdo con lo programado</v>
      </c>
      <c r="AM58" s="739" t="s">
        <v>1834</v>
      </c>
      <c r="AN58" s="575"/>
      <c r="AO58" s="575"/>
      <c r="AP58" s="575"/>
    </row>
    <row r="59" spans="1:42" ht="35.25" customHeight="1" thickTop="1" thickBot="1">
      <c r="A59" s="563">
        <v>13.5</v>
      </c>
      <c r="B59" s="564"/>
      <c r="C59" s="564"/>
      <c r="D59" s="564"/>
      <c r="E59" s="564"/>
      <c r="F59" s="743" t="s">
        <v>1300</v>
      </c>
      <c r="G59" s="578"/>
      <c r="H59" s="578"/>
      <c r="I59" s="567" t="str">
        <f t="shared" si="0"/>
        <v>No hay ejecución</v>
      </c>
      <c r="J59" s="568" t="str">
        <f t="shared" si="1"/>
        <v>NA</v>
      </c>
      <c r="K59" s="578"/>
      <c r="L59" s="581"/>
      <c r="M59" s="579"/>
      <c r="N59" s="572"/>
      <c r="O59" s="582"/>
      <c r="P59" s="581"/>
      <c r="Q59" s="579"/>
      <c r="R59" s="572"/>
      <c r="S59" s="582"/>
      <c r="T59" s="583"/>
      <c r="U59" s="579"/>
      <c r="V59" s="572"/>
      <c r="W59" s="582"/>
      <c r="X59" s="575"/>
      <c r="Y59" s="580"/>
      <c r="Z59" s="580"/>
      <c r="AA59" s="567" t="str">
        <f t="shared" si="2"/>
        <v>No hay ejecución</v>
      </c>
      <c r="AB59" s="568" t="str">
        <f t="shared" si="3"/>
        <v>NA</v>
      </c>
      <c r="AC59" s="575"/>
      <c r="AD59" s="575"/>
      <c r="AE59" s="575"/>
      <c r="AF59" s="567" t="str">
        <f t="shared" si="4"/>
        <v>No hay ejecución</v>
      </c>
      <c r="AG59" s="568" t="str">
        <f t="shared" si="5"/>
        <v>NA</v>
      </c>
      <c r="AH59" s="575"/>
      <c r="AI59" s="739">
        <v>0</v>
      </c>
      <c r="AJ59" s="739">
        <v>0</v>
      </c>
      <c r="AK59" s="740" t="str">
        <f t="shared" si="6"/>
        <v>No hay Programación</v>
      </c>
      <c r="AL59" s="741" t="str">
        <f t="shared" si="7"/>
        <v>De acuerdo con lo programado</v>
      </c>
      <c r="AM59" s="739" t="s">
        <v>1834</v>
      </c>
      <c r="AN59" s="575"/>
      <c r="AO59" s="575"/>
      <c r="AP59" s="575"/>
    </row>
    <row r="60" spans="1:42" ht="35.25" customHeight="1" thickTop="1" thickBot="1">
      <c r="A60" s="563">
        <v>13.6</v>
      </c>
      <c r="B60" s="564"/>
      <c r="C60" s="564"/>
      <c r="D60" s="564"/>
      <c r="E60" s="564"/>
      <c r="F60" s="743" t="s">
        <v>1301</v>
      </c>
      <c r="G60" s="578"/>
      <c r="H60" s="578"/>
      <c r="I60" s="567" t="str">
        <f t="shared" si="0"/>
        <v>No hay ejecución</v>
      </c>
      <c r="J60" s="568" t="str">
        <f t="shared" si="1"/>
        <v>NA</v>
      </c>
      <c r="K60" s="578"/>
      <c r="L60" s="581"/>
      <c r="M60" s="579"/>
      <c r="N60" s="572"/>
      <c r="O60" s="582"/>
      <c r="P60" s="581"/>
      <c r="Q60" s="579"/>
      <c r="R60" s="572"/>
      <c r="S60" s="582"/>
      <c r="T60" s="583"/>
      <c r="U60" s="579"/>
      <c r="V60" s="572"/>
      <c r="W60" s="582"/>
      <c r="X60" s="575"/>
      <c r="Y60" s="580"/>
      <c r="Z60" s="580"/>
      <c r="AA60" s="567" t="str">
        <f t="shared" si="2"/>
        <v>No hay ejecución</v>
      </c>
      <c r="AB60" s="568" t="str">
        <f t="shared" si="3"/>
        <v>NA</v>
      </c>
      <c r="AC60" s="575"/>
      <c r="AD60" s="575"/>
      <c r="AE60" s="575"/>
      <c r="AF60" s="567" t="str">
        <f t="shared" si="4"/>
        <v>No hay ejecución</v>
      </c>
      <c r="AG60" s="568" t="str">
        <f t="shared" si="5"/>
        <v>NA</v>
      </c>
      <c r="AH60" s="575"/>
      <c r="AI60" s="739">
        <v>0</v>
      </c>
      <c r="AJ60" s="739">
        <v>0</v>
      </c>
      <c r="AK60" s="740" t="str">
        <f t="shared" si="6"/>
        <v>No hay Programación</v>
      </c>
      <c r="AL60" s="741" t="str">
        <f t="shared" si="7"/>
        <v>De acuerdo con lo programado</v>
      </c>
      <c r="AM60" s="739" t="s">
        <v>1834</v>
      </c>
      <c r="AN60" s="575"/>
      <c r="AO60" s="575"/>
      <c r="AP60" s="575"/>
    </row>
    <row r="61" spans="1:42" ht="35.25" customHeight="1" thickTop="1" thickBot="1">
      <c r="A61" s="563">
        <v>13.7</v>
      </c>
      <c r="B61" s="564"/>
      <c r="C61" s="564"/>
      <c r="D61" s="564"/>
      <c r="E61" s="564"/>
      <c r="F61" s="743" t="s">
        <v>1302</v>
      </c>
      <c r="G61" s="578"/>
      <c r="H61" s="578"/>
      <c r="I61" s="567" t="str">
        <f t="shared" si="0"/>
        <v>No hay ejecución</v>
      </c>
      <c r="J61" s="568" t="str">
        <f t="shared" si="1"/>
        <v>NA</v>
      </c>
      <c r="K61" s="578"/>
      <c r="L61" s="581"/>
      <c r="M61" s="579"/>
      <c r="N61" s="572"/>
      <c r="O61" s="582"/>
      <c r="P61" s="581"/>
      <c r="Q61" s="579"/>
      <c r="R61" s="572"/>
      <c r="S61" s="582"/>
      <c r="T61" s="583"/>
      <c r="U61" s="579"/>
      <c r="V61" s="572"/>
      <c r="W61" s="582"/>
      <c r="X61" s="575"/>
      <c r="Y61" s="580"/>
      <c r="Z61" s="580"/>
      <c r="AA61" s="567" t="str">
        <f t="shared" si="2"/>
        <v>No hay ejecución</v>
      </c>
      <c r="AB61" s="568" t="str">
        <f t="shared" si="3"/>
        <v>NA</v>
      </c>
      <c r="AC61" s="575"/>
      <c r="AD61" s="575"/>
      <c r="AE61" s="575"/>
      <c r="AF61" s="567" t="str">
        <f t="shared" si="4"/>
        <v>No hay ejecución</v>
      </c>
      <c r="AG61" s="568" t="str">
        <f t="shared" si="5"/>
        <v>NA</v>
      </c>
      <c r="AH61" s="575"/>
      <c r="AI61" s="739">
        <v>0</v>
      </c>
      <c r="AJ61" s="739">
        <v>0</v>
      </c>
      <c r="AK61" s="740" t="str">
        <f t="shared" si="6"/>
        <v>No hay Programación</v>
      </c>
      <c r="AL61" s="741" t="str">
        <f t="shared" si="7"/>
        <v>De acuerdo con lo programado</v>
      </c>
      <c r="AM61" s="739" t="s">
        <v>1834</v>
      </c>
      <c r="AN61" s="575"/>
      <c r="AO61" s="575"/>
      <c r="AP61" s="575"/>
    </row>
    <row r="62" spans="1:42" ht="35.25" customHeight="1" thickTop="1" thickBot="1">
      <c r="A62" s="563">
        <v>13.8</v>
      </c>
      <c r="B62" s="564"/>
      <c r="C62" s="564"/>
      <c r="D62" s="564"/>
      <c r="E62" s="564"/>
      <c r="F62" s="743" t="s">
        <v>1303</v>
      </c>
      <c r="G62" s="578"/>
      <c r="H62" s="578"/>
      <c r="I62" s="567" t="str">
        <f t="shared" si="0"/>
        <v>No hay ejecución</v>
      </c>
      <c r="J62" s="568" t="str">
        <f t="shared" si="1"/>
        <v>NA</v>
      </c>
      <c r="K62" s="578"/>
      <c r="L62" s="581"/>
      <c r="M62" s="579"/>
      <c r="N62" s="572"/>
      <c r="O62" s="582"/>
      <c r="P62" s="581"/>
      <c r="Q62" s="579"/>
      <c r="R62" s="572"/>
      <c r="S62" s="582"/>
      <c r="T62" s="583"/>
      <c r="U62" s="579"/>
      <c r="V62" s="572"/>
      <c r="W62" s="582"/>
      <c r="X62" s="575"/>
      <c r="Y62" s="580"/>
      <c r="Z62" s="580"/>
      <c r="AA62" s="567" t="str">
        <f t="shared" si="2"/>
        <v>No hay ejecución</v>
      </c>
      <c r="AB62" s="568" t="str">
        <f t="shared" si="3"/>
        <v>NA</v>
      </c>
      <c r="AC62" s="575"/>
      <c r="AD62" s="575"/>
      <c r="AE62" s="575"/>
      <c r="AF62" s="567" t="str">
        <f t="shared" si="4"/>
        <v>No hay ejecución</v>
      </c>
      <c r="AG62" s="568" t="str">
        <f t="shared" si="5"/>
        <v>NA</v>
      </c>
      <c r="AH62" s="575"/>
      <c r="AI62" s="739">
        <v>0</v>
      </c>
      <c r="AJ62" s="739">
        <v>0</v>
      </c>
      <c r="AK62" s="740" t="str">
        <f t="shared" si="6"/>
        <v>No hay Programación</v>
      </c>
      <c r="AL62" s="741" t="str">
        <f t="shared" si="7"/>
        <v>De acuerdo con lo programado</v>
      </c>
      <c r="AM62" s="739" t="s">
        <v>1834</v>
      </c>
      <c r="AN62" s="575"/>
      <c r="AO62" s="575"/>
      <c r="AP62" s="575"/>
    </row>
    <row r="63" spans="1:42" ht="35.25" customHeight="1" thickTop="1" thickBot="1">
      <c r="A63" s="563">
        <v>13.9</v>
      </c>
      <c r="B63" s="564"/>
      <c r="C63" s="564"/>
      <c r="D63" s="564"/>
      <c r="E63" s="564"/>
      <c r="F63" s="743" t="s">
        <v>1304</v>
      </c>
      <c r="G63" s="578"/>
      <c r="H63" s="578"/>
      <c r="I63" s="567" t="str">
        <f t="shared" si="0"/>
        <v>No hay ejecución</v>
      </c>
      <c r="J63" s="568" t="str">
        <f t="shared" si="1"/>
        <v>NA</v>
      </c>
      <c r="K63" s="578"/>
      <c r="L63" s="581"/>
      <c r="M63" s="579"/>
      <c r="N63" s="572"/>
      <c r="O63" s="582"/>
      <c r="P63" s="581"/>
      <c r="Q63" s="579"/>
      <c r="R63" s="572"/>
      <c r="S63" s="582"/>
      <c r="T63" s="583"/>
      <c r="U63" s="579"/>
      <c r="V63" s="572"/>
      <c r="W63" s="582"/>
      <c r="X63" s="575"/>
      <c r="Y63" s="580">
        <v>2</v>
      </c>
      <c r="Z63" s="580">
        <v>2</v>
      </c>
      <c r="AA63" s="567">
        <f t="shared" si="2"/>
        <v>1</v>
      </c>
      <c r="AB63" s="568" t="str">
        <f t="shared" si="3"/>
        <v>De acuerdo con lo programado</v>
      </c>
      <c r="AC63" s="575"/>
      <c r="AD63" s="575"/>
      <c r="AE63" s="575"/>
      <c r="AF63" s="567" t="str">
        <f t="shared" si="4"/>
        <v>No hay ejecución</v>
      </c>
      <c r="AG63" s="568" t="str">
        <f t="shared" si="5"/>
        <v>NA</v>
      </c>
      <c r="AH63" s="575"/>
      <c r="AI63" s="739">
        <v>0</v>
      </c>
      <c r="AJ63" s="739">
        <v>0</v>
      </c>
      <c r="AK63" s="740" t="str">
        <f t="shared" si="6"/>
        <v>No hay Programación</v>
      </c>
      <c r="AL63" s="741" t="str">
        <f t="shared" si="7"/>
        <v>De acuerdo con lo programado</v>
      </c>
      <c r="AM63" s="739" t="s">
        <v>1834</v>
      </c>
      <c r="AN63" s="575"/>
      <c r="AO63" s="575"/>
      <c r="AP63" s="575"/>
    </row>
    <row r="64" spans="1:42" ht="35.25" customHeight="1" thickTop="1" thickBot="1">
      <c r="A64" s="593">
        <v>13.1</v>
      </c>
      <c r="B64" s="564"/>
      <c r="C64" s="564"/>
      <c r="D64" s="564"/>
      <c r="E64" s="564"/>
      <c r="F64" s="743" t="s">
        <v>1305</v>
      </c>
      <c r="G64" s="578"/>
      <c r="H64" s="578"/>
      <c r="I64" s="567" t="str">
        <f t="shared" si="0"/>
        <v>No hay ejecución</v>
      </c>
      <c r="J64" s="568" t="str">
        <f t="shared" si="1"/>
        <v>NA</v>
      </c>
      <c r="K64" s="578"/>
      <c r="L64" s="581"/>
      <c r="M64" s="579"/>
      <c r="N64" s="572"/>
      <c r="O64" s="582"/>
      <c r="P64" s="581"/>
      <c r="Q64" s="579"/>
      <c r="R64" s="572"/>
      <c r="S64" s="582"/>
      <c r="T64" s="583"/>
      <c r="U64" s="579"/>
      <c r="V64" s="572"/>
      <c r="W64" s="582"/>
      <c r="X64" s="575"/>
      <c r="Y64" s="580"/>
      <c r="Z64" s="580"/>
      <c r="AA64" s="567" t="str">
        <f t="shared" si="2"/>
        <v>No hay ejecución</v>
      </c>
      <c r="AB64" s="568" t="str">
        <f t="shared" si="3"/>
        <v>NA</v>
      </c>
      <c r="AC64" s="575"/>
      <c r="AD64" s="575"/>
      <c r="AE64" s="575"/>
      <c r="AF64" s="567" t="str">
        <f t="shared" si="4"/>
        <v>No hay ejecución</v>
      </c>
      <c r="AG64" s="568" t="str">
        <f t="shared" si="5"/>
        <v>NA</v>
      </c>
      <c r="AH64" s="575"/>
      <c r="AI64" s="739">
        <v>0</v>
      </c>
      <c r="AJ64" s="739">
        <v>0</v>
      </c>
      <c r="AK64" s="740" t="str">
        <f t="shared" si="6"/>
        <v>No hay Programación</v>
      </c>
      <c r="AL64" s="741" t="str">
        <f t="shared" si="7"/>
        <v>De acuerdo con lo programado</v>
      </c>
      <c r="AM64" s="739" t="s">
        <v>1834</v>
      </c>
      <c r="AN64" s="575"/>
      <c r="AO64" s="575"/>
      <c r="AP64" s="575"/>
    </row>
    <row r="65" spans="1:42" ht="35.25" customHeight="1" thickTop="1" thickBot="1">
      <c r="A65" s="563">
        <v>14</v>
      </c>
      <c r="B65" s="564">
        <v>0</v>
      </c>
      <c r="C65" s="564">
        <v>0</v>
      </c>
      <c r="D65" s="564">
        <v>0</v>
      </c>
      <c r="E65" s="564">
        <v>0</v>
      </c>
      <c r="F65" s="744" t="s">
        <v>1306</v>
      </c>
      <c r="G65" s="585"/>
      <c r="H65" s="585"/>
      <c r="I65" s="567" t="str">
        <f t="shared" si="0"/>
        <v>No hay ejecución</v>
      </c>
      <c r="J65" s="568" t="str">
        <f t="shared" si="1"/>
        <v>NA</v>
      </c>
      <c r="K65" s="586"/>
      <c r="L65" s="581"/>
      <c r="M65" s="579"/>
      <c r="N65" s="572"/>
      <c r="O65" s="582"/>
      <c r="P65" s="581"/>
      <c r="Q65" s="579"/>
      <c r="R65" s="572"/>
      <c r="S65" s="582"/>
      <c r="T65" s="583"/>
      <c r="U65" s="579"/>
      <c r="V65" s="572"/>
      <c r="W65" s="582"/>
      <c r="X65" s="575"/>
      <c r="Y65" s="580"/>
      <c r="Z65" s="580"/>
      <c r="AA65" s="567" t="str">
        <f t="shared" si="2"/>
        <v>No hay ejecución</v>
      </c>
      <c r="AB65" s="568" t="str">
        <f t="shared" si="3"/>
        <v>NA</v>
      </c>
      <c r="AC65" s="575"/>
      <c r="AD65" s="575"/>
      <c r="AE65" s="575"/>
      <c r="AF65" s="567" t="str">
        <f t="shared" si="4"/>
        <v>No hay ejecución</v>
      </c>
      <c r="AG65" s="568" t="str">
        <f t="shared" si="5"/>
        <v>NA</v>
      </c>
      <c r="AH65" s="575"/>
      <c r="AI65" s="739">
        <f>SUM(AI66:AI67)</f>
        <v>2</v>
      </c>
      <c r="AJ65" s="739">
        <f>SUM(AJ66:AJ67)</f>
        <v>2</v>
      </c>
      <c r="AK65" s="740">
        <f t="shared" si="6"/>
        <v>1</v>
      </c>
      <c r="AL65" s="741" t="str">
        <f t="shared" si="7"/>
        <v>De acuerdo con lo programado</v>
      </c>
      <c r="AM65" s="739"/>
      <c r="AN65" s="575"/>
      <c r="AO65" s="575"/>
      <c r="AP65" s="575"/>
    </row>
    <row r="66" spans="1:42" ht="35.25" customHeight="1" thickTop="1" thickBot="1">
      <c r="A66" s="563">
        <v>14.1</v>
      </c>
      <c r="B66" s="564"/>
      <c r="C66" s="564"/>
      <c r="D66" s="564"/>
      <c r="E66" s="564"/>
      <c r="F66" s="745" t="s">
        <v>1307</v>
      </c>
      <c r="G66" s="588"/>
      <c r="H66" s="588"/>
      <c r="I66" s="567" t="str">
        <f t="shared" si="0"/>
        <v>No hay ejecución</v>
      </c>
      <c r="J66" s="568" t="str">
        <f t="shared" si="1"/>
        <v>NA</v>
      </c>
      <c r="K66" s="588"/>
      <c r="L66" s="581"/>
      <c r="M66" s="579"/>
      <c r="N66" s="572"/>
      <c r="O66" s="582"/>
      <c r="P66" s="581"/>
      <c r="Q66" s="579"/>
      <c r="R66" s="572"/>
      <c r="S66" s="582"/>
      <c r="T66" s="583"/>
      <c r="U66" s="579"/>
      <c r="V66" s="572"/>
      <c r="W66" s="582"/>
      <c r="X66" s="575"/>
      <c r="Y66" s="580"/>
      <c r="Z66" s="580"/>
      <c r="AA66" s="567" t="str">
        <f t="shared" si="2"/>
        <v>No hay ejecución</v>
      </c>
      <c r="AB66" s="568" t="str">
        <f t="shared" si="3"/>
        <v>NA</v>
      </c>
      <c r="AC66" s="575"/>
      <c r="AD66" s="575"/>
      <c r="AE66" s="575"/>
      <c r="AF66" s="567" t="str">
        <f t="shared" si="4"/>
        <v>No hay ejecución</v>
      </c>
      <c r="AG66" s="568" t="str">
        <f t="shared" si="5"/>
        <v>NA</v>
      </c>
      <c r="AH66" s="575"/>
      <c r="AI66" s="739">
        <v>1</v>
      </c>
      <c r="AJ66" s="739">
        <v>1</v>
      </c>
      <c r="AK66" s="740">
        <f t="shared" si="6"/>
        <v>1</v>
      </c>
      <c r="AL66" s="741" t="str">
        <f t="shared" si="7"/>
        <v>De acuerdo con lo programado</v>
      </c>
      <c r="AM66" s="739"/>
      <c r="AN66" s="575"/>
      <c r="AO66" s="575"/>
      <c r="AP66" s="575"/>
    </row>
    <row r="67" spans="1:42" ht="35.25" customHeight="1" thickTop="1" thickBot="1">
      <c r="A67" s="563">
        <v>14.2</v>
      </c>
      <c r="B67" s="564"/>
      <c r="C67" s="564"/>
      <c r="D67" s="564"/>
      <c r="E67" s="564"/>
      <c r="F67" s="743" t="s">
        <v>1308</v>
      </c>
      <c r="G67" s="578"/>
      <c r="H67" s="578"/>
      <c r="I67" s="567" t="str">
        <f t="shared" si="0"/>
        <v>No hay ejecución</v>
      </c>
      <c r="J67" s="568" t="str">
        <f t="shared" si="1"/>
        <v>NA</v>
      </c>
      <c r="K67" s="578"/>
      <c r="L67" s="581"/>
      <c r="M67" s="579"/>
      <c r="N67" s="572"/>
      <c r="O67" s="582"/>
      <c r="P67" s="581"/>
      <c r="Q67" s="579"/>
      <c r="R67" s="572"/>
      <c r="S67" s="582"/>
      <c r="T67" s="583"/>
      <c r="U67" s="579"/>
      <c r="V67" s="572"/>
      <c r="W67" s="582"/>
      <c r="X67" s="575"/>
      <c r="Y67" s="580"/>
      <c r="Z67" s="580"/>
      <c r="AA67" s="567" t="str">
        <f t="shared" si="2"/>
        <v>No hay ejecución</v>
      </c>
      <c r="AB67" s="568" t="str">
        <f t="shared" si="3"/>
        <v>NA</v>
      </c>
      <c r="AC67" s="575"/>
      <c r="AD67" s="575"/>
      <c r="AE67" s="575"/>
      <c r="AF67" s="567" t="str">
        <f t="shared" si="4"/>
        <v>No hay ejecución</v>
      </c>
      <c r="AG67" s="568" t="str">
        <f t="shared" si="5"/>
        <v>NA</v>
      </c>
      <c r="AH67" s="575"/>
      <c r="AI67" s="739">
        <v>1</v>
      </c>
      <c r="AJ67" s="739">
        <v>1</v>
      </c>
      <c r="AK67" s="740">
        <f t="shared" si="6"/>
        <v>1</v>
      </c>
      <c r="AL67" s="741" t="str">
        <f t="shared" si="7"/>
        <v>De acuerdo con lo programado</v>
      </c>
      <c r="AM67" s="739"/>
      <c r="AN67" s="575"/>
      <c r="AO67" s="575"/>
      <c r="AP67" s="575"/>
    </row>
    <row r="68" spans="1:42" ht="35.25" customHeight="1" thickTop="1" thickBot="1">
      <c r="A68" s="563">
        <v>15</v>
      </c>
      <c r="B68" s="564"/>
      <c r="C68" s="564"/>
      <c r="D68" s="564"/>
      <c r="E68" s="564"/>
      <c r="F68" s="744" t="s">
        <v>1309</v>
      </c>
      <c r="G68" s="585"/>
      <c r="H68" s="585"/>
      <c r="I68" s="567" t="str">
        <f t="shared" si="0"/>
        <v>No hay ejecución</v>
      </c>
      <c r="J68" s="568" t="str">
        <f t="shared" si="1"/>
        <v>NA</v>
      </c>
      <c r="K68" s="586"/>
      <c r="L68" s="581"/>
      <c r="M68" s="579"/>
      <c r="N68" s="572"/>
      <c r="O68" s="582"/>
      <c r="P68" s="581"/>
      <c r="Q68" s="579"/>
      <c r="R68" s="572"/>
      <c r="S68" s="582"/>
      <c r="T68" s="583"/>
      <c r="U68" s="579"/>
      <c r="V68" s="572"/>
      <c r="W68" s="582"/>
      <c r="X68" s="575"/>
      <c r="Y68" s="580"/>
      <c r="Z68" s="580"/>
      <c r="AA68" s="567" t="str">
        <f t="shared" si="2"/>
        <v>No hay ejecución</v>
      </c>
      <c r="AB68" s="568" t="str">
        <f t="shared" si="3"/>
        <v>NA</v>
      </c>
      <c r="AC68" s="575"/>
      <c r="AD68" s="575"/>
      <c r="AE68" s="575"/>
      <c r="AF68" s="567" t="str">
        <f t="shared" si="4"/>
        <v>No hay ejecución</v>
      </c>
      <c r="AG68" s="568" t="str">
        <f t="shared" si="5"/>
        <v>NA</v>
      </c>
      <c r="AH68" s="575"/>
      <c r="AI68" s="739">
        <f>SUM(AI69:AI75)</f>
        <v>855</v>
      </c>
      <c r="AJ68" s="739">
        <f>SUM(AJ69:AJ75)</f>
        <v>855</v>
      </c>
      <c r="AK68" s="740">
        <f t="shared" si="6"/>
        <v>1</v>
      </c>
      <c r="AL68" s="741" t="str">
        <f t="shared" si="7"/>
        <v>De acuerdo con lo programado</v>
      </c>
      <c r="AM68" s="739"/>
      <c r="AN68" s="575"/>
      <c r="AO68" s="575"/>
      <c r="AP68" s="575"/>
    </row>
    <row r="69" spans="1:42" ht="35.25" customHeight="1" thickTop="1" thickBot="1">
      <c r="A69" s="563">
        <v>15.1</v>
      </c>
      <c r="B69" s="564"/>
      <c r="C69" s="564"/>
      <c r="D69" s="564"/>
      <c r="E69" s="564"/>
      <c r="F69" s="745" t="s">
        <v>1310</v>
      </c>
      <c r="G69" s="588"/>
      <c r="H69" s="588"/>
      <c r="I69" s="567" t="str">
        <f t="shared" si="0"/>
        <v>No hay ejecución</v>
      </c>
      <c r="J69" s="568" t="str">
        <f t="shared" si="1"/>
        <v>NA</v>
      </c>
      <c r="K69" s="588"/>
      <c r="L69" s="581"/>
      <c r="M69" s="579"/>
      <c r="N69" s="572"/>
      <c r="O69" s="582"/>
      <c r="P69" s="581"/>
      <c r="Q69" s="579"/>
      <c r="R69" s="572"/>
      <c r="S69" s="582"/>
      <c r="T69" s="583"/>
      <c r="U69" s="579"/>
      <c r="V69" s="572"/>
      <c r="W69" s="582"/>
      <c r="X69" s="575"/>
      <c r="Y69" s="580">
        <v>1</v>
      </c>
      <c r="Z69" s="580">
        <v>1</v>
      </c>
      <c r="AA69" s="567">
        <f t="shared" si="2"/>
        <v>1</v>
      </c>
      <c r="AB69" s="568" t="str">
        <f t="shared" si="3"/>
        <v>De acuerdo con lo programado</v>
      </c>
      <c r="AC69" s="575"/>
      <c r="AD69" s="575"/>
      <c r="AE69" s="575"/>
      <c r="AF69" s="567" t="str">
        <f t="shared" si="4"/>
        <v>No hay ejecución</v>
      </c>
      <c r="AG69" s="568" t="str">
        <f t="shared" si="5"/>
        <v>NA</v>
      </c>
      <c r="AH69" s="575"/>
      <c r="AI69" s="739">
        <v>9</v>
      </c>
      <c r="AJ69" s="739">
        <v>9</v>
      </c>
      <c r="AK69" s="740">
        <f t="shared" si="6"/>
        <v>1</v>
      </c>
      <c r="AL69" s="741" t="str">
        <f t="shared" si="7"/>
        <v>De acuerdo con lo programado</v>
      </c>
      <c r="AM69" s="742" t="s">
        <v>1832</v>
      </c>
      <c r="AN69" s="575"/>
      <c r="AO69" s="575"/>
      <c r="AP69" s="575"/>
    </row>
    <row r="70" spans="1:42" ht="35.25" customHeight="1" thickTop="1" thickBot="1">
      <c r="A70" s="563">
        <v>15.2</v>
      </c>
      <c r="B70" s="564"/>
      <c r="C70" s="564"/>
      <c r="D70" s="564"/>
      <c r="E70" s="564"/>
      <c r="F70" s="745" t="s">
        <v>1311</v>
      </c>
      <c r="G70" s="588"/>
      <c r="H70" s="588"/>
      <c r="I70" s="567" t="str">
        <f t="shared" si="0"/>
        <v>No hay ejecución</v>
      </c>
      <c r="J70" s="568" t="str">
        <f t="shared" si="1"/>
        <v>NA</v>
      </c>
      <c r="K70" s="588"/>
      <c r="L70" s="581"/>
      <c r="M70" s="579"/>
      <c r="N70" s="572"/>
      <c r="O70" s="582"/>
      <c r="P70" s="581"/>
      <c r="Q70" s="579"/>
      <c r="R70" s="572"/>
      <c r="S70" s="582"/>
      <c r="T70" s="583"/>
      <c r="U70" s="579"/>
      <c r="V70" s="572"/>
      <c r="W70" s="582"/>
      <c r="X70" s="575"/>
      <c r="Y70" s="580"/>
      <c r="Z70" s="580"/>
      <c r="AA70" s="567" t="str">
        <f t="shared" si="2"/>
        <v>No hay ejecución</v>
      </c>
      <c r="AB70" s="568" t="str">
        <f t="shared" si="3"/>
        <v>NA</v>
      </c>
      <c r="AC70" s="575"/>
      <c r="AD70" s="575"/>
      <c r="AE70" s="575"/>
      <c r="AF70" s="567" t="str">
        <f t="shared" si="4"/>
        <v>No hay ejecución</v>
      </c>
      <c r="AG70" s="568" t="str">
        <f t="shared" si="5"/>
        <v>NA</v>
      </c>
      <c r="AH70" s="575"/>
      <c r="AI70" s="739">
        <v>800</v>
      </c>
      <c r="AJ70" s="739">
        <v>800</v>
      </c>
      <c r="AK70" s="740">
        <f t="shared" si="6"/>
        <v>1</v>
      </c>
      <c r="AL70" s="741" t="str">
        <f t="shared" si="7"/>
        <v>De acuerdo con lo programado</v>
      </c>
      <c r="AM70" s="742" t="s">
        <v>1832</v>
      </c>
      <c r="AN70" s="575"/>
      <c r="AO70" s="575"/>
      <c r="AP70" s="575"/>
    </row>
    <row r="71" spans="1:42" ht="35.25" customHeight="1" thickTop="1" thickBot="1">
      <c r="A71" s="563">
        <v>15.3</v>
      </c>
      <c r="B71" s="564"/>
      <c r="C71" s="564"/>
      <c r="D71" s="564"/>
      <c r="E71" s="564"/>
      <c r="F71" s="743" t="s">
        <v>1312</v>
      </c>
      <c r="G71" s="578"/>
      <c r="H71" s="578"/>
      <c r="I71" s="567" t="str">
        <f t="shared" si="0"/>
        <v>No hay ejecución</v>
      </c>
      <c r="J71" s="568" t="str">
        <f t="shared" si="1"/>
        <v>NA</v>
      </c>
      <c r="K71" s="578"/>
      <c r="L71" s="581"/>
      <c r="M71" s="579"/>
      <c r="N71" s="572"/>
      <c r="O71" s="582"/>
      <c r="P71" s="581"/>
      <c r="Q71" s="579"/>
      <c r="R71" s="572"/>
      <c r="S71" s="582"/>
      <c r="T71" s="583"/>
      <c r="U71" s="579"/>
      <c r="V71" s="572"/>
      <c r="W71" s="582"/>
      <c r="X71" s="575"/>
      <c r="Y71" s="580"/>
      <c r="Z71" s="580"/>
      <c r="AA71" s="567" t="str">
        <f t="shared" si="2"/>
        <v>No hay ejecución</v>
      </c>
      <c r="AB71" s="568" t="str">
        <f t="shared" si="3"/>
        <v>NA</v>
      </c>
      <c r="AC71" s="575"/>
      <c r="AD71" s="575"/>
      <c r="AE71" s="575"/>
      <c r="AF71" s="567" t="str">
        <f t="shared" si="4"/>
        <v>No hay ejecución</v>
      </c>
      <c r="AG71" s="568" t="str">
        <f t="shared" si="5"/>
        <v>NA</v>
      </c>
      <c r="AH71" s="575"/>
      <c r="AI71" s="739">
        <v>1</v>
      </c>
      <c r="AJ71" s="739">
        <v>1</v>
      </c>
      <c r="AK71" s="740">
        <f t="shared" si="6"/>
        <v>1</v>
      </c>
      <c r="AL71" s="741" t="str">
        <f t="shared" si="7"/>
        <v>De acuerdo con lo programado</v>
      </c>
      <c r="AM71" s="739"/>
      <c r="AN71" s="575"/>
      <c r="AO71" s="575"/>
      <c r="AP71" s="575"/>
    </row>
    <row r="72" spans="1:42" ht="35.25" customHeight="1" thickTop="1" thickBot="1">
      <c r="A72" s="563">
        <v>15.4</v>
      </c>
      <c r="B72" s="564"/>
      <c r="C72" s="564"/>
      <c r="D72" s="564"/>
      <c r="E72" s="564"/>
      <c r="F72" s="743" t="s">
        <v>1313</v>
      </c>
      <c r="G72" s="578"/>
      <c r="H72" s="578"/>
      <c r="I72" s="567" t="str">
        <f t="shared" si="0"/>
        <v>No hay ejecución</v>
      </c>
      <c r="J72" s="568" t="str">
        <f t="shared" si="1"/>
        <v>NA</v>
      </c>
      <c r="K72" s="578"/>
      <c r="L72" s="581"/>
      <c r="M72" s="579"/>
      <c r="N72" s="572"/>
      <c r="O72" s="582"/>
      <c r="P72" s="581"/>
      <c r="Q72" s="579"/>
      <c r="R72" s="572"/>
      <c r="S72" s="582"/>
      <c r="T72" s="583"/>
      <c r="U72" s="579"/>
      <c r="V72" s="572"/>
      <c r="W72" s="582"/>
      <c r="X72" s="575"/>
      <c r="Y72" s="580"/>
      <c r="Z72" s="580"/>
      <c r="AA72" s="567" t="str">
        <f t="shared" si="2"/>
        <v>No hay ejecución</v>
      </c>
      <c r="AB72" s="568" t="str">
        <f t="shared" si="3"/>
        <v>NA</v>
      </c>
      <c r="AC72" s="575"/>
      <c r="AD72" s="575"/>
      <c r="AE72" s="575"/>
      <c r="AF72" s="567" t="str">
        <f t="shared" si="4"/>
        <v>No hay ejecución</v>
      </c>
      <c r="AG72" s="568" t="str">
        <f t="shared" si="5"/>
        <v>NA</v>
      </c>
      <c r="AH72" s="575"/>
      <c r="AI72" s="739">
        <v>29</v>
      </c>
      <c r="AJ72" s="739">
        <v>29</v>
      </c>
      <c r="AK72" s="740">
        <f t="shared" si="6"/>
        <v>1</v>
      </c>
      <c r="AL72" s="741" t="str">
        <f t="shared" si="7"/>
        <v>De acuerdo con lo programado</v>
      </c>
      <c r="AM72" s="739"/>
      <c r="AN72" s="575"/>
      <c r="AO72" s="575"/>
      <c r="AP72" s="575"/>
    </row>
    <row r="73" spans="1:42" ht="35.25" customHeight="1" thickTop="1" thickBot="1">
      <c r="A73" s="563">
        <v>15.5</v>
      </c>
      <c r="B73" s="564"/>
      <c r="C73" s="564"/>
      <c r="D73" s="564"/>
      <c r="E73" s="564"/>
      <c r="F73" s="743" t="s">
        <v>1314</v>
      </c>
      <c r="G73" s="578"/>
      <c r="H73" s="578"/>
      <c r="I73" s="567" t="str">
        <f t="shared" si="0"/>
        <v>No hay ejecución</v>
      </c>
      <c r="J73" s="568" t="str">
        <f t="shared" si="1"/>
        <v>NA</v>
      </c>
      <c r="K73" s="578"/>
      <c r="L73" s="581"/>
      <c r="M73" s="579"/>
      <c r="N73" s="572"/>
      <c r="O73" s="582"/>
      <c r="P73" s="581"/>
      <c r="Q73" s="579"/>
      <c r="R73" s="572"/>
      <c r="S73" s="582"/>
      <c r="T73" s="583"/>
      <c r="U73" s="579"/>
      <c r="V73" s="572"/>
      <c r="W73" s="582"/>
      <c r="X73" s="575"/>
      <c r="Y73" s="580"/>
      <c r="Z73" s="580"/>
      <c r="AA73" s="567" t="str">
        <f t="shared" si="2"/>
        <v>No hay ejecución</v>
      </c>
      <c r="AB73" s="568" t="str">
        <f t="shared" si="3"/>
        <v>NA</v>
      </c>
      <c r="AC73" s="575"/>
      <c r="AD73" s="575"/>
      <c r="AE73" s="575"/>
      <c r="AF73" s="567" t="str">
        <f t="shared" si="4"/>
        <v>No hay ejecución</v>
      </c>
      <c r="AG73" s="568" t="str">
        <f t="shared" si="5"/>
        <v>NA</v>
      </c>
      <c r="AH73" s="575"/>
      <c r="AI73" s="739">
        <v>14</v>
      </c>
      <c r="AJ73" s="739">
        <v>14</v>
      </c>
      <c r="AK73" s="740">
        <f t="shared" si="6"/>
        <v>1</v>
      </c>
      <c r="AL73" s="741" t="str">
        <f t="shared" si="7"/>
        <v>De acuerdo con lo programado</v>
      </c>
      <c r="AM73" s="742" t="s">
        <v>1832</v>
      </c>
      <c r="AN73" s="575"/>
      <c r="AO73" s="575"/>
      <c r="AP73" s="575"/>
    </row>
    <row r="74" spans="1:42" ht="35.25" customHeight="1" thickTop="1" thickBot="1">
      <c r="A74" s="563">
        <v>15.6</v>
      </c>
      <c r="B74" s="564"/>
      <c r="C74" s="564"/>
      <c r="D74" s="564"/>
      <c r="E74" s="564"/>
      <c r="F74" s="743" t="s">
        <v>1315</v>
      </c>
      <c r="G74" s="578"/>
      <c r="H74" s="578"/>
      <c r="I74" s="567" t="str">
        <f t="shared" si="0"/>
        <v>No hay ejecución</v>
      </c>
      <c r="J74" s="568" t="str">
        <f t="shared" si="1"/>
        <v>NA</v>
      </c>
      <c r="K74" s="578"/>
      <c r="L74" s="581"/>
      <c r="M74" s="579"/>
      <c r="N74" s="572"/>
      <c r="O74" s="582"/>
      <c r="P74" s="581"/>
      <c r="Q74" s="579"/>
      <c r="R74" s="572"/>
      <c r="S74" s="582"/>
      <c r="T74" s="583"/>
      <c r="U74" s="579"/>
      <c r="V74" s="572"/>
      <c r="W74" s="582"/>
      <c r="X74" s="575"/>
      <c r="Y74" s="580"/>
      <c r="Z74" s="580"/>
      <c r="AA74" s="567" t="str">
        <f t="shared" si="2"/>
        <v>No hay ejecución</v>
      </c>
      <c r="AB74" s="568" t="str">
        <f t="shared" si="3"/>
        <v>NA</v>
      </c>
      <c r="AC74" s="575"/>
      <c r="AD74" s="575"/>
      <c r="AE74" s="575"/>
      <c r="AF74" s="567" t="str">
        <f t="shared" si="4"/>
        <v>No hay ejecución</v>
      </c>
      <c r="AG74" s="568" t="str">
        <f t="shared" si="5"/>
        <v>NA</v>
      </c>
      <c r="AH74" s="575"/>
      <c r="AI74" s="739">
        <v>0</v>
      </c>
      <c r="AJ74" s="739">
        <v>0</v>
      </c>
      <c r="AK74" s="740" t="str">
        <f t="shared" si="6"/>
        <v>No hay Programación</v>
      </c>
      <c r="AL74" s="741" t="str">
        <f t="shared" si="7"/>
        <v>De acuerdo con lo programado</v>
      </c>
      <c r="AM74" s="739"/>
      <c r="AN74" s="575"/>
      <c r="AO74" s="575"/>
      <c r="AP74" s="575"/>
    </row>
    <row r="75" spans="1:42" ht="35.25" customHeight="1" thickTop="1" thickBot="1">
      <c r="A75" s="563">
        <v>15.7</v>
      </c>
      <c r="B75" s="564"/>
      <c r="C75" s="564"/>
      <c r="D75" s="564"/>
      <c r="E75" s="564"/>
      <c r="F75" s="745" t="s">
        <v>1316</v>
      </c>
      <c r="G75" s="588"/>
      <c r="H75" s="588"/>
      <c r="I75" s="567" t="str">
        <f t="shared" si="0"/>
        <v>No hay ejecución</v>
      </c>
      <c r="J75" s="568" t="str">
        <f t="shared" si="1"/>
        <v>NA</v>
      </c>
      <c r="K75" s="588"/>
      <c r="L75" s="581"/>
      <c r="M75" s="579"/>
      <c r="N75" s="572"/>
      <c r="O75" s="582"/>
      <c r="P75" s="581"/>
      <c r="Q75" s="579"/>
      <c r="R75" s="572"/>
      <c r="S75" s="582"/>
      <c r="T75" s="583"/>
      <c r="U75" s="579"/>
      <c r="V75" s="572"/>
      <c r="W75" s="582"/>
      <c r="X75" s="575"/>
      <c r="Y75" s="580"/>
      <c r="Z75" s="580"/>
      <c r="AA75" s="567" t="str">
        <f t="shared" si="2"/>
        <v>No hay ejecución</v>
      </c>
      <c r="AB75" s="568" t="str">
        <f t="shared" si="3"/>
        <v>NA</v>
      </c>
      <c r="AC75" s="575"/>
      <c r="AD75" s="575"/>
      <c r="AE75" s="575"/>
      <c r="AF75" s="567" t="str">
        <f t="shared" si="4"/>
        <v>No hay ejecución</v>
      </c>
      <c r="AG75" s="568" t="str">
        <f t="shared" si="5"/>
        <v>NA</v>
      </c>
      <c r="AH75" s="575"/>
      <c r="AI75" s="739">
        <v>2</v>
      </c>
      <c r="AJ75" s="739">
        <v>2</v>
      </c>
      <c r="AK75" s="740">
        <f t="shared" si="6"/>
        <v>1</v>
      </c>
      <c r="AL75" s="741" t="str">
        <f t="shared" si="7"/>
        <v>De acuerdo con lo programado</v>
      </c>
      <c r="AM75" s="739"/>
      <c r="AN75" s="575"/>
      <c r="AO75" s="575"/>
      <c r="AP75" s="575"/>
    </row>
    <row r="76" spans="1:42" ht="35.25" customHeight="1" thickTop="1" thickBot="1">
      <c r="A76" s="563">
        <v>16</v>
      </c>
      <c r="B76" s="564"/>
      <c r="C76" s="564"/>
      <c r="D76" s="564"/>
      <c r="E76" s="564"/>
      <c r="F76" s="738" t="s">
        <v>1317</v>
      </c>
      <c r="G76" s="566"/>
      <c r="H76" s="566"/>
      <c r="I76" s="567" t="str">
        <f t="shared" si="0"/>
        <v>No hay ejecución</v>
      </c>
      <c r="J76" s="568" t="str">
        <f t="shared" si="1"/>
        <v>NA</v>
      </c>
      <c r="K76" s="569"/>
      <c r="L76" s="581"/>
      <c r="M76" s="579"/>
      <c r="N76" s="572"/>
      <c r="O76" s="582"/>
      <c r="P76" s="581"/>
      <c r="Q76" s="579"/>
      <c r="R76" s="572"/>
      <c r="S76" s="582"/>
      <c r="T76" s="583"/>
      <c r="U76" s="579"/>
      <c r="V76" s="572"/>
      <c r="W76" s="582"/>
      <c r="X76" s="575"/>
      <c r="Y76" s="580"/>
      <c r="Z76" s="580"/>
      <c r="AA76" s="567" t="str">
        <f t="shared" si="2"/>
        <v>No hay ejecución</v>
      </c>
      <c r="AB76" s="568" t="str">
        <f t="shared" si="3"/>
        <v>NA</v>
      </c>
      <c r="AC76" s="575"/>
      <c r="AD76" s="575"/>
      <c r="AE76" s="575"/>
      <c r="AF76" s="567" t="str">
        <f t="shared" si="4"/>
        <v>No hay ejecución</v>
      </c>
      <c r="AG76" s="568" t="str">
        <f t="shared" si="5"/>
        <v>NA</v>
      </c>
      <c r="AH76" s="575"/>
      <c r="AI76" s="739">
        <f>SUM(AI77:AI104)</f>
        <v>86</v>
      </c>
      <c r="AJ76" s="739">
        <f>SUM(AJ77:AJ104)</f>
        <v>84</v>
      </c>
      <c r="AK76" s="740">
        <f t="shared" si="6"/>
        <v>0.97674418604651159</v>
      </c>
      <c r="AL76" s="741" t="str">
        <f t="shared" si="7"/>
        <v>De acuerdo con lo programado</v>
      </c>
      <c r="AM76" s="739"/>
      <c r="AN76" s="575"/>
      <c r="AO76" s="575"/>
      <c r="AP76" s="575"/>
    </row>
    <row r="77" spans="1:42" ht="35.25" customHeight="1" thickTop="1" thickBot="1">
      <c r="A77" s="563">
        <v>16.100000000000001</v>
      </c>
      <c r="B77" s="564"/>
      <c r="C77" s="564"/>
      <c r="D77" s="564"/>
      <c r="E77" s="564"/>
      <c r="F77" s="743" t="s">
        <v>1318</v>
      </c>
      <c r="G77" s="578"/>
      <c r="H77" s="578"/>
      <c r="I77" s="567" t="str">
        <f t="shared" si="0"/>
        <v>No hay ejecución</v>
      </c>
      <c r="J77" s="568" t="str">
        <f t="shared" si="1"/>
        <v>NA</v>
      </c>
      <c r="K77" s="578"/>
      <c r="L77" s="581"/>
      <c r="M77" s="579"/>
      <c r="N77" s="572"/>
      <c r="O77" s="582"/>
      <c r="P77" s="581"/>
      <c r="Q77" s="579"/>
      <c r="R77" s="572"/>
      <c r="S77" s="582"/>
      <c r="T77" s="583"/>
      <c r="U77" s="579"/>
      <c r="V77" s="572"/>
      <c r="W77" s="582"/>
      <c r="X77" s="575"/>
      <c r="Y77" s="580">
        <v>2</v>
      </c>
      <c r="Z77" s="580">
        <v>2</v>
      </c>
      <c r="AA77" s="567">
        <f t="shared" si="2"/>
        <v>1</v>
      </c>
      <c r="AB77" s="568" t="str">
        <f t="shared" si="3"/>
        <v>De acuerdo con lo programado</v>
      </c>
      <c r="AC77" s="575"/>
      <c r="AD77" s="575"/>
      <c r="AE77" s="575"/>
      <c r="AF77" s="567" t="str">
        <f t="shared" si="4"/>
        <v>No hay ejecución</v>
      </c>
      <c r="AG77" s="568" t="str">
        <f t="shared" si="5"/>
        <v>NA</v>
      </c>
      <c r="AH77" s="575"/>
      <c r="AI77" s="739">
        <v>1</v>
      </c>
      <c r="AJ77" s="739">
        <v>1</v>
      </c>
      <c r="AK77" s="740">
        <f t="shared" si="6"/>
        <v>1</v>
      </c>
      <c r="AL77" s="741" t="str">
        <f t="shared" si="7"/>
        <v>De acuerdo con lo programado</v>
      </c>
      <c r="AM77" s="739"/>
      <c r="AN77" s="575"/>
      <c r="AO77" s="575"/>
      <c r="AP77" s="575"/>
    </row>
    <row r="78" spans="1:42" ht="35.25" customHeight="1" thickTop="1" thickBot="1">
      <c r="A78" s="563">
        <v>16.2</v>
      </c>
      <c r="B78" s="564"/>
      <c r="C78" s="564"/>
      <c r="D78" s="564"/>
      <c r="E78" s="564"/>
      <c r="F78" s="743" t="s">
        <v>1319</v>
      </c>
      <c r="G78" s="578"/>
      <c r="H78" s="578"/>
      <c r="I78" s="567" t="str">
        <f t="shared" ref="I78:I141" si="8">IF(H78="","No hay ejecución",IF(AND(G78=0),"No hay Programación", H78/G78))</f>
        <v>No hay ejecución</v>
      </c>
      <c r="J78" s="568" t="str">
        <f t="shared" ref="J78:J141" si="9">IF(I78="No hay ejecución","NA",IF(I78&gt;=90%,"De acuerdo con lo programado",IF(I78&gt;=51%,"Atraso Leve",IF(I78&lt;=50%,"En riesgo cumplimiento"))))</f>
        <v>NA</v>
      </c>
      <c r="K78" s="578"/>
      <c r="L78" s="581"/>
      <c r="M78" s="579"/>
      <c r="N78" s="572"/>
      <c r="O78" s="582"/>
      <c r="P78" s="581"/>
      <c r="Q78" s="579"/>
      <c r="R78" s="572"/>
      <c r="S78" s="582"/>
      <c r="T78" s="583"/>
      <c r="U78" s="579"/>
      <c r="V78" s="572"/>
      <c r="W78" s="582"/>
      <c r="X78" s="575"/>
      <c r="Y78" s="580"/>
      <c r="Z78" s="580"/>
      <c r="AA78" s="567" t="str">
        <f t="shared" ref="AA78:AA141" si="10">IF(Z78="","No hay ejecución",IF(AND(Y78=0),"No hay Programación", Z78/Y78))</f>
        <v>No hay ejecución</v>
      </c>
      <c r="AB78" s="568" t="str">
        <f t="shared" ref="AB78:AB141" si="11">IF(AA78="No hay ejecución","NA",IF(AA78&gt;=90%,"De acuerdo con lo programado",IF(AA78&gt;=51%,"Atraso Leve",IF(AA78&lt;=50%,"En riesgo cumplimiento"))))</f>
        <v>NA</v>
      </c>
      <c r="AC78" s="575"/>
      <c r="AD78" s="575"/>
      <c r="AE78" s="575"/>
      <c r="AF78" s="567" t="str">
        <f t="shared" ref="AF78:AF141" si="12">IF(AE78="","No hay ejecución",IF(AND(AD78=0),"No hay Programación", AE78/AD78))</f>
        <v>No hay ejecución</v>
      </c>
      <c r="AG78" s="568" t="str">
        <f t="shared" ref="AG78:AG141" si="13">IF(AF78="No hay ejecución","NA",IF(AF78&gt;=90%,"De acuerdo con lo programado",IF(AF78&gt;=51%,"Atraso Leve",IF(AF78&lt;=50%,"En riesgo cumplimiento"))))</f>
        <v>NA</v>
      </c>
      <c r="AH78" s="575"/>
      <c r="AI78" s="739">
        <v>0</v>
      </c>
      <c r="AJ78" s="739">
        <v>0</v>
      </c>
      <c r="AK78" s="740" t="str">
        <f t="shared" ref="AK78:AK141" si="14">IF(AJ78="","No hay ejecución",IF(AND(AI78=0),"No hay Programación", AJ78/AI78))</f>
        <v>No hay Programación</v>
      </c>
      <c r="AL78" s="741" t="str">
        <f t="shared" ref="AL78:AL141" si="15">IF(AK78="No hay ejecución","NA",IF(AK78&gt;=90%,"De acuerdo con lo programado",IF(AK78&gt;=51%,"Atraso Leve",IF(AK78&lt;=50%,"En riesgo cumplimiento"))))</f>
        <v>De acuerdo con lo programado</v>
      </c>
      <c r="AM78" s="739"/>
      <c r="AN78" s="575"/>
      <c r="AO78" s="575"/>
      <c r="AP78" s="575"/>
    </row>
    <row r="79" spans="1:42" ht="35.25" customHeight="1" thickTop="1" thickBot="1">
      <c r="A79" s="563">
        <v>16.3</v>
      </c>
      <c r="B79" s="564"/>
      <c r="C79" s="564"/>
      <c r="D79" s="564"/>
      <c r="E79" s="564"/>
      <c r="F79" s="743" t="s">
        <v>1320</v>
      </c>
      <c r="G79" s="578"/>
      <c r="H79" s="578"/>
      <c r="I79" s="567" t="str">
        <f t="shared" si="8"/>
        <v>No hay ejecución</v>
      </c>
      <c r="J79" s="568" t="str">
        <f t="shared" si="9"/>
        <v>NA</v>
      </c>
      <c r="K79" s="578"/>
      <c r="L79" s="581"/>
      <c r="M79" s="579"/>
      <c r="N79" s="572"/>
      <c r="O79" s="582"/>
      <c r="P79" s="581"/>
      <c r="Q79" s="579"/>
      <c r="R79" s="572"/>
      <c r="S79" s="582"/>
      <c r="T79" s="583"/>
      <c r="U79" s="579"/>
      <c r="V79" s="572"/>
      <c r="W79" s="582"/>
      <c r="X79" s="575"/>
      <c r="Y79" s="580"/>
      <c r="Z79" s="580"/>
      <c r="AA79" s="567" t="str">
        <f t="shared" si="10"/>
        <v>No hay ejecución</v>
      </c>
      <c r="AB79" s="568" t="str">
        <f t="shared" si="11"/>
        <v>NA</v>
      </c>
      <c r="AC79" s="575"/>
      <c r="AD79" s="575"/>
      <c r="AE79" s="575"/>
      <c r="AF79" s="567" t="str">
        <f t="shared" si="12"/>
        <v>No hay ejecución</v>
      </c>
      <c r="AG79" s="568" t="str">
        <f t="shared" si="13"/>
        <v>NA</v>
      </c>
      <c r="AH79" s="575"/>
      <c r="AI79" s="739">
        <v>0</v>
      </c>
      <c r="AJ79" s="739">
        <v>0</v>
      </c>
      <c r="AK79" s="740" t="str">
        <f t="shared" si="14"/>
        <v>No hay Programación</v>
      </c>
      <c r="AL79" s="741" t="str">
        <f t="shared" si="15"/>
        <v>De acuerdo con lo programado</v>
      </c>
      <c r="AM79" s="739"/>
      <c r="AN79" s="575"/>
      <c r="AO79" s="575"/>
      <c r="AP79" s="575"/>
    </row>
    <row r="80" spans="1:42" ht="35.25" customHeight="1" thickTop="1" thickBot="1">
      <c r="A80" s="563">
        <v>16.399999999999999</v>
      </c>
      <c r="B80" s="564"/>
      <c r="C80" s="564"/>
      <c r="D80" s="564"/>
      <c r="E80" s="564"/>
      <c r="F80" s="743" t="s">
        <v>1321</v>
      </c>
      <c r="G80" s="578"/>
      <c r="H80" s="578"/>
      <c r="I80" s="567" t="str">
        <f t="shared" si="8"/>
        <v>No hay ejecución</v>
      </c>
      <c r="J80" s="568" t="str">
        <f t="shared" si="9"/>
        <v>NA</v>
      </c>
      <c r="K80" s="578"/>
      <c r="L80" s="581"/>
      <c r="M80" s="579"/>
      <c r="N80" s="572"/>
      <c r="O80" s="582"/>
      <c r="P80" s="581"/>
      <c r="Q80" s="579"/>
      <c r="R80" s="572"/>
      <c r="S80" s="582"/>
      <c r="T80" s="583"/>
      <c r="U80" s="579"/>
      <c r="V80" s="572"/>
      <c r="W80" s="582"/>
      <c r="X80" s="575"/>
      <c r="Y80" s="580"/>
      <c r="Z80" s="580"/>
      <c r="AA80" s="567" t="str">
        <f t="shared" si="10"/>
        <v>No hay ejecución</v>
      </c>
      <c r="AB80" s="568" t="str">
        <f t="shared" si="11"/>
        <v>NA</v>
      </c>
      <c r="AC80" s="575"/>
      <c r="AD80" s="575"/>
      <c r="AE80" s="575"/>
      <c r="AF80" s="567" t="str">
        <f t="shared" si="12"/>
        <v>No hay ejecución</v>
      </c>
      <c r="AG80" s="568" t="str">
        <f t="shared" si="13"/>
        <v>NA</v>
      </c>
      <c r="AH80" s="575"/>
      <c r="AI80" s="739">
        <v>0</v>
      </c>
      <c r="AJ80" s="739">
        <v>0</v>
      </c>
      <c r="AK80" s="740" t="str">
        <f t="shared" si="14"/>
        <v>No hay Programación</v>
      </c>
      <c r="AL80" s="741" t="str">
        <f t="shared" si="15"/>
        <v>De acuerdo con lo programado</v>
      </c>
      <c r="AM80" s="739" t="s">
        <v>1835</v>
      </c>
      <c r="AN80" s="575"/>
      <c r="AO80" s="575"/>
      <c r="AP80" s="575"/>
    </row>
    <row r="81" spans="1:42" ht="35.25" customHeight="1" thickTop="1" thickBot="1">
      <c r="A81" s="563">
        <v>16.5</v>
      </c>
      <c r="B81" s="564"/>
      <c r="C81" s="564"/>
      <c r="D81" s="564"/>
      <c r="E81" s="564"/>
      <c r="F81" s="743" t="s">
        <v>1322</v>
      </c>
      <c r="G81" s="578"/>
      <c r="H81" s="578"/>
      <c r="I81" s="567" t="str">
        <f t="shared" si="8"/>
        <v>No hay ejecución</v>
      </c>
      <c r="J81" s="568" t="str">
        <f t="shared" si="9"/>
        <v>NA</v>
      </c>
      <c r="K81" s="578"/>
      <c r="L81" s="581"/>
      <c r="M81" s="579"/>
      <c r="N81" s="572"/>
      <c r="O81" s="582"/>
      <c r="P81" s="581"/>
      <c r="Q81" s="579"/>
      <c r="R81" s="572"/>
      <c r="S81" s="582"/>
      <c r="T81" s="583"/>
      <c r="U81" s="579"/>
      <c r="V81" s="572"/>
      <c r="W81" s="582"/>
      <c r="X81" s="575"/>
      <c r="Y81" s="580"/>
      <c r="Z81" s="580"/>
      <c r="AA81" s="567" t="str">
        <f t="shared" si="10"/>
        <v>No hay ejecución</v>
      </c>
      <c r="AB81" s="568" t="str">
        <f t="shared" si="11"/>
        <v>NA</v>
      </c>
      <c r="AC81" s="575"/>
      <c r="AD81" s="575"/>
      <c r="AE81" s="575"/>
      <c r="AF81" s="567" t="str">
        <f t="shared" si="12"/>
        <v>No hay ejecución</v>
      </c>
      <c r="AG81" s="568" t="str">
        <f t="shared" si="13"/>
        <v>NA</v>
      </c>
      <c r="AH81" s="575"/>
      <c r="AI81" s="739">
        <v>0</v>
      </c>
      <c r="AJ81" s="739">
        <v>0</v>
      </c>
      <c r="AK81" s="740" t="str">
        <f t="shared" si="14"/>
        <v>No hay Programación</v>
      </c>
      <c r="AL81" s="741" t="str">
        <f t="shared" si="15"/>
        <v>De acuerdo con lo programado</v>
      </c>
      <c r="AM81" s="739" t="s">
        <v>1835</v>
      </c>
      <c r="AN81" s="575"/>
      <c r="AO81" s="575"/>
      <c r="AP81" s="575"/>
    </row>
    <row r="82" spans="1:42" ht="35.25" customHeight="1" thickTop="1" thickBot="1">
      <c r="A82" s="563">
        <v>16.600000000000001</v>
      </c>
      <c r="B82" s="564"/>
      <c r="C82" s="564"/>
      <c r="D82" s="564"/>
      <c r="E82" s="564"/>
      <c r="F82" s="743" t="s">
        <v>1323</v>
      </c>
      <c r="G82" s="578"/>
      <c r="H82" s="578"/>
      <c r="I82" s="567" t="str">
        <f t="shared" si="8"/>
        <v>No hay ejecución</v>
      </c>
      <c r="J82" s="568" t="str">
        <f t="shared" si="9"/>
        <v>NA</v>
      </c>
      <c r="K82" s="578"/>
      <c r="L82" s="581"/>
      <c r="M82" s="579"/>
      <c r="N82" s="572"/>
      <c r="O82" s="582"/>
      <c r="P82" s="581"/>
      <c r="Q82" s="579"/>
      <c r="R82" s="572"/>
      <c r="S82" s="582"/>
      <c r="T82" s="583"/>
      <c r="U82" s="579"/>
      <c r="V82" s="572"/>
      <c r="W82" s="582"/>
      <c r="X82" s="575"/>
      <c r="Y82" s="580"/>
      <c r="Z82" s="580"/>
      <c r="AA82" s="567" t="str">
        <f t="shared" si="10"/>
        <v>No hay ejecución</v>
      </c>
      <c r="AB82" s="568" t="str">
        <f t="shared" si="11"/>
        <v>NA</v>
      </c>
      <c r="AC82" s="575"/>
      <c r="AD82" s="575"/>
      <c r="AE82" s="575"/>
      <c r="AF82" s="567" t="str">
        <f t="shared" si="12"/>
        <v>No hay ejecución</v>
      </c>
      <c r="AG82" s="568" t="str">
        <f t="shared" si="13"/>
        <v>NA</v>
      </c>
      <c r="AH82" s="575"/>
      <c r="AI82" s="739">
        <v>1</v>
      </c>
      <c r="AJ82" s="739">
        <v>0</v>
      </c>
      <c r="AK82" s="740">
        <f t="shared" si="14"/>
        <v>0</v>
      </c>
      <c r="AL82" s="741" t="str">
        <f t="shared" si="15"/>
        <v>En riesgo cumplimiento</v>
      </c>
      <c r="AM82" s="742" t="s">
        <v>1836</v>
      </c>
      <c r="AN82" s="575"/>
      <c r="AO82" s="575"/>
      <c r="AP82" s="575"/>
    </row>
    <row r="83" spans="1:42" ht="35.25" customHeight="1" thickTop="1" thickBot="1">
      <c r="A83" s="563">
        <v>16.7</v>
      </c>
      <c r="B83" s="564"/>
      <c r="C83" s="564"/>
      <c r="D83" s="564"/>
      <c r="E83" s="564"/>
      <c r="F83" s="743" t="s">
        <v>1324</v>
      </c>
      <c r="G83" s="578"/>
      <c r="H83" s="578"/>
      <c r="I83" s="567" t="str">
        <f t="shared" si="8"/>
        <v>No hay ejecución</v>
      </c>
      <c r="J83" s="568" t="str">
        <f t="shared" si="9"/>
        <v>NA</v>
      </c>
      <c r="K83" s="578"/>
      <c r="L83" s="581"/>
      <c r="M83" s="579"/>
      <c r="N83" s="572"/>
      <c r="O83" s="582"/>
      <c r="P83" s="581"/>
      <c r="Q83" s="579"/>
      <c r="R83" s="572"/>
      <c r="S83" s="582"/>
      <c r="T83" s="583"/>
      <c r="U83" s="579"/>
      <c r="V83" s="572"/>
      <c r="W83" s="582"/>
      <c r="X83" s="575"/>
      <c r="Y83" s="580"/>
      <c r="Z83" s="580"/>
      <c r="AA83" s="567" t="str">
        <f t="shared" si="10"/>
        <v>No hay ejecución</v>
      </c>
      <c r="AB83" s="568" t="str">
        <f t="shared" si="11"/>
        <v>NA</v>
      </c>
      <c r="AC83" s="575"/>
      <c r="AD83" s="575"/>
      <c r="AE83" s="575"/>
      <c r="AF83" s="567" t="str">
        <f t="shared" si="12"/>
        <v>No hay ejecución</v>
      </c>
      <c r="AG83" s="568" t="str">
        <f t="shared" si="13"/>
        <v>NA</v>
      </c>
      <c r="AH83" s="575"/>
      <c r="AI83" s="739">
        <v>0</v>
      </c>
      <c r="AJ83" s="739">
        <v>0</v>
      </c>
      <c r="AK83" s="740" t="str">
        <f t="shared" si="14"/>
        <v>No hay Programación</v>
      </c>
      <c r="AL83" s="741" t="str">
        <f t="shared" si="15"/>
        <v>De acuerdo con lo programado</v>
      </c>
      <c r="AM83" s="739" t="s">
        <v>1835</v>
      </c>
      <c r="AN83" s="575"/>
      <c r="AO83" s="575"/>
      <c r="AP83" s="575"/>
    </row>
    <row r="84" spans="1:42" ht="35.25" customHeight="1" thickTop="1" thickBot="1">
      <c r="A84" s="563">
        <v>16.8</v>
      </c>
      <c r="B84" s="564"/>
      <c r="C84" s="564"/>
      <c r="D84" s="564"/>
      <c r="E84" s="564"/>
      <c r="F84" s="743" t="s">
        <v>1325</v>
      </c>
      <c r="G84" s="578"/>
      <c r="H84" s="578"/>
      <c r="I84" s="567" t="str">
        <f t="shared" si="8"/>
        <v>No hay ejecución</v>
      </c>
      <c r="J84" s="568" t="str">
        <f t="shared" si="9"/>
        <v>NA</v>
      </c>
      <c r="K84" s="578"/>
      <c r="L84" s="581"/>
      <c r="M84" s="579"/>
      <c r="N84" s="572"/>
      <c r="O84" s="582"/>
      <c r="P84" s="581"/>
      <c r="Q84" s="579"/>
      <c r="R84" s="572"/>
      <c r="S84" s="582"/>
      <c r="T84" s="583"/>
      <c r="U84" s="579"/>
      <c r="V84" s="572"/>
      <c r="W84" s="582"/>
      <c r="X84" s="575"/>
      <c r="Y84" s="580"/>
      <c r="Z84" s="580"/>
      <c r="AA84" s="567" t="str">
        <f t="shared" si="10"/>
        <v>No hay ejecución</v>
      </c>
      <c r="AB84" s="568" t="str">
        <f t="shared" si="11"/>
        <v>NA</v>
      </c>
      <c r="AC84" s="575"/>
      <c r="AD84" s="575"/>
      <c r="AE84" s="575"/>
      <c r="AF84" s="567" t="str">
        <f t="shared" si="12"/>
        <v>No hay ejecución</v>
      </c>
      <c r="AG84" s="568" t="str">
        <f t="shared" si="13"/>
        <v>NA</v>
      </c>
      <c r="AH84" s="575"/>
      <c r="AI84" s="739">
        <v>0</v>
      </c>
      <c r="AJ84" s="739">
        <v>0</v>
      </c>
      <c r="AK84" s="740" t="str">
        <f t="shared" si="14"/>
        <v>No hay Programación</v>
      </c>
      <c r="AL84" s="741" t="str">
        <f t="shared" si="15"/>
        <v>De acuerdo con lo programado</v>
      </c>
      <c r="AM84" s="739" t="s">
        <v>1211</v>
      </c>
      <c r="AN84" s="575"/>
      <c r="AO84" s="575"/>
      <c r="AP84" s="575"/>
    </row>
    <row r="85" spans="1:42" ht="35.25" customHeight="1" thickTop="1" thickBot="1">
      <c r="A85" s="563">
        <v>16.899999999999999</v>
      </c>
      <c r="B85" s="564"/>
      <c r="C85" s="564"/>
      <c r="D85" s="564"/>
      <c r="E85" s="564"/>
      <c r="F85" s="743" t="s">
        <v>1326</v>
      </c>
      <c r="G85" s="578"/>
      <c r="H85" s="578"/>
      <c r="I85" s="567" t="str">
        <f t="shared" si="8"/>
        <v>No hay ejecución</v>
      </c>
      <c r="J85" s="568" t="str">
        <f t="shared" si="9"/>
        <v>NA</v>
      </c>
      <c r="K85" s="578"/>
      <c r="L85" s="581"/>
      <c r="M85" s="579"/>
      <c r="N85" s="572"/>
      <c r="O85" s="582"/>
      <c r="P85" s="581"/>
      <c r="Q85" s="579"/>
      <c r="R85" s="572"/>
      <c r="S85" s="582"/>
      <c r="T85" s="583"/>
      <c r="U85" s="579"/>
      <c r="V85" s="572"/>
      <c r="W85" s="582"/>
      <c r="X85" s="575"/>
      <c r="Y85" s="580"/>
      <c r="Z85" s="580"/>
      <c r="AA85" s="567" t="str">
        <f t="shared" si="10"/>
        <v>No hay ejecución</v>
      </c>
      <c r="AB85" s="568" t="str">
        <f t="shared" si="11"/>
        <v>NA</v>
      </c>
      <c r="AC85" s="575"/>
      <c r="AD85" s="575"/>
      <c r="AE85" s="575"/>
      <c r="AF85" s="567" t="str">
        <f t="shared" si="12"/>
        <v>No hay ejecución</v>
      </c>
      <c r="AG85" s="568" t="str">
        <f t="shared" si="13"/>
        <v>NA</v>
      </c>
      <c r="AH85" s="575"/>
      <c r="AI85" s="739">
        <v>5</v>
      </c>
      <c r="AJ85" s="739">
        <v>4</v>
      </c>
      <c r="AK85" s="740">
        <f t="shared" si="14"/>
        <v>0.8</v>
      </c>
      <c r="AL85" s="741" t="str">
        <f t="shared" si="15"/>
        <v>Atraso Leve</v>
      </c>
      <c r="AM85" s="739"/>
      <c r="AN85" s="575"/>
      <c r="AO85" s="575"/>
      <c r="AP85" s="575"/>
    </row>
    <row r="86" spans="1:42" ht="35.25" customHeight="1" thickTop="1" thickBot="1">
      <c r="A86" s="593">
        <v>16.100000000000001</v>
      </c>
      <c r="B86" s="564"/>
      <c r="C86" s="564"/>
      <c r="D86" s="564"/>
      <c r="E86" s="564"/>
      <c r="F86" s="743" t="s">
        <v>1327</v>
      </c>
      <c r="G86" s="578"/>
      <c r="H86" s="578"/>
      <c r="I86" s="567" t="str">
        <f t="shared" si="8"/>
        <v>No hay ejecución</v>
      </c>
      <c r="J86" s="568" t="str">
        <f t="shared" si="9"/>
        <v>NA</v>
      </c>
      <c r="K86" s="578"/>
      <c r="L86" s="581"/>
      <c r="M86" s="579"/>
      <c r="N86" s="572"/>
      <c r="O86" s="582"/>
      <c r="P86" s="581"/>
      <c r="Q86" s="579"/>
      <c r="R86" s="572"/>
      <c r="S86" s="582"/>
      <c r="T86" s="583"/>
      <c r="U86" s="579"/>
      <c r="V86" s="572"/>
      <c r="W86" s="582"/>
      <c r="X86" s="575"/>
      <c r="Y86" s="580"/>
      <c r="Z86" s="580"/>
      <c r="AA86" s="567" t="str">
        <f t="shared" si="10"/>
        <v>No hay ejecución</v>
      </c>
      <c r="AB86" s="568" t="str">
        <f t="shared" si="11"/>
        <v>NA</v>
      </c>
      <c r="AC86" s="575"/>
      <c r="AD86" s="575"/>
      <c r="AE86" s="575"/>
      <c r="AF86" s="567" t="str">
        <f t="shared" si="12"/>
        <v>No hay ejecución</v>
      </c>
      <c r="AG86" s="568" t="str">
        <f t="shared" si="13"/>
        <v>NA</v>
      </c>
      <c r="AH86" s="575"/>
      <c r="AI86" s="739">
        <v>7</v>
      </c>
      <c r="AJ86" s="739">
        <v>7</v>
      </c>
      <c r="AK86" s="740">
        <f t="shared" si="14"/>
        <v>1</v>
      </c>
      <c r="AL86" s="741" t="str">
        <f t="shared" si="15"/>
        <v>De acuerdo con lo programado</v>
      </c>
      <c r="AM86" s="739"/>
      <c r="AN86" s="575"/>
      <c r="AO86" s="575"/>
      <c r="AP86" s="575"/>
    </row>
    <row r="87" spans="1:42" ht="35.25" customHeight="1" thickTop="1" thickBot="1">
      <c r="A87" s="563">
        <v>16.11</v>
      </c>
      <c r="B87" s="564"/>
      <c r="C87" s="564"/>
      <c r="D87" s="564"/>
      <c r="E87" s="564"/>
      <c r="F87" s="743" t="s">
        <v>1328</v>
      </c>
      <c r="G87" s="578"/>
      <c r="H87" s="578"/>
      <c r="I87" s="567" t="str">
        <f t="shared" si="8"/>
        <v>No hay ejecución</v>
      </c>
      <c r="J87" s="568" t="str">
        <f t="shared" si="9"/>
        <v>NA</v>
      </c>
      <c r="K87" s="578"/>
      <c r="L87" s="581"/>
      <c r="M87" s="579"/>
      <c r="N87" s="572"/>
      <c r="O87" s="582"/>
      <c r="P87" s="581"/>
      <c r="Q87" s="579"/>
      <c r="R87" s="572"/>
      <c r="S87" s="582"/>
      <c r="T87" s="583"/>
      <c r="U87" s="579"/>
      <c r="V87" s="572"/>
      <c r="W87" s="582"/>
      <c r="X87" s="575"/>
      <c r="Y87" s="580"/>
      <c r="Z87" s="580"/>
      <c r="AA87" s="567" t="str">
        <f t="shared" si="10"/>
        <v>No hay ejecución</v>
      </c>
      <c r="AB87" s="568" t="str">
        <f t="shared" si="11"/>
        <v>NA</v>
      </c>
      <c r="AC87" s="575"/>
      <c r="AD87" s="575"/>
      <c r="AE87" s="575"/>
      <c r="AF87" s="567" t="str">
        <f t="shared" si="12"/>
        <v>No hay ejecución</v>
      </c>
      <c r="AG87" s="568" t="str">
        <f t="shared" si="13"/>
        <v>NA</v>
      </c>
      <c r="AH87" s="575"/>
      <c r="AI87" s="739">
        <v>29</v>
      </c>
      <c r="AJ87" s="739">
        <v>29</v>
      </c>
      <c r="AK87" s="740">
        <f t="shared" si="14"/>
        <v>1</v>
      </c>
      <c r="AL87" s="741" t="str">
        <f t="shared" si="15"/>
        <v>De acuerdo con lo programado</v>
      </c>
      <c r="AM87" s="739"/>
      <c r="AN87" s="575"/>
      <c r="AO87" s="575"/>
      <c r="AP87" s="575"/>
    </row>
    <row r="88" spans="1:42" ht="35.25" customHeight="1" thickTop="1" thickBot="1">
      <c r="A88" s="563">
        <v>16.12</v>
      </c>
      <c r="B88" s="564"/>
      <c r="C88" s="564"/>
      <c r="D88" s="564"/>
      <c r="E88" s="564"/>
      <c r="F88" s="745" t="s">
        <v>1329</v>
      </c>
      <c r="G88" s="588"/>
      <c r="H88" s="588"/>
      <c r="I88" s="567" t="str">
        <f t="shared" si="8"/>
        <v>No hay ejecución</v>
      </c>
      <c r="J88" s="568" t="str">
        <f t="shared" si="9"/>
        <v>NA</v>
      </c>
      <c r="K88" s="588"/>
      <c r="L88" s="581"/>
      <c r="M88" s="579"/>
      <c r="N88" s="572"/>
      <c r="O88" s="582"/>
      <c r="P88" s="581"/>
      <c r="Q88" s="579"/>
      <c r="R88" s="572"/>
      <c r="S88" s="582"/>
      <c r="T88" s="583"/>
      <c r="U88" s="579"/>
      <c r="V88" s="572"/>
      <c r="W88" s="582"/>
      <c r="X88" s="575"/>
      <c r="Y88" s="580"/>
      <c r="Z88" s="580"/>
      <c r="AA88" s="567" t="str">
        <f t="shared" si="10"/>
        <v>No hay ejecución</v>
      </c>
      <c r="AB88" s="568" t="str">
        <f t="shared" si="11"/>
        <v>NA</v>
      </c>
      <c r="AC88" s="575"/>
      <c r="AD88" s="575"/>
      <c r="AE88" s="575"/>
      <c r="AF88" s="567" t="str">
        <f t="shared" si="12"/>
        <v>No hay ejecución</v>
      </c>
      <c r="AG88" s="568" t="str">
        <f t="shared" si="13"/>
        <v>NA</v>
      </c>
      <c r="AH88" s="575"/>
      <c r="AI88" s="739">
        <v>1</v>
      </c>
      <c r="AJ88" s="739">
        <v>1</v>
      </c>
      <c r="AK88" s="740">
        <f t="shared" si="14"/>
        <v>1</v>
      </c>
      <c r="AL88" s="741" t="str">
        <f t="shared" si="15"/>
        <v>De acuerdo con lo programado</v>
      </c>
      <c r="AM88" s="739"/>
      <c r="AN88" s="575"/>
      <c r="AO88" s="575"/>
      <c r="AP88" s="575"/>
    </row>
    <row r="89" spans="1:42" ht="35.25" customHeight="1" thickTop="1" thickBot="1">
      <c r="A89" s="563">
        <v>16.13</v>
      </c>
      <c r="B89" s="564"/>
      <c r="C89" s="564"/>
      <c r="D89" s="564"/>
      <c r="E89" s="564"/>
      <c r="F89" s="743" t="s">
        <v>1330</v>
      </c>
      <c r="G89" s="578"/>
      <c r="H89" s="578"/>
      <c r="I89" s="567" t="str">
        <f t="shared" si="8"/>
        <v>No hay ejecución</v>
      </c>
      <c r="J89" s="568" t="str">
        <f t="shared" si="9"/>
        <v>NA</v>
      </c>
      <c r="K89" s="578"/>
      <c r="L89" s="581"/>
      <c r="M89" s="579"/>
      <c r="N89" s="572"/>
      <c r="O89" s="582"/>
      <c r="P89" s="581"/>
      <c r="Q89" s="579"/>
      <c r="R89" s="572"/>
      <c r="S89" s="582"/>
      <c r="T89" s="583"/>
      <c r="U89" s="579"/>
      <c r="V89" s="572"/>
      <c r="W89" s="582"/>
      <c r="X89" s="575"/>
      <c r="Y89" s="580"/>
      <c r="Z89" s="580"/>
      <c r="AA89" s="567" t="str">
        <f t="shared" si="10"/>
        <v>No hay ejecución</v>
      </c>
      <c r="AB89" s="568" t="str">
        <f t="shared" si="11"/>
        <v>NA</v>
      </c>
      <c r="AC89" s="575"/>
      <c r="AD89" s="575"/>
      <c r="AE89" s="575"/>
      <c r="AF89" s="567" t="str">
        <f t="shared" si="12"/>
        <v>No hay ejecución</v>
      </c>
      <c r="AG89" s="568" t="str">
        <f t="shared" si="13"/>
        <v>NA</v>
      </c>
      <c r="AH89" s="575"/>
      <c r="AI89" s="739">
        <v>2</v>
      </c>
      <c r="AJ89" s="739">
        <v>2</v>
      </c>
      <c r="AK89" s="740">
        <f t="shared" si="14"/>
        <v>1</v>
      </c>
      <c r="AL89" s="741" t="str">
        <f t="shared" si="15"/>
        <v>De acuerdo con lo programado</v>
      </c>
      <c r="AM89" s="742" t="s">
        <v>1832</v>
      </c>
      <c r="AN89" s="575"/>
      <c r="AO89" s="575"/>
      <c r="AP89" s="575"/>
    </row>
    <row r="90" spans="1:42" ht="35.25" customHeight="1" thickTop="1" thickBot="1">
      <c r="A90" s="563">
        <v>16.14</v>
      </c>
      <c r="B90" s="564"/>
      <c r="C90" s="564"/>
      <c r="D90" s="564"/>
      <c r="E90" s="564"/>
      <c r="F90" s="743" t="s">
        <v>1331</v>
      </c>
      <c r="G90" s="578"/>
      <c r="H90" s="578"/>
      <c r="I90" s="567" t="str">
        <f t="shared" si="8"/>
        <v>No hay ejecución</v>
      </c>
      <c r="J90" s="568" t="str">
        <f t="shared" si="9"/>
        <v>NA</v>
      </c>
      <c r="K90" s="578"/>
      <c r="L90" s="581"/>
      <c r="M90" s="579"/>
      <c r="N90" s="572"/>
      <c r="O90" s="582"/>
      <c r="P90" s="581"/>
      <c r="Q90" s="579"/>
      <c r="R90" s="572"/>
      <c r="S90" s="582"/>
      <c r="T90" s="583"/>
      <c r="U90" s="579"/>
      <c r="V90" s="572"/>
      <c r="W90" s="582"/>
      <c r="X90" s="575"/>
      <c r="Y90" s="580"/>
      <c r="Z90" s="580"/>
      <c r="AA90" s="567" t="str">
        <f t="shared" si="10"/>
        <v>No hay ejecución</v>
      </c>
      <c r="AB90" s="568" t="str">
        <f t="shared" si="11"/>
        <v>NA</v>
      </c>
      <c r="AC90" s="575"/>
      <c r="AD90" s="575"/>
      <c r="AE90" s="575"/>
      <c r="AF90" s="567" t="str">
        <f t="shared" si="12"/>
        <v>No hay ejecución</v>
      </c>
      <c r="AG90" s="568" t="str">
        <f t="shared" si="13"/>
        <v>NA</v>
      </c>
      <c r="AH90" s="575"/>
      <c r="AI90" s="739">
        <v>2</v>
      </c>
      <c r="AJ90" s="739">
        <v>2</v>
      </c>
      <c r="AK90" s="740">
        <f t="shared" si="14"/>
        <v>1</v>
      </c>
      <c r="AL90" s="741" t="str">
        <f t="shared" si="15"/>
        <v>De acuerdo con lo programado</v>
      </c>
      <c r="AM90" s="739"/>
      <c r="AN90" s="575"/>
      <c r="AO90" s="575"/>
      <c r="AP90" s="575"/>
    </row>
    <row r="91" spans="1:42" ht="35.25" customHeight="1" thickTop="1" thickBot="1">
      <c r="A91" s="563">
        <v>16.149999999999999</v>
      </c>
      <c r="B91" s="564"/>
      <c r="C91" s="564"/>
      <c r="D91" s="564"/>
      <c r="E91" s="564"/>
      <c r="F91" s="743" t="s">
        <v>1332</v>
      </c>
      <c r="G91" s="578"/>
      <c r="H91" s="578"/>
      <c r="I91" s="567" t="str">
        <f t="shared" si="8"/>
        <v>No hay ejecución</v>
      </c>
      <c r="J91" s="568" t="str">
        <f t="shared" si="9"/>
        <v>NA</v>
      </c>
      <c r="K91" s="578"/>
      <c r="L91" s="581"/>
      <c r="M91" s="579"/>
      <c r="N91" s="572"/>
      <c r="O91" s="582"/>
      <c r="P91" s="581"/>
      <c r="Q91" s="579"/>
      <c r="R91" s="572"/>
      <c r="S91" s="582"/>
      <c r="T91" s="583"/>
      <c r="U91" s="579"/>
      <c r="V91" s="572"/>
      <c r="W91" s="582"/>
      <c r="X91" s="575"/>
      <c r="Y91" s="580"/>
      <c r="Z91" s="580"/>
      <c r="AA91" s="567" t="str">
        <f t="shared" si="10"/>
        <v>No hay ejecución</v>
      </c>
      <c r="AB91" s="568" t="str">
        <f t="shared" si="11"/>
        <v>NA</v>
      </c>
      <c r="AC91" s="575"/>
      <c r="AD91" s="575"/>
      <c r="AE91" s="575"/>
      <c r="AF91" s="567" t="str">
        <f t="shared" si="12"/>
        <v>No hay ejecución</v>
      </c>
      <c r="AG91" s="568" t="str">
        <f t="shared" si="13"/>
        <v>NA</v>
      </c>
      <c r="AH91" s="575"/>
      <c r="AI91" s="739">
        <v>0</v>
      </c>
      <c r="AJ91" s="739">
        <v>0</v>
      </c>
      <c r="AK91" s="740" t="str">
        <f t="shared" si="14"/>
        <v>No hay Programación</v>
      </c>
      <c r="AL91" s="741" t="str">
        <f t="shared" si="15"/>
        <v>De acuerdo con lo programado</v>
      </c>
      <c r="AM91" s="739"/>
      <c r="AN91" s="575"/>
      <c r="AO91" s="575"/>
      <c r="AP91" s="575"/>
    </row>
    <row r="92" spans="1:42" ht="35.25" customHeight="1" thickTop="1" thickBot="1">
      <c r="A92" s="563">
        <v>16.16</v>
      </c>
      <c r="B92" s="564"/>
      <c r="C92" s="564"/>
      <c r="D92" s="564"/>
      <c r="E92" s="564"/>
      <c r="F92" s="743" t="s">
        <v>1333</v>
      </c>
      <c r="G92" s="578"/>
      <c r="H92" s="578"/>
      <c r="I92" s="567" t="str">
        <f t="shared" si="8"/>
        <v>No hay ejecución</v>
      </c>
      <c r="J92" s="568" t="str">
        <f t="shared" si="9"/>
        <v>NA</v>
      </c>
      <c r="K92" s="578"/>
      <c r="L92" s="581"/>
      <c r="M92" s="579"/>
      <c r="N92" s="572"/>
      <c r="O92" s="582"/>
      <c r="P92" s="581"/>
      <c r="Q92" s="579"/>
      <c r="R92" s="572"/>
      <c r="S92" s="582"/>
      <c r="T92" s="583"/>
      <c r="U92" s="579"/>
      <c r="V92" s="572"/>
      <c r="W92" s="582"/>
      <c r="X92" s="575"/>
      <c r="Y92" s="580"/>
      <c r="Z92" s="580"/>
      <c r="AA92" s="567" t="str">
        <f t="shared" si="10"/>
        <v>No hay ejecución</v>
      </c>
      <c r="AB92" s="568" t="str">
        <f t="shared" si="11"/>
        <v>NA</v>
      </c>
      <c r="AC92" s="575"/>
      <c r="AD92" s="575"/>
      <c r="AE92" s="575"/>
      <c r="AF92" s="567" t="str">
        <f t="shared" si="12"/>
        <v>No hay ejecución</v>
      </c>
      <c r="AG92" s="568" t="str">
        <f t="shared" si="13"/>
        <v>NA</v>
      </c>
      <c r="AH92" s="575"/>
      <c r="AI92" s="739">
        <v>0</v>
      </c>
      <c r="AJ92" s="739">
        <v>0</v>
      </c>
      <c r="AK92" s="740" t="str">
        <f t="shared" si="14"/>
        <v>No hay Programación</v>
      </c>
      <c r="AL92" s="741" t="str">
        <f t="shared" si="15"/>
        <v>De acuerdo con lo programado</v>
      </c>
      <c r="AM92" s="739"/>
      <c r="AN92" s="575"/>
      <c r="AO92" s="575"/>
      <c r="AP92" s="575"/>
    </row>
    <row r="93" spans="1:42" ht="35.25" customHeight="1" thickTop="1" thickBot="1">
      <c r="A93" s="563">
        <v>16.170000000000002</v>
      </c>
      <c r="B93" s="564"/>
      <c r="C93" s="564"/>
      <c r="D93" s="564"/>
      <c r="E93" s="564"/>
      <c r="F93" s="743" t="s">
        <v>1334</v>
      </c>
      <c r="G93" s="578">
        <v>15</v>
      </c>
      <c r="H93" s="578">
        <v>15</v>
      </c>
      <c r="I93" s="567">
        <f t="shared" si="8"/>
        <v>1</v>
      </c>
      <c r="J93" s="568" t="str">
        <f t="shared" si="9"/>
        <v>De acuerdo con lo programado</v>
      </c>
      <c r="K93" s="578"/>
      <c r="L93" s="581"/>
      <c r="M93" s="579"/>
      <c r="N93" s="572"/>
      <c r="O93" s="582"/>
      <c r="P93" s="581"/>
      <c r="Q93" s="579"/>
      <c r="R93" s="572"/>
      <c r="S93" s="582"/>
      <c r="T93" s="583"/>
      <c r="U93" s="579"/>
      <c r="V93" s="572"/>
      <c r="W93" s="582"/>
      <c r="X93" s="575"/>
      <c r="Y93" s="580">
        <v>14</v>
      </c>
      <c r="Z93" s="580">
        <v>14</v>
      </c>
      <c r="AA93" s="567">
        <f t="shared" si="10"/>
        <v>1</v>
      </c>
      <c r="AB93" s="568" t="str">
        <f t="shared" si="11"/>
        <v>De acuerdo con lo programado</v>
      </c>
      <c r="AC93" s="575"/>
      <c r="AD93" s="575"/>
      <c r="AE93" s="575"/>
      <c r="AF93" s="567" t="str">
        <f t="shared" si="12"/>
        <v>No hay ejecución</v>
      </c>
      <c r="AG93" s="568" t="str">
        <f t="shared" si="13"/>
        <v>NA</v>
      </c>
      <c r="AH93" s="575"/>
      <c r="AI93" s="739">
        <v>28</v>
      </c>
      <c r="AJ93" s="739">
        <v>28</v>
      </c>
      <c r="AK93" s="740">
        <f t="shared" si="14"/>
        <v>1</v>
      </c>
      <c r="AL93" s="741" t="str">
        <f t="shared" si="15"/>
        <v>De acuerdo con lo programado</v>
      </c>
      <c r="AM93" s="742" t="s">
        <v>1832</v>
      </c>
      <c r="AN93" s="575"/>
      <c r="AO93" s="575"/>
      <c r="AP93" s="575"/>
    </row>
    <row r="94" spans="1:42" ht="35.25" customHeight="1" thickTop="1" thickBot="1">
      <c r="A94" s="563">
        <v>16.18</v>
      </c>
      <c r="B94" s="564"/>
      <c r="C94" s="564"/>
      <c r="D94" s="564"/>
      <c r="E94" s="564"/>
      <c r="F94" s="743" t="s">
        <v>1335</v>
      </c>
      <c r="G94" s="578"/>
      <c r="H94" s="578"/>
      <c r="I94" s="567" t="str">
        <f t="shared" si="8"/>
        <v>No hay ejecución</v>
      </c>
      <c r="J94" s="568" t="str">
        <f t="shared" si="9"/>
        <v>NA</v>
      </c>
      <c r="K94" s="578"/>
      <c r="L94" s="581"/>
      <c r="M94" s="579"/>
      <c r="N94" s="572"/>
      <c r="O94" s="582"/>
      <c r="P94" s="581"/>
      <c r="Q94" s="579"/>
      <c r="R94" s="572"/>
      <c r="S94" s="582"/>
      <c r="T94" s="583"/>
      <c r="U94" s="579"/>
      <c r="V94" s="572"/>
      <c r="W94" s="582"/>
      <c r="X94" s="575"/>
      <c r="Y94" s="580"/>
      <c r="Z94" s="580"/>
      <c r="AA94" s="567" t="str">
        <f t="shared" si="10"/>
        <v>No hay ejecución</v>
      </c>
      <c r="AB94" s="568" t="str">
        <f t="shared" si="11"/>
        <v>NA</v>
      </c>
      <c r="AC94" s="575"/>
      <c r="AD94" s="575"/>
      <c r="AE94" s="575"/>
      <c r="AF94" s="567" t="str">
        <f t="shared" si="12"/>
        <v>No hay ejecución</v>
      </c>
      <c r="AG94" s="568" t="str">
        <f t="shared" si="13"/>
        <v>NA</v>
      </c>
      <c r="AH94" s="575"/>
      <c r="AI94" s="739">
        <v>0</v>
      </c>
      <c r="AJ94" s="739">
        <v>0</v>
      </c>
      <c r="AK94" s="740" t="str">
        <f t="shared" si="14"/>
        <v>No hay Programación</v>
      </c>
      <c r="AL94" s="741" t="str">
        <f t="shared" si="15"/>
        <v>De acuerdo con lo programado</v>
      </c>
      <c r="AM94" s="739" t="s">
        <v>1835</v>
      </c>
      <c r="AN94" s="575"/>
      <c r="AO94" s="575"/>
      <c r="AP94" s="575"/>
    </row>
    <row r="95" spans="1:42" ht="35.25" customHeight="1" thickTop="1" thickBot="1">
      <c r="A95" s="563">
        <v>16.190000000000001</v>
      </c>
      <c r="B95" s="564"/>
      <c r="C95" s="564"/>
      <c r="D95" s="564"/>
      <c r="E95" s="564"/>
      <c r="F95" s="743" t="s">
        <v>1336</v>
      </c>
      <c r="G95" s="578"/>
      <c r="H95" s="578"/>
      <c r="I95" s="567" t="str">
        <f t="shared" si="8"/>
        <v>No hay ejecución</v>
      </c>
      <c r="J95" s="568" t="str">
        <f t="shared" si="9"/>
        <v>NA</v>
      </c>
      <c r="K95" s="578"/>
      <c r="L95" s="581"/>
      <c r="M95" s="579"/>
      <c r="N95" s="572"/>
      <c r="O95" s="582"/>
      <c r="P95" s="581"/>
      <c r="Q95" s="579"/>
      <c r="R95" s="572"/>
      <c r="S95" s="582"/>
      <c r="T95" s="583"/>
      <c r="U95" s="579"/>
      <c r="V95" s="572"/>
      <c r="W95" s="582"/>
      <c r="X95" s="575"/>
      <c r="Y95" s="580"/>
      <c r="Z95" s="580"/>
      <c r="AA95" s="567" t="str">
        <f t="shared" si="10"/>
        <v>No hay ejecución</v>
      </c>
      <c r="AB95" s="568" t="str">
        <f t="shared" si="11"/>
        <v>NA</v>
      </c>
      <c r="AC95" s="575"/>
      <c r="AD95" s="575"/>
      <c r="AE95" s="575"/>
      <c r="AF95" s="567" t="str">
        <f t="shared" si="12"/>
        <v>No hay ejecución</v>
      </c>
      <c r="AG95" s="568" t="str">
        <f t="shared" si="13"/>
        <v>NA</v>
      </c>
      <c r="AH95" s="575"/>
      <c r="AI95" s="739">
        <v>1</v>
      </c>
      <c r="AJ95" s="739">
        <v>1</v>
      </c>
      <c r="AK95" s="740">
        <f t="shared" si="14"/>
        <v>1</v>
      </c>
      <c r="AL95" s="741" t="str">
        <f t="shared" si="15"/>
        <v>De acuerdo con lo programado</v>
      </c>
      <c r="AM95" s="739"/>
      <c r="AN95" s="575"/>
      <c r="AO95" s="575"/>
      <c r="AP95" s="575"/>
    </row>
    <row r="96" spans="1:42" ht="35.25" customHeight="1" thickTop="1" thickBot="1">
      <c r="A96" s="593">
        <v>16.2</v>
      </c>
      <c r="B96" s="564"/>
      <c r="C96" s="564"/>
      <c r="D96" s="564"/>
      <c r="E96" s="564"/>
      <c r="F96" s="743" t="s">
        <v>1337</v>
      </c>
      <c r="G96" s="578"/>
      <c r="H96" s="578"/>
      <c r="I96" s="567" t="str">
        <f t="shared" si="8"/>
        <v>No hay ejecución</v>
      </c>
      <c r="J96" s="568" t="str">
        <f t="shared" si="9"/>
        <v>NA</v>
      </c>
      <c r="K96" s="578"/>
      <c r="L96" s="581"/>
      <c r="M96" s="579"/>
      <c r="N96" s="572"/>
      <c r="O96" s="582"/>
      <c r="P96" s="581"/>
      <c r="Q96" s="579"/>
      <c r="R96" s="572"/>
      <c r="S96" s="582"/>
      <c r="T96" s="583"/>
      <c r="U96" s="579"/>
      <c r="V96" s="572"/>
      <c r="W96" s="582"/>
      <c r="X96" s="575"/>
      <c r="Y96" s="580"/>
      <c r="Z96" s="580"/>
      <c r="AA96" s="567" t="str">
        <f t="shared" si="10"/>
        <v>No hay ejecución</v>
      </c>
      <c r="AB96" s="568" t="str">
        <f t="shared" si="11"/>
        <v>NA</v>
      </c>
      <c r="AC96" s="575"/>
      <c r="AD96" s="575"/>
      <c r="AE96" s="575"/>
      <c r="AF96" s="567" t="str">
        <f t="shared" si="12"/>
        <v>No hay ejecución</v>
      </c>
      <c r="AG96" s="568" t="str">
        <f t="shared" si="13"/>
        <v>NA</v>
      </c>
      <c r="AH96" s="575"/>
      <c r="AI96" s="739">
        <v>0</v>
      </c>
      <c r="AJ96" s="739">
        <v>0</v>
      </c>
      <c r="AK96" s="740" t="str">
        <f t="shared" si="14"/>
        <v>No hay Programación</v>
      </c>
      <c r="AL96" s="741" t="str">
        <f t="shared" si="15"/>
        <v>De acuerdo con lo programado</v>
      </c>
      <c r="AM96" s="739"/>
      <c r="AN96" s="575"/>
      <c r="AO96" s="575"/>
      <c r="AP96" s="575"/>
    </row>
    <row r="97" spans="1:42" ht="35.25" customHeight="1" thickTop="1" thickBot="1">
      <c r="A97" s="563">
        <v>16.21</v>
      </c>
      <c r="B97" s="564"/>
      <c r="C97" s="564"/>
      <c r="D97" s="564"/>
      <c r="E97" s="564"/>
      <c r="F97" s="743" t="s">
        <v>1338</v>
      </c>
      <c r="G97" s="578"/>
      <c r="H97" s="578"/>
      <c r="I97" s="567" t="str">
        <f t="shared" si="8"/>
        <v>No hay ejecución</v>
      </c>
      <c r="J97" s="568" t="str">
        <f t="shared" si="9"/>
        <v>NA</v>
      </c>
      <c r="K97" s="578"/>
      <c r="L97" s="581"/>
      <c r="M97" s="579"/>
      <c r="N97" s="572"/>
      <c r="O97" s="582"/>
      <c r="P97" s="581"/>
      <c r="Q97" s="579"/>
      <c r="R97" s="572"/>
      <c r="S97" s="582"/>
      <c r="T97" s="583"/>
      <c r="U97" s="579"/>
      <c r="V97" s="572"/>
      <c r="W97" s="582"/>
      <c r="X97" s="575"/>
      <c r="Y97" s="580"/>
      <c r="Z97" s="580"/>
      <c r="AA97" s="567" t="str">
        <f t="shared" si="10"/>
        <v>No hay ejecución</v>
      </c>
      <c r="AB97" s="568" t="str">
        <f t="shared" si="11"/>
        <v>NA</v>
      </c>
      <c r="AC97" s="575"/>
      <c r="AD97" s="575"/>
      <c r="AE97" s="575"/>
      <c r="AF97" s="567" t="str">
        <f t="shared" si="12"/>
        <v>No hay ejecución</v>
      </c>
      <c r="AG97" s="568" t="str">
        <f t="shared" si="13"/>
        <v>NA</v>
      </c>
      <c r="AH97" s="575"/>
      <c r="AI97" s="739">
        <v>1</v>
      </c>
      <c r="AJ97" s="739">
        <v>1</v>
      </c>
      <c r="AK97" s="740">
        <f t="shared" si="14"/>
        <v>1</v>
      </c>
      <c r="AL97" s="741" t="str">
        <f t="shared" si="15"/>
        <v>De acuerdo con lo programado</v>
      </c>
      <c r="AM97" s="739"/>
      <c r="AN97" s="575"/>
      <c r="AO97" s="575"/>
      <c r="AP97" s="575"/>
    </row>
    <row r="98" spans="1:42" ht="35.25" customHeight="1" thickTop="1" thickBot="1">
      <c r="A98" s="563">
        <v>16.22</v>
      </c>
      <c r="B98" s="564"/>
      <c r="C98" s="564"/>
      <c r="D98" s="564"/>
      <c r="E98" s="564"/>
      <c r="F98" s="743" t="s">
        <v>1339</v>
      </c>
      <c r="G98" s="578"/>
      <c r="H98" s="578"/>
      <c r="I98" s="567" t="str">
        <f t="shared" si="8"/>
        <v>No hay ejecución</v>
      </c>
      <c r="J98" s="568" t="str">
        <f t="shared" si="9"/>
        <v>NA</v>
      </c>
      <c r="K98" s="578"/>
      <c r="L98" s="581"/>
      <c r="M98" s="579"/>
      <c r="N98" s="572"/>
      <c r="O98" s="582"/>
      <c r="P98" s="581"/>
      <c r="Q98" s="579"/>
      <c r="R98" s="572"/>
      <c r="S98" s="582"/>
      <c r="T98" s="583"/>
      <c r="U98" s="579"/>
      <c r="V98" s="572"/>
      <c r="W98" s="582"/>
      <c r="X98" s="575"/>
      <c r="Y98" s="580">
        <v>1</v>
      </c>
      <c r="Z98" s="580">
        <v>1</v>
      </c>
      <c r="AA98" s="567">
        <f t="shared" si="10"/>
        <v>1</v>
      </c>
      <c r="AB98" s="568" t="str">
        <f t="shared" si="11"/>
        <v>De acuerdo con lo programado</v>
      </c>
      <c r="AC98" s="575"/>
      <c r="AD98" s="575"/>
      <c r="AE98" s="575"/>
      <c r="AF98" s="567" t="str">
        <f t="shared" si="12"/>
        <v>No hay ejecución</v>
      </c>
      <c r="AG98" s="568" t="str">
        <f t="shared" si="13"/>
        <v>NA</v>
      </c>
      <c r="AH98" s="575"/>
      <c r="AI98" s="739"/>
      <c r="AJ98" s="739"/>
      <c r="AK98" s="740" t="str">
        <f t="shared" si="14"/>
        <v>No hay ejecución</v>
      </c>
      <c r="AL98" s="741" t="str">
        <f t="shared" si="15"/>
        <v>NA</v>
      </c>
      <c r="AM98" s="739"/>
      <c r="AN98" s="575"/>
      <c r="AO98" s="575"/>
      <c r="AP98" s="575"/>
    </row>
    <row r="99" spans="1:42" ht="35.25" customHeight="1" thickTop="1" thickBot="1">
      <c r="A99" s="563">
        <v>16.23</v>
      </c>
      <c r="B99" s="564"/>
      <c r="C99" s="564"/>
      <c r="D99" s="564"/>
      <c r="E99" s="564"/>
      <c r="F99" s="743" t="s">
        <v>1340</v>
      </c>
      <c r="G99" s="578"/>
      <c r="H99" s="578"/>
      <c r="I99" s="567" t="str">
        <f t="shared" si="8"/>
        <v>No hay ejecución</v>
      </c>
      <c r="J99" s="568" t="str">
        <f t="shared" si="9"/>
        <v>NA</v>
      </c>
      <c r="K99" s="578"/>
      <c r="L99" s="581"/>
      <c r="M99" s="579"/>
      <c r="N99" s="572"/>
      <c r="O99" s="582"/>
      <c r="P99" s="581"/>
      <c r="Q99" s="579"/>
      <c r="R99" s="572"/>
      <c r="S99" s="582"/>
      <c r="T99" s="583"/>
      <c r="U99" s="579"/>
      <c r="V99" s="572"/>
      <c r="W99" s="582"/>
      <c r="X99" s="575"/>
      <c r="Y99" s="580">
        <v>1</v>
      </c>
      <c r="Z99" s="580">
        <v>1</v>
      </c>
      <c r="AA99" s="567">
        <f t="shared" si="10"/>
        <v>1</v>
      </c>
      <c r="AB99" s="568" t="str">
        <f t="shared" si="11"/>
        <v>De acuerdo con lo programado</v>
      </c>
      <c r="AC99" s="575"/>
      <c r="AD99" s="575"/>
      <c r="AE99" s="575"/>
      <c r="AF99" s="567" t="str">
        <f t="shared" si="12"/>
        <v>No hay ejecución</v>
      </c>
      <c r="AG99" s="568" t="str">
        <f t="shared" si="13"/>
        <v>NA</v>
      </c>
      <c r="AH99" s="575"/>
      <c r="AI99" s="739">
        <v>0</v>
      </c>
      <c r="AJ99" s="739">
        <v>0</v>
      </c>
      <c r="AK99" s="740" t="str">
        <f t="shared" si="14"/>
        <v>No hay Programación</v>
      </c>
      <c r="AL99" s="741" t="str">
        <f t="shared" si="15"/>
        <v>De acuerdo con lo programado</v>
      </c>
      <c r="AM99" s="739"/>
      <c r="AN99" s="575"/>
      <c r="AO99" s="575"/>
      <c r="AP99" s="575"/>
    </row>
    <row r="100" spans="1:42" ht="35.25" customHeight="1" thickTop="1" thickBot="1">
      <c r="A100" s="563">
        <v>16.239999999999998</v>
      </c>
      <c r="B100" s="564"/>
      <c r="C100" s="564"/>
      <c r="D100" s="564"/>
      <c r="E100" s="564"/>
      <c r="F100" s="743" t="s">
        <v>1341</v>
      </c>
      <c r="G100" s="578"/>
      <c r="H100" s="578"/>
      <c r="I100" s="567" t="str">
        <f t="shared" si="8"/>
        <v>No hay ejecución</v>
      </c>
      <c r="J100" s="568" t="str">
        <f t="shared" si="9"/>
        <v>NA</v>
      </c>
      <c r="K100" s="578"/>
      <c r="L100" s="581"/>
      <c r="M100" s="579"/>
      <c r="N100" s="572"/>
      <c r="O100" s="582"/>
      <c r="P100" s="581"/>
      <c r="Q100" s="579"/>
      <c r="R100" s="572"/>
      <c r="S100" s="582"/>
      <c r="T100" s="583"/>
      <c r="U100" s="579"/>
      <c r="V100" s="572"/>
      <c r="W100" s="582"/>
      <c r="X100" s="575"/>
      <c r="Y100" s="580"/>
      <c r="Z100" s="580"/>
      <c r="AA100" s="567" t="str">
        <f t="shared" si="10"/>
        <v>No hay ejecución</v>
      </c>
      <c r="AB100" s="568" t="str">
        <f t="shared" si="11"/>
        <v>NA</v>
      </c>
      <c r="AC100" s="575"/>
      <c r="AD100" s="575"/>
      <c r="AE100" s="575"/>
      <c r="AF100" s="567" t="str">
        <f t="shared" si="12"/>
        <v>No hay ejecución</v>
      </c>
      <c r="AG100" s="568" t="str">
        <f t="shared" si="13"/>
        <v>NA</v>
      </c>
      <c r="AH100" s="575"/>
      <c r="AI100" s="739">
        <v>6</v>
      </c>
      <c r="AJ100" s="739">
        <v>6</v>
      </c>
      <c r="AK100" s="740">
        <f t="shared" si="14"/>
        <v>1</v>
      </c>
      <c r="AL100" s="741" t="str">
        <f t="shared" si="15"/>
        <v>De acuerdo con lo programado</v>
      </c>
      <c r="AM100" s="739" t="s">
        <v>1837</v>
      </c>
      <c r="AN100" s="575"/>
      <c r="AO100" s="575"/>
      <c r="AP100" s="575"/>
    </row>
    <row r="101" spans="1:42" ht="35.25" customHeight="1" thickTop="1" thickBot="1">
      <c r="A101" s="563">
        <v>16.25</v>
      </c>
      <c r="B101" s="564"/>
      <c r="C101" s="564"/>
      <c r="D101" s="564"/>
      <c r="E101" s="564"/>
      <c r="F101" s="743" t="s">
        <v>1342</v>
      </c>
      <c r="G101" s="578"/>
      <c r="H101" s="578"/>
      <c r="I101" s="567" t="str">
        <f t="shared" si="8"/>
        <v>No hay ejecución</v>
      </c>
      <c r="J101" s="568" t="str">
        <f t="shared" si="9"/>
        <v>NA</v>
      </c>
      <c r="K101" s="578"/>
      <c r="L101" s="581"/>
      <c r="M101" s="579"/>
      <c r="N101" s="572"/>
      <c r="O101" s="582"/>
      <c r="P101" s="581"/>
      <c r="Q101" s="579"/>
      <c r="R101" s="572"/>
      <c r="S101" s="582"/>
      <c r="T101" s="583"/>
      <c r="U101" s="579"/>
      <c r="V101" s="572"/>
      <c r="W101" s="582"/>
      <c r="X101" s="575"/>
      <c r="Y101" s="580"/>
      <c r="Z101" s="580"/>
      <c r="AA101" s="567" t="str">
        <f t="shared" si="10"/>
        <v>No hay ejecución</v>
      </c>
      <c r="AB101" s="568" t="str">
        <f t="shared" si="11"/>
        <v>NA</v>
      </c>
      <c r="AC101" s="575"/>
      <c r="AD101" s="575"/>
      <c r="AE101" s="575"/>
      <c r="AF101" s="567" t="str">
        <f t="shared" si="12"/>
        <v>No hay ejecución</v>
      </c>
      <c r="AG101" s="568" t="str">
        <f t="shared" si="13"/>
        <v>NA</v>
      </c>
      <c r="AH101" s="575"/>
      <c r="AI101" s="739">
        <v>0</v>
      </c>
      <c r="AJ101" s="739">
        <v>0</v>
      </c>
      <c r="AK101" s="740" t="str">
        <f t="shared" si="14"/>
        <v>No hay Programación</v>
      </c>
      <c r="AL101" s="741" t="str">
        <f t="shared" si="15"/>
        <v>De acuerdo con lo programado</v>
      </c>
      <c r="AM101" s="739"/>
      <c r="AN101" s="575"/>
      <c r="AO101" s="575"/>
      <c r="AP101" s="575"/>
    </row>
    <row r="102" spans="1:42" ht="35.25" customHeight="1" thickTop="1" thickBot="1">
      <c r="A102" s="563">
        <v>16.260000000000002</v>
      </c>
      <c r="B102" s="564"/>
      <c r="C102" s="564"/>
      <c r="D102" s="564"/>
      <c r="E102" s="564"/>
      <c r="F102" s="743" t="s">
        <v>1343</v>
      </c>
      <c r="G102" s="578">
        <v>1</v>
      </c>
      <c r="H102" s="578">
        <v>1</v>
      </c>
      <c r="I102" s="567">
        <f t="shared" si="8"/>
        <v>1</v>
      </c>
      <c r="J102" s="568" t="str">
        <f t="shared" si="9"/>
        <v>De acuerdo con lo programado</v>
      </c>
      <c r="K102" s="578"/>
      <c r="L102" s="581"/>
      <c r="M102" s="579"/>
      <c r="N102" s="572"/>
      <c r="O102" s="582"/>
      <c r="P102" s="581"/>
      <c r="Q102" s="579"/>
      <c r="R102" s="572"/>
      <c r="S102" s="582"/>
      <c r="T102" s="583"/>
      <c r="U102" s="579"/>
      <c r="V102" s="572"/>
      <c r="W102" s="582"/>
      <c r="X102" s="575"/>
      <c r="Y102" s="580"/>
      <c r="Z102" s="580"/>
      <c r="AA102" s="567" t="str">
        <f t="shared" si="10"/>
        <v>No hay ejecución</v>
      </c>
      <c r="AB102" s="568" t="str">
        <f t="shared" si="11"/>
        <v>NA</v>
      </c>
      <c r="AC102" s="575"/>
      <c r="AD102" s="575"/>
      <c r="AE102" s="575"/>
      <c r="AF102" s="567" t="str">
        <f t="shared" si="12"/>
        <v>No hay ejecución</v>
      </c>
      <c r="AG102" s="568" t="str">
        <f t="shared" si="13"/>
        <v>NA</v>
      </c>
      <c r="AH102" s="575"/>
      <c r="AI102" s="739">
        <v>2</v>
      </c>
      <c r="AJ102" s="739">
        <v>2</v>
      </c>
      <c r="AK102" s="740">
        <f t="shared" si="14"/>
        <v>1</v>
      </c>
      <c r="AL102" s="741" t="str">
        <f t="shared" si="15"/>
        <v>De acuerdo con lo programado</v>
      </c>
      <c r="AM102" s="739" t="s">
        <v>1838</v>
      </c>
      <c r="AN102" s="575"/>
      <c r="AO102" s="575"/>
      <c r="AP102" s="575"/>
    </row>
    <row r="103" spans="1:42" ht="35.25" customHeight="1" thickTop="1" thickBot="1">
      <c r="A103" s="563">
        <v>16.27</v>
      </c>
      <c r="B103" s="564"/>
      <c r="C103" s="564"/>
      <c r="D103" s="564"/>
      <c r="E103" s="564"/>
      <c r="F103" s="743" t="s">
        <v>1344</v>
      </c>
      <c r="G103" s="578">
        <v>1</v>
      </c>
      <c r="H103" s="578">
        <v>1</v>
      </c>
      <c r="I103" s="567">
        <f t="shared" si="8"/>
        <v>1</v>
      </c>
      <c r="J103" s="568" t="str">
        <f t="shared" si="9"/>
        <v>De acuerdo con lo programado</v>
      </c>
      <c r="K103" s="578"/>
      <c r="L103" s="581"/>
      <c r="M103" s="579"/>
      <c r="N103" s="572"/>
      <c r="O103" s="582"/>
      <c r="P103" s="581"/>
      <c r="Q103" s="579"/>
      <c r="R103" s="572"/>
      <c r="S103" s="582"/>
      <c r="T103" s="583"/>
      <c r="U103" s="579"/>
      <c r="V103" s="572"/>
      <c r="W103" s="582"/>
      <c r="X103" s="575"/>
      <c r="Y103" s="580"/>
      <c r="Z103" s="580"/>
      <c r="AA103" s="567" t="str">
        <f t="shared" si="10"/>
        <v>No hay ejecución</v>
      </c>
      <c r="AB103" s="568" t="str">
        <f t="shared" si="11"/>
        <v>NA</v>
      </c>
      <c r="AC103" s="575"/>
      <c r="AD103" s="575"/>
      <c r="AE103" s="575"/>
      <c r="AF103" s="567" t="str">
        <f t="shared" si="12"/>
        <v>No hay ejecución</v>
      </c>
      <c r="AG103" s="568" t="str">
        <f t="shared" si="13"/>
        <v>NA</v>
      </c>
      <c r="AH103" s="575"/>
      <c r="AI103" s="739">
        <v>0</v>
      </c>
      <c r="AJ103" s="739">
        <v>0</v>
      </c>
      <c r="AK103" s="740" t="str">
        <f t="shared" si="14"/>
        <v>No hay Programación</v>
      </c>
      <c r="AL103" s="741" t="str">
        <f t="shared" si="15"/>
        <v>De acuerdo con lo programado</v>
      </c>
      <c r="AM103" s="739"/>
      <c r="AN103" s="575"/>
      <c r="AO103" s="575"/>
      <c r="AP103" s="575"/>
    </row>
    <row r="104" spans="1:42" ht="35.25" customHeight="1" thickTop="1" thickBot="1">
      <c r="A104" s="563">
        <v>16.28</v>
      </c>
      <c r="B104" s="564"/>
      <c r="C104" s="564"/>
      <c r="D104" s="564"/>
      <c r="E104" s="564"/>
      <c r="F104" s="743" t="s">
        <v>1345</v>
      </c>
      <c r="G104" s="578"/>
      <c r="H104" s="578"/>
      <c r="I104" s="567" t="str">
        <f t="shared" si="8"/>
        <v>No hay ejecución</v>
      </c>
      <c r="J104" s="568" t="str">
        <f t="shared" si="9"/>
        <v>NA</v>
      </c>
      <c r="K104" s="578"/>
      <c r="L104" s="581"/>
      <c r="M104" s="579"/>
      <c r="N104" s="572"/>
      <c r="O104" s="582"/>
      <c r="P104" s="581"/>
      <c r="Q104" s="579"/>
      <c r="R104" s="572"/>
      <c r="S104" s="582"/>
      <c r="T104" s="583"/>
      <c r="U104" s="579"/>
      <c r="V104" s="572"/>
      <c r="W104" s="582"/>
      <c r="X104" s="575"/>
      <c r="Y104" s="580"/>
      <c r="Z104" s="580"/>
      <c r="AA104" s="567" t="str">
        <f t="shared" si="10"/>
        <v>No hay ejecución</v>
      </c>
      <c r="AB104" s="568" t="str">
        <f t="shared" si="11"/>
        <v>NA</v>
      </c>
      <c r="AC104" s="575"/>
      <c r="AD104" s="575"/>
      <c r="AE104" s="575"/>
      <c r="AF104" s="567" t="str">
        <f t="shared" si="12"/>
        <v>No hay ejecución</v>
      </c>
      <c r="AG104" s="568" t="str">
        <f t="shared" si="13"/>
        <v>NA</v>
      </c>
      <c r="AH104" s="575"/>
      <c r="AI104" s="739">
        <v>0</v>
      </c>
      <c r="AJ104" s="739">
        <v>0</v>
      </c>
      <c r="AK104" s="740" t="str">
        <f t="shared" si="14"/>
        <v>No hay Programación</v>
      </c>
      <c r="AL104" s="741" t="str">
        <f t="shared" si="15"/>
        <v>De acuerdo con lo programado</v>
      </c>
      <c r="AM104" s="739"/>
      <c r="AN104" s="575"/>
      <c r="AO104" s="575"/>
      <c r="AP104" s="575"/>
    </row>
    <row r="105" spans="1:42" ht="35.25" customHeight="1" thickTop="1" thickBot="1">
      <c r="A105" s="563">
        <v>17</v>
      </c>
      <c r="B105" s="564"/>
      <c r="C105" s="564"/>
      <c r="D105" s="564"/>
      <c r="E105" s="564"/>
      <c r="F105" s="738" t="s">
        <v>1346</v>
      </c>
      <c r="G105" s="566"/>
      <c r="H105" s="566"/>
      <c r="I105" s="567" t="str">
        <f t="shared" si="8"/>
        <v>No hay ejecución</v>
      </c>
      <c r="J105" s="568" t="str">
        <f t="shared" si="9"/>
        <v>NA</v>
      </c>
      <c r="K105" s="569"/>
      <c r="L105" s="581"/>
      <c r="M105" s="579"/>
      <c r="N105" s="572"/>
      <c r="O105" s="582"/>
      <c r="P105" s="581"/>
      <c r="Q105" s="579"/>
      <c r="R105" s="572"/>
      <c r="S105" s="582"/>
      <c r="T105" s="583"/>
      <c r="U105" s="579"/>
      <c r="V105" s="572"/>
      <c r="W105" s="582"/>
      <c r="X105" s="575"/>
      <c r="Y105" s="580"/>
      <c r="Z105" s="580"/>
      <c r="AA105" s="567" t="str">
        <f t="shared" si="10"/>
        <v>No hay ejecución</v>
      </c>
      <c r="AB105" s="568" t="str">
        <f t="shared" si="11"/>
        <v>NA</v>
      </c>
      <c r="AC105" s="575"/>
      <c r="AD105" s="575"/>
      <c r="AE105" s="575"/>
      <c r="AF105" s="567" t="str">
        <f t="shared" si="12"/>
        <v>No hay ejecución</v>
      </c>
      <c r="AG105" s="568" t="str">
        <f t="shared" si="13"/>
        <v>NA</v>
      </c>
      <c r="AH105" s="575"/>
      <c r="AI105" s="739">
        <f>SUM(AI106:AI111)</f>
        <v>95</v>
      </c>
      <c r="AJ105" s="739">
        <f>SUM(AJ106:AJ111)</f>
        <v>95</v>
      </c>
      <c r="AK105" s="740">
        <f t="shared" si="14"/>
        <v>1</v>
      </c>
      <c r="AL105" s="741" t="str">
        <f t="shared" si="15"/>
        <v>De acuerdo con lo programado</v>
      </c>
      <c r="AM105" s="739"/>
      <c r="AN105" s="575"/>
      <c r="AO105" s="575"/>
      <c r="AP105" s="575"/>
    </row>
    <row r="106" spans="1:42" ht="35.25" customHeight="1" thickTop="1" thickBot="1">
      <c r="A106" s="563">
        <v>17.100000000000001</v>
      </c>
      <c r="B106" s="564"/>
      <c r="C106" s="564"/>
      <c r="D106" s="564"/>
      <c r="E106" s="564"/>
      <c r="F106" s="745" t="s">
        <v>1347</v>
      </c>
      <c r="G106" s="588"/>
      <c r="H106" s="588"/>
      <c r="I106" s="567" t="str">
        <f t="shared" si="8"/>
        <v>No hay ejecución</v>
      </c>
      <c r="J106" s="568" t="str">
        <f t="shared" si="9"/>
        <v>NA</v>
      </c>
      <c r="K106" s="588"/>
      <c r="L106" s="581"/>
      <c r="M106" s="579"/>
      <c r="N106" s="572"/>
      <c r="O106" s="582"/>
      <c r="P106" s="581"/>
      <c r="Q106" s="579"/>
      <c r="R106" s="572"/>
      <c r="S106" s="582"/>
      <c r="T106" s="583"/>
      <c r="U106" s="579"/>
      <c r="V106" s="572"/>
      <c r="W106" s="582"/>
      <c r="X106" s="575"/>
      <c r="Y106" s="580"/>
      <c r="Z106" s="580"/>
      <c r="AA106" s="567" t="str">
        <f t="shared" si="10"/>
        <v>No hay ejecución</v>
      </c>
      <c r="AB106" s="568" t="str">
        <f t="shared" si="11"/>
        <v>NA</v>
      </c>
      <c r="AC106" s="575"/>
      <c r="AD106" s="575"/>
      <c r="AE106" s="575"/>
      <c r="AF106" s="567" t="str">
        <f t="shared" si="12"/>
        <v>No hay ejecución</v>
      </c>
      <c r="AG106" s="568" t="str">
        <f t="shared" si="13"/>
        <v>NA</v>
      </c>
      <c r="AH106" s="575"/>
      <c r="AI106" s="739">
        <v>0</v>
      </c>
      <c r="AJ106" s="739">
        <v>0</v>
      </c>
      <c r="AK106" s="740" t="str">
        <f t="shared" si="14"/>
        <v>No hay Programación</v>
      </c>
      <c r="AL106" s="741" t="str">
        <f t="shared" si="15"/>
        <v>De acuerdo con lo programado</v>
      </c>
      <c r="AM106" s="739"/>
      <c r="AN106" s="575"/>
      <c r="AO106" s="575"/>
      <c r="AP106" s="575"/>
    </row>
    <row r="107" spans="1:42" ht="35.25" customHeight="1" thickTop="1" thickBot="1">
      <c r="A107" s="563">
        <v>17.2</v>
      </c>
      <c r="B107" s="564"/>
      <c r="C107" s="564"/>
      <c r="D107" s="564"/>
      <c r="E107" s="564"/>
      <c r="F107" s="743" t="s">
        <v>1348</v>
      </c>
      <c r="G107" s="578"/>
      <c r="H107" s="578"/>
      <c r="I107" s="567" t="str">
        <f t="shared" si="8"/>
        <v>No hay ejecución</v>
      </c>
      <c r="J107" s="568" t="str">
        <f t="shared" si="9"/>
        <v>NA</v>
      </c>
      <c r="K107" s="578"/>
      <c r="L107" s="581"/>
      <c r="M107" s="579"/>
      <c r="N107" s="572"/>
      <c r="O107" s="582"/>
      <c r="P107" s="581"/>
      <c r="Q107" s="579"/>
      <c r="R107" s="572"/>
      <c r="S107" s="582"/>
      <c r="T107" s="583"/>
      <c r="U107" s="579"/>
      <c r="V107" s="572"/>
      <c r="W107" s="582"/>
      <c r="X107" s="575"/>
      <c r="Y107" s="580"/>
      <c r="Z107" s="580"/>
      <c r="AA107" s="567" t="str">
        <f t="shared" si="10"/>
        <v>No hay ejecución</v>
      </c>
      <c r="AB107" s="568" t="str">
        <f t="shared" si="11"/>
        <v>NA</v>
      </c>
      <c r="AC107" s="575"/>
      <c r="AD107" s="575"/>
      <c r="AE107" s="575"/>
      <c r="AF107" s="567" t="str">
        <f t="shared" si="12"/>
        <v>No hay ejecución</v>
      </c>
      <c r="AG107" s="568" t="str">
        <f t="shared" si="13"/>
        <v>NA</v>
      </c>
      <c r="AH107" s="575"/>
      <c r="AI107" s="739">
        <v>0</v>
      </c>
      <c r="AJ107" s="739">
        <v>0</v>
      </c>
      <c r="AK107" s="740" t="str">
        <f t="shared" si="14"/>
        <v>No hay Programación</v>
      </c>
      <c r="AL107" s="741" t="str">
        <f t="shared" si="15"/>
        <v>De acuerdo con lo programado</v>
      </c>
      <c r="AM107" s="739"/>
      <c r="AN107" s="575"/>
      <c r="AO107" s="575"/>
      <c r="AP107" s="575"/>
    </row>
    <row r="108" spans="1:42" ht="35.25" customHeight="1" thickTop="1" thickBot="1">
      <c r="A108" s="563">
        <v>17.3</v>
      </c>
      <c r="B108" s="564"/>
      <c r="C108" s="564"/>
      <c r="D108" s="564"/>
      <c r="E108" s="564"/>
      <c r="F108" s="743" t="s">
        <v>1349</v>
      </c>
      <c r="G108" s="578"/>
      <c r="H108" s="578"/>
      <c r="I108" s="567" t="str">
        <f t="shared" si="8"/>
        <v>No hay ejecución</v>
      </c>
      <c r="J108" s="568" t="str">
        <f t="shared" si="9"/>
        <v>NA</v>
      </c>
      <c r="K108" s="578"/>
      <c r="L108" s="581"/>
      <c r="M108" s="579"/>
      <c r="N108" s="572"/>
      <c r="O108" s="582"/>
      <c r="P108" s="581"/>
      <c r="Q108" s="579"/>
      <c r="R108" s="572"/>
      <c r="S108" s="582"/>
      <c r="T108" s="583"/>
      <c r="U108" s="579"/>
      <c r="V108" s="572"/>
      <c r="W108" s="582"/>
      <c r="X108" s="575"/>
      <c r="Y108" s="580">
        <v>300</v>
      </c>
      <c r="Z108" s="580">
        <v>300</v>
      </c>
      <c r="AA108" s="567">
        <f t="shared" si="10"/>
        <v>1</v>
      </c>
      <c r="AB108" s="568" t="str">
        <f t="shared" si="11"/>
        <v>De acuerdo con lo programado</v>
      </c>
      <c r="AC108" s="575"/>
      <c r="AD108" s="575"/>
      <c r="AE108" s="575"/>
      <c r="AF108" s="567" t="str">
        <f t="shared" si="12"/>
        <v>No hay ejecución</v>
      </c>
      <c r="AG108" s="568" t="str">
        <f t="shared" si="13"/>
        <v>NA</v>
      </c>
      <c r="AH108" s="575"/>
      <c r="AI108" s="739">
        <v>95</v>
      </c>
      <c r="AJ108" s="739">
        <v>95</v>
      </c>
      <c r="AK108" s="740">
        <f t="shared" si="14"/>
        <v>1</v>
      </c>
      <c r="AL108" s="741" t="str">
        <f t="shared" si="15"/>
        <v>De acuerdo con lo programado</v>
      </c>
      <c r="AM108" s="742" t="s">
        <v>1832</v>
      </c>
      <c r="AN108" s="575"/>
      <c r="AO108" s="575"/>
      <c r="AP108" s="575"/>
    </row>
    <row r="109" spans="1:42" ht="35.25" customHeight="1" thickTop="1" thickBot="1">
      <c r="A109" s="563">
        <v>17.399999999999999</v>
      </c>
      <c r="B109" s="564"/>
      <c r="C109" s="564"/>
      <c r="D109" s="564"/>
      <c r="E109" s="564"/>
      <c r="F109" s="743" t="s">
        <v>1350</v>
      </c>
      <c r="G109" s="578"/>
      <c r="H109" s="578"/>
      <c r="I109" s="567" t="str">
        <f t="shared" si="8"/>
        <v>No hay ejecución</v>
      </c>
      <c r="J109" s="568" t="str">
        <f t="shared" si="9"/>
        <v>NA</v>
      </c>
      <c r="K109" s="578"/>
      <c r="L109" s="581"/>
      <c r="M109" s="579"/>
      <c r="N109" s="572"/>
      <c r="O109" s="582"/>
      <c r="P109" s="581"/>
      <c r="Q109" s="579"/>
      <c r="R109" s="572"/>
      <c r="S109" s="582"/>
      <c r="T109" s="583"/>
      <c r="U109" s="579"/>
      <c r="V109" s="572"/>
      <c r="W109" s="582"/>
      <c r="X109" s="575"/>
      <c r="Y109" s="580"/>
      <c r="Z109" s="580"/>
      <c r="AA109" s="567" t="str">
        <f t="shared" si="10"/>
        <v>No hay ejecución</v>
      </c>
      <c r="AB109" s="568" t="str">
        <f t="shared" si="11"/>
        <v>NA</v>
      </c>
      <c r="AC109" s="575"/>
      <c r="AD109" s="575"/>
      <c r="AE109" s="575"/>
      <c r="AF109" s="567" t="str">
        <f t="shared" si="12"/>
        <v>No hay ejecución</v>
      </c>
      <c r="AG109" s="568" t="str">
        <f t="shared" si="13"/>
        <v>NA</v>
      </c>
      <c r="AH109" s="575"/>
      <c r="AI109" s="739">
        <v>0</v>
      </c>
      <c r="AJ109" s="739">
        <v>0</v>
      </c>
      <c r="AK109" s="740" t="str">
        <f t="shared" si="14"/>
        <v>No hay Programación</v>
      </c>
      <c r="AL109" s="741" t="str">
        <f t="shared" si="15"/>
        <v>De acuerdo con lo programado</v>
      </c>
      <c r="AM109" s="739"/>
      <c r="AN109" s="575"/>
      <c r="AO109" s="575"/>
      <c r="AP109" s="575"/>
    </row>
    <row r="110" spans="1:42" ht="35.25" customHeight="1" thickTop="1" thickBot="1">
      <c r="A110" s="563">
        <v>17.5</v>
      </c>
      <c r="B110" s="564"/>
      <c r="C110" s="564"/>
      <c r="D110" s="564"/>
      <c r="E110" s="564"/>
      <c r="F110" s="743" t="s">
        <v>1351</v>
      </c>
      <c r="G110" s="578"/>
      <c r="H110" s="578"/>
      <c r="I110" s="567" t="str">
        <f t="shared" si="8"/>
        <v>No hay ejecución</v>
      </c>
      <c r="J110" s="568" t="str">
        <f t="shared" si="9"/>
        <v>NA</v>
      </c>
      <c r="K110" s="578"/>
      <c r="L110" s="581"/>
      <c r="M110" s="579"/>
      <c r="N110" s="572"/>
      <c r="O110" s="582"/>
      <c r="P110" s="581"/>
      <c r="Q110" s="579"/>
      <c r="R110" s="572"/>
      <c r="S110" s="582"/>
      <c r="T110" s="583"/>
      <c r="U110" s="579"/>
      <c r="V110" s="572"/>
      <c r="W110" s="582"/>
      <c r="X110" s="575"/>
      <c r="Y110" s="580"/>
      <c r="Z110" s="580"/>
      <c r="AA110" s="567" t="str">
        <f t="shared" si="10"/>
        <v>No hay ejecución</v>
      </c>
      <c r="AB110" s="568" t="str">
        <f t="shared" si="11"/>
        <v>NA</v>
      </c>
      <c r="AC110" s="575"/>
      <c r="AD110" s="575"/>
      <c r="AE110" s="575"/>
      <c r="AF110" s="567" t="str">
        <f t="shared" si="12"/>
        <v>No hay ejecución</v>
      </c>
      <c r="AG110" s="568" t="str">
        <f t="shared" si="13"/>
        <v>NA</v>
      </c>
      <c r="AH110" s="575"/>
      <c r="AI110" s="739">
        <v>0</v>
      </c>
      <c r="AJ110" s="739">
        <v>0</v>
      </c>
      <c r="AK110" s="740" t="str">
        <f t="shared" si="14"/>
        <v>No hay Programación</v>
      </c>
      <c r="AL110" s="741" t="str">
        <f t="shared" si="15"/>
        <v>De acuerdo con lo programado</v>
      </c>
      <c r="AM110" s="739"/>
      <c r="AN110" s="575"/>
      <c r="AO110" s="575"/>
      <c r="AP110" s="575"/>
    </row>
    <row r="111" spans="1:42" ht="35.25" customHeight="1" thickTop="1" thickBot="1">
      <c r="A111" s="563">
        <v>17.600000000000001</v>
      </c>
      <c r="B111" s="564"/>
      <c r="C111" s="564"/>
      <c r="D111" s="564"/>
      <c r="E111" s="564"/>
      <c r="F111" s="743" t="s">
        <v>1352</v>
      </c>
      <c r="G111" s="578"/>
      <c r="H111" s="578"/>
      <c r="I111" s="567" t="str">
        <f t="shared" si="8"/>
        <v>No hay ejecución</v>
      </c>
      <c r="J111" s="568" t="str">
        <f t="shared" si="9"/>
        <v>NA</v>
      </c>
      <c r="K111" s="578"/>
      <c r="L111" s="581"/>
      <c r="M111" s="579"/>
      <c r="N111" s="572"/>
      <c r="O111" s="582"/>
      <c r="P111" s="581"/>
      <c r="Q111" s="579"/>
      <c r="R111" s="572"/>
      <c r="S111" s="582"/>
      <c r="T111" s="583"/>
      <c r="U111" s="579"/>
      <c r="V111" s="572"/>
      <c r="W111" s="582"/>
      <c r="X111" s="575"/>
      <c r="Y111" s="580">
        <v>1</v>
      </c>
      <c r="Z111" s="580">
        <v>1</v>
      </c>
      <c r="AA111" s="567">
        <f t="shared" si="10"/>
        <v>1</v>
      </c>
      <c r="AB111" s="568" t="str">
        <f t="shared" si="11"/>
        <v>De acuerdo con lo programado</v>
      </c>
      <c r="AC111" s="575"/>
      <c r="AD111" s="575"/>
      <c r="AE111" s="575"/>
      <c r="AF111" s="567" t="str">
        <f t="shared" si="12"/>
        <v>No hay ejecución</v>
      </c>
      <c r="AG111" s="568" t="str">
        <f t="shared" si="13"/>
        <v>NA</v>
      </c>
      <c r="AH111" s="575"/>
      <c r="AI111" s="739">
        <v>0</v>
      </c>
      <c r="AJ111" s="739">
        <v>0</v>
      </c>
      <c r="AK111" s="740" t="str">
        <f t="shared" si="14"/>
        <v>No hay Programación</v>
      </c>
      <c r="AL111" s="741" t="str">
        <f t="shared" si="15"/>
        <v>De acuerdo con lo programado</v>
      </c>
      <c r="AM111" s="739"/>
      <c r="AN111" s="575"/>
      <c r="AO111" s="575"/>
      <c r="AP111" s="575"/>
    </row>
    <row r="112" spans="1:42" ht="35.25" customHeight="1" thickTop="1" thickBot="1">
      <c r="A112" s="563">
        <v>18</v>
      </c>
      <c r="B112" s="564"/>
      <c r="C112" s="564"/>
      <c r="D112" s="564"/>
      <c r="E112" s="564"/>
      <c r="F112" s="738" t="s">
        <v>1353</v>
      </c>
      <c r="G112" s="566"/>
      <c r="H112" s="566"/>
      <c r="I112" s="567" t="str">
        <f t="shared" si="8"/>
        <v>No hay ejecución</v>
      </c>
      <c r="J112" s="568" t="str">
        <f t="shared" si="9"/>
        <v>NA</v>
      </c>
      <c r="K112" s="569"/>
      <c r="L112" s="581"/>
      <c r="M112" s="579"/>
      <c r="N112" s="572"/>
      <c r="O112" s="582"/>
      <c r="P112" s="581"/>
      <c r="Q112" s="579"/>
      <c r="R112" s="572"/>
      <c r="S112" s="582"/>
      <c r="T112" s="583"/>
      <c r="U112" s="579"/>
      <c r="V112" s="572"/>
      <c r="W112" s="582"/>
      <c r="X112" s="575"/>
      <c r="Y112" s="580"/>
      <c r="Z112" s="580"/>
      <c r="AA112" s="567" t="str">
        <f t="shared" si="10"/>
        <v>No hay ejecución</v>
      </c>
      <c r="AB112" s="568" t="str">
        <f t="shared" si="11"/>
        <v>NA</v>
      </c>
      <c r="AC112" s="575"/>
      <c r="AD112" s="575"/>
      <c r="AE112" s="575"/>
      <c r="AF112" s="567" t="str">
        <f t="shared" si="12"/>
        <v>No hay ejecución</v>
      </c>
      <c r="AG112" s="568" t="str">
        <f t="shared" si="13"/>
        <v>NA</v>
      </c>
      <c r="AH112" s="575"/>
      <c r="AI112" s="739">
        <f>SUM(AI113:AI115)</f>
        <v>0</v>
      </c>
      <c r="AJ112" s="739">
        <f>SUM(AJ113:AJ115)</f>
        <v>0</v>
      </c>
      <c r="AK112" s="740" t="str">
        <f t="shared" si="14"/>
        <v>No hay Programación</v>
      </c>
      <c r="AL112" s="741" t="str">
        <f t="shared" si="15"/>
        <v>De acuerdo con lo programado</v>
      </c>
      <c r="AM112" s="739"/>
      <c r="AN112" s="575"/>
      <c r="AO112" s="575"/>
      <c r="AP112" s="575"/>
    </row>
    <row r="113" spans="1:42" ht="35.25" customHeight="1" thickTop="1" thickBot="1">
      <c r="A113" s="563">
        <v>18.100000000000001</v>
      </c>
      <c r="B113" s="564"/>
      <c r="C113" s="564"/>
      <c r="D113" s="564"/>
      <c r="E113" s="564"/>
      <c r="F113" s="745" t="s">
        <v>1354</v>
      </c>
      <c r="G113" s="588"/>
      <c r="H113" s="588"/>
      <c r="I113" s="567" t="str">
        <f t="shared" si="8"/>
        <v>No hay ejecución</v>
      </c>
      <c r="J113" s="568" t="str">
        <f t="shared" si="9"/>
        <v>NA</v>
      </c>
      <c r="K113" s="588"/>
      <c r="L113" s="581"/>
      <c r="M113" s="579"/>
      <c r="N113" s="572"/>
      <c r="O113" s="582"/>
      <c r="P113" s="581"/>
      <c r="Q113" s="579"/>
      <c r="R113" s="572"/>
      <c r="S113" s="582"/>
      <c r="T113" s="583"/>
      <c r="U113" s="579"/>
      <c r="V113" s="572"/>
      <c r="W113" s="582"/>
      <c r="X113" s="575"/>
      <c r="Y113" s="580">
        <v>322</v>
      </c>
      <c r="Z113" s="580">
        <v>322</v>
      </c>
      <c r="AA113" s="567">
        <f t="shared" si="10"/>
        <v>1</v>
      </c>
      <c r="AB113" s="568" t="str">
        <f t="shared" si="11"/>
        <v>De acuerdo con lo programado</v>
      </c>
      <c r="AC113" s="575"/>
      <c r="AD113" s="575"/>
      <c r="AE113" s="575"/>
      <c r="AF113" s="567" t="str">
        <f t="shared" si="12"/>
        <v>No hay ejecución</v>
      </c>
      <c r="AG113" s="568" t="str">
        <f t="shared" si="13"/>
        <v>NA</v>
      </c>
      <c r="AH113" s="575"/>
      <c r="AI113" s="739">
        <v>0</v>
      </c>
      <c r="AJ113" s="739">
        <v>0</v>
      </c>
      <c r="AK113" s="740" t="str">
        <f t="shared" si="14"/>
        <v>No hay Programación</v>
      </c>
      <c r="AL113" s="741" t="str">
        <f t="shared" si="15"/>
        <v>De acuerdo con lo programado</v>
      </c>
      <c r="AM113" s="739"/>
      <c r="AN113" s="575"/>
      <c r="AO113" s="575"/>
      <c r="AP113" s="575"/>
    </row>
    <row r="114" spans="1:42" ht="35.25" customHeight="1" thickTop="1" thickBot="1">
      <c r="A114" s="563">
        <v>18.2</v>
      </c>
      <c r="B114" s="564"/>
      <c r="C114" s="564"/>
      <c r="D114" s="564"/>
      <c r="E114" s="564"/>
      <c r="F114" s="745" t="s">
        <v>1355</v>
      </c>
      <c r="G114" s="588"/>
      <c r="H114" s="588"/>
      <c r="I114" s="567" t="str">
        <f t="shared" si="8"/>
        <v>No hay ejecución</v>
      </c>
      <c r="J114" s="568" t="str">
        <f t="shared" si="9"/>
        <v>NA</v>
      </c>
      <c r="K114" s="588"/>
      <c r="L114" s="581"/>
      <c r="M114" s="579"/>
      <c r="N114" s="572"/>
      <c r="O114" s="582"/>
      <c r="P114" s="581"/>
      <c r="Q114" s="579"/>
      <c r="R114" s="572"/>
      <c r="S114" s="582"/>
      <c r="T114" s="583"/>
      <c r="U114" s="579"/>
      <c r="V114" s="572"/>
      <c r="W114" s="582"/>
      <c r="X114" s="575"/>
      <c r="Y114" s="580"/>
      <c r="Z114" s="580"/>
      <c r="AA114" s="567" t="str">
        <f t="shared" si="10"/>
        <v>No hay ejecución</v>
      </c>
      <c r="AB114" s="568" t="str">
        <f t="shared" si="11"/>
        <v>NA</v>
      </c>
      <c r="AC114" s="575"/>
      <c r="AD114" s="575"/>
      <c r="AE114" s="575"/>
      <c r="AF114" s="567" t="str">
        <f t="shared" si="12"/>
        <v>No hay ejecución</v>
      </c>
      <c r="AG114" s="568" t="str">
        <f t="shared" si="13"/>
        <v>NA</v>
      </c>
      <c r="AH114" s="575"/>
      <c r="AI114" s="739">
        <v>0</v>
      </c>
      <c r="AJ114" s="739">
        <v>0</v>
      </c>
      <c r="AK114" s="740" t="str">
        <f t="shared" si="14"/>
        <v>No hay Programación</v>
      </c>
      <c r="AL114" s="741" t="str">
        <f t="shared" si="15"/>
        <v>De acuerdo con lo programado</v>
      </c>
      <c r="AM114" s="739"/>
      <c r="AN114" s="575"/>
      <c r="AO114" s="575"/>
      <c r="AP114" s="575"/>
    </row>
    <row r="115" spans="1:42" ht="35.25" customHeight="1" thickTop="1" thickBot="1">
      <c r="A115" s="563">
        <v>18.3</v>
      </c>
      <c r="B115" s="564"/>
      <c r="C115" s="564"/>
      <c r="D115" s="564"/>
      <c r="E115" s="564"/>
      <c r="F115" s="745" t="s">
        <v>1356</v>
      </c>
      <c r="G115" s="588"/>
      <c r="H115" s="588"/>
      <c r="I115" s="567" t="str">
        <f t="shared" si="8"/>
        <v>No hay ejecución</v>
      </c>
      <c r="J115" s="568" t="str">
        <f t="shared" si="9"/>
        <v>NA</v>
      </c>
      <c r="K115" s="588"/>
      <c r="L115" s="581"/>
      <c r="M115" s="579"/>
      <c r="N115" s="572"/>
      <c r="O115" s="582"/>
      <c r="P115" s="581"/>
      <c r="Q115" s="579"/>
      <c r="R115" s="572"/>
      <c r="S115" s="582"/>
      <c r="T115" s="583"/>
      <c r="U115" s="579"/>
      <c r="V115" s="572"/>
      <c r="W115" s="582"/>
      <c r="X115" s="575"/>
      <c r="Y115" s="580"/>
      <c r="Z115" s="580"/>
      <c r="AA115" s="567" t="str">
        <f t="shared" si="10"/>
        <v>No hay ejecución</v>
      </c>
      <c r="AB115" s="568" t="str">
        <f t="shared" si="11"/>
        <v>NA</v>
      </c>
      <c r="AC115" s="575"/>
      <c r="AD115" s="575"/>
      <c r="AE115" s="575"/>
      <c r="AF115" s="567" t="str">
        <f t="shared" si="12"/>
        <v>No hay ejecución</v>
      </c>
      <c r="AG115" s="568" t="str">
        <f t="shared" si="13"/>
        <v>NA</v>
      </c>
      <c r="AH115" s="575"/>
      <c r="AI115" s="739">
        <v>0</v>
      </c>
      <c r="AJ115" s="739">
        <v>0</v>
      </c>
      <c r="AK115" s="740" t="str">
        <f t="shared" si="14"/>
        <v>No hay Programación</v>
      </c>
      <c r="AL115" s="741" t="str">
        <f t="shared" si="15"/>
        <v>De acuerdo con lo programado</v>
      </c>
      <c r="AM115" s="739"/>
      <c r="AN115" s="575"/>
      <c r="AO115" s="575"/>
      <c r="AP115" s="575"/>
    </row>
    <row r="116" spans="1:42" ht="35.25" customHeight="1" thickTop="1" thickBot="1">
      <c r="A116" s="563">
        <v>19</v>
      </c>
      <c r="B116" s="564"/>
      <c r="C116" s="564"/>
      <c r="D116" s="564"/>
      <c r="E116" s="564"/>
      <c r="F116" s="744" t="s">
        <v>1357</v>
      </c>
      <c r="G116" s="585"/>
      <c r="H116" s="585"/>
      <c r="I116" s="567" t="str">
        <f t="shared" si="8"/>
        <v>No hay ejecución</v>
      </c>
      <c r="J116" s="568" t="str">
        <f t="shared" si="9"/>
        <v>NA</v>
      </c>
      <c r="K116" s="586"/>
      <c r="L116" s="581"/>
      <c r="M116" s="579"/>
      <c r="N116" s="572"/>
      <c r="O116" s="582"/>
      <c r="P116" s="581"/>
      <c r="Q116" s="579"/>
      <c r="R116" s="572"/>
      <c r="S116" s="582"/>
      <c r="T116" s="583"/>
      <c r="U116" s="579"/>
      <c r="V116" s="572"/>
      <c r="W116" s="582"/>
      <c r="X116" s="575"/>
      <c r="Y116" s="580"/>
      <c r="Z116" s="580"/>
      <c r="AA116" s="567" t="str">
        <f t="shared" si="10"/>
        <v>No hay ejecución</v>
      </c>
      <c r="AB116" s="568" t="str">
        <f t="shared" si="11"/>
        <v>NA</v>
      </c>
      <c r="AC116" s="575"/>
      <c r="AD116" s="575"/>
      <c r="AE116" s="575"/>
      <c r="AF116" s="567" t="str">
        <f t="shared" si="12"/>
        <v>No hay ejecución</v>
      </c>
      <c r="AG116" s="568" t="str">
        <f t="shared" si="13"/>
        <v>NA</v>
      </c>
      <c r="AH116" s="575"/>
      <c r="AI116" s="739">
        <f>SUM(AI117:AI119)</f>
        <v>2</v>
      </c>
      <c r="AJ116" s="739">
        <f>SUM(AJ117:AJ119)</f>
        <v>2</v>
      </c>
      <c r="AK116" s="740">
        <f t="shared" si="14"/>
        <v>1</v>
      </c>
      <c r="AL116" s="741" t="str">
        <f t="shared" si="15"/>
        <v>De acuerdo con lo programado</v>
      </c>
      <c r="AM116" s="739"/>
      <c r="AN116" s="575"/>
      <c r="AO116" s="575"/>
      <c r="AP116" s="575"/>
    </row>
    <row r="117" spans="1:42" ht="35.25" customHeight="1" thickTop="1" thickBot="1">
      <c r="A117" s="563">
        <v>19.100000000000001</v>
      </c>
      <c r="B117" s="564"/>
      <c r="C117" s="564"/>
      <c r="D117" s="564"/>
      <c r="E117" s="564"/>
      <c r="F117" s="745" t="s">
        <v>1358</v>
      </c>
      <c r="G117" s="588">
        <v>1</v>
      </c>
      <c r="H117" s="588">
        <v>1</v>
      </c>
      <c r="I117" s="567">
        <f t="shared" si="8"/>
        <v>1</v>
      </c>
      <c r="J117" s="568" t="str">
        <f t="shared" si="9"/>
        <v>De acuerdo con lo programado</v>
      </c>
      <c r="K117" s="588"/>
      <c r="L117" s="581"/>
      <c r="M117" s="579"/>
      <c r="N117" s="572"/>
      <c r="O117" s="582"/>
      <c r="P117" s="581"/>
      <c r="Q117" s="579"/>
      <c r="R117" s="572"/>
      <c r="S117" s="582"/>
      <c r="T117" s="583"/>
      <c r="U117" s="579"/>
      <c r="V117" s="572"/>
      <c r="W117" s="582"/>
      <c r="X117" s="575"/>
      <c r="Y117" s="580" t="s">
        <v>1211</v>
      </c>
      <c r="Z117" s="580" t="s">
        <v>1211</v>
      </c>
      <c r="AA117" s="567" t="e">
        <f t="shared" si="10"/>
        <v>#VALUE!</v>
      </c>
      <c r="AB117" s="568" t="e">
        <f t="shared" si="11"/>
        <v>#VALUE!</v>
      </c>
      <c r="AC117" s="575"/>
      <c r="AD117" s="575"/>
      <c r="AE117" s="575"/>
      <c r="AF117" s="567" t="str">
        <f t="shared" si="12"/>
        <v>No hay ejecución</v>
      </c>
      <c r="AG117" s="568" t="str">
        <f t="shared" si="13"/>
        <v>NA</v>
      </c>
      <c r="AH117" s="575"/>
      <c r="AI117" s="739">
        <v>0</v>
      </c>
      <c r="AJ117" s="739">
        <v>0</v>
      </c>
      <c r="AK117" s="740" t="str">
        <f t="shared" si="14"/>
        <v>No hay Programación</v>
      </c>
      <c r="AL117" s="741" t="str">
        <f t="shared" si="15"/>
        <v>De acuerdo con lo programado</v>
      </c>
      <c r="AM117" s="739"/>
      <c r="AN117" s="575"/>
      <c r="AO117" s="575"/>
      <c r="AP117" s="575"/>
    </row>
    <row r="118" spans="1:42" ht="35.25" customHeight="1" thickTop="1" thickBot="1">
      <c r="A118" s="563">
        <v>19.2</v>
      </c>
      <c r="B118" s="564"/>
      <c r="C118" s="564"/>
      <c r="D118" s="564"/>
      <c r="E118" s="564"/>
      <c r="F118" s="745" t="s">
        <v>1359</v>
      </c>
      <c r="G118" s="588"/>
      <c r="H118" s="588"/>
      <c r="I118" s="567" t="str">
        <f t="shared" si="8"/>
        <v>No hay ejecución</v>
      </c>
      <c r="J118" s="568" t="str">
        <f t="shared" si="9"/>
        <v>NA</v>
      </c>
      <c r="K118" s="588"/>
      <c r="L118" s="581"/>
      <c r="M118" s="579"/>
      <c r="N118" s="572"/>
      <c r="O118" s="582"/>
      <c r="P118" s="581"/>
      <c r="Q118" s="579"/>
      <c r="R118" s="572"/>
      <c r="S118" s="582"/>
      <c r="T118" s="583"/>
      <c r="U118" s="579"/>
      <c r="V118" s="572"/>
      <c r="W118" s="582"/>
      <c r="X118" s="575"/>
      <c r="Y118" s="580"/>
      <c r="Z118" s="580"/>
      <c r="AA118" s="567" t="str">
        <f t="shared" si="10"/>
        <v>No hay ejecución</v>
      </c>
      <c r="AB118" s="568" t="str">
        <f t="shared" si="11"/>
        <v>NA</v>
      </c>
      <c r="AC118" s="575"/>
      <c r="AD118" s="575"/>
      <c r="AE118" s="575"/>
      <c r="AF118" s="567" t="str">
        <f t="shared" si="12"/>
        <v>No hay ejecución</v>
      </c>
      <c r="AG118" s="568" t="str">
        <f t="shared" si="13"/>
        <v>NA</v>
      </c>
      <c r="AH118" s="575"/>
      <c r="AI118" s="739">
        <v>0</v>
      </c>
      <c r="AJ118" s="739">
        <v>0</v>
      </c>
      <c r="AK118" s="740" t="str">
        <f t="shared" si="14"/>
        <v>No hay Programación</v>
      </c>
      <c r="AL118" s="741" t="str">
        <f t="shared" si="15"/>
        <v>De acuerdo con lo programado</v>
      </c>
      <c r="AM118" s="739"/>
      <c r="AN118" s="575"/>
      <c r="AO118" s="575"/>
      <c r="AP118" s="575"/>
    </row>
    <row r="119" spans="1:42" ht="35.25" customHeight="1" thickTop="1" thickBot="1">
      <c r="A119" s="563">
        <v>19.3</v>
      </c>
      <c r="B119" s="564"/>
      <c r="C119" s="564"/>
      <c r="D119" s="564"/>
      <c r="E119" s="564"/>
      <c r="F119" s="745" t="s">
        <v>1360</v>
      </c>
      <c r="G119" s="588">
        <v>1</v>
      </c>
      <c r="H119" s="588">
        <v>1</v>
      </c>
      <c r="I119" s="567">
        <f t="shared" si="8"/>
        <v>1</v>
      </c>
      <c r="J119" s="568" t="str">
        <f t="shared" si="9"/>
        <v>De acuerdo con lo programado</v>
      </c>
      <c r="K119" s="588"/>
      <c r="L119" s="581"/>
      <c r="M119" s="579"/>
      <c r="N119" s="572"/>
      <c r="O119" s="582"/>
      <c r="P119" s="581"/>
      <c r="Q119" s="579"/>
      <c r="R119" s="572"/>
      <c r="S119" s="582"/>
      <c r="T119" s="583"/>
      <c r="U119" s="579"/>
      <c r="V119" s="572"/>
      <c r="W119" s="582"/>
      <c r="X119" s="575"/>
      <c r="Y119" s="580">
        <v>2</v>
      </c>
      <c r="Z119" s="580">
        <v>2</v>
      </c>
      <c r="AA119" s="567">
        <f t="shared" si="10"/>
        <v>1</v>
      </c>
      <c r="AB119" s="568" t="str">
        <f t="shared" si="11"/>
        <v>De acuerdo con lo programado</v>
      </c>
      <c r="AC119" s="575"/>
      <c r="AD119" s="575"/>
      <c r="AE119" s="575"/>
      <c r="AF119" s="567" t="str">
        <f t="shared" si="12"/>
        <v>No hay ejecución</v>
      </c>
      <c r="AG119" s="568" t="str">
        <f t="shared" si="13"/>
        <v>NA</v>
      </c>
      <c r="AH119" s="575"/>
      <c r="AI119" s="739">
        <v>2</v>
      </c>
      <c r="AJ119" s="739">
        <v>2</v>
      </c>
      <c r="AK119" s="740">
        <f t="shared" si="14"/>
        <v>1</v>
      </c>
      <c r="AL119" s="741" t="str">
        <f t="shared" si="15"/>
        <v>De acuerdo con lo programado</v>
      </c>
      <c r="AM119" s="739"/>
      <c r="AN119" s="575"/>
      <c r="AO119" s="575"/>
      <c r="AP119" s="575"/>
    </row>
    <row r="120" spans="1:42" ht="35.25" customHeight="1" thickTop="1" thickBot="1">
      <c r="A120" s="563">
        <v>20</v>
      </c>
      <c r="B120" s="564"/>
      <c r="C120" s="564"/>
      <c r="D120" s="564"/>
      <c r="E120" s="564"/>
      <c r="F120" s="744" t="s">
        <v>1361</v>
      </c>
      <c r="G120" s="585"/>
      <c r="H120" s="585"/>
      <c r="I120" s="567" t="str">
        <f t="shared" si="8"/>
        <v>No hay ejecución</v>
      </c>
      <c r="J120" s="568" t="str">
        <f t="shared" si="9"/>
        <v>NA</v>
      </c>
      <c r="K120" s="586"/>
      <c r="L120" s="581"/>
      <c r="M120" s="579"/>
      <c r="N120" s="572"/>
      <c r="O120" s="582"/>
      <c r="P120" s="581"/>
      <c r="Q120" s="579"/>
      <c r="R120" s="572"/>
      <c r="S120" s="582"/>
      <c r="T120" s="583"/>
      <c r="U120" s="579"/>
      <c r="V120" s="572"/>
      <c r="W120" s="582"/>
      <c r="X120" s="575"/>
      <c r="Y120" s="580"/>
      <c r="Z120" s="580"/>
      <c r="AA120" s="567" t="str">
        <f t="shared" si="10"/>
        <v>No hay ejecución</v>
      </c>
      <c r="AB120" s="568" t="str">
        <f t="shared" si="11"/>
        <v>NA</v>
      </c>
      <c r="AC120" s="575"/>
      <c r="AD120" s="575"/>
      <c r="AE120" s="575"/>
      <c r="AF120" s="567" t="str">
        <f t="shared" si="12"/>
        <v>No hay ejecución</v>
      </c>
      <c r="AG120" s="568" t="str">
        <f t="shared" si="13"/>
        <v>NA</v>
      </c>
      <c r="AH120" s="575"/>
      <c r="AI120" s="739">
        <f>SUM(AI121:AI135)</f>
        <v>144</v>
      </c>
      <c r="AJ120" s="739">
        <f>SUM(AJ121:AJ135)</f>
        <v>144</v>
      </c>
      <c r="AK120" s="740">
        <f t="shared" si="14"/>
        <v>1</v>
      </c>
      <c r="AL120" s="741" t="str">
        <f t="shared" si="15"/>
        <v>De acuerdo con lo programado</v>
      </c>
      <c r="AM120" s="739"/>
      <c r="AN120" s="575"/>
      <c r="AO120" s="575"/>
      <c r="AP120" s="575"/>
    </row>
    <row r="121" spans="1:42" ht="35.25" customHeight="1" thickTop="1" thickBot="1">
      <c r="A121" s="563">
        <v>20.100000000000001</v>
      </c>
      <c r="B121" s="564"/>
      <c r="C121" s="564"/>
      <c r="D121" s="564"/>
      <c r="E121" s="564"/>
      <c r="F121" s="743" t="s">
        <v>1362</v>
      </c>
      <c r="G121" s="578"/>
      <c r="H121" s="578"/>
      <c r="I121" s="567" t="str">
        <f t="shared" si="8"/>
        <v>No hay ejecución</v>
      </c>
      <c r="J121" s="568" t="str">
        <f t="shared" si="9"/>
        <v>NA</v>
      </c>
      <c r="K121" s="578"/>
      <c r="L121" s="581"/>
      <c r="M121" s="579"/>
      <c r="N121" s="572"/>
      <c r="O121" s="582"/>
      <c r="P121" s="581"/>
      <c r="Q121" s="579"/>
      <c r="R121" s="572"/>
      <c r="S121" s="582"/>
      <c r="T121" s="583"/>
      <c r="U121" s="579"/>
      <c r="V121" s="572"/>
      <c r="W121" s="582"/>
      <c r="X121" s="575"/>
      <c r="Y121" s="580">
        <v>2</v>
      </c>
      <c r="Z121" s="580">
        <v>2</v>
      </c>
      <c r="AA121" s="567">
        <f t="shared" si="10"/>
        <v>1</v>
      </c>
      <c r="AB121" s="568" t="str">
        <f t="shared" si="11"/>
        <v>De acuerdo con lo programado</v>
      </c>
      <c r="AC121" s="575"/>
      <c r="AD121" s="575"/>
      <c r="AE121" s="575"/>
      <c r="AF121" s="567" t="str">
        <f t="shared" si="12"/>
        <v>No hay ejecución</v>
      </c>
      <c r="AG121" s="568" t="str">
        <f t="shared" si="13"/>
        <v>NA</v>
      </c>
      <c r="AH121" s="575"/>
      <c r="AI121" s="739">
        <v>27</v>
      </c>
      <c r="AJ121" s="739">
        <v>27</v>
      </c>
      <c r="AK121" s="740">
        <f t="shared" si="14"/>
        <v>1</v>
      </c>
      <c r="AL121" s="741" t="str">
        <f t="shared" si="15"/>
        <v>De acuerdo con lo programado</v>
      </c>
      <c r="AM121" s="742" t="s">
        <v>1832</v>
      </c>
      <c r="AN121" s="575"/>
      <c r="AO121" s="575"/>
      <c r="AP121" s="575"/>
    </row>
    <row r="122" spans="1:42" ht="35.25" customHeight="1" thickTop="1" thickBot="1">
      <c r="A122" s="563">
        <v>20.2</v>
      </c>
      <c r="B122" s="564"/>
      <c r="C122" s="564"/>
      <c r="D122" s="564"/>
      <c r="E122" s="564"/>
      <c r="F122" s="743" t="s">
        <v>1363</v>
      </c>
      <c r="G122" s="578"/>
      <c r="H122" s="578"/>
      <c r="I122" s="567" t="str">
        <f t="shared" si="8"/>
        <v>No hay ejecución</v>
      </c>
      <c r="J122" s="568" t="str">
        <f t="shared" si="9"/>
        <v>NA</v>
      </c>
      <c r="K122" s="578"/>
      <c r="L122" s="581"/>
      <c r="M122" s="579"/>
      <c r="N122" s="572"/>
      <c r="O122" s="582"/>
      <c r="P122" s="581"/>
      <c r="Q122" s="579"/>
      <c r="R122" s="572"/>
      <c r="S122" s="582"/>
      <c r="T122" s="583"/>
      <c r="U122" s="579"/>
      <c r="V122" s="572"/>
      <c r="W122" s="582"/>
      <c r="X122" s="575"/>
      <c r="Y122" s="580">
        <v>1</v>
      </c>
      <c r="Z122" s="580">
        <v>1</v>
      </c>
      <c r="AA122" s="567">
        <f t="shared" si="10"/>
        <v>1</v>
      </c>
      <c r="AB122" s="568" t="str">
        <f t="shared" si="11"/>
        <v>De acuerdo con lo programado</v>
      </c>
      <c r="AC122" s="575"/>
      <c r="AD122" s="575"/>
      <c r="AE122" s="575"/>
      <c r="AF122" s="567" t="str">
        <f t="shared" si="12"/>
        <v>No hay ejecución</v>
      </c>
      <c r="AG122" s="568" t="str">
        <f t="shared" si="13"/>
        <v>NA</v>
      </c>
      <c r="AH122" s="575"/>
      <c r="AI122" s="739">
        <v>0</v>
      </c>
      <c r="AJ122" s="739">
        <v>0</v>
      </c>
      <c r="AK122" s="740" t="str">
        <f t="shared" si="14"/>
        <v>No hay Programación</v>
      </c>
      <c r="AL122" s="741" t="str">
        <f t="shared" si="15"/>
        <v>De acuerdo con lo programado</v>
      </c>
      <c r="AM122" s="739"/>
      <c r="AN122" s="575"/>
      <c r="AO122" s="575"/>
      <c r="AP122" s="575"/>
    </row>
    <row r="123" spans="1:42" ht="35.25" customHeight="1" thickTop="1" thickBot="1">
      <c r="A123" s="563">
        <v>20.3</v>
      </c>
      <c r="B123" s="564"/>
      <c r="C123" s="564"/>
      <c r="D123" s="564"/>
      <c r="E123" s="564"/>
      <c r="F123" s="743" t="s">
        <v>1364</v>
      </c>
      <c r="G123" s="578">
        <v>4</v>
      </c>
      <c r="H123" s="578">
        <v>4</v>
      </c>
      <c r="I123" s="567">
        <f t="shared" si="8"/>
        <v>1</v>
      </c>
      <c r="J123" s="568" t="str">
        <f t="shared" si="9"/>
        <v>De acuerdo con lo programado</v>
      </c>
      <c r="K123" s="578"/>
      <c r="L123" s="581"/>
      <c r="M123" s="579"/>
      <c r="N123" s="572"/>
      <c r="O123" s="582"/>
      <c r="P123" s="581"/>
      <c r="Q123" s="579"/>
      <c r="R123" s="572"/>
      <c r="S123" s="582"/>
      <c r="T123" s="583"/>
      <c r="U123" s="579"/>
      <c r="V123" s="572"/>
      <c r="W123" s="582"/>
      <c r="X123" s="575"/>
      <c r="Y123" s="580">
        <v>4</v>
      </c>
      <c r="Z123" s="580">
        <v>4</v>
      </c>
      <c r="AA123" s="567">
        <f t="shared" si="10"/>
        <v>1</v>
      </c>
      <c r="AB123" s="568" t="str">
        <f t="shared" si="11"/>
        <v>De acuerdo con lo programado</v>
      </c>
      <c r="AC123" s="575"/>
      <c r="AD123" s="575"/>
      <c r="AE123" s="575"/>
      <c r="AF123" s="567" t="str">
        <f t="shared" si="12"/>
        <v>No hay ejecución</v>
      </c>
      <c r="AG123" s="568" t="str">
        <f t="shared" si="13"/>
        <v>NA</v>
      </c>
      <c r="AH123" s="575"/>
      <c r="AI123" s="739">
        <v>9</v>
      </c>
      <c r="AJ123" s="739">
        <v>9</v>
      </c>
      <c r="AK123" s="740">
        <f t="shared" si="14"/>
        <v>1</v>
      </c>
      <c r="AL123" s="741" t="str">
        <f t="shared" si="15"/>
        <v>De acuerdo con lo programado</v>
      </c>
      <c r="AM123" s="739"/>
      <c r="AN123" s="575"/>
      <c r="AO123" s="575"/>
      <c r="AP123" s="575"/>
    </row>
    <row r="124" spans="1:42" ht="35.25" customHeight="1" thickTop="1" thickBot="1">
      <c r="A124" s="563">
        <v>20.399999999999999</v>
      </c>
      <c r="B124" s="564"/>
      <c r="C124" s="564"/>
      <c r="D124" s="564"/>
      <c r="E124" s="564"/>
      <c r="F124" s="743" t="s">
        <v>1365</v>
      </c>
      <c r="G124" s="578"/>
      <c r="H124" s="578"/>
      <c r="I124" s="567" t="str">
        <f t="shared" si="8"/>
        <v>No hay ejecución</v>
      </c>
      <c r="J124" s="568" t="str">
        <f t="shared" si="9"/>
        <v>NA</v>
      </c>
      <c r="K124" s="578"/>
      <c r="L124" s="581"/>
      <c r="M124" s="579"/>
      <c r="N124" s="572"/>
      <c r="O124" s="582"/>
      <c r="P124" s="581"/>
      <c r="Q124" s="579"/>
      <c r="R124" s="572"/>
      <c r="S124" s="582"/>
      <c r="T124" s="583"/>
      <c r="U124" s="579"/>
      <c r="V124" s="572"/>
      <c r="W124" s="582"/>
      <c r="X124" s="575"/>
      <c r="Y124" s="580"/>
      <c r="Z124" s="580"/>
      <c r="AA124" s="567" t="str">
        <f t="shared" si="10"/>
        <v>No hay ejecución</v>
      </c>
      <c r="AB124" s="568" t="str">
        <f t="shared" si="11"/>
        <v>NA</v>
      </c>
      <c r="AC124" s="575"/>
      <c r="AD124" s="575"/>
      <c r="AE124" s="575"/>
      <c r="AF124" s="567" t="str">
        <f t="shared" si="12"/>
        <v>No hay ejecución</v>
      </c>
      <c r="AG124" s="568" t="str">
        <f t="shared" si="13"/>
        <v>NA</v>
      </c>
      <c r="AH124" s="575"/>
      <c r="AI124" s="739">
        <v>0</v>
      </c>
      <c r="AJ124" s="739">
        <v>0</v>
      </c>
      <c r="AK124" s="740" t="str">
        <f t="shared" si="14"/>
        <v>No hay Programación</v>
      </c>
      <c r="AL124" s="741" t="str">
        <f t="shared" si="15"/>
        <v>De acuerdo con lo programado</v>
      </c>
      <c r="AM124" s="739"/>
      <c r="AN124" s="575"/>
      <c r="AO124" s="575"/>
      <c r="AP124" s="575"/>
    </row>
    <row r="125" spans="1:42" ht="35.25" customHeight="1" thickTop="1" thickBot="1">
      <c r="A125" s="563">
        <v>20.5</v>
      </c>
      <c r="B125" s="564"/>
      <c r="C125" s="564"/>
      <c r="D125" s="564"/>
      <c r="E125" s="564"/>
      <c r="F125" s="743" t="s">
        <v>1366</v>
      </c>
      <c r="G125" s="578">
        <v>2</v>
      </c>
      <c r="H125" s="578">
        <v>2</v>
      </c>
      <c r="I125" s="567">
        <f t="shared" si="8"/>
        <v>1</v>
      </c>
      <c r="J125" s="568" t="str">
        <f t="shared" si="9"/>
        <v>De acuerdo con lo programado</v>
      </c>
      <c r="K125" s="578"/>
      <c r="L125" s="581"/>
      <c r="M125" s="579"/>
      <c r="N125" s="572"/>
      <c r="O125" s="582"/>
      <c r="P125" s="581"/>
      <c r="Q125" s="579"/>
      <c r="R125" s="572"/>
      <c r="S125" s="582"/>
      <c r="T125" s="583"/>
      <c r="U125" s="579"/>
      <c r="V125" s="572"/>
      <c r="W125" s="582"/>
      <c r="X125" s="575"/>
      <c r="Y125" s="580">
        <v>2</v>
      </c>
      <c r="Z125" s="580">
        <v>2</v>
      </c>
      <c r="AA125" s="567">
        <f t="shared" si="10"/>
        <v>1</v>
      </c>
      <c r="AB125" s="568" t="str">
        <f t="shared" si="11"/>
        <v>De acuerdo con lo programado</v>
      </c>
      <c r="AC125" s="575"/>
      <c r="AD125" s="575"/>
      <c r="AE125" s="575"/>
      <c r="AF125" s="567" t="str">
        <f t="shared" si="12"/>
        <v>No hay ejecución</v>
      </c>
      <c r="AG125" s="568" t="str">
        <f t="shared" si="13"/>
        <v>NA</v>
      </c>
      <c r="AH125" s="575"/>
      <c r="AI125" s="739">
        <v>3</v>
      </c>
      <c r="AJ125" s="739">
        <v>3</v>
      </c>
      <c r="AK125" s="740">
        <f t="shared" si="14"/>
        <v>1</v>
      </c>
      <c r="AL125" s="741" t="str">
        <f t="shared" si="15"/>
        <v>De acuerdo con lo programado</v>
      </c>
      <c r="AM125" s="739"/>
      <c r="AN125" s="575"/>
      <c r="AO125" s="575"/>
      <c r="AP125" s="575"/>
    </row>
    <row r="126" spans="1:42" ht="35.25" customHeight="1" thickTop="1" thickBot="1">
      <c r="A126" s="563">
        <v>20.6</v>
      </c>
      <c r="B126" s="564"/>
      <c r="C126" s="564"/>
      <c r="D126" s="564"/>
      <c r="E126" s="564"/>
      <c r="F126" s="743" t="s">
        <v>1367</v>
      </c>
      <c r="G126" s="578"/>
      <c r="H126" s="578"/>
      <c r="I126" s="567" t="str">
        <f t="shared" si="8"/>
        <v>No hay ejecución</v>
      </c>
      <c r="J126" s="568" t="str">
        <f t="shared" si="9"/>
        <v>NA</v>
      </c>
      <c r="K126" s="578"/>
      <c r="L126" s="581"/>
      <c r="M126" s="579"/>
      <c r="N126" s="572"/>
      <c r="O126" s="582"/>
      <c r="P126" s="581"/>
      <c r="Q126" s="579"/>
      <c r="R126" s="572"/>
      <c r="S126" s="582"/>
      <c r="T126" s="583"/>
      <c r="U126" s="579"/>
      <c r="V126" s="572"/>
      <c r="W126" s="582"/>
      <c r="X126" s="575"/>
      <c r="Y126" s="580"/>
      <c r="Z126" s="580"/>
      <c r="AA126" s="567" t="str">
        <f t="shared" si="10"/>
        <v>No hay ejecución</v>
      </c>
      <c r="AB126" s="568" t="str">
        <f t="shared" si="11"/>
        <v>NA</v>
      </c>
      <c r="AC126" s="575"/>
      <c r="AD126" s="575"/>
      <c r="AE126" s="575"/>
      <c r="AF126" s="567" t="str">
        <f t="shared" si="12"/>
        <v>No hay ejecución</v>
      </c>
      <c r="AG126" s="568" t="str">
        <f t="shared" si="13"/>
        <v>NA</v>
      </c>
      <c r="AH126" s="575"/>
      <c r="AI126" s="739">
        <v>0</v>
      </c>
      <c r="AJ126" s="739">
        <v>0</v>
      </c>
      <c r="AK126" s="740" t="str">
        <f t="shared" si="14"/>
        <v>No hay Programación</v>
      </c>
      <c r="AL126" s="741" t="str">
        <f t="shared" si="15"/>
        <v>De acuerdo con lo programado</v>
      </c>
      <c r="AM126" s="739"/>
      <c r="AN126" s="575"/>
      <c r="AO126" s="575"/>
      <c r="AP126" s="575"/>
    </row>
    <row r="127" spans="1:42" ht="35.25" customHeight="1" thickTop="1" thickBot="1">
      <c r="A127" s="563">
        <v>20.7</v>
      </c>
      <c r="B127" s="564"/>
      <c r="C127" s="564"/>
      <c r="D127" s="564"/>
      <c r="E127" s="564"/>
      <c r="F127" s="743" t="s">
        <v>1368</v>
      </c>
      <c r="G127" s="578"/>
      <c r="H127" s="578"/>
      <c r="I127" s="567" t="str">
        <f t="shared" si="8"/>
        <v>No hay ejecución</v>
      </c>
      <c r="J127" s="568" t="str">
        <f t="shared" si="9"/>
        <v>NA</v>
      </c>
      <c r="K127" s="578"/>
      <c r="L127" s="581"/>
      <c r="M127" s="579"/>
      <c r="N127" s="572"/>
      <c r="O127" s="582"/>
      <c r="P127" s="581"/>
      <c r="Q127" s="579"/>
      <c r="R127" s="572"/>
      <c r="S127" s="582"/>
      <c r="T127" s="583"/>
      <c r="U127" s="579"/>
      <c r="V127" s="572"/>
      <c r="W127" s="582"/>
      <c r="X127" s="575"/>
      <c r="Y127" s="580">
        <v>1</v>
      </c>
      <c r="Z127" s="580">
        <v>2</v>
      </c>
      <c r="AA127" s="567">
        <f t="shared" si="10"/>
        <v>2</v>
      </c>
      <c r="AB127" s="568" t="str">
        <f t="shared" si="11"/>
        <v>De acuerdo con lo programado</v>
      </c>
      <c r="AC127" s="575"/>
      <c r="AD127" s="575"/>
      <c r="AE127" s="575"/>
      <c r="AF127" s="567" t="str">
        <f t="shared" si="12"/>
        <v>No hay ejecución</v>
      </c>
      <c r="AG127" s="568" t="str">
        <f t="shared" si="13"/>
        <v>NA</v>
      </c>
      <c r="AH127" s="575"/>
      <c r="AI127" s="739">
        <v>0</v>
      </c>
      <c r="AJ127" s="739">
        <v>0</v>
      </c>
      <c r="AK127" s="740" t="str">
        <f t="shared" si="14"/>
        <v>No hay Programación</v>
      </c>
      <c r="AL127" s="741" t="str">
        <f t="shared" si="15"/>
        <v>De acuerdo con lo programado</v>
      </c>
      <c r="AM127" s="739"/>
      <c r="AN127" s="575"/>
      <c r="AO127" s="575"/>
      <c r="AP127" s="575"/>
    </row>
    <row r="128" spans="1:42" ht="35.25" customHeight="1" thickTop="1" thickBot="1">
      <c r="A128" s="563">
        <v>20.8</v>
      </c>
      <c r="B128" s="564"/>
      <c r="C128" s="564"/>
      <c r="D128" s="564"/>
      <c r="E128" s="564"/>
      <c r="F128" s="743" t="s">
        <v>1369</v>
      </c>
      <c r="G128" s="578"/>
      <c r="H128" s="578"/>
      <c r="I128" s="567" t="str">
        <f t="shared" si="8"/>
        <v>No hay ejecución</v>
      </c>
      <c r="J128" s="568" t="str">
        <f t="shared" si="9"/>
        <v>NA</v>
      </c>
      <c r="K128" s="578"/>
      <c r="L128" s="581"/>
      <c r="M128" s="579"/>
      <c r="N128" s="572"/>
      <c r="O128" s="582"/>
      <c r="P128" s="581"/>
      <c r="Q128" s="579"/>
      <c r="R128" s="572"/>
      <c r="S128" s="582"/>
      <c r="T128" s="583"/>
      <c r="U128" s="579"/>
      <c r="V128" s="572"/>
      <c r="W128" s="582"/>
      <c r="X128" s="575"/>
      <c r="Y128" s="580"/>
      <c r="Z128" s="580"/>
      <c r="AA128" s="567" t="str">
        <f t="shared" si="10"/>
        <v>No hay ejecución</v>
      </c>
      <c r="AB128" s="568" t="str">
        <f t="shared" si="11"/>
        <v>NA</v>
      </c>
      <c r="AC128" s="575"/>
      <c r="AD128" s="575"/>
      <c r="AE128" s="575"/>
      <c r="AF128" s="567" t="str">
        <f t="shared" si="12"/>
        <v>No hay ejecución</v>
      </c>
      <c r="AG128" s="568" t="str">
        <f t="shared" si="13"/>
        <v>NA</v>
      </c>
      <c r="AH128" s="575"/>
      <c r="AI128" s="739">
        <v>4</v>
      </c>
      <c r="AJ128" s="739">
        <v>4</v>
      </c>
      <c r="AK128" s="740">
        <f t="shared" si="14"/>
        <v>1</v>
      </c>
      <c r="AL128" s="741" t="str">
        <f t="shared" si="15"/>
        <v>De acuerdo con lo programado</v>
      </c>
      <c r="AM128" s="739"/>
      <c r="AN128" s="575"/>
      <c r="AO128" s="575"/>
      <c r="AP128" s="575"/>
    </row>
    <row r="129" spans="1:42" ht="35.25" customHeight="1" thickTop="1" thickBot="1">
      <c r="A129" s="563">
        <v>20.9</v>
      </c>
      <c r="B129" s="564"/>
      <c r="C129" s="564"/>
      <c r="D129" s="564"/>
      <c r="E129" s="564"/>
      <c r="F129" s="743" t="s">
        <v>1370</v>
      </c>
      <c r="G129" s="578"/>
      <c r="H129" s="578"/>
      <c r="I129" s="567" t="str">
        <f t="shared" si="8"/>
        <v>No hay ejecución</v>
      </c>
      <c r="J129" s="568" t="str">
        <f t="shared" si="9"/>
        <v>NA</v>
      </c>
      <c r="K129" s="578"/>
      <c r="L129" s="581"/>
      <c r="M129" s="579"/>
      <c r="N129" s="572"/>
      <c r="O129" s="582"/>
      <c r="P129" s="581"/>
      <c r="Q129" s="579"/>
      <c r="R129" s="572"/>
      <c r="S129" s="582"/>
      <c r="T129" s="583"/>
      <c r="U129" s="579"/>
      <c r="V129" s="572"/>
      <c r="W129" s="582"/>
      <c r="X129" s="575"/>
      <c r="Y129" s="580"/>
      <c r="Z129" s="580"/>
      <c r="AA129" s="567" t="str">
        <f t="shared" si="10"/>
        <v>No hay ejecución</v>
      </c>
      <c r="AB129" s="568" t="str">
        <f t="shared" si="11"/>
        <v>NA</v>
      </c>
      <c r="AC129" s="575"/>
      <c r="AD129" s="575"/>
      <c r="AE129" s="575"/>
      <c r="AF129" s="567" t="str">
        <f t="shared" si="12"/>
        <v>No hay ejecución</v>
      </c>
      <c r="AG129" s="568" t="str">
        <f t="shared" si="13"/>
        <v>NA</v>
      </c>
      <c r="AH129" s="575"/>
      <c r="AI129" s="739">
        <v>0</v>
      </c>
      <c r="AJ129" s="739">
        <v>0</v>
      </c>
      <c r="AK129" s="740" t="str">
        <f t="shared" si="14"/>
        <v>No hay Programación</v>
      </c>
      <c r="AL129" s="741" t="str">
        <f t="shared" si="15"/>
        <v>De acuerdo con lo programado</v>
      </c>
      <c r="AM129" s="739"/>
      <c r="AN129" s="575"/>
      <c r="AO129" s="575"/>
      <c r="AP129" s="575"/>
    </row>
    <row r="130" spans="1:42" ht="35.25" customHeight="1" thickTop="1" thickBot="1">
      <c r="A130" s="593">
        <v>20.100000000000001</v>
      </c>
      <c r="B130" s="564"/>
      <c r="C130" s="564"/>
      <c r="D130" s="564"/>
      <c r="E130" s="564"/>
      <c r="F130" s="743" t="s">
        <v>1371</v>
      </c>
      <c r="G130" s="578">
        <v>1</v>
      </c>
      <c r="H130" s="578">
        <v>1</v>
      </c>
      <c r="I130" s="567">
        <f t="shared" si="8"/>
        <v>1</v>
      </c>
      <c r="J130" s="568" t="str">
        <f t="shared" si="9"/>
        <v>De acuerdo con lo programado</v>
      </c>
      <c r="K130" s="578"/>
      <c r="L130" s="581"/>
      <c r="M130" s="579"/>
      <c r="N130" s="572"/>
      <c r="O130" s="582"/>
      <c r="P130" s="581"/>
      <c r="Q130" s="579"/>
      <c r="R130" s="572"/>
      <c r="S130" s="582"/>
      <c r="T130" s="583"/>
      <c r="U130" s="579"/>
      <c r="V130" s="572"/>
      <c r="W130" s="582"/>
      <c r="X130" s="575"/>
      <c r="Y130" s="580">
        <v>1</v>
      </c>
      <c r="Z130" s="580">
        <v>1</v>
      </c>
      <c r="AA130" s="567">
        <f t="shared" si="10"/>
        <v>1</v>
      </c>
      <c r="AB130" s="568" t="str">
        <f t="shared" si="11"/>
        <v>De acuerdo con lo programado</v>
      </c>
      <c r="AC130" s="575"/>
      <c r="AD130" s="575"/>
      <c r="AE130" s="575"/>
      <c r="AF130" s="567" t="str">
        <f t="shared" si="12"/>
        <v>No hay ejecución</v>
      </c>
      <c r="AG130" s="568" t="str">
        <f t="shared" si="13"/>
        <v>NA</v>
      </c>
      <c r="AH130" s="575"/>
      <c r="AI130" s="739">
        <v>1</v>
      </c>
      <c r="AJ130" s="739">
        <v>1</v>
      </c>
      <c r="AK130" s="740">
        <f t="shared" si="14"/>
        <v>1</v>
      </c>
      <c r="AL130" s="741" t="str">
        <f t="shared" si="15"/>
        <v>De acuerdo con lo programado</v>
      </c>
      <c r="AM130" s="739"/>
      <c r="AN130" s="575"/>
      <c r="AO130" s="575"/>
      <c r="AP130" s="575"/>
    </row>
    <row r="131" spans="1:42" ht="35.25" customHeight="1" thickTop="1" thickBot="1">
      <c r="A131" s="563">
        <v>20.11</v>
      </c>
      <c r="B131" s="564"/>
      <c r="C131" s="564"/>
      <c r="D131" s="564"/>
      <c r="E131" s="564"/>
      <c r="F131" s="743" t="s">
        <v>1372</v>
      </c>
      <c r="G131" s="578"/>
      <c r="H131" s="578"/>
      <c r="I131" s="567" t="str">
        <f t="shared" si="8"/>
        <v>No hay ejecución</v>
      </c>
      <c r="J131" s="568" t="str">
        <f t="shared" si="9"/>
        <v>NA</v>
      </c>
      <c r="K131" s="578"/>
      <c r="L131" s="581"/>
      <c r="M131" s="579"/>
      <c r="N131" s="572"/>
      <c r="O131" s="582"/>
      <c r="P131" s="581"/>
      <c r="Q131" s="579"/>
      <c r="R131" s="572"/>
      <c r="S131" s="582"/>
      <c r="T131" s="583"/>
      <c r="U131" s="579"/>
      <c r="V131" s="572"/>
      <c r="W131" s="582"/>
      <c r="X131" s="575"/>
      <c r="Y131" s="580">
        <v>1</v>
      </c>
      <c r="Z131" s="580">
        <v>1</v>
      </c>
      <c r="AA131" s="567">
        <f t="shared" si="10"/>
        <v>1</v>
      </c>
      <c r="AB131" s="568" t="str">
        <f t="shared" si="11"/>
        <v>De acuerdo con lo programado</v>
      </c>
      <c r="AC131" s="575"/>
      <c r="AD131" s="575"/>
      <c r="AE131" s="575"/>
      <c r="AF131" s="567" t="str">
        <f t="shared" si="12"/>
        <v>No hay ejecución</v>
      </c>
      <c r="AG131" s="568" t="str">
        <f t="shared" si="13"/>
        <v>NA</v>
      </c>
      <c r="AH131" s="575"/>
      <c r="AI131" s="739">
        <v>6</v>
      </c>
      <c r="AJ131" s="739">
        <v>6</v>
      </c>
      <c r="AK131" s="740">
        <f t="shared" si="14"/>
        <v>1</v>
      </c>
      <c r="AL131" s="741" t="str">
        <f t="shared" si="15"/>
        <v>De acuerdo con lo programado</v>
      </c>
      <c r="AM131" s="742" t="s">
        <v>1839</v>
      </c>
      <c r="AN131" s="575"/>
      <c r="AO131" s="575"/>
      <c r="AP131" s="575"/>
    </row>
    <row r="132" spans="1:42" ht="46.2" thickTop="1" thickBot="1">
      <c r="A132" s="563">
        <v>20.12</v>
      </c>
      <c r="B132" s="564"/>
      <c r="C132" s="564"/>
      <c r="D132" s="564"/>
      <c r="E132" s="564"/>
      <c r="F132" s="743" t="s">
        <v>1373</v>
      </c>
      <c r="G132" s="578">
        <v>1</v>
      </c>
      <c r="H132" s="578">
        <v>1</v>
      </c>
      <c r="I132" s="567">
        <f t="shared" si="8"/>
        <v>1</v>
      </c>
      <c r="J132" s="568" t="str">
        <f t="shared" si="9"/>
        <v>De acuerdo con lo programado</v>
      </c>
      <c r="K132" s="578"/>
      <c r="L132" s="581"/>
      <c r="M132" s="579"/>
      <c r="N132" s="572"/>
      <c r="O132" s="582"/>
      <c r="P132" s="581"/>
      <c r="Q132" s="579"/>
      <c r="R132" s="572"/>
      <c r="S132" s="582"/>
      <c r="T132" s="583"/>
      <c r="U132" s="579"/>
      <c r="V132" s="572"/>
      <c r="W132" s="582"/>
      <c r="X132" s="575"/>
      <c r="Y132" s="580">
        <v>1</v>
      </c>
      <c r="Z132" s="580">
        <v>1</v>
      </c>
      <c r="AA132" s="567">
        <f t="shared" si="10"/>
        <v>1</v>
      </c>
      <c r="AB132" s="568" t="str">
        <f t="shared" si="11"/>
        <v>De acuerdo con lo programado</v>
      </c>
      <c r="AC132" s="575"/>
      <c r="AD132" s="575"/>
      <c r="AE132" s="575"/>
      <c r="AF132" s="567" t="str">
        <f t="shared" si="12"/>
        <v>No hay ejecución</v>
      </c>
      <c r="AG132" s="568" t="str">
        <f t="shared" si="13"/>
        <v>NA</v>
      </c>
      <c r="AH132" s="575"/>
      <c r="AI132" s="739">
        <v>2</v>
      </c>
      <c r="AJ132" s="739">
        <v>2</v>
      </c>
      <c r="AK132" s="740">
        <f t="shared" si="14"/>
        <v>1</v>
      </c>
      <c r="AL132" s="741" t="str">
        <f t="shared" si="15"/>
        <v>De acuerdo con lo programado</v>
      </c>
      <c r="AM132" s="739"/>
      <c r="AN132" s="575"/>
      <c r="AO132" s="575"/>
      <c r="AP132" s="575"/>
    </row>
    <row r="133" spans="1:42" ht="35.25" customHeight="1" thickTop="1" thickBot="1">
      <c r="A133" s="563">
        <v>20.13</v>
      </c>
      <c r="B133" s="564"/>
      <c r="C133" s="564"/>
      <c r="D133" s="564"/>
      <c r="E133" s="564"/>
      <c r="F133" s="745" t="s">
        <v>1374</v>
      </c>
      <c r="G133" s="588">
        <v>1</v>
      </c>
      <c r="H133" s="588">
        <v>1</v>
      </c>
      <c r="I133" s="567">
        <f t="shared" si="8"/>
        <v>1</v>
      </c>
      <c r="J133" s="568" t="str">
        <f t="shared" si="9"/>
        <v>De acuerdo con lo programado</v>
      </c>
      <c r="K133" s="588"/>
      <c r="L133" s="581"/>
      <c r="M133" s="579"/>
      <c r="N133" s="572"/>
      <c r="O133" s="582"/>
      <c r="P133" s="581"/>
      <c r="Q133" s="579"/>
      <c r="R133" s="572"/>
      <c r="S133" s="582"/>
      <c r="T133" s="583"/>
      <c r="U133" s="579"/>
      <c r="V133" s="572"/>
      <c r="W133" s="582"/>
      <c r="X133" s="575"/>
      <c r="Y133" s="580">
        <v>1</v>
      </c>
      <c r="Z133" s="580">
        <v>1</v>
      </c>
      <c r="AA133" s="567">
        <f t="shared" si="10"/>
        <v>1</v>
      </c>
      <c r="AB133" s="568" t="str">
        <f t="shared" si="11"/>
        <v>De acuerdo con lo programado</v>
      </c>
      <c r="AC133" s="575"/>
      <c r="AD133" s="575"/>
      <c r="AE133" s="575"/>
      <c r="AF133" s="567" t="str">
        <f t="shared" si="12"/>
        <v>No hay ejecución</v>
      </c>
      <c r="AG133" s="568" t="str">
        <f t="shared" si="13"/>
        <v>NA</v>
      </c>
      <c r="AH133" s="575"/>
      <c r="AI133" s="739">
        <v>84</v>
      </c>
      <c r="AJ133" s="739">
        <v>84</v>
      </c>
      <c r="AK133" s="740">
        <f t="shared" si="14"/>
        <v>1</v>
      </c>
      <c r="AL133" s="741" t="str">
        <f t="shared" si="15"/>
        <v>De acuerdo con lo programado</v>
      </c>
      <c r="AM133" s="739"/>
      <c r="AN133" s="575"/>
      <c r="AO133" s="575"/>
      <c r="AP133" s="575"/>
    </row>
    <row r="134" spans="1:42" ht="35.25" customHeight="1" thickTop="1" thickBot="1">
      <c r="A134" s="563">
        <v>20.14</v>
      </c>
      <c r="B134" s="564"/>
      <c r="C134" s="564"/>
      <c r="D134" s="564"/>
      <c r="E134" s="564"/>
      <c r="F134" s="745" t="s">
        <v>1375</v>
      </c>
      <c r="G134" s="588"/>
      <c r="H134" s="588"/>
      <c r="I134" s="567" t="str">
        <f t="shared" si="8"/>
        <v>No hay ejecución</v>
      </c>
      <c r="J134" s="568" t="str">
        <f t="shared" si="9"/>
        <v>NA</v>
      </c>
      <c r="K134" s="588"/>
      <c r="L134" s="581"/>
      <c r="M134" s="579"/>
      <c r="N134" s="572"/>
      <c r="O134" s="582"/>
      <c r="P134" s="581"/>
      <c r="Q134" s="579"/>
      <c r="R134" s="572"/>
      <c r="S134" s="582"/>
      <c r="T134" s="583"/>
      <c r="U134" s="579"/>
      <c r="V134" s="572"/>
      <c r="W134" s="582"/>
      <c r="X134" s="575"/>
      <c r="Y134" s="580"/>
      <c r="Z134" s="580"/>
      <c r="AA134" s="567" t="str">
        <f t="shared" si="10"/>
        <v>No hay ejecución</v>
      </c>
      <c r="AB134" s="568" t="str">
        <f t="shared" si="11"/>
        <v>NA</v>
      </c>
      <c r="AC134" s="575"/>
      <c r="AD134" s="575"/>
      <c r="AE134" s="575"/>
      <c r="AF134" s="567" t="str">
        <f t="shared" si="12"/>
        <v>No hay ejecución</v>
      </c>
      <c r="AG134" s="568" t="str">
        <f t="shared" si="13"/>
        <v>NA</v>
      </c>
      <c r="AH134" s="575"/>
      <c r="AI134" s="739">
        <v>5</v>
      </c>
      <c r="AJ134" s="739">
        <v>5</v>
      </c>
      <c r="AK134" s="740">
        <f t="shared" si="14"/>
        <v>1</v>
      </c>
      <c r="AL134" s="741" t="str">
        <f t="shared" si="15"/>
        <v>De acuerdo con lo programado</v>
      </c>
      <c r="AM134" s="739"/>
      <c r="AN134" s="575"/>
      <c r="AO134" s="575"/>
      <c r="AP134" s="575"/>
    </row>
    <row r="135" spans="1:42" ht="35.25" customHeight="1" thickTop="1" thickBot="1">
      <c r="A135" s="563">
        <v>20.149999999999999</v>
      </c>
      <c r="B135" s="564"/>
      <c r="C135" s="564"/>
      <c r="D135" s="564"/>
      <c r="E135" s="564"/>
      <c r="F135" s="745" t="s">
        <v>1376</v>
      </c>
      <c r="G135" s="588"/>
      <c r="H135" s="588"/>
      <c r="I135" s="567" t="str">
        <f t="shared" si="8"/>
        <v>No hay ejecución</v>
      </c>
      <c r="J135" s="568" t="str">
        <f t="shared" si="9"/>
        <v>NA</v>
      </c>
      <c r="K135" s="588"/>
      <c r="L135" s="581"/>
      <c r="M135" s="579"/>
      <c r="N135" s="572"/>
      <c r="O135" s="582"/>
      <c r="P135" s="581"/>
      <c r="Q135" s="579"/>
      <c r="R135" s="572"/>
      <c r="S135" s="582"/>
      <c r="T135" s="583"/>
      <c r="U135" s="579"/>
      <c r="V135" s="572"/>
      <c r="W135" s="582"/>
      <c r="X135" s="575"/>
      <c r="Y135" s="580"/>
      <c r="Z135" s="580"/>
      <c r="AA135" s="567" t="str">
        <f t="shared" si="10"/>
        <v>No hay ejecución</v>
      </c>
      <c r="AB135" s="568" t="str">
        <f t="shared" si="11"/>
        <v>NA</v>
      </c>
      <c r="AC135" s="575"/>
      <c r="AD135" s="575"/>
      <c r="AE135" s="575"/>
      <c r="AF135" s="567" t="str">
        <f t="shared" si="12"/>
        <v>No hay ejecución</v>
      </c>
      <c r="AG135" s="568" t="str">
        <f t="shared" si="13"/>
        <v>NA</v>
      </c>
      <c r="AH135" s="575"/>
      <c r="AI135" s="739">
        <v>3</v>
      </c>
      <c r="AJ135" s="739">
        <v>3</v>
      </c>
      <c r="AK135" s="740">
        <f t="shared" si="14"/>
        <v>1</v>
      </c>
      <c r="AL135" s="741" t="str">
        <f t="shared" si="15"/>
        <v>De acuerdo con lo programado</v>
      </c>
      <c r="AM135" s="739"/>
      <c r="AN135" s="575"/>
      <c r="AO135" s="575"/>
      <c r="AP135" s="575"/>
    </row>
    <row r="136" spans="1:42" ht="35.25" customHeight="1" thickTop="1" thickBot="1">
      <c r="A136" s="563">
        <v>21</v>
      </c>
      <c r="B136" s="564"/>
      <c r="C136" s="564"/>
      <c r="D136" s="564"/>
      <c r="E136" s="564"/>
      <c r="F136" s="744" t="s">
        <v>1377</v>
      </c>
      <c r="G136" s="585"/>
      <c r="H136" s="585"/>
      <c r="I136" s="567" t="str">
        <f t="shared" si="8"/>
        <v>No hay ejecución</v>
      </c>
      <c r="J136" s="568" t="str">
        <f t="shared" si="9"/>
        <v>NA</v>
      </c>
      <c r="K136" s="586"/>
      <c r="L136" s="581"/>
      <c r="M136" s="579"/>
      <c r="N136" s="572"/>
      <c r="O136" s="582"/>
      <c r="P136" s="581"/>
      <c r="Q136" s="579"/>
      <c r="R136" s="572"/>
      <c r="S136" s="582"/>
      <c r="T136" s="583"/>
      <c r="U136" s="579"/>
      <c r="V136" s="572"/>
      <c r="W136" s="582"/>
      <c r="X136" s="575"/>
      <c r="Y136" s="580"/>
      <c r="Z136" s="580"/>
      <c r="AA136" s="567" t="str">
        <f t="shared" si="10"/>
        <v>No hay ejecución</v>
      </c>
      <c r="AB136" s="568" t="str">
        <f t="shared" si="11"/>
        <v>NA</v>
      </c>
      <c r="AC136" s="575"/>
      <c r="AD136" s="575"/>
      <c r="AE136" s="575"/>
      <c r="AF136" s="567" t="str">
        <f t="shared" si="12"/>
        <v>No hay ejecución</v>
      </c>
      <c r="AG136" s="568" t="str">
        <f t="shared" si="13"/>
        <v>NA</v>
      </c>
      <c r="AH136" s="575"/>
      <c r="AI136" s="739">
        <f>SUM(AI137:AI138)</f>
        <v>56</v>
      </c>
      <c r="AJ136" s="739">
        <f>SUM(AJ137:AJ139)</f>
        <v>56</v>
      </c>
      <c r="AK136" s="740">
        <f t="shared" si="14"/>
        <v>1</v>
      </c>
      <c r="AL136" s="741" t="str">
        <f t="shared" si="15"/>
        <v>De acuerdo con lo programado</v>
      </c>
      <c r="AM136" s="739"/>
      <c r="AN136" s="575"/>
      <c r="AO136" s="575"/>
      <c r="AP136" s="575"/>
    </row>
    <row r="137" spans="1:42" ht="35.25" customHeight="1" thickTop="1" thickBot="1">
      <c r="A137" s="563">
        <v>21.1</v>
      </c>
      <c r="B137" s="564"/>
      <c r="C137" s="564"/>
      <c r="D137" s="564"/>
      <c r="E137" s="564"/>
      <c r="F137" s="743" t="s">
        <v>1378</v>
      </c>
      <c r="G137" s="578"/>
      <c r="H137" s="578"/>
      <c r="I137" s="567" t="str">
        <f t="shared" si="8"/>
        <v>No hay ejecución</v>
      </c>
      <c r="J137" s="568" t="str">
        <f t="shared" si="9"/>
        <v>NA</v>
      </c>
      <c r="K137" s="578"/>
      <c r="L137" s="581"/>
      <c r="M137" s="579"/>
      <c r="N137" s="572"/>
      <c r="O137" s="582"/>
      <c r="P137" s="581"/>
      <c r="Q137" s="579"/>
      <c r="R137" s="572"/>
      <c r="S137" s="582"/>
      <c r="T137" s="583"/>
      <c r="U137" s="579"/>
      <c r="V137" s="572"/>
      <c r="W137" s="582"/>
      <c r="X137" s="575"/>
      <c r="Y137" s="580"/>
      <c r="Z137" s="580"/>
      <c r="AA137" s="567" t="str">
        <f t="shared" si="10"/>
        <v>No hay ejecución</v>
      </c>
      <c r="AB137" s="568" t="str">
        <f t="shared" si="11"/>
        <v>NA</v>
      </c>
      <c r="AC137" s="575"/>
      <c r="AD137" s="575"/>
      <c r="AE137" s="575"/>
      <c r="AF137" s="567" t="str">
        <f t="shared" si="12"/>
        <v>No hay ejecución</v>
      </c>
      <c r="AG137" s="568" t="str">
        <f t="shared" si="13"/>
        <v>NA</v>
      </c>
      <c r="AH137" s="575"/>
      <c r="AI137" s="739">
        <v>56</v>
      </c>
      <c r="AJ137" s="739">
        <v>56</v>
      </c>
      <c r="AK137" s="740">
        <f t="shared" si="14"/>
        <v>1</v>
      </c>
      <c r="AL137" s="741" t="str">
        <f t="shared" si="15"/>
        <v>De acuerdo con lo programado</v>
      </c>
      <c r="AM137" s="739"/>
      <c r="AN137" s="575"/>
      <c r="AO137" s="575"/>
      <c r="AP137" s="575"/>
    </row>
    <row r="138" spans="1:42" ht="35.25" customHeight="1" thickTop="1" thickBot="1">
      <c r="A138" s="563">
        <v>21.2</v>
      </c>
      <c r="B138" s="564"/>
      <c r="C138" s="564"/>
      <c r="D138" s="564"/>
      <c r="E138" s="564"/>
      <c r="F138" s="743" t="s">
        <v>1379</v>
      </c>
      <c r="G138" s="578"/>
      <c r="H138" s="578"/>
      <c r="I138" s="567" t="str">
        <f t="shared" si="8"/>
        <v>No hay ejecución</v>
      </c>
      <c r="J138" s="568" t="str">
        <f t="shared" si="9"/>
        <v>NA</v>
      </c>
      <c r="K138" s="578"/>
      <c r="L138" s="581"/>
      <c r="M138" s="579"/>
      <c r="N138" s="572"/>
      <c r="O138" s="582"/>
      <c r="P138" s="581"/>
      <c r="Q138" s="579"/>
      <c r="R138" s="572"/>
      <c r="S138" s="582"/>
      <c r="T138" s="583"/>
      <c r="U138" s="579"/>
      <c r="V138" s="572"/>
      <c r="W138" s="582"/>
      <c r="X138" s="575"/>
      <c r="Y138" s="580"/>
      <c r="Z138" s="580"/>
      <c r="AA138" s="567" t="str">
        <f t="shared" si="10"/>
        <v>No hay ejecución</v>
      </c>
      <c r="AB138" s="568" t="str">
        <f t="shared" si="11"/>
        <v>NA</v>
      </c>
      <c r="AC138" s="575"/>
      <c r="AD138" s="575"/>
      <c r="AE138" s="575"/>
      <c r="AF138" s="567" t="str">
        <f t="shared" si="12"/>
        <v>No hay ejecución</v>
      </c>
      <c r="AG138" s="568" t="str">
        <f t="shared" si="13"/>
        <v>NA</v>
      </c>
      <c r="AH138" s="575"/>
      <c r="AI138" s="739"/>
      <c r="AJ138" s="739"/>
      <c r="AK138" s="740" t="str">
        <f t="shared" si="14"/>
        <v>No hay ejecución</v>
      </c>
      <c r="AL138" s="741" t="str">
        <f t="shared" si="15"/>
        <v>NA</v>
      </c>
      <c r="AM138" s="739"/>
      <c r="AN138" s="575"/>
      <c r="AO138" s="575"/>
      <c r="AP138" s="575"/>
    </row>
    <row r="139" spans="1:42" ht="35.25" customHeight="1" thickTop="1" thickBot="1">
      <c r="A139" s="563">
        <v>22</v>
      </c>
      <c r="B139" s="564"/>
      <c r="C139" s="564"/>
      <c r="D139" s="564"/>
      <c r="E139" s="564"/>
      <c r="F139" s="738" t="s">
        <v>1380</v>
      </c>
      <c r="G139" s="566"/>
      <c r="H139" s="566"/>
      <c r="I139" s="567" t="str">
        <f t="shared" si="8"/>
        <v>No hay ejecución</v>
      </c>
      <c r="J139" s="568" t="str">
        <f t="shared" si="9"/>
        <v>NA</v>
      </c>
      <c r="K139" s="569"/>
      <c r="L139" s="581"/>
      <c r="M139" s="579"/>
      <c r="N139" s="572"/>
      <c r="O139" s="582"/>
      <c r="P139" s="581"/>
      <c r="Q139" s="579"/>
      <c r="R139" s="572"/>
      <c r="S139" s="582"/>
      <c r="T139" s="583"/>
      <c r="U139" s="579"/>
      <c r="V139" s="572"/>
      <c r="W139" s="582"/>
      <c r="X139" s="575"/>
      <c r="Y139" s="580"/>
      <c r="Z139" s="580"/>
      <c r="AA139" s="567" t="str">
        <f t="shared" si="10"/>
        <v>No hay ejecución</v>
      </c>
      <c r="AB139" s="568" t="str">
        <f t="shared" si="11"/>
        <v>NA</v>
      </c>
      <c r="AC139" s="575"/>
      <c r="AD139" s="575"/>
      <c r="AE139" s="575"/>
      <c r="AF139" s="567" t="str">
        <f t="shared" si="12"/>
        <v>No hay ejecución</v>
      </c>
      <c r="AG139" s="568" t="str">
        <f t="shared" si="13"/>
        <v>NA</v>
      </c>
      <c r="AH139" s="575"/>
      <c r="AI139" s="739"/>
      <c r="AJ139" s="739"/>
      <c r="AK139" s="740" t="str">
        <f t="shared" si="14"/>
        <v>No hay ejecución</v>
      </c>
      <c r="AL139" s="741" t="str">
        <f t="shared" si="15"/>
        <v>NA</v>
      </c>
      <c r="AM139" s="739"/>
      <c r="AN139" s="575"/>
      <c r="AO139" s="575"/>
      <c r="AP139" s="575"/>
    </row>
    <row r="140" spans="1:42" ht="35.25" customHeight="1" thickTop="1" thickBot="1">
      <c r="A140" s="563">
        <v>22.1</v>
      </c>
      <c r="B140" s="564"/>
      <c r="C140" s="564"/>
      <c r="D140" s="564"/>
      <c r="E140" s="564"/>
      <c r="F140" s="743" t="s">
        <v>1381</v>
      </c>
      <c r="G140" s="578"/>
      <c r="H140" s="578"/>
      <c r="I140" s="567" t="str">
        <f t="shared" si="8"/>
        <v>No hay ejecución</v>
      </c>
      <c r="J140" s="568" t="str">
        <f t="shared" si="9"/>
        <v>NA</v>
      </c>
      <c r="K140" s="578"/>
      <c r="L140" s="581"/>
      <c r="M140" s="579"/>
      <c r="N140" s="572"/>
      <c r="O140" s="582"/>
      <c r="P140" s="581"/>
      <c r="Q140" s="579"/>
      <c r="R140" s="572"/>
      <c r="S140" s="582"/>
      <c r="T140" s="583"/>
      <c r="U140" s="579"/>
      <c r="V140" s="572"/>
      <c r="W140" s="582"/>
      <c r="X140" s="575"/>
      <c r="Y140" s="580">
        <v>52</v>
      </c>
      <c r="Z140" s="580">
        <v>52</v>
      </c>
      <c r="AA140" s="567">
        <f t="shared" si="10"/>
        <v>1</v>
      </c>
      <c r="AB140" s="568" t="str">
        <f t="shared" si="11"/>
        <v>De acuerdo con lo programado</v>
      </c>
      <c r="AC140" s="575"/>
      <c r="AD140" s="575"/>
      <c r="AE140" s="575"/>
      <c r="AF140" s="567" t="str">
        <f t="shared" si="12"/>
        <v>No hay ejecución</v>
      </c>
      <c r="AG140" s="568" t="str">
        <f t="shared" si="13"/>
        <v>NA</v>
      </c>
      <c r="AH140" s="575"/>
      <c r="AI140" s="739">
        <v>3</v>
      </c>
      <c r="AJ140" s="739">
        <v>3</v>
      </c>
      <c r="AK140" s="740">
        <f t="shared" si="14"/>
        <v>1</v>
      </c>
      <c r="AL140" s="741" t="str">
        <f t="shared" si="15"/>
        <v>De acuerdo con lo programado</v>
      </c>
      <c r="AM140" s="739"/>
      <c r="AN140" s="575"/>
      <c r="AO140" s="575"/>
      <c r="AP140" s="575"/>
    </row>
    <row r="141" spans="1:42" ht="35.25" customHeight="1" thickTop="1" thickBot="1">
      <c r="A141" s="563">
        <v>23</v>
      </c>
      <c r="B141" s="564"/>
      <c r="C141" s="564"/>
      <c r="D141" s="564"/>
      <c r="E141" s="564"/>
      <c r="F141" s="738" t="s">
        <v>1382</v>
      </c>
      <c r="G141" s="566"/>
      <c r="H141" s="566"/>
      <c r="I141" s="567" t="str">
        <f t="shared" si="8"/>
        <v>No hay ejecución</v>
      </c>
      <c r="J141" s="568" t="str">
        <f t="shared" si="9"/>
        <v>NA</v>
      </c>
      <c r="K141" s="569"/>
      <c r="L141" s="581"/>
      <c r="M141" s="579"/>
      <c r="N141" s="572"/>
      <c r="O141" s="582"/>
      <c r="P141" s="581"/>
      <c r="Q141" s="579"/>
      <c r="R141" s="572"/>
      <c r="S141" s="582"/>
      <c r="T141" s="583"/>
      <c r="U141" s="579"/>
      <c r="V141" s="572"/>
      <c r="W141" s="582"/>
      <c r="X141" s="575"/>
      <c r="Y141" s="580"/>
      <c r="Z141" s="580"/>
      <c r="AA141" s="567" t="str">
        <f t="shared" si="10"/>
        <v>No hay ejecución</v>
      </c>
      <c r="AB141" s="568" t="str">
        <f t="shared" si="11"/>
        <v>NA</v>
      </c>
      <c r="AC141" s="575"/>
      <c r="AD141" s="575"/>
      <c r="AE141" s="575"/>
      <c r="AF141" s="567" t="str">
        <f t="shared" si="12"/>
        <v>No hay ejecución</v>
      </c>
      <c r="AG141" s="568" t="str">
        <f t="shared" si="13"/>
        <v>NA</v>
      </c>
      <c r="AH141" s="575"/>
      <c r="AI141" s="739"/>
      <c r="AJ141" s="739"/>
      <c r="AK141" s="740" t="str">
        <f t="shared" si="14"/>
        <v>No hay ejecución</v>
      </c>
      <c r="AL141" s="741" t="str">
        <f t="shared" si="15"/>
        <v>NA</v>
      </c>
      <c r="AM141" s="739"/>
      <c r="AN141" s="575"/>
      <c r="AO141" s="575"/>
      <c r="AP141" s="575"/>
    </row>
    <row r="142" spans="1:42" ht="35.25" customHeight="1" thickTop="1" thickBot="1">
      <c r="A142" s="563">
        <v>23.1</v>
      </c>
      <c r="B142" s="564"/>
      <c r="C142" s="564"/>
      <c r="D142" s="564"/>
      <c r="E142" s="564"/>
      <c r="F142" s="743" t="s">
        <v>1383</v>
      </c>
      <c r="G142" s="578"/>
      <c r="H142" s="578"/>
      <c r="I142" s="567" t="str">
        <f t="shared" ref="I142:I170" si="16">IF(H142="","No hay ejecución",IF(AND(G142=0),"No hay Programación", H142/G142))</f>
        <v>No hay ejecución</v>
      </c>
      <c r="J142" s="568" t="str">
        <f t="shared" ref="J142:J170" si="17">IF(I142="No hay ejecución","NA",IF(I142&gt;=90%,"De acuerdo con lo programado",IF(I142&gt;=51%,"Atraso Leve",IF(I142&lt;=50%,"En riesgo cumplimiento"))))</f>
        <v>NA</v>
      </c>
      <c r="K142" s="578"/>
      <c r="L142" s="581"/>
      <c r="M142" s="579"/>
      <c r="N142" s="572"/>
      <c r="O142" s="582"/>
      <c r="P142" s="581"/>
      <c r="Q142" s="579"/>
      <c r="R142" s="572"/>
      <c r="S142" s="582"/>
      <c r="T142" s="583"/>
      <c r="U142" s="579"/>
      <c r="V142" s="572"/>
      <c r="W142" s="582"/>
      <c r="X142" s="575"/>
      <c r="Y142" s="580">
        <v>52</v>
      </c>
      <c r="Z142" s="580">
        <v>52</v>
      </c>
      <c r="AA142" s="567">
        <f t="shared" ref="AA142:AA170" si="18">IF(Z142="","No hay ejecución",IF(AND(Y142=0),"No hay Programación", Z142/Y142))</f>
        <v>1</v>
      </c>
      <c r="AB142" s="568" t="str">
        <f t="shared" ref="AB142:AB170" si="19">IF(AA142="No hay ejecución","NA",IF(AA142&gt;=90%,"De acuerdo con lo programado",IF(AA142&gt;=51%,"Atraso Leve",IF(AA142&lt;=50%,"En riesgo cumplimiento"))))</f>
        <v>De acuerdo con lo programado</v>
      </c>
      <c r="AC142" s="575"/>
      <c r="AD142" s="575"/>
      <c r="AE142" s="575"/>
      <c r="AF142" s="567" t="str">
        <f t="shared" ref="AF142:AF170" si="20">IF(AE142="","No hay ejecución",IF(AND(AD142=0),"No hay Programación", AE142/AD142))</f>
        <v>No hay ejecución</v>
      </c>
      <c r="AG142" s="568" t="str">
        <f t="shared" ref="AG142:AG170" si="21">IF(AF142="No hay ejecución","NA",IF(AF142&gt;=90%,"De acuerdo con lo programado",IF(AF142&gt;=51%,"Atraso Leve",IF(AF142&lt;=50%,"En riesgo cumplimiento"))))</f>
        <v>NA</v>
      </c>
      <c r="AH142" s="575"/>
      <c r="AI142" s="739">
        <v>3</v>
      </c>
      <c r="AJ142" s="739">
        <v>3</v>
      </c>
      <c r="AK142" s="740">
        <f t="shared" ref="AK142:AK170" si="22">IF(AJ142="","No hay ejecución",IF(AND(AI142=0),"No hay Programación", AJ142/AI142))</f>
        <v>1</v>
      </c>
      <c r="AL142" s="741" t="str">
        <f t="shared" ref="AL142:AL170" si="23">IF(AK142="No hay ejecución","NA",IF(AK142&gt;=90%,"De acuerdo con lo programado",IF(AK142&gt;=51%,"Atraso Leve",IF(AK142&lt;=50%,"En riesgo cumplimiento"))))</f>
        <v>De acuerdo con lo programado</v>
      </c>
      <c r="AM142" s="739"/>
      <c r="AN142" s="575"/>
      <c r="AO142" s="575"/>
      <c r="AP142" s="575"/>
    </row>
    <row r="143" spans="1:42" ht="35.25" customHeight="1" thickTop="1" thickBot="1">
      <c r="A143" s="563">
        <v>24</v>
      </c>
      <c r="B143" s="564"/>
      <c r="C143" s="564"/>
      <c r="D143" s="564"/>
      <c r="E143" s="564"/>
      <c r="F143" s="738" t="s">
        <v>1384</v>
      </c>
      <c r="G143" s="566"/>
      <c r="H143" s="566"/>
      <c r="I143" s="567" t="str">
        <f t="shared" si="16"/>
        <v>No hay ejecución</v>
      </c>
      <c r="J143" s="568" t="str">
        <f t="shared" si="17"/>
        <v>NA</v>
      </c>
      <c r="K143" s="569"/>
      <c r="L143" s="581"/>
      <c r="M143" s="579"/>
      <c r="N143" s="572"/>
      <c r="O143" s="582"/>
      <c r="P143" s="581"/>
      <c r="Q143" s="579"/>
      <c r="R143" s="572"/>
      <c r="S143" s="582"/>
      <c r="T143" s="583"/>
      <c r="U143" s="579"/>
      <c r="V143" s="572"/>
      <c r="W143" s="582"/>
      <c r="X143" s="575"/>
      <c r="Y143" s="580"/>
      <c r="Z143" s="580"/>
      <c r="AA143" s="567" t="str">
        <f t="shared" si="18"/>
        <v>No hay ejecución</v>
      </c>
      <c r="AB143" s="568" t="str">
        <f t="shared" si="19"/>
        <v>NA</v>
      </c>
      <c r="AC143" s="575"/>
      <c r="AD143" s="575"/>
      <c r="AE143" s="575"/>
      <c r="AF143" s="567" t="str">
        <f t="shared" si="20"/>
        <v>No hay ejecución</v>
      </c>
      <c r="AG143" s="568" t="str">
        <f t="shared" si="21"/>
        <v>NA</v>
      </c>
      <c r="AH143" s="575"/>
      <c r="AI143" s="739"/>
      <c r="AJ143" s="739"/>
      <c r="AK143" s="740" t="str">
        <f t="shared" si="22"/>
        <v>No hay ejecución</v>
      </c>
      <c r="AL143" s="741" t="str">
        <f t="shared" si="23"/>
        <v>NA</v>
      </c>
      <c r="AM143" s="739"/>
      <c r="AN143" s="575"/>
      <c r="AO143" s="575"/>
      <c r="AP143" s="575"/>
    </row>
    <row r="144" spans="1:42" ht="35.25" customHeight="1" thickTop="1" thickBot="1">
      <c r="A144" s="563">
        <v>24.1</v>
      </c>
      <c r="B144" s="564"/>
      <c r="C144" s="564"/>
      <c r="D144" s="564"/>
      <c r="E144" s="564"/>
      <c r="F144" s="747" t="s">
        <v>1384</v>
      </c>
      <c r="G144" s="595">
        <v>16</v>
      </c>
      <c r="H144" s="595">
        <v>16</v>
      </c>
      <c r="I144" s="567">
        <f t="shared" si="16"/>
        <v>1</v>
      </c>
      <c r="J144" s="568" t="str">
        <f t="shared" si="17"/>
        <v>De acuerdo con lo programado</v>
      </c>
      <c r="K144" s="595"/>
      <c r="L144" s="581"/>
      <c r="M144" s="579"/>
      <c r="N144" s="572"/>
      <c r="O144" s="582"/>
      <c r="P144" s="581"/>
      <c r="Q144" s="579"/>
      <c r="R144" s="572"/>
      <c r="S144" s="582"/>
      <c r="T144" s="583"/>
      <c r="U144" s="579"/>
      <c r="V144" s="572"/>
      <c r="W144" s="582"/>
      <c r="X144" s="575"/>
      <c r="Y144" s="580">
        <v>15</v>
      </c>
      <c r="Z144" s="580">
        <v>15</v>
      </c>
      <c r="AA144" s="567">
        <f t="shared" si="18"/>
        <v>1</v>
      </c>
      <c r="AB144" s="568" t="str">
        <f t="shared" si="19"/>
        <v>De acuerdo con lo programado</v>
      </c>
      <c r="AC144" s="575"/>
      <c r="AD144" s="575"/>
      <c r="AE144" s="575"/>
      <c r="AF144" s="567" t="str">
        <f t="shared" si="20"/>
        <v>No hay ejecución</v>
      </c>
      <c r="AG144" s="568" t="str">
        <f t="shared" si="21"/>
        <v>NA</v>
      </c>
      <c r="AH144" s="575"/>
      <c r="AI144" s="739">
        <v>76</v>
      </c>
      <c r="AJ144" s="739">
        <v>76</v>
      </c>
      <c r="AK144" s="740">
        <f t="shared" si="22"/>
        <v>1</v>
      </c>
      <c r="AL144" s="741" t="str">
        <f t="shared" si="23"/>
        <v>De acuerdo con lo programado</v>
      </c>
      <c r="AM144" s="739"/>
      <c r="AN144" s="575"/>
      <c r="AO144" s="575"/>
      <c r="AP144" s="575"/>
    </row>
    <row r="145" spans="1:42" ht="35.25" customHeight="1" thickTop="1" thickBot="1">
      <c r="A145" s="563">
        <v>25</v>
      </c>
      <c r="B145" s="564"/>
      <c r="C145" s="564"/>
      <c r="D145" s="564"/>
      <c r="E145" s="564"/>
      <c r="F145" s="738" t="s">
        <v>1385</v>
      </c>
      <c r="G145" s="566"/>
      <c r="H145" s="566"/>
      <c r="I145" s="567" t="str">
        <f t="shared" si="16"/>
        <v>No hay ejecución</v>
      </c>
      <c r="J145" s="568" t="str">
        <f t="shared" si="17"/>
        <v>NA</v>
      </c>
      <c r="K145" s="569"/>
      <c r="L145" s="581"/>
      <c r="M145" s="579"/>
      <c r="N145" s="572"/>
      <c r="O145" s="582"/>
      <c r="P145" s="581"/>
      <c r="Q145" s="579"/>
      <c r="R145" s="572"/>
      <c r="S145" s="582"/>
      <c r="T145" s="583"/>
      <c r="U145" s="579"/>
      <c r="V145" s="572"/>
      <c r="W145" s="582"/>
      <c r="X145" s="575"/>
      <c r="Y145" s="580"/>
      <c r="Z145" s="580"/>
      <c r="AA145" s="567" t="str">
        <f t="shared" si="18"/>
        <v>No hay ejecución</v>
      </c>
      <c r="AB145" s="568" t="str">
        <f t="shared" si="19"/>
        <v>NA</v>
      </c>
      <c r="AC145" s="575"/>
      <c r="AD145" s="575"/>
      <c r="AE145" s="575"/>
      <c r="AF145" s="567" t="str">
        <f t="shared" si="20"/>
        <v>No hay ejecución</v>
      </c>
      <c r="AG145" s="568" t="str">
        <f t="shared" si="21"/>
        <v>NA</v>
      </c>
      <c r="AH145" s="575"/>
      <c r="AI145" s="739"/>
      <c r="AJ145" s="739"/>
      <c r="AK145" s="740" t="str">
        <f t="shared" si="22"/>
        <v>No hay ejecución</v>
      </c>
      <c r="AL145" s="741" t="str">
        <f t="shared" si="23"/>
        <v>NA</v>
      </c>
      <c r="AM145" s="739"/>
      <c r="AN145" s="575"/>
      <c r="AO145" s="575"/>
      <c r="AP145" s="575"/>
    </row>
    <row r="146" spans="1:42" ht="35.25" customHeight="1" thickTop="1" thickBot="1">
      <c r="A146" s="563">
        <v>25.1</v>
      </c>
      <c r="B146" s="564"/>
      <c r="C146" s="564"/>
      <c r="D146" s="564"/>
      <c r="E146" s="564"/>
      <c r="F146" s="747" t="s">
        <v>1385</v>
      </c>
      <c r="G146" s="595"/>
      <c r="H146" s="595"/>
      <c r="I146" s="567" t="str">
        <f t="shared" si="16"/>
        <v>No hay ejecución</v>
      </c>
      <c r="J146" s="568" t="str">
        <f t="shared" si="17"/>
        <v>NA</v>
      </c>
      <c r="K146" s="595"/>
      <c r="L146" s="581"/>
      <c r="M146" s="579"/>
      <c r="N146" s="572"/>
      <c r="O146" s="582"/>
      <c r="P146" s="581"/>
      <c r="Q146" s="579"/>
      <c r="R146" s="572"/>
      <c r="S146" s="582"/>
      <c r="T146" s="583"/>
      <c r="U146" s="579"/>
      <c r="V146" s="572"/>
      <c r="W146" s="582"/>
      <c r="X146" s="575"/>
      <c r="Y146" s="580"/>
      <c r="Z146" s="580"/>
      <c r="AA146" s="567" t="str">
        <f t="shared" si="18"/>
        <v>No hay ejecución</v>
      </c>
      <c r="AB146" s="568" t="str">
        <f t="shared" si="19"/>
        <v>NA</v>
      </c>
      <c r="AC146" s="575"/>
      <c r="AD146" s="575"/>
      <c r="AE146" s="575"/>
      <c r="AF146" s="567" t="str">
        <f t="shared" si="20"/>
        <v>No hay ejecución</v>
      </c>
      <c r="AG146" s="568" t="str">
        <f t="shared" si="21"/>
        <v>NA</v>
      </c>
      <c r="AH146" s="575"/>
      <c r="AI146" s="739">
        <v>1</v>
      </c>
      <c r="AJ146" s="739">
        <v>1</v>
      </c>
      <c r="AK146" s="740">
        <f t="shared" si="22"/>
        <v>1</v>
      </c>
      <c r="AL146" s="741" t="str">
        <f t="shared" si="23"/>
        <v>De acuerdo con lo programado</v>
      </c>
      <c r="AM146" s="742" t="s">
        <v>1840</v>
      </c>
      <c r="AN146" s="575"/>
      <c r="AO146" s="575"/>
      <c r="AP146" s="575"/>
    </row>
    <row r="147" spans="1:42" ht="35.25" customHeight="1" thickTop="1" thickBot="1">
      <c r="A147" s="563">
        <v>25.2</v>
      </c>
      <c r="B147" s="564"/>
      <c r="C147" s="564"/>
      <c r="D147" s="564"/>
      <c r="E147" s="564"/>
      <c r="F147" s="747" t="s">
        <v>1386</v>
      </c>
      <c r="G147" s="595"/>
      <c r="H147" s="595"/>
      <c r="I147" s="567" t="str">
        <f t="shared" si="16"/>
        <v>No hay ejecución</v>
      </c>
      <c r="J147" s="568" t="str">
        <f t="shared" si="17"/>
        <v>NA</v>
      </c>
      <c r="K147" s="595"/>
      <c r="L147" s="581"/>
      <c r="M147" s="579"/>
      <c r="N147" s="572"/>
      <c r="O147" s="582"/>
      <c r="P147" s="581"/>
      <c r="Q147" s="579"/>
      <c r="R147" s="572"/>
      <c r="S147" s="582"/>
      <c r="T147" s="583"/>
      <c r="U147" s="579"/>
      <c r="V147" s="572"/>
      <c r="W147" s="582"/>
      <c r="X147" s="575"/>
      <c r="Y147" s="580"/>
      <c r="Z147" s="580"/>
      <c r="AA147" s="567" t="str">
        <f t="shared" si="18"/>
        <v>No hay ejecución</v>
      </c>
      <c r="AB147" s="568" t="str">
        <f t="shared" si="19"/>
        <v>NA</v>
      </c>
      <c r="AC147" s="575"/>
      <c r="AD147" s="575"/>
      <c r="AE147" s="575"/>
      <c r="AF147" s="567" t="str">
        <f t="shared" si="20"/>
        <v>No hay ejecución</v>
      </c>
      <c r="AG147" s="568" t="str">
        <f t="shared" si="21"/>
        <v>NA</v>
      </c>
      <c r="AH147" s="575"/>
      <c r="AI147" s="739">
        <v>0</v>
      </c>
      <c r="AJ147" s="739">
        <v>0</v>
      </c>
      <c r="AK147" s="740" t="str">
        <f t="shared" si="22"/>
        <v>No hay Programación</v>
      </c>
      <c r="AL147" s="741" t="str">
        <f t="shared" si="23"/>
        <v>De acuerdo con lo programado</v>
      </c>
      <c r="AM147" s="739"/>
      <c r="AN147" s="575"/>
      <c r="AO147" s="575"/>
      <c r="AP147" s="575"/>
    </row>
    <row r="148" spans="1:42" ht="35.25" customHeight="1" thickTop="1" thickBot="1">
      <c r="A148" s="563">
        <v>25.3</v>
      </c>
      <c r="B148" s="564"/>
      <c r="C148" s="564"/>
      <c r="D148" s="564"/>
      <c r="E148" s="564"/>
      <c r="F148" s="747" t="s">
        <v>1387</v>
      </c>
      <c r="G148" s="595"/>
      <c r="H148" s="595"/>
      <c r="I148" s="567" t="str">
        <f t="shared" si="16"/>
        <v>No hay ejecución</v>
      </c>
      <c r="J148" s="568" t="str">
        <f t="shared" si="17"/>
        <v>NA</v>
      </c>
      <c r="K148" s="595"/>
      <c r="L148" s="581"/>
      <c r="M148" s="579"/>
      <c r="N148" s="572"/>
      <c r="O148" s="582"/>
      <c r="P148" s="581"/>
      <c r="Q148" s="579"/>
      <c r="R148" s="572"/>
      <c r="S148" s="582"/>
      <c r="T148" s="583"/>
      <c r="U148" s="579"/>
      <c r="V148" s="572"/>
      <c r="W148" s="582"/>
      <c r="X148" s="575"/>
      <c r="Y148" s="580"/>
      <c r="Z148" s="580"/>
      <c r="AA148" s="567" t="str">
        <f t="shared" si="18"/>
        <v>No hay ejecución</v>
      </c>
      <c r="AB148" s="568" t="str">
        <f t="shared" si="19"/>
        <v>NA</v>
      </c>
      <c r="AC148" s="575"/>
      <c r="AD148" s="575"/>
      <c r="AE148" s="575"/>
      <c r="AF148" s="567" t="str">
        <f t="shared" si="20"/>
        <v>No hay ejecución</v>
      </c>
      <c r="AG148" s="568" t="str">
        <f t="shared" si="21"/>
        <v>NA</v>
      </c>
      <c r="AH148" s="575"/>
      <c r="AI148" s="739">
        <v>29</v>
      </c>
      <c r="AJ148" s="739">
        <v>29</v>
      </c>
      <c r="AK148" s="740">
        <f t="shared" si="22"/>
        <v>1</v>
      </c>
      <c r="AL148" s="741" t="str">
        <f t="shared" si="23"/>
        <v>De acuerdo con lo programado</v>
      </c>
      <c r="AM148" s="739"/>
      <c r="AN148" s="575"/>
      <c r="AO148" s="575"/>
      <c r="AP148" s="575"/>
    </row>
    <row r="149" spans="1:42" ht="35.25" customHeight="1" thickTop="1" thickBot="1">
      <c r="A149" s="563">
        <v>26</v>
      </c>
      <c r="B149" s="564"/>
      <c r="C149" s="564"/>
      <c r="D149" s="564"/>
      <c r="E149" s="564"/>
      <c r="F149" s="748" t="s">
        <v>1388</v>
      </c>
      <c r="G149" s="597"/>
      <c r="H149" s="597"/>
      <c r="I149" s="567" t="str">
        <f t="shared" si="16"/>
        <v>No hay ejecución</v>
      </c>
      <c r="J149" s="568" t="str">
        <f t="shared" si="17"/>
        <v>NA</v>
      </c>
      <c r="K149" s="631"/>
      <c r="L149" s="575"/>
      <c r="M149" s="575"/>
      <c r="N149" s="575"/>
      <c r="O149" s="575"/>
      <c r="P149" s="575"/>
      <c r="Q149" s="575"/>
      <c r="R149" s="575"/>
      <c r="S149" s="575"/>
      <c r="T149" s="575"/>
      <c r="U149" s="575"/>
      <c r="V149" s="575"/>
      <c r="W149" s="575"/>
      <c r="X149" s="575"/>
      <c r="Y149" s="580"/>
      <c r="Z149" s="580"/>
      <c r="AA149" s="567" t="str">
        <f t="shared" si="18"/>
        <v>No hay ejecución</v>
      </c>
      <c r="AB149" s="568" t="str">
        <f t="shared" si="19"/>
        <v>NA</v>
      </c>
      <c r="AC149" s="575"/>
      <c r="AD149" s="575"/>
      <c r="AE149" s="575"/>
      <c r="AF149" s="567" t="str">
        <f t="shared" si="20"/>
        <v>No hay ejecución</v>
      </c>
      <c r="AG149" s="568" t="str">
        <f t="shared" si="21"/>
        <v>NA</v>
      </c>
      <c r="AH149" s="575"/>
      <c r="AI149" s="739"/>
      <c r="AJ149" s="739"/>
      <c r="AK149" s="740" t="str">
        <f t="shared" si="22"/>
        <v>No hay ejecución</v>
      </c>
      <c r="AL149" s="741" t="str">
        <f t="shared" si="23"/>
        <v>NA</v>
      </c>
      <c r="AM149" s="739"/>
      <c r="AN149" s="575"/>
      <c r="AO149" s="575"/>
      <c r="AP149" s="575"/>
    </row>
    <row r="150" spans="1:42" ht="35.25" customHeight="1" thickTop="1" thickBot="1">
      <c r="A150" s="563">
        <v>26.1</v>
      </c>
      <c r="B150" s="564"/>
      <c r="C150" s="564"/>
      <c r="D150" s="564"/>
      <c r="E150" s="564"/>
      <c r="F150" s="749" t="s">
        <v>1389</v>
      </c>
      <c r="G150" s="600"/>
      <c r="H150" s="600"/>
      <c r="I150" s="567" t="str">
        <f t="shared" si="16"/>
        <v>No hay ejecución</v>
      </c>
      <c r="J150" s="568" t="str">
        <f t="shared" si="17"/>
        <v>NA</v>
      </c>
      <c r="K150" s="632"/>
      <c r="L150" s="575"/>
      <c r="M150" s="575"/>
      <c r="N150" s="575"/>
      <c r="O150" s="575"/>
      <c r="P150" s="575"/>
      <c r="Q150" s="575"/>
      <c r="R150" s="575"/>
      <c r="S150" s="575"/>
      <c r="T150" s="575"/>
      <c r="U150" s="575"/>
      <c r="V150" s="575"/>
      <c r="W150" s="575"/>
      <c r="X150" s="575"/>
      <c r="Y150" s="580">
        <v>2</v>
      </c>
      <c r="Z150" s="580">
        <v>2</v>
      </c>
      <c r="AA150" s="567">
        <f t="shared" si="18"/>
        <v>1</v>
      </c>
      <c r="AB150" s="568" t="str">
        <f t="shared" si="19"/>
        <v>De acuerdo con lo programado</v>
      </c>
      <c r="AC150" s="575"/>
      <c r="AD150" s="575"/>
      <c r="AE150" s="575"/>
      <c r="AF150" s="567" t="str">
        <f t="shared" si="20"/>
        <v>No hay ejecución</v>
      </c>
      <c r="AG150" s="568" t="str">
        <f t="shared" si="21"/>
        <v>NA</v>
      </c>
      <c r="AH150" s="575"/>
      <c r="AI150" s="739">
        <v>13</v>
      </c>
      <c r="AJ150" s="739">
        <v>13</v>
      </c>
      <c r="AK150" s="740">
        <f t="shared" si="22"/>
        <v>1</v>
      </c>
      <c r="AL150" s="741" t="str">
        <f t="shared" si="23"/>
        <v>De acuerdo con lo programado</v>
      </c>
      <c r="AM150" s="739"/>
      <c r="AN150" s="575"/>
      <c r="AO150" s="575"/>
      <c r="AP150" s="575"/>
    </row>
    <row r="151" spans="1:42" ht="35.25" customHeight="1" thickTop="1" thickBot="1">
      <c r="A151" s="563">
        <v>26.2</v>
      </c>
      <c r="B151" s="564"/>
      <c r="C151" s="564"/>
      <c r="D151" s="564"/>
      <c r="E151" s="564"/>
      <c r="F151" s="749" t="s">
        <v>1390</v>
      </c>
      <c r="G151" s="600"/>
      <c r="H151" s="600"/>
      <c r="I151" s="567" t="str">
        <f t="shared" si="16"/>
        <v>No hay ejecución</v>
      </c>
      <c r="J151" s="568" t="str">
        <f t="shared" si="17"/>
        <v>NA</v>
      </c>
      <c r="K151" s="632"/>
      <c r="L151" s="575"/>
      <c r="M151" s="575"/>
      <c r="N151" s="575"/>
      <c r="O151" s="575"/>
      <c r="P151" s="575"/>
      <c r="Q151" s="575"/>
      <c r="R151" s="575"/>
      <c r="S151" s="575"/>
      <c r="T151" s="575"/>
      <c r="U151" s="575"/>
      <c r="V151" s="575"/>
      <c r="W151" s="575"/>
      <c r="X151" s="575"/>
      <c r="Y151" s="580"/>
      <c r="Z151" s="580"/>
      <c r="AA151" s="567" t="str">
        <f t="shared" si="18"/>
        <v>No hay ejecución</v>
      </c>
      <c r="AB151" s="568" t="str">
        <f t="shared" si="19"/>
        <v>NA</v>
      </c>
      <c r="AC151" s="575"/>
      <c r="AD151" s="575"/>
      <c r="AE151" s="575"/>
      <c r="AF151" s="567" t="str">
        <f t="shared" si="20"/>
        <v>No hay ejecución</v>
      </c>
      <c r="AG151" s="568" t="str">
        <f t="shared" si="21"/>
        <v>NA</v>
      </c>
      <c r="AH151" s="575"/>
      <c r="AI151" s="739">
        <v>0</v>
      </c>
      <c r="AJ151" s="739">
        <v>0</v>
      </c>
      <c r="AK151" s="740" t="str">
        <f t="shared" si="22"/>
        <v>No hay Programación</v>
      </c>
      <c r="AL151" s="741" t="str">
        <f t="shared" si="23"/>
        <v>De acuerdo con lo programado</v>
      </c>
      <c r="AM151" s="739"/>
      <c r="AN151" s="575"/>
      <c r="AO151" s="575"/>
      <c r="AP151" s="575"/>
    </row>
    <row r="152" spans="1:42" ht="35.25" customHeight="1" thickTop="1" thickBot="1">
      <c r="A152" s="563">
        <v>26.3</v>
      </c>
      <c r="B152" s="564"/>
      <c r="C152" s="564"/>
      <c r="D152" s="564"/>
      <c r="E152" s="564"/>
      <c r="F152" s="749" t="s">
        <v>1391</v>
      </c>
      <c r="G152" s="600"/>
      <c r="H152" s="600"/>
      <c r="I152" s="567" t="str">
        <f t="shared" si="16"/>
        <v>No hay ejecución</v>
      </c>
      <c r="J152" s="568" t="str">
        <f t="shared" si="17"/>
        <v>NA</v>
      </c>
      <c r="K152" s="632"/>
      <c r="L152" s="575"/>
      <c r="M152" s="575"/>
      <c r="N152" s="575"/>
      <c r="O152" s="575"/>
      <c r="P152" s="575"/>
      <c r="Q152" s="575"/>
      <c r="R152" s="575"/>
      <c r="S152" s="575"/>
      <c r="T152" s="575"/>
      <c r="U152" s="575"/>
      <c r="V152" s="575"/>
      <c r="W152" s="575"/>
      <c r="X152" s="575"/>
      <c r="Y152" s="580">
        <v>2</v>
      </c>
      <c r="Z152" s="580">
        <v>2</v>
      </c>
      <c r="AA152" s="567">
        <f t="shared" si="18"/>
        <v>1</v>
      </c>
      <c r="AB152" s="568" t="str">
        <f t="shared" si="19"/>
        <v>De acuerdo con lo programado</v>
      </c>
      <c r="AC152" s="575"/>
      <c r="AD152" s="575"/>
      <c r="AE152" s="575"/>
      <c r="AF152" s="567" t="str">
        <f t="shared" si="20"/>
        <v>No hay ejecución</v>
      </c>
      <c r="AG152" s="568" t="str">
        <f t="shared" si="21"/>
        <v>NA</v>
      </c>
      <c r="AH152" s="575"/>
      <c r="AI152" s="739">
        <v>2</v>
      </c>
      <c r="AJ152" s="739">
        <v>2</v>
      </c>
      <c r="AK152" s="740">
        <f t="shared" si="22"/>
        <v>1</v>
      </c>
      <c r="AL152" s="741" t="str">
        <f t="shared" si="23"/>
        <v>De acuerdo con lo programado</v>
      </c>
      <c r="AM152" s="739" t="s">
        <v>1841</v>
      </c>
      <c r="AN152" s="575"/>
      <c r="AO152" s="575"/>
      <c r="AP152" s="575"/>
    </row>
    <row r="153" spans="1:42" ht="35.25" customHeight="1" thickTop="1" thickBot="1">
      <c r="A153" s="563">
        <v>26.4</v>
      </c>
      <c r="B153" s="564"/>
      <c r="C153" s="564"/>
      <c r="D153" s="564"/>
      <c r="E153" s="564"/>
      <c r="F153" s="749" t="s">
        <v>1392</v>
      </c>
      <c r="G153" s="600"/>
      <c r="H153" s="600"/>
      <c r="I153" s="567" t="str">
        <f t="shared" si="16"/>
        <v>No hay ejecución</v>
      </c>
      <c r="J153" s="568" t="str">
        <f t="shared" si="17"/>
        <v>NA</v>
      </c>
      <c r="K153" s="632"/>
      <c r="L153" s="575"/>
      <c r="M153" s="575"/>
      <c r="N153" s="575"/>
      <c r="O153" s="575"/>
      <c r="P153" s="575"/>
      <c r="Q153" s="575"/>
      <c r="R153" s="575"/>
      <c r="S153" s="575"/>
      <c r="T153" s="575"/>
      <c r="U153" s="575"/>
      <c r="V153" s="575"/>
      <c r="W153" s="575"/>
      <c r="X153" s="575"/>
      <c r="Y153" s="580"/>
      <c r="Z153" s="580"/>
      <c r="AA153" s="567" t="str">
        <f t="shared" si="18"/>
        <v>No hay ejecución</v>
      </c>
      <c r="AB153" s="568" t="str">
        <f t="shared" si="19"/>
        <v>NA</v>
      </c>
      <c r="AC153" s="575"/>
      <c r="AD153" s="575"/>
      <c r="AE153" s="575"/>
      <c r="AF153" s="567" t="str">
        <f t="shared" si="20"/>
        <v>No hay ejecución</v>
      </c>
      <c r="AG153" s="568" t="str">
        <f t="shared" si="21"/>
        <v>NA</v>
      </c>
      <c r="AH153" s="575"/>
      <c r="AI153" s="739">
        <v>0</v>
      </c>
      <c r="AJ153" s="739">
        <v>0</v>
      </c>
      <c r="AK153" s="740" t="str">
        <f t="shared" si="22"/>
        <v>No hay Programación</v>
      </c>
      <c r="AL153" s="741" t="str">
        <f t="shared" si="23"/>
        <v>De acuerdo con lo programado</v>
      </c>
      <c r="AM153" s="739"/>
      <c r="AN153" s="575"/>
      <c r="AO153" s="575"/>
      <c r="AP153" s="575"/>
    </row>
    <row r="154" spans="1:42" ht="35.25" customHeight="1" thickTop="1" thickBot="1">
      <c r="A154" s="563">
        <v>26.5</v>
      </c>
      <c r="B154" s="564"/>
      <c r="C154" s="564"/>
      <c r="D154" s="564"/>
      <c r="E154" s="564"/>
      <c r="F154" s="749" t="s">
        <v>1393</v>
      </c>
      <c r="G154" s="600"/>
      <c r="H154" s="600"/>
      <c r="I154" s="567" t="str">
        <f t="shared" si="16"/>
        <v>No hay ejecución</v>
      </c>
      <c r="J154" s="568" t="str">
        <f t="shared" si="17"/>
        <v>NA</v>
      </c>
      <c r="K154" s="632"/>
      <c r="L154" s="575"/>
      <c r="M154" s="575"/>
      <c r="N154" s="575"/>
      <c r="O154" s="575"/>
      <c r="P154" s="575"/>
      <c r="Q154" s="575"/>
      <c r="R154" s="575"/>
      <c r="S154" s="575"/>
      <c r="T154" s="575"/>
      <c r="U154" s="575"/>
      <c r="V154" s="575"/>
      <c r="W154" s="575"/>
      <c r="X154" s="575"/>
      <c r="Y154" s="580"/>
      <c r="Z154" s="580"/>
      <c r="AA154" s="567" t="str">
        <f t="shared" si="18"/>
        <v>No hay ejecución</v>
      </c>
      <c r="AB154" s="568" t="str">
        <f t="shared" si="19"/>
        <v>NA</v>
      </c>
      <c r="AC154" s="575"/>
      <c r="AD154" s="575"/>
      <c r="AE154" s="575"/>
      <c r="AF154" s="567" t="str">
        <f t="shared" si="20"/>
        <v>No hay ejecución</v>
      </c>
      <c r="AG154" s="568" t="str">
        <f t="shared" si="21"/>
        <v>NA</v>
      </c>
      <c r="AH154" s="575"/>
      <c r="AI154" s="739">
        <v>0</v>
      </c>
      <c r="AJ154" s="739">
        <v>0</v>
      </c>
      <c r="AK154" s="740" t="str">
        <f t="shared" si="22"/>
        <v>No hay Programación</v>
      </c>
      <c r="AL154" s="741" t="str">
        <f t="shared" si="23"/>
        <v>De acuerdo con lo programado</v>
      </c>
      <c r="AM154" s="739"/>
      <c r="AN154" s="575"/>
      <c r="AO154" s="575"/>
      <c r="AP154" s="575"/>
    </row>
    <row r="155" spans="1:42" ht="35.25" customHeight="1" thickTop="1" thickBot="1">
      <c r="A155" s="563">
        <v>26.6</v>
      </c>
      <c r="B155" s="564"/>
      <c r="C155" s="564"/>
      <c r="D155" s="564"/>
      <c r="E155" s="564"/>
      <c r="F155" s="749" t="s">
        <v>1394</v>
      </c>
      <c r="G155" s="600"/>
      <c r="H155" s="600"/>
      <c r="I155" s="567" t="str">
        <f t="shared" si="16"/>
        <v>No hay ejecución</v>
      </c>
      <c r="J155" s="568" t="str">
        <f t="shared" si="17"/>
        <v>NA</v>
      </c>
      <c r="K155" s="632"/>
      <c r="L155" s="575"/>
      <c r="M155" s="575"/>
      <c r="N155" s="575"/>
      <c r="O155" s="575"/>
      <c r="P155" s="575"/>
      <c r="Q155" s="575"/>
      <c r="R155" s="575"/>
      <c r="S155" s="575"/>
      <c r="T155" s="575"/>
      <c r="U155" s="575"/>
      <c r="V155" s="575"/>
      <c r="W155" s="575"/>
      <c r="X155" s="575"/>
      <c r="Y155" s="580"/>
      <c r="Z155" s="580"/>
      <c r="AA155" s="567" t="str">
        <f t="shared" si="18"/>
        <v>No hay ejecución</v>
      </c>
      <c r="AB155" s="568" t="str">
        <f t="shared" si="19"/>
        <v>NA</v>
      </c>
      <c r="AC155" s="575"/>
      <c r="AD155" s="575"/>
      <c r="AE155" s="575"/>
      <c r="AF155" s="567" t="str">
        <f t="shared" si="20"/>
        <v>No hay ejecución</v>
      </c>
      <c r="AG155" s="568" t="str">
        <f t="shared" si="21"/>
        <v>NA</v>
      </c>
      <c r="AH155" s="575"/>
      <c r="AI155" s="739">
        <v>0</v>
      </c>
      <c r="AJ155" s="739">
        <v>0</v>
      </c>
      <c r="AK155" s="740" t="str">
        <f t="shared" si="22"/>
        <v>No hay Programación</v>
      </c>
      <c r="AL155" s="741" t="str">
        <f t="shared" si="23"/>
        <v>De acuerdo con lo programado</v>
      </c>
      <c r="AM155" s="739"/>
      <c r="AN155" s="575"/>
      <c r="AO155" s="575"/>
      <c r="AP155" s="575"/>
    </row>
    <row r="156" spans="1:42" ht="35.25" customHeight="1" thickTop="1" thickBot="1">
      <c r="A156" s="563">
        <v>26.7</v>
      </c>
      <c r="B156" s="564"/>
      <c r="C156" s="564"/>
      <c r="D156" s="564"/>
      <c r="E156" s="564"/>
      <c r="F156" s="749" t="s">
        <v>1395</v>
      </c>
      <c r="G156" s="600"/>
      <c r="H156" s="600"/>
      <c r="I156" s="567" t="str">
        <f t="shared" si="16"/>
        <v>No hay ejecución</v>
      </c>
      <c r="J156" s="568" t="str">
        <f t="shared" si="17"/>
        <v>NA</v>
      </c>
      <c r="K156" s="632"/>
      <c r="L156" s="575"/>
      <c r="M156" s="575"/>
      <c r="N156" s="575"/>
      <c r="O156" s="575"/>
      <c r="P156" s="575"/>
      <c r="Q156" s="575"/>
      <c r="R156" s="575"/>
      <c r="S156" s="575"/>
      <c r="T156" s="575"/>
      <c r="U156" s="575"/>
      <c r="V156" s="575"/>
      <c r="W156" s="575"/>
      <c r="X156" s="575"/>
      <c r="Y156" s="580"/>
      <c r="Z156" s="580"/>
      <c r="AA156" s="567" t="str">
        <f t="shared" si="18"/>
        <v>No hay ejecución</v>
      </c>
      <c r="AB156" s="568" t="str">
        <f t="shared" si="19"/>
        <v>NA</v>
      </c>
      <c r="AC156" s="575"/>
      <c r="AD156" s="575"/>
      <c r="AE156" s="575"/>
      <c r="AF156" s="567" t="str">
        <f t="shared" si="20"/>
        <v>No hay ejecución</v>
      </c>
      <c r="AG156" s="568" t="str">
        <f t="shared" si="21"/>
        <v>NA</v>
      </c>
      <c r="AH156" s="575"/>
      <c r="AI156" s="739">
        <v>0</v>
      </c>
      <c r="AJ156" s="739">
        <v>0</v>
      </c>
      <c r="AK156" s="740" t="str">
        <f t="shared" si="22"/>
        <v>No hay Programación</v>
      </c>
      <c r="AL156" s="741" t="str">
        <f t="shared" si="23"/>
        <v>De acuerdo con lo programado</v>
      </c>
      <c r="AM156" s="739"/>
      <c r="AN156" s="575"/>
      <c r="AO156" s="575"/>
      <c r="AP156" s="575"/>
    </row>
    <row r="157" spans="1:42" ht="35.25" customHeight="1" thickTop="1" thickBot="1">
      <c r="A157" s="563">
        <v>26.8</v>
      </c>
      <c r="B157" s="564"/>
      <c r="C157" s="564"/>
      <c r="D157" s="564"/>
      <c r="E157" s="564"/>
      <c r="F157" s="749" t="s">
        <v>1396</v>
      </c>
      <c r="G157" s="600"/>
      <c r="H157" s="600"/>
      <c r="I157" s="567" t="str">
        <f t="shared" si="16"/>
        <v>No hay ejecución</v>
      </c>
      <c r="J157" s="568" t="str">
        <f t="shared" si="17"/>
        <v>NA</v>
      </c>
      <c r="K157" s="632"/>
      <c r="L157" s="575"/>
      <c r="M157" s="575"/>
      <c r="N157" s="575"/>
      <c r="O157" s="575"/>
      <c r="P157" s="575"/>
      <c r="Q157" s="575"/>
      <c r="R157" s="575"/>
      <c r="S157" s="575"/>
      <c r="T157" s="575"/>
      <c r="U157" s="575"/>
      <c r="V157" s="575"/>
      <c r="W157" s="575"/>
      <c r="X157" s="575"/>
      <c r="Y157" s="580"/>
      <c r="Z157" s="580"/>
      <c r="AA157" s="567" t="str">
        <f t="shared" si="18"/>
        <v>No hay ejecución</v>
      </c>
      <c r="AB157" s="568" t="str">
        <f t="shared" si="19"/>
        <v>NA</v>
      </c>
      <c r="AC157" s="575"/>
      <c r="AD157" s="575"/>
      <c r="AE157" s="575"/>
      <c r="AF157" s="567" t="str">
        <f t="shared" si="20"/>
        <v>No hay ejecución</v>
      </c>
      <c r="AG157" s="568" t="str">
        <f t="shared" si="21"/>
        <v>NA</v>
      </c>
      <c r="AH157" s="575"/>
      <c r="AI157" s="739">
        <v>0</v>
      </c>
      <c r="AJ157" s="739">
        <v>0</v>
      </c>
      <c r="AK157" s="740" t="str">
        <f t="shared" si="22"/>
        <v>No hay Programación</v>
      </c>
      <c r="AL157" s="741" t="str">
        <f t="shared" si="23"/>
        <v>De acuerdo con lo programado</v>
      </c>
      <c r="AM157" s="739"/>
      <c r="AN157" s="575"/>
      <c r="AO157" s="575"/>
      <c r="AP157" s="575"/>
    </row>
    <row r="158" spans="1:42" ht="35.25" customHeight="1" thickTop="1" thickBot="1">
      <c r="A158" s="563">
        <v>26.9</v>
      </c>
      <c r="B158" s="564"/>
      <c r="C158" s="564"/>
      <c r="D158" s="564"/>
      <c r="E158" s="564"/>
      <c r="F158" s="749" t="s">
        <v>1397</v>
      </c>
      <c r="G158" s="600"/>
      <c r="H158" s="600"/>
      <c r="I158" s="567" t="str">
        <f t="shared" si="16"/>
        <v>No hay ejecución</v>
      </c>
      <c r="J158" s="568" t="str">
        <f t="shared" si="17"/>
        <v>NA</v>
      </c>
      <c r="K158" s="632"/>
      <c r="L158" s="575"/>
      <c r="M158" s="575"/>
      <c r="N158" s="575"/>
      <c r="O158" s="575"/>
      <c r="P158" s="575"/>
      <c r="Q158" s="575"/>
      <c r="R158" s="575"/>
      <c r="S158" s="575"/>
      <c r="T158" s="575"/>
      <c r="U158" s="575"/>
      <c r="V158" s="575"/>
      <c r="W158" s="575"/>
      <c r="X158" s="575"/>
      <c r="Y158" s="580"/>
      <c r="Z158" s="580"/>
      <c r="AA158" s="567" t="str">
        <f t="shared" si="18"/>
        <v>No hay ejecución</v>
      </c>
      <c r="AB158" s="568" t="str">
        <f t="shared" si="19"/>
        <v>NA</v>
      </c>
      <c r="AC158" s="575"/>
      <c r="AD158" s="575"/>
      <c r="AE158" s="575"/>
      <c r="AF158" s="567" t="str">
        <f t="shared" si="20"/>
        <v>No hay ejecución</v>
      </c>
      <c r="AG158" s="568" t="str">
        <f t="shared" si="21"/>
        <v>NA</v>
      </c>
      <c r="AH158" s="575"/>
      <c r="AI158" s="739">
        <v>0</v>
      </c>
      <c r="AJ158" s="739">
        <v>0</v>
      </c>
      <c r="AK158" s="740" t="str">
        <f t="shared" si="22"/>
        <v>No hay Programación</v>
      </c>
      <c r="AL158" s="741" t="str">
        <f t="shared" si="23"/>
        <v>De acuerdo con lo programado</v>
      </c>
      <c r="AM158" s="739"/>
      <c r="AN158" s="575"/>
      <c r="AO158" s="575"/>
      <c r="AP158" s="575"/>
    </row>
    <row r="159" spans="1:42" ht="35.25" customHeight="1" thickTop="1" thickBot="1">
      <c r="A159" s="593">
        <v>26.1</v>
      </c>
      <c r="B159" s="564"/>
      <c r="C159" s="564"/>
      <c r="D159" s="564"/>
      <c r="E159" s="564"/>
      <c r="F159" s="749" t="s">
        <v>1398</v>
      </c>
      <c r="G159" s="600"/>
      <c r="H159" s="600"/>
      <c r="I159" s="567" t="str">
        <f t="shared" si="16"/>
        <v>No hay ejecución</v>
      </c>
      <c r="J159" s="568" t="str">
        <f t="shared" si="17"/>
        <v>NA</v>
      </c>
      <c r="K159" s="632"/>
      <c r="L159" s="575"/>
      <c r="M159" s="575"/>
      <c r="N159" s="575"/>
      <c r="O159" s="575"/>
      <c r="P159" s="575"/>
      <c r="Q159" s="575"/>
      <c r="R159" s="575"/>
      <c r="S159" s="575"/>
      <c r="T159" s="575"/>
      <c r="U159" s="575"/>
      <c r="V159" s="575"/>
      <c r="W159" s="575"/>
      <c r="X159" s="575"/>
      <c r="Y159" s="580"/>
      <c r="Z159" s="580"/>
      <c r="AA159" s="567" t="str">
        <f t="shared" si="18"/>
        <v>No hay ejecución</v>
      </c>
      <c r="AB159" s="568" t="str">
        <f t="shared" si="19"/>
        <v>NA</v>
      </c>
      <c r="AC159" s="575"/>
      <c r="AD159" s="575"/>
      <c r="AE159" s="575"/>
      <c r="AF159" s="567" t="str">
        <f t="shared" si="20"/>
        <v>No hay ejecución</v>
      </c>
      <c r="AG159" s="568" t="str">
        <f t="shared" si="21"/>
        <v>NA</v>
      </c>
      <c r="AH159" s="575"/>
      <c r="AI159" s="739">
        <v>0</v>
      </c>
      <c r="AJ159" s="739">
        <v>0</v>
      </c>
      <c r="AK159" s="740" t="str">
        <f t="shared" si="22"/>
        <v>No hay Programación</v>
      </c>
      <c r="AL159" s="741" t="str">
        <f t="shared" si="23"/>
        <v>De acuerdo con lo programado</v>
      </c>
      <c r="AM159" s="739"/>
      <c r="AN159" s="575"/>
      <c r="AO159" s="575"/>
      <c r="AP159" s="575"/>
    </row>
    <row r="160" spans="1:42" ht="35.25" customHeight="1" thickTop="1" thickBot="1">
      <c r="A160" s="563">
        <v>26.11</v>
      </c>
      <c r="B160" s="564"/>
      <c r="C160" s="564"/>
      <c r="D160" s="564"/>
      <c r="E160" s="564"/>
      <c r="F160" s="749" t="s">
        <v>1399</v>
      </c>
      <c r="G160" s="600"/>
      <c r="H160" s="600"/>
      <c r="I160" s="567" t="str">
        <f t="shared" si="16"/>
        <v>No hay ejecución</v>
      </c>
      <c r="J160" s="568" t="str">
        <f t="shared" si="17"/>
        <v>NA</v>
      </c>
      <c r="K160" s="632"/>
      <c r="L160" s="575"/>
      <c r="M160" s="575"/>
      <c r="N160" s="575"/>
      <c r="O160" s="575"/>
      <c r="P160" s="575"/>
      <c r="Q160" s="575"/>
      <c r="R160" s="575"/>
      <c r="S160" s="575"/>
      <c r="T160" s="575"/>
      <c r="U160" s="575"/>
      <c r="V160" s="575"/>
      <c r="W160" s="575"/>
      <c r="X160" s="575"/>
      <c r="Y160" s="580"/>
      <c r="Z160" s="580"/>
      <c r="AA160" s="567" t="str">
        <f t="shared" si="18"/>
        <v>No hay ejecución</v>
      </c>
      <c r="AB160" s="568" t="str">
        <f t="shared" si="19"/>
        <v>NA</v>
      </c>
      <c r="AC160" s="575"/>
      <c r="AD160" s="575"/>
      <c r="AE160" s="575"/>
      <c r="AF160" s="567" t="str">
        <f t="shared" si="20"/>
        <v>No hay ejecución</v>
      </c>
      <c r="AG160" s="568" t="str">
        <f t="shared" si="21"/>
        <v>NA</v>
      </c>
      <c r="AH160" s="575"/>
      <c r="AI160" s="739">
        <v>0</v>
      </c>
      <c r="AJ160" s="739">
        <v>0</v>
      </c>
      <c r="AK160" s="740" t="str">
        <f t="shared" si="22"/>
        <v>No hay Programación</v>
      </c>
      <c r="AL160" s="741" t="str">
        <f t="shared" si="23"/>
        <v>De acuerdo con lo programado</v>
      </c>
      <c r="AM160" s="739"/>
      <c r="AN160" s="575"/>
      <c r="AO160" s="575"/>
      <c r="AP160" s="575"/>
    </row>
    <row r="161" spans="1:42" ht="35.25" customHeight="1" thickTop="1" thickBot="1">
      <c r="A161" s="563">
        <v>26.12</v>
      </c>
      <c r="B161" s="564"/>
      <c r="C161" s="564"/>
      <c r="D161" s="564"/>
      <c r="E161" s="564"/>
      <c r="F161" s="749" t="s">
        <v>1400</v>
      </c>
      <c r="G161" s="600"/>
      <c r="H161" s="600"/>
      <c r="I161" s="567" t="str">
        <f t="shared" si="16"/>
        <v>No hay ejecución</v>
      </c>
      <c r="J161" s="568" t="str">
        <f t="shared" si="17"/>
        <v>NA</v>
      </c>
      <c r="K161" s="632"/>
      <c r="L161" s="575"/>
      <c r="M161" s="575"/>
      <c r="N161" s="575"/>
      <c r="O161" s="575"/>
      <c r="P161" s="575"/>
      <c r="Q161" s="575"/>
      <c r="R161" s="575"/>
      <c r="S161" s="575"/>
      <c r="T161" s="575"/>
      <c r="U161" s="575"/>
      <c r="V161" s="575"/>
      <c r="W161" s="575"/>
      <c r="X161" s="575"/>
      <c r="Y161" s="580"/>
      <c r="Z161" s="580"/>
      <c r="AA161" s="567" t="str">
        <f t="shared" si="18"/>
        <v>No hay ejecución</v>
      </c>
      <c r="AB161" s="568" t="str">
        <f t="shared" si="19"/>
        <v>NA</v>
      </c>
      <c r="AC161" s="575"/>
      <c r="AD161" s="575"/>
      <c r="AE161" s="575"/>
      <c r="AF161" s="567" t="str">
        <f t="shared" si="20"/>
        <v>No hay ejecución</v>
      </c>
      <c r="AG161" s="568" t="str">
        <f t="shared" si="21"/>
        <v>NA</v>
      </c>
      <c r="AH161" s="575"/>
      <c r="AI161" s="739">
        <v>6</v>
      </c>
      <c r="AJ161" s="739">
        <v>6</v>
      </c>
      <c r="AK161" s="740">
        <f t="shared" si="22"/>
        <v>1</v>
      </c>
      <c r="AL161" s="741" t="str">
        <f t="shared" si="23"/>
        <v>De acuerdo con lo programado</v>
      </c>
      <c r="AM161" s="739"/>
      <c r="AN161" s="575"/>
      <c r="AO161" s="575"/>
      <c r="AP161" s="575"/>
    </row>
    <row r="162" spans="1:42" ht="35.25" customHeight="1" thickTop="1" thickBot="1">
      <c r="A162" s="563">
        <v>26.13</v>
      </c>
      <c r="B162" s="564"/>
      <c r="C162" s="564"/>
      <c r="D162" s="564"/>
      <c r="E162" s="564"/>
      <c r="F162" s="749" t="s">
        <v>1401</v>
      </c>
      <c r="G162" s="600"/>
      <c r="H162" s="600"/>
      <c r="I162" s="567" t="str">
        <f t="shared" si="16"/>
        <v>No hay ejecución</v>
      </c>
      <c r="J162" s="568" t="str">
        <f t="shared" si="17"/>
        <v>NA</v>
      </c>
      <c r="K162" s="632"/>
      <c r="L162" s="575"/>
      <c r="M162" s="575"/>
      <c r="N162" s="575"/>
      <c r="O162" s="575"/>
      <c r="P162" s="575"/>
      <c r="Q162" s="575"/>
      <c r="R162" s="575"/>
      <c r="S162" s="575"/>
      <c r="T162" s="575"/>
      <c r="U162" s="575"/>
      <c r="V162" s="575"/>
      <c r="W162" s="575"/>
      <c r="X162" s="575"/>
      <c r="Y162" s="580"/>
      <c r="Z162" s="580"/>
      <c r="AA162" s="567" t="str">
        <f t="shared" si="18"/>
        <v>No hay ejecución</v>
      </c>
      <c r="AB162" s="568" t="str">
        <f t="shared" si="19"/>
        <v>NA</v>
      </c>
      <c r="AC162" s="575"/>
      <c r="AD162" s="575"/>
      <c r="AE162" s="575"/>
      <c r="AF162" s="567" t="str">
        <f t="shared" si="20"/>
        <v>No hay ejecución</v>
      </c>
      <c r="AG162" s="568" t="str">
        <f t="shared" si="21"/>
        <v>NA</v>
      </c>
      <c r="AH162" s="575"/>
      <c r="AI162" s="739">
        <v>0</v>
      </c>
      <c r="AJ162" s="739">
        <v>0</v>
      </c>
      <c r="AK162" s="740" t="str">
        <f t="shared" si="22"/>
        <v>No hay Programación</v>
      </c>
      <c r="AL162" s="741" t="str">
        <f t="shared" si="23"/>
        <v>De acuerdo con lo programado</v>
      </c>
      <c r="AM162" s="739"/>
      <c r="AN162" s="575"/>
      <c r="AO162" s="575"/>
      <c r="AP162" s="575"/>
    </row>
    <row r="163" spans="1:42" ht="35.25" customHeight="1" thickTop="1" thickBot="1">
      <c r="A163" s="563">
        <v>26.14</v>
      </c>
      <c r="B163" s="564"/>
      <c r="C163" s="564"/>
      <c r="D163" s="564"/>
      <c r="E163" s="564"/>
      <c r="F163" s="749" t="s">
        <v>1402</v>
      </c>
      <c r="G163" s="600"/>
      <c r="H163" s="600"/>
      <c r="I163" s="567" t="str">
        <f t="shared" si="16"/>
        <v>No hay ejecución</v>
      </c>
      <c r="J163" s="568" t="str">
        <f t="shared" si="17"/>
        <v>NA</v>
      </c>
      <c r="K163" s="632"/>
      <c r="L163" s="575"/>
      <c r="M163" s="575"/>
      <c r="N163" s="575"/>
      <c r="O163" s="575"/>
      <c r="P163" s="575"/>
      <c r="Q163" s="575"/>
      <c r="R163" s="575"/>
      <c r="S163" s="575"/>
      <c r="T163" s="575"/>
      <c r="U163" s="575"/>
      <c r="V163" s="575"/>
      <c r="W163" s="575"/>
      <c r="X163" s="575"/>
      <c r="Y163" s="580"/>
      <c r="Z163" s="580"/>
      <c r="AA163" s="567" t="str">
        <f t="shared" si="18"/>
        <v>No hay ejecución</v>
      </c>
      <c r="AB163" s="568" t="str">
        <f t="shared" si="19"/>
        <v>NA</v>
      </c>
      <c r="AC163" s="575"/>
      <c r="AD163" s="575"/>
      <c r="AE163" s="575"/>
      <c r="AF163" s="567" t="str">
        <f t="shared" si="20"/>
        <v>No hay ejecución</v>
      </c>
      <c r="AG163" s="568" t="str">
        <f t="shared" si="21"/>
        <v>NA</v>
      </c>
      <c r="AH163" s="575"/>
      <c r="AI163" s="739">
        <v>0</v>
      </c>
      <c r="AJ163" s="739">
        <v>0</v>
      </c>
      <c r="AK163" s="740" t="str">
        <f t="shared" si="22"/>
        <v>No hay Programación</v>
      </c>
      <c r="AL163" s="741" t="str">
        <f t="shared" si="23"/>
        <v>De acuerdo con lo programado</v>
      </c>
      <c r="AM163" s="739"/>
      <c r="AN163" s="575"/>
      <c r="AO163" s="575"/>
      <c r="AP163" s="575"/>
    </row>
    <row r="164" spans="1:42" ht="35.25" customHeight="1" thickTop="1" thickBot="1">
      <c r="A164" s="563">
        <v>26.15</v>
      </c>
      <c r="B164" s="564"/>
      <c r="C164" s="564"/>
      <c r="D164" s="564"/>
      <c r="E164" s="564"/>
      <c r="F164" s="749" t="s">
        <v>1403</v>
      </c>
      <c r="G164" s="600"/>
      <c r="H164" s="600"/>
      <c r="I164" s="567" t="str">
        <f t="shared" si="16"/>
        <v>No hay ejecución</v>
      </c>
      <c r="J164" s="568" t="str">
        <f t="shared" si="17"/>
        <v>NA</v>
      </c>
      <c r="K164" s="632"/>
      <c r="L164" s="575"/>
      <c r="M164" s="575"/>
      <c r="N164" s="575"/>
      <c r="O164" s="575"/>
      <c r="P164" s="575"/>
      <c r="Q164" s="575"/>
      <c r="R164" s="575"/>
      <c r="S164" s="575"/>
      <c r="T164" s="575"/>
      <c r="U164" s="575"/>
      <c r="V164" s="575"/>
      <c r="W164" s="575"/>
      <c r="X164" s="575"/>
      <c r="Y164" s="580">
        <v>1</v>
      </c>
      <c r="Z164" s="580">
        <v>1</v>
      </c>
      <c r="AA164" s="567">
        <f t="shared" si="18"/>
        <v>1</v>
      </c>
      <c r="AB164" s="568" t="str">
        <f t="shared" si="19"/>
        <v>De acuerdo con lo programado</v>
      </c>
      <c r="AC164" s="575"/>
      <c r="AD164" s="575"/>
      <c r="AE164" s="575"/>
      <c r="AF164" s="567" t="str">
        <f t="shared" si="20"/>
        <v>No hay ejecución</v>
      </c>
      <c r="AG164" s="568" t="str">
        <f t="shared" si="21"/>
        <v>NA</v>
      </c>
      <c r="AH164" s="575"/>
      <c r="AI164" s="739">
        <v>6</v>
      </c>
      <c r="AJ164" s="739">
        <v>6</v>
      </c>
      <c r="AK164" s="740">
        <f t="shared" si="22"/>
        <v>1</v>
      </c>
      <c r="AL164" s="741" t="str">
        <f t="shared" si="23"/>
        <v>De acuerdo con lo programado</v>
      </c>
      <c r="AM164" s="739"/>
      <c r="AN164" s="575"/>
      <c r="AO164" s="575"/>
      <c r="AP164" s="575"/>
    </row>
    <row r="165" spans="1:42" ht="35.25" customHeight="1" thickTop="1" thickBot="1">
      <c r="A165" s="563">
        <v>26.16</v>
      </c>
      <c r="B165" s="564"/>
      <c r="C165" s="564"/>
      <c r="D165" s="564"/>
      <c r="E165" s="564"/>
      <c r="F165" s="749" t="s">
        <v>1404</v>
      </c>
      <c r="G165" s="600">
        <v>1</v>
      </c>
      <c r="H165" s="600">
        <v>1</v>
      </c>
      <c r="I165" s="567">
        <f t="shared" si="16"/>
        <v>1</v>
      </c>
      <c r="J165" s="568" t="str">
        <f t="shared" si="17"/>
        <v>De acuerdo con lo programado</v>
      </c>
      <c r="K165" s="632"/>
      <c r="L165" s="575"/>
      <c r="M165" s="575"/>
      <c r="N165" s="575"/>
      <c r="O165" s="575"/>
      <c r="P165" s="575"/>
      <c r="Q165" s="575"/>
      <c r="R165" s="575"/>
      <c r="S165" s="575"/>
      <c r="T165" s="575"/>
      <c r="U165" s="575"/>
      <c r="V165" s="575"/>
      <c r="W165" s="575"/>
      <c r="X165" s="575"/>
      <c r="Y165" s="580">
        <v>1</v>
      </c>
      <c r="Z165" s="580">
        <v>1</v>
      </c>
      <c r="AA165" s="567">
        <f t="shared" si="18"/>
        <v>1</v>
      </c>
      <c r="AB165" s="568" t="str">
        <f t="shared" si="19"/>
        <v>De acuerdo con lo programado</v>
      </c>
      <c r="AC165" s="575"/>
      <c r="AD165" s="575"/>
      <c r="AE165" s="575"/>
      <c r="AF165" s="567" t="str">
        <f t="shared" si="20"/>
        <v>No hay ejecución</v>
      </c>
      <c r="AG165" s="568" t="str">
        <f t="shared" si="21"/>
        <v>NA</v>
      </c>
      <c r="AH165" s="575"/>
      <c r="AI165" s="739">
        <v>0</v>
      </c>
      <c r="AJ165" s="739">
        <v>0</v>
      </c>
      <c r="AK165" s="740" t="str">
        <f t="shared" si="22"/>
        <v>No hay Programación</v>
      </c>
      <c r="AL165" s="741" t="str">
        <f t="shared" si="23"/>
        <v>De acuerdo con lo programado</v>
      </c>
      <c r="AM165" s="739"/>
      <c r="AN165" s="575"/>
      <c r="AO165" s="575"/>
      <c r="AP165" s="575"/>
    </row>
    <row r="166" spans="1:42" ht="35.25" customHeight="1" thickTop="1" thickBot="1">
      <c r="A166" s="563">
        <v>26.17</v>
      </c>
      <c r="B166" s="564"/>
      <c r="C166" s="564"/>
      <c r="D166" s="564"/>
      <c r="E166" s="564"/>
      <c r="F166" s="749" t="s">
        <v>1405</v>
      </c>
      <c r="G166" s="600"/>
      <c r="H166" s="600"/>
      <c r="I166" s="567" t="str">
        <f t="shared" si="16"/>
        <v>No hay ejecución</v>
      </c>
      <c r="J166" s="568" t="str">
        <f t="shared" si="17"/>
        <v>NA</v>
      </c>
      <c r="K166" s="632"/>
      <c r="L166" s="575"/>
      <c r="M166" s="575"/>
      <c r="N166" s="575"/>
      <c r="O166" s="575"/>
      <c r="P166" s="575"/>
      <c r="Q166" s="575"/>
      <c r="R166" s="575"/>
      <c r="S166" s="575"/>
      <c r="T166" s="575"/>
      <c r="U166" s="575"/>
      <c r="V166" s="575"/>
      <c r="W166" s="575"/>
      <c r="X166" s="575"/>
      <c r="Y166" s="580"/>
      <c r="Z166" s="580"/>
      <c r="AA166" s="567" t="str">
        <f t="shared" si="18"/>
        <v>No hay ejecución</v>
      </c>
      <c r="AB166" s="568" t="str">
        <f t="shared" si="19"/>
        <v>NA</v>
      </c>
      <c r="AC166" s="575"/>
      <c r="AD166" s="575"/>
      <c r="AE166" s="575"/>
      <c r="AF166" s="567" t="str">
        <f t="shared" si="20"/>
        <v>No hay ejecución</v>
      </c>
      <c r="AG166" s="568" t="str">
        <f t="shared" si="21"/>
        <v>NA</v>
      </c>
      <c r="AH166" s="575"/>
      <c r="AI166" s="739">
        <v>2</v>
      </c>
      <c r="AJ166" s="739">
        <v>2</v>
      </c>
      <c r="AK166" s="740">
        <f t="shared" si="22"/>
        <v>1</v>
      </c>
      <c r="AL166" s="741" t="str">
        <f t="shared" si="23"/>
        <v>De acuerdo con lo programado</v>
      </c>
      <c r="AM166" s="739"/>
      <c r="AN166" s="575"/>
      <c r="AO166" s="575"/>
      <c r="AP166" s="575"/>
    </row>
    <row r="167" spans="1:42" ht="35.25" customHeight="1" thickTop="1" thickBot="1">
      <c r="A167" s="563">
        <v>26.18</v>
      </c>
      <c r="B167" s="564"/>
      <c r="C167" s="564"/>
      <c r="D167" s="564"/>
      <c r="E167" s="564"/>
      <c r="F167" s="749" t="s">
        <v>1406</v>
      </c>
      <c r="G167" s="600"/>
      <c r="H167" s="600"/>
      <c r="I167" s="567" t="str">
        <f t="shared" si="16"/>
        <v>No hay ejecución</v>
      </c>
      <c r="J167" s="568" t="str">
        <f t="shared" si="17"/>
        <v>NA</v>
      </c>
      <c r="K167" s="632"/>
      <c r="L167" s="575"/>
      <c r="M167" s="575"/>
      <c r="N167" s="575"/>
      <c r="O167" s="575"/>
      <c r="P167" s="575"/>
      <c r="Q167" s="575"/>
      <c r="R167" s="575"/>
      <c r="S167" s="575"/>
      <c r="T167" s="575"/>
      <c r="U167" s="575"/>
      <c r="V167" s="575"/>
      <c r="W167" s="575"/>
      <c r="X167" s="575"/>
      <c r="Y167" s="580"/>
      <c r="Z167" s="580"/>
      <c r="AA167" s="567" t="str">
        <f t="shared" si="18"/>
        <v>No hay ejecución</v>
      </c>
      <c r="AB167" s="568" t="str">
        <f t="shared" si="19"/>
        <v>NA</v>
      </c>
      <c r="AC167" s="575"/>
      <c r="AD167" s="575"/>
      <c r="AE167" s="575"/>
      <c r="AF167" s="567" t="str">
        <f t="shared" si="20"/>
        <v>No hay ejecución</v>
      </c>
      <c r="AG167" s="568" t="str">
        <f t="shared" si="21"/>
        <v>NA</v>
      </c>
      <c r="AH167" s="575"/>
      <c r="AI167" s="739">
        <v>0</v>
      </c>
      <c r="AJ167" s="739">
        <v>0</v>
      </c>
      <c r="AK167" s="740" t="str">
        <f t="shared" si="22"/>
        <v>No hay Programación</v>
      </c>
      <c r="AL167" s="741" t="str">
        <f t="shared" si="23"/>
        <v>De acuerdo con lo programado</v>
      </c>
      <c r="AM167" s="739"/>
      <c r="AN167" s="575"/>
      <c r="AO167" s="575"/>
      <c r="AP167" s="575"/>
    </row>
    <row r="168" spans="1:42" ht="35.25" customHeight="1" thickTop="1" thickBot="1">
      <c r="A168" s="563">
        <v>26.19</v>
      </c>
      <c r="B168" s="564"/>
      <c r="C168" s="564"/>
      <c r="D168" s="564"/>
      <c r="E168" s="564"/>
      <c r="F168" s="749" t="s">
        <v>1407</v>
      </c>
      <c r="G168" s="600"/>
      <c r="H168" s="600"/>
      <c r="I168" s="567" t="str">
        <f t="shared" si="16"/>
        <v>No hay ejecución</v>
      </c>
      <c r="J168" s="568" t="str">
        <f t="shared" si="17"/>
        <v>NA</v>
      </c>
      <c r="K168" s="632"/>
      <c r="L168" s="575"/>
      <c r="M168" s="575"/>
      <c r="N168" s="575"/>
      <c r="O168" s="575"/>
      <c r="P168" s="575"/>
      <c r="Q168" s="575"/>
      <c r="R168" s="575"/>
      <c r="S168" s="575"/>
      <c r="T168" s="575"/>
      <c r="U168" s="575"/>
      <c r="V168" s="575"/>
      <c r="W168" s="575"/>
      <c r="X168" s="575"/>
      <c r="Y168" s="580"/>
      <c r="Z168" s="580"/>
      <c r="AA168" s="567" t="str">
        <f t="shared" si="18"/>
        <v>No hay ejecución</v>
      </c>
      <c r="AB168" s="568" t="str">
        <f t="shared" si="19"/>
        <v>NA</v>
      </c>
      <c r="AC168" s="575"/>
      <c r="AD168" s="575"/>
      <c r="AE168" s="575"/>
      <c r="AF168" s="567" t="str">
        <f t="shared" si="20"/>
        <v>No hay ejecución</v>
      </c>
      <c r="AG168" s="568" t="str">
        <f t="shared" si="21"/>
        <v>NA</v>
      </c>
      <c r="AH168" s="575"/>
      <c r="AI168" s="739">
        <v>2</v>
      </c>
      <c r="AJ168" s="739">
        <v>2</v>
      </c>
      <c r="AK168" s="740">
        <f t="shared" si="22"/>
        <v>1</v>
      </c>
      <c r="AL168" s="741" t="str">
        <f t="shared" si="23"/>
        <v>De acuerdo con lo programado</v>
      </c>
      <c r="AM168" s="739"/>
      <c r="AN168" s="575"/>
      <c r="AO168" s="575"/>
      <c r="AP168" s="575"/>
    </row>
    <row r="169" spans="1:42" ht="35.25" customHeight="1" thickTop="1" thickBot="1">
      <c r="A169" s="593">
        <v>26.2</v>
      </c>
      <c r="B169" s="564"/>
      <c r="C169" s="564"/>
      <c r="D169" s="564"/>
      <c r="E169" s="564"/>
      <c r="F169" s="749" t="s">
        <v>1408</v>
      </c>
      <c r="G169" s="600"/>
      <c r="H169" s="600"/>
      <c r="I169" s="567" t="str">
        <f t="shared" si="16"/>
        <v>No hay ejecución</v>
      </c>
      <c r="J169" s="568" t="str">
        <f t="shared" si="17"/>
        <v>NA</v>
      </c>
      <c r="K169" s="632"/>
      <c r="L169" s="575"/>
      <c r="M169" s="575"/>
      <c r="N169" s="575"/>
      <c r="O169" s="575"/>
      <c r="P169" s="575"/>
      <c r="Q169" s="575"/>
      <c r="R169" s="575"/>
      <c r="S169" s="575"/>
      <c r="T169" s="575"/>
      <c r="U169" s="575"/>
      <c r="V169" s="575"/>
      <c r="W169" s="575"/>
      <c r="X169" s="575"/>
      <c r="Y169" s="580"/>
      <c r="Z169" s="580"/>
      <c r="AA169" s="567" t="str">
        <f t="shared" si="18"/>
        <v>No hay ejecución</v>
      </c>
      <c r="AB169" s="568" t="str">
        <f t="shared" si="19"/>
        <v>NA</v>
      </c>
      <c r="AC169" s="575"/>
      <c r="AD169" s="575"/>
      <c r="AE169" s="575"/>
      <c r="AF169" s="567" t="str">
        <f t="shared" si="20"/>
        <v>No hay ejecución</v>
      </c>
      <c r="AG169" s="568" t="str">
        <f t="shared" si="21"/>
        <v>NA</v>
      </c>
      <c r="AH169" s="575"/>
      <c r="AI169" s="739">
        <v>0</v>
      </c>
      <c r="AJ169" s="739">
        <v>0</v>
      </c>
      <c r="AK169" s="740" t="str">
        <f t="shared" si="22"/>
        <v>No hay Programación</v>
      </c>
      <c r="AL169" s="741" t="str">
        <f t="shared" si="23"/>
        <v>De acuerdo con lo programado</v>
      </c>
      <c r="AM169" s="739"/>
      <c r="AN169" s="575"/>
      <c r="AO169" s="575"/>
      <c r="AP169" s="575"/>
    </row>
    <row r="170" spans="1:42" ht="35.25" customHeight="1" thickTop="1" thickBot="1">
      <c r="A170" s="563">
        <v>26.21</v>
      </c>
      <c r="B170" s="564"/>
      <c r="C170" s="564"/>
      <c r="D170" s="564"/>
      <c r="E170" s="564"/>
      <c r="F170" s="749" t="s">
        <v>1409</v>
      </c>
      <c r="G170" s="600">
        <v>1</v>
      </c>
      <c r="H170" s="600">
        <v>1</v>
      </c>
      <c r="I170" s="567">
        <f t="shared" si="16"/>
        <v>1</v>
      </c>
      <c r="J170" s="568" t="str">
        <f t="shared" si="17"/>
        <v>De acuerdo con lo programado</v>
      </c>
      <c r="K170" s="632"/>
      <c r="L170" s="575"/>
      <c r="M170" s="575"/>
      <c r="N170" s="575"/>
      <c r="O170" s="575"/>
      <c r="P170" s="575"/>
      <c r="Q170" s="575"/>
      <c r="R170" s="575"/>
      <c r="S170" s="575"/>
      <c r="T170" s="575"/>
      <c r="U170" s="575"/>
      <c r="V170" s="575"/>
      <c r="W170" s="575"/>
      <c r="X170" s="575"/>
      <c r="Y170" s="580">
        <v>1</v>
      </c>
      <c r="Z170" s="580">
        <v>1</v>
      </c>
      <c r="AA170" s="567">
        <f t="shared" si="18"/>
        <v>1</v>
      </c>
      <c r="AB170" s="568" t="str">
        <f t="shared" si="19"/>
        <v>De acuerdo con lo programado</v>
      </c>
      <c r="AC170" s="575"/>
      <c r="AD170" s="575"/>
      <c r="AE170" s="575"/>
      <c r="AF170" s="567" t="str">
        <f t="shared" si="20"/>
        <v>No hay ejecución</v>
      </c>
      <c r="AG170" s="568" t="str">
        <f t="shared" si="21"/>
        <v>NA</v>
      </c>
      <c r="AH170" s="575"/>
      <c r="AI170" s="739">
        <v>1</v>
      </c>
      <c r="AJ170" s="739">
        <v>1</v>
      </c>
      <c r="AK170" s="740">
        <f t="shared" si="22"/>
        <v>1</v>
      </c>
      <c r="AL170" s="741" t="str">
        <f t="shared" si="23"/>
        <v>De acuerdo con lo programado</v>
      </c>
      <c r="AM170" s="739"/>
      <c r="AN170" s="575"/>
      <c r="AO170" s="575"/>
      <c r="AP170" s="575"/>
    </row>
    <row r="171" spans="1:42" ht="35.25" customHeight="1" thickTop="1">
      <c r="F171" s="749"/>
      <c r="G171" s="633"/>
      <c r="H171" s="633"/>
      <c r="I171" s="633"/>
      <c r="J171" s="633"/>
      <c r="K171" s="633"/>
    </row>
    <row r="172" spans="1:42" ht="35.25" customHeight="1">
      <c r="F172" s="749"/>
      <c r="G172" s="633"/>
      <c r="H172" s="633"/>
      <c r="I172" s="633"/>
      <c r="J172" s="633"/>
      <c r="K172" s="633"/>
    </row>
    <row r="173" spans="1:42" ht="35.25" customHeight="1">
      <c r="F173" s="749"/>
      <c r="G173" s="633"/>
      <c r="H173" s="633"/>
      <c r="I173" s="633"/>
      <c r="J173" s="633"/>
      <c r="K173" s="633"/>
    </row>
    <row r="174" spans="1:42" ht="35.25" customHeight="1">
      <c r="F174" s="749"/>
      <c r="G174" s="633"/>
      <c r="H174" s="633"/>
      <c r="I174" s="633"/>
      <c r="J174" s="633"/>
      <c r="K174" s="633"/>
    </row>
    <row r="175" spans="1:42" ht="35.25" customHeight="1">
      <c r="F175" s="749"/>
      <c r="G175" s="633"/>
      <c r="H175" s="633"/>
      <c r="I175" s="633"/>
      <c r="J175" s="633"/>
      <c r="K175" s="633"/>
    </row>
    <row r="176" spans="1:42" ht="35.25" customHeight="1">
      <c r="F176" s="749"/>
      <c r="G176" s="633"/>
      <c r="H176" s="633"/>
      <c r="I176" s="633"/>
      <c r="J176" s="633"/>
      <c r="K176" s="633"/>
    </row>
    <row r="177" spans="6:11" ht="35.25" customHeight="1">
      <c r="F177" s="749"/>
      <c r="G177" s="633"/>
      <c r="H177" s="633"/>
      <c r="I177" s="633"/>
      <c r="J177" s="633"/>
      <c r="K177" s="633"/>
    </row>
    <row r="178" spans="6:11" ht="35.25" customHeight="1">
      <c r="F178" s="749"/>
      <c r="G178" s="633"/>
      <c r="H178" s="633"/>
      <c r="I178" s="633"/>
      <c r="J178" s="633"/>
      <c r="K178" s="633"/>
    </row>
    <row r="179" spans="6:11" ht="35.25" customHeight="1">
      <c r="F179" s="749"/>
      <c r="G179" s="633"/>
      <c r="H179" s="633"/>
      <c r="I179" s="633"/>
      <c r="J179" s="633"/>
      <c r="K179" s="633"/>
    </row>
    <row r="180" spans="6:11" ht="35.25" customHeight="1">
      <c r="F180" s="749"/>
      <c r="G180" s="633"/>
      <c r="H180" s="633"/>
      <c r="I180" s="633"/>
      <c r="J180" s="633"/>
      <c r="K180" s="633"/>
    </row>
    <row r="181" spans="6:11" ht="35.25" customHeight="1">
      <c r="F181" s="749"/>
      <c r="G181" s="633"/>
      <c r="H181" s="633"/>
      <c r="I181" s="633"/>
      <c r="J181" s="633"/>
      <c r="K181" s="633"/>
    </row>
    <row r="182" spans="6:11" ht="35.25" customHeight="1">
      <c r="F182" s="749"/>
      <c r="G182" s="633"/>
      <c r="H182" s="633"/>
      <c r="I182" s="633"/>
      <c r="J182" s="633"/>
      <c r="K182" s="633"/>
    </row>
  </sheetData>
  <autoFilter ref="AI12:AL170" xr:uid="{1E8528B1-BAB2-4AA9-B98E-B9BA1E78E6AC}"/>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56A83-414C-4F77-9800-BCE039980F78}">
  <sheetPr filterMode="1">
    <tabColor theme="0"/>
  </sheetPr>
  <dimension ref="A1:AD458"/>
  <sheetViews>
    <sheetView topLeftCell="A216" zoomScaleNormal="100" workbookViewId="0">
      <selection activeCell="X381" sqref="X381:X446"/>
    </sheetView>
  </sheetViews>
  <sheetFormatPr baseColWidth="10" defaultColWidth="11.44140625" defaultRowHeight="35.25" customHeight="1"/>
  <cols>
    <col min="1" max="1" width="10.21875" style="524" customWidth="1"/>
    <col min="2" max="5" width="6.77734375" style="524" hidden="1" customWidth="1"/>
    <col min="6" max="6" width="53.77734375" style="603" customWidth="1"/>
    <col min="7" max="7" width="25.21875" style="603" hidden="1" customWidth="1"/>
    <col min="8" max="9" width="27.21875" style="603" hidden="1" customWidth="1"/>
    <col min="10" max="10" width="23.77734375" style="603" hidden="1" customWidth="1"/>
    <col min="11" max="11" width="24.21875" style="603" hidden="1" customWidth="1"/>
    <col min="12" max="12" width="16.77734375" style="524" hidden="1" customWidth="1"/>
    <col min="13" max="13" width="18.77734375" style="524" hidden="1" customWidth="1"/>
    <col min="14" max="14" width="15.77734375" style="525" hidden="1" customWidth="1"/>
    <col min="15" max="15" width="17.44140625" style="525" hidden="1" customWidth="1"/>
    <col min="16" max="16" width="29.21875" style="524" hidden="1" customWidth="1"/>
    <col min="17" max="17" width="14.44140625" style="524" hidden="1" customWidth="1"/>
    <col min="18" max="18" width="12.77734375" style="524" hidden="1" customWidth="1"/>
    <col min="19" max="19" width="16.21875" style="525" hidden="1" customWidth="1"/>
    <col min="20" max="20" width="11.44140625" style="525" hidden="1" customWidth="1"/>
    <col min="21" max="21" width="26.21875" style="524" hidden="1" customWidth="1"/>
    <col min="22" max="22" width="17.44140625" style="524" customWidth="1"/>
    <col min="23" max="23" width="11.44140625" style="524" customWidth="1"/>
    <col min="24" max="24" width="11.44140625" style="525" customWidth="1"/>
    <col min="25" max="25" width="15.44140625" style="525" customWidth="1"/>
    <col min="26" max="26" width="21.21875" style="524" customWidth="1"/>
    <col min="27" max="27" width="18.21875" style="524" hidden="1" customWidth="1"/>
    <col min="28" max="28" width="15.77734375" style="524" hidden="1" customWidth="1"/>
    <col min="29" max="29" width="14.77734375" style="524" hidden="1" customWidth="1"/>
    <col min="30" max="30" width="25.77734375" style="524" hidden="1" customWidth="1"/>
    <col min="31" max="31" width="11.44140625" style="524" customWidth="1"/>
    <col min="32" max="16384" width="11.44140625" style="524"/>
  </cols>
  <sheetData>
    <row r="1" spans="1:30" ht="35.25" customHeight="1">
      <c r="F1" s="524"/>
      <c r="G1" s="524"/>
      <c r="H1" s="524"/>
      <c r="I1" s="524"/>
      <c r="J1" s="524"/>
      <c r="K1" s="524"/>
    </row>
    <row r="2" spans="1:30" ht="35.25" customHeight="1">
      <c r="A2" s="526"/>
      <c r="B2" s="526"/>
      <c r="C2" s="526"/>
      <c r="D2" s="526"/>
      <c r="E2" s="526"/>
      <c r="F2" s="527"/>
      <c r="G2" s="527"/>
      <c r="H2" s="527"/>
      <c r="I2" s="527"/>
      <c r="J2" s="527"/>
      <c r="K2" s="527"/>
    </row>
    <row r="6" spans="1:30" ht="35.25" customHeight="1">
      <c r="A6" s="528" t="s">
        <v>40</v>
      </c>
      <c r="B6" s="528"/>
      <c r="C6" s="528"/>
      <c r="D6" s="528"/>
      <c r="E6" s="528"/>
      <c r="F6" s="529">
        <v>2024</v>
      </c>
      <c r="G6" s="530"/>
      <c r="H6" s="530"/>
      <c r="I6" s="530"/>
      <c r="J6" s="530"/>
      <c r="K6" s="530"/>
    </row>
    <row r="7" spans="1:30" ht="35.25" customHeight="1">
      <c r="A7" s="531" t="s">
        <v>41</v>
      </c>
      <c r="B7" s="531"/>
      <c r="C7" s="531"/>
      <c r="D7" s="531"/>
      <c r="E7" s="531"/>
      <c r="F7" s="532"/>
      <c r="G7" s="530"/>
      <c r="H7" s="530"/>
      <c r="I7" s="530"/>
      <c r="J7" s="530"/>
      <c r="K7" s="530"/>
    </row>
    <row r="8" spans="1:30" ht="35.25" customHeight="1">
      <c r="A8" s="528" t="s">
        <v>42</v>
      </c>
      <c r="B8" s="528"/>
      <c r="C8" s="528"/>
      <c r="D8" s="528"/>
      <c r="E8" s="528"/>
      <c r="F8" s="532" t="s">
        <v>1241</v>
      </c>
      <c r="G8" s="530"/>
      <c r="H8" s="530"/>
      <c r="I8" s="530"/>
      <c r="J8" s="530"/>
      <c r="K8" s="530"/>
    </row>
    <row r="9" spans="1:30" ht="35.25" customHeight="1">
      <c r="A9" s="531" t="s">
        <v>43</v>
      </c>
      <c r="B9" s="531"/>
      <c r="C9" s="531"/>
      <c r="D9" s="531"/>
      <c r="E9" s="531"/>
      <c r="F9" s="532" t="s">
        <v>1417</v>
      </c>
      <c r="G9" s="530"/>
      <c r="H9" s="530"/>
      <c r="I9" s="530"/>
      <c r="J9" s="530"/>
      <c r="K9" s="530"/>
    </row>
    <row r="10" spans="1:30" ht="35.25" customHeight="1">
      <c r="A10" s="533" t="s">
        <v>45</v>
      </c>
      <c r="B10" s="534" t="s">
        <v>1243</v>
      </c>
      <c r="C10" s="535"/>
      <c r="D10" s="535"/>
      <c r="E10" s="536"/>
      <c r="F10" s="537" t="s">
        <v>48</v>
      </c>
      <c r="G10" s="538"/>
      <c r="H10" s="538"/>
      <c r="I10" s="538"/>
      <c r="J10" s="538"/>
      <c r="K10" s="538"/>
      <c r="L10" s="538"/>
      <c r="M10" s="538"/>
      <c r="N10" s="539"/>
      <c r="O10" s="539"/>
      <c r="P10" s="538"/>
      <c r="Q10" s="538"/>
      <c r="R10" s="538"/>
      <c r="S10" s="539"/>
      <c r="T10" s="539"/>
      <c r="U10" s="538"/>
      <c r="V10" s="538"/>
      <c r="W10" s="538"/>
      <c r="X10" s="539"/>
      <c r="Y10" s="539"/>
      <c r="Z10" s="538"/>
      <c r="AA10" s="538"/>
      <c r="AB10" s="538"/>
      <c r="AC10" s="538"/>
      <c r="AD10" s="538"/>
    </row>
    <row r="11" spans="1:30" ht="35.25" customHeight="1">
      <c r="A11" s="540"/>
      <c r="B11" s="541" t="s">
        <v>1244</v>
      </c>
      <c r="C11" s="541" t="s">
        <v>1245</v>
      </c>
      <c r="D11" s="541" t="s">
        <v>1246</v>
      </c>
      <c r="E11" s="541" t="s">
        <v>1247</v>
      </c>
      <c r="F11" s="542"/>
      <c r="G11" s="543" t="s">
        <v>59</v>
      </c>
      <c r="H11" s="120"/>
      <c r="I11" s="120"/>
      <c r="J11" s="120"/>
      <c r="K11" s="120"/>
      <c r="L11" s="543" t="s">
        <v>60</v>
      </c>
      <c r="M11" s="120"/>
      <c r="N11" s="270"/>
      <c r="O11" s="270"/>
      <c r="P11" s="120"/>
      <c r="Q11" s="543" t="s">
        <v>61</v>
      </c>
      <c r="R11" s="120"/>
      <c r="S11" s="270"/>
      <c r="T11" s="270"/>
      <c r="U11" s="120"/>
      <c r="V11" s="543" t="s">
        <v>62</v>
      </c>
      <c r="W11" s="120"/>
      <c r="X11" s="270"/>
      <c r="Y11" s="270"/>
      <c r="Z11" s="120"/>
      <c r="AA11" s="543" t="s">
        <v>49</v>
      </c>
      <c r="AB11" s="120"/>
      <c r="AC11" s="120"/>
      <c r="AD11" s="120"/>
    </row>
    <row r="12" spans="1:30" ht="35.25" customHeight="1">
      <c r="A12" s="540"/>
      <c r="B12" s="541"/>
      <c r="C12" s="541"/>
      <c r="D12" s="541"/>
      <c r="E12" s="541"/>
      <c r="F12" s="552" t="s">
        <v>1250</v>
      </c>
      <c r="G12" s="553" t="s">
        <v>1251</v>
      </c>
      <c r="H12" s="554" t="s">
        <v>67</v>
      </c>
      <c r="I12" s="555" t="s">
        <v>68</v>
      </c>
      <c r="J12" s="555" t="s">
        <v>69</v>
      </c>
      <c r="K12" s="554" t="s">
        <v>70</v>
      </c>
      <c r="L12" s="560" t="s">
        <v>1251</v>
      </c>
      <c r="M12" s="561" t="s">
        <v>67</v>
      </c>
      <c r="N12" s="562" t="s">
        <v>68</v>
      </c>
      <c r="O12" s="562" t="s">
        <v>69</v>
      </c>
      <c r="P12" s="561" t="s">
        <v>70</v>
      </c>
      <c r="Q12" s="560" t="s">
        <v>1251</v>
      </c>
      <c r="R12" s="561" t="s">
        <v>67</v>
      </c>
      <c r="S12" s="562" t="s">
        <v>68</v>
      </c>
      <c r="T12" s="562" t="s">
        <v>69</v>
      </c>
      <c r="U12" s="561" t="s">
        <v>70</v>
      </c>
      <c r="V12" s="560" t="s">
        <v>1251</v>
      </c>
      <c r="W12" s="561" t="s">
        <v>67</v>
      </c>
      <c r="X12" s="562" t="s">
        <v>68</v>
      </c>
      <c r="Y12" s="562" t="s">
        <v>69</v>
      </c>
      <c r="Z12" s="561" t="s">
        <v>70</v>
      </c>
      <c r="AA12" s="553" t="s">
        <v>71</v>
      </c>
      <c r="AB12" s="561" t="s">
        <v>72</v>
      </c>
      <c r="AC12" s="561" t="s">
        <v>73</v>
      </c>
      <c r="AD12" s="561" t="s">
        <v>70</v>
      </c>
    </row>
    <row r="13" spans="1:30" ht="35.25" hidden="1" customHeight="1" thickBot="1">
      <c r="A13" s="563">
        <v>1</v>
      </c>
      <c r="B13" s="564">
        <v>0</v>
      </c>
      <c r="C13" s="564">
        <v>0</v>
      </c>
      <c r="D13" s="564">
        <v>0</v>
      </c>
      <c r="E13" s="564">
        <v>0</v>
      </c>
      <c r="F13" s="565" t="s">
        <v>1252</v>
      </c>
      <c r="G13" s="569"/>
      <c r="H13" s="569"/>
      <c r="I13" s="567" t="str">
        <f>IF(H13="","No hay ejecución",IF(AND(G13=0),"No hay Programación", H13/G13))</f>
        <v>No hay ejecución</v>
      </c>
      <c r="J13" s="568" t="str">
        <f>IF(I13="No hay ejecución","NA",IF(I13&gt;=90%,"De acuerdo con lo programado",IF(I13&gt;=51%,"Atraso Leve",IF(I13&lt;=50%,"En riesgo cumplimiento"))))</f>
        <v>NA</v>
      </c>
      <c r="K13" s="569"/>
      <c r="L13" s="569"/>
      <c r="M13" s="569"/>
      <c r="N13" s="567" t="str">
        <f>IF(M13="","No hay ejecución",IF(AND(L13=0),"No hay Programación", M13/L13))</f>
        <v>No hay ejecución</v>
      </c>
      <c r="O13" s="568" t="str">
        <f>IF(N13="No hay ejecución","NA",IF(N13&gt;=90%,"De acuerdo con lo programado",IF(N13&gt;=51%,"Atraso Leve",IF(N13&lt;=50%,"En riesgo cumplimiento"))))</f>
        <v>NA</v>
      </c>
      <c r="P13" s="569"/>
      <c r="Q13" s="575"/>
      <c r="R13" s="575"/>
      <c r="S13" s="576"/>
      <c r="T13" s="576"/>
      <c r="U13" s="575"/>
      <c r="V13" s="575"/>
      <c r="W13" s="575"/>
      <c r="X13" s="576"/>
      <c r="Y13" s="576"/>
      <c r="Z13" s="575"/>
      <c r="AA13" s="575"/>
      <c r="AB13" s="575"/>
      <c r="AC13" s="575"/>
      <c r="AD13" s="575"/>
    </row>
    <row r="14" spans="1:30" ht="35.25" customHeight="1" thickBot="1">
      <c r="A14" s="563">
        <v>1.1000000000000001</v>
      </c>
      <c r="B14" s="564"/>
      <c r="C14" s="564"/>
      <c r="D14" s="564"/>
      <c r="E14" s="564"/>
      <c r="F14" s="577" t="s">
        <v>1253</v>
      </c>
      <c r="G14" s="578">
        <v>20</v>
      </c>
      <c r="H14" s="578">
        <v>6</v>
      </c>
      <c r="I14" s="567">
        <f t="shared" ref="I14:I77" si="0">IF(H14="","No hay ejecución",IF(AND(G14=0),"No hay Programación", H14/G14))</f>
        <v>0.3</v>
      </c>
      <c r="J14" s="568" t="str">
        <f t="shared" ref="J14:J77" si="1">IF(I14="No hay ejecución","NA",IF(I14&gt;=90%,"De acuerdo con lo programado",IF(I14&gt;=51%,"Atraso Leve",IF(I14&lt;=50%,"En riesgo cumplimiento"))))</f>
        <v>En riesgo cumplimiento</v>
      </c>
      <c r="K14" s="578"/>
      <c r="L14" s="575">
        <v>15</v>
      </c>
      <c r="M14" s="575">
        <v>7</v>
      </c>
      <c r="N14" s="567">
        <f t="shared" ref="N14:N77" si="2">IF(M14="","No hay ejecución",IF(AND(L14=0),"No hay Programación", M14/L14))</f>
        <v>0.46666666666666667</v>
      </c>
      <c r="O14" s="568" t="str">
        <f t="shared" ref="O14:O77" si="3">IF(N14="No hay ejecución","NA",IF(N14&gt;=90%,"De acuerdo con lo programado",IF(N14&gt;=51%,"Atraso Leve",IF(N14&lt;=50%,"En riesgo cumplimiento"))))</f>
        <v>En riesgo cumplimiento</v>
      </c>
      <c r="P14" s="575"/>
      <c r="Q14" s="607"/>
      <c r="R14" s="607"/>
      <c r="S14" s="567" t="str">
        <f t="shared" ref="S14:S77" si="4">IF(R14="","No hay ejecución",IF(AND(Q14=0),"No hay Programación", R14/Q14))</f>
        <v>No hay ejecución</v>
      </c>
      <c r="T14" s="568" t="str">
        <f t="shared" ref="T14:T77" si="5">IF(S14="No hay ejecución","NA",IF(S14&gt;=90%,"De acuerdo con lo programado",IF(S14&gt;=51%,"Atraso Leve",IF(S14&lt;=50%,"En riesgo cumplimiento"))))</f>
        <v>NA</v>
      </c>
      <c r="U14" s="575"/>
      <c r="V14" s="575">
        <v>32</v>
      </c>
      <c r="W14" s="575">
        <v>18</v>
      </c>
      <c r="X14" s="576">
        <v>56.25</v>
      </c>
      <c r="Y14" s="576" t="str">
        <f>IF(X14="No hay ejecución","NA",IF(X14&gt;=90%,"De acuerdo con lo programado",IF(X14&gt;=51%,"Atraso Leve",IF(X14&lt;=50%,"En riesgo cumplimiento"))))</f>
        <v>De acuerdo con lo programado</v>
      </c>
      <c r="Z14" s="575" t="s">
        <v>1842</v>
      </c>
      <c r="AA14" s="575"/>
      <c r="AB14" s="575"/>
      <c r="AC14" s="575"/>
      <c r="AD14" s="575"/>
    </row>
    <row r="15" spans="1:30" ht="35.25" customHeight="1" thickTop="1" thickBot="1">
      <c r="A15" s="563">
        <v>1.1000000000000001</v>
      </c>
      <c r="B15" s="564"/>
      <c r="C15" s="564"/>
      <c r="D15" s="564"/>
      <c r="E15" s="564"/>
      <c r="F15" s="577" t="s">
        <v>1843</v>
      </c>
      <c r="G15" s="578"/>
      <c r="H15" s="578"/>
      <c r="I15" s="567" t="str">
        <f t="shared" si="0"/>
        <v>No hay ejecución</v>
      </c>
      <c r="J15" s="568" t="str">
        <f t="shared" si="1"/>
        <v>NA</v>
      </c>
      <c r="K15" s="578"/>
      <c r="L15" s="575"/>
      <c r="M15" s="575"/>
      <c r="N15" s="567" t="str">
        <f t="shared" si="2"/>
        <v>No hay ejecución</v>
      </c>
      <c r="O15" s="568" t="str">
        <f t="shared" si="3"/>
        <v>NA</v>
      </c>
      <c r="P15" s="575"/>
      <c r="Q15" s="607">
        <v>10</v>
      </c>
      <c r="R15" s="607">
        <v>10</v>
      </c>
      <c r="S15" s="567">
        <f t="shared" si="4"/>
        <v>1</v>
      </c>
      <c r="T15" s="568" t="str">
        <f t="shared" si="5"/>
        <v>De acuerdo con lo programado</v>
      </c>
      <c r="U15" s="575"/>
      <c r="V15" s="575">
        <v>2</v>
      </c>
      <c r="W15" s="575">
        <v>2</v>
      </c>
      <c r="X15" s="576">
        <v>100</v>
      </c>
      <c r="Y15" s="576" t="str">
        <f t="shared" ref="Y15:Y78" si="6">IF(X15="No hay ejecución","NA",IF(X15&gt;=90%,"De acuerdo con lo programado",IF(X15&gt;=51%,"Atraso Leve",IF(X15&lt;=50%,"En riesgo cumplimiento"))))</f>
        <v>De acuerdo con lo programado</v>
      </c>
      <c r="Z15" s="575"/>
      <c r="AA15" s="575"/>
      <c r="AB15" s="575"/>
      <c r="AC15" s="575"/>
      <c r="AD15" s="575"/>
    </row>
    <row r="16" spans="1:30" ht="35.25" hidden="1" customHeight="1" thickTop="1" thickBot="1">
      <c r="A16" s="563">
        <v>1.1000000000000001</v>
      </c>
      <c r="B16" s="564"/>
      <c r="C16" s="564"/>
      <c r="D16" s="564"/>
      <c r="E16" s="564"/>
      <c r="F16" s="577" t="s">
        <v>1253</v>
      </c>
      <c r="G16" s="578"/>
      <c r="H16" s="578"/>
      <c r="I16" s="567" t="str">
        <f t="shared" si="0"/>
        <v>No hay ejecución</v>
      </c>
      <c r="J16" s="568" t="str">
        <f t="shared" si="1"/>
        <v>NA</v>
      </c>
      <c r="K16" s="578"/>
      <c r="L16" s="575"/>
      <c r="M16" s="575"/>
      <c r="N16" s="567" t="str">
        <f t="shared" si="2"/>
        <v>No hay ejecución</v>
      </c>
      <c r="O16" s="568" t="str">
        <f t="shared" si="3"/>
        <v>NA</v>
      </c>
      <c r="P16" s="575"/>
      <c r="Q16" s="607"/>
      <c r="R16" s="607"/>
      <c r="S16" s="567" t="str">
        <f t="shared" si="4"/>
        <v>No hay ejecución</v>
      </c>
      <c r="T16" s="568" t="str">
        <f t="shared" si="5"/>
        <v>NA</v>
      </c>
      <c r="U16" s="575"/>
      <c r="V16" s="575"/>
      <c r="W16" s="575"/>
      <c r="X16" s="576"/>
      <c r="Y16" s="576" t="str">
        <f t="shared" si="6"/>
        <v>En riesgo cumplimiento</v>
      </c>
      <c r="Z16" s="575"/>
      <c r="AA16" s="575"/>
      <c r="AB16" s="575"/>
      <c r="AC16" s="575"/>
      <c r="AD16" s="575"/>
    </row>
    <row r="17" spans="1:30" ht="35.25" hidden="1" customHeight="1" thickTop="1" thickBot="1">
      <c r="A17" s="563">
        <v>1.1000000000000001</v>
      </c>
      <c r="B17" s="564"/>
      <c r="C17" s="564"/>
      <c r="D17" s="564"/>
      <c r="E17" s="564"/>
      <c r="F17" s="577" t="s">
        <v>1253</v>
      </c>
      <c r="G17" s="578"/>
      <c r="H17" s="578"/>
      <c r="I17" s="567" t="str">
        <f t="shared" si="0"/>
        <v>No hay ejecución</v>
      </c>
      <c r="J17" s="568" t="str">
        <f t="shared" si="1"/>
        <v>NA</v>
      </c>
      <c r="K17" s="578"/>
      <c r="L17" s="575"/>
      <c r="M17" s="575"/>
      <c r="N17" s="567" t="str">
        <f t="shared" si="2"/>
        <v>No hay ejecución</v>
      </c>
      <c r="O17" s="568" t="str">
        <f t="shared" si="3"/>
        <v>NA</v>
      </c>
      <c r="P17" s="575"/>
      <c r="Q17" s="607"/>
      <c r="R17" s="607"/>
      <c r="S17" s="567" t="str">
        <f t="shared" si="4"/>
        <v>No hay ejecución</v>
      </c>
      <c r="T17" s="568" t="str">
        <f t="shared" si="5"/>
        <v>NA</v>
      </c>
      <c r="U17" s="575"/>
      <c r="V17" s="575"/>
      <c r="W17" s="575"/>
      <c r="X17" s="576"/>
      <c r="Y17" s="576" t="str">
        <f t="shared" si="6"/>
        <v>En riesgo cumplimiento</v>
      </c>
      <c r="Z17" s="575"/>
      <c r="AA17" s="575"/>
      <c r="AB17" s="575"/>
      <c r="AC17" s="575"/>
      <c r="AD17" s="575"/>
    </row>
    <row r="18" spans="1:30" ht="35.25" hidden="1" customHeight="1" thickTop="1" thickBot="1">
      <c r="A18" s="563">
        <v>1.1000000000000001</v>
      </c>
      <c r="B18" s="564"/>
      <c r="C18" s="564"/>
      <c r="D18" s="564"/>
      <c r="E18" s="564"/>
      <c r="F18" s="577" t="s">
        <v>1253</v>
      </c>
      <c r="G18" s="578"/>
      <c r="H18" s="578"/>
      <c r="I18" s="567" t="str">
        <f t="shared" si="0"/>
        <v>No hay ejecución</v>
      </c>
      <c r="J18" s="568" t="str">
        <f t="shared" si="1"/>
        <v>NA</v>
      </c>
      <c r="K18" s="578"/>
      <c r="L18" s="575"/>
      <c r="M18" s="575"/>
      <c r="N18" s="567" t="str">
        <f t="shared" si="2"/>
        <v>No hay ejecución</v>
      </c>
      <c r="O18" s="568" t="str">
        <f t="shared" si="3"/>
        <v>NA</v>
      </c>
      <c r="P18" s="575"/>
      <c r="Q18" s="607"/>
      <c r="R18" s="607"/>
      <c r="S18" s="567" t="str">
        <f t="shared" si="4"/>
        <v>No hay ejecución</v>
      </c>
      <c r="T18" s="568" t="str">
        <f t="shared" si="5"/>
        <v>NA</v>
      </c>
      <c r="U18" s="575"/>
      <c r="V18" s="575"/>
      <c r="W18" s="575"/>
      <c r="X18" s="576"/>
      <c r="Y18" s="576" t="str">
        <f t="shared" si="6"/>
        <v>En riesgo cumplimiento</v>
      </c>
      <c r="Z18" s="575"/>
      <c r="AA18" s="575"/>
      <c r="AB18" s="575"/>
      <c r="AC18" s="575"/>
      <c r="AD18" s="575"/>
    </row>
    <row r="19" spans="1:30" ht="35.25" hidden="1" customHeight="1" thickTop="1" thickBot="1">
      <c r="A19" s="563">
        <v>1.1000000000000001</v>
      </c>
      <c r="B19" s="564"/>
      <c r="C19" s="564"/>
      <c r="D19" s="564"/>
      <c r="E19" s="564"/>
      <c r="F19" s="577" t="s">
        <v>1253</v>
      </c>
      <c r="G19" s="578"/>
      <c r="H19" s="578"/>
      <c r="I19" s="567" t="str">
        <f t="shared" si="0"/>
        <v>No hay ejecución</v>
      </c>
      <c r="J19" s="568" t="str">
        <f t="shared" si="1"/>
        <v>NA</v>
      </c>
      <c r="K19" s="578"/>
      <c r="L19" s="575"/>
      <c r="M19" s="575"/>
      <c r="N19" s="567" t="str">
        <f t="shared" si="2"/>
        <v>No hay ejecución</v>
      </c>
      <c r="O19" s="568" t="str">
        <f t="shared" si="3"/>
        <v>NA</v>
      </c>
      <c r="P19" s="575"/>
      <c r="Q19" s="607"/>
      <c r="R19" s="607"/>
      <c r="S19" s="567" t="str">
        <f t="shared" si="4"/>
        <v>No hay ejecución</v>
      </c>
      <c r="T19" s="568" t="str">
        <f t="shared" si="5"/>
        <v>NA</v>
      </c>
      <c r="U19" s="575"/>
      <c r="V19" s="575"/>
      <c r="W19" s="575"/>
      <c r="X19" s="576"/>
      <c r="Y19" s="576" t="str">
        <f t="shared" si="6"/>
        <v>En riesgo cumplimiento</v>
      </c>
      <c r="Z19" s="575"/>
      <c r="AA19" s="575"/>
      <c r="AB19" s="575"/>
      <c r="AC19" s="575"/>
      <c r="AD19" s="575"/>
    </row>
    <row r="20" spans="1:30" ht="39" hidden="1" customHeight="1" thickTop="1" thickBot="1">
      <c r="A20" s="563">
        <v>1.1000000000000001</v>
      </c>
      <c r="B20" s="564"/>
      <c r="C20" s="564"/>
      <c r="D20" s="564"/>
      <c r="E20" s="564"/>
      <c r="F20" s="577" t="s">
        <v>1253</v>
      </c>
      <c r="G20" s="578"/>
      <c r="H20" s="578"/>
      <c r="I20" s="567" t="str">
        <f t="shared" si="0"/>
        <v>No hay ejecución</v>
      </c>
      <c r="J20" s="568" t="str">
        <f t="shared" si="1"/>
        <v>NA</v>
      </c>
      <c r="K20" s="578"/>
      <c r="L20" s="575"/>
      <c r="M20" s="575"/>
      <c r="N20" s="567" t="str">
        <f t="shared" si="2"/>
        <v>No hay ejecución</v>
      </c>
      <c r="O20" s="568" t="str">
        <f t="shared" si="3"/>
        <v>NA</v>
      </c>
      <c r="P20" s="575"/>
      <c r="Q20" s="607"/>
      <c r="R20" s="607"/>
      <c r="S20" s="567" t="str">
        <f t="shared" si="4"/>
        <v>No hay ejecución</v>
      </c>
      <c r="T20" s="568" t="str">
        <f t="shared" si="5"/>
        <v>NA</v>
      </c>
      <c r="U20" s="575"/>
      <c r="V20" s="575"/>
      <c r="W20" s="575"/>
      <c r="X20" s="576"/>
      <c r="Y20" s="576" t="str">
        <f t="shared" si="6"/>
        <v>En riesgo cumplimiento</v>
      </c>
      <c r="Z20" s="575"/>
      <c r="AA20" s="575"/>
      <c r="AB20" s="575"/>
      <c r="AC20" s="575"/>
      <c r="AD20" s="575"/>
    </row>
    <row r="21" spans="1:30" ht="35.25" customHeight="1" thickTop="1" thickBot="1">
      <c r="A21" s="563">
        <v>1.2</v>
      </c>
      <c r="B21" s="564"/>
      <c r="C21" s="564"/>
      <c r="D21" s="564"/>
      <c r="E21" s="564"/>
      <c r="F21" s="577" t="s">
        <v>1254</v>
      </c>
      <c r="G21" s="578"/>
      <c r="H21" s="578"/>
      <c r="I21" s="567" t="str">
        <f t="shared" si="0"/>
        <v>No hay ejecución</v>
      </c>
      <c r="J21" s="568" t="str">
        <f t="shared" si="1"/>
        <v>NA</v>
      </c>
      <c r="K21" s="578"/>
      <c r="L21" s="575"/>
      <c r="M21" s="575"/>
      <c r="N21" s="567" t="str">
        <f t="shared" si="2"/>
        <v>No hay ejecución</v>
      </c>
      <c r="O21" s="568" t="str">
        <f t="shared" si="3"/>
        <v>NA</v>
      </c>
      <c r="P21" s="575"/>
      <c r="Q21" s="607"/>
      <c r="R21" s="607"/>
      <c r="S21" s="567" t="str">
        <f t="shared" si="4"/>
        <v>No hay ejecución</v>
      </c>
      <c r="T21" s="568" t="str">
        <f t="shared" si="5"/>
        <v>NA</v>
      </c>
      <c r="U21" s="575"/>
      <c r="V21" s="575">
        <v>1</v>
      </c>
      <c r="W21" s="575">
        <v>1</v>
      </c>
      <c r="X21" s="576">
        <v>100</v>
      </c>
      <c r="Y21" s="576" t="str">
        <f t="shared" si="6"/>
        <v>De acuerdo con lo programado</v>
      </c>
      <c r="Z21" s="575"/>
      <c r="AA21" s="575"/>
      <c r="AB21" s="575"/>
      <c r="AC21" s="575"/>
      <c r="AD21" s="575"/>
    </row>
    <row r="22" spans="1:30" ht="40.5" hidden="1" customHeight="1" thickTop="1" thickBot="1">
      <c r="A22" s="563">
        <v>1.2</v>
      </c>
      <c r="B22" s="564"/>
      <c r="C22" s="564"/>
      <c r="D22" s="564"/>
      <c r="E22" s="564"/>
      <c r="F22" s="577" t="s">
        <v>1254</v>
      </c>
      <c r="G22" s="578"/>
      <c r="H22" s="578"/>
      <c r="I22" s="567" t="str">
        <f t="shared" si="0"/>
        <v>No hay ejecución</v>
      </c>
      <c r="J22" s="568" t="str">
        <f t="shared" si="1"/>
        <v>NA</v>
      </c>
      <c r="K22" s="578"/>
      <c r="L22" s="575"/>
      <c r="M22" s="575"/>
      <c r="N22" s="567" t="str">
        <f t="shared" si="2"/>
        <v>No hay ejecución</v>
      </c>
      <c r="O22" s="568" t="str">
        <f t="shared" si="3"/>
        <v>NA</v>
      </c>
      <c r="P22" s="575"/>
      <c r="Q22" s="607"/>
      <c r="R22" s="607"/>
      <c r="S22" s="567" t="str">
        <f t="shared" si="4"/>
        <v>No hay ejecución</v>
      </c>
      <c r="T22" s="568" t="str">
        <f t="shared" si="5"/>
        <v>NA</v>
      </c>
      <c r="U22" s="575"/>
      <c r="V22" s="575"/>
      <c r="W22" s="575"/>
      <c r="X22" s="576"/>
      <c r="Y22" s="576" t="str">
        <f t="shared" si="6"/>
        <v>En riesgo cumplimiento</v>
      </c>
      <c r="Z22" s="575"/>
      <c r="AA22" s="575"/>
      <c r="AB22" s="575"/>
      <c r="AC22" s="575"/>
      <c r="AD22" s="575"/>
    </row>
    <row r="23" spans="1:30" ht="35.25" customHeight="1" thickTop="1" thickBot="1">
      <c r="A23" s="563">
        <v>1.3</v>
      </c>
      <c r="B23" s="564"/>
      <c r="C23" s="564"/>
      <c r="D23" s="564"/>
      <c r="E23" s="564"/>
      <c r="F23" s="577" t="s">
        <v>1255</v>
      </c>
      <c r="G23" s="578"/>
      <c r="H23" s="578"/>
      <c r="I23" s="567" t="str">
        <f t="shared" si="0"/>
        <v>No hay ejecución</v>
      </c>
      <c r="J23" s="568" t="str">
        <f t="shared" si="1"/>
        <v>NA</v>
      </c>
      <c r="K23" s="578"/>
      <c r="L23" s="575"/>
      <c r="M23" s="575"/>
      <c r="N23" s="567" t="str">
        <f t="shared" si="2"/>
        <v>No hay ejecución</v>
      </c>
      <c r="O23" s="568" t="str">
        <f t="shared" si="3"/>
        <v>NA</v>
      </c>
      <c r="P23" s="575"/>
      <c r="Q23" s="607"/>
      <c r="R23" s="607"/>
      <c r="S23" s="567" t="str">
        <f t="shared" si="4"/>
        <v>No hay ejecución</v>
      </c>
      <c r="T23" s="568" t="str">
        <f t="shared" si="5"/>
        <v>NA</v>
      </c>
      <c r="U23" s="575"/>
      <c r="V23" s="575">
        <v>4</v>
      </c>
      <c r="W23" s="575">
        <v>2</v>
      </c>
      <c r="X23" s="576">
        <v>50</v>
      </c>
      <c r="Y23" s="576" t="str">
        <f t="shared" si="6"/>
        <v>De acuerdo con lo programado</v>
      </c>
      <c r="Z23" s="575" t="s">
        <v>1844</v>
      </c>
      <c r="AA23" s="575"/>
      <c r="AB23" s="575"/>
      <c r="AC23" s="575"/>
      <c r="AD23" s="575"/>
    </row>
    <row r="24" spans="1:30" ht="35.25" hidden="1" customHeight="1" thickTop="1" thickBot="1">
      <c r="A24" s="563">
        <v>1.3</v>
      </c>
      <c r="B24" s="564"/>
      <c r="C24" s="564"/>
      <c r="D24" s="564"/>
      <c r="E24" s="564"/>
      <c r="F24" s="577" t="s">
        <v>1255</v>
      </c>
      <c r="G24" s="578">
        <v>5</v>
      </c>
      <c r="H24" s="578">
        <v>5</v>
      </c>
      <c r="I24" s="567">
        <f t="shared" si="0"/>
        <v>1</v>
      </c>
      <c r="J24" s="568" t="str">
        <f t="shared" si="1"/>
        <v>De acuerdo con lo programado</v>
      </c>
      <c r="K24" s="578"/>
      <c r="L24" s="575">
        <v>5</v>
      </c>
      <c r="M24" s="575">
        <v>5</v>
      </c>
      <c r="N24" s="567">
        <f t="shared" si="2"/>
        <v>1</v>
      </c>
      <c r="O24" s="568" t="str">
        <f t="shared" si="3"/>
        <v>De acuerdo con lo programado</v>
      </c>
      <c r="P24" s="575"/>
      <c r="Q24" s="607">
        <v>2</v>
      </c>
      <c r="R24" s="607">
        <v>2</v>
      </c>
      <c r="S24" s="567">
        <f t="shared" si="4"/>
        <v>1</v>
      </c>
      <c r="T24" s="568" t="str">
        <f t="shared" si="5"/>
        <v>De acuerdo con lo programado</v>
      </c>
      <c r="U24" s="575"/>
      <c r="V24" s="575"/>
      <c r="W24" s="575"/>
      <c r="X24" s="576"/>
      <c r="Y24" s="576" t="str">
        <f t="shared" si="6"/>
        <v>En riesgo cumplimiento</v>
      </c>
      <c r="Z24" s="575"/>
      <c r="AA24" s="575"/>
      <c r="AB24" s="575"/>
      <c r="AC24" s="575"/>
      <c r="AD24" s="575"/>
    </row>
    <row r="25" spans="1:30" ht="35.25" hidden="1" customHeight="1" thickTop="1" thickBot="1">
      <c r="A25" s="563">
        <v>1.3</v>
      </c>
      <c r="B25" s="564"/>
      <c r="C25" s="564"/>
      <c r="D25" s="564"/>
      <c r="E25" s="564"/>
      <c r="F25" s="577" t="s">
        <v>1255</v>
      </c>
      <c r="G25" s="578"/>
      <c r="H25" s="578"/>
      <c r="I25" s="567" t="str">
        <f t="shared" si="0"/>
        <v>No hay ejecución</v>
      </c>
      <c r="J25" s="568" t="str">
        <f t="shared" si="1"/>
        <v>NA</v>
      </c>
      <c r="K25" s="578"/>
      <c r="L25" s="575"/>
      <c r="M25" s="575"/>
      <c r="N25" s="567" t="str">
        <f t="shared" si="2"/>
        <v>No hay ejecución</v>
      </c>
      <c r="O25" s="568" t="str">
        <f t="shared" si="3"/>
        <v>NA</v>
      </c>
      <c r="P25" s="575"/>
      <c r="Q25" s="607"/>
      <c r="R25" s="607"/>
      <c r="S25" s="567" t="str">
        <f t="shared" si="4"/>
        <v>No hay ejecución</v>
      </c>
      <c r="T25" s="568" t="str">
        <f t="shared" si="5"/>
        <v>NA</v>
      </c>
      <c r="U25" s="575"/>
      <c r="V25" s="575"/>
      <c r="W25" s="575"/>
      <c r="X25" s="576"/>
      <c r="Y25" s="576" t="str">
        <f t="shared" si="6"/>
        <v>En riesgo cumplimiento</v>
      </c>
      <c r="Z25" s="575"/>
      <c r="AA25" s="575"/>
      <c r="AB25" s="575"/>
      <c r="AC25" s="575"/>
      <c r="AD25" s="575"/>
    </row>
    <row r="26" spans="1:30" ht="35.25" hidden="1" customHeight="1" thickTop="1" thickBot="1">
      <c r="A26" s="563">
        <v>1.3</v>
      </c>
      <c r="B26" s="564"/>
      <c r="C26" s="564"/>
      <c r="D26" s="564"/>
      <c r="E26" s="564"/>
      <c r="F26" s="577" t="s">
        <v>1255</v>
      </c>
      <c r="G26" s="578"/>
      <c r="H26" s="578"/>
      <c r="I26" s="567" t="str">
        <f t="shared" si="0"/>
        <v>No hay ejecución</v>
      </c>
      <c r="J26" s="568" t="str">
        <f t="shared" si="1"/>
        <v>NA</v>
      </c>
      <c r="K26" s="578"/>
      <c r="L26" s="575"/>
      <c r="M26" s="575"/>
      <c r="N26" s="567" t="str">
        <f t="shared" si="2"/>
        <v>No hay ejecución</v>
      </c>
      <c r="O26" s="568" t="str">
        <f t="shared" si="3"/>
        <v>NA</v>
      </c>
      <c r="P26" s="575"/>
      <c r="Q26" s="607"/>
      <c r="R26" s="607"/>
      <c r="S26" s="567" t="str">
        <f t="shared" si="4"/>
        <v>No hay ejecución</v>
      </c>
      <c r="T26" s="568" t="str">
        <f t="shared" si="5"/>
        <v>NA</v>
      </c>
      <c r="U26" s="575"/>
      <c r="V26" s="575"/>
      <c r="W26" s="575"/>
      <c r="X26" s="576"/>
      <c r="Y26" s="576" t="str">
        <f t="shared" si="6"/>
        <v>En riesgo cumplimiento</v>
      </c>
      <c r="Z26" s="575"/>
      <c r="AA26" s="575"/>
      <c r="AB26" s="575"/>
      <c r="AC26" s="575"/>
      <c r="AD26" s="575"/>
    </row>
    <row r="27" spans="1:30" ht="35.25" customHeight="1" thickTop="1" thickBot="1">
      <c r="A27" s="563">
        <v>1.3</v>
      </c>
      <c r="B27" s="564"/>
      <c r="C27" s="564"/>
      <c r="D27" s="564"/>
      <c r="E27" s="564"/>
      <c r="F27" s="577" t="s">
        <v>1845</v>
      </c>
      <c r="G27" s="578"/>
      <c r="H27" s="578"/>
      <c r="I27" s="567" t="str">
        <f t="shared" si="0"/>
        <v>No hay ejecución</v>
      </c>
      <c r="J27" s="568" t="str">
        <f t="shared" si="1"/>
        <v>NA</v>
      </c>
      <c r="K27" s="578"/>
      <c r="L27" s="575"/>
      <c r="M27" s="575"/>
      <c r="N27" s="567" t="str">
        <f t="shared" si="2"/>
        <v>No hay ejecución</v>
      </c>
      <c r="O27" s="568" t="str">
        <f t="shared" si="3"/>
        <v>NA</v>
      </c>
      <c r="P27" s="575"/>
      <c r="Q27" s="607"/>
      <c r="R27" s="607"/>
      <c r="S27" s="567" t="str">
        <f t="shared" si="4"/>
        <v>No hay ejecución</v>
      </c>
      <c r="T27" s="568" t="str">
        <f t="shared" si="5"/>
        <v>NA</v>
      </c>
      <c r="U27" s="575"/>
      <c r="V27" s="575">
        <v>1</v>
      </c>
      <c r="W27" s="575">
        <v>1</v>
      </c>
      <c r="X27" s="576">
        <v>100</v>
      </c>
      <c r="Y27" s="576" t="str">
        <f t="shared" si="6"/>
        <v>De acuerdo con lo programado</v>
      </c>
      <c r="Z27" s="575"/>
      <c r="AA27" s="575"/>
      <c r="AB27" s="575"/>
      <c r="AC27" s="575"/>
      <c r="AD27" s="575"/>
    </row>
    <row r="28" spans="1:30" ht="16.5" hidden="1" customHeight="1" thickTop="1" thickBot="1">
      <c r="A28" s="563">
        <v>2</v>
      </c>
      <c r="B28" s="564">
        <v>0</v>
      </c>
      <c r="C28" s="564">
        <v>0</v>
      </c>
      <c r="D28" s="564">
        <v>0</v>
      </c>
      <c r="E28" s="564">
        <v>0</v>
      </c>
      <c r="F28" s="584" t="s">
        <v>1256</v>
      </c>
      <c r="G28" s="586"/>
      <c r="H28" s="586"/>
      <c r="I28" s="567" t="str">
        <f t="shared" si="0"/>
        <v>No hay ejecución</v>
      </c>
      <c r="J28" s="568" t="str">
        <f t="shared" si="1"/>
        <v>NA</v>
      </c>
      <c r="K28" s="586"/>
      <c r="L28" s="575"/>
      <c r="M28" s="575"/>
      <c r="N28" s="567" t="str">
        <f t="shared" si="2"/>
        <v>No hay ejecución</v>
      </c>
      <c r="O28" s="568" t="str">
        <f t="shared" si="3"/>
        <v>NA</v>
      </c>
      <c r="P28" s="575"/>
      <c r="Q28" s="607"/>
      <c r="R28" s="607"/>
      <c r="S28" s="567" t="str">
        <f t="shared" si="4"/>
        <v>No hay ejecución</v>
      </c>
      <c r="T28" s="568" t="str">
        <f t="shared" si="5"/>
        <v>NA</v>
      </c>
      <c r="U28" s="575"/>
      <c r="V28" s="575"/>
      <c r="W28" s="575"/>
      <c r="X28" s="576"/>
      <c r="Y28" s="576" t="str">
        <f t="shared" si="6"/>
        <v>En riesgo cumplimiento</v>
      </c>
      <c r="Z28" s="575"/>
      <c r="AA28" s="575"/>
      <c r="AB28" s="575"/>
      <c r="AC28" s="575"/>
      <c r="AD28" s="575"/>
    </row>
    <row r="29" spans="1:30" ht="35.25" customHeight="1" thickTop="1" thickBot="1">
      <c r="A29" s="563">
        <v>2.1</v>
      </c>
      <c r="B29" s="564"/>
      <c r="C29" s="564"/>
      <c r="D29" s="564"/>
      <c r="E29" s="564"/>
      <c r="F29" s="577" t="s">
        <v>1257</v>
      </c>
      <c r="G29" s="578"/>
      <c r="H29" s="578"/>
      <c r="I29" s="567" t="str">
        <f t="shared" si="0"/>
        <v>No hay ejecución</v>
      </c>
      <c r="J29" s="568" t="str">
        <f t="shared" si="1"/>
        <v>NA</v>
      </c>
      <c r="K29" s="578"/>
      <c r="L29" s="575"/>
      <c r="M29" s="575"/>
      <c r="N29" s="567" t="str">
        <f t="shared" si="2"/>
        <v>No hay ejecución</v>
      </c>
      <c r="O29" s="568" t="str">
        <f t="shared" si="3"/>
        <v>NA</v>
      </c>
      <c r="P29" s="575"/>
      <c r="Q29" s="607"/>
      <c r="R29" s="607"/>
      <c r="S29" s="567" t="str">
        <f t="shared" si="4"/>
        <v>No hay ejecución</v>
      </c>
      <c r="T29" s="568" t="str">
        <f t="shared" si="5"/>
        <v>NA</v>
      </c>
      <c r="U29" s="575"/>
      <c r="V29" s="575">
        <v>10</v>
      </c>
      <c r="W29" s="575">
        <v>10</v>
      </c>
      <c r="X29" s="576">
        <v>100</v>
      </c>
      <c r="Y29" s="576" t="str">
        <f t="shared" si="6"/>
        <v>De acuerdo con lo programado</v>
      </c>
      <c r="Z29" s="575"/>
      <c r="AA29" s="575"/>
      <c r="AB29" s="575"/>
      <c r="AC29" s="575"/>
      <c r="AD29" s="575"/>
    </row>
    <row r="30" spans="1:30" ht="35.25" customHeight="1" thickTop="1" thickBot="1">
      <c r="A30" s="563">
        <v>2.1</v>
      </c>
      <c r="B30" s="564"/>
      <c r="C30" s="564"/>
      <c r="D30" s="564"/>
      <c r="E30" s="564"/>
      <c r="F30" s="577" t="s">
        <v>1846</v>
      </c>
      <c r="G30" s="578"/>
      <c r="H30" s="578"/>
      <c r="I30" s="567" t="str">
        <f t="shared" si="0"/>
        <v>No hay ejecución</v>
      </c>
      <c r="J30" s="568" t="str">
        <f t="shared" si="1"/>
        <v>NA</v>
      </c>
      <c r="K30" s="578"/>
      <c r="L30" s="575"/>
      <c r="M30" s="575"/>
      <c r="N30" s="567" t="str">
        <f t="shared" si="2"/>
        <v>No hay ejecución</v>
      </c>
      <c r="O30" s="568" t="str">
        <f t="shared" si="3"/>
        <v>NA</v>
      </c>
      <c r="P30" s="575"/>
      <c r="Q30" s="607">
        <v>0</v>
      </c>
      <c r="R30" s="607">
        <v>0</v>
      </c>
      <c r="S30" s="567" t="str">
        <f t="shared" si="4"/>
        <v>No hay Programación</v>
      </c>
      <c r="T30" s="568" t="str">
        <f t="shared" si="5"/>
        <v>De acuerdo con lo programado</v>
      </c>
      <c r="U30" s="575"/>
      <c r="V30" s="575">
        <v>1</v>
      </c>
      <c r="W30" s="575">
        <v>21</v>
      </c>
      <c r="X30" s="576">
        <v>100</v>
      </c>
      <c r="Y30" s="576" t="str">
        <f t="shared" si="6"/>
        <v>De acuerdo con lo programado</v>
      </c>
      <c r="Z30" s="575"/>
      <c r="AA30" s="575"/>
      <c r="AB30" s="575"/>
      <c r="AC30" s="575"/>
      <c r="AD30" s="575"/>
    </row>
    <row r="31" spans="1:30" ht="35.25" hidden="1" customHeight="1" thickTop="1" thickBot="1">
      <c r="A31" s="563">
        <v>2.1</v>
      </c>
      <c r="B31" s="564"/>
      <c r="C31" s="564"/>
      <c r="D31" s="564"/>
      <c r="E31" s="564"/>
      <c r="F31" s="577" t="s">
        <v>1257</v>
      </c>
      <c r="G31" s="578"/>
      <c r="H31" s="578"/>
      <c r="I31" s="567" t="str">
        <f t="shared" si="0"/>
        <v>No hay ejecución</v>
      </c>
      <c r="J31" s="568" t="str">
        <f t="shared" si="1"/>
        <v>NA</v>
      </c>
      <c r="K31" s="578"/>
      <c r="L31" s="575"/>
      <c r="M31" s="575"/>
      <c r="N31" s="567" t="str">
        <f t="shared" si="2"/>
        <v>No hay ejecución</v>
      </c>
      <c r="O31" s="568" t="str">
        <f t="shared" si="3"/>
        <v>NA</v>
      </c>
      <c r="P31" s="575"/>
      <c r="Q31" s="607"/>
      <c r="R31" s="607"/>
      <c r="S31" s="567" t="str">
        <f t="shared" si="4"/>
        <v>No hay ejecución</v>
      </c>
      <c r="T31" s="568" t="str">
        <f t="shared" si="5"/>
        <v>NA</v>
      </c>
      <c r="U31" s="575"/>
      <c r="V31" s="575"/>
      <c r="W31" s="575"/>
      <c r="X31" s="576"/>
      <c r="Y31" s="576" t="str">
        <f t="shared" si="6"/>
        <v>En riesgo cumplimiento</v>
      </c>
      <c r="Z31" s="575"/>
      <c r="AA31" s="575"/>
      <c r="AB31" s="575"/>
      <c r="AC31" s="575"/>
      <c r="AD31" s="575"/>
    </row>
    <row r="32" spans="1:30" ht="35.25" hidden="1" customHeight="1" thickTop="1" thickBot="1">
      <c r="A32" s="563">
        <v>2.1</v>
      </c>
      <c r="B32" s="564"/>
      <c r="C32" s="564"/>
      <c r="D32" s="564"/>
      <c r="E32" s="564"/>
      <c r="F32" s="577" t="s">
        <v>1257</v>
      </c>
      <c r="G32" s="578"/>
      <c r="H32" s="578"/>
      <c r="I32" s="567" t="str">
        <f t="shared" si="0"/>
        <v>No hay ejecución</v>
      </c>
      <c r="J32" s="568" t="str">
        <f t="shared" si="1"/>
        <v>NA</v>
      </c>
      <c r="K32" s="578"/>
      <c r="L32" s="575"/>
      <c r="M32" s="575"/>
      <c r="N32" s="567" t="str">
        <f t="shared" si="2"/>
        <v>No hay ejecución</v>
      </c>
      <c r="O32" s="568" t="str">
        <f t="shared" si="3"/>
        <v>NA</v>
      </c>
      <c r="P32" s="575"/>
      <c r="Q32" s="607"/>
      <c r="R32" s="607"/>
      <c r="S32" s="567" t="str">
        <f t="shared" si="4"/>
        <v>No hay ejecución</v>
      </c>
      <c r="T32" s="568" t="str">
        <f t="shared" si="5"/>
        <v>NA</v>
      </c>
      <c r="U32" s="575"/>
      <c r="V32" s="575"/>
      <c r="W32" s="575"/>
      <c r="X32" s="576"/>
      <c r="Y32" s="576" t="str">
        <f t="shared" si="6"/>
        <v>En riesgo cumplimiento</v>
      </c>
      <c r="Z32" s="575"/>
      <c r="AA32" s="575"/>
      <c r="AB32" s="575"/>
      <c r="AC32" s="575"/>
      <c r="AD32" s="575"/>
    </row>
    <row r="33" spans="1:30" ht="35.25" hidden="1" customHeight="1" thickTop="1" thickBot="1">
      <c r="A33" s="563">
        <v>2.1</v>
      </c>
      <c r="B33" s="564"/>
      <c r="C33" s="564"/>
      <c r="D33" s="564"/>
      <c r="E33" s="564"/>
      <c r="F33" s="577" t="s">
        <v>1257</v>
      </c>
      <c r="G33" s="578"/>
      <c r="H33" s="578"/>
      <c r="I33" s="567" t="str">
        <f t="shared" si="0"/>
        <v>No hay ejecución</v>
      </c>
      <c r="J33" s="568" t="str">
        <f t="shared" si="1"/>
        <v>NA</v>
      </c>
      <c r="K33" s="578"/>
      <c r="L33" s="575"/>
      <c r="M33" s="575"/>
      <c r="N33" s="567" t="str">
        <f t="shared" si="2"/>
        <v>No hay ejecución</v>
      </c>
      <c r="O33" s="568" t="str">
        <f t="shared" si="3"/>
        <v>NA</v>
      </c>
      <c r="P33" s="575"/>
      <c r="Q33" s="607"/>
      <c r="R33" s="607"/>
      <c r="S33" s="567" t="str">
        <f t="shared" si="4"/>
        <v>No hay ejecución</v>
      </c>
      <c r="T33" s="568" t="str">
        <f t="shared" si="5"/>
        <v>NA</v>
      </c>
      <c r="U33" s="575"/>
      <c r="V33" s="575"/>
      <c r="W33" s="575"/>
      <c r="X33" s="576"/>
      <c r="Y33" s="576" t="str">
        <f t="shared" si="6"/>
        <v>En riesgo cumplimiento</v>
      </c>
      <c r="Z33" s="575"/>
      <c r="AA33" s="575"/>
      <c r="AB33" s="575"/>
      <c r="AC33" s="575"/>
      <c r="AD33" s="575"/>
    </row>
    <row r="34" spans="1:30" ht="35.25" hidden="1" customHeight="1" thickTop="1" thickBot="1">
      <c r="A34" s="563">
        <v>2.1</v>
      </c>
      <c r="B34" s="564"/>
      <c r="C34" s="564"/>
      <c r="D34" s="564"/>
      <c r="E34" s="564"/>
      <c r="F34" s="577" t="s">
        <v>1257</v>
      </c>
      <c r="G34" s="578"/>
      <c r="H34" s="578"/>
      <c r="I34" s="567" t="str">
        <f t="shared" si="0"/>
        <v>No hay ejecución</v>
      </c>
      <c r="J34" s="568" t="str">
        <f t="shared" si="1"/>
        <v>NA</v>
      </c>
      <c r="K34" s="578"/>
      <c r="L34" s="575"/>
      <c r="M34" s="575"/>
      <c r="N34" s="567" t="str">
        <f t="shared" si="2"/>
        <v>No hay ejecución</v>
      </c>
      <c r="O34" s="568" t="str">
        <f t="shared" si="3"/>
        <v>NA</v>
      </c>
      <c r="P34" s="575"/>
      <c r="Q34" s="607"/>
      <c r="R34" s="607"/>
      <c r="S34" s="567" t="str">
        <f t="shared" si="4"/>
        <v>No hay ejecución</v>
      </c>
      <c r="T34" s="568" t="str">
        <f t="shared" si="5"/>
        <v>NA</v>
      </c>
      <c r="U34" s="575"/>
      <c r="V34" s="575"/>
      <c r="W34" s="575"/>
      <c r="X34" s="576"/>
      <c r="Y34" s="576" t="str">
        <f t="shared" si="6"/>
        <v>En riesgo cumplimiento</v>
      </c>
      <c r="Z34" s="575"/>
      <c r="AA34" s="575"/>
      <c r="AB34" s="575"/>
      <c r="AC34" s="575"/>
      <c r="AD34" s="575"/>
    </row>
    <row r="35" spans="1:30" ht="35.25" customHeight="1" thickTop="1" thickBot="1">
      <c r="A35" s="563">
        <v>2.2000000000000002</v>
      </c>
      <c r="B35" s="564"/>
      <c r="C35" s="564"/>
      <c r="D35" s="564"/>
      <c r="E35" s="564"/>
      <c r="F35" s="577" t="s">
        <v>1258</v>
      </c>
      <c r="G35" s="578"/>
      <c r="H35" s="578"/>
      <c r="I35" s="567" t="str">
        <f t="shared" si="0"/>
        <v>No hay ejecución</v>
      </c>
      <c r="J35" s="568" t="str">
        <f t="shared" si="1"/>
        <v>NA</v>
      </c>
      <c r="K35" s="578"/>
      <c r="L35" s="575"/>
      <c r="M35" s="575"/>
      <c r="N35" s="567" t="str">
        <f t="shared" si="2"/>
        <v>No hay ejecución</v>
      </c>
      <c r="O35" s="568" t="str">
        <f t="shared" si="3"/>
        <v>NA</v>
      </c>
      <c r="P35" s="575"/>
      <c r="Q35" s="607"/>
      <c r="R35" s="607"/>
      <c r="S35" s="567" t="str">
        <f t="shared" si="4"/>
        <v>No hay ejecución</v>
      </c>
      <c r="T35" s="568" t="str">
        <f t="shared" si="5"/>
        <v>NA</v>
      </c>
      <c r="U35" s="575"/>
      <c r="V35" s="575">
        <v>1</v>
      </c>
      <c r="W35" s="575">
        <v>1</v>
      </c>
      <c r="X35" s="576">
        <v>100</v>
      </c>
      <c r="Y35" s="576" t="str">
        <f t="shared" si="6"/>
        <v>De acuerdo con lo programado</v>
      </c>
      <c r="Z35" s="575"/>
      <c r="AA35" s="575"/>
      <c r="AB35" s="575"/>
      <c r="AC35" s="575"/>
      <c r="AD35" s="575"/>
    </row>
    <row r="36" spans="1:30" ht="35.25" hidden="1" customHeight="1" thickTop="1" thickBot="1">
      <c r="A36" s="563">
        <v>2.2000000000000002</v>
      </c>
      <c r="B36" s="564"/>
      <c r="C36" s="564"/>
      <c r="D36" s="564"/>
      <c r="E36" s="564"/>
      <c r="F36" s="577" t="s">
        <v>1258</v>
      </c>
      <c r="G36" s="578"/>
      <c r="H36" s="578"/>
      <c r="I36" s="567" t="str">
        <f t="shared" si="0"/>
        <v>No hay ejecución</v>
      </c>
      <c r="J36" s="568" t="str">
        <f t="shared" si="1"/>
        <v>NA</v>
      </c>
      <c r="K36" s="578"/>
      <c r="L36" s="575">
        <v>6</v>
      </c>
      <c r="M36" s="575">
        <v>6</v>
      </c>
      <c r="N36" s="567">
        <f t="shared" si="2"/>
        <v>1</v>
      </c>
      <c r="O36" s="568" t="str">
        <f t="shared" si="3"/>
        <v>De acuerdo con lo programado</v>
      </c>
      <c r="P36" s="575"/>
      <c r="Q36" s="607"/>
      <c r="R36" s="607"/>
      <c r="S36" s="567" t="str">
        <f t="shared" si="4"/>
        <v>No hay ejecución</v>
      </c>
      <c r="T36" s="568" t="str">
        <f t="shared" si="5"/>
        <v>NA</v>
      </c>
      <c r="U36" s="575"/>
      <c r="V36" s="575"/>
      <c r="W36" s="575"/>
      <c r="X36" s="576"/>
      <c r="Y36" s="576" t="str">
        <f t="shared" si="6"/>
        <v>En riesgo cumplimiento</v>
      </c>
      <c r="Z36" s="575"/>
      <c r="AA36" s="575"/>
      <c r="AB36" s="575"/>
      <c r="AC36" s="575"/>
      <c r="AD36" s="575"/>
    </row>
    <row r="37" spans="1:30" ht="35.25" hidden="1" customHeight="1" thickTop="1" thickBot="1">
      <c r="A37" s="563">
        <v>2.2999999999999998</v>
      </c>
      <c r="B37" s="564"/>
      <c r="C37" s="564"/>
      <c r="D37" s="564"/>
      <c r="E37" s="564"/>
      <c r="F37" s="577" t="s">
        <v>1259</v>
      </c>
      <c r="G37" s="578">
        <v>3</v>
      </c>
      <c r="H37" s="578">
        <v>3</v>
      </c>
      <c r="I37" s="567">
        <f t="shared" si="0"/>
        <v>1</v>
      </c>
      <c r="J37" s="568" t="str">
        <f t="shared" si="1"/>
        <v>De acuerdo con lo programado</v>
      </c>
      <c r="K37" s="578"/>
      <c r="L37" s="575">
        <v>3</v>
      </c>
      <c r="M37" s="575">
        <v>3</v>
      </c>
      <c r="N37" s="567">
        <f t="shared" si="2"/>
        <v>1</v>
      </c>
      <c r="O37" s="568" t="str">
        <f t="shared" si="3"/>
        <v>De acuerdo con lo programado</v>
      </c>
      <c r="P37" s="575"/>
      <c r="Q37" s="607"/>
      <c r="R37" s="607"/>
      <c r="S37" s="567" t="str">
        <f t="shared" si="4"/>
        <v>No hay ejecución</v>
      </c>
      <c r="T37" s="568" t="str">
        <f t="shared" si="5"/>
        <v>NA</v>
      </c>
      <c r="U37" s="575"/>
      <c r="V37" s="575"/>
      <c r="W37" s="575"/>
      <c r="X37" s="576"/>
      <c r="Y37" s="576" t="str">
        <f t="shared" si="6"/>
        <v>En riesgo cumplimiento</v>
      </c>
      <c r="Z37" s="575"/>
      <c r="AA37" s="575"/>
      <c r="AB37" s="575"/>
      <c r="AC37" s="575"/>
      <c r="AD37" s="575"/>
    </row>
    <row r="38" spans="1:30" ht="35.25" customHeight="1" thickTop="1" thickBot="1">
      <c r="A38" s="563">
        <v>2.4</v>
      </c>
      <c r="B38" s="564"/>
      <c r="C38" s="564"/>
      <c r="D38" s="564"/>
      <c r="E38" s="564"/>
      <c r="F38" s="577" t="s">
        <v>1260</v>
      </c>
      <c r="G38" s="578"/>
      <c r="H38" s="578"/>
      <c r="I38" s="567" t="str">
        <f t="shared" si="0"/>
        <v>No hay ejecución</v>
      </c>
      <c r="J38" s="568" t="str">
        <f t="shared" si="1"/>
        <v>NA</v>
      </c>
      <c r="K38" s="578"/>
      <c r="L38" s="575"/>
      <c r="M38" s="575"/>
      <c r="N38" s="567" t="str">
        <f t="shared" si="2"/>
        <v>No hay ejecución</v>
      </c>
      <c r="O38" s="568" t="str">
        <f t="shared" si="3"/>
        <v>NA</v>
      </c>
      <c r="P38" s="575"/>
      <c r="Q38" s="607"/>
      <c r="R38" s="607"/>
      <c r="S38" s="567" t="str">
        <f t="shared" si="4"/>
        <v>No hay ejecución</v>
      </c>
      <c r="T38" s="568" t="str">
        <f t="shared" si="5"/>
        <v>NA</v>
      </c>
      <c r="U38" s="575"/>
      <c r="V38" s="575">
        <v>1</v>
      </c>
      <c r="W38" s="575">
        <v>1</v>
      </c>
      <c r="X38" s="576">
        <v>100</v>
      </c>
      <c r="Y38" s="576" t="str">
        <f t="shared" si="6"/>
        <v>De acuerdo con lo programado</v>
      </c>
      <c r="Z38" s="575" t="s">
        <v>1847</v>
      </c>
      <c r="AA38" s="575"/>
      <c r="AB38" s="575"/>
      <c r="AC38" s="575"/>
      <c r="AD38" s="575"/>
    </row>
    <row r="39" spans="1:30" ht="35.25" hidden="1" customHeight="1" thickTop="1" thickBot="1">
      <c r="A39" s="563">
        <v>2.4</v>
      </c>
      <c r="B39" s="564"/>
      <c r="C39" s="564"/>
      <c r="D39" s="564"/>
      <c r="E39" s="564"/>
      <c r="F39" s="577" t="s">
        <v>1260</v>
      </c>
      <c r="G39" s="578"/>
      <c r="H39" s="578"/>
      <c r="I39" s="567" t="str">
        <f t="shared" si="0"/>
        <v>No hay ejecución</v>
      </c>
      <c r="J39" s="568" t="str">
        <f t="shared" si="1"/>
        <v>NA</v>
      </c>
      <c r="K39" s="578"/>
      <c r="L39" s="575"/>
      <c r="M39" s="575"/>
      <c r="N39" s="567" t="str">
        <f t="shared" si="2"/>
        <v>No hay ejecución</v>
      </c>
      <c r="O39" s="568" t="str">
        <f t="shared" si="3"/>
        <v>NA</v>
      </c>
      <c r="P39" s="575"/>
      <c r="Q39" s="607"/>
      <c r="R39" s="607"/>
      <c r="S39" s="567" t="str">
        <f t="shared" si="4"/>
        <v>No hay ejecución</v>
      </c>
      <c r="T39" s="568" t="str">
        <f t="shared" si="5"/>
        <v>NA</v>
      </c>
      <c r="U39" s="575"/>
      <c r="V39" s="575"/>
      <c r="W39" s="575"/>
      <c r="X39" s="576"/>
      <c r="Y39" s="576" t="str">
        <f t="shared" si="6"/>
        <v>En riesgo cumplimiento</v>
      </c>
      <c r="Z39" s="575"/>
      <c r="AA39" s="575"/>
      <c r="AB39" s="575"/>
      <c r="AC39" s="575"/>
      <c r="AD39" s="575"/>
    </row>
    <row r="40" spans="1:30" ht="35.25" hidden="1" customHeight="1" thickTop="1" thickBot="1">
      <c r="A40" s="563">
        <v>2.4</v>
      </c>
      <c r="B40" s="564"/>
      <c r="C40" s="564"/>
      <c r="D40" s="564"/>
      <c r="E40" s="564"/>
      <c r="F40" s="577" t="s">
        <v>1260</v>
      </c>
      <c r="G40" s="578"/>
      <c r="H40" s="578"/>
      <c r="I40" s="567" t="str">
        <f t="shared" si="0"/>
        <v>No hay ejecución</v>
      </c>
      <c r="J40" s="568" t="str">
        <f t="shared" si="1"/>
        <v>NA</v>
      </c>
      <c r="K40" s="578"/>
      <c r="L40" s="575"/>
      <c r="M40" s="575"/>
      <c r="N40" s="567" t="str">
        <f t="shared" si="2"/>
        <v>No hay ejecución</v>
      </c>
      <c r="O40" s="568" t="str">
        <f t="shared" si="3"/>
        <v>NA</v>
      </c>
      <c r="P40" s="575"/>
      <c r="Q40" s="607"/>
      <c r="R40" s="607"/>
      <c r="S40" s="567" t="str">
        <f t="shared" si="4"/>
        <v>No hay ejecución</v>
      </c>
      <c r="T40" s="568" t="str">
        <f t="shared" si="5"/>
        <v>NA</v>
      </c>
      <c r="U40" s="575"/>
      <c r="V40" s="575"/>
      <c r="W40" s="575"/>
      <c r="X40" s="576"/>
      <c r="Y40" s="576" t="str">
        <f t="shared" si="6"/>
        <v>En riesgo cumplimiento</v>
      </c>
      <c r="Z40" s="575"/>
      <c r="AA40" s="575"/>
      <c r="AB40" s="575"/>
      <c r="AC40" s="575"/>
      <c r="AD40" s="575"/>
    </row>
    <row r="41" spans="1:30" ht="35.25" hidden="1" customHeight="1" thickTop="1" thickBot="1">
      <c r="A41" s="563">
        <v>2.4</v>
      </c>
      <c r="B41" s="564"/>
      <c r="C41" s="564"/>
      <c r="D41" s="564"/>
      <c r="E41" s="564"/>
      <c r="F41" s="577" t="s">
        <v>1260</v>
      </c>
      <c r="G41" s="578"/>
      <c r="H41" s="578"/>
      <c r="I41" s="567" t="str">
        <f t="shared" si="0"/>
        <v>No hay ejecución</v>
      </c>
      <c r="J41" s="568" t="str">
        <f t="shared" si="1"/>
        <v>NA</v>
      </c>
      <c r="K41" s="578"/>
      <c r="L41" s="575"/>
      <c r="M41" s="575"/>
      <c r="N41" s="567" t="str">
        <f t="shared" si="2"/>
        <v>No hay ejecución</v>
      </c>
      <c r="O41" s="568" t="str">
        <f t="shared" si="3"/>
        <v>NA</v>
      </c>
      <c r="P41" s="575"/>
      <c r="Q41" s="607"/>
      <c r="R41" s="607"/>
      <c r="S41" s="567" t="str">
        <f t="shared" si="4"/>
        <v>No hay ejecución</v>
      </c>
      <c r="T41" s="568" t="str">
        <f t="shared" si="5"/>
        <v>NA</v>
      </c>
      <c r="U41" s="575"/>
      <c r="V41" s="575"/>
      <c r="W41" s="575"/>
      <c r="X41" s="576"/>
      <c r="Y41" s="576" t="str">
        <f t="shared" si="6"/>
        <v>En riesgo cumplimiento</v>
      </c>
      <c r="Z41" s="575"/>
      <c r="AA41" s="575"/>
      <c r="AB41" s="575"/>
      <c r="AC41" s="575"/>
      <c r="AD41" s="575"/>
    </row>
    <row r="42" spans="1:30" ht="35.25" hidden="1" customHeight="1" thickTop="1" thickBot="1">
      <c r="A42" s="563">
        <v>2.4</v>
      </c>
      <c r="B42" s="564"/>
      <c r="C42" s="564"/>
      <c r="D42" s="564"/>
      <c r="E42" s="564"/>
      <c r="F42" s="577" t="s">
        <v>1260</v>
      </c>
      <c r="G42" s="578"/>
      <c r="H42" s="578"/>
      <c r="I42" s="567" t="str">
        <f t="shared" si="0"/>
        <v>No hay ejecución</v>
      </c>
      <c r="J42" s="568" t="str">
        <f t="shared" si="1"/>
        <v>NA</v>
      </c>
      <c r="K42" s="578"/>
      <c r="L42" s="575"/>
      <c r="M42" s="575"/>
      <c r="N42" s="567" t="str">
        <f t="shared" si="2"/>
        <v>No hay ejecución</v>
      </c>
      <c r="O42" s="568" t="str">
        <f t="shared" si="3"/>
        <v>NA</v>
      </c>
      <c r="P42" s="575"/>
      <c r="Q42" s="607"/>
      <c r="R42" s="607"/>
      <c r="S42" s="567" t="str">
        <f t="shared" si="4"/>
        <v>No hay ejecución</v>
      </c>
      <c r="T42" s="568" t="str">
        <f t="shared" si="5"/>
        <v>NA</v>
      </c>
      <c r="U42" s="575"/>
      <c r="V42" s="575"/>
      <c r="W42" s="575"/>
      <c r="X42" s="576"/>
      <c r="Y42" s="576" t="str">
        <f t="shared" si="6"/>
        <v>En riesgo cumplimiento</v>
      </c>
      <c r="Z42" s="575"/>
      <c r="AA42" s="575"/>
      <c r="AB42" s="575"/>
      <c r="AC42" s="575"/>
      <c r="AD42" s="575"/>
    </row>
    <row r="43" spans="1:30" ht="35.25" hidden="1" customHeight="1" thickTop="1" thickBot="1">
      <c r="A43" s="563">
        <v>2.4</v>
      </c>
      <c r="B43" s="564"/>
      <c r="C43" s="564"/>
      <c r="D43" s="564"/>
      <c r="E43" s="564"/>
      <c r="F43" s="577" t="s">
        <v>1260</v>
      </c>
      <c r="G43" s="578"/>
      <c r="H43" s="578"/>
      <c r="I43" s="567" t="str">
        <f t="shared" si="0"/>
        <v>No hay ejecución</v>
      </c>
      <c r="J43" s="568" t="str">
        <f t="shared" si="1"/>
        <v>NA</v>
      </c>
      <c r="K43" s="578"/>
      <c r="L43" s="575"/>
      <c r="M43" s="575"/>
      <c r="N43" s="567" t="str">
        <f t="shared" si="2"/>
        <v>No hay ejecución</v>
      </c>
      <c r="O43" s="568" t="str">
        <f t="shared" si="3"/>
        <v>NA</v>
      </c>
      <c r="P43" s="575"/>
      <c r="Q43" s="607"/>
      <c r="R43" s="607"/>
      <c r="S43" s="567" t="str">
        <f t="shared" si="4"/>
        <v>No hay ejecución</v>
      </c>
      <c r="T43" s="568" t="str">
        <f t="shared" si="5"/>
        <v>NA</v>
      </c>
      <c r="U43" s="575"/>
      <c r="V43" s="575"/>
      <c r="W43" s="575"/>
      <c r="X43" s="576"/>
      <c r="Y43" s="576" t="str">
        <f t="shared" si="6"/>
        <v>En riesgo cumplimiento</v>
      </c>
      <c r="Z43" s="575"/>
      <c r="AA43" s="575"/>
      <c r="AB43" s="575"/>
      <c r="AC43" s="575"/>
      <c r="AD43" s="575"/>
    </row>
    <row r="44" spans="1:30" ht="28.2" hidden="1" customHeight="1" thickTop="1" thickBot="1">
      <c r="A44" s="563">
        <v>3</v>
      </c>
      <c r="B44" s="564">
        <v>0</v>
      </c>
      <c r="C44" s="564">
        <v>0</v>
      </c>
      <c r="D44" s="564">
        <v>0</v>
      </c>
      <c r="E44" s="564">
        <v>0</v>
      </c>
      <c r="F44" s="584" t="s">
        <v>1261</v>
      </c>
      <c r="G44" s="586"/>
      <c r="H44" s="586"/>
      <c r="I44" s="567" t="str">
        <f t="shared" si="0"/>
        <v>No hay ejecución</v>
      </c>
      <c r="J44" s="568" t="str">
        <f t="shared" si="1"/>
        <v>NA</v>
      </c>
      <c r="K44" s="586"/>
      <c r="L44" s="575"/>
      <c r="M44" s="575"/>
      <c r="N44" s="567" t="str">
        <f t="shared" si="2"/>
        <v>No hay ejecución</v>
      </c>
      <c r="O44" s="568" t="str">
        <f t="shared" si="3"/>
        <v>NA</v>
      </c>
      <c r="P44" s="575"/>
      <c r="Q44" s="607"/>
      <c r="R44" s="607"/>
      <c r="S44" s="567" t="str">
        <f t="shared" si="4"/>
        <v>No hay ejecución</v>
      </c>
      <c r="T44" s="568" t="str">
        <f t="shared" si="5"/>
        <v>NA</v>
      </c>
      <c r="U44" s="575"/>
      <c r="V44" s="575"/>
      <c r="W44" s="575"/>
      <c r="X44" s="576"/>
      <c r="Y44" s="576" t="str">
        <f t="shared" si="6"/>
        <v>En riesgo cumplimiento</v>
      </c>
      <c r="Z44" s="575"/>
      <c r="AA44" s="575"/>
      <c r="AB44" s="575"/>
      <c r="AC44" s="575"/>
      <c r="AD44" s="575"/>
    </row>
    <row r="45" spans="1:30" ht="35.25" customHeight="1" thickTop="1" thickBot="1">
      <c r="A45" s="563">
        <v>3.1</v>
      </c>
      <c r="B45" s="564"/>
      <c r="C45" s="564"/>
      <c r="D45" s="564"/>
      <c r="E45" s="564"/>
      <c r="F45" s="577" t="s">
        <v>1262</v>
      </c>
      <c r="G45" s="578">
        <v>500</v>
      </c>
      <c r="H45" s="578">
        <v>400</v>
      </c>
      <c r="I45" s="567">
        <f t="shared" si="0"/>
        <v>0.8</v>
      </c>
      <c r="J45" s="568" t="str">
        <f t="shared" si="1"/>
        <v>Atraso Leve</v>
      </c>
      <c r="K45" s="578"/>
      <c r="L45" s="575">
        <v>400</v>
      </c>
      <c r="M45" s="575">
        <v>388</v>
      </c>
      <c r="N45" s="567">
        <f t="shared" si="2"/>
        <v>0.97</v>
      </c>
      <c r="O45" s="568" t="str">
        <f t="shared" si="3"/>
        <v>De acuerdo con lo programado</v>
      </c>
      <c r="P45" s="575"/>
      <c r="Q45" s="607"/>
      <c r="R45" s="607"/>
      <c r="S45" s="567" t="str">
        <f t="shared" si="4"/>
        <v>No hay ejecución</v>
      </c>
      <c r="T45" s="568" t="str">
        <f t="shared" si="5"/>
        <v>NA</v>
      </c>
      <c r="U45" s="575"/>
      <c r="V45" s="575">
        <v>52</v>
      </c>
      <c r="W45" s="575">
        <v>52</v>
      </c>
      <c r="X45" s="576">
        <v>100</v>
      </c>
      <c r="Y45" s="576" t="str">
        <f t="shared" si="6"/>
        <v>De acuerdo con lo programado</v>
      </c>
      <c r="Z45" s="575"/>
      <c r="AA45" s="575"/>
      <c r="AB45" s="575"/>
      <c r="AC45" s="575"/>
      <c r="AD45" s="575"/>
    </row>
    <row r="46" spans="1:30" ht="35.25" customHeight="1" thickTop="1" thickBot="1">
      <c r="A46" s="563">
        <v>3.1</v>
      </c>
      <c r="B46" s="564"/>
      <c r="C46" s="564"/>
      <c r="D46" s="564"/>
      <c r="E46" s="564"/>
      <c r="F46" s="577" t="s">
        <v>1848</v>
      </c>
      <c r="G46" s="578"/>
      <c r="H46" s="578"/>
      <c r="I46" s="567" t="str">
        <f t="shared" si="0"/>
        <v>No hay ejecución</v>
      </c>
      <c r="J46" s="568" t="str">
        <f t="shared" si="1"/>
        <v>NA</v>
      </c>
      <c r="K46" s="578"/>
      <c r="L46" s="575"/>
      <c r="M46" s="575"/>
      <c r="N46" s="567" t="str">
        <f t="shared" si="2"/>
        <v>No hay ejecución</v>
      </c>
      <c r="O46" s="568" t="str">
        <f t="shared" si="3"/>
        <v>NA</v>
      </c>
      <c r="P46" s="575"/>
      <c r="Q46" s="607">
        <v>10</v>
      </c>
      <c r="R46" s="607">
        <v>10</v>
      </c>
      <c r="S46" s="567">
        <f t="shared" si="4"/>
        <v>1</v>
      </c>
      <c r="T46" s="568" t="str">
        <f t="shared" si="5"/>
        <v>De acuerdo con lo programado</v>
      </c>
      <c r="U46" s="575"/>
      <c r="V46" s="575">
        <v>4</v>
      </c>
      <c r="W46" s="575">
        <v>4</v>
      </c>
      <c r="X46" s="576">
        <v>100</v>
      </c>
      <c r="Y46" s="576" t="str">
        <f t="shared" si="6"/>
        <v>De acuerdo con lo programado</v>
      </c>
      <c r="Z46" s="575"/>
      <c r="AA46" s="575"/>
      <c r="AB46" s="575"/>
      <c r="AC46" s="575"/>
      <c r="AD46" s="575"/>
    </row>
    <row r="47" spans="1:30" ht="35.25" customHeight="1" thickTop="1" thickBot="1">
      <c r="A47" s="563">
        <v>3.1</v>
      </c>
      <c r="B47" s="564"/>
      <c r="C47" s="564"/>
      <c r="D47" s="564"/>
      <c r="E47" s="564"/>
      <c r="F47" s="577" t="s">
        <v>1849</v>
      </c>
      <c r="G47" s="578"/>
      <c r="H47" s="578"/>
      <c r="I47" s="567" t="str">
        <f t="shared" si="0"/>
        <v>No hay ejecución</v>
      </c>
      <c r="J47" s="568" t="str">
        <f t="shared" si="1"/>
        <v>NA</v>
      </c>
      <c r="K47" s="578"/>
      <c r="L47" s="575"/>
      <c r="M47" s="575"/>
      <c r="N47" s="567" t="str">
        <f t="shared" si="2"/>
        <v>No hay ejecución</v>
      </c>
      <c r="O47" s="568" t="str">
        <f t="shared" si="3"/>
        <v>NA</v>
      </c>
      <c r="P47" s="575"/>
      <c r="Q47" s="607"/>
      <c r="R47" s="607"/>
      <c r="S47" s="567" t="str">
        <f t="shared" si="4"/>
        <v>No hay ejecución</v>
      </c>
      <c r="T47" s="568" t="str">
        <f t="shared" si="5"/>
        <v>NA</v>
      </c>
      <c r="U47" s="575"/>
      <c r="V47" s="575">
        <v>3</v>
      </c>
      <c r="W47" s="575">
        <v>3</v>
      </c>
      <c r="X47" s="576">
        <v>100</v>
      </c>
      <c r="Y47" s="576" t="str">
        <f t="shared" si="6"/>
        <v>De acuerdo con lo programado</v>
      </c>
      <c r="Z47" s="575"/>
      <c r="AA47" s="575"/>
      <c r="AB47" s="575"/>
      <c r="AC47" s="575"/>
      <c r="AD47" s="575"/>
    </row>
    <row r="48" spans="1:30" ht="35.25" hidden="1" customHeight="1" thickTop="1" thickBot="1">
      <c r="A48" s="563">
        <v>4</v>
      </c>
      <c r="B48" s="564"/>
      <c r="C48" s="564"/>
      <c r="D48" s="564"/>
      <c r="E48" s="564"/>
      <c r="F48" s="584" t="s">
        <v>1263</v>
      </c>
      <c r="G48" s="586"/>
      <c r="H48" s="586"/>
      <c r="I48" s="567" t="str">
        <f t="shared" si="0"/>
        <v>No hay ejecución</v>
      </c>
      <c r="J48" s="568" t="str">
        <f t="shared" si="1"/>
        <v>NA</v>
      </c>
      <c r="K48" s="586"/>
      <c r="L48" s="575"/>
      <c r="M48" s="575"/>
      <c r="N48" s="567" t="str">
        <f t="shared" si="2"/>
        <v>No hay ejecución</v>
      </c>
      <c r="O48" s="568" t="str">
        <f t="shared" si="3"/>
        <v>NA</v>
      </c>
      <c r="P48" s="575"/>
      <c r="Q48" s="607"/>
      <c r="R48" s="607"/>
      <c r="S48" s="567" t="str">
        <f t="shared" si="4"/>
        <v>No hay ejecución</v>
      </c>
      <c r="T48" s="568" t="str">
        <f t="shared" si="5"/>
        <v>NA</v>
      </c>
      <c r="U48" s="575"/>
      <c r="V48" s="575"/>
      <c r="W48" s="575"/>
      <c r="X48" s="576"/>
      <c r="Y48" s="576" t="str">
        <f t="shared" si="6"/>
        <v>En riesgo cumplimiento</v>
      </c>
      <c r="Z48" s="575"/>
      <c r="AA48" s="575"/>
      <c r="AB48" s="575"/>
      <c r="AC48" s="575"/>
      <c r="AD48" s="575"/>
    </row>
    <row r="49" spans="1:30" ht="35.25" customHeight="1" thickTop="1" thickBot="1">
      <c r="A49" s="563">
        <v>4.0999999999999996</v>
      </c>
      <c r="B49" s="564"/>
      <c r="C49" s="564"/>
      <c r="D49" s="564"/>
      <c r="E49" s="564"/>
      <c r="F49" s="577" t="s">
        <v>1264</v>
      </c>
      <c r="G49" s="578">
        <v>2</v>
      </c>
      <c r="H49" s="578">
        <v>0</v>
      </c>
      <c r="I49" s="567">
        <f t="shared" si="0"/>
        <v>0</v>
      </c>
      <c r="J49" s="568" t="str">
        <f t="shared" si="1"/>
        <v>En riesgo cumplimiento</v>
      </c>
      <c r="K49" s="578"/>
      <c r="L49" s="575">
        <v>0</v>
      </c>
      <c r="M49" s="575">
        <v>0</v>
      </c>
      <c r="N49" s="567" t="str">
        <f t="shared" si="2"/>
        <v>No hay Programación</v>
      </c>
      <c r="O49" s="568" t="str">
        <f t="shared" si="3"/>
        <v>De acuerdo con lo programado</v>
      </c>
      <c r="P49" s="575"/>
      <c r="Q49" s="607"/>
      <c r="R49" s="607"/>
      <c r="S49" s="567" t="str">
        <f t="shared" si="4"/>
        <v>No hay ejecución</v>
      </c>
      <c r="T49" s="568" t="str">
        <f t="shared" si="5"/>
        <v>NA</v>
      </c>
      <c r="U49" s="575"/>
      <c r="V49" s="575">
        <v>8</v>
      </c>
      <c r="W49" s="575">
        <v>1</v>
      </c>
      <c r="X49" s="576">
        <v>12.5</v>
      </c>
      <c r="Y49" s="576" t="str">
        <f t="shared" si="6"/>
        <v>De acuerdo con lo programado</v>
      </c>
      <c r="Z49" s="575" t="s">
        <v>1850</v>
      </c>
      <c r="AA49" s="575"/>
      <c r="AB49" s="575"/>
      <c r="AC49" s="575"/>
      <c r="AD49" s="575"/>
    </row>
    <row r="50" spans="1:30" ht="35.25" hidden="1" customHeight="1" thickTop="1" thickBot="1">
      <c r="A50" s="563">
        <v>5</v>
      </c>
      <c r="B50" s="564">
        <v>0</v>
      </c>
      <c r="C50" s="564">
        <v>0</v>
      </c>
      <c r="D50" s="564">
        <v>0</v>
      </c>
      <c r="E50" s="564">
        <v>0</v>
      </c>
      <c r="F50" s="584" t="s">
        <v>1265</v>
      </c>
      <c r="G50" s="586"/>
      <c r="H50" s="586"/>
      <c r="I50" s="567" t="str">
        <f t="shared" si="0"/>
        <v>No hay ejecución</v>
      </c>
      <c r="J50" s="568" t="str">
        <f t="shared" si="1"/>
        <v>NA</v>
      </c>
      <c r="K50" s="586"/>
      <c r="L50" s="575"/>
      <c r="M50" s="575"/>
      <c r="N50" s="567" t="str">
        <f t="shared" si="2"/>
        <v>No hay ejecución</v>
      </c>
      <c r="O50" s="568" t="str">
        <f t="shared" si="3"/>
        <v>NA</v>
      </c>
      <c r="P50" s="575"/>
      <c r="Q50" s="607"/>
      <c r="R50" s="607"/>
      <c r="S50" s="567" t="str">
        <f t="shared" si="4"/>
        <v>No hay ejecución</v>
      </c>
      <c r="T50" s="568" t="str">
        <f t="shared" si="5"/>
        <v>NA</v>
      </c>
      <c r="U50" s="575"/>
      <c r="V50" s="575"/>
      <c r="W50" s="575"/>
      <c r="X50" s="576"/>
      <c r="Y50" s="576" t="str">
        <f t="shared" si="6"/>
        <v>En riesgo cumplimiento</v>
      </c>
      <c r="Z50" s="575"/>
      <c r="AA50" s="575"/>
      <c r="AB50" s="575"/>
      <c r="AC50" s="575"/>
      <c r="AD50" s="575"/>
    </row>
    <row r="51" spans="1:30" ht="35.25" customHeight="1" thickTop="1" thickBot="1">
      <c r="A51" s="563">
        <v>5.0999999999999996</v>
      </c>
      <c r="B51" s="564"/>
      <c r="C51" s="564"/>
      <c r="D51" s="564"/>
      <c r="E51" s="564"/>
      <c r="F51" s="577" t="s">
        <v>1266</v>
      </c>
      <c r="G51" s="578"/>
      <c r="H51" s="578"/>
      <c r="I51" s="567" t="str">
        <f t="shared" si="0"/>
        <v>No hay ejecución</v>
      </c>
      <c r="J51" s="568" t="str">
        <f t="shared" si="1"/>
        <v>NA</v>
      </c>
      <c r="K51" s="578"/>
      <c r="L51" s="575"/>
      <c r="M51" s="575"/>
      <c r="N51" s="567" t="str">
        <f t="shared" si="2"/>
        <v>No hay ejecución</v>
      </c>
      <c r="O51" s="568" t="str">
        <f t="shared" si="3"/>
        <v>NA</v>
      </c>
      <c r="P51" s="575"/>
      <c r="Q51" s="607"/>
      <c r="R51" s="607"/>
      <c r="S51" s="567" t="str">
        <f t="shared" si="4"/>
        <v>No hay ejecución</v>
      </c>
      <c r="T51" s="568" t="str">
        <f t="shared" si="5"/>
        <v>NA</v>
      </c>
      <c r="U51" s="575"/>
      <c r="V51" s="575">
        <v>24</v>
      </c>
      <c r="W51" s="575">
        <v>45</v>
      </c>
      <c r="X51" s="576">
        <v>187</v>
      </c>
      <c r="Y51" s="576" t="str">
        <f t="shared" si="6"/>
        <v>De acuerdo con lo programado</v>
      </c>
      <c r="Z51" s="575"/>
      <c r="AA51" s="575"/>
      <c r="AB51" s="575"/>
      <c r="AC51" s="575"/>
      <c r="AD51" s="575"/>
    </row>
    <row r="52" spans="1:30" ht="35.25" hidden="1" customHeight="1" thickTop="1" thickBot="1">
      <c r="A52" s="563">
        <v>5.0999999999999996</v>
      </c>
      <c r="B52" s="564"/>
      <c r="C52" s="564"/>
      <c r="D52" s="564"/>
      <c r="E52" s="564"/>
      <c r="F52" s="577" t="s">
        <v>1266</v>
      </c>
      <c r="G52" s="578"/>
      <c r="H52" s="578"/>
      <c r="I52" s="567" t="str">
        <f t="shared" si="0"/>
        <v>No hay ejecución</v>
      </c>
      <c r="J52" s="568" t="str">
        <f t="shared" si="1"/>
        <v>NA</v>
      </c>
      <c r="K52" s="578"/>
      <c r="L52" s="575"/>
      <c r="M52" s="575"/>
      <c r="N52" s="567" t="str">
        <f t="shared" si="2"/>
        <v>No hay ejecución</v>
      </c>
      <c r="O52" s="568" t="str">
        <f t="shared" si="3"/>
        <v>NA</v>
      </c>
      <c r="P52" s="575"/>
      <c r="Q52" s="607"/>
      <c r="R52" s="607"/>
      <c r="S52" s="567" t="str">
        <f t="shared" si="4"/>
        <v>No hay ejecución</v>
      </c>
      <c r="T52" s="568" t="str">
        <f t="shared" si="5"/>
        <v>NA</v>
      </c>
      <c r="U52" s="575"/>
      <c r="V52" s="575"/>
      <c r="W52" s="575"/>
      <c r="X52" s="576"/>
      <c r="Y52" s="576" t="str">
        <f t="shared" si="6"/>
        <v>En riesgo cumplimiento</v>
      </c>
      <c r="Z52" s="575"/>
      <c r="AA52" s="575"/>
      <c r="AB52" s="575"/>
      <c r="AC52" s="575"/>
      <c r="AD52" s="575"/>
    </row>
    <row r="53" spans="1:30" ht="35.25" hidden="1" customHeight="1" thickTop="1" thickBot="1">
      <c r="A53" s="563">
        <v>5.0999999999999996</v>
      </c>
      <c r="B53" s="564"/>
      <c r="C53" s="564"/>
      <c r="D53" s="564"/>
      <c r="E53" s="564"/>
      <c r="F53" s="577" t="s">
        <v>1266</v>
      </c>
      <c r="G53" s="578"/>
      <c r="H53" s="578"/>
      <c r="I53" s="567" t="str">
        <f t="shared" si="0"/>
        <v>No hay ejecución</v>
      </c>
      <c r="J53" s="568" t="str">
        <f t="shared" si="1"/>
        <v>NA</v>
      </c>
      <c r="K53" s="578"/>
      <c r="L53" s="575"/>
      <c r="M53" s="575"/>
      <c r="N53" s="567" t="str">
        <f t="shared" si="2"/>
        <v>No hay ejecución</v>
      </c>
      <c r="O53" s="568" t="str">
        <f t="shared" si="3"/>
        <v>NA</v>
      </c>
      <c r="P53" s="575"/>
      <c r="Q53" s="607"/>
      <c r="R53" s="607"/>
      <c r="S53" s="567" t="str">
        <f t="shared" si="4"/>
        <v>No hay ejecución</v>
      </c>
      <c r="T53" s="568" t="str">
        <f t="shared" si="5"/>
        <v>NA</v>
      </c>
      <c r="U53" s="575"/>
      <c r="V53" s="575"/>
      <c r="W53" s="575"/>
      <c r="X53" s="576"/>
      <c r="Y53" s="576" t="str">
        <f t="shared" si="6"/>
        <v>En riesgo cumplimiento</v>
      </c>
      <c r="Z53" s="575"/>
      <c r="AA53" s="575"/>
      <c r="AB53" s="575"/>
      <c r="AC53" s="575"/>
      <c r="AD53" s="575"/>
    </row>
    <row r="54" spans="1:30" ht="35.25" hidden="1" customHeight="1" thickTop="1" thickBot="1">
      <c r="A54" s="563">
        <v>5.0999999999999996</v>
      </c>
      <c r="B54" s="564"/>
      <c r="C54" s="564"/>
      <c r="D54" s="564"/>
      <c r="E54" s="564"/>
      <c r="F54" s="577" t="s">
        <v>1266</v>
      </c>
      <c r="G54" s="578"/>
      <c r="H54" s="578"/>
      <c r="I54" s="567" t="str">
        <f t="shared" si="0"/>
        <v>No hay ejecución</v>
      </c>
      <c r="J54" s="568" t="str">
        <f t="shared" si="1"/>
        <v>NA</v>
      </c>
      <c r="K54" s="578"/>
      <c r="L54" s="575"/>
      <c r="M54" s="575"/>
      <c r="N54" s="567" t="str">
        <f t="shared" si="2"/>
        <v>No hay ejecución</v>
      </c>
      <c r="O54" s="568" t="str">
        <f t="shared" si="3"/>
        <v>NA</v>
      </c>
      <c r="P54" s="575"/>
      <c r="Q54" s="607"/>
      <c r="R54" s="607"/>
      <c r="S54" s="567" t="str">
        <f t="shared" si="4"/>
        <v>No hay ejecución</v>
      </c>
      <c r="T54" s="568" t="str">
        <f t="shared" si="5"/>
        <v>NA</v>
      </c>
      <c r="U54" s="575"/>
      <c r="V54" s="575"/>
      <c r="W54" s="575"/>
      <c r="X54" s="576"/>
      <c r="Y54" s="576" t="str">
        <f t="shared" si="6"/>
        <v>En riesgo cumplimiento</v>
      </c>
      <c r="Z54" s="575"/>
      <c r="AA54" s="575"/>
      <c r="AB54" s="575"/>
      <c r="AC54" s="575"/>
      <c r="AD54" s="575"/>
    </row>
    <row r="55" spans="1:30" ht="35.25" hidden="1" customHeight="1" thickTop="1" thickBot="1">
      <c r="A55" s="563">
        <v>5.0999999999999996</v>
      </c>
      <c r="B55" s="564"/>
      <c r="C55" s="564"/>
      <c r="D55" s="564"/>
      <c r="E55" s="564"/>
      <c r="F55" s="577" t="s">
        <v>1266</v>
      </c>
      <c r="G55" s="578"/>
      <c r="H55" s="578"/>
      <c r="I55" s="567" t="str">
        <f t="shared" si="0"/>
        <v>No hay ejecución</v>
      </c>
      <c r="J55" s="568" t="str">
        <f t="shared" si="1"/>
        <v>NA</v>
      </c>
      <c r="K55" s="578"/>
      <c r="L55" s="575"/>
      <c r="M55" s="575"/>
      <c r="N55" s="567" t="str">
        <f t="shared" si="2"/>
        <v>No hay ejecución</v>
      </c>
      <c r="O55" s="568" t="str">
        <f t="shared" si="3"/>
        <v>NA</v>
      </c>
      <c r="P55" s="575"/>
      <c r="Q55" s="607"/>
      <c r="R55" s="607"/>
      <c r="S55" s="567" t="str">
        <f t="shared" si="4"/>
        <v>No hay ejecución</v>
      </c>
      <c r="T55" s="568" t="str">
        <f t="shared" si="5"/>
        <v>NA</v>
      </c>
      <c r="U55" s="575"/>
      <c r="V55" s="575"/>
      <c r="W55" s="575"/>
      <c r="X55" s="576"/>
      <c r="Y55" s="576" t="str">
        <f t="shared" si="6"/>
        <v>En riesgo cumplimiento</v>
      </c>
      <c r="Z55" s="575"/>
      <c r="AA55" s="575"/>
      <c r="AB55" s="575"/>
      <c r="AC55" s="575"/>
      <c r="AD55" s="575"/>
    </row>
    <row r="56" spans="1:30" ht="35.25" hidden="1" customHeight="1" thickTop="1" thickBot="1">
      <c r="A56" s="563">
        <v>5.0999999999999996</v>
      </c>
      <c r="B56" s="564"/>
      <c r="C56" s="564"/>
      <c r="D56" s="564"/>
      <c r="E56" s="564"/>
      <c r="F56" s="577" t="s">
        <v>1266</v>
      </c>
      <c r="G56" s="578"/>
      <c r="H56" s="578"/>
      <c r="I56" s="567" t="str">
        <f t="shared" si="0"/>
        <v>No hay ejecución</v>
      </c>
      <c r="J56" s="568" t="str">
        <f t="shared" si="1"/>
        <v>NA</v>
      </c>
      <c r="K56" s="578"/>
      <c r="L56" s="575"/>
      <c r="M56" s="575"/>
      <c r="N56" s="567" t="str">
        <f t="shared" si="2"/>
        <v>No hay ejecución</v>
      </c>
      <c r="O56" s="568" t="str">
        <f t="shared" si="3"/>
        <v>NA</v>
      </c>
      <c r="P56" s="575"/>
      <c r="Q56" s="607"/>
      <c r="R56" s="607"/>
      <c r="S56" s="567" t="str">
        <f t="shared" si="4"/>
        <v>No hay ejecución</v>
      </c>
      <c r="T56" s="568" t="str">
        <f t="shared" si="5"/>
        <v>NA</v>
      </c>
      <c r="U56" s="575"/>
      <c r="V56" s="575"/>
      <c r="W56" s="575"/>
      <c r="X56" s="576"/>
      <c r="Y56" s="576" t="str">
        <f t="shared" si="6"/>
        <v>En riesgo cumplimiento</v>
      </c>
      <c r="Z56" s="575"/>
      <c r="AA56" s="575"/>
      <c r="AB56" s="575"/>
      <c r="AC56" s="575"/>
      <c r="AD56" s="575"/>
    </row>
    <row r="57" spans="1:30" ht="35.25" hidden="1" customHeight="1" thickTop="1" thickBot="1">
      <c r="A57" s="563">
        <v>5.0999999999999996</v>
      </c>
      <c r="B57" s="564"/>
      <c r="C57" s="564"/>
      <c r="D57" s="564"/>
      <c r="E57" s="564"/>
      <c r="F57" s="577" t="s">
        <v>1266</v>
      </c>
      <c r="G57" s="578"/>
      <c r="H57" s="578"/>
      <c r="I57" s="567" t="str">
        <f t="shared" si="0"/>
        <v>No hay ejecución</v>
      </c>
      <c r="J57" s="568" t="str">
        <f t="shared" si="1"/>
        <v>NA</v>
      </c>
      <c r="K57" s="578"/>
      <c r="L57" s="575"/>
      <c r="M57" s="575"/>
      <c r="N57" s="567" t="str">
        <f t="shared" si="2"/>
        <v>No hay ejecución</v>
      </c>
      <c r="O57" s="568" t="str">
        <f t="shared" si="3"/>
        <v>NA</v>
      </c>
      <c r="P57" s="575"/>
      <c r="Q57" s="607"/>
      <c r="R57" s="607"/>
      <c r="S57" s="567" t="str">
        <f t="shared" si="4"/>
        <v>No hay ejecución</v>
      </c>
      <c r="T57" s="568" t="str">
        <f t="shared" si="5"/>
        <v>NA</v>
      </c>
      <c r="U57" s="575"/>
      <c r="V57" s="575"/>
      <c r="W57" s="575"/>
      <c r="X57" s="576"/>
      <c r="Y57" s="576" t="str">
        <f t="shared" si="6"/>
        <v>En riesgo cumplimiento</v>
      </c>
      <c r="Z57" s="575"/>
      <c r="AA57" s="575"/>
      <c r="AB57" s="575"/>
      <c r="AC57" s="575"/>
      <c r="AD57" s="575"/>
    </row>
    <row r="58" spans="1:30" ht="35.25" customHeight="1" thickTop="1" thickBot="1">
      <c r="A58" s="563">
        <v>5.2</v>
      </c>
      <c r="B58" s="564"/>
      <c r="C58" s="564"/>
      <c r="D58" s="564"/>
      <c r="E58" s="564"/>
      <c r="F58" s="577" t="s">
        <v>1267</v>
      </c>
      <c r="G58" s="578"/>
      <c r="H58" s="578"/>
      <c r="I58" s="567" t="str">
        <f t="shared" si="0"/>
        <v>No hay ejecución</v>
      </c>
      <c r="J58" s="568" t="str">
        <f t="shared" si="1"/>
        <v>NA</v>
      </c>
      <c r="K58" s="578"/>
      <c r="L58" s="575"/>
      <c r="M58" s="575"/>
      <c r="N58" s="567" t="str">
        <f t="shared" si="2"/>
        <v>No hay ejecución</v>
      </c>
      <c r="O58" s="568" t="str">
        <f t="shared" si="3"/>
        <v>NA</v>
      </c>
      <c r="P58" s="575"/>
      <c r="Q58" s="607"/>
      <c r="R58" s="607"/>
      <c r="S58" s="567" t="str">
        <f t="shared" si="4"/>
        <v>No hay ejecución</v>
      </c>
      <c r="T58" s="568" t="str">
        <f t="shared" si="5"/>
        <v>NA</v>
      </c>
      <c r="U58" s="575"/>
      <c r="V58" s="575">
        <v>24</v>
      </c>
      <c r="W58" s="575">
        <v>16</v>
      </c>
      <c r="X58" s="576">
        <v>66.599999999999994</v>
      </c>
      <c r="Y58" s="576" t="str">
        <f t="shared" si="6"/>
        <v>De acuerdo con lo programado</v>
      </c>
      <c r="Z58" s="575"/>
      <c r="AA58" s="575"/>
      <c r="AB58" s="575"/>
      <c r="AC58" s="575"/>
      <c r="AD58" s="575"/>
    </row>
    <row r="59" spans="1:30" ht="35.25" hidden="1" customHeight="1" thickTop="1" thickBot="1">
      <c r="A59" s="563">
        <v>5.2</v>
      </c>
      <c r="B59" s="564"/>
      <c r="C59" s="564"/>
      <c r="D59" s="564"/>
      <c r="E59" s="564"/>
      <c r="F59" s="577" t="s">
        <v>1267</v>
      </c>
      <c r="G59" s="578"/>
      <c r="H59" s="578"/>
      <c r="I59" s="567" t="str">
        <f t="shared" si="0"/>
        <v>No hay ejecución</v>
      </c>
      <c r="J59" s="568" t="str">
        <f t="shared" si="1"/>
        <v>NA</v>
      </c>
      <c r="K59" s="578"/>
      <c r="L59" s="575"/>
      <c r="M59" s="575"/>
      <c r="N59" s="567" t="str">
        <f t="shared" si="2"/>
        <v>No hay ejecución</v>
      </c>
      <c r="O59" s="568" t="str">
        <f t="shared" si="3"/>
        <v>NA</v>
      </c>
      <c r="P59" s="575"/>
      <c r="Q59" s="607"/>
      <c r="R59" s="607"/>
      <c r="S59" s="567" t="str">
        <f t="shared" si="4"/>
        <v>No hay ejecución</v>
      </c>
      <c r="T59" s="568" t="str">
        <f t="shared" si="5"/>
        <v>NA</v>
      </c>
      <c r="U59" s="575"/>
      <c r="V59" s="575"/>
      <c r="W59" s="575"/>
      <c r="X59" s="576"/>
      <c r="Y59" s="576" t="str">
        <f t="shared" si="6"/>
        <v>En riesgo cumplimiento</v>
      </c>
      <c r="Z59" s="575"/>
      <c r="AA59" s="575"/>
      <c r="AB59" s="575"/>
      <c r="AC59" s="575"/>
      <c r="AD59" s="575"/>
    </row>
    <row r="60" spans="1:30" ht="35.25" hidden="1" customHeight="1" thickTop="1" thickBot="1">
      <c r="A60" s="563">
        <v>5.2</v>
      </c>
      <c r="B60" s="564"/>
      <c r="C60" s="564"/>
      <c r="D60" s="564"/>
      <c r="E60" s="564"/>
      <c r="F60" s="577" t="s">
        <v>1267</v>
      </c>
      <c r="G60" s="578"/>
      <c r="H60" s="578"/>
      <c r="I60" s="567" t="str">
        <f t="shared" si="0"/>
        <v>No hay ejecución</v>
      </c>
      <c r="J60" s="568" t="str">
        <f t="shared" si="1"/>
        <v>NA</v>
      </c>
      <c r="K60" s="578"/>
      <c r="L60" s="575"/>
      <c r="M60" s="575"/>
      <c r="N60" s="567" t="str">
        <f t="shared" si="2"/>
        <v>No hay ejecución</v>
      </c>
      <c r="O60" s="568" t="str">
        <f t="shared" si="3"/>
        <v>NA</v>
      </c>
      <c r="P60" s="575"/>
      <c r="Q60" s="607"/>
      <c r="R60" s="607"/>
      <c r="S60" s="567" t="str">
        <f t="shared" si="4"/>
        <v>No hay ejecución</v>
      </c>
      <c r="T60" s="568" t="str">
        <f t="shared" si="5"/>
        <v>NA</v>
      </c>
      <c r="U60" s="575"/>
      <c r="V60" s="575"/>
      <c r="W60" s="575"/>
      <c r="X60" s="576"/>
      <c r="Y60" s="576" t="str">
        <f t="shared" si="6"/>
        <v>En riesgo cumplimiento</v>
      </c>
      <c r="Z60" s="575"/>
      <c r="AA60" s="575"/>
      <c r="AB60" s="575"/>
      <c r="AC60" s="575"/>
      <c r="AD60" s="575"/>
    </row>
    <row r="61" spans="1:30" ht="35.25" customHeight="1" thickTop="1" thickBot="1">
      <c r="A61" s="563">
        <v>5.3</v>
      </c>
      <c r="B61" s="564">
        <v>0</v>
      </c>
      <c r="C61" s="564">
        <v>0</v>
      </c>
      <c r="D61" s="564">
        <v>0</v>
      </c>
      <c r="E61" s="564">
        <v>0</v>
      </c>
      <c r="F61" s="577" t="s">
        <v>1851</v>
      </c>
      <c r="G61" s="578"/>
      <c r="H61" s="578"/>
      <c r="I61" s="567" t="str">
        <f t="shared" si="0"/>
        <v>No hay ejecución</v>
      </c>
      <c r="J61" s="568" t="str">
        <f t="shared" si="1"/>
        <v>NA</v>
      </c>
      <c r="K61" s="578"/>
      <c r="L61" s="575"/>
      <c r="M61" s="575"/>
      <c r="N61" s="567" t="str">
        <f t="shared" si="2"/>
        <v>No hay ejecución</v>
      </c>
      <c r="O61" s="568" t="str">
        <f t="shared" si="3"/>
        <v>NA</v>
      </c>
      <c r="P61" s="575"/>
      <c r="Q61" s="607"/>
      <c r="R61" s="607"/>
      <c r="S61" s="567" t="str">
        <f t="shared" si="4"/>
        <v>No hay ejecución</v>
      </c>
      <c r="T61" s="568" t="str">
        <f t="shared" si="5"/>
        <v>NA</v>
      </c>
      <c r="U61" s="575"/>
      <c r="V61" s="575">
        <v>2</v>
      </c>
      <c r="W61" s="575">
        <v>2</v>
      </c>
      <c r="X61" s="576">
        <v>100</v>
      </c>
      <c r="Y61" s="576" t="str">
        <f t="shared" si="6"/>
        <v>De acuerdo con lo programado</v>
      </c>
      <c r="Z61" s="575"/>
      <c r="AA61" s="575"/>
      <c r="AB61" s="575"/>
      <c r="AC61" s="575"/>
      <c r="AD61" s="575"/>
    </row>
    <row r="62" spans="1:30" ht="35.25" hidden="1" customHeight="1" thickTop="1" thickBot="1">
      <c r="A62" s="563">
        <v>5.3</v>
      </c>
      <c r="B62" s="564"/>
      <c r="C62" s="564"/>
      <c r="D62" s="564"/>
      <c r="E62" s="564"/>
      <c r="F62" s="577" t="s">
        <v>1268</v>
      </c>
      <c r="G62" s="578"/>
      <c r="H62" s="578"/>
      <c r="I62" s="567" t="str">
        <f t="shared" si="0"/>
        <v>No hay ejecución</v>
      </c>
      <c r="J62" s="568" t="str">
        <f t="shared" si="1"/>
        <v>NA</v>
      </c>
      <c r="K62" s="578"/>
      <c r="L62" s="575"/>
      <c r="M62" s="575"/>
      <c r="N62" s="567" t="str">
        <f t="shared" si="2"/>
        <v>No hay ejecución</v>
      </c>
      <c r="O62" s="568" t="str">
        <f t="shared" si="3"/>
        <v>NA</v>
      </c>
      <c r="P62" s="575"/>
      <c r="Q62" s="607"/>
      <c r="R62" s="607"/>
      <c r="S62" s="567" t="str">
        <f t="shared" si="4"/>
        <v>No hay ejecución</v>
      </c>
      <c r="T62" s="568" t="str">
        <f t="shared" si="5"/>
        <v>NA</v>
      </c>
      <c r="U62" s="575"/>
      <c r="V62" s="575"/>
      <c r="W62" s="575"/>
      <c r="X62" s="576"/>
      <c r="Y62" s="576" t="str">
        <f t="shared" si="6"/>
        <v>En riesgo cumplimiento</v>
      </c>
      <c r="Z62" s="575"/>
      <c r="AA62" s="575"/>
      <c r="AB62" s="575"/>
      <c r="AC62" s="575"/>
      <c r="AD62" s="575"/>
    </row>
    <row r="63" spans="1:30" ht="35.25" hidden="1" customHeight="1" thickTop="1" thickBot="1">
      <c r="A63" s="563">
        <v>6</v>
      </c>
      <c r="B63" s="564">
        <v>0</v>
      </c>
      <c r="C63" s="564">
        <v>0</v>
      </c>
      <c r="D63" s="564">
        <v>0</v>
      </c>
      <c r="E63" s="564">
        <v>0</v>
      </c>
      <c r="F63" s="584" t="s">
        <v>1269</v>
      </c>
      <c r="G63" s="586"/>
      <c r="H63" s="586"/>
      <c r="I63" s="567" t="str">
        <f t="shared" si="0"/>
        <v>No hay ejecución</v>
      </c>
      <c r="J63" s="568" t="str">
        <f t="shared" si="1"/>
        <v>NA</v>
      </c>
      <c r="K63" s="586"/>
      <c r="L63" s="575"/>
      <c r="M63" s="575"/>
      <c r="N63" s="567" t="str">
        <f t="shared" si="2"/>
        <v>No hay ejecución</v>
      </c>
      <c r="O63" s="568" t="str">
        <f t="shared" si="3"/>
        <v>NA</v>
      </c>
      <c r="P63" s="575"/>
      <c r="Q63" s="607"/>
      <c r="R63" s="607"/>
      <c r="S63" s="567" t="str">
        <f t="shared" si="4"/>
        <v>No hay ejecución</v>
      </c>
      <c r="T63" s="568" t="str">
        <f t="shared" si="5"/>
        <v>NA</v>
      </c>
      <c r="U63" s="575"/>
      <c r="V63" s="575"/>
      <c r="W63" s="575"/>
      <c r="X63" s="576"/>
      <c r="Y63" s="576" t="str">
        <f t="shared" si="6"/>
        <v>En riesgo cumplimiento</v>
      </c>
      <c r="Z63" s="575"/>
      <c r="AA63" s="575"/>
      <c r="AB63" s="575"/>
      <c r="AC63" s="575"/>
      <c r="AD63" s="575"/>
    </row>
    <row r="64" spans="1:30" ht="35.25" customHeight="1" thickTop="1" thickBot="1">
      <c r="A64" s="563">
        <v>6.1</v>
      </c>
      <c r="B64" s="564"/>
      <c r="C64" s="564"/>
      <c r="D64" s="564"/>
      <c r="E64" s="564"/>
      <c r="F64" s="577" t="s">
        <v>1852</v>
      </c>
      <c r="G64" s="578"/>
      <c r="H64" s="578"/>
      <c r="I64" s="567" t="str">
        <f t="shared" si="0"/>
        <v>No hay ejecución</v>
      </c>
      <c r="J64" s="568" t="str">
        <f t="shared" si="1"/>
        <v>NA</v>
      </c>
      <c r="K64" s="578"/>
      <c r="L64" s="575"/>
      <c r="M64" s="575"/>
      <c r="N64" s="567" t="str">
        <f t="shared" si="2"/>
        <v>No hay ejecución</v>
      </c>
      <c r="O64" s="568" t="str">
        <f t="shared" si="3"/>
        <v>NA</v>
      </c>
      <c r="P64" s="575"/>
      <c r="Q64" s="607"/>
      <c r="R64" s="607"/>
      <c r="S64" s="567" t="str">
        <f t="shared" si="4"/>
        <v>No hay ejecución</v>
      </c>
      <c r="T64" s="568" t="str">
        <f t="shared" si="5"/>
        <v>NA</v>
      </c>
      <c r="U64" s="575"/>
      <c r="V64" s="575">
        <v>17</v>
      </c>
      <c r="W64" s="575">
        <v>17</v>
      </c>
      <c r="X64" s="576">
        <v>100</v>
      </c>
      <c r="Y64" s="576" t="str">
        <f t="shared" si="6"/>
        <v>De acuerdo con lo programado</v>
      </c>
      <c r="Z64" s="575"/>
      <c r="AA64" s="575"/>
      <c r="AB64" s="575"/>
      <c r="AC64" s="575"/>
      <c r="AD64" s="575"/>
    </row>
    <row r="65" spans="1:30" ht="35.25" customHeight="1" thickTop="1" thickBot="1">
      <c r="A65" s="563">
        <v>6.1</v>
      </c>
      <c r="B65" s="564"/>
      <c r="C65" s="564"/>
      <c r="D65" s="564"/>
      <c r="E65" s="564"/>
      <c r="F65" s="577" t="s">
        <v>1270</v>
      </c>
      <c r="G65" s="578"/>
      <c r="H65" s="578"/>
      <c r="I65" s="567" t="str">
        <f t="shared" si="0"/>
        <v>No hay ejecución</v>
      </c>
      <c r="J65" s="568" t="str">
        <f t="shared" si="1"/>
        <v>NA</v>
      </c>
      <c r="K65" s="578"/>
      <c r="L65" s="575"/>
      <c r="M65" s="575"/>
      <c r="N65" s="567" t="str">
        <f t="shared" si="2"/>
        <v>No hay ejecución</v>
      </c>
      <c r="O65" s="568" t="str">
        <f t="shared" si="3"/>
        <v>NA</v>
      </c>
      <c r="P65" s="575"/>
      <c r="Q65" s="607"/>
      <c r="R65" s="607"/>
      <c r="S65" s="567" t="str">
        <f t="shared" si="4"/>
        <v>No hay ejecución</v>
      </c>
      <c r="T65" s="568" t="str">
        <f t="shared" si="5"/>
        <v>NA</v>
      </c>
      <c r="U65" s="575"/>
      <c r="V65" s="575">
        <v>10</v>
      </c>
      <c r="W65" s="575">
        <v>10</v>
      </c>
      <c r="X65" s="576">
        <v>100</v>
      </c>
      <c r="Y65" s="576" t="str">
        <f t="shared" si="6"/>
        <v>De acuerdo con lo programado</v>
      </c>
      <c r="Z65" s="575"/>
      <c r="AA65" s="575"/>
      <c r="AB65" s="575"/>
      <c r="AC65" s="575"/>
      <c r="AD65" s="575"/>
    </row>
    <row r="66" spans="1:30" ht="35.25" customHeight="1" thickTop="1" thickBot="1">
      <c r="A66" s="563">
        <v>6.2</v>
      </c>
      <c r="B66" s="564"/>
      <c r="C66" s="564"/>
      <c r="D66" s="564"/>
      <c r="E66" s="564"/>
      <c r="F66" s="587" t="s">
        <v>1853</v>
      </c>
      <c r="G66" s="588"/>
      <c r="H66" s="588"/>
      <c r="I66" s="567" t="str">
        <f t="shared" si="0"/>
        <v>No hay ejecución</v>
      </c>
      <c r="J66" s="568" t="str">
        <f t="shared" si="1"/>
        <v>NA</v>
      </c>
      <c r="K66" s="588"/>
      <c r="L66" s="575"/>
      <c r="M66" s="575"/>
      <c r="N66" s="567" t="str">
        <f t="shared" si="2"/>
        <v>No hay ejecución</v>
      </c>
      <c r="O66" s="568" t="str">
        <f t="shared" si="3"/>
        <v>NA</v>
      </c>
      <c r="P66" s="575"/>
      <c r="Q66" s="607"/>
      <c r="R66" s="607"/>
      <c r="S66" s="567" t="str">
        <f t="shared" si="4"/>
        <v>No hay ejecución</v>
      </c>
      <c r="T66" s="568" t="str">
        <f t="shared" si="5"/>
        <v>NA</v>
      </c>
      <c r="U66" s="575"/>
      <c r="V66" s="575">
        <v>4</v>
      </c>
      <c r="W66" s="575">
        <v>4</v>
      </c>
      <c r="X66" s="576">
        <v>100</v>
      </c>
      <c r="Y66" s="576" t="str">
        <f t="shared" si="6"/>
        <v>De acuerdo con lo programado</v>
      </c>
      <c r="Z66" s="575"/>
      <c r="AA66" s="575"/>
      <c r="AB66" s="575"/>
      <c r="AC66" s="575"/>
      <c r="AD66" s="575"/>
    </row>
    <row r="67" spans="1:30" ht="35.25" customHeight="1" thickTop="1" thickBot="1">
      <c r="A67" s="563">
        <v>6.2</v>
      </c>
      <c r="B67" s="564"/>
      <c r="C67" s="564"/>
      <c r="D67" s="564"/>
      <c r="E67" s="564"/>
      <c r="F67" s="587" t="s">
        <v>1854</v>
      </c>
      <c r="G67" s="588"/>
      <c r="H67" s="588"/>
      <c r="I67" s="567" t="str">
        <f t="shared" si="0"/>
        <v>No hay ejecución</v>
      </c>
      <c r="J67" s="568" t="str">
        <f t="shared" si="1"/>
        <v>NA</v>
      </c>
      <c r="K67" s="588"/>
      <c r="L67" s="575"/>
      <c r="M67" s="575"/>
      <c r="N67" s="567" t="str">
        <f t="shared" si="2"/>
        <v>No hay ejecución</v>
      </c>
      <c r="O67" s="568" t="str">
        <f t="shared" si="3"/>
        <v>NA</v>
      </c>
      <c r="P67" s="575"/>
      <c r="Q67" s="607"/>
      <c r="R67" s="607"/>
      <c r="S67" s="567" t="str">
        <f t="shared" si="4"/>
        <v>No hay ejecución</v>
      </c>
      <c r="T67" s="568" t="str">
        <f t="shared" si="5"/>
        <v>NA</v>
      </c>
      <c r="U67" s="575"/>
      <c r="V67" s="575">
        <v>2</v>
      </c>
      <c r="W67" s="575">
        <v>3</v>
      </c>
      <c r="X67" s="756">
        <f>IF(W67="","No hay ejecución",IF(AND(V67=0),"No hay Programación", W67/V67))</f>
        <v>1.5</v>
      </c>
      <c r="Y67" s="576" t="str">
        <f t="shared" si="6"/>
        <v>De acuerdo con lo programado</v>
      </c>
      <c r="Z67" s="575"/>
      <c r="AA67" s="575"/>
      <c r="AB67" s="575"/>
      <c r="AC67" s="575"/>
      <c r="AD67" s="575"/>
    </row>
    <row r="68" spans="1:30" ht="35.25" hidden="1" customHeight="1" thickTop="1" thickBot="1">
      <c r="A68" s="563">
        <v>6.2</v>
      </c>
      <c r="B68" s="564"/>
      <c r="C68" s="564"/>
      <c r="D68" s="564"/>
      <c r="E68" s="564"/>
      <c r="F68" s="587" t="s">
        <v>1271</v>
      </c>
      <c r="G68" s="588"/>
      <c r="H68" s="588"/>
      <c r="I68" s="567" t="str">
        <f t="shared" si="0"/>
        <v>No hay ejecución</v>
      </c>
      <c r="J68" s="568" t="str">
        <f t="shared" si="1"/>
        <v>NA</v>
      </c>
      <c r="K68" s="588"/>
      <c r="L68" s="575"/>
      <c r="M68" s="575"/>
      <c r="N68" s="567" t="str">
        <f t="shared" si="2"/>
        <v>No hay ejecución</v>
      </c>
      <c r="O68" s="568" t="str">
        <f t="shared" si="3"/>
        <v>NA</v>
      </c>
      <c r="P68" s="575"/>
      <c r="Q68" s="607"/>
      <c r="R68" s="607"/>
      <c r="S68" s="567" t="str">
        <f t="shared" si="4"/>
        <v>No hay ejecución</v>
      </c>
      <c r="T68" s="568" t="str">
        <f t="shared" si="5"/>
        <v>NA</v>
      </c>
      <c r="U68" s="575"/>
      <c r="V68" s="575"/>
      <c r="W68" s="575"/>
      <c r="X68" s="576"/>
      <c r="Y68" s="576" t="str">
        <f t="shared" si="6"/>
        <v>En riesgo cumplimiento</v>
      </c>
      <c r="Z68" s="575"/>
      <c r="AA68" s="575"/>
      <c r="AB68" s="575"/>
      <c r="AC68" s="575"/>
      <c r="AD68" s="575"/>
    </row>
    <row r="69" spans="1:30" ht="35.25" customHeight="1" thickTop="1" thickBot="1">
      <c r="A69" s="563">
        <v>6.3</v>
      </c>
      <c r="B69" s="564"/>
      <c r="C69" s="564"/>
      <c r="D69" s="564"/>
      <c r="E69" s="564"/>
      <c r="F69" s="577" t="s">
        <v>1272</v>
      </c>
      <c r="G69" s="578">
        <v>2</v>
      </c>
      <c r="H69" s="578">
        <v>2</v>
      </c>
      <c r="I69" s="567">
        <f t="shared" si="0"/>
        <v>1</v>
      </c>
      <c r="J69" s="568" t="str">
        <f t="shared" si="1"/>
        <v>De acuerdo con lo programado</v>
      </c>
      <c r="K69" s="578"/>
      <c r="L69" s="575">
        <v>1</v>
      </c>
      <c r="M69" s="575">
        <v>1</v>
      </c>
      <c r="N69" s="567">
        <f t="shared" si="2"/>
        <v>1</v>
      </c>
      <c r="O69" s="568" t="str">
        <f t="shared" si="3"/>
        <v>De acuerdo con lo programado</v>
      </c>
      <c r="P69" s="575"/>
      <c r="Q69" s="607"/>
      <c r="R69" s="607"/>
      <c r="S69" s="567" t="str">
        <f t="shared" si="4"/>
        <v>No hay ejecución</v>
      </c>
      <c r="T69" s="568" t="str">
        <f t="shared" si="5"/>
        <v>NA</v>
      </c>
      <c r="U69" s="575"/>
      <c r="V69" s="575">
        <v>13</v>
      </c>
      <c r="W69" s="575">
        <v>13</v>
      </c>
      <c r="X69" s="576">
        <v>100</v>
      </c>
      <c r="Y69" s="576" t="str">
        <f t="shared" si="6"/>
        <v>De acuerdo con lo programado</v>
      </c>
      <c r="Z69" s="575"/>
      <c r="AA69" s="575"/>
      <c r="AB69" s="575"/>
      <c r="AC69" s="575"/>
      <c r="AD69" s="575"/>
    </row>
    <row r="70" spans="1:30" ht="35.25" customHeight="1" thickTop="1" thickBot="1">
      <c r="A70" s="563">
        <v>6.4</v>
      </c>
      <c r="B70" s="564"/>
      <c r="C70" s="564"/>
      <c r="D70" s="564"/>
      <c r="E70" s="564"/>
      <c r="F70" s="587" t="s">
        <v>1273</v>
      </c>
      <c r="G70" s="588">
        <v>100</v>
      </c>
      <c r="H70" s="588">
        <v>100</v>
      </c>
      <c r="I70" s="567">
        <f t="shared" si="0"/>
        <v>1</v>
      </c>
      <c r="J70" s="568" t="str">
        <f t="shared" si="1"/>
        <v>De acuerdo con lo programado</v>
      </c>
      <c r="K70" s="588"/>
      <c r="L70" s="575">
        <v>100</v>
      </c>
      <c r="M70" s="575">
        <v>80</v>
      </c>
      <c r="N70" s="567">
        <f t="shared" si="2"/>
        <v>0.8</v>
      </c>
      <c r="O70" s="568" t="str">
        <f t="shared" si="3"/>
        <v>Atraso Leve</v>
      </c>
      <c r="P70" s="575"/>
      <c r="Q70" s="607">
        <v>10</v>
      </c>
      <c r="R70" s="607">
        <v>10</v>
      </c>
      <c r="S70" s="567">
        <f t="shared" si="4"/>
        <v>1</v>
      </c>
      <c r="T70" s="568" t="str">
        <f t="shared" si="5"/>
        <v>De acuerdo con lo programado</v>
      </c>
      <c r="U70" s="575"/>
      <c r="V70" s="575">
        <v>198</v>
      </c>
      <c r="W70" s="575">
        <v>169</v>
      </c>
      <c r="X70" s="576">
        <v>85.35</v>
      </c>
      <c r="Y70" s="576" t="str">
        <f t="shared" si="6"/>
        <v>De acuerdo con lo programado</v>
      </c>
      <c r="Z70" s="575" t="s">
        <v>1855</v>
      </c>
      <c r="AA70" s="575"/>
      <c r="AB70" s="575"/>
      <c r="AC70" s="575"/>
      <c r="AD70" s="575"/>
    </row>
    <row r="71" spans="1:30" ht="35.25" customHeight="1" thickTop="1" thickBot="1">
      <c r="A71" s="563">
        <v>6.4</v>
      </c>
      <c r="B71" s="564"/>
      <c r="C71" s="564"/>
      <c r="D71" s="564"/>
      <c r="E71" s="564"/>
      <c r="F71" s="587" t="s">
        <v>1856</v>
      </c>
      <c r="G71" s="588"/>
      <c r="H71" s="588"/>
      <c r="I71" s="567" t="str">
        <f t="shared" si="0"/>
        <v>No hay ejecución</v>
      </c>
      <c r="J71" s="568" t="str">
        <f t="shared" si="1"/>
        <v>NA</v>
      </c>
      <c r="K71" s="588"/>
      <c r="L71" s="575"/>
      <c r="M71" s="575"/>
      <c r="N71" s="567" t="str">
        <f t="shared" si="2"/>
        <v>No hay ejecución</v>
      </c>
      <c r="O71" s="568" t="str">
        <f t="shared" si="3"/>
        <v>NA</v>
      </c>
      <c r="P71" s="575"/>
      <c r="Q71" s="607">
        <v>20</v>
      </c>
      <c r="R71" s="607">
        <v>20</v>
      </c>
      <c r="S71" s="567">
        <f t="shared" si="4"/>
        <v>1</v>
      </c>
      <c r="T71" s="568" t="str">
        <f t="shared" si="5"/>
        <v>De acuerdo con lo programado</v>
      </c>
      <c r="U71" s="575"/>
      <c r="V71" s="575">
        <v>25</v>
      </c>
      <c r="W71" s="575">
        <v>25</v>
      </c>
      <c r="X71" s="576">
        <v>100</v>
      </c>
      <c r="Y71" s="576" t="str">
        <f t="shared" si="6"/>
        <v>De acuerdo con lo programado</v>
      </c>
      <c r="Z71" s="575"/>
      <c r="AA71" s="575"/>
      <c r="AB71" s="575"/>
      <c r="AC71" s="575"/>
      <c r="AD71" s="575"/>
    </row>
    <row r="72" spans="1:30" ht="35.25" hidden="1" customHeight="1" thickTop="1" thickBot="1">
      <c r="A72" s="563">
        <v>7</v>
      </c>
      <c r="B72" s="564">
        <v>0</v>
      </c>
      <c r="C72" s="564">
        <v>0</v>
      </c>
      <c r="D72" s="564">
        <v>0</v>
      </c>
      <c r="E72" s="564">
        <v>0</v>
      </c>
      <c r="F72" s="584" t="s">
        <v>1274</v>
      </c>
      <c r="G72" s="586"/>
      <c r="H72" s="586"/>
      <c r="I72" s="567" t="str">
        <f t="shared" si="0"/>
        <v>No hay ejecución</v>
      </c>
      <c r="J72" s="568" t="str">
        <f t="shared" si="1"/>
        <v>NA</v>
      </c>
      <c r="K72" s="586"/>
      <c r="L72" s="575"/>
      <c r="M72" s="575"/>
      <c r="N72" s="567" t="str">
        <f t="shared" si="2"/>
        <v>No hay ejecución</v>
      </c>
      <c r="O72" s="568" t="str">
        <f t="shared" si="3"/>
        <v>NA</v>
      </c>
      <c r="P72" s="575"/>
      <c r="Q72" s="607"/>
      <c r="R72" s="607"/>
      <c r="S72" s="567" t="str">
        <f t="shared" si="4"/>
        <v>No hay ejecución</v>
      </c>
      <c r="T72" s="568" t="str">
        <f t="shared" si="5"/>
        <v>NA</v>
      </c>
      <c r="U72" s="575"/>
      <c r="V72" s="575"/>
      <c r="W72" s="575"/>
      <c r="X72" s="576"/>
      <c r="Y72" s="576" t="str">
        <f t="shared" si="6"/>
        <v>En riesgo cumplimiento</v>
      </c>
      <c r="Z72" s="575"/>
      <c r="AA72" s="575"/>
      <c r="AB72" s="575"/>
      <c r="AC72" s="575"/>
      <c r="AD72" s="575"/>
    </row>
    <row r="73" spans="1:30" ht="35.25" customHeight="1" thickTop="1" thickBot="1">
      <c r="A73" s="563">
        <v>7.1</v>
      </c>
      <c r="B73" s="564"/>
      <c r="C73" s="564"/>
      <c r="D73" s="564"/>
      <c r="E73" s="564"/>
      <c r="F73" s="587" t="s">
        <v>1857</v>
      </c>
      <c r="G73" s="588"/>
      <c r="H73" s="588"/>
      <c r="I73" s="567" t="str">
        <f t="shared" si="0"/>
        <v>No hay ejecución</v>
      </c>
      <c r="J73" s="568" t="str">
        <f t="shared" si="1"/>
        <v>NA</v>
      </c>
      <c r="K73" s="588"/>
      <c r="L73" s="575"/>
      <c r="M73" s="575"/>
      <c r="N73" s="567" t="str">
        <f t="shared" si="2"/>
        <v>No hay ejecución</v>
      </c>
      <c r="O73" s="568" t="str">
        <f t="shared" si="3"/>
        <v>NA</v>
      </c>
      <c r="P73" s="575"/>
      <c r="Q73" s="607"/>
      <c r="R73" s="607"/>
      <c r="S73" s="567" t="str">
        <f t="shared" si="4"/>
        <v>No hay ejecución</v>
      </c>
      <c r="T73" s="568" t="str">
        <f t="shared" si="5"/>
        <v>NA</v>
      </c>
      <c r="U73" s="575"/>
      <c r="V73" s="575">
        <v>2</v>
      </c>
      <c r="W73" s="575">
        <v>2</v>
      </c>
      <c r="X73" s="576">
        <v>100</v>
      </c>
      <c r="Y73" s="576" t="str">
        <f t="shared" si="6"/>
        <v>De acuerdo con lo programado</v>
      </c>
      <c r="Z73" s="575"/>
      <c r="AA73" s="575"/>
      <c r="AB73" s="575"/>
      <c r="AC73" s="575"/>
      <c r="AD73" s="575"/>
    </row>
    <row r="74" spans="1:30" ht="35.25" hidden="1" customHeight="1" thickTop="1" thickBot="1">
      <c r="A74" s="563">
        <v>7.1</v>
      </c>
      <c r="B74" s="564"/>
      <c r="C74" s="564"/>
      <c r="D74" s="564"/>
      <c r="E74" s="564"/>
      <c r="F74" s="587" t="s">
        <v>1275</v>
      </c>
      <c r="G74" s="588"/>
      <c r="H74" s="588"/>
      <c r="I74" s="567" t="str">
        <f t="shared" si="0"/>
        <v>No hay ejecución</v>
      </c>
      <c r="J74" s="568" t="str">
        <f t="shared" si="1"/>
        <v>NA</v>
      </c>
      <c r="K74" s="588"/>
      <c r="L74" s="575"/>
      <c r="M74" s="575"/>
      <c r="N74" s="567" t="str">
        <f t="shared" si="2"/>
        <v>No hay ejecución</v>
      </c>
      <c r="O74" s="568" t="str">
        <f t="shared" si="3"/>
        <v>NA</v>
      </c>
      <c r="P74" s="575"/>
      <c r="Q74" s="607"/>
      <c r="R74" s="607"/>
      <c r="S74" s="567" t="str">
        <f t="shared" si="4"/>
        <v>No hay ejecución</v>
      </c>
      <c r="T74" s="568" t="str">
        <f t="shared" si="5"/>
        <v>NA</v>
      </c>
      <c r="U74" s="575"/>
      <c r="V74" s="575"/>
      <c r="W74" s="575"/>
      <c r="X74" s="576"/>
      <c r="Y74" s="576" t="str">
        <f t="shared" si="6"/>
        <v>En riesgo cumplimiento</v>
      </c>
      <c r="Z74" s="575"/>
      <c r="AA74" s="575"/>
      <c r="AB74" s="575"/>
      <c r="AC74" s="575"/>
      <c r="AD74" s="575"/>
    </row>
    <row r="75" spans="1:30" ht="35.25" hidden="1" customHeight="1" thickTop="1" thickBot="1">
      <c r="A75" s="563">
        <v>7.2</v>
      </c>
      <c r="B75" s="564"/>
      <c r="C75" s="564"/>
      <c r="D75" s="564"/>
      <c r="E75" s="564"/>
      <c r="F75" s="577" t="s">
        <v>1276</v>
      </c>
      <c r="G75" s="578">
        <v>6</v>
      </c>
      <c r="H75" s="578">
        <v>6</v>
      </c>
      <c r="I75" s="567">
        <f t="shared" si="0"/>
        <v>1</v>
      </c>
      <c r="J75" s="568" t="str">
        <f t="shared" si="1"/>
        <v>De acuerdo con lo programado</v>
      </c>
      <c r="K75" s="578"/>
      <c r="L75" s="575">
        <v>3</v>
      </c>
      <c r="M75" s="575">
        <v>3</v>
      </c>
      <c r="N75" s="567">
        <f t="shared" si="2"/>
        <v>1</v>
      </c>
      <c r="O75" s="568" t="str">
        <f t="shared" si="3"/>
        <v>De acuerdo con lo programado</v>
      </c>
      <c r="P75" s="575"/>
      <c r="Q75" s="607"/>
      <c r="R75" s="607"/>
      <c r="S75" s="567" t="str">
        <f t="shared" si="4"/>
        <v>No hay ejecución</v>
      </c>
      <c r="T75" s="568" t="str">
        <f t="shared" si="5"/>
        <v>NA</v>
      </c>
      <c r="U75" s="575"/>
      <c r="V75" s="575"/>
      <c r="W75" s="575"/>
      <c r="X75" s="576"/>
      <c r="Y75" s="576" t="str">
        <f t="shared" si="6"/>
        <v>En riesgo cumplimiento</v>
      </c>
      <c r="Z75" s="575"/>
      <c r="AA75" s="575"/>
      <c r="AB75" s="575"/>
      <c r="AC75" s="575"/>
      <c r="AD75" s="575"/>
    </row>
    <row r="76" spans="1:30" ht="35.25" customHeight="1" thickTop="1" thickBot="1">
      <c r="A76" s="563">
        <v>7.3</v>
      </c>
      <c r="B76" s="564"/>
      <c r="C76" s="564"/>
      <c r="D76" s="564"/>
      <c r="E76" s="564"/>
      <c r="F76" s="587" t="s">
        <v>1277</v>
      </c>
      <c r="G76" s="588">
        <v>6</v>
      </c>
      <c r="H76" s="588">
        <v>6</v>
      </c>
      <c r="I76" s="567">
        <f t="shared" si="0"/>
        <v>1</v>
      </c>
      <c r="J76" s="568" t="str">
        <f t="shared" si="1"/>
        <v>De acuerdo con lo programado</v>
      </c>
      <c r="K76" s="588"/>
      <c r="L76" s="575">
        <v>3</v>
      </c>
      <c r="M76" s="575">
        <v>3</v>
      </c>
      <c r="N76" s="567">
        <f t="shared" si="2"/>
        <v>1</v>
      </c>
      <c r="O76" s="568" t="str">
        <f t="shared" si="3"/>
        <v>De acuerdo con lo programado</v>
      </c>
      <c r="P76" s="575"/>
      <c r="Q76" s="607"/>
      <c r="R76" s="607"/>
      <c r="S76" s="567" t="str">
        <f t="shared" si="4"/>
        <v>No hay ejecución</v>
      </c>
      <c r="T76" s="568" t="str">
        <f t="shared" si="5"/>
        <v>NA</v>
      </c>
      <c r="U76" s="575"/>
      <c r="V76" s="575">
        <v>4</v>
      </c>
      <c r="W76" s="575">
        <v>4</v>
      </c>
      <c r="X76" s="576">
        <v>100</v>
      </c>
      <c r="Y76" s="576" t="str">
        <f t="shared" si="6"/>
        <v>De acuerdo con lo programado</v>
      </c>
      <c r="Z76" s="575"/>
      <c r="AA76" s="575"/>
      <c r="AB76" s="575"/>
      <c r="AC76" s="575"/>
      <c r="AD76" s="575"/>
    </row>
    <row r="77" spans="1:30" ht="35.25" hidden="1" customHeight="1" thickTop="1" thickBot="1">
      <c r="A77" s="563">
        <v>7.3</v>
      </c>
      <c r="B77" s="564"/>
      <c r="C77" s="564"/>
      <c r="D77" s="564"/>
      <c r="E77" s="564"/>
      <c r="F77" s="587" t="s">
        <v>1277</v>
      </c>
      <c r="G77" s="588"/>
      <c r="H77" s="588"/>
      <c r="I77" s="567" t="str">
        <f t="shared" si="0"/>
        <v>No hay ejecución</v>
      </c>
      <c r="J77" s="568" t="str">
        <f t="shared" si="1"/>
        <v>NA</v>
      </c>
      <c r="K77" s="588"/>
      <c r="L77" s="575"/>
      <c r="M77" s="575"/>
      <c r="N77" s="567" t="str">
        <f t="shared" si="2"/>
        <v>No hay ejecución</v>
      </c>
      <c r="O77" s="568" t="str">
        <f t="shared" si="3"/>
        <v>NA</v>
      </c>
      <c r="P77" s="575"/>
      <c r="Q77" s="607">
        <v>5</v>
      </c>
      <c r="R77" s="607">
        <v>5</v>
      </c>
      <c r="S77" s="567">
        <f t="shared" si="4"/>
        <v>1</v>
      </c>
      <c r="T77" s="568" t="str">
        <f t="shared" si="5"/>
        <v>De acuerdo con lo programado</v>
      </c>
      <c r="U77" s="575"/>
      <c r="V77" s="575"/>
      <c r="W77" s="575"/>
      <c r="X77" s="576"/>
      <c r="Y77" s="576" t="str">
        <f t="shared" si="6"/>
        <v>En riesgo cumplimiento</v>
      </c>
      <c r="Z77" s="575"/>
      <c r="AA77" s="575"/>
      <c r="AB77" s="575"/>
      <c r="AC77" s="575"/>
      <c r="AD77" s="575"/>
    </row>
    <row r="78" spans="1:30" ht="35.25" hidden="1" customHeight="1" thickTop="1" thickBot="1">
      <c r="A78" s="563">
        <v>8</v>
      </c>
      <c r="B78" s="564"/>
      <c r="C78" s="564"/>
      <c r="D78" s="564"/>
      <c r="E78" s="564"/>
      <c r="F78" s="584" t="s">
        <v>1278</v>
      </c>
      <c r="G78" s="586"/>
      <c r="H78" s="586"/>
      <c r="I78" s="567" t="str">
        <f t="shared" ref="I78:I142" si="7">IF(H78="","No hay ejecución",IF(AND(G78=0),"No hay Programación", H78/G78))</f>
        <v>No hay ejecución</v>
      </c>
      <c r="J78" s="568" t="str">
        <f t="shared" ref="J78:J142" si="8">IF(I78="No hay ejecución","NA",IF(I78&gt;=90%,"De acuerdo con lo programado",IF(I78&gt;=51%,"Atraso Leve",IF(I78&lt;=50%,"En riesgo cumplimiento"))))</f>
        <v>NA</v>
      </c>
      <c r="K78" s="586"/>
      <c r="L78" s="575"/>
      <c r="M78" s="575"/>
      <c r="N78" s="567" t="str">
        <f t="shared" ref="N78:N142" si="9">IF(M78="","No hay ejecución",IF(AND(L78=0),"No hay Programación", M78/L78))</f>
        <v>No hay ejecución</v>
      </c>
      <c r="O78" s="568" t="str">
        <f t="shared" ref="O78:O142" si="10">IF(N78="No hay ejecución","NA",IF(N78&gt;=90%,"De acuerdo con lo programado",IF(N78&gt;=51%,"Atraso Leve",IF(N78&lt;=50%,"En riesgo cumplimiento"))))</f>
        <v>NA</v>
      </c>
      <c r="P78" s="575"/>
      <c r="Q78" s="607"/>
      <c r="R78" s="607"/>
      <c r="S78" s="567" t="str">
        <f t="shared" ref="S78:S141" si="11">IF(R78="","No hay ejecución",IF(AND(Q78=0),"No hay Programación", R78/Q78))</f>
        <v>No hay ejecución</v>
      </c>
      <c r="T78" s="568" t="str">
        <f t="shared" ref="T78:T141" si="12">IF(S78="No hay ejecución","NA",IF(S78&gt;=90%,"De acuerdo con lo programado",IF(S78&gt;=51%,"Atraso Leve",IF(S78&lt;=50%,"En riesgo cumplimiento"))))</f>
        <v>NA</v>
      </c>
      <c r="U78" s="575"/>
      <c r="V78" s="575"/>
      <c r="W78" s="575"/>
      <c r="X78" s="576"/>
      <c r="Y78" s="576" t="str">
        <f t="shared" si="6"/>
        <v>En riesgo cumplimiento</v>
      </c>
      <c r="Z78" s="575"/>
      <c r="AA78" s="575"/>
      <c r="AB78" s="575"/>
      <c r="AC78" s="575"/>
      <c r="AD78" s="575"/>
    </row>
    <row r="79" spans="1:30" ht="35.25" hidden="1" customHeight="1" thickTop="1" thickBot="1">
      <c r="A79" s="563">
        <v>8.1</v>
      </c>
      <c r="B79" s="564">
        <v>0</v>
      </c>
      <c r="C79" s="564">
        <v>0</v>
      </c>
      <c r="D79" s="564">
        <v>0</v>
      </c>
      <c r="E79" s="564">
        <v>0</v>
      </c>
      <c r="F79" s="587" t="s">
        <v>1279</v>
      </c>
      <c r="G79" s="588"/>
      <c r="H79" s="588"/>
      <c r="I79" s="567" t="str">
        <f t="shared" si="7"/>
        <v>No hay ejecución</v>
      </c>
      <c r="J79" s="568" t="str">
        <f t="shared" si="8"/>
        <v>NA</v>
      </c>
      <c r="K79" s="588"/>
      <c r="L79" s="575"/>
      <c r="M79" s="575"/>
      <c r="N79" s="567" t="str">
        <f t="shared" si="9"/>
        <v>No hay ejecución</v>
      </c>
      <c r="O79" s="568" t="str">
        <f t="shared" si="10"/>
        <v>NA</v>
      </c>
      <c r="P79" s="575"/>
      <c r="Q79" s="607"/>
      <c r="R79" s="607"/>
      <c r="S79" s="567" t="str">
        <f t="shared" si="11"/>
        <v>No hay ejecución</v>
      </c>
      <c r="T79" s="568" t="str">
        <f t="shared" si="12"/>
        <v>NA</v>
      </c>
      <c r="U79" s="575"/>
      <c r="V79" s="575"/>
      <c r="W79" s="575"/>
      <c r="X79" s="576"/>
      <c r="Y79" s="576" t="str">
        <f t="shared" ref="Y79:Y142" si="13">IF(X79="No hay ejecución","NA",IF(X79&gt;=90%,"De acuerdo con lo programado",IF(X79&gt;=51%,"Atraso Leve",IF(X79&lt;=50%,"En riesgo cumplimiento"))))</f>
        <v>En riesgo cumplimiento</v>
      </c>
      <c r="Z79" s="575"/>
      <c r="AA79" s="575"/>
      <c r="AB79" s="575"/>
      <c r="AC79" s="575"/>
      <c r="AD79" s="575"/>
    </row>
    <row r="80" spans="1:30" ht="35.25" hidden="1" customHeight="1" thickTop="1" thickBot="1">
      <c r="A80" s="563">
        <v>8.1</v>
      </c>
      <c r="B80" s="564"/>
      <c r="C80" s="564"/>
      <c r="D80" s="564"/>
      <c r="E80" s="564"/>
      <c r="F80" s="587" t="s">
        <v>1279</v>
      </c>
      <c r="G80" s="588"/>
      <c r="H80" s="588"/>
      <c r="I80" s="567" t="str">
        <f t="shared" si="7"/>
        <v>No hay ejecución</v>
      </c>
      <c r="J80" s="568" t="str">
        <f t="shared" si="8"/>
        <v>NA</v>
      </c>
      <c r="K80" s="588"/>
      <c r="L80" s="575"/>
      <c r="M80" s="575"/>
      <c r="N80" s="567" t="str">
        <f t="shared" si="9"/>
        <v>No hay ejecución</v>
      </c>
      <c r="O80" s="568" t="str">
        <f t="shared" si="10"/>
        <v>NA</v>
      </c>
      <c r="P80" s="575"/>
      <c r="Q80" s="607"/>
      <c r="R80" s="607"/>
      <c r="S80" s="567" t="str">
        <f t="shared" si="11"/>
        <v>No hay ejecución</v>
      </c>
      <c r="T80" s="568" t="str">
        <f t="shared" si="12"/>
        <v>NA</v>
      </c>
      <c r="U80" s="575"/>
      <c r="V80" s="575"/>
      <c r="W80" s="575"/>
      <c r="X80" s="576"/>
      <c r="Y80" s="576" t="str">
        <f t="shared" si="13"/>
        <v>En riesgo cumplimiento</v>
      </c>
      <c r="Z80" s="575"/>
      <c r="AA80" s="575"/>
      <c r="AB80" s="575"/>
      <c r="AC80" s="575"/>
      <c r="AD80" s="575"/>
    </row>
    <row r="81" spans="1:30" ht="35.25" hidden="1" customHeight="1" thickTop="1" thickBot="1">
      <c r="A81" s="563">
        <v>8.1999999999999993</v>
      </c>
      <c r="B81" s="564"/>
      <c r="C81" s="564"/>
      <c r="D81" s="564"/>
      <c r="E81" s="564"/>
      <c r="F81" s="577" t="s">
        <v>1280</v>
      </c>
      <c r="G81" s="578">
        <v>0</v>
      </c>
      <c r="H81" s="578">
        <v>0</v>
      </c>
      <c r="I81" s="567" t="str">
        <f t="shared" si="7"/>
        <v>No hay Programación</v>
      </c>
      <c r="J81" s="568" t="str">
        <f t="shared" si="8"/>
        <v>De acuerdo con lo programado</v>
      </c>
      <c r="K81" s="578"/>
      <c r="L81" s="575">
        <v>1</v>
      </c>
      <c r="M81" s="575">
        <v>1</v>
      </c>
      <c r="N81" s="567">
        <f t="shared" si="9"/>
        <v>1</v>
      </c>
      <c r="O81" s="568" t="str">
        <f t="shared" si="10"/>
        <v>De acuerdo con lo programado</v>
      </c>
      <c r="P81" s="575"/>
      <c r="Q81" s="607"/>
      <c r="R81" s="607"/>
      <c r="S81" s="567" t="str">
        <f t="shared" si="11"/>
        <v>No hay ejecución</v>
      </c>
      <c r="T81" s="568" t="str">
        <f t="shared" si="12"/>
        <v>NA</v>
      </c>
      <c r="U81" s="575"/>
      <c r="V81" s="575"/>
      <c r="W81" s="575"/>
      <c r="X81" s="576"/>
      <c r="Y81" s="576" t="str">
        <f t="shared" si="13"/>
        <v>En riesgo cumplimiento</v>
      </c>
      <c r="Z81" s="575"/>
      <c r="AA81" s="575"/>
      <c r="AB81" s="575"/>
      <c r="AC81" s="575"/>
      <c r="AD81" s="575"/>
    </row>
    <row r="82" spans="1:30" ht="35.25" customHeight="1" thickTop="1" thickBot="1">
      <c r="A82" s="563">
        <v>8.1999999999999993</v>
      </c>
      <c r="B82" s="564"/>
      <c r="C82" s="564"/>
      <c r="D82" s="564"/>
      <c r="E82" s="564"/>
      <c r="F82" s="577" t="s">
        <v>1280</v>
      </c>
      <c r="G82" s="578"/>
      <c r="H82" s="578"/>
      <c r="I82" s="567" t="str">
        <f t="shared" si="7"/>
        <v>No hay ejecución</v>
      </c>
      <c r="J82" s="568" t="str">
        <f t="shared" si="8"/>
        <v>NA</v>
      </c>
      <c r="K82" s="578"/>
      <c r="L82" s="575"/>
      <c r="M82" s="575"/>
      <c r="N82" s="567" t="str">
        <f t="shared" si="9"/>
        <v>No hay ejecución</v>
      </c>
      <c r="O82" s="568" t="str">
        <f t="shared" si="10"/>
        <v>NA</v>
      </c>
      <c r="P82" s="575"/>
      <c r="Q82" s="607"/>
      <c r="R82" s="607"/>
      <c r="S82" s="567" t="str">
        <f t="shared" si="11"/>
        <v>No hay ejecución</v>
      </c>
      <c r="T82" s="568" t="str">
        <f t="shared" si="12"/>
        <v>NA</v>
      </c>
      <c r="U82" s="575"/>
      <c r="V82" s="575">
        <v>2</v>
      </c>
      <c r="W82" s="575">
        <v>2</v>
      </c>
      <c r="X82" s="576">
        <v>100</v>
      </c>
      <c r="Y82" s="576" t="str">
        <f t="shared" si="13"/>
        <v>De acuerdo con lo programado</v>
      </c>
      <c r="Z82" s="575"/>
      <c r="AA82" s="575"/>
      <c r="AB82" s="575"/>
      <c r="AC82" s="575"/>
      <c r="AD82" s="575"/>
    </row>
    <row r="83" spans="1:30" ht="35.25" hidden="1" customHeight="1" thickTop="1" thickBot="1">
      <c r="A83" s="563">
        <v>8.3000000000000007</v>
      </c>
      <c r="B83" s="564"/>
      <c r="C83" s="564"/>
      <c r="D83" s="564"/>
      <c r="E83" s="564"/>
      <c r="F83" s="587" t="s">
        <v>1281</v>
      </c>
      <c r="G83" s="588"/>
      <c r="H83" s="588"/>
      <c r="I83" s="567" t="str">
        <f t="shared" si="7"/>
        <v>No hay ejecución</v>
      </c>
      <c r="J83" s="568" t="str">
        <f t="shared" si="8"/>
        <v>NA</v>
      </c>
      <c r="K83" s="588"/>
      <c r="L83" s="575"/>
      <c r="M83" s="575"/>
      <c r="N83" s="567" t="str">
        <f t="shared" si="9"/>
        <v>No hay ejecución</v>
      </c>
      <c r="O83" s="568" t="str">
        <f t="shared" si="10"/>
        <v>NA</v>
      </c>
      <c r="P83" s="575"/>
      <c r="Q83" s="607"/>
      <c r="R83" s="607"/>
      <c r="S83" s="567" t="str">
        <f t="shared" si="11"/>
        <v>No hay ejecución</v>
      </c>
      <c r="T83" s="568" t="str">
        <f t="shared" si="12"/>
        <v>NA</v>
      </c>
      <c r="U83" s="575"/>
      <c r="V83" s="575"/>
      <c r="W83" s="575"/>
      <c r="X83" s="576"/>
      <c r="Y83" s="576" t="str">
        <f t="shared" si="13"/>
        <v>En riesgo cumplimiento</v>
      </c>
      <c r="Z83" s="575"/>
      <c r="AA83" s="575"/>
      <c r="AB83" s="575"/>
      <c r="AC83" s="575"/>
      <c r="AD83" s="575"/>
    </row>
    <row r="84" spans="1:30" ht="35.25" hidden="1" customHeight="1" thickTop="1" thickBot="1">
      <c r="A84" s="563">
        <v>8.3000000000000007</v>
      </c>
      <c r="B84" s="564"/>
      <c r="C84" s="564"/>
      <c r="D84" s="564"/>
      <c r="E84" s="564"/>
      <c r="F84" s="587" t="s">
        <v>1281</v>
      </c>
      <c r="G84" s="588"/>
      <c r="H84" s="588"/>
      <c r="I84" s="567" t="str">
        <f t="shared" si="7"/>
        <v>No hay ejecución</v>
      </c>
      <c r="J84" s="568" t="str">
        <f t="shared" si="8"/>
        <v>NA</v>
      </c>
      <c r="K84" s="588"/>
      <c r="L84" s="575"/>
      <c r="M84" s="575"/>
      <c r="N84" s="567" t="str">
        <f t="shared" si="9"/>
        <v>No hay ejecución</v>
      </c>
      <c r="O84" s="568" t="str">
        <f t="shared" si="10"/>
        <v>NA</v>
      </c>
      <c r="P84" s="575"/>
      <c r="Q84" s="607"/>
      <c r="R84" s="607"/>
      <c r="S84" s="567" t="str">
        <f t="shared" si="11"/>
        <v>No hay ejecución</v>
      </c>
      <c r="T84" s="568" t="str">
        <f t="shared" si="12"/>
        <v>NA</v>
      </c>
      <c r="U84" s="575"/>
      <c r="V84" s="575"/>
      <c r="W84" s="575"/>
      <c r="X84" s="576"/>
      <c r="Y84" s="576" t="str">
        <f t="shared" si="13"/>
        <v>En riesgo cumplimiento</v>
      </c>
      <c r="Z84" s="575"/>
      <c r="AA84" s="575"/>
      <c r="AB84" s="575"/>
      <c r="AC84" s="575"/>
      <c r="AD84" s="575"/>
    </row>
    <row r="85" spans="1:30" ht="35.25" customHeight="1" thickTop="1" thickBot="1">
      <c r="A85" s="563">
        <v>8.4</v>
      </c>
      <c r="B85" s="564"/>
      <c r="C85" s="564"/>
      <c r="D85" s="564"/>
      <c r="E85" s="564"/>
      <c r="F85" s="577" t="s">
        <v>1858</v>
      </c>
      <c r="G85" s="578"/>
      <c r="H85" s="578"/>
      <c r="I85" s="567" t="str">
        <f t="shared" si="7"/>
        <v>No hay ejecución</v>
      </c>
      <c r="J85" s="568" t="str">
        <f t="shared" si="8"/>
        <v>NA</v>
      </c>
      <c r="K85" s="578"/>
      <c r="L85" s="575"/>
      <c r="M85" s="575"/>
      <c r="N85" s="567" t="str">
        <f t="shared" si="9"/>
        <v>No hay ejecución</v>
      </c>
      <c r="O85" s="568" t="str">
        <f t="shared" si="10"/>
        <v>NA</v>
      </c>
      <c r="P85" s="575"/>
      <c r="Q85" s="607"/>
      <c r="R85" s="607"/>
      <c r="S85" s="567" t="str">
        <f t="shared" si="11"/>
        <v>No hay ejecución</v>
      </c>
      <c r="T85" s="568" t="str">
        <f t="shared" si="12"/>
        <v>NA</v>
      </c>
      <c r="U85" s="575"/>
      <c r="V85" s="575">
        <v>1</v>
      </c>
      <c r="W85" s="575">
        <v>0</v>
      </c>
      <c r="X85" s="756">
        <f>IF(W85="","No hay ejecución",IF(AND(V85=0),"No hay Programación", W85/V85))</f>
        <v>0</v>
      </c>
      <c r="Y85" s="576" t="str">
        <f t="shared" si="13"/>
        <v>En riesgo cumplimiento</v>
      </c>
      <c r="Z85" s="575" t="s">
        <v>1859</v>
      </c>
      <c r="AA85" s="575"/>
      <c r="AB85" s="575"/>
      <c r="AC85" s="575"/>
      <c r="AD85" s="575"/>
    </row>
    <row r="86" spans="1:30" ht="35.25" hidden="1" customHeight="1" thickTop="1" thickBot="1">
      <c r="A86" s="563">
        <v>8.4</v>
      </c>
      <c r="B86" s="564"/>
      <c r="C86" s="564"/>
      <c r="D86" s="564"/>
      <c r="E86" s="564"/>
      <c r="F86" s="577" t="s">
        <v>1282</v>
      </c>
      <c r="G86" s="578"/>
      <c r="H86" s="578"/>
      <c r="I86" s="567" t="str">
        <f t="shared" si="7"/>
        <v>No hay ejecución</v>
      </c>
      <c r="J86" s="568" t="str">
        <f t="shared" si="8"/>
        <v>NA</v>
      </c>
      <c r="K86" s="578"/>
      <c r="L86" s="575"/>
      <c r="M86" s="575"/>
      <c r="N86" s="567" t="str">
        <f t="shared" si="9"/>
        <v>No hay ejecución</v>
      </c>
      <c r="O86" s="568" t="str">
        <f t="shared" si="10"/>
        <v>NA</v>
      </c>
      <c r="P86" s="575"/>
      <c r="Q86" s="607">
        <v>1</v>
      </c>
      <c r="R86" s="607">
        <v>1</v>
      </c>
      <c r="S86" s="567">
        <f t="shared" si="11"/>
        <v>1</v>
      </c>
      <c r="T86" s="568" t="str">
        <f t="shared" si="12"/>
        <v>De acuerdo con lo programado</v>
      </c>
      <c r="U86" s="575"/>
      <c r="V86" s="575"/>
      <c r="W86" s="575"/>
      <c r="X86" s="576"/>
      <c r="Y86" s="576" t="str">
        <f t="shared" si="13"/>
        <v>En riesgo cumplimiento</v>
      </c>
      <c r="Z86" s="575"/>
      <c r="AA86" s="575"/>
      <c r="AB86" s="575"/>
      <c r="AC86" s="575"/>
      <c r="AD86" s="575"/>
    </row>
    <row r="87" spans="1:30" ht="35.25" hidden="1" customHeight="1" thickTop="1" thickBot="1">
      <c r="A87" s="563">
        <v>8.5</v>
      </c>
      <c r="B87" s="564"/>
      <c r="C87" s="564"/>
      <c r="D87" s="564"/>
      <c r="E87" s="564"/>
      <c r="F87" s="577" t="s">
        <v>1283</v>
      </c>
      <c r="G87" s="578">
        <v>0</v>
      </c>
      <c r="H87" s="578">
        <v>0</v>
      </c>
      <c r="I87" s="567" t="str">
        <f t="shared" si="7"/>
        <v>No hay Programación</v>
      </c>
      <c r="J87" s="568" t="str">
        <f t="shared" si="8"/>
        <v>De acuerdo con lo programado</v>
      </c>
      <c r="K87" s="578"/>
      <c r="L87" s="575">
        <v>1</v>
      </c>
      <c r="M87" s="575">
        <v>1</v>
      </c>
      <c r="N87" s="567">
        <f t="shared" si="9"/>
        <v>1</v>
      </c>
      <c r="O87" s="568" t="str">
        <f t="shared" si="10"/>
        <v>De acuerdo con lo programado</v>
      </c>
      <c r="P87" s="575"/>
      <c r="Q87" s="607"/>
      <c r="R87" s="607"/>
      <c r="S87" s="567" t="str">
        <f t="shared" si="11"/>
        <v>No hay ejecución</v>
      </c>
      <c r="T87" s="568" t="str">
        <f t="shared" si="12"/>
        <v>NA</v>
      </c>
      <c r="U87" s="575"/>
      <c r="V87" s="575"/>
      <c r="W87" s="575"/>
      <c r="X87" s="576"/>
      <c r="Y87" s="576" t="str">
        <f t="shared" si="13"/>
        <v>En riesgo cumplimiento</v>
      </c>
      <c r="Z87" s="575"/>
      <c r="AA87" s="575"/>
      <c r="AB87" s="575"/>
      <c r="AC87" s="575"/>
      <c r="AD87" s="575"/>
    </row>
    <row r="88" spans="1:30" ht="35.25" hidden="1" customHeight="1" thickTop="1" thickBot="1">
      <c r="A88" s="563">
        <v>8.5</v>
      </c>
      <c r="B88" s="564"/>
      <c r="C88" s="564"/>
      <c r="D88" s="564"/>
      <c r="E88" s="564"/>
      <c r="F88" s="577" t="s">
        <v>1283</v>
      </c>
      <c r="G88" s="578"/>
      <c r="H88" s="578"/>
      <c r="I88" s="567" t="str">
        <f t="shared" si="7"/>
        <v>No hay ejecución</v>
      </c>
      <c r="J88" s="568" t="str">
        <f t="shared" si="8"/>
        <v>NA</v>
      </c>
      <c r="K88" s="578"/>
      <c r="L88" s="575"/>
      <c r="M88" s="575"/>
      <c r="N88" s="567" t="str">
        <f t="shared" si="9"/>
        <v>No hay ejecución</v>
      </c>
      <c r="O88" s="568" t="str">
        <f t="shared" si="10"/>
        <v>NA</v>
      </c>
      <c r="P88" s="575"/>
      <c r="Q88" s="607">
        <v>0</v>
      </c>
      <c r="R88" s="607">
        <v>0</v>
      </c>
      <c r="S88" s="567" t="str">
        <f t="shared" si="11"/>
        <v>No hay Programación</v>
      </c>
      <c r="T88" s="568" t="str">
        <f t="shared" si="12"/>
        <v>De acuerdo con lo programado</v>
      </c>
      <c r="U88" s="575"/>
      <c r="V88" s="575"/>
      <c r="W88" s="575"/>
      <c r="X88" s="576"/>
      <c r="Y88" s="576" t="str">
        <f t="shared" si="13"/>
        <v>En riesgo cumplimiento</v>
      </c>
      <c r="Z88" s="575"/>
      <c r="AA88" s="575"/>
      <c r="AB88" s="575"/>
      <c r="AC88" s="575"/>
      <c r="AD88" s="575"/>
    </row>
    <row r="89" spans="1:30" ht="35.25" hidden="1" customHeight="1" thickTop="1" thickBot="1">
      <c r="A89" s="563">
        <v>9</v>
      </c>
      <c r="B89" s="564"/>
      <c r="C89" s="564"/>
      <c r="D89" s="564"/>
      <c r="E89" s="564"/>
      <c r="F89" s="584" t="s">
        <v>1284</v>
      </c>
      <c r="G89" s="586"/>
      <c r="H89" s="586"/>
      <c r="I89" s="567" t="str">
        <f t="shared" si="7"/>
        <v>No hay ejecución</v>
      </c>
      <c r="J89" s="568" t="str">
        <f t="shared" si="8"/>
        <v>NA</v>
      </c>
      <c r="K89" s="586"/>
      <c r="L89" s="575"/>
      <c r="M89" s="575"/>
      <c r="N89" s="567" t="str">
        <f t="shared" si="9"/>
        <v>No hay ejecución</v>
      </c>
      <c r="O89" s="568" t="str">
        <f t="shared" si="10"/>
        <v>NA</v>
      </c>
      <c r="P89" s="575"/>
      <c r="Q89" s="607">
        <v>1</v>
      </c>
      <c r="R89" s="607">
        <v>1</v>
      </c>
      <c r="S89" s="567">
        <f t="shared" si="11"/>
        <v>1</v>
      </c>
      <c r="T89" s="568" t="str">
        <f t="shared" si="12"/>
        <v>De acuerdo con lo programado</v>
      </c>
      <c r="U89" s="575"/>
      <c r="V89" s="575"/>
      <c r="W89" s="575"/>
      <c r="X89" s="576"/>
      <c r="Y89" s="576" t="str">
        <f t="shared" si="13"/>
        <v>En riesgo cumplimiento</v>
      </c>
      <c r="Z89" s="575"/>
      <c r="AA89" s="575"/>
      <c r="AB89" s="575"/>
      <c r="AC89" s="575"/>
      <c r="AD89" s="575"/>
    </row>
    <row r="90" spans="1:30" ht="35.25" customHeight="1" thickTop="1" thickBot="1">
      <c r="A90" s="563">
        <v>9.1</v>
      </c>
      <c r="B90" s="564">
        <v>0</v>
      </c>
      <c r="C90" s="564">
        <v>0</v>
      </c>
      <c r="D90" s="564">
        <v>0</v>
      </c>
      <c r="E90" s="564">
        <v>0</v>
      </c>
      <c r="F90" s="577" t="s">
        <v>1285</v>
      </c>
      <c r="G90" s="578">
        <v>1</v>
      </c>
      <c r="H90" s="578">
        <v>1</v>
      </c>
      <c r="I90" s="567">
        <f t="shared" si="7"/>
        <v>1</v>
      </c>
      <c r="J90" s="568" t="str">
        <f t="shared" si="8"/>
        <v>De acuerdo con lo programado</v>
      </c>
      <c r="K90" s="578"/>
      <c r="L90" s="575">
        <v>0</v>
      </c>
      <c r="M90" s="575">
        <v>0</v>
      </c>
      <c r="N90" s="567" t="str">
        <f t="shared" si="9"/>
        <v>No hay Programación</v>
      </c>
      <c r="O90" s="568" t="str">
        <f t="shared" si="10"/>
        <v>De acuerdo con lo programado</v>
      </c>
      <c r="P90" s="575"/>
      <c r="Q90" s="607"/>
      <c r="R90" s="607"/>
      <c r="S90" s="567" t="str">
        <f t="shared" si="11"/>
        <v>No hay ejecución</v>
      </c>
      <c r="T90" s="568" t="str">
        <f t="shared" si="12"/>
        <v>NA</v>
      </c>
      <c r="U90" s="575"/>
      <c r="V90" s="575">
        <v>7</v>
      </c>
      <c r="W90" s="575">
        <v>6</v>
      </c>
      <c r="X90" s="576">
        <v>85.7</v>
      </c>
      <c r="Y90" s="576" t="str">
        <f t="shared" si="13"/>
        <v>De acuerdo con lo programado</v>
      </c>
      <c r="Z90" s="575"/>
      <c r="AA90" s="575"/>
      <c r="AB90" s="575"/>
      <c r="AC90" s="575"/>
      <c r="AD90" s="575"/>
    </row>
    <row r="91" spans="1:30" ht="35.25" customHeight="1" thickTop="1" thickBot="1">
      <c r="A91" s="563"/>
      <c r="B91" s="564"/>
      <c r="C91" s="564"/>
      <c r="D91" s="564"/>
      <c r="E91" s="564"/>
      <c r="F91" s="577" t="s">
        <v>1860</v>
      </c>
      <c r="G91" s="578"/>
      <c r="H91" s="578"/>
      <c r="I91" s="567"/>
      <c r="J91" s="568"/>
      <c r="K91" s="578"/>
      <c r="L91" s="575"/>
      <c r="M91" s="575"/>
      <c r="N91" s="567"/>
      <c r="O91" s="568"/>
      <c r="P91" s="575"/>
      <c r="Q91" s="607"/>
      <c r="R91" s="607"/>
      <c r="S91" s="567"/>
      <c r="T91" s="568"/>
      <c r="U91" s="575"/>
      <c r="V91" s="575">
        <v>4</v>
      </c>
      <c r="W91" s="575">
        <v>53</v>
      </c>
      <c r="X91" s="756">
        <f>IF(W91="","No hay ejecución",IF(AND(V91=0),"No hay Programación", W91/V91))</f>
        <v>13.25</v>
      </c>
      <c r="Y91" s="576" t="str">
        <f t="shared" si="13"/>
        <v>De acuerdo con lo programado</v>
      </c>
      <c r="Z91" s="575"/>
      <c r="AA91" s="575"/>
      <c r="AB91" s="575"/>
      <c r="AC91" s="575"/>
      <c r="AD91" s="575"/>
    </row>
    <row r="92" spans="1:30" ht="35.25" customHeight="1" thickTop="1" thickBot="1">
      <c r="A92" s="563">
        <v>9.1</v>
      </c>
      <c r="B92" s="564"/>
      <c r="C92" s="564"/>
      <c r="D92" s="564"/>
      <c r="E92" s="564"/>
      <c r="F92" s="577" t="s">
        <v>1861</v>
      </c>
      <c r="G92" s="578"/>
      <c r="H92" s="578"/>
      <c r="I92" s="567" t="str">
        <f t="shared" si="7"/>
        <v>No hay ejecución</v>
      </c>
      <c r="J92" s="568" t="str">
        <f t="shared" si="8"/>
        <v>NA</v>
      </c>
      <c r="K92" s="578"/>
      <c r="L92" s="575"/>
      <c r="M92" s="575"/>
      <c r="N92" s="567" t="str">
        <f t="shared" si="9"/>
        <v>No hay ejecución</v>
      </c>
      <c r="O92" s="568" t="str">
        <f t="shared" si="10"/>
        <v>NA</v>
      </c>
      <c r="P92" s="575"/>
      <c r="Q92" s="607"/>
      <c r="R92" s="607"/>
      <c r="S92" s="567" t="str">
        <f t="shared" si="11"/>
        <v>No hay ejecución</v>
      </c>
      <c r="T92" s="568" t="str">
        <f t="shared" si="12"/>
        <v>NA</v>
      </c>
      <c r="U92" s="575"/>
      <c r="V92" s="575">
        <v>1</v>
      </c>
      <c r="W92" s="575">
        <v>1</v>
      </c>
      <c r="X92" s="576">
        <v>100</v>
      </c>
      <c r="Y92" s="576" t="str">
        <f t="shared" si="13"/>
        <v>De acuerdo con lo programado</v>
      </c>
      <c r="Z92" s="575"/>
      <c r="AA92" s="575"/>
      <c r="AB92" s="575"/>
      <c r="AC92" s="575"/>
      <c r="AD92" s="575"/>
    </row>
    <row r="93" spans="1:30" ht="35.25" hidden="1" customHeight="1" thickTop="1" thickBot="1">
      <c r="A93" s="563">
        <v>10</v>
      </c>
      <c r="B93" s="564">
        <v>0</v>
      </c>
      <c r="C93" s="564">
        <v>0</v>
      </c>
      <c r="D93" s="564">
        <v>0</v>
      </c>
      <c r="E93" s="564">
        <v>0</v>
      </c>
      <c r="F93" s="584" t="s">
        <v>1286</v>
      </c>
      <c r="G93" s="586"/>
      <c r="H93" s="586"/>
      <c r="I93" s="567" t="str">
        <f t="shared" si="7"/>
        <v>No hay ejecución</v>
      </c>
      <c r="J93" s="568" t="str">
        <f t="shared" si="8"/>
        <v>NA</v>
      </c>
      <c r="K93" s="586"/>
      <c r="L93" s="575"/>
      <c r="M93" s="575"/>
      <c r="N93" s="567" t="str">
        <f t="shared" si="9"/>
        <v>No hay ejecución</v>
      </c>
      <c r="O93" s="568" t="str">
        <f t="shared" si="10"/>
        <v>NA</v>
      </c>
      <c r="P93" s="575"/>
      <c r="Q93" s="607"/>
      <c r="R93" s="607"/>
      <c r="S93" s="567" t="str">
        <f t="shared" si="11"/>
        <v>No hay ejecución</v>
      </c>
      <c r="T93" s="568" t="str">
        <f t="shared" si="12"/>
        <v>NA</v>
      </c>
      <c r="U93" s="575"/>
      <c r="V93" s="575"/>
      <c r="W93" s="575"/>
      <c r="X93" s="576"/>
      <c r="Y93" s="576" t="str">
        <f t="shared" si="13"/>
        <v>En riesgo cumplimiento</v>
      </c>
      <c r="Z93" s="575"/>
      <c r="AA93" s="575"/>
      <c r="AB93" s="575"/>
      <c r="AC93" s="575"/>
      <c r="AD93" s="575"/>
    </row>
    <row r="94" spans="1:30" ht="35.25" customHeight="1" thickTop="1" thickBot="1">
      <c r="A94" s="563">
        <v>10.1</v>
      </c>
      <c r="B94" s="564">
        <v>0</v>
      </c>
      <c r="C94" s="564">
        <v>0</v>
      </c>
      <c r="D94" s="564">
        <v>0</v>
      </c>
      <c r="E94" s="564">
        <v>0</v>
      </c>
      <c r="F94" s="577" t="s">
        <v>1287</v>
      </c>
      <c r="G94" s="578">
        <v>150</v>
      </c>
      <c r="H94" s="578">
        <v>150</v>
      </c>
      <c r="I94" s="567">
        <f t="shared" si="7"/>
        <v>1</v>
      </c>
      <c r="J94" s="568" t="str">
        <f t="shared" si="8"/>
        <v>De acuerdo con lo programado</v>
      </c>
      <c r="K94" s="578"/>
      <c r="L94" s="575">
        <v>100</v>
      </c>
      <c r="M94" s="575">
        <v>100</v>
      </c>
      <c r="N94" s="567">
        <f t="shared" si="9"/>
        <v>1</v>
      </c>
      <c r="O94" s="568" t="str">
        <f t="shared" si="10"/>
        <v>De acuerdo con lo programado</v>
      </c>
      <c r="P94" s="575"/>
      <c r="Q94" s="607"/>
      <c r="R94" s="607"/>
      <c r="S94" s="567" t="str">
        <f t="shared" si="11"/>
        <v>No hay ejecución</v>
      </c>
      <c r="T94" s="568" t="str">
        <f t="shared" si="12"/>
        <v>NA</v>
      </c>
      <c r="U94" s="575"/>
      <c r="V94" s="575">
        <v>45</v>
      </c>
      <c r="W94" s="575">
        <v>45</v>
      </c>
      <c r="X94" s="576">
        <v>100</v>
      </c>
      <c r="Y94" s="576" t="str">
        <f t="shared" si="13"/>
        <v>De acuerdo con lo programado</v>
      </c>
      <c r="Z94" s="575"/>
      <c r="AA94" s="575"/>
      <c r="AB94" s="575"/>
      <c r="AC94" s="575"/>
      <c r="AD94" s="575"/>
    </row>
    <row r="95" spans="1:30" ht="35.25" hidden="1" customHeight="1" thickTop="1" thickBot="1">
      <c r="A95" s="563">
        <v>10.1</v>
      </c>
      <c r="B95" s="564"/>
      <c r="C95" s="564"/>
      <c r="D95" s="564"/>
      <c r="E95" s="564"/>
      <c r="F95" s="577" t="s">
        <v>1287</v>
      </c>
      <c r="G95" s="578"/>
      <c r="H95" s="578"/>
      <c r="I95" s="567" t="str">
        <f t="shared" si="7"/>
        <v>No hay ejecución</v>
      </c>
      <c r="J95" s="568" t="str">
        <f t="shared" si="8"/>
        <v>NA</v>
      </c>
      <c r="K95" s="578"/>
      <c r="L95" s="575"/>
      <c r="M95" s="575"/>
      <c r="N95" s="567" t="str">
        <f t="shared" si="9"/>
        <v>No hay ejecución</v>
      </c>
      <c r="O95" s="568" t="str">
        <f t="shared" si="10"/>
        <v>NA</v>
      </c>
      <c r="P95" s="575"/>
      <c r="Q95" s="607">
        <v>10</v>
      </c>
      <c r="R95" s="607">
        <v>10</v>
      </c>
      <c r="S95" s="567">
        <f t="shared" si="11"/>
        <v>1</v>
      </c>
      <c r="T95" s="568" t="str">
        <f t="shared" si="12"/>
        <v>De acuerdo con lo programado</v>
      </c>
      <c r="U95" s="575"/>
      <c r="V95" s="575"/>
      <c r="W95" s="575"/>
      <c r="X95" s="576"/>
      <c r="Y95" s="576" t="str">
        <f t="shared" si="13"/>
        <v>En riesgo cumplimiento</v>
      </c>
      <c r="Z95" s="575"/>
      <c r="AA95" s="575"/>
      <c r="AB95" s="575"/>
      <c r="AC95" s="575"/>
      <c r="AD95" s="575"/>
    </row>
    <row r="96" spans="1:30" ht="35.25" hidden="1" customHeight="1" thickTop="1" thickBot="1">
      <c r="A96" s="563">
        <v>10.1</v>
      </c>
      <c r="B96" s="564"/>
      <c r="C96" s="564"/>
      <c r="D96" s="564"/>
      <c r="E96" s="564"/>
      <c r="F96" s="577" t="s">
        <v>1287</v>
      </c>
      <c r="G96" s="578"/>
      <c r="H96" s="578"/>
      <c r="I96" s="567" t="str">
        <f t="shared" si="7"/>
        <v>No hay ejecución</v>
      </c>
      <c r="J96" s="568" t="str">
        <f t="shared" si="8"/>
        <v>NA</v>
      </c>
      <c r="K96" s="578"/>
      <c r="L96" s="575"/>
      <c r="M96" s="575"/>
      <c r="N96" s="567" t="str">
        <f t="shared" si="9"/>
        <v>No hay ejecución</v>
      </c>
      <c r="O96" s="568" t="str">
        <f t="shared" si="10"/>
        <v>NA</v>
      </c>
      <c r="P96" s="575"/>
      <c r="Q96" s="607"/>
      <c r="R96" s="607"/>
      <c r="S96" s="567" t="str">
        <f t="shared" si="11"/>
        <v>No hay ejecución</v>
      </c>
      <c r="T96" s="568" t="str">
        <f t="shared" si="12"/>
        <v>NA</v>
      </c>
      <c r="U96" s="575"/>
      <c r="V96" s="575"/>
      <c r="W96" s="575"/>
      <c r="X96" s="576"/>
      <c r="Y96" s="576" t="str">
        <f t="shared" si="13"/>
        <v>En riesgo cumplimiento</v>
      </c>
      <c r="Z96" s="575"/>
      <c r="AA96" s="575"/>
      <c r="AB96" s="575"/>
      <c r="AC96" s="575"/>
      <c r="AD96" s="575"/>
    </row>
    <row r="97" spans="1:30" ht="35.25" hidden="1" customHeight="1" thickTop="1" thickBot="1">
      <c r="A97" s="563">
        <v>10.1</v>
      </c>
      <c r="B97" s="564"/>
      <c r="C97" s="564"/>
      <c r="D97" s="564"/>
      <c r="E97" s="564"/>
      <c r="F97" s="577" t="s">
        <v>1287</v>
      </c>
      <c r="G97" s="578"/>
      <c r="H97" s="578"/>
      <c r="I97" s="567" t="str">
        <f t="shared" si="7"/>
        <v>No hay ejecución</v>
      </c>
      <c r="J97" s="568" t="str">
        <f t="shared" si="8"/>
        <v>NA</v>
      </c>
      <c r="K97" s="578"/>
      <c r="L97" s="575"/>
      <c r="M97" s="575"/>
      <c r="N97" s="567" t="str">
        <f t="shared" si="9"/>
        <v>No hay ejecución</v>
      </c>
      <c r="O97" s="568" t="str">
        <f t="shared" si="10"/>
        <v>NA</v>
      </c>
      <c r="P97" s="575"/>
      <c r="Q97" s="607"/>
      <c r="R97" s="607"/>
      <c r="S97" s="567" t="str">
        <f t="shared" si="11"/>
        <v>No hay ejecución</v>
      </c>
      <c r="T97" s="568" t="str">
        <f t="shared" si="12"/>
        <v>NA</v>
      </c>
      <c r="U97" s="575"/>
      <c r="V97" s="575"/>
      <c r="W97" s="575"/>
      <c r="X97" s="576"/>
      <c r="Y97" s="576" t="str">
        <f t="shared" si="13"/>
        <v>En riesgo cumplimiento</v>
      </c>
      <c r="Z97" s="575"/>
      <c r="AA97" s="575"/>
      <c r="AB97" s="575"/>
      <c r="AC97" s="575"/>
      <c r="AD97" s="575"/>
    </row>
    <row r="98" spans="1:30" ht="35.25" hidden="1" customHeight="1" thickTop="1" thickBot="1">
      <c r="A98" s="563">
        <v>10.1</v>
      </c>
      <c r="B98" s="564"/>
      <c r="C98" s="564"/>
      <c r="D98" s="564"/>
      <c r="E98" s="564"/>
      <c r="F98" s="577" t="s">
        <v>1287</v>
      </c>
      <c r="G98" s="578"/>
      <c r="H98" s="578"/>
      <c r="I98" s="567" t="str">
        <f t="shared" si="7"/>
        <v>No hay ejecución</v>
      </c>
      <c r="J98" s="568" t="str">
        <f t="shared" si="8"/>
        <v>NA</v>
      </c>
      <c r="K98" s="578"/>
      <c r="L98" s="575"/>
      <c r="M98" s="575"/>
      <c r="N98" s="567" t="str">
        <f t="shared" si="9"/>
        <v>No hay ejecución</v>
      </c>
      <c r="O98" s="568" t="str">
        <f t="shared" si="10"/>
        <v>NA</v>
      </c>
      <c r="P98" s="575"/>
      <c r="Q98" s="607"/>
      <c r="R98" s="607"/>
      <c r="S98" s="567" t="str">
        <f t="shared" si="11"/>
        <v>No hay ejecución</v>
      </c>
      <c r="T98" s="568" t="str">
        <f t="shared" si="12"/>
        <v>NA</v>
      </c>
      <c r="U98" s="575"/>
      <c r="V98" s="575"/>
      <c r="W98" s="575"/>
      <c r="X98" s="576"/>
      <c r="Y98" s="576" t="str">
        <f t="shared" si="13"/>
        <v>En riesgo cumplimiento</v>
      </c>
      <c r="Z98" s="575"/>
      <c r="AA98" s="575"/>
      <c r="AB98" s="575"/>
      <c r="AC98" s="575"/>
      <c r="AD98" s="575"/>
    </row>
    <row r="99" spans="1:30" ht="35.25" customHeight="1" thickTop="1" thickBot="1">
      <c r="A99" s="563">
        <v>10.199999999999999</v>
      </c>
      <c r="B99" s="564">
        <v>0</v>
      </c>
      <c r="C99" s="564">
        <v>0</v>
      </c>
      <c r="D99" s="564">
        <v>0</v>
      </c>
      <c r="E99" s="564">
        <v>0</v>
      </c>
      <c r="F99" s="577" t="s">
        <v>1288</v>
      </c>
      <c r="G99" s="578"/>
      <c r="H99" s="578"/>
      <c r="I99" s="567" t="str">
        <f t="shared" si="7"/>
        <v>No hay ejecución</v>
      </c>
      <c r="J99" s="568" t="str">
        <f t="shared" si="8"/>
        <v>NA</v>
      </c>
      <c r="K99" s="578"/>
      <c r="L99" s="575"/>
      <c r="M99" s="575"/>
      <c r="N99" s="567" t="str">
        <f t="shared" si="9"/>
        <v>No hay ejecución</v>
      </c>
      <c r="O99" s="568" t="str">
        <f t="shared" si="10"/>
        <v>NA</v>
      </c>
      <c r="P99" s="575"/>
      <c r="Q99" s="607"/>
      <c r="R99" s="607"/>
      <c r="S99" s="567" t="str">
        <f t="shared" si="11"/>
        <v>No hay ejecución</v>
      </c>
      <c r="T99" s="568" t="str">
        <f t="shared" si="12"/>
        <v>NA</v>
      </c>
      <c r="U99" s="575"/>
      <c r="V99" s="575">
        <v>12</v>
      </c>
      <c r="W99" s="575">
        <v>12</v>
      </c>
      <c r="X99" s="576">
        <v>100</v>
      </c>
      <c r="Y99" s="576" t="str">
        <f t="shared" si="13"/>
        <v>De acuerdo con lo programado</v>
      </c>
      <c r="Z99" s="575"/>
      <c r="AA99" s="575"/>
      <c r="AB99" s="575"/>
      <c r="AC99" s="575"/>
      <c r="AD99" s="575"/>
    </row>
    <row r="100" spans="1:30" ht="35.25" hidden="1" customHeight="1" thickTop="1" thickBot="1">
      <c r="A100" s="563">
        <v>10.199999999999999</v>
      </c>
      <c r="B100" s="564"/>
      <c r="C100" s="564"/>
      <c r="D100" s="564"/>
      <c r="E100" s="564"/>
      <c r="F100" s="577" t="s">
        <v>1288</v>
      </c>
      <c r="G100" s="578"/>
      <c r="H100" s="578"/>
      <c r="I100" s="567" t="str">
        <f t="shared" si="7"/>
        <v>No hay ejecución</v>
      </c>
      <c r="J100" s="568" t="str">
        <f t="shared" si="8"/>
        <v>NA</v>
      </c>
      <c r="K100" s="578"/>
      <c r="L100" s="575"/>
      <c r="M100" s="575"/>
      <c r="N100" s="567" t="str">
        <f t="shared" si="9"/>
        <v>No hay ejecución</v>
      </c>
      <c r="O100" s="568" t="str">
        <f t="shared" si="10"/>
        <v>NA</v>
      </c>
      <c r="P100" s="575"/>
      <c r="Q100" s="607"/>
      <c r="R100" s="607"/>
      <c r="S100" s="567" t="str">
        <f t="shared" si="11"/>
        <v>No hay ejecución</v>
      </c>
      <c r="T100" s="568" t="str">
        <f t="shared" si="12"/>
        <v>NA</v>
      </c>
      <c r="U100" s="575"/>
      <c r="V100" s="575"/>
      <c r="W100" s="575"/>
      <c r="X100" s="576"/>
      <c r="Y100" s="576" t="str">
        <f t="shared" si="13"/>
        <v>En riesgo cumplimiento</v>
      </c>
      <c r="Z100" s="575"/>
      <c r="AA100" s="575"/>
      <c r="AB100" s="575"/>
      <c r="AC100" s="575"/>
      <c r="AD100" s="575"/>
    </row>
    <row r="101" spans="1:30" ht="35.25" hidden="1" customHeight="1" thickTop="1" thickBot="1">
      <c r="A101" s="563">
        <v>10.199999999999999</v>
      </c>
      <c r="B101" s="564"/>
      <c r="C101" s="564"/>
      <c r="D101" s="564"/>
      <c r="E101" s="564"/>
      <c r="F101" s="577" t="s">
        <v>1288</v>
      </c>
      <c r="G101" s="578"/>
      <c r="H101" s="578"/>
      <c r="I101" s="567" t="str">
        <f t="shared" si="7"/>
        <v>No hay ejecución</v>
      </c>
      <c r="J101" s="568" t="str">
        <f t="shared" si="8"/>
        <v>NA</v>
      </c>
      <c r="K101" s="578"/>
      <c r="L101" s="575"/>
      <c r="M101" s="575"/>
      <c r="N101" s="567" t="str">
        <f t="shared" si="9"/>
        <v>No hay ejecución</v>
      </c>
      <c r="O101" s="568" t="str">
        <f t="shared" si="10"/>
        <v>NA</v>
      </c>
      <c r="P101" s="575"/>
      <c r="Q101" s="607"/>
      <c r="R101" s="607"/>
      <c r="S101" s="567" t="str">
        <f t="shared" si="11"/>
        <v>No hay ejecución</v>
      </c>
      <c r="T101" s="568" t="str">
        <f t="shared" si="12"/>
        <v>NA</v>
      </c>
      <c r="U101" s="575"/>
      <c r="V101" s="575"/>
      <c r="W101" s="575"/>
      <c r="X101" s="576"/>
      <c r="Y101" s="576" t="str">
        <f t="shared" si="13"/>
        <v>En riesgo cumplimiento</v>
      </c>
      <c r="Z101" s="575"/>
      <c r="AA101" s="575"/>
      <c r="AB101" s="575"/>
      <c r="AC101" s="575"/>
      <c r="AD101" s="575"/>
    </row>
    <row r="102" spans="1:30" ht="35.25" hidden="1" customHeight="1" thickTop="1" thickBot="1">
      <c r="A102" s="563">
        <v>10.199999999999999</v>
      </c>
      <c r="B102" s="564"/>
      <c r="C102" s="564"/>
      <c r="D102" s="564"/>
      <c r="E102" s="564"/>
      <c r="F102" s="577" t="s">
        <v>1288</v>
      </c>
      <c r="G102" s="578"/>
      <c r="H102" s="578"/>
      <c r="I102" s="567" t="str">
        <f t="shared" si="7"/>
        <v>No hay ejecución</v>
      </c>
      <c r="J102" s="568" t="str">
        <f t="shared" si="8"/>
        <v>NA</v>
      </c>
      <c r="K102" s="578"/>
      <c r="L102" s="575"/>
      <c r="M102" s="575"/>
      <c r="N102" s="567" t="str">
        <f t="shared" si="9"/>
        <v>No hay ejecución</v>
      </c>
      <c r="O102" s="568" t="str">
        <f t="shared" si="10"/>
        <v>NA</v>
      </c>
      <c r="P102" s="575"/>
      <c r="Q102" s="607"/>
      <c r="R102" s="607"/>
      <c r="S102" s="567" t="str">
        <f t="shared" si="11"/>
        <v>No hay ejecución</v>
      </c>
      <c r="T102" s="568" t="str">
        <f t="shared" si="12"/>
        <v>NA</v>
      </c>
      <c r="U102" s="575"/>
      <c r="V102" s="575"/>
      <c r="W102" s="575"/>
      <c r="X102" s="576"/>
      <c r="Y102" s="576" t="str">
        <f t="shared" si="13"/>
        <v>En riesgo cumplimiento</v>
      </c>
      <c r="Z102" s="575"/>
      <c r="AA102" s="575"/>
      <c r="AB102" s="575"/>
      <c r="AC102" s="575"/>
      <c r="AD102" s="575"/>
    </row>
    <row r="103" spans="1:30" ht="35.25" hidden="1" customHeight="1" thickTop="1" thickBot="1">
      <c r="A103" s="563">
        <v>10.199999999999999</v>
      </c>
      <c r="B103" s="564"/>
      <c r="C103" s="564"/>
      <c r="D103" s="564"/>
      <c r="E103" s="564"/>
      <c r="F103" s="577" t="s">
        <v>1288</v>
      </c>
      <c r="G103" s="578"/>
      <c r="H103" s="578"/>
      <c r="I103" s="567" t="str">
        <f t="shared" si="7"/>
        <v>No hay ejecución</v>
      </c>
      <c r="J103" s="568" t="str">
        <f t="shared" si="8"/>
        <v>NA</v>
      </c>
      <c r="K103" s="578"/>
      <c r="L103" s="575"/>
      <c r="M103" s="575"/>
      <c r="N103" s="567" t="str">
        <f t="shared" si="9"/>
        <v>No hay ejecución</v>
      </c>
      <c r="O103" s="568" t="str">
        <f t="shared" si="10"/>
        <v>NA</v>
      </c>
      <c r="P103" s="575"/>
      <c r="Q103" s="607"/>
      <c r="R103" s="607"/>
      <c r="S103" s="567" t="str">
        <f t="shared" si="11"/>
        <v>No hay ejecución</v>
      </c>
      <c r="T103" s="568" t="str">
        <f t="shared" si="12"/>
        <v>NA</v>
      </c>
      <c r="U103" s="575"/>
      <c r="V103" s="575"/>
      <c r="W103" s="575"/>
      <c r="X103" s="576"/>
      <c r="Y103" s="576" t="str">
        <f t="shared" si="13"/>
        <v>En riesgo cumplimiento</v>
      </c>
      <c r="Z103" s="575"/>
      <c r="AA103" s="575"/>
      <c r="AB103" s="575"/>
      <c r="AC103" s="575"/>
      <c r="AD103" s="575"/>
    </row>
    <row r="104" spans="1:30" ht="35.25" hidden="1" customHeight="1" thickTop="1" thickBot="1">
      <c r="A104" s="563">
        <v>11</v>
      </c>
      <c r="B104" s="564">
        <v>0</v>
      </c>
      <c r="C104" s="564">
        <v>0</v>
      </c>
      <c r="D104" s="564">
        <v>0</v>
      </c>
      <c r="E104" s="564">
        <v>0</v>
      </c>
      <c r="F104" s="584" t="s">
        <v>1289</v>
      </c>
      <c r="G104" s="586"/>
      <c r="H104" s="586"/>
      <c r="I104" s="567" t="str">
        <f t="shared" si="7"/>
        <v>No hay ejecución</v>
      </c>
      <c r="J104" s="568" t="str">
        <f t="shared" si="8"/>
        <v>NA</v>
      </c>
      <c r="K104" s="586"/>
      <c r="L104" s="575"/>
      <c r="M104" s="575"/>
      <c r="N104" s="567" t="str">
        <f t="shared" si="9"/>
        <v>No hay ejecución</v>
      </c>
      <c r="O104" s="568" t="str">
        <f t="shared" si="10"/>
        <v>NA</v>
      </c>
      <c r="P104" s="575"/>
      <c r="Q104" s="607"/>
      <c r="R104" s="607"/>
      <c r="S104" s="567" t="str">
        <f t="shared" si="11"/>
        <v>No hay ejecución</v>
      </c>
      <c r="T104" s="568" t="str">
        <f t="shared" si="12"/>
        <v>NA</v>
      </c>
      <c r="U104" s="575"/>
      <c r="V104" s="575"/>
      <c r="W104" s="575"/>
      <c r="X104" s="576"/>
      <c r="Y104" s="576" t="str">
        <f t="shared" si="13"/>
        <v>En riesgo cumplimiento</v>
      </c>
      <c r="Z104" s="575"/>
      <c r="AA104" s="575"/>
      <c r="AB104" s="575"/>
      <c r="AC104" s="575"/>
      <c r="AD104" s="575"/>
    </row>
    <row r="105" spans="1:30" ht="35.25" hidden="1" customHeight="1" thickTop="1" thickBot="1">
      <c r="A105" s="563">
        <v>12</v>
      </c>
      <c r="B105" s="564">
        <v>0</v>
      </c>
      <c r="C105" s="564">
        <v>0</v>
      </c>
      <c r="D105" s="564">
        <v>0</v>
      </c>
      <c r="E105" s="564">
        <v>0</v>
      </c>
      <c r="F105" s="584" t="s">
        <v>1290</v>
      </c>
      <c r="G105" s="586"/>
      <c r="H105" s="586"/>
      <c r="I105" s="567" t="str">
        <f t="shared" si="7"/>
        <v>No hay ejecución</v>
      </c>
      <c r="J105" s="568" t="str">
        <f t="shared" si="8"/>
        <v>NA</v>
      </c>
      <c r="K105" s="586"/>
      <c r="L105" s="575"/>
      <c r="M105" s="575"/>
      <c r="N105" s="567" t="str">
        <f t="shared" si="9"/>
        <v>No hay ejecución</v>
      </c>
      <c r="O105" s="568" t="str">
        <f t="shared" si="10"/>
        <v>NA</v>
      </c>
      <c r="P105" s="575"/>
      <c r="Q105" s="607"/>
      <c r="R105" s="607"/>
      <c r="S105" s="567" t="str">
        <f t="shared" si="11"/>
        <v>No hay ejecución</v>
      </c>
      <c r="T105" s="568" t="str">
        <f t="shared" si="12"/>
        <v>NA</v>
      </c>
      <c r="U105" s="575"/>
      <c r="V105" s="575"/>
      <c r="W105" s="575"/>
      <c r="X105" s="576"/>
      <c r="Y105" s="576" t="str">
        <f t="shared" si="13"/>
        <v>En riesgo cumplimiento</v>
      </c>
      <c r="Z105" s="575"/>
      <c r="AA105" s="575"/>
      <c r="AB105" s="575"/>
      <c r="AC105" s="575"/>
      <c r="AD105" s="575"/>
    </row>
    <row r="106" spans="1:30" ht="35.25" customHeight="1" thickTop="1" thickBot="1">
      <c r="A106" s="563">
        <v>12.1</v>
      </c>
      <c r="B106" s="564"/>
      <c r="C106" s="564"/>
      <c r="D106" s="564"/>
      <c r="E106" s="564"/>
      <c r="F106" s="577" t="s">
        <v>1291</v>
      </c>
      <c r="G106" s="578">
        <v>5</v>
      </c>
      <c r="H106" s="578">
        <v>5</v>
      </c>
      <c r="I106" s="567">
        <f t="shared" si="7"/>
        <v>1</v>
      </c>
      <c r="J106" s="568" t="str">
        <f t="shared" si="8"/>
        <v>De acuerdo con lo programado</v>
      </c>
      <c r="K106" s="578"/>
      <c r="L106" s="575">
        <v>4</v>
      </c>
      <c r="M106" s="575">
        <v>4</v>
      </c>
      <c r="N106" s="567">
        <f t="shared" si="9"/>
        <v>1</v>
      </c>
      <c r="O106" s="568" t="str">
        <f t="shared" si="10"/>
        <v>De acuerdo con lo programado</v>
      </c>
      <c r="P106" s="575"/>
      <c r="Q106" s="607"/>
      <c r="R106" s="607"/>
      <c r="S106" s="567" t="str">
        <f t="shared" si="11"/>
        <v>No hay ejecución</v>
      </c>
      <c r="T106" s="568" t="str">
        <f t="shared" si="12"/>
        <v>NA</v>
      </c>
      <c r="U106" s="575"/>
      <c r="V106" s="575">
        <v>5</v>
      </c>
      <c r="W106" s="575">
        <v>5</v>
      </c>
      <c r="X106" s="576">
        <v>100</v>
      </c>
      <c r="Y106" s="576" t="str">
        <f t="shared" si="13"/>
        <v>De acuerdo con lo programado</v>
      </c>
      <c r="Z106" s="575"/>
      <c r="AA106" s="575"/>
      <c r="AB106" s="575"/>
      <c r="AC106" s="575"/>
      <c r="AD106" s="575"/>
    </row>
    <row r="107" spans="1:30" ht="35.25" hidden="1" customHeight="1" thickTop="1" thickBot="1">
      <c r="A107" s="563">
        <v>12.1</v>
      </c>
      <c r="B107" s="564"/>
      <c r="C107" s="564"/>
      <c r="D107" s="564"/>
      <c r="E107" s="564"/>
      <c r="F107" s="577" t="s">
        <v>1291</v>
      </c>
      <c r="G107" s="578"/>
      <c r="H107" s="578"/>
      <c r="I107" s="567" t="str">
        <f t="shared" si="7"/>
        <v>No hay ejecución</v>
      </c>
      <c r="J107" s="568" t="str">
        <f t="shared" si="8"/>
        <v>NA</v>
      </c>
      <c r="K107" s="578"/>
      <c r="L107" s="575"/>
      <c r="M107" s="575"/>
      <c r="N107" s="567" t="str">
        <f t="shared" si="9"/>
        <v>No hay ejecución</v>
      </c>
      <c r="O107" s="568" t="str">
        <f t="shared" si="10"/>
        <v>NA</v>
      </c>
      <c r="P107" s="575"/>
      <c r="Q107" s="607">
        <v>5</v>
      </c>
      <c r="R107" s="607">
        <v>5</v>
      </c>
      <c r="S107" s="567">
        <f t="shared" si="11"/>
        <v>1</v>
      </c>
      <c r="T107" s="568" t="str">
        <f t="shared" si="12"/>
        <v>De acuerdo con lo programado</v>
      </c>
      <c r="U107" s="575"/>
      <c r="V107" s="575"/>
      <c r="W107" s="575"/>
      <c r="X107" s="576"/>
      <c r="Y107" s="576" t="str">
        <f t="shared" si="13"/>
        <v>En riesgo cumplimiento</v>
      </c>
      <c r="Z107" s="575"/>
      <c r="AA107" s="575"/>
      <c r="AB107" s="575"/>
      <c r="AC107" s="575"/>
      <c r="AD107" s="575"/>
    </row>
    <row r="108" spans="1:30" ht="35.25" customHeight="1" thickTop="1" thickBot="1">
      <c r="A108" s="563">
        <v>12.2</v>
      </c>
      <c r="B108" s="564"/>
      <c r="C108" s="564"/>
      <c r="D108" s="564"/>
      <c r="E108" s="564"/>
      <c r="F108" s="577" t="s">
        <v>1292</v>
      </c>
      <c r="G108" s="578"/>
      <c r="H108" s="578"/>
      <c r="I108" s="567" t="str">
        <f t="shared" si="7"/>
        <v>No hay ejecución</v>
      </c>
      <c r="J108" s="568" t="str">
        <f t="shared" si="8"/>
        <v>NA</v>
      </c>
      <c r="K108" s="578"/>
      <c r="L108" s="575"/>
      <c r="M108" s="575"/>
      <c r="N108" s="567" t="str">
        <f t="shared" si="9"/>
        <v>No hay ejecución</v>
      </c>
      <c r="O108" s="568" t="str">
        <f t="shared" si="10"/>
        <v>NA</v>
      </c>
      <c r="P108" s="575"/>
      <c r="Q108" s="607"/>
      <c r="R108" s="607"/>
      <c r="S108" s="567" t="str">
        <f t="shared" si="11"/>
        <v>No hay ejecución</v>
      </c>
      <c r="T108" s="568" t="str">
        <f t="shared" si="12"/>
        <v>NA</v>
      </c>
      <c r="U108" s="575"/>
      <c r="V108" s="575">
        <v>0</v>
      </c>
      <c r="W108" s="575">
        <v>136</v>
      </c>
      <c r="X108" s="756" t="str">
        <f>IF(W108="","No hay ejecución",IF(AND(V108=0),"No hay Programación", W108/V108))</f>
        <v>No hay Programación</v>
      </c>
      <c r="Y108" s="576" t="str">
        <f>IF(X108="No hay ejecución","NA",IF(X108&gt;=90%,"De acuerdo con lo programado",IF(X108&gt;=51%,"Atraso Leve",IF(X108&lt;=50%,"En riesgo cumplimiento"))))</f>
        <v>De acuerdo con lo programado</v>
      </c>
      <c r="Z108" s="751" t="s">
        <v>1862</v>
      </c>
      <c r="AA108" s="575"/>
      <c r="AB108" s="575"/>
      <c r="AC108" s="575"/>
      <c r="AD108" s="575"/>
    </row>
    <row r="109" spans="1:30" ht="35.25" customHeight="1" thickTop="1" thickBot="1">
      <c r="A109" s="563">
        <v>12.2</v>
      </c>
      <c r="B109" s="564"/>
      <c r="C109" s="564"/>
      <c r="D109" s="564"/>
      <c r="E109" s="564"/>
      <c r="F109" s="577" t="s">
        <v>1292</v>
      </c>
      <c r="G109" s="578"/>
      <c r="H109" s="578"/>
      <c r="I109" s="567" t="str">
        <f t="shared" si="7"/>
        <v>No hay ejecución</v>
      </c>
      <c r="J109" s="568" t="str">
        <f t="shared" si="8"/>
        <v>NA</v>
      </c>
      <c r="K109" s="578"/>
      <c r="L109" s="575"/>
      <c r="M109" s="575"/>
      <c r="N109" s="567" t="str">
        <f t="shared" si="9"/>
        <v>No hay ejecución</v>
      </c>
      <c r="O109" s="568" t="str">
        <f t="shared" si="10"/>
        <v>NA</v>
      </c>
      <c r="P109" s="575"/>
      <c r="Q109" s="607">
        <v>10</v>
      </c>
      <c r="R109" s="607">
        <v>10</v>
      </c>
      <c r="S109" s="567">
        <f t="shared" si="11"/>
        <v>1</v>
      </c>
      <c r="T109" s="568" t="str">
        <f t="shared" si="12"/>
        <v>De acuerdo con lo programado</v>
      </c>
      <c r="U109" s="575"/>
      <c r="V109" s="575">
        <v>12</v>
      </c>
      <c r="W109" s="575">
        <v>64</v>
      </c>
      <c r="X109" s="576">
        <v>100</v>
      </c>
      <c r="Y109" s="576" t="str">
        <f t="shared" si="13"/>
        <v>De acuerdo con lo programado</v>
      </c>
      <c r="Z109" s="575" t="s">
        <v>1863</v>
      </c>
      <c r="AA109" s="575"/>
      <c r="AB109" s="575"/>
      <c r="AC109" s="575"/>
      <c r="AD109" s="575"/>
    </row>
    <row r="110" spans="1:30" ht="35.25" hidden="1" customHeight="1" thickTop="1" thickBot="1">
      <c r="A110" s="563">
        <v>13</v>
      </c>
      <c r="B110" s="564">
        <v>0</v>
      </c>
      <c r="C110" s="564">
        <v>0</v>
      </c>
      <c r="D110" s="564">
        <v>0</v>
      </c>
      <c r="E110" s="564">
        <v>0</v>
      </c>
      <c r="F110" s="584" t="s">
        <v>1293</v>
      </c>
      <c r="G110" s="586"/>
      <c r="H110" s="586"/>
      <c r="I110" s="567" t="str">
        <f t="shared" si="7"/>
        <v>No hay ejecución</v>
      </c>
      <c r="J110" s="568" t="str">
        <f t="shared" si="8"/>
        <v>NA</v>
      </c>
      <c r="K110" s="586"/>
      <c r="L110" s="575"/>
      <c r="M110" s="575"/>
      <c r="N110" s="567" t="str">
        <f t="shared" si="9"/>
        <v>No hay ejecución</v>
      </c>
      <c r="O110" s="568" t="str">
        <f t="shared" si="10"/>
        <v>NA</v>
      </c>
      <c r="P110" s="575"/>
      <c r="Q110" s="607"/>
      <c r="R110" s="607"/>
      <c r="S110" s="567" t="str">
        <f t="shared" si="11"/>
        <v>No hay ejecución</v>
      </c>
      <c r="T110" s="568" t="str">
        <f t="shared" si="12"/>
        <v>NA</v>
      </c>
      <c r="U110" s="575"/>
      <c r="V110" s="575"/>
      <c r="W110" s="575"/>
      <c r="X110" s="576"/>
      <c r="Y110" s="576" t="str">
        <f t="shared" si="13"/>
        <v>En riesgo cumplimiento</v>
      </c>
      <c r="Z110" s="575"/>
      <c r="AA110" s="575"/>
      <c r="AB110" s="575"/>
      <c r="AC110" s="575"/>
      <c r="AD110" s="575"/>
    </row>
    <row r="111" spans="1:30" ht="60.6" hidden="1" customHeight="1" thickTop="1" thickBot="1">
      <c r="A111" s="563">
        <v>13.1</v>
      </c>
      <c r="B111" s="564"/>
      <c r="C111" s="564"/>
      <c r="D111" s="564"/>
      <c r="E111" s="564"/>
      <c r="F111" s="589" t="s">
        <v>1294</v>
      </c>
      <c r="G111" s="591"/>
      <c r="H111" s="591"/>
      <c r="I111" s="567" t="str">
        <f t="shared" si="7"/>
        <v>No hay ejecución</v>
      </c>
      <c r="J111" s="568" t="str">
        <f t="shared" si="8"/>
        <v>NA</v>
      </c>
      <c r="K111" s="591"/>
      <c r="L111" s="575"/>
      <c r="M111" s="575"/>
      <c r="N111" s="567" t="str">
        <f t="shared" si="9"/>
        <v>No hay ejecución</v>
      </c>
      <c r="O111" s="568" t="str">
        <f t="shared" si="10"/>
        <v>NA</v>
      </c>
      <c r="P111" s="575"/>
      <c r="Q111" s="607"/>
      <c r="R111" s="607"/>
      <c r="S111" s="567" t="str">
        <f t="shared" si="11"/>
        <v>No hay ejecución</v>
      </c>
      <c r="T111" s="568" t="str">
        <f t="shared" si="12"/>
        <v>NA</v>
      </c>
      <c r="U111" s="575"/>
      <c r="V111" s="575"/>
      <c r="W111" s="575"/>
      <c r="X111" s="576"/>
      <c r="Y111" s="576" t="str">
        <f t="shared" si="13"/>
        <v>En riesgo cumplimiento</v>
      </c>
      <c r="Z111" s="575"/>
      <c r="AA111" s="575"/>
      <c r="AB111" s="575"/>
      <c r="AC111" s="575"/>
      <c r="AD111" s="575"/>
    </row>
    <row r="112" spans="1:30" ht="49.5" hidden="1" customHeight="1" thickTop="1" thickBot="1">
      <c r="A112" s="563">
        <v>13.1</v>
      </c>
      <c r="B112" s="564"/>
      <c r="C112" s="564"/>
      <c r="D112" s="564"/>
      <c r="E112" s="564"/>
      <c r="F112" s="589" t="s">
        <v>1295</v>
      </c>
      <c r="G112" s="591"/>
      <c r="H112" s="591"/>
      <c r="I112" s="567" t="str">
        <f t="shared" si="7"/>
        <v>No hay ejecución</v>
      </c>
      <c r="J112" s="568" t="str">
        <f t="shared" si="8"/>
        <v>NA</v>
      </c>
      <c r="K112" s="591"/>
      <c r="L112" s="575"/>
      <c r="M112" s="575"/>
      <c r="N112" s="567" t="str">
        <f t="shared" si="9"/>
        <v>No hay ejecución</v>
      </c>
      <c r="O112" s="568" t="str">
        <f t="shared" si="10"/>
        <v>NA</v>
      </c>
      <c r="P112" s="575"/>
      <c r="Q112" s="607"/>
      <c r="R112" s="607"/>
      <c r="S112" s="567" t="str">
        <f t="shared" si="11"/>
        <v>No hay ejecución</v>
      </c>
      <c r="T112" s="568" t="str">
        <f t="shared" si="12"/>
        <v>NA</v>
      </c>
      <c r="U112" s="575"/>
      <c r="V112" s="575"/>
      <c r="W112" s="575"/>
      <c r="X112" s="576"/>
      <c r="Y112" s="576" t="str">
        <f t="shared" si="13"/>
        <v>En riesgo cumplimiento</v>
      </c>
      <c r="Z112" s="575"/>
      <c r="AA112" s="575"/>
      <c r="AB112" s="575"/>
      <c r="AC112" s="575"/>
      <c r="AD112" s="575"/>
    </row>
    <row r="113" spans="1:30" ht="46.2" hidden="1" thickTop="1" thickBot="1">
      <c r="A113" s="563">
        <v>13.1</v>
      </c>
      <c r="B113" s="564"/>
      <c r="C113" s="564"/>
      <c r="D113" s="564"/>
      <c r="E113" s="564"/>
      <c r="F113" s="589" t="s">
        <v>1296</v>
      </c>
      <c r="G113" s="591"/>
      <c r="H113" s="591"/>
      <c r="I113" s="567" t="str">
        <f t="shared" si="7"/>
        <v>No hay ejecución</v>
      </c>
      <c r="J113" s="568" t="str">
        <f t="shared" si="8"/>
        <v>NA</v>
      </c>
      <c r="K113" s="591"/>
      <c r="L113" s="575"/>
      <c r="M113" s="575"/>
      <c r="N113" s="567" t="str">
        <f t="shared" si="9"/>
        <v>No hay ejecución</v>
      </c>
      <c r="O113" s="568" t="str">
        <f t="shared" si="10"/>
        <v>NA</v>
      </c>
      <c r="P113" s="575"/>
      <c r="Q113" s="607"/>
      <c r="R113" s="607"/>
      <c r="S113" s="567" t="str">
        <f t="shared" si="11"/>
        <v>No hay ejecución</v>
      </c>
      <c r="T113" s="568" t="str">
        <f t="shared" si="12"/>
        <v>NA</v>
      </c>
      <c r="U113" s="575"/>
      <c r="V113" s="575"/>
      <c r="W113" s="575"/>
      <c r="X113" s="576"/>
      <c r="Y113" s="576" t="str">
        <f t="shared" si="13"/>
        <v>En riesgo cumplimiento</v>
      </c>
      <c r="Z113" s="575"/>
      <c r="AA113" s="575"/>
      <c r="AB113" s="575"/>
      <c r="AC113" s="575"/>
      <c r="AD113" s="575"/>
    </row>
    <row r="114" spans="1:30" ht="32.700000000000003" hidden="1" customHeight="1" thickTop="1" thickBot="1">
      <c r="A114" s="563">
        <v>13.2</v>
      </c>
      <c r="B114" s="564"/>
      <c r="C114" s="564"/>
      <c r="D114" s="564"/>
      <c r="E114" s="564"/>
      <c r="F114" s="577" t="s">
        <v>1297</v>
      </c>
      <c r="G114" s="578"/>
      <c r="H114" s="578"/>
      <c r="I114" s="567" t="str">
        <f t="shared" si="7"/>
        <v>No hay ejecución</v>
      </c>
      <c r="J114" s="568" t="str">
        <f t="shared" si="8"/>
        <v>NA</v>
      </c>
      <c r="K114" s="578"/>
      <c r="L114" s="575"/>
      <c r="M114" s="575"/>
      <c r="N114" s="567" t="str">
        <f t="shared" si="9"/>
        <v>No hay ejecución</v>
      </c>
      <c r="O114" s="568" t="str">
        <f t="shared" si="10"/>
        <v>NA</v>
      </c>
      <c r="P114" s="575"/>
      <c r="Q114" s="607"/>
      <c r="R114" s="607"/>
      <c r="S114" s="567" t="str">
        <f t="shared" si="11"/>
        <v>No hay ejecución</v>
      </c>
      <c r="T114" s="568" t="str">
        <f t="shared" si="12"/>
        <v>NA</v>
      </c>
      <c r="U114" s="575"/>
      <c r="V114" s="575"/>
      <c r="W114" s="575"/>
      <c r="X114" s="576"/>
      <c r="Y114" s="576" t="str">
        <f t="shared" si="13"/>
        <v>En riesgo cumplimiento</v>
      </c>
      <c r="Z114" s="575"/>
      <c r="AA114" s="575"/>
      <c r="AB114" s="575"/>
      <c r="AC114" s="575"/>
      <c r="AD114" s="575"/>
    </row>
    <row r="115" spans="1:30" ht="35.25" hidden="1" customHeight="1" thickTop="1" thickBot="1">
      <c r="A115" s="563">
        <v>13.2</v>
      </c>
      <c r="B115" s="564"/>
      <c r="C115" s="564"/>
      <c r="D115" s="564"/>
      <c r="E115" s="564"/>
      <c r="F115" s="577" t="s">
        <v>1297</v>
      </c>
      <c r="G115" s="578"/>
      <c r="H115" s="578"/>
      <c r="I115" s="567" t="str">
        <f t="shared" si="7"/>
        <v>No hay ejecución</v>
      </c>
      <c r="J115" s="568" t="str">
        <f t="shared" si="8"/>
        <v>NA</v>
      </c>
      <c r="K115" s="578"/>
      <c r="L115" s="575"/>
      <c r="M115" s="575"/>
      <c r="N115" s="567" t="str">
        <f t="shared" si="9"/>
        <v>No hay ejecución</v>
      </c>
      <c r="O115" s="568" t="str">
        <f t="shared" si="10"/>
        <v>NA</v>
      </c>
      <c r="P115" s="575"/>
      <c r="Q115" s="607"/>
      <c r="R115" s="607"/>
      <c r="S115" s="567" t="str">
        <f t="shared" si="11"/>
        <v>No hay ejecución</v>
      </c>
      <c r="T115" s="568" t="str">
        <f t="shared" si="12"/>
        <v>NA</v>
      </c>
      <c r="U115" s="575"/>
      <c r="V115" s="575"/>
      <c r="W115" s="575"/>
      <c r="X115" s="576"/>
      <c r="Y115" s="576" t="str">
        <f t="shared" si="13"/>
        <v>En riesgo cumplimiento</v>
      </c>
      <c r="Z115" s="575"/>
      <c r="AA115" s="575"/>
      <c r="AB115" s="575"/>
      <c r="AC115" s="575"/>
      <c r="AD115" s="575"/>
    </row>
    <row r="116" spans="1:30" ht="35.25" hidden="1" customHeight="1" thickTop="1" thickBot="1">
      <c r="A116" s="563">
        <v>13.2</v>
      </c>
      <c r="B116" s="564"/>
      <c r="C116" s="564"/>
      <c r="D116" s="564"/>
      <c r="E116" s="564"/>
      <c r="F116" s="577" t="s">
        <v>1297</v>
      </c>
      <c r="G116" s="578"/>
      <c r="H116" s="578"/>
      <c r="I116" s="567" t="str">
        <f t="shared" si="7"/>
        <v>No hay ejecución</v>
      </c>
      <c r="J116" s="568" t="str">
        <f t="shared" si="8"/>
        <v>NA</v>
      </c>
      <c r="K116" s="578"/>
      <c r="L116" s="575"/>
      <c r="M116" s="575"/>
      <c r="N116" s="567" t="str">
        <f t="shared" si="9"/>
        <v>No hay ejecución</v>
      </c>
      <c r="O116" s="568" t="str">
        <f t="shared" si="10"/>
        <v>NA</v>
      </c>
      <c r="P116" s="575"/>
      <c r="Q116" s="607"/>
      <c r="R116" s="607"/>
      <c r="S116" s="567" t="str">
        <f t="shared" si="11"/>
        <v>No hay ejecución</v>
      </c>
      <c r="T116" s="568" t="str">
        <f t="shared" si="12"/>
        <v>NA</v>
      </c>
      <c r="U116" s="575"/>
      <c r="V116" s="575"/>
      <c r="W116" s="575"/>
      <c r="X116" s="576"/>
      <c r="Y116" s="576" t="str">
        <f t="shared" si="13"/>
        <v>En riesgo cumplimiento</v>
      </c>
      <c r="Z116" s="575"/>
      <c r="AA116" s="575"/>
      <c r="AB116" s="575"/>
      <c r="AC116" s="575"/>
      <c r="AD116" s="575"/>
    </row>
    <row r="117" spans="1:30" ht="35.25" hidden="1" customHeight="1" thickTop="1" thickBot="1">
      <c r="A117" s="563">
        <v>13.3</v>
      </c>
      <c r="B117" s="564"/>
      <c r="C117" s="564"/>
      <c r="D117" s="564"/>
      <c r="E117" s="564"/>
      <c r="F117" s="577" t="s">
        <v>1298</v>
      </c>
      <c r="G117" s="578"/>
      <c r="H117" s="578"/>
      <c r="I117" s="567" t="str">
        <f t="shared" si="7"/>
        <v>No hay ejecución</v>
      </c>
      <c r="J117" s="568" t="str">
        <f t="shared" si="8"/>
        <v>NA</v>
      </c>
      <c r="K117" s="578"/>
      <c r="L117" s="575"/>
      <c r="M117" s="575"/>
      <c r="N117" s="567" t="str">
        <f t="shared" si="9"/>
        <v>No hay ejecución</v>
      </c>
      <c r="O117" s="568" t="str">
        <f t="shared" si="10"/>
        <v>NA</v>
      </c>
      <c r="P117" s="575"/>
      <c r="Q117" s="607"/>
      <c r="R117" s="607"/>
      <c r="S117" s="567" t="str">
        <f t="shared" si="11"/>
        <v>No hay ejecución</v>
      </c>
      <c r="T117" s="568" t="str">
        <f t="shared" si="12"/>
        <v>NA</v>
      </c>
      <c r="U117" s="575"/>
      <c r="V117" s="575"/>
      <c r="W117" s="575"/>
      <c r="X117" s="576"/>
      <c r="Y117" s="576" t="str">
        <f t="shared" si="13"/>
        <v>En riesgo cumplimiento</v>
      </c>
      <c r="Z117" s="575"/>
      <c r="AA117" s="575"/>
      <c r="AB117" s="575"/>
      <c r="AC117" s="575"/>
      <c r="AD117" s="575"/>
    </row>
    <row r="118" spans="1:30" ht="35.25" hidden="1" customHeight="1" thickTop="1" thickBot="1">
      <c r="A118" s="563">
        <v>13.4</v>
      </c>
      <c r="B118" s="564"/>
      <c r="C118" s="564"/>
      <c r="D118" s="564"/>
      <c r="E118" s="564"/>
      <c r="F118" s="577" t="s">
        <v>1299</v>
      </c>
      <c r="G118" s="578"/>
      <c r="H118" s="578"/>
      <c r="I118" s="567" t="str">
        <f t="shared" si="7"/>
        <v>No hay ejecución</v>
      </c>
      <c r="J118" s="568" t="str">
        <f t="shared" si="8"/>
        <v>NA</v>
      </c>
      <c r="K118" s="578"/>
      <c r="L118" s="575"/>
      <c r="M118" s="575"/>
      <c r="N118" s="567" t="str">
        <f t="shared" si="9"/>
        <v>No hay ejecución</v>
      </c>
      <c r="O118" s="568" t="str">
        <f t="shared" si="10"/>
        <v>NA</v>
      </c>
      <c r="P118" s="575"/>
      <c r="Q118" s="607"/>
      <c r="R118" s="607"/>
      <c r="S118" s="567" t="str">
        <f t="shared" si="11"/>
        <v>No hay ejecución</v>
      </c>
      <c r="T118" s="568" t="str">
        <f t="shared" si="12"/>
        <v>NA</v>
      </c>
      <c r="U118" s="575"/>
      <c r="V118" s="575"/>
      <c r="W118" s="575"/>
      <c r="X118" s="576"/>
      <c r="Y118" s="576" t="str">
        <f t="shared" si="13"/>
        <v>En riesgo cumplimiento</v>
      </c>
      <c r="Z118" s="575"/>
      <c r="AA118" s="575"/>
      <c r="AB118" s="575"/>
      <c r="AC118" s="575"/>
      <c r="AD118" s="575"/>
    </row>
    <row r="119" spans="1:30" ht="35.25" hidden="1" customHeight="1" thickTop="1" thickBot="1">
      <c r="A119" s="563">
        <v>13.5</v>
      </c>
      <c r="B119" s="564"/>
      <c r="C119" s="564"/>
      <c r="D119" s="564"/>
      <c r="E119" s="564"/>
      <c r="F119" s="577" t="s">
        <v>1300</v>
      </c>
      <c r="G119" s="578"/>
      <c r="H119" s="578"/>
      <c r="I119" s="567" t="str">
        <f t="shared" si="7"/>
        <v>No hay ejecución</v>
      </c>
      <c r="J119" s="568" t="str">
        <f t="shared" si="8"/>
        <v>NA</v>
      </c>
      <c r="K119" s="578"/>
      <c r="L119" s="575"/>
      <c r="M119" s="575"/>
      <c r="N119" s="567" t="str">
        <f t="shared" si="9"/>
        <v>No hay ejecución</v>
      </c>
      <c r="O119" s="568" t="str">
        <f t="shared" si="10"/>
        <v>NA</v>
      </c>
      <c r="P119" s="575"/>
      <c r="Q119" s="607"/>
      <c r="R119" s="607"/>
      <c r="S119" s="567" t="str">
        <f t="shared" si="11"/>
        <v>No hay ejecución</v>
      </c>
      <c r="T119" s="568" t="str">
        <f t="shared" si="12"/>
        <v>NA</v>
      </c>
      <c r="U119" s="575"/>
      <c r="V119" s="575"/>
      <c r="W119" s="575"/>
      <c r="X119" s="576"/>
      <c r="Y119" s="576" t="str">
        <f t="shared" si="13"/>
        <v>En riesgo cumplimiento</v>
      </c>
      <c r="Z119" s="575"/>
      <c r="AA119" s="575"/>
      <c r="AB119" s="575"/>
      <c r="AC119" s="575"/>
      <c r="AD119" s="575"/>
    </row>
    <row r="120" spans="1:30" ht="35.25" hidden="1" customHeight="1" thickTop="1" thickBot="1">
      <c r="A120" s="563">
        <v>13.6</v>
      </c>
      <c r="B120" s="564"/>
      <c r="C120" s="564"/>
      <c r="D120" s="564"/>
      <c r="E120" s="564"/>
      <c r="F120" s="577" t="s">
        <v>1301</v>
      </c>
      <c r="G120" s="578"/>
      <c r="H120" s="578"/>
      <c r="I120" s="567" t="str">
        <f t="shared" si="7"/>
        <v>No hay ejecución</v>
      </c>
      <c r="J120" s="568" t="str">
        <f t="shared" si="8"/>
        <v>NA</v>
      </c>
      <c r="K120" s="578"/>
      <c r="L120" s="575"/>
      <c r="M120" s="575"/>
      <c r="N120" s="567" t="str">
        <f t="shared" si="9"/>
        <v>No hay ejecución</v>
      </c>
      <c r="O120" s="568" t="str">
        <f t="shared" si="10"/>
        <v>NA</v>
      </c>
      <c r="P120" s="575"/>
      <c r="Q120" s="607"/>
      <c r="R120" s="607"/>
      <c r="S120" s="567" t="str">
        <f t="shared" si="11"/>
        <v>No hay ejecución</v>
      </c>
      <c r="T120" s="568" t="str">
        <f t="shared" si="12"/>
        <v>NA</v>
      </c>
      <c r="U120" s="575"/>
      <c r="V120" s="575"/>
      <c r="W120" s="575"/>
      <c r="X120" s="576"/>
      <c r="Y120" s="576" t="str">
        <f t="shared" si="13"/>
        <v>En riesgo cumplimiento</v>
      </c>
      <c r="Z120" s="575"/>
      <c r="AA120" s="575"/>
      <c r="AB120" s="575"/>
      <c r="AC120" s="575"/>
      <c r="AD120" s="575"/>
    </row>
    <row r="121" spans="1:30" ht="35.25" hidden="1" customHeight="1" thickTop="1" thickBot="1">
      <c r="A121" s="563">
        <v>13.7</v>
      </c>
      <c r="B121" s="564"/>
      <c r="C121" s="564"/>
      <c r="D121" s="564"/>
      <c r="E121" s="564"/>
      <c r="F121" s="577" t="s">
        <v>1302</v>
      </c>
      <c r="G121" s="578"/>
      <c r="H121" s="578"/>
      <c r="I121" s="567" t="str">
        <f t="shared" si="7"/>
        <v>No hay ejecución</v>
      </c>
      <c r="J121" s="568" t="str">
        <f t="shared" si="8"/>
        <v>NA</v>
      </c>
      <c r="K121" s="578"/>
      <c r="L121" s="575"/>
      <c r="M121" s="575"/>
      <c r="N121" s="567" t="str">
        <f t="shared" si="9"/>
        <v>No hay ejecución</v>
      </c>
      <c r="O121" s="568" t="str">
        <f t="shared" si="10"/>
        <v>NA</v>
      </c>
      <c r="P121" s="575"/>
      <c r="Q121" s="607"/>
      <c r="R121" s="607"/>
      <c r="S121" s="567" t="str">
        <f t="shared" si="11"/>
        <v>No hay ejecución</v>
      </c>
      <c r="T121" s="568" t="str">
        <f t="shared" si="12"/>
        <v>NA</v>
      </c>
      <c r="U121" s="575"/>
      <c r="V121" s="575"/>
      <c r="W121" s="575"/>
      <c r="X121" s="576"/>
      <c r="Y121" s="576" t="str">
        <f t="shared" si="13"/>
        <v>En riesgo cumplimiento</v>
      </c>
      <c r="Z121" s="575"/>
      <c r="AA121" s="575"/>
      <c r="AB121" s="575"/>
      <c r="AC121" s="575"/>
      <c r="AD121" s="575"/>
    </row>
    <row r="122" spans="1:30" ht="35.25" hidden="1" customHeight="1" thickTop="1" thickBot="1">
      <c r="A122" s="563">
        <v>13.8</v>
      </c>
      <c r="B122" s="564"/>
      <c r="C122" s="564"/>
      <c r="D122" s="564"/>
      <c r="E122" s="564"/>
      <c r="F122" s="577" t="s">
        <v>1303</v>
      </c>
      <c r="G122" s="578"/>
      <c r="H122" s="578"/>
      <c r="I122" s="567" t="str">
        <f t="shared" si="7"/>
        <v>No hay ejecución</v>
      </c>
      <c r="J122" s="568" t="str">
        <f t="shared" si="8"/>
        <v>NA</v>
      </c>
      <c r="K122" s="578"/>
      <c r="L122" s="575"/>
      <c r="M122" s="575"/>
      <c r="N122" s="567" t="str">
        <f t="shared" si="9"/>
        <v>No hay ejecución</v>
      </c>
      <c r="O122" s="568" t="str">
        <f t="shared" si="10"/>
        <v>NA</v>
      </c>
      <c r="P122" s="575"/>
      <c r="Q122" s="607"/>
      <c r="R122" s="607"/>
      <c r="S122" s="567" t="str">
        <f t="shared" si="11"/>
        <v>No hay ejecución</v>
      </c>
      <c r="T122" s="568" t="str">
        <f t="shared" si="12"/>
        <v>NA</v>
      </c>
      <c r="U122" s="575"/>
      <c r="V122" s="575"/>
      <c r="W122" s="575"/>
      <c r="X122" s="576"/>
      <c r="Y122" s="576" t="str">
        <f t="shared" si="13"/>
        <v>En riesgo cumplimiento</v>
      </c>
      <c r="Z122" s="575"/>
      <c r="AA122" s="575"/>
      <c r="AB122" s="575"/>
      <c r="AC122" s="575"/>
      <c r="AD122" s="575"/>
    </row>
    <row r="123" spans="1:30" ht="35.25" customHeight="1" thickTop="1" thickBot="1">
      <c r="A123" s="563">
        <v>13.8</v>
      </c>
      <c r="B123" s="564"/>
      <c r="C123" s="564"/>
      <c r="D123" s="564"/>
      <c r="E123" s="564"/>
      <c r="F123" s="577" t="s">
        <v>1864</v>
      </c>
      <c r="G123" s="578"/>
      <c r="H123" s="578"/>
      <c r="I123" s="567" t="str">
        <f t="shared" si="7"/>
        <v>No hay ejecución</v>
      </c>
      <c r="J123" s="568" t="str">
        <f t="shared" si="8"/>
        <v>NA</v>
      </c>
      <c r="K123" s="578"/>
      <c r="L123" s="575"/>
      <c r="M123" s="575"/>
      <c r="N123" s="567" t="str">
        <f t="shared" si="9"/>
        <v>No hay ejecución</v>
      </c>
      <c r="O123" s="568" t="str">
        <f t="shared" si="10"/>
        <v>NA</v>
      </c>
      <c r="P123" s="575"/>
      <c r="Q123" s="607"/>
      <c r="R123" s="607"/>
      <c r="S123" s="567" t="str">
        <f t="shared" si="11"/>
        <v>No hay ejecución</v>
      </c>
      <c r="T123" s="568" t="str">
        <f t="shared" si="12"/>
        <v>NA</v>
      </c>
      <c r="U123" s="575"/>
      <c r="V123" s="575">
        <v>1</v>
      </c>
      <c r="W123" s="575">
        <v>1</v>
      </c>
      <c r="X123" s="756">
        <f>IF(W123="","No hay ejecución",IF(AND(V123=0),"No hay Programación", W123/V123))</f>
        <v>1</v>
      </c>
      <c r="Y123" s="576" t="str">
        <f t="shared" si="13"/>
        <v>De acuerdo con lo programado</v>
      </c>
      <c r="Z123" s="575">
        <v>1</v>
      </c>
      <c r="AA123" s="575"/>
      <c r="AB123" s="575"/>
      <c r="AC123" s="575"/>
      <c r="AD123" s="575"/>
    </row>
    <row r="124" spans="1:30" ht="35.25" hidden="1" customHeight="1" thickTop="1" thickBot="1">
      <c r="A124" s="563">
        <v>13.9</v>
      </c>
      <c r="B124" s="564"/>
      <c r="C124" s="564"/>
      <c r="D124" s="564"/>
      <c r="E124" s="564"/>
      <c r="F124" s="577" t="s">
        <v>1304</v>
      </c>
      <c r="G124" s="578"/>
      <c r="H124" s="578"/>
      <c r="I124" s="567" t="str">
        <f t="shared" si="7"/>
        <v>No hay ejecución</v>
      </c>
      <c r="J124" s="568" t="str">
        <f t="shared" si="8"/>
        <v>NA</v>
      </c>
      <c r="K124" s="578"/>
      <c r="L124" s="575"/>
      <c r="M124" s="575"/>
      <c r="N124" s="567" t="str">
        <f t="shared" si="9"/>
        <v>No hay ejecución</v>
      </c>
      <c r="O124" s="568" t="str">
        <f t="shared" si="10"/>
        <v>NA</v>
      </c>
      <c r="P124" s="575"/>
      <c r="Q124" s="607"/>
      <c r="R124" s="607"/>
      <c r="S124" s="567" t="str">
        <f t="shared" si="11"/>
        <v>No hay ejecución</v>
      </c>
      <c r="T124" s="568" t="str">
        <f t="shared" si="12"/>
        <v>NA</v>
      </c>
      <c r="U124" s="575"/>
      <c r="V124" s="575"/>
      <c r="W124" s="575"/>
      <c r="X124" s="576"/>
      <c r="Y124" s="576" t="str">
        <f t="shared" si="13"/>
        <v>En riesgo cumplimiento</v>
      </c>
      <c r="Z124" s="575"/>
      <c r="AA124" s="575"/>
      <c r="AB124" s="575"/>
      <c r="AC124" s="575"/>
      <c r="AD124" s="575"/>
    </row>
    <row r="125" spans="1:30" ht="35.25" customHeight="1" thickTop="1" thickBot="1">
      <c r="A125" s="563">
        <v>13.9</v>
      </c>
      <c r="B125" s="564"/>
      <c r="C125" s="564"/>
      <c r="D125" s="564"/>
      <c r="E125" s="564"/>
      <c r="F125" s="577" t="s">
        <v>1865</v>
      </c>
      <c r="G125" s="578"/>
      <c r="H125" s="578"/>
      <c r="I125" s="567" t="str">
        <f t="shared" si="7"/>
        <v>No hay ejecución</v>
      </c>
      <c r="J125" s="568" t="str">
        <f t="shared" si="8"/>
        <v>NA</v>
      </c>
      <c r="K125" s="578"/>
      <c r="L125" s="575"/>
      <c r="M125" s="575"/>
      <c r="N125" s="567" t="str">
        <f t="shared" si="9"/>
        <v>No hay ejecución</v>
      </c>
      <c r="O125" s="568" t="str">
        <f t="shared" si="10"/>
        <v>NA</v>
      </c>
      <c r="P125" s="575"/>
      <c r="Q125" s="607"/>
      <c r="R125" s="607"/>
      <c r="S125" s="567" t="str">
        <f t="shared" si="11"/>
        <v>No hay ejecución</v>
      </c>
      <c r="T125" s="568" t="str">
        <f t="shared" si="12"/>
        <v>NA</v>
      </c>
      <c r="U125" s="575"/>
      <c r="V125" s="575">
        <v>1</v>
      </c>
      <c r="W125" s="575">
        <v>1</v>
      </c>
      <c r="X125" s="756">
        <f t="shared" ref="X125:X144" si="14">IF(W125="","No hay ejecución",IF(AND(V125=0),"No hay Programación", W125/V125))</f>
        <v>1</v>
      </c>
      <c r="Y125" s="576" t="str">
        <f t="shared" si="13"/>
        <v>De acuerdo con lo programado</v>
      </c>
      <c r="Z125" s="575">
        <v>39</v>
      </c>
      <c r="AA125" s="575"/>
      <c r="AB125" s="575"/>
      <c r="AC125" s="575"/>
      <c r="AD125" s="575"/>
    </row>
    <row r="126" spans="1:30" ht="35.25" customHeight="1" thickTop="1" thickBot="1">
      <c r="A126" s="563">
        <v>13.9</v>
      </c>
      <c r="B126" s="564"/>
      <c r="C126" s="564"/>
      <c r="D126" s="564"/>
      <c r="E126" s="564"/>
      <c r="F126" s="577" t="s">
        <v>1866</v>
      </c>
      <c r="G126" s="578"/>
      <c r="H126" s="578"/>
      <c r="I126" s="567" t="str">
        <f t="shared" si="7"/>
        <v>No hay ejecución</v>
      </c>
      <c r="J126" s="568" t="str">
        <f t="shared" si="8"/>
        <v>NA</v>
      </c>
      <c r="K126" s="578"/>
      <c r="L126" s="575"/>
      <c r="M126" s="575"/>
      <c r="N126" s="567" t="str">
        <f t="shared" si="9"/>
        <v>No hay ejecución</v>
      </c>
      <c r="O126" s="568" t="str">
        <f t="shared" si="10"/>
        <v>NA</v>
      </c>
      <c r="P126" s="575"/>
      <c r="Q126" s="607"/>
      <c r="R126" s="607"/>
      <c r="S126" s="567" t="str">
        <f t="shared" si="11"/>
        <v>No hay ejecución</v>
      </c>
      <c r="T126" s="568" t="str">
        <f t="shared" si="12"/>
        <v>NA</v>
      </c>
      <c r="U126" s="575"/>
      <c r="V126" s="575">
        <v>1</v>
      </c>
      <c r="W126" s="575">
        <v>1</v>
      </c>
      <c r="X126" s="756">
        <f t="shared" si="14"/>
        <v>1</v>
      </c>
      <c r="Y126" s="576" t="str">
        <f t="shared" si="13"/>
        <v>De acuerdo con lo programado</v>
      </c>
      <c r="Z126" s="575">
        <v>39</v>
      </c>
      <c r="AA126" s="575"/>
      <c r="AB126" s="575"/>
      <c r="AC126" s="575"/>
      <c r="AD126" s="575"/>
    </row>
    <row r="127" spans="1:30" ht="35.25" customHeight="1" thickTop="1" thickBot="1">
      <c r="A127" s="593">
        <v>13.1</v>
      </c>
      <c r="B127" s="564"/>
      <c r="C127" s="564"/>
      <c r="D127" s="564"/>
      <c r="E127" s="564"/>
      <c r="F127" s="577" t="s">
        <v>1867</v>
      </c>
      <c r="G127" s="578"/>
      <c r="H127" s="578"/>
      <c r="I127" s="567" t="str">
        <f t="shared" si="7"/>
        <v>No hay ejecución</v>
      </c>
      <c r="J127" s="568" t="str">
        <f t="shared" si="8"/>
        <v>NA</v>
      </c>
      <c r="K127" s="578"/>
      <c r="L127" s="575"/>
      <c r="M127" s="575"/>
      <c r="N127" s="567" t="str">
        <f t="shared" si="9"/>
        <v>No hay ejecución</v>
      </c>
      <c r="O127" s="568" t="str">
        <f t="shared" si="10"/>
        <v>NA</v>
      </c>
      <c r="P127" s="575"/>
      <c r="Q127" s="607"/>
      <c r="R127" s="607"/>
      <c r="S127" s="567" t="str">
        <f t="shared" si="11"/>
        <v>No hay ejecución</v>
      </c>
      <c r="T127" s="568" t="str">
        <f t="shared" si="12"/>
        <v>NA</v>
      </c>
      <c r="U127" s="575"/>
      <c r="V127" s="575">
        <v>1</v>
      </c>
      <c r="W127" s="575">
        <v>1</v>
      </c>
      <c r="X127" s="756">
        <f t="shared" si="14"/>
        <v>1</v>
      </c>
      <c r="Y127" s="576" t="str">
        <f t="shared" si="13"/>
        <v>De acuerdo con lo programado</v>
      </c>
      <c r="Z127" s="575">
        <v>12</v>
      </c>
      <c r="AA127" s="575"/>
      <c r="AB127" s="575"/>
      <c r="AC127" s="575"/>
      <c r="AD127" s="575"/>
    </row>
    <row r="128" spans="1:30" ht="35.25" customHeight="1" thickTop="1" thickBot="1">
      <c r="A128" s="593">
        <v>13.1</v>
      </c>
      <c r="B128" s="564"/>
      <c r="C128" s="564"/>
      <c r="D128" s="564"/>
      <c r="E128" s="564"/>
      <c r="F128" s="577" t="s">
        <v>1868</v>
      </c>
      <c r="G128" s="578"/>
      <c r="H128" s="578"/>
      <c r="I128" s="567" t="str">
        <f t="shared" si="7"/>
        <v>No hay ejecución</v>
      </c>
      <c r="J128" s="568" t="str">
        <f t="shared" si="8"/>
        <v>NA</v>
      </c>
      <c r="K128" s="578"/>
      <c r="L128" s="575"/>
      <c r="M128" s="575"/>
      <c r="N128" s="567" t="str">
        <f t="shared" si="9"/>
        <v>No hay ejecución</v>
      </c>
      <c r="O128" s="568" t="str">
        <f t="shared" si="10"/>
        <v>NA</v>
      </c>
      <c r="P128" s="575"/>
      <c r="Q128" s="607"/>
      <c r="R128" s="607"/>
      <c r="S128" s="567" t="str">
        <f t="shared" si="11"/>
        <v>No hay ejecución</v>
      </c>
      <c r="T128" s="568" t="str">
        <f t="shared" si="12"/>
        <v>NA</v>
      </c>
      <c r="U128" s="575"/>
      <c r="V128" s="575">
        <v>1</v>
      </c>
      <c r="W128" s="575">
        <v>1</v>
      </c>
      <c r="X128" s="756">
        <f t="shared" si="14"/>
        <v>1</v>
      </c>
      <c r="Y128" s="576" t="str">
        <f t="shared" si="13"/>
        <v>De acuerdo con lo programado</v>
      </c>
      <c r="Z128" s="575">
        <v>1</v>
      </c>
      <c r="AA128" s="575"/>
      <c r="AB128" s="575"/>
      <c r="AC128" s="575"/>
      <c r="AD128" s="575"/>
    </row>
    <row r="129" spans="1:30" ht="35.25" customHeight="1" thickTop="1" thickBot="1">
      <c r="A129" s="593"/>
      <c r="B129" s="564"/>
      <c r="C129" s="564"/>
      <c r="D129" s="564"/>
      <c r="E129" s="564"/>
      <c r="F129" s="577" t="s">
        <v>1418</v>
      </c>
      <c r="G129" s="578">
        <v>180</v>
      </c>
      <c r="H129" s="578">
        <v>180</v>
      </c>
      <c r="I129" s="567">
        <f t="shared" si="7"/>
        <v>1</v>
      </c>
      <c r="J129" s="568" t="str">
        <f t="shared" si="8"/>
        <v>De acuerdo con lo programado</v>
      </c>
      <c r="K129" s="578"/>
      <c r="L129" s="575">
        <v>176</v>
      </c>
      <c r="M129" s="575">
        <v>176</v>
      </c>
      <c r="N129" s="567">
        <f t="shared" si="9"/>
        <v>1</v>
      </c>
      <c r="O129" s="568" t="str">
        <f t="shared" si="10"/>
        <v>De acuerdo con lo programado</v>
      </c>
      <c r="P129" s="575"/>
      <c r="Q129" s="607"/>
      <c r="R129" s="607"/>
      <c r="S129" s="567" t="str">
        <f t="shared" si="11"/>
        <v>No hay ejecución</v>
      </c>
      <c r="T129" s="568" t="str">
        <f t="shared" si="12"/>
        <v>NA</v>
      </c>
      <c r="U129" s="575"/>
      <c r="V129" s="575">
        <v>184</v>
      </c>
      <c r="W129" s="575">
        <v>184</v>
      </c>
      <c r="X129" s="756">
        <f t="shared" si="14"/>
        <v>1</v>
      </c>
      <c r="Y129" s="576" t="str">
        <f t="shared" si="13"/>
        <v>De acuerdo con lo programado</v>
      </c>
      <c r="Z129" s="575">
        <v>13946</v>
      </c>
      <c r="AA129" s="575"/>
      <c r="AB129" s="575"/>
      <c r="AC129" s="575"/>
      <c r="AD129" s="575"/>
    </row>
    <row r="130" spans="1:30" ht="35.25" customHeight="1" thickTop="1" thickBot="1">
      <c r="A130" s="593"/>
      <c r="B130" s="564"/>
      <c r="C130" s="564"/>
      <c r="D130" s="564"/>
      <c r="E130" s="564"/>
      <c r="F130" s="577" t="s">
        <v>1297</v>
      </c>
      <c r="G130" s="578">
        <v>43</v>
      </c>
      <c r="H130" s="578">
        <v>43</v>
      </c>
      <c r="I130" s="567">
        <f t="shared" si="7"/>
        <v>1</v>
      </c>
      <c r="J130" s="568" t="str">
        <f t="shared" si="8"/>
        <v>De acuerdo con lo programado</v>
      </c>
      <c r="K130" s="578"/>
      <c r="L130" s="575">
        <v>43</v>
      </c>
      <c r="M130" s="575">
        <v>43</v>
      </c>
      <c r="N130" s="567">
        <f t="shared" si="9"/>
        <v>1</v>
      </c>
      <c r="O130" s="568" t="str">
        <f t="shared" si="10"/>
        <v>De acuerdo con lo programado</v>
      </c>
      <c r="P130" s="575"/>
      <c r="Q130" s="607">
        <v>183</v>
      </c>
      <c r="R130" s="607">
        <v>183</v>
      </c>
      <c r="S130" s="567">
        <f t="shared" si="11"/>
        <v>1</v>
      </c>
      <c r="T130" s="568" t="str">
        <f t="shared" si="12"/>
        <v>De acuerdo con lo programado</v>
      </c>
      <c r="U130" s="575"/>
      <c r="V130" s="575">
        <v>58</v>
      </c>
      <c r="W130" s="575">
        <v>58</v>
      </c>
      <c r="X130" s="756">
        <f t="shared" si="14"/>
        <v>1</v>
      </c>
      <c r="Y130" s="576" t="str">
        <f t="shared" si="13"/>
        <v>De acuerdo con lo programado</v>
      </c>
      <c r="Z130" s="575">
        <v>109</v>
      </c>
      <c r="AA130" s="575"/>
      <c r="AB130" s="575"/>
      <c r="AC130" s="575"/>
      <c r="AD130" s="575"/>
    </row>
    <row r="131" spans="1:30" ht="35.25" customHeight="1" thickTop="1" thickBot="1">
      <c r="A131" s="593"/>
      <c r="B131" s="564"/>
      <c r="C131" s="564"/>
      <c r="D131" s="564"/>
      <c r="E131" s="564"/>
      <c r="F131" s="577" t="s">
        <v>1419</v>
      </c>
      <c r="G131" s="578">
        <v>6</v>
      </c>
      <c r="H131" s="578">
        <v>6</v>
      </c>
      <c r="I131" s="567">
        <f t="shared" si="7"/>
        <v>1</v>
      </c>
      <c r="J131" s="568" t="str">
        <f t="shared" si="8"/>
        <v>De acuerdo con lo programado</v>
      </c>
      <c r="K131" s="578"/>
      <c r="L131" s="575">
        <v>6</v>
      </c>
      <c r="M131" s="575">
        <v>6</v>
      </c>
      <c r="N131" s="567">
        <f t="shared" si="9"/>
        <v>1</v>
      </c>
      <c r="O131" s="568" t="str">
        <f t="shared" si="10"/>
        <v>De acuerdo con lo programado</v>
      </c>
      <c r="P131" s="575"/>
      <c r="Q131" s="607">
        <v>67</v>
      </c>
      <c r="R131" s="607">
        <v>67</v>
      </c>
      <c r="S131" s="567">
        <f t="shared" si="11"/>
        <v>1</v>
      </c>
      <c r="T131" s="568" t="str">
        <f t="shared" si="12"/>
        <v>De acuerdo con lo programado</v>
      </c>
      <c r="U131" s="575"/>
      <c r="V131" s="575">
        <v>2</v>
      </c>
      <c r="W131" s="575">
        <v>2</v>
      </c>
      <c r="X131" s="756">
        <f t="shared" si="14"/>
        <v>1</v>
      </c>
      <c r="Y131" s="576" t="str">
        <f t="shared" si="13"/>
        <v>De acuerdo con lo programado</v>
      </c>
      <c r="Z131" s="575">
        <v>2</v>
      </c>
      <c r="AA131" s="575"/>
      <c r="AB131" s="575"/>
      <c r="AC131" s="575"/>
      <c r="AD131" s="575"/>
    </row>
    <row r="132" spans="1:30" ht="35.25" customHeight="1" thickTop="1" thickBot="1">
      <c r="A132" s="593"/>
      <c r="B132" s="564"/>
      <c r="C132" s="564"/>
      <c r="D132" s="564"/>
      <c r="E132" s="564"/>
      <c r="F132" s="577" t="s">
        <v>1420</v>
      </c>
      <c r="G132" s="578">
        <v>45</v>
      </c>
      <c r="H132" s="578">
        <v>45</v>
      </c>
      <c r="I132" s="567">
        <f t="shared" si="7"/>
        <v>1</v>
      </c>
      <c r="J132" s="568" t="str">
        <f t="shared" si="8"/>
        <v>De acuerdo con lo programado</v>
      </c>
      <c r="K132" s="578"/>
      <c r="L132" s="575">
        <v>38</v>
      </c>
      <c r="M132" s="575">
        <v>38</v>
      </c>
      <c r="N132" s="567">
        <f t="shared" si="9"/>
        <v>1</v>
      </c>
      <c r="O132" s="568" t="str">
        <f t="shared" si="10"/>
        <v>De acuerdo con lo programado</v>
      </c>
      <c r="P132" s="575"/>
      <c r="Q132" s="607">
        <v>2</v>
      </c>
      <c r="R132" s="607">
        <v>2</v>
      </c>
      <c r="S132" s="567">
        <f t="shared" si="11"/>
        <v>1</v>
      </c>
      <c r="T132" s="568" t="str">
        <f t="shared" si="12"/>
        <v>De acuerdo con lo programado</v>
      </c>
      <c r="U132" s="575"/>
      <c r="V132" s="575">
        <v>80</v>
      </c>
      <c r="W132" s="575">
        <v>80</v>
      </c>
      <c r="X132" s="756">
        <f t="shared" si="14"/>
        <v>1</v>
      </c>
      <c r="Y132" s="576" t="str">
        <f t="shared" si="13"/>
        <v>De acuerdo con lo programado</v>
      </c>
      <c r="Z132" s="575">
        <v>292</v>
      </c>
      <c r="AA132" s="575"/>
      <c r="AB132" s="575"/>
      <c r="AC132" s="575"/>
      <c r="AD132" s="575"/>
    </row>
    <row r="133" spans="1:30" ht="35.25" customHeight="1" thickTop="1" thickBot="1">
      <c r="A133" s="593"/>
      <c r="B133" s="564"/>
      <c r="C133" s="564"/>
      <c r="D133" s="564"/>
      <c r="E133" s="564"/>
      <c r="F133" s="577" t="s">
        <v>1421</v>
      </c>
      <c r="G133" s="578">
        <v>2</v>
      </c>
      <c r="H133" s="578">
        <v>2</v>
      </c>
      <c r="I133" s="567">
        <f t="shared" si="7"/>
        <v>1</v>
      </c>
      <c r="J133" s="568" t="str">
        <f t="shared" si="8"/>
        <v>De acuerdo con lo programado</v>
      </c>
      <c r="K133" s="578"/>
      <c r="L133" s="575">
        <v>3</v>
      </c>
      <c r="M133" s="575">
        <v>3</v>
      </c>
      <c r="N133" s="567">
        <f t="shared" si="9"/>
        <v>1</v>
      </c>
      <c r="O133" s="568" t="str">
        <f t="shared" si="10"/>
        <v>De acuerdo con lo programado</v>
      </c>
      <c r="P133" s="575"/>
      <c r="Q133" s="607">
        <v>152</v>
      </c>
      <c r="R133" s="607">
        <v>152</v>
      </c>
      <c r="S133" s="567">
        <f t="shared" si="11"/>
        <v>1</v>
      </c>
      <c r="T133" s="568" t="str">
        <f t="shared" si="12"/>
        <v>De acuerdo con lo programado</v>
      </c>
      <c r="U133" s="575"/>
      <c r="V133" s="575">
        <v>4</v>
      </c>
      <c r="W133" s="575">
        <v>4</v>
      </c>
      <c r="X133" s="756">
        <f t="shared" si="14"/>
        <v>1</v>
      </c>
      <c r="Y133" s="576" t="str">
        <f t="shared" si="13"/>
        <v>De acuerdo con lo programado</v>
      </c>
      <c r="Z133" s="575">
        <v>327</v>
      </c>
      <c r="AA133" s="575"/>
      <c r="AB133" s="575"/>
      <c r="AC133" s="575"/>
      <c r="AD133" s="575"/>
    </row>
    <row r="134" spans="1:30" ht="35.25" customHeight="1" thickTop="1" thickBot="1">
      <c r="A134" s="593"/>
      <c r="B134" s="564"/>
      <c r="C134" s="564"/>
      <c r="D134" s="564"/>
      <c r="E134" s="564"/>
      <c r="F134" s="577" t="s">
        <v>1422</v>
      </c>
      <c r="G134" s="578">
        <v>126</v>
      </c>
      <c r="H134" s="578">
        <v>126</v>
      </c>
      <c r="I134" s="567">
        <f t="shared" si="7"/>
        <v>1</v>
      </c>
      <c r="J134" s="568" t="str">
        <f t="shared" si="8"/>
        <v>De acuerdo con lo programado</v>
      </c>
      <c r="K134" s="578"/>
      <c r="L134" s="575">
        <v>115</v>
      </c>
      <c r="M134" s="575">
        <v>155</v>
      </c>
      <c r="N134" s="567">
        <f t="shared" si="9"/>
        <v>1.3478260869565217</v>
      </c>
      <c r="O134" s="568" t="str">
        <f t="shared" si="10"/>
        <v>De acuerdo con lo programado</v>
      </c>
      <c r="P134" s="575"/>
      <c r="Q134" s="607">
        <v>3</v>
      </c>
      <c r="R134" s="607">
        <v>3</v>
      </c>
      <c r="S134" s="567">
        <f t="shared" si="11"/>
        <v>1</v>
      </c>
      <c r="T134" s="568" t="str">
        <f t="shared" si="12"/>
        <v>De acuerdo con lo programado</v>
      </c>
      <c r="U134" s="575"/>
      <c r="V134" s="575">
        <v>128</v>
      </c>
      <c r="W134" s="575">
        <v>128</v>
      </c>
      <c r="X134" s="756">
        <f t="shared" si="14"/>
        <v>1</v>
      </c>
      <c r="Y134" s="576" t="str">
        <f t="shared" si="13"/>
        <v>De acuerdo con lo programado</v>
      </c>
      <c r="Z134" s="575">
        <v>3458</v>
      </c>
      <c r="AA134" s="575"/>
      <c r="AB134" s="575"/>
      <c r="AC134" s="575"/>
      <c r="AD134" s="575"/>
    </row>
    <row r="135" spans="1:30" ht="35.25" customHeight="1" thickTop="1" thickBot="1">
      <c r="A135" s="593"/>
      <c r="B135" s="564"/>
      <c r="C135" s="564"/>
      <c r="D135" s="564"/>
      <c r="E135" s="564"/>
      <c r="F135" s="577" t="s">
        <v>1423</v>
      </c>
      <c r="G135" s="578">
        <v>15</v>
      </c>
      <c r="H135" s="578">
        <v>15</v>
      </c>
      <c r="I135" s="567">
        <f t="shared" si="7"/>
        <v>1</v>
      </c>
      <c r="J135" s="568" t="str">
        <f t="shared" si="8"/>
        <v>De acuerdo con lo programado</v>
      </c>
      <c r="K135" s="578"/>
      <c r="L135" s="575">
        <v>19</v>
      </c>
      <c r="M135" s="575">
        <v>19</v>
      </c>
      <c r="N135" s="567">
        <f t="shared" si="9"/>
        <v>1</v>
      </c>
      <c r="O135" s="568" t="str">
        <f t="shared" si="10"/>
        <v>De acuerdo con lo programado</v>
      </c>
      <c r="P135" s="575"/>
      <c r="Q135" s="607">
        <v>165</v>
      </c>
      <c r="R135" s="607">
        <v>165</v>
      </c>
      <c r="S135" s="567">
        <f t="shared" si="11"/>
        <v>1</v>
      </c>
      <c r="T135" s="568" t="str">
        <f t="shared" si="12"/>
        <v>De acuerdo con lo programado</v>
      </c>
      <c r="U135" s="575"/>
      <c r="V135" s="575">
        <v>11</v>
      </c>
      <c r="W135" s="575">
        <v>11</v>
      </c>
      <c r="X135" s="756">
        <f t="shared" si="14"/>
        <v>1</v>
      </c>
      <c r="Y135" s="576" t="str">
        <f t="shared" si="13"/>
        <v>De acuerdo con lo programado</v>
      </c>
      <c r="Z135" s="575">
        <v>46</v>
      </c>
      <c r="AA135" s="575"/>
      <c r="AB135" s="575"/>
      <c r="AC135" s="575"/>
      <c r="AD135" s="575"/>
    </row>
    <row r="136" spans="1:30" ht="35.25" customHeight="1" thickTop="1" thickBot="1">
      <c r="A136" s="593"/>
      <c r="B136" s="564"/>
      <c r="C136" s="564"/>
      <c r="D136" s="564"/>
      <c r="E136" s="564"/>
      <c r="F136" s="577" t="s">
        <v>1424</v>
      </c>
      <c r="G136" s="578">
        <v>4</v>
      </c>
      <c r="H136" s="578">
        <v>4</v>
      </c>
      <c r="I136" s="567">
        <f t="shared" si="7"/>
        <v>1</v>
      </c>
      <c r="J136" s="568" t="str">
        <f t="shared" si="8"/>
        <v>De acuerdo con lo programado</v>
      </c>
      <c r="K136" s="578"/>
      <c r="L136" s="575">
        <v>5</v>
      </c>
      <c r="M136" s="575">
        <v>5</v>
      </c>
      <c r="N136" s="567">
        <f t="shared" si="9"/>
        <v>1</v>
      </c>
      <c r="O136" s="568" t="str">
        <f t="shared" si="10"/>
        <v>De acuerdo con lo programado</v>
      </c>
      <c r="P136" s="575"/>
      <c r="Q136" s="607">
        <v>13</v>
      </c>
      <c r="R136" s="607">
        <v>13</v>
      </c>
      <c r="S136" s="567">
        <f t="shared" si="11"/>
        <v>1</v>
      </c>
      <c r="T136" s="568" t="str">
        <f t="shared" si="12"/>
        <v>De acuerdo con lo programado</v>
      </c>
      <c r="U136" s="575"/>
      <c r="V136" s="575">
        <v>8</v>
      </c>
      <c r="W136" s="575">
        <v>8</v>
      </c>
      <c r="X136" s="756">
        <f t="shared" si="14"/>
        <v>1</v>
      </c>
      <c r="Y136" s="576" t="str">
        <f t="shared" si="13"/>
        <v>De acuerdo con lo programado</v>
      </c>
      <c r="Z136" s="575">
        <v>8</v>
      </c>
      <c r="AA136" s="575"/>
      <c r="AB136" s="575"/>
      <c r="AC136" s="575"/>
      <c r="AD136" s="575"/>
    </row>
    <row r="137" spans="1:30" ht="35.25" customHeight="1" thickTop="1" thickBot="1">
      <c r="A137" s="593"/>
      <c r="B137" s="564"/>
      <c r="C137" s="564"/>
      <c r="D137" s="564"/>
      <c r="E137" s="564"/>
      <c r="F137" s="577" t="s">
        <v>1425</v>
      </c>
      <c r="G137" s="578">
        <v>129</v>
      </c>
      <c r="H137" s="578">
        <v>129</v>
      </c>
      <c r="I137" s="567">
        <f t="shared" si="7"/>
        <v>1</v>
      </c>
      <c r="J137" s="568" t="str">
        <f t="shared" si="8"/>
        <v>De acuerdo con lo programado</v>
      </c>
      <c r="K137" s="578"/>
      <c r="L137" s="575">
        <v>115</v>
      </c>
      <c r="M137" s="575">
        <v>115</v>
      </c>
      <c r="N137" s="567">
        <f t="shared" si="9"/>
        <v>1</v>
      </c>
      <c r="O137" s="568" t="str">
        <f t="shared" si="10"/>
        <v>De acuerdo con lo programado</v>
      </c>
      <c r="P137" s="575"/>
      <c r="Q137" s="607">
        <v>8</v>
      </c>
      <c r="R137" s="607">
        <v>8</v>
      </c>
      <c r="S137" s="567">
        <f t="shared" si="11"/>
        <v>1</v>
      </c>
      <c r="T137" s="568" t="str">
        <f t="shared" si="12"/>
        <v>De acuerdo con lo programado</v>
      </c>
      <c r="U137" s="575"/>
      <c r="V137" s="575">
        <v>134</v>
      </c>
      <c r="W137" s="575">
        <v>134</v>
      </c>
      <c r="X137" s="756">
        <f t="shared" si="14"/>
        <v>1</v>
      </c>
      <c r="Y137" s="576" t="str">
        <f t="shared" si="13"/>
        <v>De acuerdo con lo programado</v>
      </c>
      <c r="Z137" s="575">
        <v>28102</v>
      </c>
      <c r="AA137" s="575"/>
      <c r="AB137" s="575"/>
      <c r="AC137" s="575"/>
      <c r="AD137" s="575"/>
    </row>
    <row r="138" spans="1:30" ht="35.25" customHeight="1" thickTop="1" thickBot="1">
      <c r="A138" s="593"/>
      <c r="B138" s="564"/>
      <c r="C138" s="564"/>
      <c r="D138" s="564"/>
      <c r="E138" s="564"/>
      <c r="F138" s="577" t="s">
        <v>1426</v>
      </c>
      <c r="G138" s="578">
        <v>17</v>
      </c>
      <c r="H138" s="578">
        <v>17</v>
      </c>
      <c r="I138" s="567">
        <f t="shared" si="7"/>
        <v>1</v>
      </c>
      <c r="J138" s="568" t="str">
        <f t="shared" si="8"/>
        <v>De acuerdo con lo programado</v>
      </c>
      <c r="K138" s="578"/>
      <c r="L138" s="575">
        <v>16</v>
      </c>
      <c r="M138" s="575">
        <v>16</v>
      </c>
      <c r="N138" s="567">
        <f t="shared" si="9"/>
        <v>1</v>
      </c>
      <c r="O138" s="568" t="str">
        <f t="shared" si="10"/>
        <v>De acuerdo con lo programado</v>
      </c>
      <c r="P138" s="575"/>
      <c r="Q138" s="607">
        <v>163</v>
      </c>
      <c r="R138" s="607">
        <v>163</v>
      </c>
      <c r="S138" s="567">
        <f t="shared" si="11"/>
        <v>1</v>
      </c>
      <c r="T138" s="568" t="str">
        <f t="shared" si="12"/>
        <v>De acuerdo con lo programado</v>
      </c>
      <c r="U138" s="575"/>
      <c r="V138" s="575">
        <v>4</v>
      </c>
      <c r="W138" s="575">
        <v>4</v>
      </c>
      <c r="X138" s="756">
        <f t="shared" si="14"/>
        <v>1</v>
      </c>
      <c r="Y138" s="576" t="str">
        <f t="shared" si="13"/>
        <v>De acuerdo con lo programado</v>
      </c>
      <c r="Z138" s="575">
        <v>4</v>
      </c>
      <c r="AA138" s="575"/>
      <c r="AB138" s="575"/>
      <c r="AC138" s="575"/>
      <c r="AD138" s="575"/>
    </row>
    <row r="139" spans="1:30" ht="35.25" customHeight="1" thickTop="1" thickBot="1">
      <c r="A139" s="593"/>
      <c r="B139" s="564"/>
      <c r="C139" s="564"/>
      <c r="D139" s="564"/>
      <c r="E139" s="564"/>
      <c r="F139" s="577" t="s">
        <v>1427</v>
      </c>
      <c r="G139" s="578">
        <v>3</v>
      </c>
      <c r="H139" s="578">
        <v>3</v>
      </c>
      <c r="I139" s="567">
        <f t="shared" si="7"/>
        <v>1</v>
      </c>
      <c r="J139" s="568" t="str">
        <f t="shared" si="8"/>
        <v>De acuerdo con lo programado</v>
      </c>
      <c r="K139" s="578"/>
      <c r="L139" s="575">
        <v>5</v>
      </c>
      <c r="M139" s="575">
        <v>5</v>
      </c>
      <c r="N139" s="567">
        <f t="shared" si="9"/>
        <v>1</v>
      </c>
      <c r="O139" s="568" t="str">
        <f t="shared" si="10"/>
        <v>De acuerdo con lo programado</v>
      </c>
      <c r="P139" s="575"/>
      <c r="Q139" s="607"/>
      <c r="R139" s="607"/>
      <c r="S139" s="567" t="str">
        <f t="shared" si="11"/>
        <v>No hay ejecución</v>
      </c>
      <c r="T139" s="568" t="str">
        <f t="shared" si="12"/>
        <v>NA</v>
      </c>
      <c r="U139" s="575"/>
      <c r="V139" s="575">
        <v>1</v>
      </c>
      <c r="W139" s="575">
        <v>1</v>
      </c>
      <c r="X139" s="756">
        <f t="shared" si="14"/>
        <v>1</v>
      </c>
      <c r="Y139" s="576" t="str">
        <f t="shared" si="13"/>
        <v>De acuerdo con lo programado</v>
      </c>
      <c r="Z139" s="575">
        <v>1</v>
      </c>
      <c r="AA139" s="575"/>
      <c r="AB139" s="575"/>
      <c r="AC139" s="575"/>
      <c r="AD139" s="575"/>
    </row>
    <row r="140" spans="1:30" ht="35.25" customHeight="1" thickTop="1" thickBot="1">
      <c r="A140" s="593"/>
      <c r="B140" s="564"/>
      <c r="C140" s="564"/>
      <c r="D140" s="564"/>
      <c r="E140" s="564"/>
      <c r="F140" s="577" t="s">
        <v>1305</v>
      </c>
      <c r="G140" s="578">
        <v>19</v>
      </c>
      <c r="H140" s="578">
        <v>19</v>
      </c>
      <c r="I140" s="567">
        <f t="shared" si="7"/>
        <v>1</v>
      </c>
      <c r="J140" s="568" t="str">
        <f t="shared" si="8"/>
        <v>De acuerdo con lo programado</v>
      </c>
      <c r="K140" s="578"/>
      <c r="L140" s="575">
        <v>38</v>
      </c>
      <c r="M140" s="575">
        <v>38</v>
      </c>
      <c r="N140" s="567">
        <f t="shared" si="9"/>
        <v>1</v>
      </c>
      <c r="O140" s="568" t="str">
        <f t="shared" si="10"/>
        <v>De acuerdo con lo programado</v>
      </c>
      <c r="P140" s="575"/>
      <c r="Q140" s="607">
        <v>2</v>
      </c>
      <c r="R140" s="607">
        <v>2</v>
      </c>
      <c r="S140" s="567">
        <f t="shared" si="11"/>
        <v>1</v>
      </c>
      <c r="T140" s="568" t="str">
        <f t="shared" si="12"/>
        <v>De acuerdo con lo programado</v>
      </c>
      <c r="U140" s="575"/>
      <c r="V140" s="575">
        <v>5</v>
      </c>
      <c r="W140" s="575">
        <v>5</v>
      </c>
      <c r="X140" s="756">
        <f t="shared" si="14"/>
        <v>1</v>
      </c>
      <c r="Y140" s="576" t="str">
        <f t="shared" si="13"/>
        <v>De acuerdo con lo programado</v>
      </c>
      <c r="Z140" s="575">
        <v>5</v>
      </c>
      <c r="AA140" s="575"/>
      <c r="AB140" s="575"/>
      <c r="AC140" s="575"/>
      <c r="AD140" s="575"/>
    </row>
    <row r="141" spans="1:30" ht="35.25" customHeight="1" thickTop="1" thickBot="1">
      <c r="A141" s="593"/>
      <c r="B141" s="564"/>
      <c r="C141" s="564"/>
      <c r="D141" s="564"/>
      <c r="E141" s="564"/>
      <c r="F141" s="577" t="s">
        <v>1428</v>
      </c>
      <c r="G141" s="578">
        <v>3</v>
      </c>
      <c r="H141" s="578">
        <v>3</v>
      </c>
      <c r="I141" s="567">
        <f t="shared" si="7"/>
        <v>1</v>
      </c>
      <c r="J141" s="568" t="str">
        <f t="shared" si="8"/>
        <v>De acuerdo con lo programado</v>
      </c>
      <c r="K141" s="578"/>
      <c r="L141" s="575">
        <v>2</v>
      </c>
      <c r="M141" s="575">
        <v>2</v>
      </c>
      <c r="N141" s="567">
        <f t="shared" si="9"/>
        <v>1</v>
      </c>
      <c r="O141" s="568" t="str">
        <f t="shared" si="10"/>
        <v>De acuerdo con lo programado</v>
      </c>
      <c r="P141" s="575"/>
      <c r="Q141" s="607">
        <v>10</v>
      </c>
      <c r="R141" s="607">
        <v>10</v>
      </c>
      <c r="S141" s="567">
        <f t="shared" si="11"/>
        <v>1</v>
      </c>
      <c r="T141" s="568" t="str">
        <f t="shared" si="12"/>
        <v>De acuerdo con lo programado</v>
      </c>
      <c r="U141" s="575"/>
      <c r="V141" s="575">
        <v>2</v>
      </c>
      <c r="W141" s="575">
        <v>2</v>
      </c>
      <c r="X141" s="756">
        <f t="shared" si="14"/>
        <v>1</v>
      </c>
      <c r="Y141" s="576" t="str">
        <f t="shared" si="13"/>
        <v>De acuerdo con lo programado</v>
      </c>
      <c r="Z141" s="575">
        <v>36</v>
      </c>
      <c r="AA141" s="575"/>
      <c r="AB141" s="575"/>
      <c r="AC141" s="575"/>
      <c r="AD141" s="575"/>
    </row>
    <row r="142" spans="1:30" ht="35.25" customHeight="1" thickTop="1" thickBot="1">
      <c r="A142" s="593"/>
      <c r="B142" s="564"/>
      <c r="C142" s="564"/>
      <c r="D142" s="564"/>
      <c r="E142" s="564"/>
      <c r="F142" s="577" t="s">
        <v>1429</v>
      </c>
      <c r="G142" s="578">
        <v>185</v>
      </c>
      <c r="H142" s="578">
        <v>185</v>
      </c>
      <c r="I142" s="567">
        <f t="shared" si="7"/>
        <v>1</v>
      </c>
      <c r="J142" s="568" t="str">
        <f t="shared" si="8"/>
        <v>De acuerdo con lo programado</v>
      </c>
      <c r="K142" s="578"/>
      <c r="L142" s="575">
        <v>179</v>
      </c>
      <c r="M142" s="575">
        <v>179</v>
      </c>
      <c r="N142" s="567">
        <f t="shared" si="9"/>
        <v>1</v>
      </c>
      <c r="O142" s="568" t="str">
        <f t="shared" si="10"/>
        <v>De acuerdo con lo programado</v>
      </c>
      <c r="P142" s="575"/>
      <c r="Q142" s="607">
        <v>3</v>
      </c>
      <c r="R142" s="607">
        <v>3</v>
      </c>
      <c r="S142" s="567">
        <f t="shared" ref="S142:S206" si="15">IF(R142="","No hay ejecución",IF(AND(Q142=0),"No hay Programación", R142/Q142))</f>
        <v>1</v>
      </c>
      <c r="T142" s="568" t="str">
        <f t="shared" ref="T142:T206" si="16">IF(S142="No hay ejecución","NA",IF(S142&gt;=90%,"De acuerdo con lo programado",IF(S142&gt;=51%,"Atraso Leve",IF(S142&lt;=50%,"En riesgo cumplimiento"))))</f>
        <v>De acuerdo con lo programado</v>
      </c>
      <c r="U142" s="575"/>
      <c r="V142" s="575">
        <v>81</v>
      </c>
      <c r="W142" s="575">
        <v>81</v>
      </c>
      <c r="X142" s="756">
        <f t="shared" si="14"/>
        <v>1</v>
      </c>
      <c r="Y142" s="576" t="str">
        <f t="shared" si="13"/>
        <v>De acuerdo con lo programado</v>
      </c>
      <c r="Z142" s="575">
        <v>178</v>
      </c>
      <c r="AA142" s="575"/>
      <c r="AB142" s="575"/>
      <c r="AC142" s="575"/>
      <c r="AD142" s="575"/>
    </row>
    <row r="143" spans="1:30" ht="35.25" customHeight="1" thickTop="1" thickBot="1">
      <c r="A143" s="593"/>
      <c r="B143" s="564"/>
      <c r="C143" s="564"/>
      <c r="D143" s="564"/>
      <c r="E143" s="564"/>
      <c r="F143" s="577" t="s">
        <v>1430</v>
      </c>
      <c r="G143" s="578">
        <v>73</v>
      </c>
      <c r="H143" s="578">
        <v>73</v>
      </c>
      <c r="I143" s="567">
        <f t="shared" ref="I143:I206" si="17">IF(H143="","No hay ejecución",IF(AND(G143=0),"No hay Programación", H143/G143))</f>
        <v>1</v>
      </c>
      <c r="J143" s="568" t="str">
        <f t="shared" ref="J143:J206" si="18">IF(I143="No hay ejecución","NA",IF(I143&gt;=90%,"De acuerdo con lo programado",IF(I143&gt;=51%,"Atraso Leve",IF(I143&lt;=50%,"En riesgo cumplimiento"))))</f>
        <v>De acuerdo con lo programado</v>
      </c>
      <c r="K143" s="578"/>
      <c r="L143" s="575">
        <v>65</v>
      </c>
      <c r="M143" s="575">
        <v>65</v>
      </c>
      <c r="N143" s="567">
        <f t="shared" ref="N143:N206" si="19">IF(M143="","No hay ejecución",IF(AND(L143=0),"No hay Programación", M143/L143))</f>
        <v>1</v>
      </c>
      <c r="O143" s="568" t="str">
        <f t="shared" ref="O143:O206" si="20">IF(N143="No hay ejecución","NA",IF(N143&gt;=90%,"De acuerdo con lo programado",IF(N143&gt;=51%,"Atraso Leve",IF(N143&lt;=50%,"En riesgo cumplimiento"))))</f>
        <v>De acuerdo con lo programado</v>
      </c>
      <c r="P143" s="575"/>
      <c r="Q143" s="607">
        <v>117</v>
      </c>
      <c r="R143" s="607">
        <v>117</v>
      </c>
      <c r="S143" s="567">
        <f t="shared" si="15"/>
        <v>1</v>
      </c>
      <c r="T143" s="568" t="str">
        <f t="shared" si="16"/>
        <v>De acuerdo con lo programado</v>
      </c>
      <c r="U143" s="575"/>
      <c r="V143" s="575">
        <v>56</v>
      </c>
      <c r="W143" s="575">
        <v>56</v>
      </c>
      <c r="X143" s="756">
        <f t="shared" si="14"/>
        <v>1</v>
      </c>
      <c r="Y143" s="576" t="str">
        <f t="shared" ref="Y143:Y206" si="21">IF(X143="No hay ejecución","NA",IF(X143&gt;=90%,"De acuerdo con lo programado",IF(X143&gt;=51%,"Atraso Leve",IF(X143&lt;=50%,"En riesgo cumplimiento"))))</f>
        <v>De acuerdo con lo programado</v>
      </c>
      <c r="Z143" s="575">
        <v>164</v>
      </c>
      <c r="AA143" s="575"/>
      <c r="AB143" s="575"/>
      <c r="AC143" s="575"/>
      <c r="AD143" s="575"/>
    </row>
    <row r="144" spans="1:30" ht="35.25" customHeight="1" thickTop="1" thickBot="1">
      <c r="A144" s="593"/>
      <c r="B144" s="564"/>
      <c r="C144" s="564"/>
      <c r="D144" s="564"/>
      <c r="E144" s="564"/>
      <c r="F144" s="577" t="s">
        <v>1869</v>
      </c>
      <c r="G144" s="578">
        <v>851</v>
      </c>
      <c r="H144" s="578">
        <v>851</v>
      </c>
      <c r="I144" s="567">
        <f t="shared" si="17"/>
        <v>1</v>
      </c>
      <c r="J144" s="568" t="str">
        <f t="shared" si="18"/>
        <v>De acuerdo con lo programado</v>
      </c>
      <c r="K144" s="578"/>
      <c r="L144" s="575">
        <v>825</v>
      </c>
      <c r="M144" s="575">
        <v>825</v>
      </c>
      <c r="N144" s="567">
        <f t="shared" si="19"/>
        <v>1</v>
      </c>
      <c r="O144" s="568" t="str">
        <f t="shared" si="20"/>
        <v>De acuerdo con lo programado</v>
      </c>
      <c r="P144" s="575"/>
      <c r="Q144" s="607">
        <v>67</v>
      </c>
      <c r="R144" s="607">
        <v>67</v>
      </c>
      <c r="S144" s="567">
        <f t="shared" si="15"/>
        <v>1</v>
      </c>
      <c r="T144" s="568" t="str">
        <f t="shared" si="16"/>
        <v>De acuerdo con lo programado</v>
      </c>
      <c r="U144" s="575"/>
      <c r="V144" s="575">
        <v>1</v>
      </c>
      <c r="W144" s="575">
        <v>1</v>
      </c>
      <c r="X144" s="756">
        <f t="shared" si="14"/>
        <v>1</v>
      </c>
      <c r="Y144" s="576" t="str">
        <f t="shared" si="21"/>
        <v>De acuerdo con lo programado</v>
      </c>
      <c r="Z144" s="575">
        <v>12</v>
      </c>
      <c r="AA144" s="575"/>
      <c r="AB144" s="575"/>
      <c r="AC144" s="575"/>
      <c r="AD144" s="575"/>
    </row>
    <row r="145" spans="1:30" ht="35.25" hidden="1" customHeight="1" thickTop="1" thickBot="1">
      <c r="A145" s="563">
        <v>14</v>
      </c>
      <c r="B145" s="564">
        <v>0</v>
      </c>
      <c r="C145" s="564">
        <v>0</v>
      </c>
      <c r="D145" s="564">
        <v>0</v>
      </c>
      <c r="E145" s="564">
        <v>0</v>
      </c>
      <c r="F145" s="584" t="s">
        <v>1306</v>
      </c>
      <c r="G145" s="586"/>
      <c r="H145" s="586"/>
      <c r="I145" s="567" t="str">
        <f t="shared" si="17"/>
        <v>No hay ejecución</v>
      </c>
      <c r="J145" s="568" t="str">
        <f t="shared" si="18"/>
        <v>NA</v>
      </c>
      <c r="K145" s="586"/>
      <c r="L145" s="575"/>
      <c r="M145" s="575"/>
      <c r="N145" s="567" t="str">
        <f t="shared" si="19"/>
        <v>No hay ejecución</v>
      </c>
      <c r="O145" s="568" t="str">
        <f t="shared" si="20"/>
        <v>NA</v>
      </c>
      <c r="P145" s="575"/>
      <c r="Q145" s="607">
        <v>957</v>
      </c>
      <c r="R145" s="607">
        <v>957</v>
      </c>
      <c r="S145" s="567">
        <f t="shared" si="15"/>
        <v>1</v>
      </c>
      <c r="T145" s="568" t="str">
        <f t="shared" si="16"/>
        <v>De acuerdo con lo programado</v>
      </c>
      <c r="U145" s="575"/>
      <c r="V145" s="575"/>
      <c r="W145" s="575"/>
      <c r="X145" s="576"/>
      <c r="Y145" s="576" t="str">
        <f t="shared" si="21"/>
        <v>En riesgo cumplimiento</v>
      </c>
      <c r="Z145" s="575"/>
      <c r="AA145" s="575"/>
      <c r="AB145" s="575"/>
      <c r="AC145" s="575"/>
      <c r="AD145" s="575"/>
    </row>
    <row r="146" spans="1:30" ht="35.25" customHeight="1" thickTop="1" thickBot="1">
      <c r="A146" s="563">
        <v>14.1</v>
      </c>
      <c r="B146" s="564"/>
      <c r="C146" s="564"/>
      <c r="D146" s="564"/>
      <c r="E146" s="564"/>
      <c r="F146" s="587" t="s">
        <v>1870</v>
      </c>
      <c r="G146" s="588">
        <v>3</v>
      </c>
      <c r="H146" s="588">
        <v>1</v>
      </c>
      <c r="I146" s="567">
        <f t="shared" si="17"/>
        <v>0.33333333333333331</v>
      </c>
      <c r="J146" s="568" t="str">
        <f t="shared" si="18"/>
        <v>En riesgo cumplimiento</v>
      </c>
      <c r="K146" s="588"/>
      <c r="L146" s="575">
        <v>3</v>
      </c>
      <c r="M146" s="575">
        <v>2</v>
      </c>
      <c r="N146" s="567">
        <f t="shared" si="19"/>
        <v>0.66666666666666663</v>
      </c>
      <c r="O146" s="568" t="str">
        <f t="shared" si="20"/>
        <v>Atraso Leve</v>
      </c>
      <c r="P146" s="575"/>
      <c r="Q146" s="607"/>
      <c r="R146" s="607"/>
      <c r="S146" s="567" t="str">
        <f t="shared" si="15"/>
        <v>No hay ejecución</v>
      </c>
      <c r="T146" s="568" t="str">
        <f t="shared" si="16"/>
        <v>NA</v>
      </c>
      <c r="U146" s="575"/>
      <c r="V146" s="575">
        <v>4</v>
      </c>
      <c r="W146" s="575">
        <v>0</v>
      </c>
      <c r="X146" s="756">
        <f>IF(W146="","No hay ejecución",IF(AND(V146=0),"No hay Programación", W146/V146))</f>
        <v>0</v>
      </c>
      <c r="Y146" s="576" t="str">
        <f t="shared" si="21"/>
        <v>En riesgo cumplimiento</v>
      </c>
      <c r="Z146" s="575"/>
      <c r="AA146" s="575"/>
      <c r="AB146" s="575"/>
      <c r="AC146" s="575"/>
      <c r="AD146" s="575"/>
    </row>
    <row r="147" spans="1:30" ht="35.25" hidden="1" customHeight="1" thickTop="1" thickBot="1">
      <c r="A147" s="563">
        <v>14.1</v>
      </c>
      <c r="B147" s="564"/>
      <c r="C147" s="564"/>
      <c r="D147" s="564"/>
      <c r="E147" s="564"/>
      <c r="F147" s="587" t="s">
        <v>1307</v>
      </c>
      <c r="G147" s="588"/>
      <c r="H147" s="588"/>
      <c r="I147" s="567" t="str">
        <f t="shared" si="17"/>
        <v>No hay ejecución</v>
      </c>
      <c r="J147" s="568" t="str">
        <f t="shared" si="18"/>
        <v>NA</v>
      </c>
      <c r="K147" s="588"/>
      <c r="L147" s="575"/>
      <c r="M147" s="575"/>
      <c r="N147" s="567" t="str">
        <f t="shared" si="19"/>
        <v>No hay ejecución</v>
      </c>
      <c r="O147" s="568" t="str">
        <f t="shared" si="20"/>
        <v>NA</v>
      </c>
      <c r="P147" s="575"/>
      <c r="Q147" s="607">
        <v>3</v>
      </c>
      <c r="R147" s="607">
        <v>3</v>
      </c>
      <c r="S147" s="567">
        <f t="shared" si="15"/>
        <v>1</v>
      </c>
      <c r="T147" s="568" t="str">
        <f t="shared" si="16"/>
        <v>De acuerdo con lo programado</v>
      </c>
      <c r="U147" s="575"/>
      <c r="V147" s="575"/>
      <c r="W147" s="575"/>
      <c r="X147" s="576"/>
      <c r="Y147" s="576" t="str">
        <f t="shared" si="21"/>
        <v>En riesgo cumplimiento</v>
      </c>
      <c r="Z147" s="575"/>
      <c r="AA147" s="575"/>
      <c r="AB147" s="575"/>
      <c r="AC147" s="575"/>
      <c r="AD147" s="575"/>
    </row>
    <row r="148" spans="1:30" ht="35.25" hidden="1" customHeight="1" thickTop="1" thickBot="1">
      <c r="A148" s="563">
        <v>14.2</v>
      </c>
      <c r="B148" s="564"/>
      <c r="C148" s="564"/>
      <c r="D148" s="564"/>
      <c r="E148" s="564"/>
      <c r="F148" s="577" t="s">
        <v>1308</v>
      </c>
      <c r="G148" s="578"/>
      <c r="H148" s="578"/>
      <c r="I148" s="567" t="str">
        <f t="shared" si="17"/>
        <v>No hay ejecución</v>
      </c>
      <c r="J148" s="568" t="str">
        <f t="shared" si="18"/>
        <v>NA</v>
      </c>
      <c r="K148" s="578"/>
      <c r="L148" s="575"/>
      <c r="M148" s="575"/>
      <c r="N148" s="567" t="str">
        <f t="shared" si="19"/>
        <v>No hay ejecución</v>
      </c>
      <c r="O148" s="568" t="str">
        <f t="shared" si="20"/>
        <v>NA</v>
      </c>
      <c r="P148" s="575"/>
      <c r="Q148" s="607"/>
      <c r="R148" s="607"/>
      <c r="S148" s="567" t="str">
        <f t="shared" si="15"/>
        <v>No hay ejecución</v>
      </c>
      <c r="T148" s="568" t="str">
        <f t="shared" si="16"/>
        <v>NA</v>
      </c>
      <c r="U148" s="575"/>
      <c r="V148" s="575"/>
      <c r="W148" s="575"/>
      <c r="X148" s="576"/>
      <c r="Y148" s="576" t="str">
        <f t="shared" si="21"/>
        <v>En riesgo cumplimiento</v>
      </c>
      <c r="Z148" s="575"/>
      <c r="AA148" s="575"/>
      <c r="AB148" s="575"/>
      <c r="AC148" s="575"/>
      <c r="AD148" s="575"/>
    </row>
    <row r="149" spans="1:30" ht="35.25" hidden="1" customHeight="1" thickTop="1" thickBot="1">
      <c r="A149" s="563">
        <v>15</v>
      </c>
      <c r="B149" s="564"/>
      <c r="C149" s="564"/>
      <c r="D149" s="564"/>
      <c r="E149" s="564"/>
      <c r="F149" s="584" t="s">
        <v>1309</v>
      </c>
      <c r="G149" s="586"/>
      <c r="H149" s="586"/>
      <c r="I149" s="567" t="str">
        <f t="shared" si="17"/>
        <v>No hay ejecución</v>
      </c>
      <c r="J149" s="568" t="str">
        <f t="shared" si="18"/>
        <v>NA</v>
      </c>
      <c r="K149" s="586"/>
      <c r="L149" s="575"/>
      <c r="M149" s="575"/>
      <c r="N149" s="567" t="str">
        <f t="shared" si="19"/>
        <v>No hay ejecución</v>
      </c>
      <c r="O149" s="568" t="str">
        <f t="shared" si="20"/>
        <v>NA</v>
      </c>
      <c r="P149" s="575"/>
      <c r="Q149" s="607"/>
      <c r="R149" s="607"/>
      <c r="S149" s="567" t="str">
        <f t="shared" si="15"/>
        <v>No hay ejecución</v>
      </c>
      <c r="T149" s="568" t="str">
        <f t="shared" si="16"/>
        <v>NA</v>
      </c>
      <c r="U149" s="575"/>
      <c r="V149" s="575"/>
      <c r="W149" s="575"/>
      <c r="X149" s="576"/>
      <c r="Y149" s="576" t="str">
        <f t="shared" si="21"/>
        <v>En riesgo cumplimiento</v>
      </c>
      <c r="Z149" s="575"/>
      <c r="AA149" s="575"/>
      <c r="AB149" s="575"/>
      <c r="AC149" s="575"/>
      <c r="AD149" s="575"/>
    </row>
    <row r="150" spans="1:30" ht="35.25" hidden="1" customHeight="1" thickTop="1" thickBot="1">
      <c r="A150" s="563">
        <v>15.1</v>
      </c>
      <c r="B150" s="564"/>
      <c r="C150" s="564"/>
      <c r="D150" s="564"/>
      <c r="E150" s="564"/>
      <c r="F150" s="587" t="s">
        <v>1310</v>
      </c>
      <c r="G150" s="588">
        <v>0</v>
      </c>
      <c r="H150" s="588">
        <v>0</v>
      </c>
      <c r="I150" s="567" t="str">
        <f t="shared" si="17"/>
        <v>No hay Programación</v>
      </c>
      <c r="J150" s="568" t="str">
        <f t="shared" si="18"/>
        <v>De acuerdo con lo programado</v>
      </c>
      <c r="K150" s="588"/>
      <c r="L150" s="575">
        <v>1</v>
      </c>
      <c r="M150" s="575">
        <v>1</v>
      </c>
      <c r="N150" s="567">
        <f t="shared" si="19"/>
        <v>1</v>
      </c>
      <c r="O150" s="568" t="str">
        <f t="shared" si="20"/>
        <v>De acuerdo con lo programado</v>
      </c>
      <c r="P150" s="575"/>
      <c r="Q150" s="607"/>
      <c r="R150" s="607"/>
      <c r="S150" s="567" t="str">
        <f t="shared" si="15"/>
        <v>No hay ejecución</v>
      </c>
      <c r="T150" s="568" t="str">
        <f t="shared" si="16"/>
        <v>NA</v>
      </c>
      <c r="U150" s="575"/>
      <c r="V150" s="575"/>
      <c r="W150" s="575">
        <v>20</v>
      </c>
      <c r="X150" s="576"/>
      <c r="Y150" s="576" t="str">
        <f t="shared" si="21"/>
        <v>En riesgo cumplimiento</v>
      </c>
      <c r="Z150" s="575" t="s">
        <v>1871</v>
      </c>
      <c r="AA150" s="575"/>
      <c r="AB150" s="575"/>
      <c r="AC150" s="575"/>
      <c r="AD150" s="575"/>
    </row>
    <row r="151" spans="1:30" ht="35.25" hidden="1" customHeight="1" thickTop="1" thickBot="1">
      <c r="A151" s="563">
        <v>15.1</v>
      </c>
      <c r="B151" s="564"/>
      <c r="C151" s="564"/>
      <c r="D151" s="564"/>
      <c r="E151" s="564"/>
      <c r="F151" s="587" t="s">
        <v>1310</v>
      </c>
      <c r="G151" s="588"/>
      <c r="H151" s="588"/>
      <c r="I151" s="567" t="str">
        <f t="shared" si="17"/>
        <v>No hay ejecución</v>
      </c>
      <c r="J151" s="568" t="str">
        <f t="shared" si="18"/>
        <v>NA</v>
      </c>
      <c r="K151" s="588"/>
      <c r="L151" s="575"/>
      <c r="M151" s="575"/>
      <c r="N151" s="567" t="str">
        <f t="shared" si="19"/>
        <v>No hay ejecución</v>
      </c>
      <c r="O151" s="568" t="str">
        <f t="shared" si="20"/>
        <v>NA</v>
      </c>
      <c r="P151" s="575"/>
      <c r="Q151" s="607">
        <v>2</v>
      </c>
      <c r="R151" s="607">
        <v>2</v>
      </c>
      <c r="S151" s="567">
        <f t="shared" si="15"/>
        <v>1</v>
      </c>
      <c r="T151" s="568" t="str">
        <f t="shared" si="16"/>
        <v>De acuerdo con lo programado</v>
      </c>
      <c r="U151" s="575"/>
      <c r="V151" s="575"/>
      <c r="W151" s="575"/>
      <c r="X151" s="576"/>
      <c r="Y151" s="576" t="str">
        <f t="shared" si="21"/>
        <v>En riesgo cumplimiento</v>
      </c>
      <c r="Z151" s="575"/>
      <c r="AA151" s="575"/>
      <c r="AB151" s="575"/>
      <c r="AC151" s="575"/>
      <c r="AD151" s="575"/>
    </row>
    <row r="152" spans="1:30" ht="35.25" hidden="1" customHeight="1" thickTop="1" thickBot="1">
      <c r="A152" s="563">
        <v>15.1</v>
      </c>
      <c r="B152" s="564"/>
      <c r="C152" s="564"/>
      <c r="D152" s="564"/>
      <c r="E152" s="564"/>
      <c r="F152" s="587" t="s">
        <v>1310</v>
      </c>
      <c r="G152" s="588"/>
      <c r="H152" s="588"/>
      <c r="I152" s="567" t="str">
        <f t="shared" si="17"/>
        <v>No hay ejecución</v>
      </c>
      <c r="J152" s="568" t="str">
        <f t="shared" si="18"/>
        <v>NA</v>
      </c>
      <c r="K152" s="588"/>
      <c r="L152" s="575"/>
      <c r="M152" s="575"/>
      <c r="N152" s="567" t="str">
        <f t="shared" si="19"/>
        <v>No hay ejecución</v>
      </c>
      <c r="O152" s="568" t="str">
        <f t="shared" si="20"/>
        <v>NA</v>
      </c>
      <c r="P152" s="575"/>
      <c r="Q152" s="607"/>
      <c r="R152" s="607"/>
      <c r="S152" s="567" t="str">
        <f t="shared" si="15"/>
        <v>No hay ejecución</v>
      </c>
      <c r="T152" s="568" t="str">
        <f t="shared" si="16"/>
        <v>NA</v>
      </c>
      <c r="U152" s="575"/>
      <c r="V152" s="575"/>
      <c r="W152" s="575"/>
      <c r="X152" s="576"/>
      <c r="Y152" s="576" t="str">
        <f t="shared" si="21"/>
        <v>En riesgo cumplimiento</v>
      </c>
      <c r="Z152" s="575"/>
      <c r="AA152" s="575"/>
      <c r="AB152" s="575"/>
      <c r="AC152" s="575"/>
      <c r="AD152" s="575"/>
    </row>
    <row r="153" spans="1:30" ht="35.25" hidden="1" customHeight="1" thickTop="1" thickBot="1">
      <c r="A153" s="563">
        <v>15.1</v>
      </c>
      <c r="B153" s="564"/>
      <c r="C153" s="564"/>
      <c r="D153" s="564"/>
      <c r="E153" s="564"/>
      <c r="F153" s="587" t="s">
        <v>1310</v>
      </c>
      <c r="G153" s="588"/>
      <c r="H153" s="588"/>
      <c r="I153" s="567" t="str">
        <f t="shared" si="17"/>
        <v>No hay ejecución</v>
      </c>
      <c r="J153" s="568" t="str">
        <f t="shared" si="18"/>
        <v>NA</v>
      </c>
      <c r="K153" s="588"/>
      <c r="L153" s="575"/>
      <c r="M153" s="575"/>
      <c r="N153" s="567" t="str">
        <f t="shared" si="19"/>
        <v>No hay ejecución</v>
      </c>
      <c r="O153" s="568" t="str">
        <f t="shared" si="20"/>
        <v>NA</v>
      </c>
      <c r="P153" s="575"/>
      <c r="Q153" s="607"/>
      <c r="R153" s="607"/>
      <c r="S153" s="567" t="str">
        <f t="shared" si="15"/>
        <v>No hay ejecución</v>
      </c>
      <c r="T153" s="568" t="str">
        <f t="shared" si="16"/>
        <v>NA</v>
      </c>
      <c r="U153" s="575"/>
      <c r="V153" s="575"/>
      <c r="W153" s="575"/>
      <c r="X153" s="576"/>
      <c r="Y153" s="576" t="str">
        <f t="shared" si="21"/>
        <v>En riesgo cumplimiento</v>
      </c>
      <c r="Z153" s="575"/>
      <c r="AA153" s="575"/>
      <c r="AB153" s="575"/>
      <c r="AC153" s="575"/>
      <c r="AD153" s="575"/>
    </row>
    <row r="154" spans="1:30" ht="35.25" hidden="1" customHeight="1" thickTop="1" thickBot="1">
      <c r="A154" s="563">
        <v>15.1</v>
      </c>
      <c r="B154" s="564"/>
      <c r="C154" s="564"/>
      <c r="D154" s="564"/>
      <c r="E154" s="564"/>
      <c r="F154" s="587" t="s">
        <v>1310</v>
      </c>
      <c r="G154" s="588"/>
      <c r="H154" s="588"/>
      <c r="I154" s="567" t="str">
        <f t="shared" si="17"/>
        <v>No hay ejecución</v>
      </c>
      <c r="J154" s="568" t="str">
        <f t="shared" si="18"/>
        <v>NA</v>
      </c>
      <c r="K154" s="588"/>
      <c r="L154" s="575"/>
      <c r="M154" s="575"/>
      <c r="N154" s="567" t="str">
        <f t="shared" si="19"/>
        <v>No hay ejecución</v>
      </c>
      <c r="O154" s="568" t="str">
        <f t="shared" si="20"/>
        <v>NA</v>
      </c>
      <c r="P154" s="575"/>
      <c r="Q154" s="607"/>
      <c r="R154" s="607"/>
      <c r="S154" s="567" t="str">
        <f t="shared" si="15"/>
        <v>No hay ejecución</v>
      </c>
      <c r="T154" s="568" t="str">
        <f t="shared" si="16"/>
        <v>NA</v>
      </c>
      <c r="U154" s="575"/>
      <c r="V154" s="575"/>
      <c r="W154" s="575"/>
      <c r="X154" s="576"/>
      <c r="Y154" s="576" t="str">
        <f t="shared" si="21"/>
        <v>En riesgo cumplimiento</v>
      </c>
      <c r="Z154" s="575"/>
      <c r="AA154" s="575"/>
      <c r="AB154" s="575"/>
      <c r="AC154" s="575"/>
      <c r="AD154" s="575"/>
    </row>
    <row r="155" spans="1:30" ht="35.25" hidden="1" customHeight="1" thickTop="1" thickBot="1">
      <c r="A155" s="563">
        <v>15.1</v>
      </c>
      <c r="B155" s="564"/>
      <c r="C155" s="564"/>
      <c r="D155" s="564"/>
      <c r="E155" s="564"/>
      <c r="F155" s="587" t="s">
        <v>1310</v>
      </c>
      <c r="G155" s="588"/>
      <c r="H155" s="588"/>
      <c r="I155" s="567" t="str">
        <f t="shared" si="17"/>
        <v>No hay ejecución</v>
      </c>
      <c r="J155" s="568" t="str">
        <f t="shared" si="18"/>
        <v>NA</v>
      </c>
      <c r="K155" s="588"/>
      <c r="L155" s="575"/>
      <c r="M155" s="575"/>
      <c r="N155" s="567" t="str">
        <f t="shared" si="19"/>
        <v>No hay ejecución</v>
      </c>
      <c r="O155" s="568" t="str">
        <f t="shared" si="20"/>
        <v>NA</v>
      </c>
      <c r="P155" s="575"/>
      <c r="Q155" s="607"/>
      <c r="R155" s="607"/>
      <c r="S155" s="567" t="str">
        <f t="shared" si="15"/>
        <v>No hay ejecución</v>
      </c>
      <c r="T155" s="568" t="str">
        <f t="shared" si="16"/>
        <v>NA</v>
      </c>
      <c r="U155" s="575"/>
      <c r="V155" s="575"/>
      <c r="W155" s="575"/>
      <c r="X155" s="576"/>
      <c r="Y155" s="576" t="str">
        <f t="shared" si="21"/>
        <v>En riesgo cumplimiento</v>
      </c>
      <c r="Z155" s="575"/>
      <c r="AA155" s="575"/>
      <c r="AB155" s="575"/>
      <c r="AC155" s="575"/>
      <c r="AD155" s="575"/>
    </row>
    <row r="156" spans="1:30" ht="35.25" hidden="1" customHeight="1" thickTop="1" thickBot="1">
      <c r="A156" s="563">
        <v>15.1</v>
      </c>
      <c r="B156" s="564"/>
      <c r="C156" s="564"/>
      <c r="D156" s="564"/>
      <c r="E156" s="564"/>
      <c r="F156" s="587" t="s">
        <v>1310</v>
      </c>
      <c r="G156" s="588"/>
      <c r="H156" s="588"/>
      <c r="I156" s="567" t="str">
        <f t="shared" si="17"/>
        <v>No hay ejecución</v>
      </c>
      <c r="J156" s="568" t="str">
        <f t="shared" si="18"/>
        <v>NA</v>
      </c>
      <c r="K156" s="588"/>
      <c r="L156" s="575"/>
      <c r="M156" s="575"/>
      <c r="N156" s="567" t="str">
        <f t="shared" si="19"/>
        <v>No hay ejecución</v>
      </c>
      <c r="O156" s="568" t="str">
        <f t="shared" si="20"/>
        <v>NA</v>
      </c>
      <c r="P156" s="575"/>
      <c r="Q156" s="607"/>
      <c r="R156" s="607"/>
      <c r="S156" s="567" t="str">
        <f t="shared" si="15"/>
        <v>No hay ejecución</v>
      </c>
      <c r="T156" s="568" t="str">
        <f t="shared" si="16"/>
        <v>NA</v>
      </c>
      <c r="U156" s="575"/>
      <c r="V156" s="575"/>
      <c r="W156" s="575"/>
      <c r="X156" s="576"/>
      <c r="Y156" s="576" t="str">
        <f t="shared" si="21"/>
        <v>En riesgo cumplimiento</v>
      </c>
      <c r="Z156" s="575"/>
      <c r="AA156" s="575"/>
      <c r="AB156" s="575"/>
      <c r="AC156" s="575"/>
      <c r="AD156" s="575"/>
    </row>
    <row r="157" spans="1:30" ht="35.25" hidden="1" customHeight="1" thickTop="1" thickBot="1">
      <c r="A157" s="563">
        <v>15.2</v>
      </c>
      <c r="B157" s="564"/>
      <c r="C157" s="564"/>
      <c r="D157" s="564"/>
      <c r="E157" s="564"/>
      <c r="F157" s="587" t="s">
        <v>1311</v>
      </c>
      <c r="G157" s="588">
        <v>0</v>
      </c>
      <c r="H157" s="588">
        <v>0</v>
      </c>
      <c r="I157" s="567" t="str">
        <f t="shared" si="17"/>
        <v>No hay Programación</v>
      </c>
      <c r="J157" s="568" t="str">
        <f t="shared" si="18"/>
        <v>De acuerdo con lo programado</v>
      </c>
      <c r="K157" s="588"/>
      <c r="L157" s="575">
        <v>1</v>
      </c>
      <c r="M157" s="575">
        <v>1</v>
      </c>
      <c r="N157" s="567">
        <f t="shared" si="19"/>
        <v>1</v>
      </c>
      <c r="O157" s="568" t="str">
        <f t="shared" si="20"/>
        <v>De acuerdo con lo programado</v>
      </c>
      <c r="P157" s="575"/>
      <c r="Q157" s="607"/>
      <c r="R157" s="607"/>
      <c r="S157" s="567" t="str">
        <f t="shared" si="15"/>
        <v>No hay ejecución</v>
      </c>
      <c r="T157" s="568" t="str">
        <f t="shared" si="16"/>
        <v>NA</v>
      </c>
      <c r="U157" s="575"/>
      <c r="V157" s="575"/>
      <c r="W157" s="575" t="s">
        <v>1872</v>
      </c>
      <c r="X157" s="576"/>
      <c r="Y157" s="576" t="str">
        <f t="shared" si="21"/>
        <v>En riesgo cumplimiento</v>
      </c>
      <c r="Z157" s="575" t="s">
        <v>1871</v>
      </c>
      <c r="AA157" s="575"/>
      <c r="AB157" s="575"/>
      <c r="AC157" s="575"/>
      <c r="AD157" s="575"/>
    </row>
    <row r="158" spans="1:30" ht="35.25" hidden="1" customHeight="1" thickTop="1" thickBot="1">
      <c r="A158" s="563">
        <v>15.2</v>
      </c>
      <c r="B158" s="564"/>
      <c r="C158" s="564"/>
      <c r="D158" s="564"/>
      <c r="E158" s="564"/>
      <c r="F158" s="587" t="s">
        <v>1311</v>
      </c>
      <c r="G158" s="588"/>
      <c r="H158" s="588"/>
      <c r="I158" s="567" t="str">
        <f t="shared" si="17"/>
        <v>No hay ejecución</v>
      </c>
      <c r="J158" s="568" t="str">
        <f t="shared" si="18"/>
        <v>NA</v>
      </c>
      <c r="K158" s="588"/>
      <c r="L158" s="575"/>
      <c r="M158" s="575"/>
      <c r="N158" s="567" t="str">
        <f t="shared" si="19"/>
        <v>No hay ejecución</v>
      </c>
      <c r="O158" s="568" t="str">
        <f t="shared" si="20"/>
        <v>NA</v>
      </c>
      <c r="P158" s="575"/>
      <c r="Q158" s="607">
        <v>1</v>
      </c>
      <c r="R158" s="607">
        <v>1</v>
      </c>
      <c r="S158" s="567">
        <f t="shared" si="15"/>
        <v>1</v>
      </c>
      <c r="T158" s="568" t="str">
        <f t="shared" si="16"/>
        <v>De acuerdo con lo programado</v>
      </c>
      <c r="U158" s="575"/>
      <c r="V158" s="575"/>
      <c r="W158" s="575" t="s">
        <v>1873</v>
      </c>
      <c r="X158" s="576"/>
      <c r="Y158" s="576" t="str">
        <f t="shared" si="21"/>
        <v>En riesgo cumplimiento</v>
      </c>
      <c r="Z158" s="575" t="s">
        <v>1874</v>
      </c>
      <c r="AA158" s="575"/>
      <c r="AB158" s="575"/>
      <c r="AC158" s="575"/>
      <c r="AD158" s="575"/>
    </row>
    <row r="159" spans="1:30" ht="35.25" hidden="1" customHeight="1" thickTop="1" thickBot="1">
      <c r="A159" s="563">
        <v>15.2</v>
      </c>
      <c r="B159" s="564"/>
      <c r="C159" s="564"/>
      <c r="D159" s="564"/>
      <c r="E159" s="564"/>
      <c r="F159" s="587" t="s">
        <v>1311</v>
      </c>
      <c r="G159" s="588"/>
      <c r="H159" s="588"/>
      <c r="I159" s="567" t="str">
        <f t="shared" si="17"/>
        <v>No hay ejecución</v>
      </c>
      <c r="J159" s="568" t="str">
        <f t="shared" si="18"/>
        <v>NA</v>
      </c>
      <c r="K159" s="588"/>
      <c r="L159" s="575"/>
      <c r="M159" s="575"/>
      <c r="N159" s="567" t="str">
        <f t="shared" si="19"/>
        <v>No hay ejecución</v>
      </c>
      <c r="O159" s="568" t="str">
        <f t="shared" si="20"/>
        <v>NA</v>
      </c>
      <c r="P159" s="575"/>
      <c r="Q159" s="607"/>
      <c r="R159" s="607"/>
      <c r="S159" s="567" t="str">
        <f t="shared" si="15"/>
        <v>No hay ejecución</v>
      </c>
      <c r="T159" s="568" t="str">
        <f t="shared" si="16"/>
        <v>NA</v>
      </c>
      <c r="U159" s="575"/>
      <c r="V159" s="575"/>
      <c r="W159" s="575"/>
      <c r="X159" s="576"/>
      <c r="Y159" s="576" t="str">
        <f t="shared" si="21"/>
        <v>En riesgo cumplimiento</v>
      </c>
      <c r="Z159" s="575"/>
      <c r="AA159" s="575"/>
      <c r="AB159" s="575"/>
      <c r="AC159" s="575"/>
      <c r="AD159" s="575"/>
    </row>
    <row r="160" spans="1:30" ht="35.25" hidden="1" customHeight="1" thickTop="1" thickBot="1">
      <c r="A160" s="563">
        <v>15.2</v>
      </c>
      <c r="B160" s="564"/>
      <c r="C160" s="564"/>
      <c r="D160" s="564"/>
      <c r="E160" s="564"/>
      <c r="F160" s="587" t="s">
        <v>1311</v>
      </c>
      <c r="G160" s="588"/>
      <c r="H160" s="588"/>
      <c r="I160" s="567" t="str">
        <f t="shared" si="17"/>
        <v>No hay ejecución</v>
      </c>
      <c r="J160" s="568" t="str">
        <f t="shared" si="18"/>
        <v>NA</v>
      </c>
      <c r="K160" s="588"/>
      <c r="L160" s="575"/>
      <c r="M160" s="575"/>
      <c r="N160" s="567" t="str">
        <f t="shared" si="19"/>
        <v>No hay ejecución</v>
      </c>
      <c r="O160" s="568" t="str">
        <f t="shared" si="20"/>
        <v>NA</v>
      </c>
      <c r="P160" s="575"/>
      <c r="Q160" s="607"/>
      <c r="R160" s="607"/>
      <c r="S160" s="567" t="str">
        <f t="shared" si="15"/>
        <v>No hay ejecución</v>
      </c>
      <c r="T160" s="568" t="str">
        <f t="shared" si="16"/>
        <v>NA</v>
      </c>
      <c r="U160" s="575"/>
      <c r="V160" s="575"/>
      <c r="W160" s="575"/>
      <c r="X160" s="576"/>
      <c r="Y160" s="576" t="str">
        <f t="shared" si="21"/>
        <v>En riesgo cumplimiento</v>
      </c>
      <c r="Z160" s="575"/>
      <c r="AA160" s="575"/>
      <c r="AB160" s="575"/>
      <c r="AC160" s="575"/>
      <c r="AD160" s="575"/>
    </row>
    <row r="161" spans="1:30" ht="35.25" hidden="1" customHeight="1" thickTop="1" thickBot="1">
      <c r="A161" s="563">
        <v>15.2</v>
      </c>
      <c r="B161" s="564"/>
      <c r="C161" s="564"/>
      <c r="D161" s="564"/>
      <c r="E161" s="564"/>
      <c r="F161" s="587" t="s">
        <v>1311</v>
      </c>
      <c r="G161" s="588"/>
      <c r="H161" s="588"/>
      <c r="I161" s="567" t="str">
        <f t="shared" si="17"/>
        <v>No hay ejecución</v>
      </c>
      <c r="J161" s="568" t="str">
        <f t="shared" si="18"/>
        <v>NA</v>
      </c>
      <c r="K161" s="588"/>
      <c r="L161" s="575"/>
      <c r="M161" s="575"/>
      <c r="N161" s="567" t="str">
        <f t="shared" si="19"/>
        <v>No hay ejecución</v>
      </c>
      <c r="O161" s="568" t="str">
        <f t="shared" si="20"/>
        <v>NA</v>
      </c>
      <c r="P161" s="575"/>
      <c r="Q161" s="607"/>
      <c r="R161" s="607"/>
      <c r="S161" s="567" t="str">
        <f t="shared" si="15"/>
        <v>No hay ejecución</v>
      </c>
      <c r="T161" s="568" t="str">
        <f t="shared" si="16"/>
        <v>NA</v>
      </c>
      <c r="U161" s="575"/>
      <c r="V161" s="575"/>
      <c r="W161" s="575"/>
      <c r="X161" s="576"/>
      <c r="Y161" s="576" t="str">
        <f t="shared" si="21"/>
        <v>En riesgo cumplimiento</v>
      </c>
      <c r="Z161" s="575"/>
      <c r="AA161" s="575"/>
      <c r="AB161" s="575"/>
      <c r="AC161" s="575"/>
      <c r="AD161" s="575"/>
    </row>
    <row r="162" spans="1:30" ht="35.25" hidden="1" customHeight="1" thickTop="1" thickBot="1">
      <c r="A162" s="563">
        <v>15.2</v>
      </c>
      <c r="B162" s="564"/>
      <c r="C162" s="564"/>
      <c r="D162" s="564"/>
      <c r="E162" s="564"/>
      <c r="F162" s="587" t="s">
        <v>1311</v>
      </c>
      <c r="G162" s="588"/>
      <c r="H162" s="588"/>
      <c r="I162" s="567" t="str">
        <f t="shared" si="17"/>
        <v>No hay ejecución</v>
      </c>
      <c r="J162" s="568" t="str">
        <f t="shared" si="18"/>
        <v>NA</v>
      </c>
      <c r="K162" s="588"/>
      <c r="L162" s="575"/>
      <c r="M162" s="575"/>
      <c r="N162" s="567" t="str">
        <f t="shared" si="19"/>
        <v>No hay ejecución</v>
      </c>
      <c r="O162" s="568" t="str">
        <f t="shared" si="20"/>
        <v>NA</v>
      </c>
      <c r="P162" s="575"/>
      <c r="Q162" s="607"/>
      <c r="R162" s="607"/>
      <c r="S162" s="567" t="str">
        <f t="shared" si="15"/>
        <v>No hay ejecución</v>
      </c>
      <c r="T162" s="568" t="str">
        <f t="shared" si="16"/>
        <v>NA</v>
      </c>
      <c r="U162" s="575"/>
      <c r="V162" s="575"/>
      <c r="W162" s="575"/>
      <c r="X162" s="576"/>
      <c r="Y162" s="576" t="str">
        <f t="shared" si="21"/>
        <v>En riesgo cumplimiento</v>
      </c>
      <c r="Z162" s="575"/>
      <c r="AA162" s="575"/>
      <c r="AB162" s="575"/>
      <c r="AC162" s="575"/>
      <c r="AD162" s="575"/>
    </row>
    <row r="163" spans="1:30" ht="35.25" hidden="1" customHeight="1" thickTop="1" thickBot="1">
      <c r="A163" s="563">
        <v>15.2</v>
      </c>
      <c r="B163" s="564"/>
      <c r="C163" s="564"/>
      <c r="D163" s="564"/>
      <c r="E163" s="564"/>
      <c r="F163" s="587" t="s">
        <v>1311</v>
      </c>
      <c r="G163" s="588"/>
      <c r="H163" s="588"/>
      <c r="I163" s="567" t="str">
        <f t="shared" si="17"/>
        <v>No hay ejecución</v>
      </c>
      <c r="J163" s="568" t="str">
        <f t="shared" si="18"/>
        <v>NA</v>
      </c>
      <c r="K163" s="588"/>
      <c r="L163" s="575"/>
      <c r="M163" s="575"/>
      <c r="N163" s="567" t="str">
        <f t="shared" si="19"/>
        <v>No hay ejecución</v>
      </c>
      <c r="O163" s="568" t="str">
        <f t="shared" si="20"/>
        <v>NA</v>
      </c>
      <c r="P163" s="575"/>
      <c r="Q163" s="607"/>
      <c r="R163" s="607"/>
      <c r="S163" s="567" t="str">
        <f t="shared" si="15"/>
        <v>No hay ejecución</v>
      </c>
      <c r="T163" s="568" t="str">
        <f t="shared" si="16"/>
        <v>NA</v>
      </c>
      <c r="U163" s="575"/>
      <c r="V163" s="575"/>
      <c r="W163" s="575"/>
      <c r="X163" s="576"/>
      <c r="Y163" s="576" t="str">
        <f t="shared" si="21"/>
        <v>En riesgo cumplimiento</v>
      </c>
      <c r="Z163" s="575"/>
      <c r="AA163" s="575"/>
      <c r="AB163" s="575"/>
      <c r="AC163" s="575"/>
      <c r="AD163" s="575"/>
    </row>
    <row r="164" spans="1:30" ht="35.25" hidden="1" customHeight="1" thickTop="1" thickBot="1">
      <c r="A164" s="563">
        <v>15.2</v>
      </c>
      <c r="B164" s="564"/>
      <c r="C164" s="564"/>
      <c r="D164" s="564"/>
      <c r="E164" s="564"/>
      <c r="F164" s="587" t="s">
        <v>1311</v>
      </c>
      <c r="G164" s="588"/>
      <c r="H164" s="588"/>
      <c r="I164" s="567" t="str">
        <f t="shared" si="17"/>
        <v>No hay ejecución</v>
      </c>
      <c r="J164" s="568" t="str">
        <f t="shared" si="18"/>
        <v>NA</v>
      </c>
      <c r="K164" s="588"/>
      <c r="L164" s="575"/>
      <c r="M164" s="575"/>
      <c r="N164" s="567" t="str">
        <f t="shared" si="19"/>
        <v>No hay ejecución</v>
      </c>
      <c r="O164" s="568" t="str">
        <f t="shared" si="20"/>
        <v>NA</v>
      </c>
      <c r="P164" s="575"/>
      <c r="Q164" s="607"/>
      <c r="R164" s="607"/>
      <c r="S164" s="567" t="str">
        <f t="shared" si="15"/>
        <v>No hay ejecución</v>
      </c>
      <c r="T164" s="568" t="str">
        <f t="shared" si="16"/>
        <v>NA</v>
      </c>
      <c r="U164" s="575"/>
      <c r="V164" s="575"/>
      <c r="W164" s="575"/>
      <c r="X164" s="576"/>
      <c r="Y164" s="576" t="str">
        <f t="shared" si="21"/>
        <v>En riesgo cumplimiento</v>
      </c>
      <c r="Z164" s="575"/>
      <c r="AA164" s="575"/>
      <c r="AB164" s="575"/>
      <c r="AC164" s="575"/>
      <c r="AD164" s="575"/>
    </row>
    <row r="165" spans="1:30" ht="35.25" hidden="1" customHeight="1" thickTop="1" thickBot="1">
      <c r="A165" s="563">
        <v>15.2</v>
      </c>
      <c r="B165" s="564"/>
      <c r="C165" s="564"/>
      <c r="D165" s="564"/>
      <c r="E165" s="564"/>
      <c r="F165" s="587" t="s">
        <v>1311</v>
      </c>
      <c r="G165" s="588"/>
      <c r="H165" s="588"/>
      <c r="I165" s="567" t="str">
        <f t="shared" si="17"/>
        <v>No hay ejecución</v>
      </c>
      <c r="J165" s="568" t="str">
        <f t="shared" si="18"/>
        <v>NA</v>
      </c>
      <c r="K165" s="588"/>
      <c r="L165" s="575"/>
      <c r="M165" s="575"/>
      <c r="N165" s="567" t="str">
        <f t="shared" si="19"/>
        <v>No hay ejecución</v>
      </c>
      <c r="O165" s="568" t="str">
        <f t="shared" si="20"/>
        <v>NA</v>
      </c>
      <c r="P165" s="575"/>
      <c r="Q165" s="607"/>
      <c r="R165" s="607"/>
      <c r="S165" s="567" t="str">
        <f t="shared" si="15"/>
        <v>No hay ejecución</v>
      </c>
      <c r="T165" s="568" t="str">
        <f t="shared" si="16"/>
        <v>NA</v>
      </c>
      <c r="U165" s="575"/>
      <c r="V165" s="575"/>
      <c r="W165" s="575"/>
      <c r="X165" s="576"/>
      <c r="Y165" s="576" t="str">
        <f t="shared" si="21"/>
        <v>En riesgo cumplimiento</v>
      </c>
      <c r="Z165" s="575"/>
      <c r="AA165" s="575"/>
      <c r="AB165" s="575"/>
      <c r="AC165" s="575"/>
      <c r="AD165" s="575"/>
    </row>
    <row r="166" spans="1:30" ht="35.25" hidden="1" customHeight="1" thickTop="1" thickBot="1">
      <c r="A166" s="563">
        <v>15.2</v>
      </c>
      <c r="B166" s="564"/>
      <c r="C166" s="564"/>
      <c r="D166" s="564"/>
      <c r="E166" s="564"/>
      <c r="F166" s="587" t="s">
        <v>1311</v>
      </c>
      <c r="G166" s="588"/>
      <c r="H166" s="588"/>
      <c r="I166" s="567" t="str">
        <f t="shared" si="17"/>
        <v>No hay ejecución</v>
      </c>
      <c r="J166" s="568" t="str">
        <f t="shared" si="18"/>
        <v>NA</v>
      </c>
      <c r="K166" s="588"/>
      <c r="L166" s="575"/>
      <c r="M166" s="575"/>
      <c r="N166" s="567" t="str">
        <f t="shared" si="19"/>
        <v>No hay ejecución</v>
      </c>
      <c r="O166" s="568" t="str">
        <f t="shared" si="20"/>
        <v>NA</v>
      </c>
      <c r="P166" s="575"/>
      <c r="Q166" s="607"/>
      <c r="R166" s="607"/>
      <c r="S166" s="567" t="str">
        <f t="shared" si="15"/>
        <v>No hay ejecución</v>
      </c>
      <c r="T166" s="568" t="str">
        <f t="shared" si="16"/>
        <v>NA</v>
      </c>
      <c r="U166" s="575"/>
      <c r="V166" s="575"/>
      <c r="W166" s="575"/>
      <c r="X166" s="576"/>
      <c r="Y166" s="576" t="str">
        <f t="shared" si="21"/>
        <v>En riesgo cumplimiento</v>
      </c>
      <c r="Z166" s="575"/>
      <c r="AA166" s="575"/>
      <c r="AB166" s="575"/>
      <c r="AC166" s="575"/>
      <c r="AD166" s="575"/>
    </row>
    <row r="167" spans="1:30" ht="35.25" hidden="1" customHeight="1" thickTop="1" thickBot="1">
      <c r="A167" s="563">
        <v>15.3</v>
      </c>
      <c r="B167" s="564"/>
      <c r="C167" s="564"/>
      <c r="D167" s="564"/>
      <c r="E167" s="564"/>
      <c r="F167" s="577" t="s">
        <v>1312</v>
      </c>
      <c r="G167" s="578"/>
      <c r="H167" s="578"/>
      <c r="I167" s="567" t="str">
        <f t="shared" si="17"/>
        <v>No hay ejecución</v>
      </c>
      <c r="J167" s="568" t="str">
        <f t="shared" si="18"/>
        <v>NA</v>
      </c>
      <c r="K167" s="578"/>
      <c r="L167" s="575"/>
      <c r="M167" s="575" t="s">
        <v>1431</v>
      </c>
      <c r="N167" s="567" t="str">
        <f t="shared" si="19"/>
        <v>No hay Programación</v>
      </c>
      <c r="O167" s="568" t="str">
        <f t="shared" si="20"/>
        <v>De acuerdo con lo programado</v>
      </c>
      <c r="P167" s="575"/>
      <c r="Q167" s="607"/>
      <c r="R167" s="607"/>
      <c r="S167" s="567" t="str">
        <f t="shared" si="15"/>
        <v>No hay ejecución</v>
      </c>
      <c r="T167" s="568" t="str">
        <f t="shared" si="16"/>
        <v>NA</v>
      </c>
      <c r="U167" s="575"/>
      <c r="V167" s="575"/>
      <c r="W167" s="575" t="s">
        <v>1875</v>
      </c>
      <c r="X167" s="576"/>
      <c r="Y167" s="576" t="str">
        <f t="shared" si="21"/>
        <v>En riesgo cumplimiento</v>
      </c>
      <c r="Z167" s="575"/>
      <c r="AA167" s="575"/>
      <c r="AB167" s="575"/>
      <c r="AC167" s="575"/>
      <c r="AD167" s="575"/>
    </row>
    <row r="168" spans="1:30" ht="35.25" hidden="1" customHeight="1" thickTop="1" thickBot="1">
      <c r="A168" s="563">
        <v>15.3</v>
      </c>
      <c r="B168" s="564"/>
      <c r="C168" s="564"/>
      <c r="D168" s="564"/>
      <c r="E168" s="564"/>
      <c r="F168" s="577" t="s">
        <v>1312</v>
      </c>
      <c r="G168" s="578"/>
      <c r="H168" s="578"/>
      <c r="I168" s="567" t="str">
        <f t="shared" si="17"/>
        <v>No hay ejecución</v>
      </c>
      <c r="J168" s="568" t="str">
        <f t="shared" si="18"/>
        <v>NA</v>
      </c>
      <c r="K168" s="578"/>
      <c r="L168" s="575"/>
      <c r="M168" s="575" t="s">
        <v>1432</v>
      </c>
      <c r="N168" s="567" t="str">
        <f t="shared" si="19"/>
        <v>No hay Programación</v>
      </c>
      <c r="O168" s="568" t="str">
        <f t="shared" si="20"/>
        <v>De acuerdo con lo programado</v>
      </c>
      <c r="P168" s="575"/>
      <c r="Q168" s="607"/>
      <c r="R168" s="607" t="s">
        <v>1501</v>
      </c>
      <c r="S168" s="567" t="str">
        <f t="shared" si="15"/>
        <v>No hay Programación</v>
      </c>
      <c r="T168" s="568" t="str">
        <f t="shared" si="16"/>
        <v>De acuerdo con lo programado</v>
      </c>
      <c r="U168" s="575"/>
      <c r="V168" s="575"/>
      <c r="W168" s="575" t="s">
        <v>1876</v>
      </c>
      <c r="X168" s="576"/>
      <c r="Y168" s="576" t="str">
        <f t="shared" si="21"/>
        <v>En riesgo cumplimiento</v>
      </c>
      <c r="Z168" s="575"/>
      <c r="AA168" s="575"/>
      <c r="AB168" s="575"/>
      <c r="AC168" s="575"/>
      <c r="AD168" s="575"/>
    </row>
    <row r="169" spans="1:30" ht="35.25" hidden="1" customHeight="1" thickTop="1" thickBot="1">
      <c r="A169" s="563">
        <v>15.3</v>
      </c>
      <c r="B169" s="564"/>
      <c r="C169" s="564"/>
      <c r="D169" s="564"/>
      <c r="E169" s="564"/>
      <c r="F169" s="577" t="s">
        <v>1312</v>
      </c>
      <c r="G169" s="578"/>
      <c r="H169" s="578"/>
      <c r="I169" s="567" t="str">
        <f t="shared" si="17"/>
        <v>No hay ejecución</v>
      </c>
      <c r="J169" s="568" t="str">
        <f t="shared" si="18"/>
        <v>NA</v>
      </c>
      <c r="K169" s="578"/>
      <c r="L169" s="575"/>
      <c r="M169" s="575" t="s">
        <v>1433</v>
      </c>
      <c r="N169" s="567" t="str">
        <f t="shared" si="19"/>
        <v>No hay Programación</v>
      </c>
      <c r="O169" s="568" t="str">
        <f t="shared" si="20"/>
        <v>De acuerdo con lo programado</v>
      </c>
      <c r="P169" s="575"/>
      <c r="Q169" s="607"/>
      <c r="R169" s="607" t="s">
        <v>1502</v>
      </c>
      <c r="S169" s="567" t="str">
        <f t="shared" si="15"/>
        <v>No hay Programación</v>
      </c>
      <c r="T169" s="568" t="str">
        <f t="shared" si="16"/>
        <v>De acuerdo con lo programado</v>
      </c>
      <c r="U169" s="575"/>
      <c r="V169" s="575"/>
      <c r="W169" s="575"/>
      <c r="X169" s="576"/>
      <c r="Y169" s="576" t="str">
        <f t="shared" si="21"/>
        <v>En riesgo cumplimiento</v>
      </c>
      <c r="Z169" s="575"/>
      <c r="AA169" s="575"/>
      <c r="AB169" s="575"/>
      <c r="AC169" s="575"/>
      <c r="AD169" s="575"/>
    </row>
    <row r="170" spans="1:30" ht="35.25" hidden="1" customHeight="1" thickTop="1" thickBot="1">
      <c r="A170" s="563">
        <v>15.3</v>
      </c>
      <c r="B170" s="564"/>
      <c r="C170" s="564"/>
      <c r="D170" s="564"/>
      <c r="E170" s="564"/>
      <c r="F170" s="577" t="s">
        <v>1312</v>
      </c>
      <c r="G170" s="578"/>
      <c r="H170" s="578"/>
      <c r="I170" s="567" t="str">
        <f t="shared" si="17"/>
        <v>No hay ejecución</v>
      </c>
      <c r="J170" s="568" t="str">
        <f t="shared" si="18"/>
        <v>NA</v>
      </c>
      <c r="K170" s="578"/>
      <c r="L170" s="575"/>
      <c r="M170" s="575"/>
      <c r="N170" s="567" t="str">
        <f t="shared" si="19"/>
        <v>No hay ejecución</v>
      </c>
      <c r="O170" s="568" t="str">
        <f t="shared" si="20"/>
        <v>NA</v>
      </c>
      <c r="P170" s="575"/>
      <c r="Q170" s="607"/>
      <c r="R170" s="607" t="s">
        <v>1503</v>
      </c>
      <c r="S170" s="567" t="str">
        <f t="shared" si="15"/>
        <v>No hay Programación</v>
      </c>
      <c r="T170" s="568" t="str">
        <f t="shared" si="16"/>
        <v>De acuerdo con lo programado</v>
      </c>
      <c r="U170" s="575"/>
      <c r="V170" s="575"/>
      <c r="W170" s="575"/>
      <c r="X170" s="576"/>
      <c r="Y170" s="576" t="str">
        <f t="shared" si="21"/>
        <v>En riesgo cumplimiento</v>
      </c>
      <c r="Z170" s="575"/>
      <c r="AA170" s="575"/>
      <c r="AB170" s="575"/>
      <c r="AC170" s="575"/>
      <c r="AD170" s="575"/>
    </row>
    <row r="171" spans="1:30" ht="35.25" hidden="1" customHeight="1" thickTop="1" thickBot="1">
      <c r="A171" s="563">
        <v>15.3</v>
      </c>
      <c r="B171" s="564"/>
      <c r="C171" s="564"/>
      <c r="D171" s="564"/>
      <c r="E171" s="564"/>
      <c r="F171" s="577" t="s">
        <v>1312</v>
      </c>
      <c r="G171" s="578"/>
      <c r="H171" s="578"/>
      <c r="I171" s="567" t="str">
        <f t="shared" si="17"/>
        <v>No hay ejecución</v>
      </c>
      <c r="J171" s="568" t="str">
        <f t="shared" si="18"/>
        <v>NA</v>
      </c>
      <c r="K171" s="578"/>
      <c r="L171" s="575"/>
      <c r="M171" s="575"/>
      <c r="N171" s="567" t="str">
        <f t="shared" si="19"/>
        <v>No hay ejecución</v>
      </c>
      <c r="O171" s="568" t="str">
        <f t="shared" si="20"/>
        <v>NA</v>
      </c>
      <c r="P171" s="575"/>
      <c r="Q171" s="607"/>
      <c r="R171" s="607" t="s">
        <v>1504</v>
      </c>
      <c r="S171" s="567" t="str">
        <f t="shared" si="15"/>
        <v>No hay Programación</v>
      </c>
      <c r="T171" s="568" t="str">
        <f t="shared" si="16"/>
        <v>De acuerdo con lo programado</v>
      </c>
      <c r="U171" s="575"/>
      <c r="V171" s="575"/>
      <c r="W171" s="575"/>
      <c r="X171" s="576"/>
      <c r="Y171" s="576" t="str">
        <f t="shared" si="21"/>
        <v>En riesgo cumplimiento</v>
      </c>
      <c r="Z171" s="575"/>
      <c r="AA171" s="575"/>
      <c r="AB171" s="575"/>
      <c r="AC171" s="575"/>
      <c r="AD171" s="575"/>
    </row>
    <row r="172" spans="1:30" ht="35.25" hidden="1" customHeight="1" thickTop="1" thickBot="1">
      <c r="A172" s="563">
        <v>15.3</v>
      </c>
      <c r="B172" s="564"/>
      <c r="C172" s="564"/>
      <c r="D172" s="564"/>
      <c r="E172" s="564"/>
      <c r="F172" s="577" t="s">
        <v>1312</v>
      </c>
      <c r="G172" s="578"/>
      <c r="H172" s="578"/>
      <c r="I172" s="567" t="str">
        <f t="shared" si="17"/>
        <v>No hay ejecución</v>
      </c>
      <c r="J172" s="568" t="str">
        <f t="shared" si="18"/>
        <v>NA</v>
      </c>
      <c r="K172" s="578"/>
      <c r="L172" s="575"/>
      <c r="M172" s="575"/>
      <c r="N172" s="567" t="str">
        <f t="shared" si="19"/>
        <v>No hay ejecución</v>
      </c>
      <c r="O172" s="568" t="str">
        <f t="shared" si="20"/>
        <v>NA</v>
      </c>
      <c r="P172" s="575"/>
      <c r="Q172" s="607"/>
      <c r="R172" s="607"/>
      <c r="S172" s="567" t="str">
        <f t="shared" si="15"/>
        <v>No hay ejecución</v>
      </c>
      <c r="T172" s="568" t="str">
        <f t="shared" si="16"/>
        <v>NA</v>
      </c>
      <c r="U172" s="575"/>
      <c r="V172" s="575"/>
      <c r="W172" s="575"/>
      <c r="X172" s="576"/>
      <c r="Y172" s="576" t="str">
        <f t="shared" si="21"/>
        <v>En riesgo cumplimiento</v>
      </c>
      <c r="Z172" s="575"/>
      <c r="AA172" s="575"/>
      <c r="AB172" s="575"/>
      <c r="AC172" s="575"/>
      <c r="AD172" s="575"/>
    </row>
    <row r="173" spans="1:30" ht="35.25" hidden="1" customHeight="1" thickTop="1" thickBot="1">
      <c r="A173" s="563">
        <v>15.3</v>
      </c>
      <c r="B173" s="564"/>
      <c r="C173" s="564"/>
      <c r="D173" s="564"/>
      <c r="E173" s="564"/>
      <c r="F173" s="577" t="s">
        <v>1312</v>
      </c>
      <c r="G173" s="578"/>
      <c r="H173" s="578"/>
      <c r="I173" s="567" t="str">
        <f t="shared" si="17"/>
        <v>No hay ejecución</v>
      </c>
      <c r="J173" s="568" t="str">
        <f t="shared" si="18"/>
        <v>NA</v>
      </c>
      <c r="K173" s="578"/>
      <c r="L173" s="575"/>
      <c r="M173" s="575"/>
      <c r="N173" s="567" t="str">
        <f t="shared" si="19"/>
        <v>No hay ejecución</v>
      </c>
      <c r="O173" s="568" t="str">
        <f t="shared" si="20"/>
        <v>NA</v>
      </c>
      <c r="P173" s="575"/>
      <c r="Q173" s="607"/>
      <c r="R173" s="607"/>
      <c r="S173" s="567" t="str">
        <f t="shared" si="15"/>
        <v>No hay ejecución</v>
      </c>
      <c r="T173" s="568" t="str">
        <f t="shared" si="16"/>
        <v>NA</v>
      </c>
      <c r="U173" s="575"/>
      <c r="V173" s="575"/>
      <c r="W173" s="575"/>
      <c r="X173" s="576"/>
      <c r="Y173" s="576" t="str">
        <f t="shared" si="21"/>
        <v>En riesgo cumplimiento</v>
      </c>
      <c r="Z173" s="575"/>
      <c r="AA173" s="575"/>
      <c r="AB173" s="575"/>
      <c r="AC173" s="575"/>
      <c r="AD173" s="575"/>
    </row>
    <row r="174" spans="1:30" ht="35.25" hidden="1" customHeight="1" thickTop="1" thickBot="1">
      <c r="A174" s="563">
        <v>15.3</v>
      </c>
      <c r="B174" s="564"/>
      <c r="C174" s="564"/>
      <c r="D174" s="564"/>
      <c r="E174" s="564"/>
      <c r="F174" s="577" t="s">
        <v>1312</v>
      </c>
      <c r="G174" s="578"/>
      <c r="H174" s="578"/>
      <c r="I174" s="567" t="str">
        <f t="shared" si="17"/>
        <v>No hay ejecución</v>
      </c>
      <c r="J174" s="568" t="str">
        <f t="shared" si="18"/>
        <v>NA</v>
      </c>
      <c r="K174" s="578"/>
      <c r="L174" s="575"/>
      <c r="M174" s="575"/>
      <c r="N174" s="567" t="str">
        <f t="shared" si="19"/>
        <v>No hay ejecución</v>
      </c>
      <c r="O174" s="568" t="str">
        <f t="shared" si="20"/>
        <v>NA</v>
      </c>
      <c r="P174" s="575"/>
      <c r="Q174" s="607"/>
      <c r="R174" s="607"/>
      <c r="S174" s="567" t="str">
        <f t="shared" si="15"/>
        <v>No hay ejecución</v>
      </c>
      <c r="T174" s="568" t="str">
        <f t="shared" si="16"/>
        <v>NA</v>
      </c>
      <c r="U174" s="575"/>
      <c r="V174" s="575"/>
      <c r="W174" s="575"/>
      <c r="X174" s="576"/>
      <c r="Y174" s="576" t="str">
        <f t="shared" si="21"/>
        <v>En riesgo cumplimiento</v>
      </c>
      <c r="Z174" s="575"/>
      <c r="AA174" s="575"/>
      <c r="AB174" s="575"/>
      <c r="AC174" s="575"/>
      <c r="AD174" s="575"/>
    </row>
    <row r="175" spans="1:30" ht="35.25" hidden="1" customHeight="1" thickTop="1" thickBot="1">
      <c r="A175" s="563">
        <v>15.3</v>
      </c>
      <c r="B175" s="564"/>
      <c r="C175" s="564"/>
      <c r="D175" s="564"/>
      <c r="E175" s="564"/>
      <c r="F175" s="577" t="s">
        <v>1312</v>
      </c>
      <c r="G175" s="578"/>
      <c r="H175" s="578"/>
      <c r="I175" s="567" t="str">
        <f t="shared" si="17"/>
        <v>No hay ejecución</v>
      </c>
      <c r="J175" s="568" t="str">
        <f t="shared" si="18"/>
        <v>NA</v>
      </c>
      <c r="K175" s="578"/>
      <c r="L175" s="575"/>
      <c r="M175" s="575"/>
      <c r="N175" s="567" t="str">
        <f t="shared" si="19"/>
        <v>No hay ejecución</v>
      </c>
      <c r="O175" s="568" t="str">
        <f t="shared" si="20"/>
        <v>NA</v>
      </c>
      <c r="P175" s="575"/>
      <c r="Q175" s="607"/>
      <c r="R175" s="607"/>
      <c r="S175" s="567" t="str">
        <f t="shared" si="15"/>
        <v>No hay ejecución</v>
      </c>
      <c r="T175" s="568" t="str">
        <f t="shared" si="16"/>
        <v>NA</v>
      </c>
      <c r="U175" s="575"/>
      <c r="V175" s="575"/>
      <c r="W175" s="575"/>
      <c r="X175" s="576"/>
      <c r="Y175" s="576" t="str">
        <f t="shared" si="21"/>
        <v>En riesgo cumplimiento</v>
      </c>
      <c r="Z175" s="575"/>
      <c r="AA175" s="575"/>
      <c r="AB175" s="575"/>
      <c r="AC175" s="575"/>
      <c r="AD175" s="575"/>
    </row>
    <row r="176" spans="1:30" ht="35.25" hidden="1" customHeight="1" thickTop="1" thickBot="1">
      <c r="A176" s="563">
        <v>15.3</v>
      </c>
      <c r="B176" s="564"/>
      <c r="C176" s="564"/>
      <c r="D176" s="564"/>
      <c r="E176" s="564"/>
      <c r="F176" s="577" t="s">
        <v>1312</v>
      </c>
      <c r="G176" s="578"/>
      <c r="H176" s="578"/>
      <c r="I176" s="567" t="str">
        <f t="shared" si="17"/>
        <v>No hay ejecución</v>
      </c>
      <c r="J176" s="568" t="str">
        <f t="shared" si="18"/>
        <v>NA</v>
      </c>
      <c r="K176" s="578"/>
      <c r="L176" s="575"/>
      <c r="M176" s="575"/>
      <c r="N176" s="567" t="str">
        <f t="shared" si="19"/>
        <v>No hay ejecución</v>
      </c>
      <c r="O176" s="568" t="str">
        <f t="shared" si="20"/>
        <v>NA</v>
      </c>
      <c r="P176" s="575"/>
      <c r="Q176" s="607"/>
      <c r="R176" s="607"/>
      <c r="S176" s="567" t="str">
        <f t="shared" si="15"/>
        <v>No hay ejecución</v>
      </c>
      <c r="T176" s="568" t="str">
        <f t="shared" si="16"/>
        <v>NA</v>
      </c>
      <c r="U176" s="575"/>
      <c r="V176" s="575"/>
      <c r="W176" s="575"/>
      <c r="X176" s="576"/>
      <c r="Y176" s="576" t="str">
        <f t="shared" si="21"/>
        <v>En riesgo cumplimiento</v>
      </c>
      <c r="Z176" s="575"/>
      <c r="AA176" s="575"/>
      <c r="AB176" s="575"/>
      <c r="AC176" s="575"/>
      <c r="AD176" s="575"/>
    </row>
    <row r="177" spans="1:30" ht="35.25" customHeight="1" thickTop="1" thickBot="1">
      <c r="A177" s="563">
        <v>15.4</v>
      </c>
      <c r="B177" s="564"/>
      <c r="C177" s="564"/>
      <c r="D177" s="564"/>
      <c r="E177" s="564"/>
      <c r="F177" s="577" t="s">
        <v>1313</v>
      </c>
      <c r="G177" s="578"/>
      <c r="H177" s="578"/>
      <c r="I177" s="567" t="str">
        <f t="shared" si="17"/>
        <v>No hay ejecución</v>
      </c>
      <c r="J177" s="568" t="str">
        <f t="shared" si="18"/>
        <v>NA</v>
      </c>
      <c r="K177" s="578"/>
      <c r="L177" s="575"/>
      <c r="M177" s="575"/>
      <c r="N177" s="567" t="str">
        <f t="shared" si="19"/>
        <v>No hay ejecución</v>
      </c>
      <c r="O177" s="568" t="str">
        <f t="shared" si="20"/>
        <v>NA</v>
      </c>
      <c r="P177" s="575"/>
      <c r="Q177" s="607"/>
      <c r="R177" s="607"/>
      <c r="S177" s="567" t="str">
        <f t="shared" si="15"/>
        <v>No hay ejecución</v>
      </c>
      <c r="T177" s="568" t="str">
        <f t="shared" si="16"/>
        <v>NA</v>
      </c>
      <c r="U177" s="575"/>
      <c r="V177" s="575">
        <v>0</v>
      </c>
      <c r="W177" s="575">
        <v>2</v>
      </c>
      <c r="X177" s="756" t="str">
        <f>IF(W177="","No hay ejecución",IF(AND(V177=0),"No hay Programación", W177/V177))</f>
        <v>No hay Programación</v>
      </c>
      <c r="Y177" s="576" t="str">
        <f t="shared" si="21"/>
        <v>De acuerdo con lo programado</v>
      </c>
      <c r="Z177" s="575"/>
      <c r="AA177" s="575"/>
      <c r="AB177" s="575"/>
      <c r="AC177" s="575"/>
      <c r="AD177" s="575"/>
    </row>
    <row r="178" spans="1:30" ht="35.25" hidden="1" customHeight="1" thickTop="1" thickBot="1">
      <c r="A178" s="563">
        <v>15.4</v>
      </c>
      <c r="B178" s="564"/>
      <c r="C178" s="564"/>
      <c r="D178" s="564"/>
      <c r="E178" s="564"/>
      <c r="F178" s="577" t="s">
        <v>1313</v>
      </c>
      <c r="G178" s="578"/>
      <c r="H178" s="578"/>
      <c r="I178" s="567" t="str">
        <f t="shared" si="17"/>
        <v>No hay ejecución</v>
      </c>
      <c r="J178" s="568" t="str">
        <f t="shared" si="18"/>
        <v>NA</v>
      </c>
      <c r="K178" s="578"/>
      <c r="L178" s="575"/>
      <c r="M178" s="575"/>
      <c r="N178" s="567" t="str">
        <f t="shared" si="19"/>
        <v>No hay ejecución</v>
      </c>
      <c r="O178" s="568" t="str">
        <f t="shared" si="20"/>
        <v>NA</v>
      </c>
      <c r="P178" s="575"/>
      <c r="Q178" s="607">
        <v>0</v>
      </c>
      <c r="R178" s="607">
        <v>1</v>
      </c>
      <c r="S178" s="567" t="str">
        <f t="shared" si="15"/>
        <v>No hay Programación</v>
      </c>
      <c r="T178" s="568" t="str">
        <f t="shared" si="16"/>
        <v>De acuerdo con lo programado</v>
      </c>
      <c r="U178" s="575"/>
      <c r="V178" s="575"/>
      <c r="W178" s="575"/>
      <c r="X178" s="576"/>
      <c r="Y178" s="576" t="str">
        <f t="shared" si="21"/>
        <v>En riesgo cumplimiento</v>
      </c>
      <c r="Z178" s="575"/>
      <c r="AA178" s="575"/>
      <c r="AB178" s="575"/>
      <c r="AC178" s="575"/>
      <c r="AD178" s="575"/>
    </row>
    <row r="179" spans="1:30" ht="35.25" hidden="1" customHeight="1" thickTop="1" thickBot="1">
      <c r="A179" s="563">
        <v>15.4</v>
      </c>
      <c r="B179" s="564"/>
      <c r="C179" s="564"/>
      <c r="D179" s="564"/>
      <c r="E179" s="564"/>
      <c r="F179" s="577" t="s">
        <v>1313</v>
      </c>
      <c r="G179" s="578"/>
      <c r="H179" s="578"/>
      <c r="I179" s="567" t="str">
        <f t="shared" si="17"/>
        <v>No hay ejecución</v>
      </c>
      <c r="J179" s="568" t="str">
        <f t="shared" si="18"/>
        <v>NA</v>
      </c>
      <c r="K179" s="578"/>
      <c r="L179" s="575"/>
      <c r="M179" s="575"/>
      <c r="N179" s="567" t="str">
        <f t="shared" si="19"/>
        <v>No hay ejecución</v>
      </c>
      <c r="O179" s="568" t="str">
        <f t="shared" si="20"/>
        <v>NA</v>
      </c>
      <c r="P179" s="575"/>
      <c r="Q179" s="607"/>
      <c r="R179" s="607"/>
      <c r="S179" s="567" t="str">
        <f t="shared" si="15"/>
        <v>No hay ejecución</v>
      </c>
      <c r="T179" s="568" t="str">
        <f t="shared" si="16"/>
        <v>NA</v>
      </c>
      <c r="U179" s="575"/>
      <c r="V179" s="575"/>
      <c r="W179" s="575"/>
      <c r="X179" s="576"/>
      <c r="Y179" s="576" t="str">
        <f t="shared" si="21"/>
        <v>En riesgo cumplimiento</v>
      </c>
      <c r="Z179" s="575"/>
      <c r="AA179" s="575"/>
      <c r="AB179" s="575"/>
      <c r="AC179" s="575"/>
      <c r="AD179" s="575"/>
    </row>
    <row r="180" spans="1:30" ht="35.25" hidden="1" customHeight="1" thickTop="1" thickBot="1">
      <c r="A180" s="563">
        <v>15.4</v>
      </c>
      <c r="B180" s="564"/>
      <c r="C180" s="564"/>
      <c r="D180" s="564"/>
      <c r="E180" s="564"/>
      <c r="F180" s="577" t="s">
        <v>1313</v>
      </c>
      <c r="G180" s="578"/>
      <c r="H180" s="578"/>
      <c r="I180" s="567" t="str">
        <f t="shared" si="17"/>
        <v>No hay ejecución</v>
      </c>
      <c r="J180" s="568" t="str">
        <f t="shared" si="18"/>
        <v>NA</v>
      </c>
      <c r="K180" s="578"/>
      <c r="L180" s="575"/>
      <c r="M180" s="575"/>
      <c r="N180" s="567" t="str">
        <f t="shared" si="19"/>
        <v>No hay ejecución</v>
      </c>
      <c r="O180" s="568" t="str">
        <f t="shared" si="20"/>
        <v>NA</v>
      </c>
      <c r="P180" s="575"/>
      <c r="Q180" s="607"/>
      <c r="R180" s="607"/>
      <c r="S180" s="567" t="str">
        <f t="shared" si="15"/>
        <v>No hay ejecución</v>
      </c>
      <c r="T180" s="568" t="str">
        <f t="shared" si="16"/>
        <v>NA</v>
      </c>
      <c r="U180" s="575"/>
      <c r="V180" s="575"/>
      <c r="W180" s="575"/>
      <c r="X180" s="576"/>
      <c r="Y180" s="576" t="str">
        <f t="shared" si="21"/>
        <v>En riesgo cumplimiento</v>
      </c>
      <c r="Z180" s="575"/>
      <c r="AA180" s="575"/>
      <c r="AB180" s="575"/>
      <c r="AC180" s="575"/>
      <c r="AD180" s="575"/>
    </row>
    <row r="181" spans="1:30" ht="35.25" hidden="1" customHeight="1" thickTop="1" thickBot="1">
      <c r="A181" s="563">
        <v>15.4</v>
      </c>
      <c r="B181" s="564"/>
      <c r="C181" s="564"/>
      <c r="D181" s="564"/>
      <c r="E181" s="564"/>
      <c r="F181" s="577" t="s">
        <v>1313</v>
      </c>
      <c r="G181" s="578"/>
      <c r="H181" s="578"/>
      <c r="I181" s="567" t="str">
        <f t="shared" si="17"/>
        <v>No hay ejecución</v>
      </c>
      <c r="J181" s="568" t="str">
        <f t="shared" si="18"/>
        <v>NA</v>
      </c>
      <c r="K181" s="578"/>
      <c r="L181" s="575"/>
      <c r="M181" s="575"/>
      <c r="N181" s="567" t="str">
        <f t="shared" si="19"/>
        <v>No hay ejecución</v>
      </c>
      <c r="O181" s="568" t="str">
        <f t="shared" si="20"/>
        <v>NA</v>
      </c>
      <c r="P181" s="575"/>
      <c r="Q181" s="607"/>
      <c r="R181" s="607"/>
      <c r="S181" s="567" t="str">
        <f t="shared" si="15"/>
        <v>No hay ejecución</v>
      </c>
      <c r="T181" s="568" t="str">
        <f t="shared" si="16"/>
        <v>NA</v>
      </c>
      <c r="U181" s="575"/>
      <c r="V181" s="575"/>
      <c r="W181" s="575"/>
      <c r="X181" s="576"/>
      <c r="Y181" s="576" t="str">
        <f t="shared" si="21"/>
        <v>En riesgo cumplimiento</v>
      </c>
      <c r="Z181" s="575"/>
      <c r="AA181" s="575"/>
      <c r="AB181" s="575"/>
      <c r="AC181" s="575"/>
      <c r="AD181" s="575"/>
    </row>
    <row r="182" spans="1:30" ht="35.25" hidden="1" customHeight="1" thickTop="1" thickBot="1">
      <c r="A182" s="563">
        <v>15.4</v>
      </c>
      <c r="B182" s="564"/>
      <c r="C182" s="564"/>
      <c r="D182" s="564"/>
      <c r="E182" s="564"/>
      <c r="F182" s="577" t="s">
        <v>1313</v>
      </c>
      <c r="G182" s="578"/>
      <c r="H182" s="578"/>
      <c r="I182" s="567" t="str">
        <f t="shared" si="17"/>
        <v>No hay ejecución</v>
      </c>
      <c r="J182" s="568" t="str">
        <f t="shared" si="18"/>
        <v>NA</v>
      </c>
      <c r="K182" s="578"/>
      <c r="L182" s="575"/>
      <c r="M182" s="575"/>
      <c r="N182" s="567" t="str">
        <f t="shared" si="19"/>
        <v>No hay ejecución</v>
      </c>
      <c r="O182" s="568" t="str">
        <f t="shared" si="20"/>
        <v>NA</v>
      </c>
      <c r="P182" s="575"/>
      <c r="Q182" s="607"/>
      <c r="R182" s="607"/>
      <c r="S182" s="567" t="str">
        <f t="shared" si="15"/>
        <v>No hay ejecución</v>
      </c>
      <c r="T182" s="568" t="str">
        <f t="shared" si="16"/>
        <v>NA</v>
      </c>
      <c r="U182" s="575"/>
      <c r="V182" s="575"/>
      <c r="W182" s="575"/>
      <c r="X182" s="576"/>
      <c r="Y182" s="576" t="str">
        <f t="shared" si="21"/>
        <v>En riesgo cumplimiento</v>
      </c>
      <c r="Z182" s="575"/>
      <c r="AA182" s="575"/>
      <c r="AB182" s="575"/>
      <c r="AC182" s="575"/>
      <c r="AD182" s="575"/>
    </row>
    <row r="183" spans="1:30" ht="35.25" hidden="1" customHeight="1" thickTop="1" thickBot="1">
      <c r="A183" s="563">
        <v>15.4</v>
      </c>
      <c r="B183" s="564"/>
      <c r="C183" s="564"/>
      <c r="D183" s="564"/>
      <c r="E183" s="564"/>
      <c r="F183" s="577" t="s">
        <v>1313</v>
      </c>
      <c r="G183" s="578"/>
      <c r="H183" s="578"/>
      <c r="I183" s="567" t="str">
        <f t="shared" si="17"/>
        <v>No hay ejecución</v>
      </c>
      <c r="J183" s="568" t="str">
        <f t="shared" si="18"/>
        <v>NA</v>
      </c>
      <c r="K183" s="578"/>
      <c r="L183" s="575"/>
      <c r="M183" s="575"/>
      <c r="N183" s="567" t="str">
        <f t="shared" si="19"/>
        <v>No hay ejecución</v>
      </c>
      <c r="O183" s="568" t="str">
        <f t="shared" si="20"/>
        <v>NA</v>
      </c>
      <c r="P183" s="575"/>
      <c r="Q183" s="607"/>
      <c r="R183" s="607"/>
      <c r="S183" s="567" t="str">
        <f t="shared" si="15"/>
        <v>No hay ejecución</v>
      </c>
      <c r="T183" s="568" t="str">
        <f t="shared" si="16"/>
        <v>NA</v>
      </c>
      <c r="U183" s="575"/>
      <c r="V183" s="575"/>
      <c r="W183" s="575"/>
      <c r="X183" s="576"/>
      <c r="Y183" s="576" t="str">
        <f t="shared" si="21"/>
        <v>En riesgo cumplimiento</v>
      </c>
      <c r="Z183" s="575"/>
      <c r="AA183" s="575"/>
      <c r="AB183" s="575"/>
      <c r="AC183" s="575"/>
      <c r="AD183" s="575"/>
    </row>
    <row r="184" spans="1:30" ht="35.25" hidden="1" customHeight="1" thickTop="1" thickBot="1">
      <c r="A184" s="563">
        <v>15.4</v>
      </c>
      <c r="B184" s="564"/>
      <c r="C184" s="564"/>
      <c r="D184" s="564"/>
      <c r="E184" s="564"/>
      <c r="F184" s="577" t="s">
        <v>1313</v>
      </c>
      <c r="G184" s="578"/>
      <c r="H184" s="578"/>
      <c r="I184" s="567" t="str">
        <f t="shared" si="17"/>
        <v>No hay ejecución</v>
      </c>
      <c r="J184" s="568" t="str">
        <f t="shared" si="18"/>
        <v>NA</v>
      </c>
      <c r="K184" s="578"/>
      <c r="L184" s="575"/>
      <c r="M184" s="575"/>
      <c r="N184" s="567" t="str">
        <f t="shared" si="19"/>
        <v>No hay ejecución</v>
      </c>
      <c r="O184" s="568" t="str">
        <f t="shared" si="20"/>
        <v>NA</v>
      </c>
      <c r="P184" s="575"/>
      <c r="Q184" s="607"/>
      <c r="R184" s="607"/>
      <c r="S184" s="567" t="str">
        <f t="shared" si="15"/>
        <v>No hay ejecución</v>
      </c>
      <c r="T184" s="568" t="str">
        <f t="shared" si="16"/>
        <v>NA</v>
      </c>
      <c r="U184" s="575"/>
      <c r="V184" s="575"/>
      <c r="W184" s="575"/>
      <c r="X184" s="576"/>
      <c r="Y184" s="576" t="str">
        <f t="shared" si="21"/>
        <v>En riesgo cumplimiento</v>
      </c>
      <c r="Z184" s="575"/>
      <c r="AA184" s="575"/>
      <c r="AB184" s="575"/>
      <c r="AC184" s="575"/>
      <c r="AD184" s="575"/>
    </row>
    <row r="185" spans="1:30" ht="35.25" hidden="1" customHeight="1" thickTop="1" thickBot="1">
      <c r="A185" s="563">
        <v>15.4</v>
      </c>
      <c r="B185" s="564"/>
      <c r="C185" s="564"/>
      <c r="D185" s="564"/>
      <c r="E185" s="564"/>
      <c r="F185" s="577" t="s">
        <v>1313</v>
      </c>
      <c r="G185" s="578"/>
      <c r="H185" s="578"/>
      <c r="I185" s="567" t="str">
        <f t="shared" si="17"/>
        <v>No hay ejecución</v>
      </c>
      <c r="J185" s="568" t="str">
        <f t="shared" si="18"/>
        <v>NA</v>
      </c>
      <c r="K185" s="578"/>
      <c r="L185" s="575"/>
      <c r="M185" s="575"/>
      <c r="N185" s="567" t="str">
        <f t="shared" si="19"/>
        <v>No hay ejecución</v>
      </c>
      <c r="O185" s="568" t="str">
        <f t="shared" si="20"/>
        <v>NA</v>
      </c>
      <c r="P185" s="575"/>
      <c r="Q185" s="607"/>
      <c r="R185" s="607"/>
      <c r="S185" s="567" t="str">
        <f t="shared" si="15"/>
        <v>No hay ejecución</v>
      </c>
      <c r="T185" s="568" t="str">
        <f t="shared" si="16"/>
        <v>NA</v>
      </c>
      <c r="U185" s="575"/>
      <c r="V185" s="575"/>
      <c r="W185" s="575"/>
      <c r="X185" s="576"/>
      <c r="Y185" s="576" t="str">
        <f t="shared" si="21"/>
        <v>En riesgo cumplimiento</v>
      </c>
      <c r="Z185" s="575"/>
      <c r="AA185" s="575"/>
      <c r="AB185" s="575"/>
      <c r="AC185" s="575"/>
      <c r="AD185" s="575"/>
    </row>
    <row r="186" spans="1:30" ht="35.25" hidden="1" customHeight="1" thickTop="1" thickBot="1">
      <c r="A186" s="563">
        <v>15.4</v>
      </c>
      <c r="B186" s="564"/>
      <c r="C186" s="564"/>
      <c r="D186" s="564"/>
      <c r="E186" s="564"/>
      <c r="F186" s="577" t="s">
        <v>1313</v>
      </c>
      <c r="G186" s="578"/>
      <c r="H186" s="578"/>
      <c r="I186" s="567" t="str">
        <f t="shared" si="17"/>
        <v>No hay ejecución</v>
      </c>
      <c r="J186" s="568" t="str">
        <f t="shared" si="18"/>
        <v>NA</v>
      </c>
      <c r="K186" s="578"/>
      <c r="L186" s="575"/>
      <c r="M186" s="575"/>
      <c r="N186" s="567" t="str">
        <f t="shared" si="19"/>
        <v>No hay ejecución</v>
      </c>
      <c r="O186" s="568" t="str">
        <f t="shared" si="20"/>
        <v>NA</v>
      </c>
      <c r="P186" s="575"/>
      <c r="Q186" s="607"/>
      <c r="R186" s="607"/>
      <c r="S186" s="567" t="str">
        <f t="shared" si="15"/>
        <v>No hay ejecución</v>
      </c>
      <c r="T186" s="568" t="str">
        <f t="shared" si="16"/>
        <v>NA</v>
      </c>
      <c r="U186" s="575"/>
      <c r="V186" s="575"/>
      <c r="W186" s="575"/>
      <c r="X186" s="576"/>
      <c r="Y186" s="576" t="str">
        <f t="shared" si="21"/>
        <v>En riesgo cumplimiento</v>
      </c>
      <c r="Z186" s="575"/>
      <c r="AA186" s="575"/>
      <c r="AB186" s="575"/>
      <c r="AC186" s="575"/>
      <c r="AD186" s="575"/>
    </row>
    <row r="187" spans="1:30" ht="35.25" hidden="1" customHeight="1" thickTop="1" thickBot="1">
      <c r="A187" s="563">
        <v>15.5</v>
      </c>
      <c r="B187" s="564"/>
      <c r="C187" s="564"/>
      <c r="D187" s="564"/>
      <c r="E187" s="564"/>
      <c r="F187" s="577" t="s">
        <v>1314</v>
      </c>
      <c r="G187" s="578">
        <v>15</v>
      </c>
      <c r="H187" s="578">
        <v>9</v>
      </c>
      <c r="I187" s="567">
        <f t="shared" si="17"/>
        <v>0.6</v>
      </c>
      <c r="J187" s="568" t="str">
        <f t="shared" si="18"/>
        <v>Atraso Leve</v>
      </c>
      <c r="K187" s="578"/>
      <c r="L187" s="575">
        <v>24</v>
      </c>
      <c r="M187" s="575">
        <v>12</v>
      </c>
      <c r="N187" s="567">
        <f t="shared" si="19"/>
        <v>0.5</v>
      </c>
      <c r="O187" s="568" t="str">
        <f t="shared" si="20"/>
        <v>En riesgo cumplimiento</v>
      </c>
      <c r="P187" s="575"/>
      <c r="Q187" s="607"/>
      <c r="R187" s="607"/>
      <c r="S187" s="567" t="str">
        <f t="shared" si="15"/>
        <v>No hay ejecución</v>
      </c>
      <c r="T187" s="568" t="str">
        <f t="shared" si="16"/>
        <v>NA</v>
      </c>
      <c r="U187" s="575"/>
      <c r="V187" s="575"/>
      <c r="W187" s="575"/>
      <c r="X187" s="576"/>
      <c r="Y187" s="576" t="str">
        <f t="shared" si="21"/>
        <v>En riesgo cumplimiento</v>
      </c>
      <c r="Z187" s="575"/>
      <c r="AA187" s="575"/>
      <c r="AB187" s="575"/>
      <c r="AC187" s="575"/>
      <c r="AD187" s="575"/>
    </row>
    <row r="188" spans="1:30" ht="35.25" hidden="1" customHeight="1" thickTop="1" thickBot="1">
      <c r="A188" s="563">
        <v>15.5</v>
      </c>
      <c r="B188" s="564"/>
      <c r="C188" s="564"/>
      <c r="D188" s="564"/>
      <c r="E188" s="564"/>
      <c r="F188" s="577" t="s">
        <v>1314</v>
      </c>
      <c r="G188" s="578"/>
      <c r="H188" s="578"/>
      <c r="I188" s="567" t="str">
        <f t="shared" si="17"/>
        <v>No hay ejecución</v>
      </c>
      <c r="J188" s="568" t="str">
        <f t="shared" si="18"/>
        <v>NA</v>
      </c>
      <c r="K188" s="578"/>
      <c r="L188" s="575"/>
      <c r="M188" s="575"/>
      <c r="N188" s="567" t="str">
        <f t="shared" si="19"/>
        <v>No hay ejecución</v>
      </c>
      <c r="O188" s="568" t="str">
        <f t="shared" si="20"/>
        <v>NA</v>
      </c>
      <c r="P188" s="575"/>
      <c r="Q188" s="607">
        <v>12</v>
      </c>
      <c r="R188" s="607">
        <v>10</v>
      </c>
      <c r="S188" s="567">
        <f t="shared" si="15"/>
        <v>0.83333333333333337</v>
      </c>
      <c r="T188" s="568" t="str">
        <f t="shared" si="16"/>
        <v>Atraso Leve</v>
      </c>
      <c r="U188" s="575"/>
      <c r="V188" s="575"/>
      <c r="W188" s="575"/>
      <c r="X188" s="576"/>
      <c r="Y188" s="576" t="str">
        <f t="shared" si="21"/>
        <v>En riesgo cumplimiento</v>
      </c>
      <c r="Z188" s="575"/>
      <c r="AA188" s="575"/>
      <c r="AB188" s="575"/>
      <c r="AC188" s="575"/>
      <c r="AD188" s="575"/>
    </row>
    <row r="189" spans="1:30" ht="35.25" hidden="1" customHeight="1" thickTop="1" thickBot="1">
      <c r="A189" s="563">
        <v>15.5</v>
      </c>
      <c r="B189" s="564"/>
      <c r="C189" s="564"/>
      <c r="D189" s="564"/>
      <c r="E189" s="564"/>
      <c r="F189" s="577" t="s">
        <v>1314</v>
      </c>
      <c r="G189" s="578"/>
      <c r="H189" s="578"/>
      <c r="I189" s="567" t="str">
        <f t="shared" si="17"/>
        <v>No hay ejecución</v>
      </c>
      <c r="J189" s="568" t="str">
        <f t="shared" si="18"/>
        <v>NA</v>
      </c>
      <c r="K189" s="578"/>
      <c r="L189" s="575"/>
      <c r="M189" s="575"/>
      <c r="N189" s="567" t="str">
        <f t="shared" si="19"/>
        <v>No hay ejecución</v>
      </c>
      <c r="O189" s="568" t="str">
        <f t="shared" si="20"/>
        <v>NA</v>
      </c>
      <c r="P189" s="575"/>
      <c r="Q189" s="607"/>
      <c r="R189" s="607"/>
      <c r="S189" s="567" t="str">
        <f t="shared" si="15"/>
        <v>No hay ejecución</v>
      </c>
      <c r="T189" s="568" t="str">
        <f t="shared" si="16"/>
        <v>NA</v>
      </c>
      <c r="U189" s="575"/>
      <c r="V189" s="575"/>
      <c r="W189" s="575"/>
      <c r="X189" s="576"/>
      <c r="Y189" s="576" t="str">
        <f t="shared" si="21"/>
        <v>En riesgo cumplimiento</v>
      </c>
      <c r="Z189" s="575"/>
      <c r="AA189" s="575"/>
      <c r="AB189" s="575"/>
      <c r="AC189" s="575"/>
      <c r="AD189" s="575"/>
    </row>
    <row r="190" spans="1:30" ht="35.25" hidden="1" customHeight="1" thickTop="1" thickBot="1">
      <c r="A190" s="563">
        <v>15.5</v>
      </c>
      <c r="B190" s="564"/>
      <c r="C190" s="564"/>
      <c r="D190" s="564"/>
      <c r="E190" s="564"/>
      <c r="F190" s="577" t="s">
        <v>1314</v>
      </c>
      <c r="G190" s="578"/>
      <c r="H190" s="578"/>
      <c r="I190" s="567" t="str">
        <f t="shared" si="17"/>
        <v>No hay ejecución</v>
      </c>
      <c r="J190" s="568" t="str">
        <f t="shared" si="18"/>
        <v>NA</v>
      </c>
      <c r="K190" s="578"/>
      <c r="L190" s="575"/>
      <c r="M190" s="575"/>
      <c r="N190" s="567" t="str">
        <f t="shared" si="19"/>
        <v>No hay ejecución</v>
      </c>
      <c r="O190" s="568" t="str">
        <f t="shared" si="20"/>
        <v>NA</v>
      </c>
      <c r="P190" s="575"/>
      <c r="Q190" s="607"/>
      <c r="R190" s="607"/>
      <c r="S190" s="567" t="str">
        <f t="shared" si="15"/>
        <v>No hay ejecución</v>
      </c>
      <c r="T190" s="568" t="str">
        <f t="shared" si="16"/>
        <v>NA</v>
      </c>
      <c r="U190" s="575"/>
      <c r="V190" s="575"/>
      <c r="W190" s="575"/>
      <c r="X190" s="576"/>
      <c r="Y190" s="576" t="str">
        <f t="shared" si="21"/>
        <v>En riesgo cumplimiento</v>
      </c>
      <c r="Z190" s="575"/>
      <c r="AA190" s="575"/>
      <c r="AB190" s="575"/>
      <c r="AC190" s="575"/>
      <c r="AD190" s="575"/>
    </row>
    <row r="191" spans="1:30" ht="35.25" hidden="1" customHeight="1" thickTop="1" thickBot="1">
      <c r="A191" s="563">
        <v>15.6</v>
      </c>
      <c r="B191" s="564"/>
      <c r="C191" s="564"/>
      <c r="D191" s="564"/>
      <c r="E191" s="564"/>
      <c r="F191" s="577" t="s">
        <v>1315</v>
      </c>
      <c r="G191" s="578"/>
      <c r="H191" s="578"/>
      <c r="I191" s="567" t="str">
        <f t="shared" si="17"/>
        <v>No hay ejecución</v>
      </c>
      <c r="J191" s="568" t="str">
        <f t="shared" si="18"/>
        <v>NA</v>
      </c>
      <c r="K191" s="578"/>
      <c r="L191" s="575"/>
      <c r="M191" s="575"/>
      <c r="N191" s="567" t="str">
        <f t="shared" si="19"/>
        <v>No hay ejecución</v>
      </c>
      <c r="O191" s="568" t="str">
        <f t="shared" si="20"/>
        <v>NA</v>
      </c>
      <c r="P191" s="575"/>
      <c r="Q191" s="607"/>
      <c r="R191" s="607"/>
      <c r="S191" s="567" t="str">
        <f t="shared" si="15"/>
        <v>No hay ejecución</v>
      </c>
      <c r="T191" s="568" t="str">
        <f t="shared" si="16"/>
        <v>NA</v>
      </c>
      <c r="U191" s="575"/>
      <c r="V191" s="575"/>
      <c r="W191" s="575"/>
      <c r="X191" s="576"/>
      <c r="Y191" s="576" t="str">
        <f t="shared" si="21"/>
        <v>En riesgo cumplimiento</v>
      </c>
      <c r="Z191" s="575"/>
      <c r="AA191" s="575"/>
      <c r="AB191" s="575"/>
      <c r="AC191" s="575"/>
      <c r="AD191" s="575"/>
    </row>
    <row r="192" spans="1:30" ht="35.25" hidden="1" customHeight="1" thickTop="1" thickBot="1">
      <c r="A192" s="563">
        <v>15.6</v>
      </c>
      <c r="B192" s="564"/>
      <c r="C192" s="564"/>
      <c r="D192" s="564"/>
      <c r="E192" s="564"/>
      <c r="F192" s="577" t="s">
        <v>1315</v>
      </c>
      <c r="G192" s="578"/>
      <c r="H192" s="578"/>
      <c r="I192" s="567" t="str">
        <f t="shared" si="17"/>
        <v>No hay ejecución</v>
      </c>
      <c r="J192" s="568" t="str">
        <f t="shared" si="18"/>
        <v>NA</v>
      </c>
      <c r="K192" s="578"/>
      <c r="L192" s="575"/>
      <c r="M192" s="575"/>
      <c r="N192" s="567" t="str">
        <f t="shared" si="19"/>
        <v>No hay ejecución</v>
      </c>
      <c r="O192" s="568" t="str">
        <f t="shared" si="20"/>
        <v>NA</v>
      </c>
      <c r="P192" s="575"/>
      <c r="Q192" s="607"/>
      <c r="R192" s="607"/>
      <c r="S192" s="567" t="str">
        <f t="shared" si="15"/>
        <v>No hay ejecución</v>
      </c>
      <c r="T192" s="568" t="str">
        <f t="shared" si="16"/>
        <v>NA</v>
      </c>
      <c r="U192" s="575"/>
      <c r="V192" s="575"/>
      <c r="W192" s="575"/>
      <c r="X192" s="576"/>
      <c r="Y192" s="576" t="str">
        <f t="shared" si="21"/>
        <v>En riesgo cumplimiento</v>
      </c>
      <c r="Z192" s="575"/>
      <c r="AA192" s="575"/>
      <c r="AB192" s="575"/>
      <c r="AC192" s="575"/>
      <c r="AD192" s="575"/>
    </row>
    <row r="193" spans="1:30" ht="35.25" hidden="1" customHeight="1" thickTop="1" thickBot="1">
      <c r="A193" s="563">
        <v>15.7</v>
      </c>
      <c r="B193" s="564"/>
      <c r="C193" s="564"/>
      <c r="D193" s="564"/>
      <c r="E193" s="564"/>
      <c r="F193" s="587" t="s">
        <v>1316</v>
      </c>
      <c r="G193" s="588">
        <v>1</v>
      </c>
      <c r="H193" s="588">
        <v>1</v>
      </c>
      <c r="I193" s="567">
        <f t="shared" si="17"/>
        <v>1</v>
      </c>
      <c r="J193" s="568" t="str">
        <f t="shared" si="18"/>
        <v>De acuerdo con lo programado</v>
      </c>
      <c r="K193" s="588"/>
      <c r="L193" s="575"/>
      <c r="M193" s="575"/>
      <c r="N193" s="567" t="str">
        <f t="shared" si="19"/>
        <v>No hay ejecución</v>
      </c>
      <c r="O193" s="568" t="str">
        <f t="shared" si="20"/>
        <v>NA</v>
      </c>
      <c r="P193" s="575"/>
      <c r="Q193" s="607"/>
      <c r="R193" s="607"/>
      <c r="S193" s="567" t="str">
        <f t="shared" si="15"/>
        <v>No hay ejecución</v>
      </c>
      <c r="T193" s="568" t="str">
        <f t="shared" si="16"/>
        <v>NA</v>
      </c>
      <c r="U193" s="575"/>
      <c r="V193" s="575"/>
      <c r="W193" s="575"/>
      <c r="X193" s="576"/>
      <c r="Y193" s="576" t="str">
        <f t="shared" si="21"/>
        <v>En riesgo cumplimiento</v>
      </c>
      <c r="Z193" s="575"/>
      <c r="AA193" s="575"/>
      <c r="AB193" s="575"/>
      <c r="AC193" s="575"/>
      <c r="AD193" s="575"/>
    </row>
    <row r="194" spans="1:30" ht="35.25" hidden="1" customHeight="1" thickTop="1" thickBot="1">
      <c r="A194" s="563">
        <v>15.7</v>
      </c>
      <c r="B194" s="564"/>
      <c r="C194" s="564"/>
      <c r="D194" s="564"/>
      <c r="E194" s="564"/>
      <c r="F194" s="587" t="s">
        <v>1316</v>
      </c>
      <c r="G194" s="588"/>
      <c r="H194" s="588"/>
      <c r="I194" s="567" t="str">
        <f t="shared" si="17"/>
        <v>No hay ejecución</v>
      </c>
      <c r="J194" s="568" t="str">
        <f t="shared" si="18"/>
        <v>NA</v>
      </c>
      <c r="K194" s="588"/>
      <c r="L194" s="575"/>
      <c r="M194" s="575"/>
      <c r="N194" s="567" t="str">
        <f t="shared" si="19"/>
        <v>No hay ejecución</v>
      </c>
      <c r="O194" s="568" t="str">
        <f t="shared" si="20"/>
        <v>NA</v>
      </c>
      <c r="P194" s="575"/>
      <c r="Q194" s="607"/>
      <c r="R194" s="607"/>
      <c r="S194" s="567" t="str">
        <f t="shared" si="15"/>
        <v>No hay ejecución</v>
      </c>
      <c r="T194" s="568" t="str">
        <f t="shared" si="16"/>
        <v>NA</v>
      </c>
      <c r="U194" s="575"/>
      <c r="V194" s="575"/>
      <c r="W194" s="575"/>
      <c r="X194" s="576"/>
      <c r="Y194" s="576" t="str">
        <f t="shared" si="21"/>
        <v>En riesgo cumplimiento</v>
      </c>
      <c r="Z194" s="575"/>
      <c r="AA194" s="575"/>
      <c r="AB194" s="575"/>
      <c r="AC194" s="575"/>
      <c r="AD194" s="575"/>
    </row>
    <row r="195" spans="1:30" ht="35.25" hidden="1" customHeight="1" thickTop="1" thickBot="1">
      <c r="A195" s="563">
        <v>15.7</v>
      </c>
      <c r="B195" s="564"/>
      <c r="C195" s="564"/>
      <c r="D195" s="564"/>
      <c r="E195" s="564"/>
      <c r="F195" s="587" t="s">
        <v>1316</v>
      </c>
      <c r="G195" s="588"/>
      <c r="H195" s="588"/>
      <c r="I195" s="567" t="str">
        <f t="shared" si="17"/>
        <v>No hay ejecución</v>
      </c>
      <c r="J195" s="568" t="str">
        <f t="shared" si="18"/>
        <v>NA</v>
      </c>
      <c r="K195" s="588"/>
      <c r="L195" s="575"/>
      <c r="M195" s="575"/>
      <c r="N195" s="567" t="str">
        <f t="shared" si="19"/>
        <v>No hay ejecución</v>
      </c>
      <c r="O195" s="568" t="str">
        <f t="shared" si="20"/>
        <v>NA</v>
      </c>
      <c r="P195" s="575"/>
      <c r="Q195" s="607"/>
      <c r="R195" s="607"/>
      <c r="S195" s="567" t="str">
        <f t="shared" si="15"/>
        <v>No hay ejecución</v>
      </c>
      <c r="T195" s="568" t="str">
        <f t="shared" si="16"/>
        <v>NA</v>
      </c>
      <c r="U195" s="575"/>
      <c r="V195" s="575"/>
      <c r="W195" s="575"/>
      <c r="X195" s="576"/>
      <c r="Y195" s="576" t="str">
        <f t="shared" si="21"/>
        <v>En riesgo cumplimiento</v>
      </c>
      <c r="Z195" s="575"/>
      <c r="AA195" s="575"/>
      <c r="AB195" s="575"/>
      <c r="AC195" s="575"/>
      <c r="AD195" s="575"/>
    </row>
    <row r="196" spans="1:30" ht="35.25" hidden="1" customHeight="1" thickTop="1" thickBot="1">
      <c r="A196" s="563">
        <v>15.7</v>
      </c>
      <c r="B196" s="564"/>
      <c r="C196" s="564"/>
      <c r="D196" s="564"/>
      <c r="E196" s="564"/>
      <c r="F196" s="587" t="s">
        <v>1316</v>
      </c>
      <c r="G196" s="588"/>
      <c r="H196" s="588"/>
      <c r="I196" s="567" t="str">
        <f t="shared" si="17"/>
        <v>No hay ejecución</v>
      </c>
      <c r="J196" s="568" t="str">
        <f t="shared" si="18"/>
        <v>NA</v>
      </c>
      <c r="K196" s="588"/>
      <c r="L196" s="575"/>
      <c r="M196" s="575"/>
      <c r="N196" s="567" t="str">
        <f t="shared" si="19"/>
        <v>No hay ejecución</v>
      </c>
      <c r="O196" s="568" t="str">
        <f t="shared" si="20"/>
        <v>NA</v>
      </c>
      <c r="P196" s="575"/>
      <c r="Q196" s="607"/>
      <c r="R196" s="607"/>
      <c r="S196" s="567" t="str">
        <f t="shared" si="15"/>
        <v>No hay ejecución</v>
      </c>
      <c r="T196" s="568" t="str">
        <f t="shared" si="16"/>
        <v>NA</v>
      </c>
      <c r="U196" s="575"/>
      <c r="V196" s="575"/>
      <c r="W196" s="575"/>
      <c r="X196" s="576"/>
      <c r="Y196" s="576" t="str">
        <f t="shared" si="21"/>
        <v>En riesgo cumplimiento</v>
      </c>
      <c r="Z196" s="575"/>
      <c r="AA196" s="575"/>
      <c r="AB196" s="575"/>
      <c r="AC196" s="575"/>
      <c r="AD196" s="575"/>
    </row>
    <row r="197" spans="1:30" ht="35.25" hidden="1" customHeight="1" thickTop="1" thickBot="1">
      <c r="A197" s="563">
        <v>15.7</v>
      </c>
      <c r="B197" s="564"/>
      <c r="C197" s="564"/>
      <c r="D197" s="564"/>
      <c r="E197" s="564"/>
      <c r="F197" s="587" t="s">
        <v>1316</v>
      </c>
      <c r="G197" s="588"/>
      <c r="H197" s="588"/>
      <c r="I197" s="567" t="str">
        <f t="shared" si="17"/>
        <v>No hay ejecución</v>
      </c>
      <c r="J197" s="568" t="str">
        <f t="shared" si="18"/>
        <v>NA</v>
      </c>
      <c r="K197" s="588"/>
      <c r="L197" s="575"/>
      <c r="M197" s="575"/>
      <c r="N197" s="567" t="str">
        <f t="shared" si="19"/>
        <v>No hay ejecución</v>
      </c>
      <c r="O197" s="568" t="str">
        <f t="shared" si="20"/>
        <v>NA</v>
      </c>
      <c r="P197" s="575"/>
      <c r="Q197" s="607"/>
      <c r="R197" s="607"/>
      <c r="S197" s="567" t="str">
        <f t="shared" si="15"/>
        <v>No hay ejecución</v>
      </c>
      <c r="T197" s="568" t="str">
        <f t="shared" si="16"/>
        <v>NA</v>
      </c>
      <c r="U197" s="575"/>
      <c r="V197" s="575"/>
      <c r="W197" s="575"/>
      <c r="X197" s="576"/>
      <c r="Y197" s="576" t="str">
        <f t="shared" si="21"/>
        <v>En riesgo cumplimiento</v>
      </c>
      <c r="Z197" s="575"/>
      <c r="AA197" s="575"/>
      <c r="AB197" s="575"/>
      <c r="AC197" s="575"/>
      <c r="AD197" s="575"/>
    </row>
    <row r="198" spans="1:30" ht="35.25" hidden="1" customHeight="1" thickTop="1" thickBot="1">
      <c r="A198" s="563">
        <v>15.7</v>
      </c>
      <c r="B198" s="564"/>
      <c r="C198" s="564"/>
      <c r="D198" s="564"/>
      <c r="E198" s="564"/>
      <c r="F198" s="587" t="s">
        <v>1316</v>
      </c>
      <c r="G198" s="588"/>
      <c r="H198" s="588"/>
      <c r="I198" s="567" t="str">
        <f t="shared" si="17"/>
        <v>No hay ejecución</v>
      </c>
      <c r="J198" s="568" t="str">
        <f t="shared" si="18"/>
        <v>NA</v>
      </c>
      <c r="K198" s="588"/>
      <c r="L198" s="575"/>
      <c r="M198" s="575"/>
      <c r="N198" s="567" t="str">
        <f t="shared" si="19"/>
        <v>No hay ejecución</v>
      </c>
      <c r="O198" s="568" t="str">
        <f t="shared" si="20"/>
        <v>NA</v>
      </c>
      <c r="P198" s="575"/>
      <c r="Q198" s="607"/>
      <c r="R198" s="607"/>
      <c r="S198" s="567" t="str">
        <f t="shared" si="15"/>
        <v>No hay ejecución</v>
      </c>
      <c r="T198" s="568" t="str">
        <f t="shared" si="16"/>
        <v>NA</v>
      </c>
      <c r="U198" s="575"/>
      <c r="V198" s="575"/>
      <c r="W198" s="575"/>
      <c r="X198" s="576"/>
      <c r="Y198" s="576" t="str">
        <f t="shared" si="21"/>
        <v>En riesgo cumplimiento</v>
      </c>
      <c r="Z198" s="575"/>
      <c r="AA198" s="575"/>
      <c r="AB198" s="575"/>
      <c r="AC198" s="575"/>
      <c r="AD198" s="575"/>
    </row>
    <row r="199" spans="1:30" ht="35.25" hidden="1" customHeight="1" thickTop="1" thickBot="1">
      <c r="A199" s="563">
        <v>16</v>
      </c>
      <c r="B199" s="564"/>
      <c r="C199" s="564"/>
      <c r="D199" s="564"/>
      <c r="E199" s="564"/>
      <c r="F199" s="565" t="s">
        <v>1317</v>
      </c>
      <c r="G199" s="569"/>
      <c r="H199" s="569"/>
      <c r="I199" s="567" t="str">
        <f t="shared" si="17"/>
        <v>No hay ejecución</v>
      </c>
      <c r="J199" s="568" t="str">
        <f t="shared" si="18"/>
        <v>NA</v>
      </c>
      <c r="K199" s="569"/>
      <c r="L199" s="575"/>
      <c r="M199" s="575"/>
      <c r="N199" s="567" t="str">
        <f t="shared" si="19"/>
        <v>No hay ejecución</v>
      </c>
      <c r="O199" s="568" t="str">
        <f t="shared" si="20"/>
        <v>NA</v>
      </c>
      <c r="P199" s="575"/>
      <c r="Q199" s="607"/>
      <c r="R199" s="607"/>
      <c r="S199" s="567" t="str">
        <f t="shared" si="15"/>
        <v>No hay ejecución</v>
      </c>
      <c r="T199" s="568" t="str">
        <f t="shared" si="16"/>
        <v>NA</v>
      </c>
      <c r="U199" s="575"/>
      <c r="V199" s="575"/>
      <c r="W199" s="575"/>
      <c r="X199" s="576"/>
      <c r="Y199" s="576" t="str">
        <f t="shared" si="21"/>
        <v>En riesgo cumplimiento</v>
      </c>
      <c r="Z199" s="575"/>
      <c r="AA199" s="575"/>
      <c r="AB199" s="575"/>
      <c r="AC199" s="575"/>
      <c r="AD199" s="575"/>
    </row>
    <row r="200" spans="1:30" ht="35.25" hidden="1" customHeight="1" thickTop="1" thickBot="1">
      <c r="A200" s="563">
        <v>16.100000000000001</v>
      </c>
      <c r="B200" s="564"/>
      <c r="C200" s="564"/>
      <c r="D200" s="564"/>
      <c r="E200" s="564"/>
      <c r="F200" s="577" t="s">
        <v>1318</v>
      </c>
      <c r="G200" s="578">
        <v>3</v>
      </c>
      <c r="H200" s="578">
        <v>3</v>
      </c>
      <c r="I200" s="567">
        <f t="shared" si="17"/>
        <v>1</v>
      </c>
      <c r="J200" s="568" t="str">
        <f t="shared" si="18"/>
        <v>De acuerdo con lo programado</v>
      </c>
      <c r="K200" s="578"/>
      <c r="L200" s="575">
        <v>3</v>
      </c>
      <c r="M200" s="575">
        <v>3</v>
      </c>
      <c r="N200" s="567">
        <f t="shared" si="19"/>
        <v>1</v>
      </c>
      <c r="O200" s="568" t="str">
        <f t="shared" si="20"/>
        <v>De acuerdo con lo programado</v>
      </c>
      <c r="P200" s="575"/>
      <c r="Q200" s="607"/>
      <c r="R200" s="607"/>
      <c r="S200" s="567" t="str">
        <f t="shared" si="15"/>
        <v>No hay ejecución</v>
      </c>
      <c r="T200" s="568" t="str">
        <f t="shared" si="16"/>
        <v>NA</v>
      </c>
      <c r="U200" s="575"/>
      <c r="V200" s="575"/>
      <c r="W200" s="575"/>
      <c r="X200" s="576"/>
      <c r="Y200" s="576" t="str">
        <f t="shared" si="21"/>
        <v>En riesgo cumplimiento</v>
      </c>
      <c r="Z200" s="575"/>
      <c r="AA200" s="575"/>
      <c r="AB200" s="575"/>
      <c r="AC200" s="575"/>
      <c r="AD200" s="575"/>
    </row>
    <row r="201" spans="1:30" ht="35.25" hidden="1" customHeight="1" thickTop="1" thickBot="1">
      <c r="A201" s="563">
        <v>16.100000000000001</v>
      </c>
      <c r="B201" s="564"/>
      <c r="C201" s="564"/>
      <c r="D201" s="564"/>
      <c r="E201" s="564"/>
      <c r="F201" s="577" t="s">
        <v>1318</v>
      </c>
      <c r="G201" s="578"/>
      <c r="H201" s="578"/>
      <c r="I201" s="567" t="str">
        <f t="shared" si="17"/>
        <v>No hay ejecución</v>
      </c>
      <c r="J201" s="568" t="str">
        <f t="shared" si="18"/>
        <v>NA</v>
      </c>
      <c r="K201" s="578"/>
      <c r="L201" s="575"/>
      <c r="M201" s="575"/>
      <c r="N201" s="567" t="str">
        <f t="shared" si="19"/>
        <v>No hay ejecución</v>
      </c>
      <c r="O201" s="568" t="str">
        <f t="shared" si="20"/>
        <v>NA</v>
      </c>
      <c r="P201" s="575"/>
      <c r="Q201" s="607">
        <v>1</v>
      </c>
      <c r="R201" s="607">
        <v>1</v>
      </c>
      <c r="S201" s="567">
        <f t="shared" si="15"/>
        <v>1</v>
      </c>
      <c r="T201" s="568" t="str">
        <f t="shared" si="16"/>
        <v>De acuerdo con lo programado</v>
      </c>
      <c r="U201" s="575"/>
      <c r="V201" s="575"/>
      <c r="W201" s="575"/>
      <c r="X201" s="576"/>
      <c r="Y201" s="576" t="str">
        <f t="shared" si="21"/>
        <v>En riesgo cumplimiento</v>
      </c>
      <c r="Z201" s="575"/>
      <c r="AA201" s="575"/>
      <c r="AB201" s="575"/>
      <c r="AC201" s="575"/>
      <c r="AD201" s="575"/>
    </row>
    <row r="202" spans="1:30" ht="35.25" hidden="1" customHeight="1" thickTop="1" thickBot="1">
      <c r="A202" s="563">
        <v>16.2</v>
      </c>
      <c r="B202" s="564"/>
      <c r="C202" s="564"/>
      <c r="D202" s="564"/>
      <c r="E202" s="564"/>
      <c r="F202" s="577" t="s">
        <v>1319</v>
      </c>
      <c r="G202" s="578">
        <v>2</v>
      </c>
      <c r="H202" s="578">
        <v>0</v>
      </c>
      <c r="I202" s="567">
        <f t="shared" si="17"/>
        <v>0</v>
      </c>
      <c r="J202" s="568" t="str">
        <f t="shared" si="18"/>
        <v>En riesgo cumplimiento</v>
      </c>
      <c r="K202" s="578"/>
      <c r="L202" s="575">
        <v>3</v>
      </c>
      <c r="M202" s="575">
        <v>0</v>
      </c>
      <c r="N202" s="567">
        <f t="shared" si="19"/>
        <v>0</v>
      </c>
      <c r="O202" s="568" t="str">
        <f t="shared" si="20"/>
        <v>En riesgo cumplimiento</v>
      </c>
      <c r="P202" s="575"/>
      <c r="Q202" s="607"/>
      <c r="R202" s="607"/>
      <c r="S202" s="567" t="str">
        <f t="shared" si="15"/>
        <v>No hay ejecución</v>
      </c>
      <c r="T202" s="568" t="str">
        <f t="shared" si="16"/>
        <v>NA</v>
      </c>
      <c r="U202" s="575"/>
      <c r="V202" s="575"/>
      <c r="W202" s="575"/>
      <c r="X202" s="576"/>
      <c r="Y202" s="576" t="str">
        <f t="shared" si="21"/>
        <v>En riesgo cumplimiento</v>
      </c>
      <c r="Z202" s="575"/>
      <c r="AA202" s="575"/>
      <c r="AB202" s="575"/>
      <c r="AC202" s="575"/>
      <c r="AD202" s="575"/>
    </row>
    <row r="203" spans="1:30" ht="35.25" hidden="1" customHeight="1" thickTop="1" thickBot="1">
      <c r="A203" s="563">
        <v>16.2</v>
      </c>
      <c r="B203" s="564"/>
      <c r="C203" s="564"/>
      <c r="D203" s="564"/>
      <c r="E203" s="564"/>
      <c r="F203" s="577" t="s">
        <v>1319</v>
      </c>
      <c r="G203" s="578"/>
      <c r="H203" s="578"/>
      <c r="I203" s="567" t="str">
        <f t="shared" si="17"/>
        <v>No hay ejecución</v>
      </c>
      <c r="J203" s="568" t="str">
        <f t="shared" si="18"/>
        <v>NA</v>
      </c>
      <c r="K203" s="578"/>
      <c r="L203" s="575"/>
      <c r="M203" s="575"/>
      <c r="N203" s="567" t="str">
        <f t="shared" si="19"/>
        <v>No hay ejecución</v>
      </c>
      <c r="O203" s="568" t="str">
        <f t="shared" si="20"/>
        <v>NA</v>
      </c>
      <c r="P203" s="575"/>
      <c r="Q203" s="607">
        <v>3</v>
      </c>
      <c r="R203" s="607">
        <v>3</v>
      </c>
      <c r="S203" s="567">
        <f t="shared" si="15"/>
        <v>1</v>
      </c>
      <c r="T203" s="568" t="str">
        <f t="shared" si="16"/>
        <v>De acuerdo con lo programado</v>
      </c>
      <c r="U203" s="575"/>
      <c r="V203" s="575"/>
      <c r="W203" s="575"/>
      <c r="X203" s="576"/>
      <c r="Y203" s="576" t="str">
        <f t="shared" si="21"/>
        <v>En riesgo cumplimiento</v>
      </c>
      <c r="Z203" s="575"/>
      <c r="AA203" s="575"/>
      <c r="AB203" s="575"/>
      <c r="AC203" s="575"/>
      <c r="AD203" s="575"/>
    </row>
    <row r="204" spans="1:30" ht="35.25" hidden="1" customHeight="1" thickTop="1" thickBot="1">
      <c r="A204" s="563">
        <v>16.2</v>
      </c>
      <c r="B204" s="564"/>
      <c r="C204" s="564"/>
      <c r="D204" s="564"/>
      <c r="E204" s="564"/>
      <c r="F204" s="577" t="s">
        <v>1319</v>
      </c>
      <c r="G204" s="578"/>
      <c r="H204" s="578"/>
      <c r="I204" s="567" t="str">
        <f t="shared" si="17"/>
        <v>No hay ejecución</v>
      </c>
      <c r="J204" s="568" t="str">
        <f t="shared" si="18"/>
        <v>NA</v>
      </c>
      <c r="K204" s="578"/>
      <c r="L204" s="575"/>
      <c r="M204" s="575"/>
      <c r="N204" s="567" t="str">
        <f t="shared" si="19"/>
        <v>No hay ejecución</v>
      </c>
      <c r="O204" s="568" t="str">
        <f t="shared" si="20"/>
        <v>NA</v>
      </c>
      <c r="P204" s="575"/>
      <c r="Q204" s="607"/>
      <c r="R204" s="607"/>
      <c r="S204" s="567" t="str">
        <f t="shared" si="15"/>
        <v>No hay ejecución</v>
      </c>
      <c r="T204" s="568" t="str">
        <f t="shared" si="16"/>
        <v>NA</v>
      </c>
      <c r="U204" s="575"/>
      <c r="V204" s="575"/>
      <c r="W204" s="575"/>
      <c r="X204" s="576"/>
      <c r="Y204" s="576" t="str">
        <f t="shared" si="21"/>
        <v>En riesgo cumplimiento</v>
      </c>
      <c r="Z204" s="575"/>
      <c r="AA204" s="575"/>
      <c r="AB204" s="575"/>
      <c r="AC204" s="575"/>
      <c r="AD204" s="575"/>
    </row>
    <row r="205" spans="1:30" ht="35.25" hidden="1" customHeight="1" thickTop="1" thickBot="1">
      <c r="A205" s="563">
        <v>16.3</v>
      </c>
      <c r="B205" s="564"/>
      <c r="C205" s="564"/>
      <c r="D205" s="564"/>
      <c r="E205" s="564"/>
      <c r="F205" s="577" t="s">
        <v>1320</v>
      </c>
      <c r="G205" s="578"/>
      <c r="H205" s="578"/>
      <c r="I205" s="567" t="str">
        <f t="shared" si="17"/>
        <v>No hay ejecución</v>
      </c>
      <c r="J205" s="568" t="str">
        <f t="shared" si="18"/>
        <v>NA</v>
      </c>
      <c r="K205" s="578"/>
      <c r="L205" s="575">
        <v>0</v>
      </c>
      <c r="M205" s="575">
        <v>1</v>
      </c>
      <c r="N205" s="567" t="str">
        <f t="shared" si="19"/>
        <v>No hay Programación</v>
      </c>
      <c r="O205" s="568" t="str">
        <f t="shared" si="20"/>
        <v>De acuerdo con lo programado</v>
      </c>
      <c r="P205" s="575"/>
      <c r="Q205" s="607"/>
      <c r="R205" s="607"/>
      <c r="S205" s="567" t="str">
        <f t="shared" si="15"/>
        <v>No hay ejecución</v>
      </c>
      <c r="T205" s="568" t="str">
        <f t="shared" si="16"/>
        <v>NA</v>
      </c>
      <c r="U205" s="575"/>
      <c r="V205" s="575"/>
      <c r="W205" s="575"/>
      <c r="X205" s="576"/>
      <c r="Y205" s="576" t="str">
        <f t="shared" si="21"/>
        <v>En riesgo cumplimiento</v>
      </c>
      <c r="Z205" s="575"/>
      <c r="AA205" s="575"/>
      <c r="AB205" s="575"/>
      <c r="AC205" s="575"/>
      <c r="AD205" s="575"/>
    </row>
    <row r="206" spans="1:30" ht="35.25" hidden="1" customHeight="1" thickTop="1" thickBot="1">
      <c r="A206" s="563">
        <v>16.3</v>
      </c>
      <c r="B206" s="564"/>
      <c r="C206" s="564"/>
      <c r="D206" s="564"/>
      <c r="E206" s="564"/>
      <c r="F206" s="577" t="s">
        <v>1320</v>
      </c>
      <c r="G206" s="578"/>
      <c r="H206" s="578"/>
      <c r="I206" s="567" t="str">
        <f t="shared" si="17"/>
        <v>No hay ejecución</v>
      </c>
      <c r="J206" s="568" t="str">
        <f t="shared" si="18"/>
        <v>NA</v>
      </c>
      <c r="K206" s="578"/>
      <c r="L206" s="575"/>
      <c r="M206" s="575"/>
      <c r="N206" s="567" t="str">
        <f t="shared" si="19"/>
        <v>No hay ejecución</v>
      </c>
      <c r="O206" s="568" t="str">
        <f t="shared" si="20"/>
        <v>NA</v>
      </c>
      <c r="P206" s="575"/>
      <c r="Q206" s="607">
        <v>0</v>
      </c>
      <c r="R206" s="607">
        <v>1</v>
      </c>
      <c r="S206" s="567" t="str">
        <f t="shared" si="15"/>
        <v>No hay Programación</v>
      </c>
      <c r="T206" s="568" t="str">
        <f t="shared" si="16"/>
        <v>De acuerdo con lo programado</v>
      </c>
      <c r="U206" s="575"/>
      <c r="V206" s="575"/>
      <c r="W206" s="575"/>
      <c r="X206" s="576"/>
      <c r="Y206" s="576" t="str">
        <f t="shared" si="21"/>
        <v>En riesgo cumplimiento</v>
      </c>
      <c r="Z206" s="575"/>
      <c r="AA206" s="575"/>
      <c r="AB206" s="575"/>
      <c r="AC206" s="575"/>
      <c r="AD206" s="575"/>
    </row>
    <row r="207" spans="1:30" ht="35.25" hidden="1" customHeight="1" thickTop="1" thickBot="1">
      <c r="A207" s="563">
        <v>16.3</v>
      </c>
      <c r="B207" s="564"/>
      <c r="C207" s="564"/>
      <c r="D207" s="564"/>
      <c r="E207" s="564"/>
      <c r="F207" s="577" t="s">
        <v>1320</v>
      </c>
      <c r="G207" s="578"/>
      <c r="H207" s="578"/>
      <c r="I207" s="567" t="str">
        <f t="shared" ref="I207:I270" si="22">IF(H207="","No hay ejecución",IF(AND(G207=0),"No hay Programación", H207/G207))</f>
        <v>No hay ejecución</v>
      </c>
      <c r="J207" s="568" t="str">
        <f t="shared" ref="J207:J270" si="23">IF(I207="No hay ejecución","NA",IF(I207&gt;=90%,"De acuerdo con lo programado",IF(I207&gt;=51%,"Atraso Leve",IF(I207&lt;=50%,"En riesgo cumplimiento"))))</f>
        <v>NA</v>
      </c>
      <c r="K207" s="578"/>
      <c r="L207" s="575"/>
      <c r="M207" s="575"/>
      <c r="N207" s="567" t="str">
        <f t="shared" ref="N207:N270" si="24">IF(M207="","No hay ejecución",IF(AND(L207=0),"No hay Programación", M207/L207))</f>
        <v>No hay ejecución</v>
      </c>
      <c r="O207" s="568" t="str">
        <f t="shared" ref="O207:O270" si="25">IF(N207="No hay ejecución","NA",IF(N207&gt;=90%,"De acuerdo con lo programado",IF(N207&gt;=51%,"Atraso Leve",IF(N207&lt;=50%,"En riesgo cumplimiento"))))</f>
        <v>NA</v>
      </c>
      <c r="P207" s="575"/>
      <c r="Q207" s="607"/>
      <c r="R207" s="607"/>
      <c r="S207" s="567" t="str">
        <f t="shared" ref="S207:S270" si="26">IF(R207="","No hay ejecución",IF(AND(Q207=0),"No hay Programación", R207/Q207))</f>
        <v>No hay ejecución</v>
      </c>
      <c r="T207" s="568" t="str">
        <f t="shared" ref="T207:T270" si="27">IF(S207="No hay ejecución","NA",IF(S207&gt;=90%,"De acuerdo con lo programado",IF(S207&gt;=51%,"Atraso Leve",IF(S207&lt;=50%,"En riesgo cumplimiento"))))</f>
        <v>NA</v>
      </c>
      <c r="U207" s="575"/>
      <c r="V207" s="575"/>
      <c r="W207" s="575"/>
      <c r="X207" s="576"/>
      <c r="Y207" s="576" t="str">
        <f t="shared" ref="Y207:Y270" si="28">IF(X207="No hay ejecución","NA",IF(X207&gt;=90%,"De acuerdo con lo programado",IF(X207&gt;=51%,"Atraso Leve",IF(X207&lt;=50%,"En riesgo cumplimiento"))))</f>
        <v>En riesgo cumplimiento</v>
      </c>
      <c r="Z207" s="575"/>
      <c r="AA207" s="575"/>
      <c r="AB207" s="575"/>
      <c r="AC207" s="575"/>
      <c r="AD207" s="575"/>
    </row>
    <row r="208" spans="1:30" ht="35.25" hidden="1" customHeight="1" thickTop="1" thickBot="1">
      <c r="A208" s="563">
        <v>16.399999999999999</v>
      </c>
      <c r="B208" s="564"/>
      <c r="C208" s="564"/>
      <c r="D208" s="564"/>
      <c r="E208" s="564"/>
      <c r="F208" s="577" t="s">
        <v>1321</v>
      </c>
      <c r="G208" s="578"/>
      <c r="H208" s="578"/>
      <c r="I208" s="567" t="str">
        <f t="shared" si="22"/>
        <v>No hay ejecución</v>
      </c>
      <c r="J208" s="568" t="str">
        <f t="shared" si="23"/>
        <v>NA</v>
      </c>
      <c r="K208" s="578"/>
      <c r="L208" s="575"/>
      <c r="M208" s="575"/>
      <c r="N208" s="567" t="str">
        <f t="shared" si="24"/>
        <v>No hay ejecución</v>
      </c>
      <c r="O208" s="568" t="str">
        <f t="shared" si="25"/>
        <v>NA</v>
      </c>
      <c r="P208" s="575"/>
      <c r="Q208" s="607"/>
      <c r="R208" s="607"/>
      <c r="S208" s="567" t="str">
        <f t="shared" si="26"/>
        <v>No hay ejecución</v>
      </c>
      <c r="T208" s="568" t="str">
        <f t="shared" si="27"/>
        <v>NA</v>
      </c>
      <c r="U208" s="575"/>
      <c r="V208" s="575"/>
      <c r="W208" s="575"/>
      <c r="X208" s="576"/>
      <c r="Y208" s="576" t="str">
        <f t="shared" si="28"/>
        <v>En riesgo cumplimiento</v>
      </c>
      <c r="Z208" s="575"/>
      <c r="AA208" s="575"/>
      <c r="AB208" s="575"/>
      <c r="AC208" s="575"/>
      <c r="AD208" s="575"/>
    </row>
    <row r="209" spans="1:30" ht="35.25" hidden="1" customHeight="1" thickTop="1" thickBot="1">
      <c r="A209" s="563">
        <v>16.399999999999999</v>
      </c>
      <c r="B209" s="564"/>
      <c r="C209" s="564"/>
      <c r="D209" s="564"/>
      <c r="E209" s="564"/>
      <c r="F209" s="577" t="s">
        <v>1321</v>
      </c>
      <c r="G209" s="578"/>
      <c r="H209" s="578"/>
      <c r="I209" s="567" t="str">
        <f t="shared" si="22"/>
        <v>No hay ejecución</v>
      </c>
      <c r="J209" s="568" t="str">
        <f t="shared" si="23"/>
        <v>NA</v>
      </c>
      <c r="K209" s="578"/>
      <c r="L209" s="575"/>
      <c r="M209" s="575"/>
      <c r="N209" s="567" t="str">
        <f t="shared" si="24"/>
        <v>No hay ejecución</v>
      </c>
      <c r="O209" s="568" t="str">
        <f t="shared" si="25"/>
        <v>NA</v>
      </c>
      <c r="P209" s="575"/>
      <c r="Q209" s="607"/>
      <c r="R209" s="607"/>
      <c r="S209" s="567" t="str">
        <f t="shared" si="26"/>
        <v>No hay ejecución</v>
      </c>
      <c r="T209" s="568" t="str">
        <f t="shared" si="27"/>
        <v>NA</v>
      </c>
      <c r="U209" s="575"/>
      <c r="V209" s="575"/>
      <c r="W209" s="575"/>
      <c r="X209" s="576"/>
      <c r="Y209" s="576" t="str">
        <f t="shared" si="28"/>
        <v>En riesgo cumplimiento</v>
      </c>
      <c r="Z209" s="575"/>
      <c r="AA209" s="575"/>
      <c r="AB209" s="575"/>
      <c r="AC209" s="575"/>
      <c r="AD209" s="575"/>
    </row>
    <row r="210" spans="1:30" ht="35.25" hidden="1" customHeight="1" thickTop="1" thickBot="1">
      <c r="A210" s="563">
        <v>16.399999999999999</v>
      </c>
      <c r="B210" s="564"/>
      <c r="C210" s="564"/>
      <c r="D210" s="564"/>
      <c r="E210" s="564"/>
      <c r="F210" s="577" t="s">
        <v>1321</v>
      </c>
      <c r="G210" s="578"/>
      <c r="H210" s="578"/>
      <c r="I210" s="567" t="str">
        <f t="shared" si="22"/>
        <v>No hay ejecución</v>
      </c>
      <c r="J210" s="568" t="str">
        <f t="shared" si="23"/>
        <v>NA</v>
      </c>
      <c r="K210" s="578"/>
      <c r="L210" s="575"/>
      <c r="M210" s="575"/>
      <c r="N210" s="567" t="str">
        <f t="shared" si="24"/>
        <v>No hay ejecución</v>
      </c>
      <c r="O210" s="568" t="str">
        <f t="shared" si="25"/>
        <v>NA</v>
      </c>
      <c r="P210" s="575"/>
      <c r="Q210" s="607"/>
      <c r="R210" s="607"/>
      <c r="S210" s="567" t="str">
        <f t="shared" si="26"/>
        <v>No hay ejecución</v>
      </c>
      <c r="T210" s="568" t="str">
        <f t="shared" si="27"/>
        <v>NA</v>
      </c>
      <c r="U210" s="575"/>
      <c r="V210" s="575"/>
      <c r="W210" s="575"/>
      <c r="X210" s="576"/>
      <c r="Y210" s="576" t="str">
        <f t="shared" si="28"/>
        <v>En riesgo cumplimiento</v>
      </c>
      <c r="Z210" s="575"/>
      <c r="AA210" s="575"/>
      <c r="AB210" s="575"/>
      <c r="AC210" s="575"/>
      <c r="AD210" s="575"/>
    </row>
    <row r="211" spans="1:30" ht="35.25" hidden="1" customHeight="1" thickTop="1" thickBot="1">
      <c r="A211" s="563">
        <v>16.399999999999999</v>
      </c>
      <c r="B211" s="564"/>
      <c r="C211" s="564"/>
      <c r="D211" s="564"/>
      <c r="E211" s="564"/>
      <c r="F211" s="577" t="s">
        <v>1321</v>
      </c>
      <c r="G211" s="578"/>
      <c r="H211" s="578"/>
      <c r="I211" s="567" t="str">
        <f t="shared" si="22"/>
        <v>No hay ejecución</v>
      </c>
      <c r="J211" s="568" t="str">
        <f t="shared" si="23"/>
        <v>NA</v>
      </c>
      <c r="K211" s="578"/>
      <c r="L211" s="575"/>
      <c r="M211" s="575"/>
      <c r="N211" s="567" t="str">
        <f t="shared" si="24"/>
        <v>No hay ejecución</v>
      </c>
      <c r="O211" s="568" t="str">
        <f t="shared" si="25"/>
        <v>NA</v>
      </c>
      <c r="P211" s="575"/>
      <c r="Q211" s="607"/>
      <c r="R211" s="607"/>
      <c r="S211" s="567" t="str">
        <f t="shared" si="26"/>
        <v>No hay ejecución</v>
      </c>
      <c r="T211" s="568" t="str">
        <f t="shared" si="27"/>
        <v>NA</v>
      </c>
      <c r="U211" s="575"/>
      <c r="V211" s="575"/>
      <c r="W211" s="575"/>
      <c r="X211" s="576"/>
      <c r="Y211" s="576" t="str">
        <f t="shared" si="28"/>
        <v>En riesgo cumplimiento</v>
      </c>
      <c r="Z211" s="575"/>
      <c r="AA211" s="575"/>
      <c r="AB211" s="575"/>
      <c r="AC211" s="575"/>
      <c r="AD211" s="575"/>
    </row>
    <row r="212" spans="1:30" ht="35.25" hidden="1" customHeight="1" thickTop="1" thickBot="1">
      <c r="A212" s="563">
        <v>16.399999999999999</v>
      </c>
      <c r="B212" s="564"/>
      <c r="C212" s="564"/>
      <c r="D212" s="564"/>
      <c r="E212" s="564"/>
      <c r="F212" s="577" t="s">
        <v>1321</v>
      </c>
      <c r="G212" s="578"/>
      <c r="H212" s="578"/>
      <c r="I212" s="567" t="str">
        <f t="shared" si="22"/>
        <v>No hay ejecución</v>
      </c>
      <c r="J212" s="568" t="str">
        <f t="shared" si="23"/>
        <v>NA</v>
      </c>
      <c r="K212" s="578"/>
      <c r="L212" s="575"/>
      <c r="M212" s="575"/>
      <c r="N212" s="567" t="str">
        <f t="shared" si="24"/>
        <v>No hay ejecución</v>
      </c>
      <c r="O212" s="568" t="str">
        <f t="shared" si="25"/>
        <v>NA</v>
      </c>
      <c r="P212" s="575"/>
      <c r="Q212" s="607"/>
      <c r="R212" s="607"/>
      <c r="S212" s="567" t="str">
        <f t="shared" si="26"/>
        <v>No hay ejecución</v>
      </c>
      <c r="T212" s="568" t="str">
        <f t="shared" si="27"/>
        <v>NA</v>
      </c>
      <c r="U212" s="575"/>
      <c r="V212" s="575"/>
      <c r="W212" s="575"/>
      <c r="X212" s="576"/>
      <c r="Y212" s="576" t="str">
        <f t="shared" si="28"/>
        <v>En riesgo cumplimiento</v>
      </c>
      <c r="Z212" s="575"/>
      <c r="AA212" s="575"/>
      <c r="AB212" s="575"/>
      <c r="AC212" s="575"/>
      <c r="AD212" s="575"/>
    </row>
    <row r="213" spans="1:30" ht="35.25" hidden="1" customHeight="1" thickTop="1" thickBot="1">
      <c r="A213" s="563">
        <v>16.399999999999999</v>
      </c>
      <c r="B213" s="564"/>
      <c r="C213" s="564"/>
      <c r="D213" s="564"/>
      <c r="E213" s="564"/>
      <c r="F213" s="577" t="s">
        <v>1321</v>
      </c>
      <c r="G213" s="578"/>
      <c r="H213" s="578"/>
      <c r="I213" s="567" t="str">
        <f t="shared" si="22"/>
        <v>No hay ejecución</v>
      </c>
      <c r="J213" s="568" t="str">
        <f t="shared" si="23"/>
        <v>NA</v>
      </c>
      <c r="K213" s="578"/>
      <c r="L213" s="575"/>
      <c r="M213" s="575"/>
      <c r="N213" s="567" t="str">
        <f t="shared" si="24"/>
        <v>No hay ejecución</v>
      </c>
      <c r="O213" s="568" t="str">
        <f t="shared" si="25"/>
        <v>NA</v>
      </c>
      <c r="P213" s="575"/>
      <c r="Q213" s="607"/>
      <c r="R213" s="607"/>
      <c r="S213" s="567" t="str">
        <f t="shared" si="26"/>
        <v>No hay ejecución</v>
      </c>
      <c r="T213" s="568" t="str">
        <f t="shared" si="27"/>
        <v>NA</v>
      </c>
      <c r="U213" s="575"/>
      <c r="V213" s="575"/>
      <c r="W213" s="575"/>
      <c r="X213" s="576"/>
      <c r="Y213" s="576" t="str">
        <f t="shared" si="28"/>
        <v>En riesgo cumplimiento</v>
      </c>
      <c r="Z213" s="575"/>
      <c r="AA213" s="575"/>
      <c r="AB213" s="575"/>
      <c r="AC213" s="575"/>
      <c r="AD213" s="575"/>
    </row>
    <row r="214" spans="1:30" ht="35.25" hidden="1" customHeight="1" thickTop="1" thickBot="1">
      <c r="A214" s="563">
        <v>16.5</v>
      </c>
      <c r="B214" s="564"/>
      <c r="C214" s="564"/>
      <c r="D214" s="564"/>
      <c r="E214" s="564"/>
      <c r="F214" s="577" t="s">
        <v>1322</v>
      </c>
      <c r="G214" s="578"/>
      <c r="H214" s="578"/>
      <c r="I214" s="567" t="str">
        <f t="shared" si="22"/>
        <v>No hay ejecución</v>
      </c>
      <c r="J214" s="568" t="str">
        <f t="shared" si="23"/>
        <v>NA</v>
      </c>
      <c r="K214" s="578"/>
      <c r="L214" s="575"/>
      <c r="M214" s="575"/>
      <c r="N214" s="567" t="str">
        <f t="shared" si="24"/>
        <v>No hay ejecución</v>
      </c>
      <c r="O214" s="568" t="str">
        <f t="shared" si="25"/>
        <v>NA</v>
      </c>
      <c r="P214" s="575"/>
      <c r="Q214" s="607"/>
      <c r="R214" s="607"/>
      <c r="S214" s="567" t="str">
        <f t="shared" si="26"/>
        <v>No hay ejecución</v>
      </c>
      <c r="T214" s="568" t="str">
        <f t="shared" si="27"/>
        <v>NA</v>
      </c>
      <c r="U214" s="575"/>
      <c r="V214" s="575"/>
      <c r="W214" s="575"/>
      <c r="X214" s="576"/>
      <c r="Y214" s="576" t="str">
        <f t="shared" si="28"/>
        <v>En riesgo cumplimiento</v>
      </c>
      <c r="Z214" s="575"/>
      <c r="AA214" s="575"/>
      <c r="AB214" s="575"/>
      <c r="AC214" s="575"/>
      <c r="AD214" s="575"/>
    </row>
    <row r="215" spans="1:30" ht="35.25" hidden="1" customHeight="1" thickTop="1" thickBot="1">
      <c r="A215" s="563">
        <v>16.5</v>
      </c>
      <c r="B215" s="564"/>
      <c r="C215" s="564"/>
      <c r="D215" s="564"/>
      <c r="E215" s="564"/>
      <c r="F215" s="577" t="s">
        <v>1322</v>
      </c>
      <c r="G215" s="578"/>
      <c r="H215" s="578"/>
      <c r="I215" s="567" t="str">
        <f t="shared" si="22"/>
        <v>No hay ejecución</v>
      </c>
      <c r="J215" s="568" t="str">
        <f t="shared" si="23"/>
        <v>NA</v>
      </c>
      <c r="K215" s="578"/>
      <c r="L215" s="575"/>
      <c r="M215" s="575"/>
      <c r="N215" s="567" t="str">
        <f t="shared" si="24"/>
        <v>No hay ejecución</v>
      </c>
      <c r="O215" s="568" t="str">
        <f t="shared" si="25"/>
        <v>NA</v>
      </c>
      <c r="P215" s="575"/>
      <c r="Q215" s="607"/>
      <c r="R215" s="607"/>
      <c r="S215" s="567" t="str">
        <f t="shared" si="26"/>
        <v>No hay ejecución</v>
      </c>
      <c r="T215" s="568" t="str">
        <f t="shared" si="27"/>
        <v>NA</v>
      </c>
      <c r="U215" s="575"/>
      <c r="V215" s="575"/>
      <c r="W215" s="575"/>
      <c r="X215" s="576"/>
      <c r="Y215" s="576" t="str">
        <f t="shared" si="28"/>
        <v>En riesgo cumplimiento</v>
      </c>
      <c r="Z215" s="575"/>
      <c r="AA215" s="575"/>
      <c r="AB215" s="575"/>
      <c r="AC215" s="575"/>
      <c r="AD215" s="575"/>
    </row>
    <row r="216" spans="1:30" ht="35.25" customHeight="1" thickTop="1" thickBot="1">
      <c r="A216" s="563">
        <v>16.600000000000001</v>
      </c>
      <c r="B216" s="564"/>
      <c r="C216" s="564"/>
      <c r="D216" s="564"/>
      <c r="E216" s="564"/>
      <c r="F216" s="577" t="s">
        <v>1323</v>
      </c>
      <c r="G216" s="578">
        <v>0</v>
      </c>
      <c r="H216" s="578">
        <v>0</v>
      </c>
      <c r="I216" s="567" t="str">
        <f t="shared" si="22"/>
        <v>No hay Programación</v>
      </c>
      <c r="J216" s="568" t="str">
        <f t="shared" si="23"/>
        <v>De acuerdo con lo programado</v>
      </c>
      <c r="K216" s="578"/>
      <c r="L216" s="575">
        <v>5</v>
      </c>
      <c r="M216" s="575">
        <v>0</v>
      </c>
      <c r="N216" s="567">
        <f t="shared" si="24"/>
        <v>0</v>
      </c>
      <c r="O216" s="568" t="str">
        <f t="shared" si="25"/>
        <v>En riesgo cumplimiento</v>
      </c>
      <c r="P216" s="575"/>
      <c r="Q216" s="607"/>
      <c r="R216" s="607"/>
      <c r="S216" s="567" t="str">
        <f t="shared" si="26"/>
        <v>No hay ejecución</v>
      </c>
      <c r="T216" s="568" t="str">
        <f t="shared" si="27"/>
        <v>NA</v>
      </c>
      <c r="U216" s="575"/>
      <c r="V216" s="575">
        <v>3</v>
      </c>
      <c r="W216" s="575">
        <v>1</v>
      </c>
      <c r="X216" s="756">
        <f>IF(W216="","No hay ejecución",IF(AND(V216=0),"No hay Programación", W216/V216))</f>
        <v>0.33333333333333331</v>
      </c>
      <c r="Y216" s="576" t="str">
        <f t="shared" si="28"/>
        <v>En riesgo cumplimiento</v>
      </c>
      <c r="Z216" s="575"/>
      <c r="AA216" s="575"/>
      <c r="AB216" s="575"/>
      <c r="AC216" s="575"/>
      <c r="AD216" s="575"/>
    </row>
    <row r="217" spans="1:30" ht="35.25" hidden="1" customHeight="1" thickTop="1" thickBot="1">
      <c r="A217" s="563">
        <v>16.600000000000001</v>
      </c>
      <c r="B217" s="564"/>
      <c r="C217" s="564"/>
      <c r="D217" s="564"/>
      <c r="E217" s="564"/>
      <c r="F217" s="577" t="s">
        <v>1323</v>
      </c>
      <c r="G217" s="578"/>
      <c r="H217" s="578"/>
      <c r="I217" s="567" t="str">
        <f t="shared" si="22"/>
        <v>No hay ejecución</v>
      </c>
      <c r="J217" s="568" t="str">
        <f t="shared" si="23"/>
        <v>NA</v>
      </c>
      <c r="K217" s="578"/>
      <c r="L217" s="575"/>
      <c r="M217" s="575"/>
      <c r="N217" s="567" t="str">
        <f t="shared" si="24"/>
        <v>No hay ejecución</v>
      </c>
      <c r="O217" s="568" t="str">
        <f t="shared" si="25"/>
        <v>NA</v>
      </c>
      <c r="P217" s="575"/>
      <c r="Q217" s="607">
        <v>5</v>
      </c>
      <c r="R217" s="607">
        <v>1</v>
      </c>
      <c r="S217" s="567">
        <f t="shared" si="26"/>
        <v>0.2</v>
      </c>
      <c r="T217" s="568" t="str">
        <f t="shared" si="27"/>
        <v>En riesgo cumplimiento</v>
      </c>
      <c r="U217" s="575"/>
      <c r="V217" s="575"/>
      <c r="W217" s="575"/>
      <c r="X217" s="576"/>
      <c r="Y217" s="576" t="str">
        <f t="shared" si="28"/>
        <v>En riesgo cumplimiento</v>
      </c>
      <c r="Z217" s="575"/>
      <c r="AA217" s="575"/>
      <c r="AB217" s="575"/>
      <c r="AC217" s="575"/>
      <c r="AD217" s="575"/>
    </row>
    <row r="218" spans="1:30" ht="35.25" hidden="1" customHeight="1" thickTop="1" thickBot="1">
      <c r="A218" s="563">
        <v>16.7</v>
      </c>
      <c r="B218" s="564"/>
      <c r="C218" s="564"/>
      <c r="D218" s="564"/>
      <c r="E218" s="564"/>
      <c r="F218" s="577" t="s">
        <v>1324</v>
      </c>
      <c r="G218" s="578"/>
      <c r="H218" s="578"/>
      <c r="I218" s="567" t="str">
        <f t="shared" si="22"/>
        <v>No hay ejecución</v>
      </c>
      <c r="J218" s="568" t="str">
        <f t="shared" si="23"/>
        <v>NA</v>
      </c>
      <c r="K218" s="578"/>
      <c r="L218" s="575"/>
      <c r="M218" s="575"/>
      <c r="N218" s="567" t="str">
        <f t="shared" si="24"/>
        <v>No hay ejecución</v>
      </c>
      <c r="O218" s="568" t="str">
        <f t="shared" si="25"/>
        <v>NA</v>
      </c>
      <c r="P218" s="575"/>
      <c r="Q218" s="607"/>
      <c r="R218" s="607"/>
      <c r="S218" s="567" t="str">
        <f t="shared" si="26"/>
        <v>No hay ejecución</v>
      </c>
      <c r="T218" s="568" t="str">
        <f t="shared" si="27"/>
        <v>NA</v>
      </c>
      <c r="U218" s="575"/>
      <c r="V218" s="575"/>
      <c r="W218" s="575"/>
      <c r="X218" s="576"/>
      <c r="Y218" s="576" t="str">
        <f t="shared" si="28"/>
        <v>En riesgo cumplimiento</v>
      </c>
      <c r="Z218" s="575"/>
      <c r="AA218" s="575"/>
      <c r="AB218" s="575"/>
      <c r="AC218" s="575"/>
      <c r="AD218" s="575"/>
    </row>
    <row r="219" spans="1:30" ht="35.25" hidden="1" customHeight="1" thickTop="1" thickBot="1">
      <c r="A219" s="563">
        <v>16.7</v>
      </c>
      <c r="B219" s="564"/>
      <c r="C219" s="564"/>
      <c r="D219" s="564"/>
      <c r="E219" s="564"/>
      <c r="F219" s="577" t="s">
        <v>1324</v>
      </c>
      <c r="G219" s="578"/>
      <c r="H219" s="578"/>
      <c r="I219" s="567" t="str">
        <f t="shared" si="22"/>
        <v>No hay ejecución</v>
      </c>
      <c r="J219" s="568" t="str">
        <f t="shared" si="23"/>
        <v>NA</v>
      </c>
      <c r="K219" s="578"/>
      <c r="L219" s="575"/>
      <c r="M219" s="575"/>
      <c r="N219" s="567" t="str">
        <f t="shared" si="24"/>
        <v>No hay ejecución</v>
      </c>
      <c r="O219" s="568" t="str">
        <f t="shared" si="25"/>
        <v>NA</v>
      </c>
      <c r="P219" s="575"/>
      <c r="Q219" s="607"/>
      <c r="R219" s="607"/>
      <c r="S219" s="567" t="str">
        <f t="shared" si="26"/>
        <v>No hay ejecución</v>
      </c>
      <c r="T219" s="568" t="str">
        <f t="shared" si="27"/>
        <v>NA</v>
      </c>
      <c r="U219" s="575"/>
      <c r="V219" s="575"/>
      <c r="W219" s="575"/>
      <c r="X219" s="576"/>
      <c r="Y219" s="576" t="str">
        <f t="shared" si="28"/>
        <v>En riesgo cumplimiento</v>
      </c>
      <c r="Z219" s="575"/>
      <c r="AA219" s="575"/>
      <c r="AB219" s="575"/>
      <c r="AC219" s="575"/>
      <c r="AD219" s="575"/>
    </row>
    <row r="220" spans="1:30" ht="35.25" hidden="1" customHeight="1" thickTop="1" thickBot="1">
      <c r="A220" s="563">
        <v>16.8</v>
      </c>
      <c r="B220" s="564"/>
      <c r="C220" s="564"/>
      <c r="D220" s="564"/>
      <c r="E220" s="564"/>
      <c r="F220" s="577" t="s">
        <v>1325</v>
      </c>
      <c r="G220" s="578"/>
      <c r="H220" s="578"/>
      <c r="I220" s="567" t="str">
        <f t="shared" si="22"/>
        <v>No hay ejecución</v>
      </c>
      <c r="J220" s="568" t="str">
        <f t="shared" si="23"/>
        <v>NA</v>
      </c>
      <c r="K220" s="578"/>
      <c r="L220" s="575">
        <v>2</v>
      </c>
      <c r="M220" s="575">
        <v>2</v>
      </c>
      <c r="N220" s="567">
        <f t="shared" si="24"/>
        <v>1</v>
      </c>
      <c r="O220" s="568" t="str">
        <f t="shared" si="25"/>
        <v>De acuerdo con lo programado</v>
      </c>
      <c r="P220" s="575"/>
      <c r="Q220" s="607"/>
      <c r="R220" s="607"/>
      <c r="S220" s="567" t="str">
        <f t="shared" si="26"/>
        <v>No hay ejecución</v>
      </c>
      <c r="T220" s="568" t="str">
        <f t="shared" si="27"/>
        <v>NA</v>
      </c>
      <c r="U220" s="575"/>
      <c r="V220" s="575"/>
      <c r="W220" s="575"/>
      <c r="X220" s="576"/>
      <c r="Y220" s="576" t="str">
        <f t="shared" si="28"/>
        <v>En riesgo cumplimiento</v>
      </c>
      <c r="Z220" s="575"/>
      <c r="AA220" s="575"/>
      <c r="AB220" s="575"/>
      <c r="AC220" s="575"/>
      <c r="AD220" s="575"/>
    </row>
    <row r="221" spans="1:30" ht="35.25" customHeight="1" thickTop="1" thickBot="1">
      <c r="A221" s="563">
        <v>16.899999999999999</v>
      </c>
      <c r="B221" s="564"/>
      <c r="C221" s="564"/>
      <c r="D221" s="564"/>
      <c r="E221" s="564"/>
      <c r="F221" s="577" t="s">
        <v>1326</v>
      </c>
      <c r="G221" s="578">
        <v>10</v>
      </c>
      <c r="H221" s="578">
        <v>18</v>
      </c>
      <c r="I221" s="567">
        <f t="shared" si="22"/>
        <v>1.8</v>
      </c>
      <c r="J221" s="568" t="str">
        <f t="shared" si="23"/>
        <v>De acuerdo con lo programado</v>
      </c>
      <c r="K221" s="578"/>
      <c r="L221" s="575">
        <v>14</v>
      </c>
      <c r="M221" s="575">
        <v>16</v>
      </c>
      <c r="N221" s="567">
        <f t="shared" si="24"/>
        <v>1.1428571428571428</v>
      </c>
      <c r="O221" s="568" t="str">
        <f t="shared" si="25"/>
        <v>De acuerdo con lo programado</v>
      </c>
      <c r="P221" s="575"/>
      <c r="Q221" s="607">
        <v>2</v>
      </c>
      <c r="R221" s="607">
        <v>0</v>
      </c>
      <c r="S221" s="567">
        <f t="shared" si="26"/>
        <v>0</v>
      </c>
      <c r="T221" s="568" t="str">
        <f t="shared" si="27"/>
        <v>En riesgo cumplimiento</v>
      </c>
      <c r="U221" s="575"/>
      <c r="V221" s="575">
        <v>20</v>
      </c>
      <c r="W221" s="575">
        <v>5</v>
      </c>
      <c r="X221" s="756">
        <f t="shared" ref="X221:X222" si="29">IF(W221="","No hay ejecución",IF(AND(V221=0),"No hay Programación", W221/V221))</f>
        <v>0.25</v>
      </c>
      <c r="Y221" s="576" t="str">
        <f t="shared" si="28"/>
        <v>En riesgo cumplimiento</v>
      </c>
      <c r="Z221" s="575"/>
      <c r="AA221" s="575"/>
      <c r="AB221" s="575"/>
      <c r="AC221" s="575"/>
      <c r="AD221" s="575"/>
    </row>
    <row r="222" spans="1:30" ht="35.25" customHeight="1" thickTop="1" thickBot="1">
      <c r="A222" s="563">
        <v>16.899999999999999</v>
      </c>
      <c r="B222" s="564"/>
      <c r="C222" s="564"/>
      <c r="D222" s="564"/>
      <c r="E222" s="564"/>
      <c r="F222" s="577" t="s">
        <v>1877</v>
      </c>
      <c r="G222" s="578"/>
      <c r="H222" s="578"/>
      <c r="I222" s="567" t="str">
        <f t="shared" si="22"/>
        <v>No hay ejecución</v>
      </c>
      <c r="J222" s="568" t="str">
        <f t="shared" si="23"/>
        <v>NA</v>
      </c>
      <c r="K222" s="578"/>
      <c r="L222" s="575"/>
      <c r="M222" s="575"/>
      <c r="N222" s="567" t="str">
        <f t="shared" si="24"/>
        <v>No hay ejecución</v>
      </c>
      <c r="O222" s="568" t="str">
        <f t="shared" si="25"/>
        <v>NA</v>
      </c>
      <c r="P222" s="575"/>
      <c r="Q222" s="607">
        <v>19</v>
      </c>
      <c r="R222" s="607">
        <v>6</v>
      </c>
      <c r="S222" s="567">
        <f t="shared" si="26"/>
        <v>0.31578947368421051</v>
      </c>
      <c r="T222" s="568" t="str">
        <f t="shared" si="27"/>
        <v>En riesgo cumplimiento</v>
      </c>
      <c r="U222" s="575"/>
      <c r="V222" s="575">
        <v>1</v>
      </c>
      <c r="W222" s="575">
        <v>1</v>
      </c>
      <c r="X222" s="756">
        <f t="shared" si="29"/>
        <v>1</v>
      </c>
      <c r="Y222" s="576" t="str">
        <f t="shared" si="28"/>
        <v>De acuerdo con lo programado</v>
      </c>
      <c r="Z222" s="575"/>
      <c r="AA222" s="575"/>
      <c r="AB222" s="575"/>
      <c r="AC222" s="575"/>
      <c r="AD222" s="575"/>
    </row>
    <row r="223" spans="1:30" ht="35.25" hidden="1" customHeight="1" thickTop="1" thickBot="1">
      <c r="A223" s="563">
        <v>16.899999999999999</v>
      </c>
      <c r="B223" s="564"/>
      <c r="C223" s="564"/>
      <c r="D223" s="564"/>
      <c r="E223" s="564"/>
      <c r="F223" s="577" t="s">
        <v>1326</v>
      </c>
      <c r="G223" s="578"/>
      <c r="H223" s="578"/>
      <c r="I223" s="567" t="str">
        <f t="shared" si="22"/>
        <v>No hay ejecución</v>
      </c>
      <c r="J223" s="568" t="str">
        <f t="shared" si="23"/>
        <v>NA</v>
      </c>
      <c r="K223" s="578"/>
      <c r="L223" s="575"/>
      <c r="M223" s="575"/>
      <c r="N223" s="567" t="str">
        <f t="shared" si="24"/>
        <v>No hay ejecución</v>
      </c>
      <c r="O223" s="568" t="str">
        <f t="shared" si="25"/>
        <v>NA</v>
      </c>
      <c r="P223" s="575"/>
      <c r="Q223" s="607"/>
      <c r="R223" s="607"/>
      <c r="S223" s="567" t="str">
        <f t="shared" si="26"/>
        <v>No hay ejecución</v>
      </c>
      <c r="T223" s="568" t="str">
        <f t="shared" si="27"/>
        <v>NA</v>
      </c>
      <c r="U223" s="575"/>
      <c r="V223" s="575"/>
      <c r="W223" s="575"/>
      <c r="X223" s="576"/>
      <c r="Y223" s="576" t="str">
        <f t="shared" si="28"/>
        <v>En riesgo cumplimiento</v>
      </c>
      <c r="Z223" s="575"/>
      <c r="AA223" s="575"/>
      <c r="AB223" s="575"/>
      <c r="AC223" s="575"/>
      <c r="AD223" s="575"/>
    </row>
    <row r="224" spans="1:30" ht="35.25" hidden="1" customHeight="1" thickTop="1" thickBot="1">
      <c r="A224" s="563">
        <v>16.899999999999999</v>
      </c>
      <c r="B224" s="564"/>
      <c r="C224" s="564"/>
      <c r="D224" s="564"/>
      <c r="E224" s="564"/>
      <c r="F224" s="577" t="s">
        <v>1326</v>
      </c>
      <c r="G224" s="578"/>
      <c r="H224" s="578"/>
      <c r="I224" s="567" t="str">
        <f t="shared" si="22"/>
        <v>No hay ejecución</v>
      </c>
      <c r="J224" s="568" t="str">
        <f t="shared" si="23"/>
        <v>NA</v>
      </c>
      <c r="K224" s="578"/>
      <c r="L224" s="575"/>
      <c r="M224" s="575"/>
      <c r="N224" s="567" t="str">
        <f t="shared" si="24"/>
        <v>No hay ejecución</v>
      </c>
      <c r="O224" s="568" t="str">
        <f t="shared" si="25"/>
        <v>NA</v>
      </c>
      <c r="P224" s="575"/>
      <c r="Q224" s="607"/>
      <c r="R224" s="607"/>
      <c r="S224" s="567" t="str">
        <f t="shared" si="26"/>
        <v>No hay ejecución</v>
      </c>
      <c r="T224" s="568" t="str">
        <f t="shared" si="27"/>
        <v>NA</v>
      </c>
      <c r="U224" s="575"/>
      <c r="V224" s="575"/>
      <c r="W224" s="575"/>
      <c r="X224" s="576"/>
      <c r="Y224" s="576" t="str">
        <f t="shared" si="28"/>
        <v>En riesgo cumplimiento</v>
      </c>
      <c r="Z224" s="575"/>
      <c r="AA224" s="575"/>
      <c r="AB224" s="575"/>
      <c r="AC224" s="575"/>
      <c r="AD224" s="575"/>
    </row>
    <row r="225" spans="1:30" ht="35.25" hidden="1" customHeight="1" thickTop="1" thickBot="1">
      <c r="A225" s="563">
        <v>16.899999999999999</v>
      </c>
      <c r="B225" s="564"/>
      <c r="C225" s="564"/>
      <c r="D225" s="564"/>
      <c r="E225" s="564"/>
      <c r="F225" s="577" t="s">
        <v>1326</v>
      </c>
      <c r="G225" s="578"/>
      <c r="H225" s="578"/>
      <c r="I225" s="567" t="str">
        <f t="shared" si="22"/>
        <v>No hay ejecución</v>
      </c>
      <c r="J225" s="568" t="str">
        <f t="shared" si="23"/>
        <v>NA</v>
      </c>
      <c r="K225" s="578"/>
      <c r="L225" s="575"/>
      <c r="M225" s="575"/>
      <c r="N225" s="567" t="str">
        <f t="shared" si="24"/>
        <v>No hay ejecución</v>
      </c>
      <c r="O225" s="568" t="str">
        <f t="shared" si="25"/>
        <v>NA</v>
      </c>
      <c r="P225" s="575"/>
      <c r="Q225" s="607"/>
      <c r="R225" s="607"/>
      <c r="S225" s="567" t="str">
        <f t="shared" si="26"/>
        <v>No hay ejecución</v>
      </c>
      <c r="T225" s="568" t="str">
        <f t="shared" si="27"/>
        <v>NA</v>
      </c>
      <c r="U225" s="575"/>
      <c r="V225" s="575"/>
      <c r="W225" s="575"/>
      <c r="X225" s="576"/>
      <c r="Y225" s="576" t="str">
        <f t="shared" si="28"/>
        <v>En riesgo cumplimiento</v>
      </c>
      <c r="Z225" s="575"/>
      <c r="AA225" s="575"/>
      <c r="AB225" s="575"/>
      <c r="AC225" s="575"/>
      <c r="AD225" s="575"/>
    </row>
    <row r="226" spans="1:30" ht="35.25" hidden="1" customHeight="1" thickTop="1" thickBot="1">
      <c r="A226" s="563">
        <v>16.899999999999999</v>
      </c>
      <c r="B226" s="564"/>
      <c r="C226" s="564"/>
      <c r="D226" s="564"/>
      <c r="E226" s="564"/>
      <c r="F226" s="577" t="s">
        <v>1326</v>
      </c>
      <c r="G226" s="578"/>
      <c r="H226" s="578"/>
      <c r="I226" s="567" t="str">
        <f t="shared" si="22"/>
        <v>No hay ejecución</v>
      </c>
      <c r="J226" s="568" t="str">
        <f t="shared" si="23"/>
        <v>NA</v>
      </c>
      <c r="K226" s="578"/>
      <c r="L226" s="575"/>
      <c r="M226" s="575"/>
      <c r="N226" s="567" t="str">
        <f t="shared" si="24"/>
        <v>No hay ejecución</v>
      </c>
      <c r="O226" s="568" t="str">
        <f t="shared" si="25"/>
        <v>NA</v>
      </c>
      <c r="P226" s="575"/>
      <c r="Q226" s="607"/>
      <c r="R226" s="607"/>
      <c r="S226" s="567" t="str">
        <f t="shared" si="26"/>
        <v>No hay ejecución</v>
      </c>
      <c r="T226" s="568" t="str">
        <f t="shared" si="27"/>
        <v>NA</v>
      </c>
      <c r="U226" s="575"/>
      <c r="V226" s="575"/>
      <c r="W226" s="575"/>
      <c r="X226" s="576"/>
      <c r="Y226" s="576" t="str">
        <f t="shared" si="28"/>
        <v>En riesgo cumplimiento</v>
      </c>
      <c r="Z226" s="575"/>
      <c r="AA226" s="575"/>
      <c r="AB226" s="575"/>
      <c r="AC226" s="575"/>
      <c r="AD226" s="575"/>
    </row>
    <row r="227" spans="1:30" ht="35.25" hidden="1" customHeight="1" thickTop="1" thickBot="1">
      <c r="A227" s="593">
        <v>16.100000000000001</v>
      </c>
      <c r="B227" s="564"/>
      <c r="C227" s="564"/>
      <c r="D227" s="564"/>
      <c r="E227" s="564"/>
      <c r="F227" s="577" t="s">
        <v>1327</v>
      </c>
      <c r="G227" s="578">
        <v>3</v>
      </c>
      <c r="H227" s="578">
        <v>3</v>
      </c>
      <c r="I227" s="567">
        <f t="shared" si="22"/>
        <v>1</v>
      </c>
      <c r="J227" s="568" t="str">
        <f t="shared" si="23"/>
        <v>De acuerdo con lo programado</v>
      </c>
      <c r="K227" s="578"/>
      <c r="L227" s="575">
        <v>3</v>
      </c>
      <c r="M227" s="575">
        <v>3</v>
      </c>
      <c r="N227" s="567">
        <f t="shared" si="24"/>
        <v>1</v>
      </c>
      <c r="O227" s="568" t="str">
        <f t="shared" si="25"/>
        <v>De acuerdo con lo programado</v>
      </c>
      <c r="P227" s="575"/>
      <c r="Q227" s="607"/>
      <c r="R227" s="607"/>
      <c r="S227" s="567" t="str">
        <f t="shared" si="26"/>
        <v>No hay ejecución</v>
      </c>
      <c r="T227" s="568" t="str">
        <f t="shared" si="27"/>
        <v>NA</v>
      </c>
      <c r="U227" s="575"/>
      <c r="V227" s="575"/>
      <c r="W227" s="575"/>
      <c r="X227" s="576"/>
      <c r="Y227" s="576" t="str">
        <f t="shared" si="28"/>
        <v>En riesgo cumplimiento</v>
      </c>
      <c r="Z227" s="575"/>
      <c r="AA227" s="575"/>
      <c r="AB227" s="575"/>
      <c r="AC227" s="575"/>
      <c r="AD227" s="575"/>
    </row>
    <row r="228" spans="1:30" ht="35.25" hidden="1" customHeight="1" thickTop="1" thickBot="1">
      <c r="A228" s="593">
        <v>16.100000000000001</v>
      </c>
      <c r="B228" s="564"/>
      <c r="C228" s="564"/>
      <c r="D228" s="564"/>
      <c r="E228" s="564"/>
      <c r="F228" s="577" t="s">
        <v>1327</v>
      </c>
      <c r="G228" s="578"/>
      <c r="H228" s="578"/>
      <c r="I228" s="567" t="str">
        <f t="shared" si="22"/>
        <v>No hay ejecución</v>
      </c>
      <c r="J228" s="568" t="str">
        <f t="shared" si="23"/>
        <v>NA</v>
      </c>
      <c r="K228" s="578"/>
      <c r="L228" s="575"/>
      <c r="M228" s="575"/>
      <c r="N228" s="567" t="str">
        <f t="shared" si="24"/>
        <v>No hay ejecución</v>
      </c>
      <c r="O228" s="568" t="str">
        <f t="shared" si="25"/>
        <v>NA</v>
      </c>
      <c r="P228" s="575"/>
      <c r="Q228" s="607"/>
      <c r="R228" s="607"/>
      <c r="S228" s="567" t="str">
        <f t="shared" si="26"/>
        <v>No hay ejecución</v>
      </c>
      <c r="T228" s="568" t="str">
        <f t="shared" si="27"/>
        <v>NA</v>
      </c>
      <c r="U228" s="575"/>
      <c r="V228" s="575"/>
      <c r="W228" s="575"/>
      <c r="X228" s="576"/>
      <c r="Y228" s="576" t="str">
        <f t="shared" si="28"/>
        <v>En riesgo cumplimiento</v>
      </c>
      <c r="Z228" s="575"/>
      <c r="AA228" s="575"/>
      <c r="AB228" s="575"/>
      <c r="AC228" s="575"/>
      <c r="AD228" s="575"/>
    </row>
    <row r="229" spans="1:30" ht="35.25" hidden="1" customHeight="1" thickTop="1" thickBot="1">
      <c r="A229" s="593">
        <v>16.100000000000001</v>
      </c>
      <c r="B229" s="564"/>
      <c r="C229" s="564"/>
      <c r="D229" s="564"/>
      <c r="E229" s="564"/>
      <c r="F229" s="577" t="s">
        <v>1327</v>
      </c>
      <c r="G229" s="578"/>
      <c r="H229" s="578"/>
      <c r="I229" s="567" t="str">
        <f t="shared" si="22"/>
        <v>No hay ejecución</v>
      </c>
      <c r="J229" s="568" t="str">
        <f t="shared" si="23"/>
        <v>NA</v>
      </c>
      <c r="K229" s="578"/>
      <c r="L229" s="575"/>
      <c r="M229" s="575"/>
      <c r="N229" s="567" t="str">
        <f t="shared" si="24"/>
        <v>No hay ejecución</v>
      </c>
      <c r="O229" s="568" t="str">
        <f t="shared" si="25"/>
        <v>NA</v>
      </c>
      <c r="P229" s="575"/>
      <c r="Q229" s="607"/>
      <c r="R229" s="607"/>
      <c r="S229" s="567" t="str">
        <f t="shared" si="26"/>
        <v>No hay ejecución</v>
      </c>
      <c r="T229" s="568" t="str">
        <f t="shared" si="27"/>
        <v>NA</v>
      </c>
      <c r="U229" s="575"/>
      <c r="V229" s="575"/>
      <c r="W229" s="575"/>
      <c r="X229" s="576"/>
      <c r="Y229" s="576" t="str">
        <f t="shared" si="28"/>
        <v>En riesgo cumplimiento</v>
      </c>
      <c r="Z229" s="575"/>
      <c r="AA229" s="575"/>
      <c r="AB229" s="575"/>
      <c r="AC229" s="575"/>
      <c r="AD229" s="575"/>
    </row>
    <row r="230" spans="1:30" ht="35.25" hidden="1" customHeight="1" thickTop="1" thickBot="1">
      <c r="A230" s="593">
        <v>16.100000000000001</v>
      </c>
      <c r="B230" s="564"/>
      <c r="C230" s="564"/>
      <c r="D230" s="564"/>
      <c r="E230" s="564"/>
      <c r="F230" s="577" t="s">
        <v>1327</v>
      </c>
      <c r="G230" s="578"/>
      <c r="H230" s="578"/>
      <c r="I230" s="567" t="str">
        <f t="shared" si="22"/>
        <v>No hay ejecución</v>
      </c>
      <c r="J230" s="568" t="str">
        <f t="shared" si="23"/>
        <v>NA</v>
      </c>
      <c r="K230" s="578"/>
      <c r="L230" s="575"/>
      <c r="M230" s="575"/>
      <c r="N230" s="567" t="str">
        <f t="shared" si="24"/>
        <v>No hay ejecución</v>
      </c>
      <c r="O230" s="568" t="str">
        <f t="shared" si="25"/>
        <v>NA</v>
      </c>
      <c r="P230" s="575"/>
      <c r="Q230" s="607"/>
      <c r="R230" s="607"/>
      <c r="S230" s="567" t="str">
        <f t="shared" si="26"/>
        <v>No hay ejecución</v>
      </c>
      <c r="T230" s="568" t="str">
        <f t="shared" si="27"/>
        <v>NA</v>
      </c>
      <c r="U230" s="575"/>
      <c r="V230" s="575"/>
      <c r="W230" s="575"/>
      <c r="X230" s="576"/>
      <c r="Y230" s="576" t="str">
        <f t="shared" si="28"/>
        <v>En riesgo cumplimiento</v>
      </c>
      <c r="Z230" s="575"/>
      <c r="AA230" s="575"/>
      <c r="AB230" s="575"/>
      <c r="AC230" s="575"/>
      <c r="AD230" s="575"/>
    </row>
    <row r="231" spans="1:30" ht="35.25" hidden="1" customHeight="1" thickTop="1" thickBot="1">
      <c r="A231" s="593">
        <v>16.100000000000001</v>
      </c>
      <c r="B231" s="564"/>
      <c r="C231" s="564"/>
      <c r="D231" s="564"/>
      <c r="E231" s="564"/>
      <c r="F231" s="577" t="s">
        <v>1327</v>
      </c>
      <c r="G231" s="578"/>
      <c r="H231" s="578"/>
      <c r="I231" s="567" t="str">
        <f t="shared" si="22"/>
        <v>No hay ejecución</v>
      </c>
      <c r="J231" s="568" t="str">
        <f t="shared" si="23"/>
        <v>NA</v>
      </c>
      <c r="K231" s="578"/>
      <c r="L231" s="575"/>
      <c r="M231" s="575"/>
      <c r="N231" s="567" t="str">
        <f t="shared" si="24"/>
        <v>No hay ejecución</v>
      </c>
      <c r="O231" s="568" t="str">
        <f t="shared" si="25"/>
        <v>NA</v>
      </c>
      <c r="P231" s="575"/>
      <c r="Q231" s="607"/>
      <c r="R231" s="607"/>
      <c r="S231" s="567" t="str">
        <f t="shared" si="26"/>
        <v>No hay ejecución</v>
      </c>
      <c r="T231" s="568" t="str">
        <f t="shared" si="27"/>
        <v>NA</v>
      </c>
      <c r="U231" s="575"/>
      <c r="V231" s="575"/>
      <c r="W231" s="575"/>
      <c r="X231" s="576"/>
      <c r="Y231" s="576" t="str">
        <f t="shared" si="28"/>
        <v>En riesgo cumplimiento</v>
      </c>
      <c r="Z231" s="575"/>
      <c r="AA231" s="575"/>
      <c r="AB231" s="575"/>
      <c r="AC231" s="575"/>
      <c r="AD231" s="575"/>
    </row>
    <row r="232" spans="1:30" ht="35.25" hidden="1" customHeight="1" thickTop="1" thickBot="1">
      <c r="A232" s="593">
        <v>16.100000000000001</v>
      </c>
      <c r="B232" s="564"/>
      <c r="C232" s="564"/>
      <c r="D232" s="564"/>
      <c r="E232" s="564"/>
      <c r="F232" s="577" t="s">
        <v>1327</v>
      </c>
      <c r="G232" s="578"/>
      <c r="H232" s="578"/>
      <c r="I232" s="567" t="str">
        <f t="shared" si="22"/>
        <v>No hay ejecución</v>
      </c>
      <c r="J232" s="568" t="str">
        <f t="shared" si="23"/>
        <v>NA</v>
      </c>
      <c r="K232" s="578"/>
      <c r="L232" s="575"/>
      <c r="M232" s="575"/>
      <c r="N232" s="567" t="str">
        <f t="shared" si="24"/>
        <v>No hay ejecución</v>
      </c>
      <c r="O232" s="568" t="str">
        <f t="shared" si="25"/>
        <v>NA</v>
      </c>
      <c r="P232" s="575"/>
      <c r="Q232" s="607"/>
      <c r="R232" s="607"/>
      <c r="S232" s="567" t="str">
        <f t="shared" si="26"/>
        <v>No hay ejecución</v>
      </c>
      <c r="T232" s="568" t="str">
        <f t="shared" si="27"/>
        <v>NA</v>
      </c>
      <c r="U232" s="575"/>
      <c r="V232" s="575"/>
      <c r="W232" s="575"/>
      <c r="X232" s="576"/>
      <c r="Y232" s="576" t="str">
        <f t="shared" si="28"/>
        <v>En riesgo cumplimiento</v>
      </c>
      <c r="Z232" s="575"/>
      <c r="AA232" s="575"/>
      <c r="AB232" s="575"/>
      <c r="AC232" s="575"/>
      <c r="AD232" s="575"/>
    </row>
    <row r="233" spans="1:30" ht="35.25" hidden="1" customHeight="1" thickTop="1" thickBot="1">
      <c r="A233" s="593">
        <v>16.100000000000001</v>
      </c>
      <c r="B233" s="564"/>
      <c r="C233" s="564"/>
      <c r="D233" s="564"/>
      <c r="E233" s="564"/>
      <c r="F233" s="577" t="s">
        <v>1327</v>
      </c>
      <c r="G233" s="578"/>
      <c r="H233" s="578"/>
      <c r="I233" s="567" t="str">
        <f t="shared" si="22"/>
        <v>No hay ejecución</v>
      </c>
      <c r="J233" s="568" t="str">
        <f t="shared" si="23"/>
        <v>NA</v>
      </c>
      <c r="K233" s="578"/>
      <c r="L233" s="575"/>
      <c r="M233" s="575"/>
      <c r="N233" s="567" t="str">
        <f t="shared" si="24"/>
        <v>No hay ejecución</v>
      </c>
      <c r="O233" s="568" t="str">
        <f t="shared" si="25"/>
        <v>NA</v>
      </c>
      <c r="P233" s="575"/>
      <c r="Q233" s="607"/>
      <c r="R233" s="607"/>
      <c r="S233" s="567" t="str">
        <f t="shared" si="26"/>
        <v>No hay ejecución</v>
      </c>
      <c r="T233" s="568" t="str">
        <f t="shared" si="27"/>
        <v>NA</v>
      </c>
      <c r="U233" s="575"/>
      <c r="V233" s="575"/>
      <c r="W233" s="575"/>
      <c r="X233" s="576"/>
      <c r="Y233" s="576" t="str">
        <f t="shared" si="28"/>
        <v>En riesgo cumplimiento</v>
      </c>
      <c r="Z233" s="575"/>
      <c r="AA233" s="575"/>
      <c r="AB233" s="575"/>
      <c r="AC233" s="575"/>
      <c r="AD233" s="575"/>
    </row>
    <row r="234" spans="1:30" ht="35.25" hidden="1" customHeight="1" thickTop="1" thickBot="1">
      <c r="A234" s="593">
        <v>16.100000000000001</v>
      </c>
      <c r="B234" s="564"/>
      <c r="C234" s="564"/>
      <c r="D234" s="564"/>
      <c r="E234" s="564"/>
      <c r="F234" s="577" t="s">
        <v>1327</v>
      </c>
      <c r="G234" s="578"/>
      <c r="H234" s="578"/>
      <c r="I234" s="567" t="str">
        <f t="shared" si="22"/>
        <v>No hay ejecución</v>
      </c>
      <c r="J234" s="568" t="str">
        <f t="shared" si="23"/>
        <v>NA</v>
      </c>
      <c r="K234" s="578"/>
      <c r="L234" s="575"/>
      <c r="M234" s="575"/>
      <c r="N234" s="567" t="str">
        <f t="shared" si="24"/>
        <v>No hay ejecución</v>
      </c>
      <c r="O234" s="568" t="str">
        <f t="shared" si="25"/>
        <v>NA</v>
      </c>
      <c r="P234" s="575"/>
      <c r="Q234" s="607"/>
      <c r="R234" s="607"/>
      <c r="S234" s="567" t="str">
        <f t="shared" si="26"/>
        <v>No hay ejecución</v>
      </c>
      <c r="T234" s="568" t="str">
        <f t="shared" si="27"/>
        <v>NA</v>
      </c>
      <c r="U234" s="575"/>
      <c r="V234" s="575"/>
      <c r="W234" s="575"/>
      <c r="X234" s="576"/>
      <c r="Y234" s="576" t="str">
        <f t="shared" si="28"/>
        <v>En riesgo cumplimiento</v>
      </c>
      <c r="Z234" s="575"/>
      <c r="AA234" s="575"/>
      <c r="AB234" s="575"/>
      <c r="AC234" s="575"/>
      <c r="AD234" s="575"/>
    </row>
    <row r="235" spans="1:30" ht="35.25" customHeight="1" thickTop="1" thickBot="1">
      <c r="A235" s="563">
        <v>16.11</v>
      </c>
      <c r="B235" s="564"/>
      <c r="C235" s="564"/>
      <c r="D235" s="564"/>
      <c r="E235" s="564"/>
      <c r="F235" s="577" t="s">
        <v>1328</v>
      </c>
      <c r="G235" s="578">
        <v>13</v>
      </c>
      <c r="H235" s="578">
        <v>10</v>
      </c>
      <c r="I235" s="567">
        <f t="shared" si="22"/>
        <v>0.76923076923076927</v>
      </c>
      <c r="J235" s="568" t="str">
        <f t="shared" si="23"/>
        <v>Atraso Leve</v>
      </c>
      <c r="K235" s="578"/>
      <c r="L235" s="575">
        <v>13</v>
      </c>
      <c r="M235" s="575">
        <v>10</v>
      </c>
      <c r="N235" s="567">
        <f t="shared" si="24"/>
        <v>0.76923076923076927</v>
      </c>
      <c r="O235" s="568" t="str">
        <f t="shared" si="25"/>
        <v>Atraso Leve</v>
      </c>
      <c r="P235" s="575"/>
      <c r="Q235" s="607"/>
      <c r="R235" s="607"/>
      <c r="S235" s="567" t="str">
        <f t="shared" si="26"/>
        <v>No hay ejecución</v>
      </c>
      <c r="T235" s="568" t="str">
        <f t="shared" si="27"/>
        <v>NA</v>
      </c>
      <c r="U235" s="575"/>
      <c r="V235" s="575">
        <v>12</v>
      </c>
      <c r="W235" s="575">
        <v>19</v>
      </c>
      <c r="X235" s="756">
        <f>IF(W235="","No hay ejecución",IF(AND(V235=0),"No hay Programación", W235/V235))</f>
        <v>1.5833333333333333</v>
      </c>
      <c r="Y235" s="576" t="str">
        <f t="shared" si="28"/>
        <v>De acuerdo con lo programado</v>
      </c>
      <c r="Z235" s="575"/>
      <c r="AA235" s="575"/>
      <c r="AB235" s="575"/>
      <c r="AC235" s="575"/>
      <c r="AD235" s="575"/>
    </row>
    <row r="236" spans="1:30" ht="35.25" hidden="1" customHeight="1" thickTop="1" thickBot="1">
      <c r="A236" s="563">
        <v>16.11</v>
      </c>
      <c r="B236" s="564"/>
      <c r="C236" s="564"/>
      <c r="D236" s="564"/>
      <c r="E236" s="564"/>
      <c r="F236" s="577" t="s">
        <v>1328</v>
      </c>
      <c r="G236" s="578"/>
      <c r="H236" s="578"/>
      <c r="I236" s="567" t="str">
        <f t="shared" si="22"/>
        <v>No hay ejecución</v>
      </c>
      <c r="J236" s="568" t="str">
        <f t="shared" si="23"/>
        <v>NA</v>
      </c>
      <c r="K236" s="578"/>
      <c r="L236" s="575"/>
      <c r="M236" s="575"/>
      <c r="N236" s="567" t="str">
        <f t="shared" si="24"/>
        <v>No hay ejecución</v>
      </c>
      <c r="O236" s="568" t="str">
        <f t="shared" si="25"/>
        <v>NA</v>
      </c>
      <c r="P236" s="575"/>
      <c r="Q236" s="607">
        <v>27</v>
      </c>
      <c r="R236" s="607">
        <v>25</v>
      </c>
      <c r="S236" s="567">
        <f t="shared" si="26"/>
        <v>0.92592592592592593</v>
      </c>
      <c r="T236" s="568" t="str">
        <f t="shared" si="27"/>
        <v>De acuerdo con lo programado</v>
      </c>
      <c r="U236" s="575"/>
      <c r="V236" s="575"/>
      <c r="W236" s="575"/>
      <c r="X236" s="576"/>
      <c r="Y236" s="576" t="str">
        <f t="shared" si="28"/>
        <v>En riesgo cumplimiento</v>
      </c>
      <c r="Z236" s="575"/>
      <c r="AA236" s="575"/>
      <c r="AB236" s="575"/>
      <c r="AC236" s="575"/>
      <c r="AD236" s="575"/>
    </row>
    <row r="237" spans="1:30" ht="35.25" hidden="1" customHeight="1" thickTop="1" thickBot="1">
      <c r="A237" s="563">
        <v>16.11</v>
      </c>
      <c r="B237" s="564"/>
      <c r="C237" s="564"/>
      <c r="D237" s="564"/>
      <c r="E237" s="564"/>
      <c r="F237" s="577" t="s">
        <v>1328</v>
      </c>
      <c r="G237" s="578"/>
      <c r="H237" s="578"/>
      <c r="I237" s="567" t="str">
        <f t="shared" si="22"/>
        <v>No hay ejecución</v>
      </c>
      <c r="J237" s="568" t="str">
        <f t="shared" si="23"/>
        <v>NA</v>
      </c>
      <c r="K237" s="578"/>
      <c r="L237" s="575"/>
      <c r="M237" s="575"/>
      <c r="N237" s="567" t="str">
        <f t="shared" si="24"/>
        <v>No hay ejecución</v>
      </c>
      <c r="O237" s="568" t="str">
        <f t="shared" si="25"/>
        <v>NA</v>
      </c>
      <c r="P237" s="575"/>
      <c r="Q237" s="607"/>
      <c r="R237" s="607"/>
      <c r="S237" s="567" t="str">
        <f t="shared" si="26"/>
        <v>No hay ejecución</v>
      </c>
      <c r="T237" s="568" t="str">
        <f t="shared" si="27"/>
        <v>NA</v>
      </c>
      <c r="U237" s="575"/>
      <c r="V237" s="575"/>
      <c r="W237" s="575"/>
      <c r="X237" s="576"/>
      <c r="Y237" s="576" t="str">
        <f t="shared" si="28"/>
        <v>En riesgo cumplimiento</v>
      </c>
      <c r="Z237" s="575"/>
      <c r="AA237" s="575"/>
      <c r="AB237" s="575"/>
      <c r="AC237" s="575"/>
      <c r="AD237" s="575"/>
    </row>
    <row r="238" spans="1:30" ht="35.25" hidden="1" customHeight="1" thickTop="1" thickBot="1">
      <c r="A238" s="563">
        <v>16.11</v>
      </c>
      <c r="B238" s="564"/>
      <c r="C238" s="564"/>
      <c r="D238" s="564"/>
      <c r="E238" s="564"/>
      <c r="F238" s="577" t="s">
        <v>1328</v>
      </c>
      <c r="G238" s="578"/>
      <c r="H238" s="578"/>
      <c r="I238" s="567" t="str">
        <f t="shared" si="22"/>
        <v>No hay ejecución</v>
      </c>
      <c r="J238" s="568" t="str">
        <f t="shared" si="23"/>
        <v>NA</v>
      </c>
      <c r="K238" s="578"/>
      <c r="L238" s="575"/>
      <c r="M238" s="575"/>
      <c r="N238" s="567" t="str">
        <f t="shared" si="24"/>
        <v>No hay ejecución</v>
      </c>
      <c r="O238" s="568" t="str">
        <f t="shared" si="25"/>
        <v>NA</v>
      </c>
      <c r="P238" s="575"/>
      <c r="Q238" s="607"/>
      <c r="R238" s="607"/>
      <c r="S238" s="567" t="str">
        <f t="shared" si="26"/>
        <v>No hay ejecución</v>
      </c>
      <c r="T238" s="568" t="str">
        <f t="shared" si="27"/>
        <v>NA</v>
      </c>
      <c r="U238" s="575"/>
      <c r="V238" s="575"/>
      <c r="W238" s="575"/>
      <c r="X238" s="576"/>
      <c r="Y238" s="576" t="str">
        <f t="shared" si="28"/>
        <v>En riesgo cumplimiento</v>
      </c>
      <c r="Z238" s="575"/>
      <c r="AA238" s="575"/>
      <c r="AB238" s="575"/>
      <c r="AC238" s="575"/>
      <c r="AD238" s="575"/>
    </row>
    <row r="239" spans="1:30" ht="35.25" hidden="1" customHeight="1" thickTop="1" thickBot="1">
      <c r="A239" s="563">
        <v>16.11</v>
      </c>
      <c r="B239" s="564"/>
      <c r="C239" s="564"/>
      <c r="D239" s="564"/>
      <c r="E239" s="564"/>
      <c r="F239" s="577" t="s">
        <v>1328</v>
      </c>
      <c r="G239" s="578"/>
      <c r="H239" s="578"/>
      <c r="I239" s="567" t="str">
        <f t="shared" si="22"/>
        <v>No hay ejecución</v>
      </c>
      <c r="J239" s="568" t="str">
        <f t="shared" si="23"/>
        <v>NA</v>
      </c>
      <c r="K239" s="578"/>
      <c r="L239" s="575"/>
      <c r="M239" s="575"/>
      <c r="N239" s="567" t="str">
        <f t="shared" si="24"/>
        <v>No hay ejecución</v>
      </c>
      <c r="O239" s="568" t="str">
        <f t="shared" si="25"/>
        <v>NA</v>
      </c>
      <c r="P239" s="575"/>
      <c r="Q239" s="607"/>
      <c r="R239" s="607"/>
      <c r="S239" s="567" t="str">
        <f t="shared" si="26"/>
        <v>No hay ejecución</v>
      </c>
      <c r="T239" s="568" t="str">
        <f t="shared" si="27"/>
        <v>NA</v>
      </c>
      <c r="U239" s="575"/>
      <c r="V239" s="575"/>
      <c r="W239" s="575"/>
      <c r="X239" s="576"/>
      <c r="Y239" s="576" t="str">
        <f t="shared" si="28"/>
        <v>En riesgo cumplimiento</v>
      </c>
      <c r="Z239" s="575"/>
      <c r="AA239" s="575"/>
      <c r="AB239" s="575"/>
      <c r="AC239" s="575"/>
      <c r="AD239" s="575"/>
    </row>
    <row r="240" spans="1:30" ht="35.25" hidden="1" customHeight="1" thickTop="1" thickBot="1">
      <c r="A240" s="563">
        <v>16.11</v>
      </c>
      <c r="B240" s="564"/>
      <c r="C240" s="564"/>
      <c r="D240" s="564"/>
      <c r="E240" s="564"/>
      <c r="F240" s="577" t="s">
        <v>1328</v>
      </c>
      <c r="G240" s="578"/>
      <c r="H240" s="578"/>
      <c r="I240" s="567" t="str">
        <f t="shared" si="22"/>
        <v>No hay ejecución</v>
      </c>
      <c r="J240" s="568" t="str">
        <f t="shared" si="23"/>
        <v>NA</v>
      </c>
      <c r="K240" s="578"/>
      <c r="L240" s="575"/>
      <c r="M240" s="575"/>
      <c r="N240" s="567" t="str">
        <f t="shared" si="24"/>
        <v>No hay ejecución</v>
      </c>
      <c r="O240" s="568" t="str">
        <f t="shared" si="25"/>
        <v>NA</v>
      </c>
      <c r="P240" s="575"/>
      <c r="Q240" s="607"/>
      <c r="R240" s="607"/>
      <c r="S240" s="567" t="str">
        <f t="shared" si="26"/>
        <v>No hay ejecución</v>
      </c>
      <c r="T240" s="568" t="str">
        <f t="shared" si="27"/>
        <v>NA</v>
      </c>
      <c r="U240" s="575"/>
      <c r="V240" s="575"/>
      <c r="W240" s="575"/>
      <c r="X240" s="576"/>
      <c r="Y240" s="576" t="str">
        <f t="shared" si="28"/>
        <v>En riesgo cumplimiento</v>
      </c>
      <c r="Z240" s="575"/>
      <c r="AA240" s="575"/>
      <c r="AB240" s="575"/>
      <c r="AC240" s="575"/>
      <c r="AD240" s="575"/>
    </row>
    <row r="241" spans="1:30" ht="35.25" hidden="1" customHeight="1" thickTop="1" thickBot="1">
      <c r="A241" s="563">
        <v>16.11</v>
      </c>
      <c r="B241" s="564"/>
      <c r="C241" s="564"/>
      <c r="D241" s="564"/>
      <c r="E241" s="564"/>
      <c r="F241" s="577" t="s">
        <v>1328</v>
      </c>
      <c r="G241" s="578"/>
      <c r="H241" s="578"/>
      <c r="I241" s="567" t="str">
        <f t="shared" si="22"/>
        <v>No hay ejecución</v>
      </c>
      <c r="J241" s="568" t="str">
        <f t="shared" si="23"/>
        <v>NA</v>
      </c>
      <c r="K241" s="578"/>
      <c r="L241" s="575"/>
      <c r="M241" s="575"/>
      <c r="N241" s="567" t="str">
        <f t="shared" si="24"/>
        <v>No hay ejecución</v>
      </c>
      <c r="O241" s="568" t="str">
        <f t="shared" si="25"/>
        <v>NA</v>
      </c>
      <c r="P241" s="575"/>
      <c r="Q241" s="607"/>
      <c r="R241" s="607"/>
      <c r="S241" s="567" t="str">
        <f t="shared" si="26"/>
        <v>No hay ejecución</v>
      </c>
      <c r="T241" s="568" t="str">
        <f t="shared" si="27"/>
        <v>NA</v>
      </c>
      <c r="U241" s="575"/>
      <c r="V241" s="575"/>
      <c r="W241" s="575"/>
      <c r="X241" s="576"/>
      <c r="Y241" s="576" t="str">
        <f t="shared" si="28"/>
        <v>En riesgo cumplimiento</v>
      </c>
      <c r="Z241" s="575"/>
      <c r="AA241" s="575"/>
      <c r="AB241" s="575"/>
      <c r="AC241" s="575"/>
      <c r="AD241" s="575"/>
    </row>
    <row r="242" spans="1:30" ht="35.25" hidden="1" customHeight="1" thickTop="1" thickBot="1">
      <c r="A242" s="563">
        <v>16.11</v>
      </c>
      <c r="B242" s="564"/>
      <c r="C242" s="564"/>
      <c r="D242" s="564"/>
      <c r="E242" s="564"/>
      <c r="F242" s="577" t="s">
        <v>1328</v>
      </c>
      <c r="G242" s="578"/>
      <c r="H242" s="578"/>
      <c r="I242" s="567" t="str">
        <f t="shared" si="22"/>
        <v>No hay ejecución</v>
      </c>
      <c r="J242" s="568" t="str">
        <f t="shared" si="23"/>
        <v>NA</v>
      </c>
      <c r="K242" s="578"/>
      <c r="L242" s="575"/>
      <c r="M242" s="575"/>
      <c r="N242" s="567" t="str">
        <f t="shared" si="24"/>
        <v>No hay ejecución</v>
      </c>
      <c r="O242" s="568" t="str">
        <f t="shared" si="25"/>
        <v>NA</v>
      </c>
      <c r="P242" s="575"/>
      <c r="Q242" s="607"/>
      <c r="R242" s="607"/>
      <c r="S242" s="567" t="str">
        <f t="shared" si="26"/>
        <v>No hay ejecución</v>
      </c>
      <c r="T242" s="568" t="str">
        <f t="shared" si="27"/>
        <v>NA</v>
      </c>
      <c r="U242" s="575"/>
      <c r="V242" s="575"/>
      <c r="W242" s="575"/>
      <c r="X242" s="576"/>
      <c r="Y242" s="576" t="str">
        <f t="shared" si="28"/>
        <v>En riesgo cumplimiento</v>
      </c>
      <c r="Z242" s="575"/>
      <c r="AA242" s="575"/>
      <c r="AB242" s="575"/>
      <c r="AC242" s="575"/>
      <c r="AD242" s="575"/>
    </row>
    <row r="243" spans="1:30" ht="35.25" hidden="1" customHeight="1" thickTop="1" thickBot="1">
      <c r="A243" s="563">
        <v>16.11</v>
      </c>
      <c r="B243" s="564"/>
      <c r="C243" s="564"/>
      <c r="D243" s="564"/>
      <c r="E243" s="564"/>
      <c r="F243" s="577" t="s">
        <v>1328</v>
      </c>
      <c r="G243" s="578"/>
      <c r="H243" s="578"/>
      <c r="I243" s="567" t="str">
        <f t="shared" si="22"/>
        <v>No hay ejecución</v>
      </c>
      <c r="J243" s="568" t="str">
        <f t="shared" si="23"/>
        <v>NA</v>
      </c>
      <c r="K243" s="578"/>
      <c r="L243" s="575"/>
      <c r="M243" s="575"/>
      <c r="N243" s="567" t="str">
        <f t="shared" si="24"/>
        <v>No hay ejecución</v>
      </c>
      <c r="O243" s="568" t="str">
        <f t="shared" si="25"/>
        <v>NA</v>
      </c>
      <c r="P243" s="575"/>
      <c r="Q243" s="607"/>
      <c r="R243" s="607"/>
      <c r="S243" s="567" t="str">
        <f t="shared" si="26"/>
        <v>No hay ejecución</v>
      </c>
      <c r="T243" s="568" t="str">
        <f t="shared" si="27"/>
        <v>NA</v>
      </c>
      <c r="U243" s="575"/>
      <c r="V243" s="575"/>
      <c r="W243" s="575"/>
      <c r="X243" s="576"/>
      <c r="Y243" s="576" t="str">
        <f t="shared" si="28"/>
        <v>En riesgo cumplimiento</v>
      </c>
      <c r="Z243" s="575"/>
      <c r="AA243" s="575"/>
      <c r="AB243" s="575"/>
      <c r="AC243" s="575"/>
      <c r="AD243" s="575"/>
    </row>
    <row r="244" spans="1:30" ht="35.25" hidden="1" customHeight="1" thickTop="1" thickBot="1">
      <c r="A244" s="563">
        <v>16.11</v>
      </c>
      <c r="B244" s="564"/>
      <c r="C244" s="564"/>
      <c r="D244" s="564"/>
      <c r="E244" s="564"/>
      <c r="F244" s="577" t="s">
        <v>1328</v>
      </c>
      <c r="G244" s="578"/>
      <c r="H244" s="578"/>
      <c r="I244" s="567" t="str">
        <f t="shared" si="22"/>
        <v>No hay ejecución</v>
      </c>
      <c r="J244" s="568" t="str">
        <f t="shared" si="23"/>
        <v>NA</v>
      </c>
      <c r="K244" s="578"/>
      <c r="L244" s="575"/>
      <c r="M244" s="575"/>
      <c r="N244" s="567" t="str">
        <f t="shared" si="24"/>
        <v>No hay ejecución</v>
      </c>
      <c r="O244" s="568" t="str">
        <f t="shared" si="25"/>
        <v>NA</v>
      </c>
      <c r="P244" s="575"/>
      <c r="Q244" s="607"/>
      <c r="R244" s="607"/>
      <c r="S244" s="567" t="str">
        <f t="shared" si="26"/>
        <v>No hay ejecución</v>
      </c>
      <c r="T244" s="568" t="str">
        <f t="shared" si="27"/>
        <v>NA</v>
      </c>
      <c r="U244" s="575"/>
      <c r="V244" s="575"/>
      <c r="W244" s="575"/>
      <c r="X244" s="576"/>
      <c r="Y244" s="576" t="str">
        <f t="shared" si="28"/>
        <v>En riesgo cumplimiento</v>
      </c>
      <c r="Z244" s="575"/>
      <c r="AA244" s="575"/>
      <c r="AB244" s="575"/>
      <c r="AC244" s="575"/>
      <c r="AD244" s="575"/>
    </row>
    <row r="245" spans="1:30" ht="35.25" hidden="1" customHeight="1" thickTop="1" thickBot="1">
      <c r="A245" s="563">
        <v>16.11</v>
      </c>
      <c r="B245" s="564"/>
      <c r="C245" s="564"/>
      <c r="D245" s="564"/>
      <c r="E245" s="564"/>
      <c r="F245" s="577" t="s">
        <v>1328</v>
      </c>
      <c r="G245" s="578"/>
      <c r="H245" s="578"/>
      <c r="I245" s="567" t="str">
        <f t="shared" si="22"/>
        <v>No hay ejecución</v>
      </c>
      <c r="J245" s="568" t="str">
        <f t="shared" si="23"/>
        <v>NA</v>
      </c>
      <c r="K245" s="578"/>
      <c r="L245" s="575"/>
      <c r="M245" s="575"/>
      <c r="N245" s="567" t="str">
        <f t="shared" si="24"/>
        <v>No hay ejecución</v>
      </c>
      <c r="O245" s="568" t="str">
        <f t="shared" si="25"/>
        <v>NA</v>
      </c>
      <c r="P245" s="575"/>
      <c r="Q245" s="607"/>
      <c r="R245" s="607"/>
      <c r="S245" s="567" t="str">
        <f t="shared" si="26"/>
        <v>No hay ejecución</v>
      </c>
      <c r="T245" s="568" t="str">
        <f t="shared" si="27"/>
        <v>NA</v>
      </c>
      <c r="U245" s="575"/>
      <c r="V245" s="575"/>
      <c r="W245" s="575"/>
      <c r="X245" s="576"/>
      <c r="Y245" s="576" t="str">
        <f t="shared" si="28"/>
        <v>En riesgo cumplimiento</v>
      </c>
      <c r="Z245" s="575"/>
      <c r="AA245" s="575"/>
      <c r="AB245" s="575"/>
      <c r="AC245" s="575"/>
      <c r="AD245" s="575"/>
    </row>
    <row r="246" spans="1:30" ht="35.25" customHeight="1" thickTop="1" thickBot="1">
      <c r="A246" s="563">
        <v>16.12</v>
      </c>
      <c r="B246" s="564"/>
      <c r="C246" s="564"/>
      <c r="D246" s="564"/>
      <c r="E246" s="564"/>
      <c r="F246" s="587" t="s">
        <v>1329</v>
      </c>
      <c r="G246" s="588">
        <v>0</v>
      </c>
      <c r="H246" s="588">
        <v>0</v>
      </c>
      <c r="I246" s="567" t="str">
        <f t="shared" si="22"/>
        <v>No hay Programación</v>
      </c>
      <c r="J246" s="568" t="str">
        <f t="shared" si="23"/>
        <v>De acuerdo con lo programado</v>
      </c>
      <c r="K246" s="588"/>
      <c r="L246" s="575">
        <v>1</v>
      </c>
      <c r="M246" s="575">
        <v>0</v>
      </c>
      <c r="N246" s="567">
        <f t="shared" si="24"/>
        <v>0</v>
      </c>
      <c r="O246" s="568" t="str">
        <f t="shared" si="25"/>
        <v>En riesgo cumplimiento</v>
      </c>
      <c r="P246" s="575"/>
      <c r="Q246" s="607"/>
      <c r="R246" s="607"/>
      <c r="S246" s="567" t="str">
        <f t="shared" si="26"/>
        <v>No hay ejecución</v>
      </c>
      <c r="T246" s="568" t="str">
        <f t="shared" si="27"/>
        <v>NA</v>
      </c>
      <c r="U246" s="575"/>
      <c r="V246" s="575">
        <v>1</v>
      </c>
      <c r="W246" s="575">
        <v>0</v>
      </c>
      <c r="X246" s="756">
        <f>IF(W246="","No hay ejecución",IF(AND(V246=0),"No hay Programación", W246/V246))</f>
        <v>0</v>
      </c>
      <c r="Y246" s="576" t="str">
        <f t="shared" si="28"/>
        <v>En riesgo cumplimiento</v>
      </c>
      <c r="Z246" s="575"/>
      <c r="AA246" s="575"/>
      <c r="AB246" s="575"/>
      <c r="AC246" s="575"/>
      <c r="AD246" s="575"/>
    </row>
    <row r="247" spans="1:30" ht="35.25" hidden="1" customHeight="1" thickTop="1" thickBot="1">
      <c r="A247" s="563">
        <v>16.12</v>
      </c>
      <c r="B247" s="564"/>
      <c r="C247" s="564"/>
      <c r="D247" s="564"/>
      <c r="E247" s="564"/>
      <c r="F247" s="587" t="s">
        <v>1329</v>
      </c>
      <c r="G247" s="588"/>
      <c r="H247" s="588"/>
      <c r="I247" s="567" t="str">
        <f t="shared" si="22"/>
        <v>No hay ejecución</v>
      </c>
      <c r="J247" s="568" t="str">
        <f t="shared" si="23"/>
        <v>NA</v>
      </c>
      <c r="K247" s="588"/>
      <c r="L247" s="575"/>
      <c r="M247" s="575"/>
      <c r="N247" s="567" t="str">
        <f t="shared" si="24"/>
        <v>No hay ejecución</v>
      </c>
      <c r="O247" s="568" t="str">
        <f t="shared" si="25"/>
        <v>NA</v>
      </c>
      <c r="P247" s="575"/>
      <c r="Q247" s="607">
        <v>1</v>
      </c>
      <c r="R247" s="607">
        <v>1</v>
      </c>
      <c r="S247" s="567">
        <f t="shared" si="26"/>
        <v>1</v>
      </c>
      <c r="T247" s="568" t="str">
        <f t="shared" si="27"/>
        <v>De acuerdo con lo programado</v>
      </c>
      <c r="U247" s="575"/>
      <c r="V247" s="575"/>
      <c r="W247" s="575"/>
      <c r="X247" s="576"/>
      <c r="Y247" s="576" t="str">
        <f t="shared" si="28"/>
        <v>En riesgo cumplimiento</v>
      </c>
      <c r="Z247" s="575"/>
      <c r="AA247" s="575"/>
      <c r="AB247" s="575"/>
      <c r="AC247" s="575"/>
      <c r="AD247" s="575"/>
    </row>
    <row r="248" spans="1:30" ht="35.25" hidden="1" customHeight="1" thickTop="1" thickBot="1">
      <c r="A248" s="563">
        <v>16.12</v>
      </c>
      <c r="B248" s="564"/>
      <c r="C248" s="564"/>
      <c r="D248" s="564"/>
      <c r="E248" s="564"/>
      <c r="F248" s="587" t="s">
        <v>1329</v>
      </c>
      <c r="G248" s="588"/>
      <c r="H248" s="588"/>
      <c r="I248" s="567" t="str">
        <f t="shared" si="22"/>
        <v>No hay ejecución</v>
      </c>
      <c r="J248" s="568" t="str">
        <f t="shared" si="23"/>
        <v>NA</v>
      </c>
      <c r="K248" s="588"/>
      <c r="L248" s="575"/>
      <c r="M248" s="575"/>
      <c r="N248" s="567" t="str">
        <f t="shared" si="24"/>
        <v>No hay ejecución</v>
      </c>
      <c r="O248" s="568" t="str">
        <f t="shared" si="25"/>
        <v>NA</v>
      </c>
      <c r="P248" s="575"/>
      <c r="Q248" s="607"/>
      <c r="R248" s="607"/>
      <c r="S248" s="567" t="str">
        <f t="shared" si="26"/>
        <v>No hay ejecución</v>
      </c>
      <c r="T248" s="568" t="str">
        <f t="shared" si="27"/>
        <v>NA</v>
      </c>
      <c r="U248" s="575"/>
      <c r="V248" s="575"/>
      <c r="W248" s="575"/>
      <c r="X248" s="576"/>
      <c r="Y248" s="576" t="str">
        <f t="shared" si="28"/>
        <v>En riesgo cumplimiento</v>
      </c>
      <c r="Z248" s="575"/>
      <c r="AA248" s="575"/>
      <c r="AB248" s="575"/>
      <c r="AC248" s="575"/>
      <c r="AD248" s="575"/>
    </row>
    <row r="249" spans="1:30" ht="35.25" hidden="1" customHeight="1" thickTop="1" thickBot="1">
      <c r="A249" s="563">
        <v>16.13</v>
      </c>
      <c r="B249" s="564"/>
      <c r="C249" s="564"/>
      <c r="D249" s="564"/>
      <c r="E249" s="564"/>
      <c r="F249" s="577" t="s">
        <v>1330</v>
      </c>
      <c r="G249" s="578"/>
      <c r="H249" s="578"/>
      <c r="I249" s="567" t="str">
        <f t="shared" si="22"/>
        <v>No hay ejecución</v>
      </c>
      <c r="J249" s="568" t="str">
        <f t="shared" si="23"/>
        <v>NA</v>
      </c>
      <c r="K249" s="578"/>
      <c r="L249" s="575"/>
      <c r="M249" s="575"/>
      <c r="N249" s="567" t="str">
        <f t="shared" si="24"/>
        <v>No hay ejecución</v>
      </c>
      <c r="O249" s="568" t="str">
        <f t="shared" si="25"/>
        <v>NA</v>
      </c>
      <c r="P249" s="575"/>
      <c r="Q249" s="607"/>
      <c r="R249" s="607"/>
      <c r="S249" s="567" t="str">
        <f t="shared" si="26"/>
        <v>No hay ejecución</v>
      </c>
      <c r="T249" s="568" t="str">
        <f t="shared" si="27"/>
        <v>NA</v>
      </c>
      <c r="U249" s="575"/>
      <c r="V249" s="575"/>
      <c r="W249" s="575"/>
      <c r="X249" s="576"/>
      <c r="Y249" s="576" t="str">
        <f t="shared" si="28"/>
        <v>En riesgo cumplimiento</v>
      </c>
      <c r="Z249" s="575"/>
      <c r="AA249" s="575"/>
      <c r="AB249" s="575"/>
      <c r="AC249" s="575"/>
      <c r="AD249" s="575"/>
    </row>
    <row r="250" spans="1:30" ht="35.25" hidden="1" customHeight="1" thickTop="1" thickBot="1">
      <c r="A250" s="563">
        <v>16.14</v>
      </c>
      <c r="B250" s="564"/>
      <c r="C250" s="564"/>
      <c r="D250" s="564"/>
      <c r="E250" s="564"/>
      <c r="F250" s="577" t="s">
        <v>1331</v>
      </c>
      <c r="G250" s="578">
        <v>1</v>
      </c>
      <c r="H250" s="578">
        <v>1</v>
      </c>
      <c r="I250" s="567">
        <f t="shared" si="22"/>
        <v>1</v>
      </c>
      <c r="J250" s="568" t="str">
        <f t="shared" si="23"/>
        <v>De acuerdo con lo programado</v>
      </c>
      <c r="K250" s="578"/>
      <c r="L250" s="575"/>
      <c r="M250" s="575"/>
      <c r="N250" s="567" t="str">
        <f t="shared" si="24"/>
        <v>No hay ejecución</v>
      </c>
      <c r="O250" s="568" t="str">
        <f t="shared" si="25"/>
        <v>NA</v>
      </c>
      <c r="P250" s="575"/>
      <c r="Q250" s="607"/>
      <c r="R250" s="607"/>
      <c r="S250" s="567" t="str">
        <f t="shared" si="26"/>
        <v>No hay ejecución</v>
      </c>
      <c r="T250" s="568" t="str">
        <f t="shared" si="27"/>
        <v>NA</v>
      </c>
      <c r="U250" s="575"/>
      <c r="V250" s="575"/>
      <c r="W250" s="575"/>
      <c r="X250" s="576"/>
      <c r="Y250" s="576" t="str">
        <f t="shared" si="28"/>
        <v>En riesgo cumplimiento</v>
      </c>
      <c r="Z250" s="575"/>
      <c r="AA250" s="575"/>
      <c r="AB250" s="575"/>
      <c r="AC250" s="575"/>
      <c r="AD250" s="575"/>
    </row>
    <row r="251" spans="1:30" ht="35.25" hidden="1" customHeight="1" thickTop="1" thickBot="1">
      <c r="A251" s="563">
        <v>16.14</v>
      </c>
      <c r="B251" s="564"/>
      <c r="C251" s="564"/>
      <c r="D251" s="564"/>
      <c r="E251" s="564"/>
      <c r="F251" s="577" t="s">
        <v>1331</v>
      </c>
      <c r="G251" s="578"/>
      <c r="H251" s="578"/>
      <c r="I251" s="567" t="str">
        <f t="shared" si="22"/>
        <v>No hay ejecución</v>
      </c>
      <c r="J251" s="568" t="str">
        <f t="shared" si="23"/>
        <v>NA</v>
      </c>
      <c r="K251" s="578"/>
      <c r="L251" s="575"/>
      <c r="M251" s="575"/>
      <c r="N251" s="567" t="str">
        <f t="shared" si="24"/>
        <v>No hay ejecución</v>
      </c>
      <c r="O251" s="568" t="str">
        <f t="shared" si="25"/>
        <v>NA</v>
      </c>
      <c r="P251" s="575"/>
      <c r="Q251" s="607"/>
      <c r="R251" s="607"/>
      <c r="S251" s="567" t="str">
        <f t="shared" si="26"/>
        <v>No hay ejecución</v>
      </c>
      <c r="T251" s="568" t="str">
        <f t="shared" si="27"/>
        <v>NA</v>
      </c>
      <c r="U251" s="575"/>
      <c r="V251" s="575"/>
      <c r="W251" s="575"/>
      <c r="X251" s="576"/>
      <c r="Y251" s="576" t="str">
        <f t="shared" si="28"/>
        <v>En riesgo cumplimiento</v>
      </c>
      <c r="Z251" s="575"/>
      <c r="AA251" s="575"/>
      <c r="AB251" s="575"/>
      <c r="AC251" s="575"/>
      <c r="AD251" s="575"/>
    </row>
    <row r="252" spans="1:30" ht="35.25" hidden="1" customHeight="1" thickTop="1" thickBot="1">
      <c r="A252" s="563">
        <v>16.14</v>
      </c>
      <c r="B252" s="564"/>
      <c r="C252" s="564"/>
      <c r="D252" s="564"/>
      <c r="E252" s="564"/>
      <c r="F252" s="577" t="s">
        <v>1331</v>
      </c>
      <c r="G252" s="578"/>
      <c r="H252" s="578"/>
      <c r="I252" s="567" t="str">
        <f t="shared" si="22"/>
        <v>No hay ejecución</v>
      </c>
      <c r="J252" s="568" t="str">
        <f t="shared" si="23"/>
        <v>NA</v>
      </c>
      <c r="K252" s="578"/>
      <c r="L252" s="575"/>
      <c r="M252" s="575"/>
      <c r="N252" s="567" t="str">
        <f t="shared" si="24"/>
        <v>No hay ejecución</v>
      </c>
      <c r="O252" s="568" t="str">
        <f t="shared" si="25"/>
        <v>NA</v>
      </c>
      <c r="P252" s="575"/>
      <c r="Q252" s="607"/>
      <c r="R252" s="607"/>
      <c r="S252" s="567" t="str">
        <f t="shared" si="26"/>
        <v>No hay ejecución</v>
      </c>
      <c r="T252" s="568" t="str">
        <f t="shared" si="27"/>
        <v>NA</v>
      </c>
      <c r="U252" s="575"/>
      <c r="V252" s="575"/>
      <c r="W252" s="575"/>
      <c r="X252" s="576"/>
      <c r="Y252" s="576" t="str">
        <f t="shared" si="28"/>
        <v>En riesgo cumplimiento</v>
      </c>
      <c r="Z252" s="575"/>
      <c r="AA252" s="575"/>
      <c r="AB252" s="575"/>
      <c r="AC252" s="575"/>
      <c r="AD252" s="575"/>
    </row>
    <row r="253" spans="1:30" ht="35.25" hidden="1" customHeight="1" thickTop="1" thickBot="1">
      <c r="A253" s="563">
        <v>16.149999999999999</v>
      </c>
      <c r="B253" s="564"/>
      <c r="C253" s="564"/>
      <c r="D253" s="564"/>
      <c r="E253" s="564"/>
      <c r="F253" s="577" t="s">
        <v>1332</v>
      </c>
      <c r="G253" s="578"/>
      <c r="H253" s="578"/>
      <c r="I253" s="567" t="str">
        <f t="shared" si="22"/>
        <v>No hay ejecución</v>
      </c>
      <c r="J253" s="568" t="str">
        <f t="shared" si="23"/>
        <v>NA</v>
      </c>
      <c r="K253" s="578"/>
      <c r="L253" s="575"/>
      <c r="M253" s="575"/>
      <c r="N253" s="567" t="str">
        <f t="shared" si="24"/>
        <v>No hay ejecución</v>
      </c>
      <c r="O253" s="568" t="str">
        <f t="shared" si="25"/>
        <v>NA</v>
      </c>
      <c r="P253" s="575"/>
      <c r="Q253" s="607"/>
      <c r="R253" s="607"/>
      <c r="S253" s="567" t="str">
        <f t="shared" si="26"/>
        <v>No hay ejecución</v>
      </c>
      <c r="T253" s="568" t="str">
        <f t="shared" si="27"/>
        <v>NA</v>
      </c>
      <c r="U253" s="575"/>
      <c r="V253" s="575"/>
      <c r="W253" s="575"/>
      <c r="X253" s="576"/>
      <c r="Y253" s="576" t="str">
        <f t="shared" si="28"/>
        <v>En riesgo cumplimiento</v>
      </c>
      <c r="Z253" s="575"/>
      <c r="AA253" s="575"/>
      <c r="AB253" s="575"/>
      <c r="AC253" s="575"/>
      <c r="AD253" s="575"/>
    </row>
    <row r="254" spans="1:30" ht="35.25" hidden="1" customHeight="1" thickTop="1" thickBot="1">
      <c r="A254" s="563">
        <v>16.149999999999999</v>
      </c>
      <c r="B254" s="564"/>
      <c r="C254" s="564"/>
      <c r="D254" s="564"/>
      <c r="E254" s="564"/>
      <c r="F254" s="577" t="s">
        <v>1332</v>
      </c>
      <c r="G254" s="578"/>
      <c r="H254" s="578"/>
      <c r="I254" s="567" t="str">
        <f t="shared" si="22"/>
        <v>No hay ejecución</v>
      </c>
      <c r="J254" s="568" t="str">
        <f t="shared" si="23"/>
        <v>NA</v>
      </c>
      <c r="K254" s="578"/>
      <c r="L254" s="575"/>
      <c r="M254" s="575"/>
      <c r="N254" s="567" t="str">
        <f t="shared" si="24"/>
        <v>No hay ejecución</v>
      </c>
      <c r="O254" s="568" t="str">
        <f t="shared" si="25"/>
        <v>NA</v>
      </c>
      <c r="P254" s="575"/>
      <c r="Q254" s="607"/>
      <c r="R254" s="607"/>
      <c r="S254" s="567" t="str">
        <f t="shared" si="26"/>
        <v>No hay ejecución</v>
      </c>
      <c r="T254" s="568" t="str">
        <f t="shared" si="27"/>
        <v>NA</v>
      </c>
      <c r="U254" s="575"/>
      <c r="V254" s="575"/>
      <c r="W254" s="575"/>
      <c r="X254" s="576"/>
      <c r="Y254" s="576" t="str">
        <f t="shared" si="28"/>
        <v>En riesgo cumplimiento</v>
      </c>
      <c r="Z254" s="575"/>
      <c r="AA254" s="575"/>
      <c r="AB254" s="575"/>
      <c r="AC254" s="575"/>
      <c r="AD254" s="575"/>
    </row>
    <row r="255" spans="1:30" ht="35.25" hidden="1" customHeight="1" thickTop="1" thickBot="1">
      <c r="A255" s="563">
        <v>16.16</v>
      </c>
      <c r="B255" s="564"/>
      <c r="C255" s="564"/>
      <c r="D255" s="564"/>
      <c r="E255" s="564"/>
      <c r="F255" s="577" t="s">
        <v>1333</v>
      </c>
      <c r="G255" s="578"/>
      <c r="H255" s="578"/>
      <c r="I255" s="567" t="str">
        <f t="shared" si="22"/>
        <v>No hay ejecución</v>
      </c>
      <c r="J255" s="568" t="str">
        <f t="shared" si="23"/>
        <v>NA</v>
      </c>
      <c r="K255" s="578"/>
      <c r="L255" s="575"/>
      <c r="M255" s="575"/>
      <c r="N255" s="567" t="str">
        <f t="shared" si="24"/>
        <v>No hay ejecución</v>
      </c>
      <c r="O255" s="568" t="str">
        <f t="shared" si="25"/>
        <v>NA</v>
      </c>
      <c r="P255" s="575"/>
      <c r="Q255" s="607"/>
      <c r="R255" s="607"/>
      <c r="S255" s="567" t="str">
        <f t="shared" si="26"/>
        <v>No hay ejecución</v>
      </c>
      <c r="T255" s="568" t="str">
        <f t="shared" si="27"/>
        <v>NA</v>
      </c>
      <c r="U255" s="575"/>
      <c r="V255" s="575"/>
      <c r="W255" s="575"/>
      <c r="X255" s="576"/>
      <c r="Y255" s="576" t="str">
        <f t="shared" si="28"/>
        <v>En riesgo cumplimiento</v>
      </c>
      <c r="Z255" s="575"/>
      <c r="AA255" s="575"/>
      <c r="AB255" s="575"/>
      <c r="AC255" s="575"/>
      <c r="AD255" s="575"/>
    </row>
    <row r="256" spans="1:30" ht="35.25" hidden="1" customHeight="1" thickTop="1" thickBot="1">
      <c r="A256" s="563">
        <v>16.170000000000002</v>
      </c>
      <c r="B256" s="564"/>
      <c r="C256" s="564"/>
      <c r="D256" s="564"/>
      <c r="E256" s="564"/>
      <c r="F256" s="577" t="s">
        <v>1334</v>
      </c>
      <c r="G256" s="578">
        <v>0</v>
      </c>
      <c r="H256" s="578">
        <v>50</v>
      </c>
      <c r="I256" s="567" t="str">
        <f t="shared" si="22"/>
        <v>No hay Programación</v>
      </c>
      <c r="J256" s="568" t="str">
        <f t="shared" si="23"/>
        <v>De acuerdo con lo programado</v>
      </c>
      <c r="K256" s="578"/>
      <c r="L256" s="575">
        <v>0</v>
      </c>
      <c r="M256" s="575">
        <v>30</v>
      </c>
      <c r="N256" s="567" t="str">
        <f t="shared" si="24"/>
        <v>No hay Programación</v>
      </c>
      <c r="O256" s="568" t="str">
        <f t="shared" si="25"/>
        <v>De acuerdo con lo programado</v>
      </c>
      <c r="P256" s="575"/>
      <c r="Q256" s="607">
        <v>1</v>
      </c>
      <c r="R256" s="607">
        <v>1</v>
      </c>
      <c r="S256" s="567">
        <f t="shared" si="26"/>
        <v>1</v>
      </c>
      <c r="T256" s="568" t="str">
        <f t="shared" si="27"/>
        <v>De acuerdo con lo programado</v>
      </c>
      <c r="U256" s="575"/>
      <c r="V256" s="575"/>
      <c r="W256" s="575">
        <v>175</v>
      </c>
      <c r="X256" s="576"/>
      <c r="Y256" s="576" t="str">
        <f t="shared" si="28"/>
        <v>En riesgo cumplimiento</v>
      </c>
      <c r="Z256" s="575" t="s">
        <v>1878</v>
      </c>
      <c r="AA256" s="575"/>
      <c r="AB256" s="575"/>
      <c r="AC256" s="575"/>
      <c r="AD256" s="575"/>
    </row>
    <row r="257" spans="1:30" ht="35.25" hidden="1" customHeight="1" thickTop="1" thickBot="1">
      <c r="A257" s="563">
        <v>16.170000000000002</v>
      </c>
      <c r="B257" s="564"/>
      <c r="C257" s="564"/>
      <c r="D257" s="564"/>
      <c r="E257" s="564"/>
      <c r="F257" s="577" t="s">
        <v>1334</v>
      </c>
      <c r="G257" s="578"/>
      <c r="H257" s="578"/>
      <c r="I257" s="567" t="str">
        <f t="shared" si="22"/>
        <v>No hay ejecución</v>
      </c>
      <c r="J257" s="568" t="str">
        <f t="shared" si="23"/>
        <v>NA</v>
      </c>
      <c r="K257" s="578"/>
      <c r="L257" s="575"/>
      <c r="M257" s="575"/>
      <c r="N257" s="567" t="str">
        <f t="shared" si="24"/>
        <v>No hay ejecución</v>
      </c>
      <c r="O257" s="568" t="str">
        <f t="shared" si="25"/>
        <v>NA</v>
      </c>
      <c r="P257" s="575"/>
      <c r="Q257" s="607">
        <v>0</v>
      </c>
      <c r="R257" s="607">
        <v>55</v>
      </c>
      <c r="S257" s="567" t="str">
        <f t="shared" si="26"/>
        <v>No hay Programación</v>
      </c>
      <c r="T257" s="568" t="str">
        <f t="shared" si="27"/>
        <v>De acuerdo con lo programado</v>
      </c>
      <c r="U257" s="575"/>
      <c r="V257" s="575"/>
      <c r="W257" s="575"/>
      <c r="X257" s="576"/>
      <c r="Y257" s="576" t="str">
        <f t="shared" si="28"/>
        <v>En riesgo cumplimiento</v>
      </c>
      <c r="Z257" s="575"/>
      <c r="AA257" s="575"/>
      <c r="AB257" s="575"/>
      <c r="AC257" s="575"/>
      <c r="AD257" s="575"/>
    </row>
    <row r="258" spans="1:30" ht="35.25" hidden="1" customHeight="1" thickTop="1" thickBot="1">
      <c r="A258" s="563">
        <v>16.170000000000002</v>
      </c>
      <c r="B258" s="564"/>
      <c r="C258" s="564"/>
      <c r="D258" s="564"/>
      <c r="E258" s="564"/>
      <c r="F258" s="577" t="s">
        <v>1334</v>
      </c>
      <c r="G258" s="578"/>
      <c r="H258" s="578"/>
      <c r="I258" s="567" t="str">
        <f t="shared" si="22"/>
        <v>No hay ejecución</v>
      </c>
      <c r="J258" s="568" t="str">
        <f t="shared" si="23"/>
        <v>NA</v>
      </c>
      <c r="K258" s="578"/>
      <c r="L258" s="575"/>
      <c r="M258" s="575"/>
      <c r="N258" s="567" t="str">
        <f t="shared" si="24"/>
        <v>No hay ejecución</v>
      </c>
      <c r="O258" s="568" t="str">
        <f t="shared" si="25"/>
        <v>NA</v>
      </c>
      <c r="P258" s="575"/>
      <c r="Q258" s="607">
        <v>90</v>
      </c>
      <c r="R258" s="607">
        <v>90</v>
      </c>
      <c r="S258" s="567">
        <f t="shared" si="26"/>
        <v>1</v>
      </c>
      <c r="T258" s="568" t="str">
        <f t="shared" si="27"/>
        <v>De acuerdo con lo programado</v>
      </c>
      <c r="U258" s="575"/>
      <c r="V258" s="575"/>
      <c r="W258" s="575"/>
      <c r="X258" s="576"/>
      <c r="Y258" s="576" t="str">
        <f t="shared" si="28"/>
        <v>En riesgo cumplimiento</v>
      </c>
      <c r="Z258" s="575"/>
      <c r="AA258" s="575"/>
      <c r="AB258" s="575"/>
      <c r="AC258" s="575"/>
      <c r="AD258" s="575"/>
    </row>
    <row r="259" spans="1:30" ht="35.25" hidden="1" customHeight="1" thickTop="1" thickBot="1">
      <c r="A259" s="563">
        <v>16.170000000000002</v>
      </c>
      <c r="B259" s="564"/>
      <c r="C259" s="564"/>
      <c r="D259" s="564"/>
      <c r="E259" s="564"/>
      <c r="F259" s="577" t="s">
        <v>1334</v>
      </c>
      <c r="G259" s="578"/>
      <c r="H259" s="578"/>
      <c r="I259" s="567" t="str">
        <f t="shared" si="22"/>
        <v>No hay ejecución</v>
      </c>
      <c r="J259" s="568" t="str">
        <f t="shared" si="23"/>
        <v>NA</v>
      </c>
      <c r="K259" s="578"/>
      <c r="L259" s="575"/>
      <c r="M259" s="575"/>
      <c r="N259" s="567" t="str">
        <f t="shared" si="24"/>
        <v>No hay ejecución</v>
      </c>
      <c r="O259" s="568" t="str">
        <f t="shared" si="25"/>
        <v>NA</v>
      </c>
      <c r="P259" s="575"/>
      <c r="Q259" s="607"/>
      <c r="R259" s="607"/>
      <c r="S259" s="567" t="str">
        <f t="shared" si="26"/>
        <v>No hay ejecución</v>
      </c>
      <c r="T259" s="568" t="str">
        <f t="shared" si="27"/>
        <v>NA</v>
      </c>
      <c r="U259" s="575"/>
      <c r="V259" s="575"/>
      <c r="W259" s="575"/>
      <c r="X259" s="576"/>
      <c r="Y259" s="576" t="str">
        <f t="shared" si="28"/>
        <v>En riesgo cumplimiento</v>
      </c>
      <c r="Z259" s="575"/>
      <c r="AA259" s="575"/>
      <c r="AB259" s="575"/>
      <c r="AC259" s="575"/>
      <c r="AD259" s="575"/>
    </row>
    <row r="260" spans="1:30" ht="35.25" hidden="1" customHeight="1" thickTop="1" thickBot="1">
      <c r="A260" s="563">
        <v>16.170000000000002</v>
      </c>
      <c r="B260" s="564"/>
      <c r="C260" s="564"/>
      <c r="D260" s="564"/>
      <c r="E260" s="564"/>
      <c r="F260" s="577" t="s">
        <v>1334</v>
      </c>
      <c r="G260" s="578"/>
      <c r="H260" s="578"/>
      <c r="I260" s="567" t="str">
        <f t="shared" si="22"/>
        <v>No hay ejecución</v>
      </c>
      <c r="J260" s="568" t="str">
        <f t="shared" si="23"/>
        <v>NA</v>
      </c>
      <c r="K260" s="578"/>
      <c r="L260" s="575"/>
      <c r="M260" s="575"/>
      <c r="N260" s="567" t="str">
        <f t="shared" si="24"/>
        <v>No hay ejecución</v>
      </c>
      <c r="O260" s="568" t="str">
        <f t="shared" si="25"/>
        <v>NA</v>
      </c>
      <c r="P260" s="575"/>
      <c r="Q260" s="607"/>
      <c r="R260" s="607"/>
      <c r="S260" s="567" t="str">
        <f t="shared" si="26"/>
        <v>No hay ejecución</v>
      </c>
      <c r="T260" s="568" t="str">
        <f t="shared" si="27"/>
        <v>NA</v>
      </c>
      <c r="U260" s="575"/>
      <c r="V260" s="575"/>
      <c r="W260" s="575"/>
      <c r="X260" s="576"/>
      <c r="Y260" s="576" t="str">
        <f t="shared" si="28"/>
        <v>En riesgo cumplimiento</v>
      </c>
      <c r="Z260" s="575"/>
      <c r="AA260" s="575"/>
      <c r="AB260" s="575"/>
      <c r="AC260" s="575"/>
      <c r="AD260" s="575"/>
    </row>
    <row r="261" spans="1:30" ht="35.25" hidden="1" customHeight="1" thickTop="1" thickBot="1">
      <c r="A261" s="563">
        <v>16.170000000000002</v>
      </c>
      <c r="B261" s="564"/>
      <c r="C261" s="564"/>
      <c r="D261" s="564"/>
      <c r="E261" s="564"/>
      <c r="F261" s="577" t="s">
        <v>1334</v>
      </c>
      <c r="G261" s="578"/>
      <c r="H261" s="578"/>
      <c r="I261" s="567" t="str">
        <f t="shared" si="22"/>
        <v>No hay ejecución</v>
      </c>
      <c r="J261" s="568" t="str">
        <f t="shared" si="23"/>
        <v>NA</v>
      </c>
      <c r="K261" s="578"/>
      <c r="L261" s="575"/>
      <c r="M261" s="575"/>
      <c r="N261" s="567" t="str">
        <f t="shared" si="24"/>
        <v>No hay ejecución</v>
      </c>
      <c r="O261" s="568" t="str">
        <f t="shared" si="25"/>
        <v>NA</v>
      </c>
      <c r="P261" s="575"/>
      <c r="Q261" s="607"/>
      <c r="R261" s="607"/>
      <c r="S261" s="567" t="str">
        <f t="shared" si="26"/>
        <v>No hay ejecución</v>
      </c>
      <c r="T261" s="568" t="str">
        <f t="shared" si="27"/>
        <v>NA</v>
      </c>
      <c r="U261" s="575"/>
      <c r="V261" s="575"/>
      <c r="W261" s="575"/>
      <c r="X261" s="576"/>
      <c r="Y261" s="576" t="str">
        <f t="shared" si="28"/>
        <v>En riesgo cumplimiento</v>
      </c>
      <c r="Z261" s="575"/>
      <c r="AA261" s="575"/>
      <c r="AB261" s="575"/>
      <c r="AC261" s="575"/>
      <c r="AD261" s="575"/>
    </row>
    <row r="262" spans="1:30" ht="35.25" hidden="1" customHeight="1" thickTop="1" thickBot="1">
      <c r="A262" s="563">
        <v>16.18</v>
      </c>
      <c r="B262" s="564"/>
      <c r="C262" s="564"/>
      <c r="D262" s="564"/>
      <c r="E262" s="564"/>
      <c r="F262" s="577" t="s">
        <v>1335</v>
      </c>
      <c r="G262" s="578"/>
      <c r="H262" s="578"/>
      <c r="I262" s="567" t="str">
        <f t="shared" si="22"/>
        <v>No hay ejecución</v>
      </c>
      <c r="J262" s="568" t="str">
        <f t="shared" si="23"/>
        <v>NA</v>
      </c>
      <c r="K262" s="578"/>
      <c r="L262" s="575"/>
      <c r="M262" s="575"/>
      <c r="N262" s="567" t="str">
        <f t="shared" si="24"/>
        <v>No hay ejecución</v>
      </c>
      <c r="O262" s="568" t="str">
        <f t="shared" si="25"/>
        <v>NA</v>
      </c>
      <c r="P262" s="575"/>
      <c r="Q262" s="607"/>
      <c r="R262" s="607"/>
      <c r="S262" s="567" t="str">
        <f t="shared" si="26"/>
        <v>No hay ejecución</v>
      </c>
      <c r="T262" s="568" t="str">
        <f t="shared" si="27"/>
        <v>NA</v>
      </c>
      <c r="U262" s="575"/>
      <c r="V262" s="575"/>
      <c r="W262" s="575"/>
      <c r="X262" s="576"/>
      <c r="Y262" s="576" t="str">
        <f t="shared" si="28"/>
        <v>En riesgo cumplimiento</v>
      </c>
      <c r="Z262" s="575"/>
      <c r="AA262" s="575"/>
      <c r="AB262" s="575"/>
      <c r="AC262" s="575"/>
      <c r="AD262" s="575"/>
    </row>
    <row r="263" spans="1:30" ht="35.25" hidden="1" customHeight="1" thickTop="1" thickBot="1">
      <c r="A263" s="563">
        <v>16.18</v>
      </c>
      <c r="B263" s="564"/>
      <c r="C263" s="564"/>
      <c r="D263" s="564"/>
      <c r="E263" s="564"/>
      <c r="F263" s="577" t="s">
        <v>1335</v>
      </c>
      <c r="G263" s="578"/>
      <c r="H263" s="578"/>
      <c r="I263" s="567" t="str">
        <f t="shared" si="22"/>
        <v>No hay ejecución</v>
      </c>
      <c r="J263" s="568" t="str">
        <f t="shared" si="23"/>
        <v>NA</v>
      </c>
      <c r="K263" s="578"/>
      <c r="L263" s="575"/>
      <c r="M263" s="575"/>
      <c r="N263" s="567" t="str">
        <f t="shared" si="24"/>
        <v>No hay ejecución</v>
      </c>
      <c r="O263" s="568" t="str">
        <f t="shared" si="25"/>
        <v>NA</v>
      </c>
      <c r="P263" s="575"/>
      <c r="Q263" s="607"/>
      <c r="R263" s="607"/>
      <c r="S263" s="567" t="str">
        <f t="shared" si="26"/>
        <v>No hay ejecución</v>
      </c>
      <c r="T263" s="568" t="str">
        <f t="shared" si="27"/>
        <v>NA</v>
      </c>
      <c r="U263" s="575"/>
      <c r="V263" s="575"/>
      <c r="W263" s="575"/>
      <c r="X263" s="576"/>
      <c r="Y263" s="576" t="str">
        <f t="shared" si="28"/>
        <v>En riesgo cumplimiento</v>
      </c>
      <c r="Z263" s="575"/>
      <c r="AA263" s="575"/>
      <c r="AB263" s="575"/>
      <c r="AC263" s="575"/>
      <c r="AD263" s="575"/>
    </row>
    <row r="264" spans="1:30" ht="35.25" hidden="1" customHeight="1" thickTop="1" thickBot="1">
      <c r="A264" s="563">
        <v>16.18</v>
      </c>
      <c r="B264" s="564"/>
      <c r="C264" s="564"/>
      <c r="D264" s="564"/>
      <c r="E264" s="564"/>
      <c r="F264" s="577" t="s">
        <v>1335</v>
      </c>
      <c r="G264" s="578"/>
      <c r="H264" s="578"/>
      <c r="I264" s="567" t="str">
        <f t="shared" si="22"/>
        <v>No hay ejecución</v>
      </c>
      <c r="J264" s="568" t="str">
        <f t="shared" si="23"/>
        <v>NA</v>
      </c>
      <c r="K264" s="578"/>
      <c r="L264" s="575"/>
      <c r="M264" s="575"/>
      <c r="N264" s="567" t="str">
        <f t="shared" si="24"/>
        <v>No hay ejecución</v>
      </c>
      <c r="O264" s="568" t="str">
        <f t="shared" si="25"/>
        <v>NA</v>
      </c>
      <c r="P264" s="575"/>
      <c r="Q264" s="607"/>
      <c r="R264" s="607"/>
      <c r="S264" s="567" t="str">
        <f t="shared" si="26"/>
        <v>No hay ejecución</v>
      </c>
      <c r="T264" s="568" t="str">
        <f t="shared" si="27"/>
        <v>NA</v>
      </c>
      <c r="U264" s="575"/>
      <c r="V264" s="575"/>
      <c r="W264" s="575"/>
      <c r="X264" s="576"/>
      <c r="Y264" s="576" t="str">
        <f t="shared" si="28"/>
        <v>En riesgo cumplimiento</v>
      </c>
      <c r="Z264" s="575"/>
      <c r="AA264" s="575"/>
      <c r="AB264" s="575"/>
      <c r="AC264" s="575"/>
      <c r="AD264" s="575"/>
    </row>
    <row r="265" spans="1:30" ht="35.25" customHeight="1" thickTop="1" thickBot="1">
      <c r="A265" s="563">
        <v>16.190000000000001</v>
      </c>
      <c r="B265" s="564"/>
      <c r="C265" s="564"/>
      <c r="D265" s="564"/>
      <c r="E265" s="564"/>
      <c r="F265" s="577" t="s">
        <v>1336</v>
      </c>
      <c r="G265" s="578">
        <v>1</v>
      </c>
      <c r="H265" s="578">
        <v>2</v>
      </c>
      <c r="I265" s="567">
        <f t="shared" si="22"/>
        <v>2</v>
      </c>
      <c r="J265" s="568" t="str">
        <f t="shared" si="23"/>
        <v>De acuerdo con lo programado</v>
      </c>
      <c r="K265" s="578"/>
      <c r="L265" s="575">
        <v>6</v>
      </c>
      <c r="M265" s="575">
        <v>0</v>
      </c>
      <c r="N265" s="567">
        <f t="shared" si="24"/>
        <v>0</v>
      </c>
      <c r="O265" s="568" t="str">
        <f t="shared" si="25"/>
        <v>En riesgo cumplimiento</v>
      </c>
      <c r="P265" s="575"/>
      <c r="Q265" s="607"/>
      <c r="R265" s="607"/>
      <c r="S265" s="567" t="str">
        <f t="shared" si="26"/>
        <v>No hay ejecución</v>
      </c>
      <c r="T265" s="568" t="str">
        <f t="shared" si="27"/>
        <v>NA</v>
      </c>
      <c r="U265" s="575"/>
      <c r="V265" s="575">
        <v>4</v>
      </c>
      <c r="W265" s="575">
        <v>2</v>
      </c>
      <c r="X265" s="756">
        <f>IF(W265="","No hay ejecución",IF(AND(V265=0),"No hay Programación", W265/V265))</f>
        <v>0.5</v>
      </c>
      <c r="Y265" s="576" t="str">
        <f t="shared" si="28"/>
        <v>En riesgo cumplimiento</v>
      </c>
      <c r="Z265" s="575"/>
      <c r="AA265" s="575"/>
      <c r="AB265" s="575"/>
      <c r="AC265" s="575"/>
      <c r="AD265" s="575"/>
    </row>
    <row r="266" spans="1:30" ht="35.25" hidden="1" customHeight="1" thickTop="1" thickBot="1">
      <c r="A266" s="563">
        <v>16.190000000000001</v>
      </c>
      <c r="B266" s="564"/>
      <c r="C266" s="564"/>
      <c r="D266" s="564"/>
      <c r="E266" s="564"/>
      <c r="F266" s="577" t="s">
        <v>1336</v>
      </c>
      <c r="G266" s="578"/>
      <c r="H266" s="578"/>
      <c r="I266" s="567" t="str">
        <f t="shared" si="22"/>
        <v>No hay ejecución</v>
      </c>
      <c r="J266" s="568" t="str">
        <f t="shared" si="23"/>
        <v>NA</v>
      </c>
      <c r="K266" s="578"/>
      <c r="L266" s="575"/>
      <c r="M266" s="575"/>
      <c r="N266" s="567" t="str">
        <f t="shared" si="24"/>
        <v>No hay ejecución</v>
      </c>
      <c r="O266" s="568" t="str">
        <f t="shared" si="25"/>
        <v>NA</v>
      </c>
      <c r="P266" s="575"/>
      <c r="Q266" s="607">
        <v>6</v>
      </c>
      <c r="R266" s="607">
        <v>4</v>
      </c>
      <c r="S266" s="567">
        <f t="shared" si="26"/>
        <v>0.66666666666666663</v>
      </c>
      <c r="T266" s="568" t="str">
        <f t="shared" si="27"/>
        <v>Atraso Leve</v>
      </c>
      <c r="U266" s="575"/>
      <c r="V266" s="575"/>
      <c r="W266" s="575"/>
      <c r="X266" s="576"/>
      <c r="Y266" s="576" t="str">
        <f t="shared" si="28"/>
        <v>En riesgo cumplimiento</v>
      </c>
      <c r="Z266" s="575"/>
      <c r="AA266" s="575"/>
      <c r="AB266" s="575"/>
      <c r="AC266" s="575"/>
      <c r="AD266" s="575"/>
    </row>
    <row r="267" spans="1:30" ht="35.25" hidden="1" customHeight="1" thickTop="1" thickBot="1">
      <c r="A267" s="563">
        <v>16.190000000000001</v>
      </c>
      <c r="B267" s="564"/>
      <c r="C267" s="564"/>
      <c r="D267" s="564"/>
      <c r="E267" s="564"/>
      <c r="F267" s="577" t="s">
        <v>1336</v>
      </c>
      <c r="G267" s="578"/>
      <c r="H267" s="578"/>
      <c r="I267" s="567" t="str">
        <f t="shared" si="22"/>
        <v>No hay ejecución</v>
      </c>
      <c r="J267" s="568" t="str">
        <f t="shared" si="23"/>
        <v>NA</v>
      </c>
      <c r="K267" s="578"/>
      <c r="L267" s="575"/>
      <c r="M267" s="575"/>
      <c r="N267" s="567" t="str">
        <f t="shared" si="24"/>
        <v>No hay ejecución</v>
      </c>
      <c r="O267" s="568" t="str">
        <f t="shared" si="25"/>
        <v>NA</v>
      </c>
      <c r="P267" s="575"/>
      <c r="Q267" s="607"/>
      <c r="R267" s="607"/>
      <c r="S267" s="567" t="str">
        <f t="shared" si="26"/>
        <v>No hay ejecución</v>
      </c>
      <c r="T267" s="568" t="str">
        <f t="shared" si="27"/>
        <v>NA</v>
      </c>
      <c r="U267" s="575"/>
      <c r="V267" s="575"/>
      <c r="W267" s="575"/>
      <c r="X267" s="576"/>
      <c r="Y267" s="576" t="str">
        <f t="shared" si="28"/>
        <v>En riesgo cumplimiento</v>
      </c>
      <c r="Z267" s="575"/>
      <c r="AA267" s="575"/>
      <c r="AB267" s="575"/>
      <c r="AC267" s="575"/>
      <c r="AD267" s="575"/>
    </row>
    <row r="268" spans="1:30" ht="35.25" hidden="1" customHeight="1" thickTop="1" thickBot="1">
      <c r="A268" s="593">
        <v>16.2</v>
      </c>
      <c r="B268" s="564"/>
      <c r="C268" s="564"/>
      <c r="D268" s="564"/>
      <c r="E268" s="564"/>
      <c r="F268" s="577" t="s">
        <v>1337</v>
      </c>
      <c r="G268" s="578"/>
      <c r="H268" s="578"/>
      <c r="I268" s="567" t="str">
        <f t="shared" si="22"/>
        <v>No hay ejecución</v>
      </c>
      <c r="J268" s="568" t="str">
        <f t="shared" si="23"/>
        <v>NA</v>
      </c>
      <c r="K268" s="578"/>
      <c r="L268" s="575"/>
      <c r="M268" s="575"/>
      <c r="N268" s="567" t="str">
        <f t="shared" si="24"/>
        <v>No hay ejecución</v>
      </c>
      <c r="O268" s="568" t="str">
        <f t="shared" si="25"/>
        <v>NA</v>
      </c>
      <c r="P268" s="575"/>
      <c r="Q268" s="607"/>
      <c r="R268" s="607"/>
      <c r="S268" s="567" t="str">
        <f t="shared" si="26"/>
        <v>No hay ejecución</v>
      </c>
      <c r="T268" s="568" t="str">
        <f t="shared" si="27"/>
        <v>NA</v>
      </c>
      <c r="U268" s="575"/>
      <c r="V268" s="575"/>
      <c r="W268" s="575"/>
      <c r="X268" s="576"/>
      <c r="Y268" s="576" t="str">
        <f t="shared" si="28"/>
        <v>En riesgo cumplimiento</v>
      </c>
      <c r="Z268" s="575"/>
      <c r="AA268" s="575"/>
      <c r="AB268" s="575"/>
      <c r="AC268" s="575"/>
      <c r="AD268" s="575"/>
    </row>
    <row r="269" spans="1:30" ht="35.25" hidden="1" customHeight="1" thickTop="1" thickBot="1">
      <c r="A269" s="593">
        <v>16.2</v>
      </c>
      <c r="B269" s="564"/>
      <c r="C269" s="564"/>
      <c r="D269" s="564"/>
      <c r="E269" s="564"/>
      <c r="F269" s="577" t="s">
        <v>1337</v>
      </c>
      <c r="G269" s="578"/>
      <c r="H269" s="578"/>
      <c r="I269" s="567" t="str">
        <f t="shared" si="22"/>
        <v>No hay ejecución</v>
      </c>
      <c r="J269" s="568" t="str">
        <f t="shared" si="23"/>
        <v>NA</v>
      </c>
      <c r="K269" s="578"/>
      <c r="L269" s="575"/>
      <c r="M269" s="575"/>
      <c r="N269" s="567" t="str">
        <f t="shared" si="24"/>
        <v>No hay ejecución</v>
      </c>
      <c r="O269" s="568" t="str">
        <f t="shared" si="25"/>
        <v>NA</v>
      </c>
      <c r="P269" s="575"/>
      <c r="Q269" s="607"/>
      <c r="R269" s="607"/>
      <c r="S269" s="567" t="str">
        <f t="shared" si="26"/>
        <v>No hay ejecución</v>
      </c>
      <c r="T269" s="568" t="str">
        <f t="shared" si="27"/>
        <v>NA</v>
      </c>
      <c r="U269" s="575"/>
      <c r="V269" s="575"/>
      <c r="W269" s="575"/>
      <c r="X269" s="576"/>
      <c r="Y269" s="576" t="str">
        <f t="shared" si="28"/>
        <v>En riesgo cumplimiento</v>
      </c>
      <c r="Z269" s="575"/>
      <c r="AA269" s="575"/>
      <c r="AB269" s="575"/>
      <c r="AC269" s="575"/>
      <c r="AD269" s="575"/>
    </row>
    <row r="270" spans="1:30" ht="35.25" customHeight="1" thickTop="1" thickBot="1">
      <c r="A270" s="563">
        <v>16.21</v>
      </c>
      <c r="B270" s="564"/>
      <c r="C270" s="564"/>
      <c r="D270" s="564"/>
      <c r="E270" s="564"/>
      <c r="F270" s="577" t="s">
        <v>1338</v>
      </c>
      <c r="G270" s="578">
        <v>9</v>
      </c>
      <c r="H270" s="578">
        <v>11</v>
      </c>
      <c r="I270" s="567">
        <f t="shared" si="22"/>
        <v>1.2222222222222223</v>
      </c>
      <c r="J270" s="568" t="str">
        <f t="shared" si="23"/>
        <v>De acuerdo con lo programado</v>
      </c>
      <c r="K270" s="578"/>
      <c r="L270" s="575">
        <v>11</v>
      </c>
      <c r="M270" s="575">
        <v>11</v>
      </c>
      <c r="N270" s="567">
        <f t="shared" si="24"/>
        <v>1</v>
      </c>
      <c r="O270" s="568" t="str">
        <f t="shared" si="25"/>
        <v>De acuerdo con lo programado</v>
      </c>
      <c r="P270" s="575"/>
      <c r="Q270" s="607"/>
      <c r="R270" s="607"/>
      <c r="S270" s="567" t="str">
        <f t="shared" si="26"/>
        <v>No hay ejecución</v>
      </c>
      <c r="T270" s="568" t="str">
        <f t="shared" si="27"/>
        <v>NA</v>
      </c>
      <c r="U270" s="575"/>
      <c r="V270" s="575">
        <v>9</v>
      </c>
      <c r="W270" s="575">
        <v>9</v>
      </c>
      <c r="X270" s="756">
        <f>IF(W270="","No hay ejecución",IF(AND(V270=0),"No hay Programación", W270/V270))</f>
        <v>1</v>
      </c>
      <c r="Y270" s="576" t="str">
        <f t="shared" si="28"/>
        <v>De acuerdo con lo programado</v>
      </c>
      <c r="Z270" s="575"/>
      <c r="AA270" s="575"/>
      <c r="AB270" s="575"/>
      <c r="AC270" s="575"/>
      <c r="AD270" s="575"/>
    </row>
    <row r="271" spans="1:30" ht="35.25" hidden="1" customHeight="1" thickTop="1" thickBot="1">
      <c r="A271" s="563">
        <v>16.21</v>
      </c>
      <c r="B271" s="564"/>
      <c r="C271" s="564"/>
      <c r="D271" s="564"/>
      <c r="E271" s="564"/>
      <c r="F271" s="577" t="s">
        <v>1338</v>
      </c>
      <c r="G271" s="578"/>
      <c r="H271" s="578"/>
      <c r="I271" s="567" t="str">
        <f t="shared" ref="I271:I334" si="30">IF(H271="","No hay ejecución",IF(AND(G271=0),"No hay Programación", H271/G271))</f>
        <v>No hay ejecución</v>
      </c>
      <c r="J271" s="568" t="str">
        <f t="shared" ref="J271:J334" si="31">IF(I271="No hay ejecución","NA",IF(I271&gt;=90%,"De acuerdo con lo programado",IF(I271&gt;=51%,"Atraso Leve",IF(I271&lt;=50%,"En riesgo cumplimiento"))))</f>
        <v>NA</v>
      </c>
      <c r="K271" s="578"/>
      <c r="L271" s="575"/>
      <c r="M271" s="575"/>
      <c r="N271" s="567" t="str">
        <f t="shared" ref="N271:N334" si="32">IF(M271="","No hay ejecución",IF(AND(L271=0),"No hay Programación", M271/L271))</f>
        <v>No hay ejecución</v>
      </c>
      <c r="O271" s="568" t="str">
        <f t="shared" ref="O271:O334" si="33">IF(N271="No hay ejecución","NA",IF(N271&gt;=90%,"De acuerdo con lo programado",IF(N271&gt;=51%,"Atraso Leve",IF(N271&lt;=50%,"En riesgo cumplimiento"))))</f>
        <v>NA</v>
      </c>
      <c r="P271" s="575"/>
      <c r="Q271" s="607">
        <v>7</v>
      </c>
      <c r="R271" s="607">
        <v>7</v>
      </c>
      <c r="S271" s="567">
        <f t="shared" ref="S271:S334" si="34">IF(R271="","No hay ejecución",IF(AND(Q271=0),"No hay Programación", R271/Q271))</f>
        <v>1</v>
      </c>
      <c r="T271" s="568" t="str">
        <f t="shared" ref="T271:T334" si="35">IF(S271="No hay ejecución","NA",IF(S271&gt;=90%,"De acuerdo con lo programado",IF(S271&gt;=51%,"Atraso Leve",IF(S271&lt;=50%,"En riesgo cumplimiento"))))</f>
        <v>De acuerdo con lo programado</v>
      </c>
      <c r="U271" s="575"/>
      <c r="V271" s="575"/>
      <c r="W271" s="575"/>
      <c r="X271" s="576"/>
      <c r="Y271" s="576" t="str">
        <f t="shared" ref="Y271:Y334" si="36">IF(X271="No hay ejecución","NA",IF(X271&gt;=90%,"De acuerdo con lo programado",IF(X271&gt;=51%,"Atraso Leve",IF(X271&lt;=50%,"En riesgo cumplimiento"))))</f>
        <v>En riesgo cumplimiento</v>
      </c>
      <c r="Z271" s="575"/>
      <c r="AA271" s="575"/>
      <c r="AB271" s="575"/>
      <c r="AC271" s="575"/>
      <c r="AD271" s="575"/>
    </row>
    <row r="272" spans="1:30" ht="35.25" hidden="1" customHeight="1" thickTop="1" thickBot="1">
      <c r="A272" s="563">
        <v>16.22</v>
      </c>
      <c r="B272" s="564"/>
      <c r="C272" s="564"/>
      <c r="D272" s="564"/>
      <c r="E272" s="564"/>
      <c r="F272" s="577" t="s">
        <v>1339</v>
      </c>
      <c r="G272" s="578"/>
      <c r="H272" s="578"/>
      <c r="I272" s="567" t="str">
        <f t="shared" si="30"/>
        <v>No hay ejecución</v>
      </c>
      <c r="J272" s="568" t="str">
        <f t="shared" si="31"/>
        <v>NA</v>
      </c>
      <c r="K272" s="578"/>
      <c r="L272" s="575"/>
      <c r="M272" s="575"/>
      <c r="N272" s="567" t="str">
        <f t="shared" si="32"/>
        <v>No hay ejecución</v>
      </c>
      <c r="O272" s="568" t="str">
        <f t="shared" si="33"/>
        <v>NA</v>
      </c>
      <c r="P272" s="575"/>
      <c r="Q272" s="607"/>
      <c r="R272" s="607"/>
      <c r="S272" s="567" t="str">
        <f t="shared" si="34"/>
        <v>No hay ejecución</v>
      </c>
      <c r="T272" s="568" t="str">
        <f t="shared" si="35"/>
        <v>NA</v>
      </c>
      <c r="U272" s="575"/>
      <c r="V272" s="575"/>
      <c r="W272" s="575"/>
      <c r="X272" s="576"/>
      <c r="Y272" s="576" t="str">
        <f t="shared" si="36"/>
        <v>En riesgo cumplimiento</v>
      </c>
      <c r="Z272" s="575"/>
      <c r="AA272" s="575"/>
      <c r="AB272" s="575"/>
      <c r="AC272" s="575"/>
      <c r="AD272" s="575"/>
    </row>
    <row r="273" spans="1:30" ht="35.25" hidden="1" customHeight="1" thickTop="1" thickBot="1">
      <c r="A273" s="563">
        <v>16.22</v>
      </c>
      <c r="B273" s="564"/>
      <c r="C273" s="564"/>
      <c r="D273" s="564"/>
      <c r="E273" s="564"/>
      <c r="F273" s="577" t="s">
        <v>1339</v>
      </c>
      <c r="G273" s="578"/>
      <c r="H273" s="578"/>
      <c r="I273" s="567" t="str">
        <f t="shared" si="30"/>
        <v>No hay ejecución</v>
      </c>
      <c r="J273" s="568" t="str">
        <f t="shared" si="31"/>
        <v>NA</v>
      </c>
      <c r="K273" s="578"/>
      <c r="L273" s="575"/>
      <c r="M273" s="575"/>
      <c r="N273" s="567" t="str">
        <f t="shared" si="32"/>
        <v>No hay ejecución</v>
      </c>
      <c r="O273" s="568" t="str">
        <f t="shared" si="33"/>
        <v>NA</v>
      </c>
      <c r="P273" s="575"/>
      <c r="Q273" s="607"/>
      <c r="R273" s="607"/>
      <c r="S273" s="567" t="str">
        <f t="shared" si="34"/>
        <v>No hay ejecución</v>
      </c>
      <c r="T273" s="568" t="str">
        <f t="shared" si="35"/>
        <v>NA</v>
      </c>
      <c r="U273" s="575"/>
      <c r="V273" s="575"/>
      <c r="W273" s="575"/>
      <c r="X273" s="576"/>
      <c r="Y273" s="576" t="str">
        <f t="shared" si="36"/>
        <v>En riesgo cumplimiento</v>
      </c>
      <c r="Z273" s="575"/>
      <c r="AA273" s="575"/>
      <c r="AB273" s="575"/>
      <c r="AC273" s="575"/>
      <c r="AD273" s="575"/>
    </row>
    <row r="274" spans="1:30" ht="35.25" hidden="1" customHeight="1" thickTop="1" thickBot="1">
      <c r="A274" s="563">
        <v>16.22</v>
      </c>
      <c r="B274" s="564"/>
      <c r="C274" s="564"/>
      <c r="D274" s="564"/>
      <c r="E274" s="564"/>
      <c r="F274" s="577" t="s">
        <v>1339</v>
      </c>
      <c r="G274" s="578"/>
      <c r="H274" s="578"/>
      <c r="I274" s="567" t="str">
        <f t="shared" si="30"/>
        <v>No hay ejecución</v>
      </c>
      <c r="J274" s="568" t="str">
        <f t="shared" si="31"/>
        <v>NA</v>
      </c>
      <c r="K274" s="578"/>
      <c r="L274" s="575"/>
      <c r="M274" s="575"/>
      <c r="N274" s="567" t="str">
        <f t="shared" si="32"/>
        <v>No hay ejecución</v>
      </c>
      <c r="O274" s="568" t="str">
        <f t="shared" si="33"/>
        <v>NA</v>
      </c>
      <c r="P274" s="575"/>
      <c r="Q274" s="607"/>
      <c r="R274" s="607"/>
      <c r="S274" s="567" t="str">
        <f t="shared" si="34"/>
        <v>No hay ejecución</v>
      </c>
      <c r="T274" s="568" t="str">
        <f t="shared" si="35"/>
        <v>NA</v>
      </c>
      <c r="U274" s="575"/>
      <c r="V274" s="575"/>
      <c r="W274" s="575"/>
      <c r="X274" s="576"/>
      <c r="Y274" s="576" t="str">
        <f t="shared" si="36"/>
        <v>En riesgo cumplimiento</v>
      </c>
      <c r="Z274" s="575"/>
      <c r="AA274" s="575"/>
      <c r="AB274" s="575"/>
      <c r="AC274" s="575"/>
      <c r="AD274" s="575"/>
    </row>
    <row r="275" spans="1:30" ht="35.25" hidden="1" customHeight="1" thickTop="1" thickBot="1">
      <c r="A275" s="563">
        <v>16.22</v>
      </c>
      <c r="B275" s="564"/>
      <c r="C275" s="564"/>
      <c r="D275" s="564"/>
      <c r="E275" s="564"/>
      <c r="F275" s="577" t="s">
        <v>1339</v>
      </c>
      <c r="G275" s="578"/>
      <c r="H275" s="578"/>
      <c r="I275" s="567" t="str">
        <f t="shared" si="30"/>
        <v>No hay ejecución</v>
      </c>
      <c r="J275" s="568" t="str">
        <f t="shared" si="31"/>
        <v>NA</v>
      </c>
      <c r="K275" s="578"/>
      <c r="L275" s="575"/>
      <c r="M275" s="575"/>
      <c r="N275" s="567" t="str">
        <f t="shared" si="32"/>
        <v>No hay ejecución</v>
      </c>
      <c r="O275" s="568" t="str">
        <f t="shared" si="33"/>
        <v>NA</v>
      </c>
      <c r="P275" s="575"/>
      <c r="Q275" s="607"/>
      <c r="R275" s="607"/>
      <c r="S275" s="567" t="str">
        <f t="shared" si="34"/>
        <v>No hay ejecución</v>
      </c>
      <c r="T275" s="568" t="str">
        <f t="shared" si="35"/>
        <v>NA</v>
      </c>
      <c r="U275" s="575"/>
      <c r="V275" s="575"/>
      <c r="W275" s="575"/>
      <c r="X275" s="576"/>
      <c r="Y275" s="576" t="str">
        <f t="shared" si="36"/>
        <v>En riesgo cumplimiento</v>
      </c>
      <c r="Z275" s="575"/>
      <c r="AA275" s="575"/>
      <c r="AB275" s="575"/>
      <c r="AC275" s="575"/>
      <c r="AD275" s="575"/>
    </row>
    <row r="276" spans="1:30" ht="35.25" hidden="1" customHeight="1" thickTop="1" thickBot="1">
      <c r="A276" s="563">
        <v>16.23</v>
      </c>
      <c r="B276" s="564"/>
      <c r="C276" s="564"/>
      <c r="D276" s="564"/>
      <c r="E276" s="564"/>
      <c r="F276" s="577" t="s">
        <v>1340</v>
      </c>
      <c r="G276" s="578"/>
      <c r="H276" s="578"/>
      <c r="I276" s="567" t="str">
        <f t="shared" si="30"/>
        <v>No hay ejecución</v>
      </c>
      <c r="J276" s="568" t="str">
        <f t="shared" si="31"/>
        <v>NA</v>
      </c>
      <c r="K276" s="578"/>
      <c r="L276" s="575"/>
      <c r="M276" s="575"/>
      <c r="N276" s="567" t="str">
        <f t="shared" si="32"/>
        <v>No hay ejecución</v>
      </c>
      <c r="O276" s="568" t="str">
        <f t="shared" si="33"/>
        <v>NA</v>
      </c>
      <c r="P276" s="575"/>
      <c r="Q276" s="607"/>
      <c r="R276" s="607"/>
      <c r="S276" s="567" t="str">
        <f t="shared" si="34"/>
        <v>No hay ejecución</v>
      </c>
      <c r="T276" s="568" t="str">
        <f t="shared" si="35"/>
        <v>NA</v>
      </c>
      <c r="U276" s="575"/>
      <c r="V276" s="575"/>
      <c r="W276" s="575"/>
      <c r="X276" s="576"/>
      <c r="Y276" s="576" t="str">
        <f t="shared" si="36"/>
        <v>En riesgo cumplimiento</v>
      </c>
      <c r="Z276" s="575"/>
      <c r="AA276" s="575"/>
      <c r="AB276" s="575"/>
      <c r="AC276" s="575"/>
      <c r="AD276" s="575"/>
    </row>
    <row r="277" spans="1:30" ht="35.25" hidden="1" customHeight="1" thickTop="1" thickBot="1">
      <c r="A277" s="563">
        <v>16.23</v>
      </c>
      <c r="B277" s="564"/>
      <c r="C277" s="564"/>
      <c r="D277" s="564"/>
      <c r="E277" s="564"/>
      <c r="F277" s="577" t="s">
        <v>1340</v>
      </c>
      <c r="G277" s="578"/>
      <c r="H277" s="578"/>
      <c r="I277" s="567" t="str">
        <f t="shared" si="30"/>
        <v>No hay ejecución</v>
      </c>
      <c r="J277" s="568" t="str">
        <f t="shared" si="31"/>
        <v>NA</v>
      </c>
      <c r="K277" s="578"/>
      <c r="L277" s="575"/>
      <c r="M277" s="575"/>
      <c r="N277" s="567" t="str">
        <f t="shared" si="32"/>
        <v>No hay ejecución</v>
      </c>
      <c r="O277" s="568" t="str">
        <f t="shared" si="33"/>
        <v>NA</v>
      </c>
      <c r="P277" s="575"/>
      <c r="Q277" s="607"/>
      <c r="R277" s="607"/>
      <c r="S277" s="567" t="str">
        <f t="shared" si="34"/>
        <v>No hay ejecución</v>
      </c>
      <c r="T277" s="568" t="str">
        <f t="shared" si="35"/>
        <v>NA</v>
      </c>
      <c r="U277" s="575"/>
      <c r="V277" s="575"/>
      <c r="W277" s="575"/>
      <c r="X277" s="576"/>
      <c r="Y277" s="576" t="str">
        <f t="shared" si="36"/>
        <v>En riesgo cumplimiento</v>
      </c>
      <c r="Z277" s="575"/>
      <c r="AA277" s="575"/>
      <c r="AB277" s="575"/>
      <c r="AC277" s="575"/>
      <c r="AD277" s="575"/>
    </row>
    <row r="278" spans="1:30" ht="35.25" hidden="1" customHeight="1" thickTop="1" thickBot="1">
      <c r="A278" s="563">
        <v>16.23</v>
      </c>
      <c r="B278" s="564"/>
      <c r="C278" s="564"/>
      <c r="D278" s="564"/>
      <c r="E278" s="564"/>
      <c r="F278" s="577" t="s">
        <v>1340</v>
      </c>
      <c r="G278" s="578"/>
      <c r="H278" s="578"/>
      <c r="I278" s="567" t="str">
        <f t="shared" si="30"/>
        <v>No hay ejecución</v>
      </c>
      <c r="J278" s="568" t="str">
        <f t="shared" si="31"/>
        <v>NA</v>
      </c>
      <c r="K278" s="578"/>
      <c r="L278" s="575"/>
      <c r="M278" s="575"/>
      <c r="N278" s="567" t="str">
        <f t="shared" si="32"/>
        <v>No hay ejecución</v>
      </c>
      <c r="O278" s="568" t="str">
        <f t="shared" si="33"/>
        <v>NA</v>
      </c>
      <c r="P278" s="575"/>
      <c r="Q278" s="607"/>
      <c r="R278" s="607"/>
      <c r="S278" s="567" t="str">
        <f t="shared" si="34"/>
        <v>No hay ejecución</v>
      </c>
      <c r="T278" s="568" t="str">
        <f t="shared" si="35"/>
        <v>NA</v>
      </c>
      <c r="U278" s="575"/>
      <c r="V278" s="575"/>
      <c r="W278" s="575"/>
      <c r="X278" s="576"/>
      <c r="Y278" s="576" t="str">
        <f t="shared" si="36"/>
        <v>En riesgo cumplimiento</v>
      </c>
      <c r="Z278" s="575"/>
      <c r="AA278" s="575"/>
      <c r="AB278" s="575"/>
      <c r="AC278" s="575"/>
      <c r="AD278" s="575"/>
    </row>
    <row r="279" spans="1:30" ht="35.25" customHeight="1" thickTop="1" thickBot="1">
      <c r="A279" s="563">
        <v>16.239999999999998</v>
      </c>
      <c r="B279" s="564"/>
      <c r="C279" s="564"/>
      <c r="D279" s="564"/>
      <c r="E279" s="564"/>
      <c r="F279" s="577" t="s">
        <v>1341</v>
      </c>
      <c r="G279" s="578">
        <v>9</v>
      </c>
      <c r="H279" s="578">
        <v>11</v>
      </c>
      <c r="I279" s="567">
        <f t="shared" si="30"/>
        <v>1.2222222222222223</v>
      </c>
      <c r="J279" s="568" t="str">
        <f t="shared" si="31"/>
        <v>De acuerdo con lo programado</v>
      </c>
      <c r="K279" s="578"/>
      <c r="L279" s="575">
        <v>11</v>
      </c>
      <c r="M279" s="575">
        <v>11</v>
      </c>
      <c r="N279" s="567">
        <f t="shared" si="32"/>
        <v>1</v>
      </c>
      <c r="O279" s="568" t="str">
        <f t="shared" si="33"/>
        <v>De acuerdo con lo programado</v>
      </c>
      <c r="P279" s="575"/>
      <c r="Q279" s="607"/>
      <c r="R279" s="607"/>
      <c r="S279" s="567" t="str">
        <f t="shared" si="34"/>
        <v>No hay ejecución</v>
      </c>
      <c r="T279" s="568" t="str">
        <f t="shared" si="35"/>
        <v>NA</v>
      </c>
      <c r="U279" s="575"/>
      <c r="V279" s="575">
        <v>9</v>
      </c>
      <c r="W279" s="575">
        <v>9</v>
      </c>
      <c r="X279" s="756">
        <f>IF(W279="","No hay ejecución",IF(AND(V279=0),"No hay Programación", W279/V279))</f>
        <v>1</v>
      </c>
      <c r="Y279" s="576" t="str">
        <f t="shared" si="36"/>
        <v>De acuerdo con lo programado</v>
      </c>
      <c r="Z279" s="575"/>
      <c r="AA279" s="575"/>
      <c r="AB279" s="575"/>
      <c r="AC279" s="575"/>
      <c r="AD279" s="575"/>
    </row>
    <row r="280" spans="1:30" ht="35.25" hidden="1" customHeight="1" thickTop="1" thickBot="1">
      <c r="A280" s="563">
        <v>16.239999999999998</v>
      </c>
      <c r="B280" s="564"/>
      <c r="C280" s="564"/>
      <c r="D280" s="564"/>
      <c r="E280" s="564"/>
      <c r="F280" s="577" t="s">
        <v>1341</v>
      </c>
      <c r="G280" s="578"/>
      <c r="H280" s="578"/>
      <c r="I280" s="567" t="str">
        <f t="shared" si="30"/>
        <v>No hay ejecución</v>
      </c>
      <c r="J280" s="568" t="str">
        <f t="shared" si="31"/>
        <v>NA</v>
      </c>
      <c r="K280" s="578"/>
      <c r="L280" s="575"/>
      <c r="M280" s="575"/>
      <c r="N280" s="567" t="str">
        <f t="shared" si="32"/>
        <v>No hay ejecución</v>
      </c>
      <c r="O280" s="568" t="str">
        <f t="shared" si="33"/>
        <v>NA</v>
      </c>
      <c r="P280" s="575"/>
      <c r="Q280" s="607">
        <v>7</v>
      </c>
      <c r="R280" s="607">
        <v>7</v>
      </c>
      <c r="S280" s="567">
        <f t="shared" si="34"/>
        <v>1</v>
      </c>
      <c r="T280" s="568" t="str">
        <f t="shared" si="35"/>
        <v>De acuerdo con lo programado</v>
      </c>
      <c r="U280" s="575"/>
      <c r="V280" s="575"/>
      <c r="W280" s="575"/>
      <c r="X280" s="576"/>
      <c r="Y280" s="576" t="str">
        <f t="shared" si="36"/>
        <v>En riesgo cumplimiento</v>
      </c>
      <c r="Z280" s="575"/>
      <c r="AA280" s="575"/>
      <c r="AB280" s="575"/>
      <c r="AC280" s="575"/>
      <c r="AD280" s="575"/>
    </row>
    <row r="281" spans="1:30" ht="35.25" hidden="1" customHeight="1" thickTop="1" thickBot="1">
      <c r="A281" s="563">
        <v>16.239999999999998</v>
      </c>
      <c r="B281" s="564"/>
      <c r="C281" s="564"/>
      <c r="D281" s="564"/>
      <c r="E281" s="564"/>
      <c r="F281" s="577" t="s">
        <v>1341</v>
      </c>
      <c r="G281" s="578"/>
      <c r="H281" s="578"/>
      <c r="I281" s="567" t="str">
        <f t="shared" si="30"/>
        <v>No hay ejecución</v>
      </c>
      <c r="J281" s="568" t="str">
        <f t="shared" si="31"/>
        <v>NA</v>
      </c>
      <c r="K281" s="578"/>
      <c r="L281" s="575"/>
      <c r="M281" s="575"/>
      <c r="N281" s="567" t="str">
        <f t="shared" si="32"/>
        <v>No hay ejecución</v>
      </c>
      <c r="O281" s="568" t="str">
        <f t="shared" si="33"/>
        <v>NA</v>
      </c>
      <c r="P281" s="575"/>
      <c r="Q281" s="607"/>
      <c r="R281" s="607"/>
      <c r="S281" s="567" t="str">
        <f t="shared" si="34"/>
        <v>No hay ejecución</v>
      </c>
      <c r="T281" s="568" t="str">
        <f t="shared" si="35"/>
        <v>NA</v>
      </c>
      <c r="U281" s="575"/>
      <c r="V281" s="575"/>
      <c r="W281" s="575"/>
      <c r="X281" s="576"/>
      <c r="Y281" s="576" t="str">
        <f t="shared" si="36"/>
        <v>En riesgo cumplimiento</v>
      </c>
      <c r="Z281" s="575"/>
      <c r="AA281" s="575"/>
      <c r="AB281" s="575"/>
      <c r="AC281" s="575"/>
      <c r="AD281" s="575"/>
    </row>
    <row r="282" spans="1:30" ht="35.25" hidden="1" customHeight="1" thickTop="1" thickBot="1">
      <c r="A282" s="563">
        <v>16.239999999999998</v>
      </c>
      <c r="B282" s="564"/>
      <c r="C282" s="564"/>
      <c r="D282" s="564"/>
      <c r="E282" s="564"/>
      <c r="F282" s="577" t="s">
        <v>1341</v>
      </c>
      <c r="G282" s="578"/>
      <c r="H282" s="578"/>
      <c r="I282" s="567" t="str">
        <f t="shared" si="30"/>
        <v>No hay ejecución</v>
      </c>
      <c r="J282" s="568" t="str">
        <f t="shared" si="31"/>
        <v>NA</v>
      </c>
      <c r="K282" s="578"/>
      <c r="L282" s="575"/>
      <c r="M282" s="575"/>
      <c r="N282" s="567" t="str">
        <f t="shared" si="32"/>
        <v>No hay ejecución</v>
      </c>
      <c r="O282" s="568" t="str">
        <f t="shared" si="33"/>
        <v>NA</v>
      </c>
      <c r="P282" s="575"/>
      <c r="Q282" s="607"/>
      <c r="R282" s="607"/>
      <c r="S282" s="567" t="str">
        <f t="shared" si="34"/>
        <v>No hay ejecución</v>
      </c>
      <c r="T282" s="568" t="str">
        <f t="shared" si="35"/>
        <v>NA</v>
      </c>
      <c r="U282" s="575"/>
      <c r="V282" s="575"/>
      <c r="W282" s="575"/>
      <c r="X282" s="576"/>
      <c r="Y282" s="576" t="str">
        <f t="shared" si="36"/>
        <v>En riesgo cumplimiento</v>
      </c>
      <c r="Z282" s="575"/>
      <c r="AA282" s="575"/>
      <c r="AB282" s="575"/>
      <c r="AC282" s="575"/>
      <c r="AD282" s="575"/>
    </row>
    <row r="283" spans="1:30" ht="35.25" hidden="1" customHeight="1" thickTop="1" thickBot="1">
      <c r="A283" s="563">
        <v>16.239999999999998</v>
      </c>
      <c r="B283" s="564"/>
      <c r="C283" s="564"/>
      <c r="D283" s="564"/>
      <c r="E283" s="564"/>
      <c r="F283" s="577" t="s">
        <v>1341</v>
      </c>
      <c r="G283" s="578"/>
      <c r="H283" s="578"/>
      <c r="I283" s="567" t="str">
        <f t="shared" si="30"/>
        <v>No hay ejecución</v>
      </c>
      <c r="J283" s="568" t="str">
        <f t="shared" si="31"/>
        <v>NA</v>
      </c>
      <c r="K283" s="578"/>
      <c r="L283" s="575"/>
      <c r="M283" s="575"/>
      <c r="N283" s="567" t="str">
        <f t="shared" si="32"/>
        <v>No hay ejecución</v>
      </c>
      <c r="O283" s="568" t="str">
        <f t="shared" si="33"/>
        <v>NA</v>
      </c>
      <c r="P283" s="575"/>
      <c r="Q283" s="607"/>
      <c r="R283" s="607"/>
      <c r="S283" s="567" t="str">
        <f t="shared" si="34"/>
        <v>No hay ejecución</v>
      </c>
      <c r="T283" s="568" t="str">
        <f t="shared" si="35"/>
        <v>NA</v>
      </c>
      <c r="U283" s="575"/>
      <c r="V283" s="575"/>
      <c r="W283" s="575"/>
      <c r="X283" s="576"/>
      <c r="Y283" s="576" t="str">
        <f t="shared" si="36"/>
        <v>En riesgo cumplimiento</v>
      </c>
      <c r="Z283" s="575"/>
      <c r="AA283" s="575"/>
      <c r="AB283" s="575"/>
      <c r="AC283" s="575"/>
      <c r="AD283" s="575"/>
    </row>
    <row r="284" spans="1:30" ht="35.25" hidden="1" customHeight="1" thickTop="1" thickBot="1">
      <c r="A284" s="563">
        <v>16.239999999999998</v>
      </c>
      <c r="B284" s="564"/>
      <c r="C284" s="564"/>
      <c r="D284" s="564"/>
      <c r="E284" s="564"/>
      <c r="F284" s="577" t="s">
        <v>1341</v>
      </c>
      <c r="G284" s="578"/>
      <c r="H284" s="578"/>
      <c r="I284" s="567" t="str">
        <f t="shared" si="30"/>
        <v>No hay ejecución</v>
      </c>
      <c r="J284" s="568" t="str">
        <f t="shared" si="31"/>
        <v>NA</v>
      </c>
      <c r="K284" s="578"/>
      <c r="L284" s="575"/>
      <c r="M284" s="575"/>
      <c r="N284" s="567" t="str">
        <f t="shared" si="32"/>
        <v>No hay ejecución</v>
      </c>
      <c r="O284" s="568" t="str">
        <f t="shared" si="33"/>
        <v>NA</v>
      </c>
      <c r="P284" s="575"/>
      <c r="Q284" s="607"/>
      <c r="R284" s="607"/>
      <c r="S284" s="567" t="str">
        <f t="shared" si="34"/>
        <v>No hay ejecución</v>
      </c>
      <c r="T284" s="568" t="str">
        <f t="shared" si="35"/>
        <v>NA</v>
      </c>
      <c r="U284" s="575"/>
      <c r="V284" s="575"/>
      <c r="W284" s="575"/>
      <c r="X284" s="576"/>
      <c r="Y284" s="576" t="str">
        <f t="shared" si="36"/>
        <v>En riesgo cumplimiento</v>
      </c>
      <c r="Z284" s="575"/>
      <c r="AA284" s="575"/>
      <c r="AB284" s="575"/>
      <c r="AC284" s="575"/>
      <c r="AD284" s="575"/>
    </row>
    <row r="285" spans="1:30" ht="35.25" hidden="1" customHeight="1" thickTop="1" thickBot="1">
      <c r="A285" s="563">
        <v>16.25</v>
      </c>
      <c r="B285" s="564"/>
      <c r="C285" s="564"/>
      <c r="D285" s="564"/>
      <c r="E285" s="564"/>
      <c r="F285" s="577" t="s">
        <v>1342</v>
      </c>
      <c r="G285" s="578"/>
      <c r="H285" s="578"/>
      <c r="I285" s="567" t="str">
        <f t="shared" si="30"/>
        <v>No hay ejecución</v>
      </c>
      <c r="J285" s="568" t="str">
        <f t="shared" si="31"/>
        <v>NA</v>
      </c>
      <c r="K285" s="578"/>
      <c r="L285" s="575"/>
      <c r="M285" s="575"/>
      <c r="N285" s="567" t="str">
        <f t="shared" si="32"/>
        <v>No hay ejecución</v>
      </c>
      <c r="O285" s="568" t="str">
        <f t="shared" si="33"/>
        <v>NA</v>
      </c>
      <c r="P285" s="575"/>
      <c r="Q285" s="607"/>
      <c r="R285" s="607"/>
      <c r="S285" s="567" t="str">
        <f t="shared" si="34"/>
        <v>No hay ejecución</v>
      </c>
      <c r="T285" s="568" t="str">
        <f t="shared" si="35"/>
        <v>NA</v>
      </c>
      <c r="U285" s="575"/>
      <c r="V285" s="575"/>
      <c r="W285" s="575"/>
      <c r="X285" s="576"/>
      <c r="Y285" s="576" t="str">
        <f t="shared" si="36"/>
        <v>En riesgo cumplimiento</v>
      </c>
      <c r="Z285" s="575"/>
      <c r="AA285" s="575"/>
      <c r="AB285" s="575"/>
      <c r="AC285" s="575"/>
      <c r="AD285" s="575"/>
    </row>
    <row r="286" spans="1:30" ht="35.25" hidden="1" customHeight="1" thickTop="1" thickBot="1">
      <c r="A286" s="563">
        <v>16.25</v>
      </c>
      <c r="B286" s="564"/>
      <c r="C286" s="564"/>
      <c r="D286" s="564"/>
      <c r="E286" s="564"/>
      <c r="F286" s="577" t="s">
        <v>1342</v>
      </c>
      <c r="G286" s="578"/>
      <c r="H286" s="578"/>
      <c r="I286" s="567" t="str">
        <f t="shared" si="30"/>
        <v>No hay ejecución</v>
      </c>
      <c r="J286" s="568" t="str">
        <f t="shared" si="31"/>
        <v>NA</v>
      </c>
      <c r="K286" s="578"/>
      <c r="L286" s="575"/>
      <c r="M286" s="575"/>
      <c r="N286" s="567" t="str">
        <f t="shared" si="32"/>
        <v>No hay ejecución</v>
      </c>
      <c r="O286" s="568" t="str">
        <f t="shared" si="33"/>
        <v>NA</v>
      </c>
      <c r="P286" s="575"/>
      <c r="Q286" s="607"/>
      <c r="R286" s="607"/>
      <c r="S286" s="567" t="str">
        <f t="shared" si="34"/>
        <v>No hay ejecución</v>
      </c>
      <c r="T286" s="568" t="str">
        <f t="shared" si="35"/>
        <v>NA</v>
      </c>
      <c r="U286" s="575"/>
      <c r="V286" s="575"/>
      <c r="W286" s="575"/>
      <c r="X286" s="576"/>
      <c r="Y286" s="576" t="str">
        <f t="shared" si="36"/>
        <v>En riesgo cumplimiento</v>
      </c>
      <c r="Z286" s="575"/>
      <c r="AA286" s="575"/>
      <c r="AB286" s="575"/>
      <c r="AC286" s="575"/>
      <c r="AD286" s="575"/>
    </row>
    <row r="287" spans="1:30" ht="35.25" hidden="1" customHeight="1" thickTop="1" thickBot="1">
      <c r="A287" s="563">
        <v>16.25</v>
      </c>
      <c r="B287" s="564"/>
      <c r="C287" s="564"/>
      <c r="D287" s="564"/>
      <c r="E287" s="564"/>
      <c r="F287" s="577" t="s">
        <v>1342</v>
      </c>
      <c r="G287" s="578"/>
      <c r="H287" s="578"/>
      <c r="I287" s="567" t="str">
        <f t="shared" si="30"/>
        <v>No hay ejecución</v>
      </c>
      <c r="J287" s="568" t="str">
        <f t="shared" si="31"/>
        <v>NA</v>
      </c>
      <c r="K287" s="578"/>
      <c r="L287" s="575"/>
      <c r="M287" s="575"/>
      <c r="N287" s="567" t="str">
        <f t="shared" si="32"/>
        <v>No hay ejecución</v>
      </c>
      <c r="O287" s="568" t="str">
        <f t="shared" si="33"/>
        <v>NA</v>
      </c>
      <c r="P287" s="575"/>
      <c r="Q287" s="607"/>
      <c r="R287" s="607"/>
      <c r="S287" s="567" t="str">
        <f t="shared" si="34"/>
        <v>No hay ejecución</v>
      </c>
      <c r="T287" s="568" t="str">
        <f t="shared" si="35"/>
        <v>NA</v>
      </c>
      <c r="U287" s="575"/>
      <c r="V287" s="575"/>
      <c r="W287" s="575"/>
      <c r="X287" s="576"/>
      <c r="Y287" s="576" t="str">
        <f t="shared" si="36"/>
        <v>En riesgo cumplimiento</v>
      </c>
      <c r="Z287" s="575"/>
      <c r="AA287" s="575"/>
      <c r="AB287" s="575"/>
      <c r="AC287" s="575"/>
      <c r="AD287" s="575"/>
    </row>
    <row r="288" spans="1:30" ht="35.25" hidden="1" customHeight="1" thickTop="1" thickBot="1">
      <c r="A288" s="563">
        <v>16.25</v>
      </c>
      <c r="B288" s="564"/>
      <c r="C288" s="564"/>
      <c r="D288" s="564"/>
      <c r="E288" s="564"/>
      <c r="F288" s="577" t="s">
        <v>1342</v>
      </c>
      <c r="G288" s="578"/>
      <c r="H288" s="578"/>
      <c r="I288" s="567" t="str">
        <f t="shared" si="30"/>
        <v>No hay ejecución</v>
      </c>
      <c r="J288" s="568" t="str">
        <f t="shared" si="31"/>
        <v>NA</v>
      </c>
      <c r="K288" s="578"/>
      <c r="L288" s="575"/>
      <c r="M288" s="575"/>
      <c r="N288" s="567" t="str">
        <f t="shared" si="32"/>
        <v>No hay ejecución</v>
      </c>
      <c r="O288" s="568" t="str">
        <f t="shared" si="33"/>
        <v>NA</v>
      </c>
      <c r="P288" s="575"/>
      <c r="Q288" s="607"/>
      <c r="R288" s="607"/>
      <c r="S288" s="567" t="str">
        <f t="shared" si="34"/>
        <v>No hay ejecución</v>
      </c>
      <c r="T288" s="568" t="str">
        <f t="shared" si="35"/>
        <v>NA</v>
      </c>
      <c r="U288" s="575"/>
      <c r="V288" s="575"/>
      <c r="W288" s="575"/>
      <c r="X288" s="576"/>
      <c r="Y288" s="576" t="str">
        <f t="shared" si="36"/>
        <v>En riesgo cumplimiento</v>
      </c>
      <c r="Z288" s="575"/>
      <c r="AA288" s="575"/>
      <c r="AB288" s="575"/>
      <c r="AC288" s="575"/>
      <c r="AD288" s="575"/>
    </row>
    <row r="289" spans="1:30" ht="35.25" hidden="1" customHeight="1" thickTop="1" thickBot="1">
      <c r="A289" s="563">
        <v>16.25</v>
      </c>
      <c r="B289" s="564"/>
      <c r="C289" s="564"/>
      <c r="D289" s="564"/>
      <c r="E289" s="564"/>
      <c r="F289" s="577" t="s">
        <v>1342</v>
      </c>
      <c r="G289" s="578"/>
      <c r="H289" s="578"/>
      <c r="I289" s="567" t="str">
        <f t="shared" si="30"/>
        <v>No hay ejecución</v>
      </c>
      <c r="J289" s="568" t="str">
        <f t="shared" si="31"/>
        <v>NA</v>
      </c>
      <c r="K289" s="578"/>
      <c r="L289" s="575"/>
      <c r="M289" s="575"/>
      <c r="N289" s="567" t="str">
        <f t="shared" si="32"/>
        <v>No hay ejecución</v>
      </c>
      <c r="O289" s="568" t="str">
        <f t="shared" si="33"/>
        <v>NA</v>
      </c>
      <c r="P289" s="575"/>
      <c r="Q289" s="607"/>
      <c r="R289" s="607"/>
      <c r="S289" s="567" t="str">
        <f t="shared" si="34"/>
        <v>No hay ejecución</v>
      </c>
      <c r="T289" s="568" t="str">
        <f t="shared" si="35"/>
        <v>NA</v>
      </c>
      <c r="U289" s="575"/>
      <c r="V289" s="575"/>
      <c r="W289" s="575"/>
      <c r="X289" s="576"/>
      <c r="Y289" s="576" t="str">
        <f t="shared" si="36"/>
        <v>En riesgo cumplimiento</v>
      </c>
      <c r="Z289" s="575"/>
      <c r="AA289" s="575"/>
      <c r="AB289" s="575"/>
      <c r="AC289" s="575"/>
      <c r="AD289" s="575"/>
    </row>
    <row r="290" spans="1:30" ht="35.25" hidden="1" customHeight="1" thickTop="1" thickBot="1">
      <c r="A290" s="563">
        <v>16.25</v>
      </c>
      <c r="B290" s="564"/>
      <c r="C290" s="564"/>
      <c r="D290" s="564"/>
      <c r="E290" s="564"/>
      <c r="F290" s="577" t="s">
        <v>1342</v>
      </c>
      <c r="G290" s="578"/>
      <c r="H290" s="578"/>
      <c r="I290" s="567" t="str">
        <f t="shared" si="30"/>
        <v>No hay ejecución</v>
      </c>
      <c r="J290" s="568" t="str">
        <f t="shared" si="31"/>
        <v>NA</v>
      </c>
      <c r="K290" s="578"/>
      <c r="L290" s="575"/>
      <c r="M290" s="575"/>
      <c r="N290" s="567" t="str">
        <f t="shared" si="32"/>
        <v>No hay ejecución</v>
      </c>
      <c r="O290" s="568" t="str">
        <f t="shared" si="33"/>
        <v>NA</v>
      </c>
      <c r="P290" s="575"/>
      <c r="Q290" s="607"/>
      <c r="R290" s="607"/>
      <c r="S290" s="567" t="str">
        <f t="shared" si="34"/>
        <v>No hay ejecución</v>
      </c>
      <c r="T290" s="568" t="str">
        <f t="shared" si="35"/>
        <v>NA</v>
      </c>
      <c r="U290" s="575"/>
      <c r="V290" s="575"/>
      <c r="W290" s="575"/>
      <c r="X290" s="576"/>
      <c r="Y290" s="576" t="str">
        <f t="shared" si="36"/>
        <v>En riesgo cumplimiento</v>
      </c>
      <c r="Z290" s="575"/>
      <c r="AA290" s="575"/>
      <c r="AB290" s="575"/>
      <c r="AC290" s="575"/>
      <c r="AD290" s="575"/>
    </row>
    <row r="291" spans="1:30" ht="35.25" customHeight="1" thickTop="1" thickBot="1">
      <c r="A291" s="563">
        <v>16.260000000000002</v>
      </c>
      <c r="B291" s="564"/>
      <c r="C291" s="564"/>
      <c r="D291" s="564"/>
      <c r="E291" s="564"/>
      <c r="F291" s="577" t="s">
        <v>1343</v>
      </c>
      <c r="G291" s="578"/>
      <c r="H291" s="578"/>
      <c r="I291" s="567" t="str">
        <f t="shared" si="30"/>
        <v>No hay ejecución</v>
      </c>
      <c r="J291" s="568" t="str">
        <f t="shared" si="31"/>
        <v>NA</v>
      </c>
      <c r="K291" s="578"/>
      <c r="L291" s="575"/>
      <c r="M291" s="575"/>
      <c r="N291" s="567" t="str">
        <f t="shared" si="32"/>
        <v>No hay ejecución</v>
      </c>
      <c r="O291" s="568" t="str">
        <f t="shared" si="33"/>
        <v>NA</v>
      </c>
      <c r="P291" s="575"/>
      <c r="Q291" s="607"/>
      <c r="R291" s="607"/>
      <c r="S291" s="567" t="str">
        <f t="shared" si="34"/>
        <v>No hay ejecución</v>
      </c>
      <c r="T291" s="568" t="str">
        <f t="shared" si="35"/>
        <v>NA</v>
      </c>
      <c r="U291" s="575"/>
      <c r="V291" s="575">
        <v>4</v>
      </c>
      <c r="W291" s="575">
        <v>20</v>
      </c>
      <c r="X291" s="756">
        <f>IF(W291="","No hay ejecución",IF(AND(V291=0),"No hay Programación", W291/V291))</f>
        <v>5</v>
      </c>
      <c r="Y291" s="576" t="str">
        <f t="shared" si="36"/>
        <v>De acuerdo con lo programado</v>
      </c>
      <c r="Z291" s="575"/>
      <c r="AA291" s="575"/>
      <c r="AB291" s="575"/>
      <c r="AC291" s="575"/>
      <c r="AD291" s="575"/>
    </row>
    <row r="292" spans="1:30" ht="35.25" hidden="1" customHeight="1" thickTop="1" thickBot="1">
      <c r="A292" s="563">
        <v>16.260000000000002</v>
      </c>
      <c r="B292" s="564"/>
      <c r="C292" s="564"/>
      <c r="D292" s="564"/>
      <c r="E292" s="564"/>
      <c r="F292" s="577" t="s">
        <v>1343</v>
      </c>
      <c r="G292" s="578"/>
      <c r="H292" s="578"/>
      <c r="I292" s="567" t="str">
        <f t="shared" si="30"/>
        <v>No hay ejecución</v>
      </c>
      <c r="J292" s="568" t="str">
        <f t="shared" si="31"/>
        <v>NA</v>
      </c>
      <c r="K292" s="578"/>
      <c r="L292" s="575"/>
      <c r="M292" s="575"/>
      <c r="N292" s="567" t="str">
        <f t="shared" si="32"/>
        <v>No hay ejecución</v>
      </c>
      <c r="O292" s="568" t="str">
        <f t="shared" si="33"/>
        <v>NA</v>
      </c>
      <c r="P292" s="575"/>
      <c r="Q292" s="607"/>
      <c r="R292" s="607"/>
      <c r="S292" s="567" t="str">
        <f t="shared" si="34"/>
        <v>No hay ejecución</v>
      </c>
      <c r="T292" s="568" t="str">
        <f t="shared" si="35"/>
        <v>NA</v>
      </c>
      <c r="U292" s="575"/>
      <c r="V292" s="575"/>
      <c r="W292" s="575"/>
      <c r="X292" s="576"/>
      <c r="Y292" s="576" t="str">
        <f t="shared" si="36"/>
        <v>En riesgo cumplimiento</v>
      </c>
      <c r="Z292" s="575"/>
      <c r="AA292" s="575"/>
      <c r="AB292" s="575"/>
      <c r="AC292" s="575"/>
      <c r="AD292" s="575"/>
    </row>
    <row r="293" spans="1:30" ht="35.25" hidden="1" customHeight="1" thickTop="1" thickBot="1">
      <c r="A293" s="563">
        <v>16.260000000000002</v>
      </c>
      <c r="B293" s="564"/>
      <c r="C293" s="564"/>
      <c r="D293" s="564"/>
      <c r="E293" s="564"/>
      <c r="F293" s="577" t="s">
        <v>1343</v>
      </c>
      <c r="G293" s="578"/>
      <c r="H293" s="578"/>
      <c r="I293" s="567" t="str">
        <f t="shared" si="30"/>
        <v>No hay ejecución</v>
      </c>
      <c r="J293" s="568" t="str">
        <f t="shared" si="31"/>
        <v>NA</v>
      </c>
      <c r="K293" s="578"/>
      <c r="L293" s="575"/>
      <c r="M293" s="575"/>
      <c r="N293" s="567" t="str">
        <f t="shared" si="32"/>
        <v>No hay ejecución</v>
      </c>
      <c r="O293" s="568" t="str">
        <f t="shared" si="33"/>
        <v>NA</v>
      </c>
      <c r="P293" s="575"/>
      <c r="Q293" s="607"/>
      <c r="R293" s="607"/>
      <c r="S293" s="567" t="str">
        <f t="shared" si="34"/>
        <v>No hay ejecución</v>
      </c>
      <c r="T293" s="568" t="str">
        <f t="shared" si="35"/>
        <v>NA</v>
      </c>
      <c r="U293" s="575"/>
      <c r="V293" s="575"/>
      <c r="W293" s="575"/>
      <c r="X293" s="576"/>
      <c r="Y293" s="576" t="str">
        <f t="shared" si="36"/>
        <v>En riesgo cumplimiento</v>
      </c>
      <c r="Z293" s="575"/>
      <c r="AA293" s="575"/>
      <c r="AB293" s="575"/>
      <c r="AC293" s="575"/>
      <c r="AD293" s="575"/>
    </row>
    <row r="294" spans="1:30" ht="35.25" hidden="1" customHeight="1" thickTop="1" thickBot="1">
      <c r="A294" s="563">
        <v>16.260000000000002</v>
      </c>
      <c r="B294" s="564"/>
      <c r="C294" s="564"/>
      <c r="D294" s="564"/>
      <c r="E294" s="564"/>
      <c r="F294" s="577" t="s">
        <v>1343</v>
      </c>
      <c r="G294" s="578"/>
      <c r="H294" s="578"/>
      <c r="I294" s="567" t="str">
        <f t="shared" si="30"/>
        <v>No hay ejecución</v>
      </c>
      <c r="J294" s="568" t="str">
        <f t="shared" si="31"/>
        <v>NA</v>
      </c>
      <c r="K294" s="578"/>
      <c r="L294" s="575"/>
      <c r="M294" s="575"/>
      <c r="N294" s="567" t="str">
        <f t="shared" si="32"/>
        <v>No hay ejecución</v>
      </c>
      <c r="O294" s="568" t="str">
        <f t="shared" si="33"/>
        <v>NA</v>
      </c>
      <c r="P294" s="575"/>
      <c r="Q294" s="607"/>
      <c r="R294" s="607"/>
      <c r="S294" s="567" t="str">
        <f t="shared" si="34"/>
        <v>No hay ejecución</v>
      </c>
      <c r="T294" s="568" t="str">
        <f t="shared" si="35"/>
        <v>NA</v>
      </c>
      <c r="U294" s="575"/>
      <c r="V294" s="575"/>
      <c r="W294" s="575"/>
      <c r="X294" s="576"/>
      <c r="Y294" s="576" t="str">
        <f t="shared" si="36"/>
        <v>En riesgo cumplimiento</v>
      </c>
      <c r="Z294" s="575"/>
      <c r="AA294" s="575"/>
      <c r="AB294" s="575"/>
      <c r="AC294" s="575"/>
      <c r="AD294" s="575"/>
    </row>
    <row r="295" spans="1:30" ht="35.25" hidden="1" customHeight="1" thickTop="1" thickBot="1">
      <c r="A295" s="563">
        <v>16.260000000000002</v>
      </c>
      <c r="B295" s="564"/>
      <c r="C295" s="564"/>
      <c r="D295" s="564"/>
      <c r="E295" s="564"/>
      <c r="F295" s="577" t="s">
        <v>1343</v>
      </c>
      <c r="G295" s="578"/>
      <c r="H295" s="578"/>
      <c r="I295" s="567" t="str">
        <f t="shared" si="30"/>
        <v>No hay ejecución</v>
      </c>
      <c r="J295" s="568" t="str">
        <f t="shared" si="31"/>
        <v>NA</v>
      </c>
      <c r="K295" s="578"/>
      <c r="L295" s="575"/>
      <c r="M295" s="575"/>
      <c r="N295" s="567" t="str">
        <f t="shared" si="32"/>
        <v>No hay ejecución</v>
      </c>
      <c r="O295" s="568" t="str">
        <f t="shared" si="33"/>
        <v>NA</v>
      </c>
      <c r="P295" s="575"/>
      <c r="Q295" s="607"/>
      <c r="R295" s="607"/>
      <c r="S295" s="567" t="str">
        <f t="shared" si="34"/>
        <v>No hay ejecución</v>
      </c>
      <c r="T295" s="568" t="str">
        <f t="shared" si="35"/>
        <v>NA</v>
      </c>
      <c r="U295" s="575"/>
      <c r="V295" s="575"/>
      <c r="W295" s="575"/>
      <c r="X295" s="576"/>
      <c r="Y295" s="576" t="str">
        <f t="shared" si="36"/>
        <v>En riesgo cumplimiento</v>
      </c>
      <c r="Z295" s="575"/>
      <c r="AA295" s="575"/>
      <c r="AB295" s="575"/>
      <c r="AC295" s="575"/>
      <c r="AD295" s="575"/>
    </row>
    <row r="296" spans="1:30" ht="35.25" hidden="1" customHeight="1" thickTop="1" thickBot="1">
      <c r="A296" s="563">
        <v>16.260000000000002</v>
      </c>
      <c r="B296" s="564"/>
      <c r="C296" s="564"/>
      <c r="D296" s="564"/>
      <c r="E296" s="564"/>
      <c r="F296" s="577" t="s">
        <v>1343</v>
      </c>
      <c r="G296" s="578"/>
      <c r="H296" s="578"/>
      <c r="I296" s="567" t="str">
        <f t="shared" si="30"/>
        <v>No hay ejecución</v>
      </c>
      <c r="J296" s="568" t="str">
        <f t="shared" si="31"/>
        <v>NA</v>
      </c>
      <c r="K296" s="578"/>
      <c r="L296" s="575"/>
      <c r="M296" s="575"/>
      <c r="N296" s="567" t="str">
        <f t="shared" si="32"/>
        <v>No hay ejecución</v>
      </c>
      <c r="O296" s="568" t="str">
        <f t="shared" si="33"/>
        <v>NA</v>
      </c>
      <c r="P296" s="575"/>
      <c r="Q296" s="607"/>
      <c r="R296" s="607"/>
      <c r="S296" s="567" t="str">
        <f t="shared" si="34"/>
        <v>No hay ejecución</v>
      </c>
      <c r="T296" s="568" t="str">
        <f t="shared" si="35"/>
        <v>NA</v>
      </c>
      <c r="U296" s="575"/>
      <c r="V296" s="575"/>
      <c r="W296" s="575"/>
      <c r="X296" s="576"/>
      <c r="Y296" s="576" t="str">
        <f t="shared" si="36"/>
        <v>En riesgo cumplimiento</v>
      </c>
      <c r="Z296" s="575"/>
      <c r="AA296" s="575"/>
      <c r="AB296" s="575"/>
      <c r="AC296" s="575"/>
      <c r="AD296" s="575"/>
    </row>
    <row r="297" spans="1:30" ht="35.25" hidden="1" customHeight="1" thickTop="1" thickBot="1">
      <c r="A297" s="563">
        <v>16.260000000000002</v>
      </c>
      <c r="B297" s="564"/>
      <c r="C297" s="564"/>
      <c r="D297" s="564"/>
      <c r="E297" s="564"/>
      <c r="F297" s="577" t="s">
        <v>1343</v>
      </c>
      <c r="G297" s="578"/>
      <c r="H297" s="578"/>
      <c r="I297" s="567" t="str">
        <f t="shared" si="30"/>
        <v>No hay ejecución</v>
      </c>
      <c r="J297" s="568" t="str">
        <f t="shared" si="31"/>
        <v>NA</v>
      </c>
      <c r="K297" s="578"/>
      <c r="L297" s="575"/>
      <c r="M297" s="575"/>
      <c r="N297" s="567" t="str">
        <f t="shared" si="32"/>
        <v>No hay ejecución</v>
      </c>
      <c r="O297" s="568" t="str">
        <f t="shared" si="33"/>
        <v>NA</v>
      </c>
      <c r="P297" s="575"/>
      <c r="Q297" s="607"/>
      <c r="R297" s="607"/>
      <c r="S297" s="567" t="str">
        <f t="shared" si="34"/>
        <v>No hay ejecución</v>
      </c>
      <c r="T297" s="568" t="str">
        <f t="shared" si="35"/>
        <v>NA</v>
      </c>
      <c r="U297" s="575"/>
      <c r="V297" s="575"/>
      <c r="W297" s="575"/>
      <c r="X297" s="576"/>
      <c r="Y297" s="576" t="str">
        <f t="shared" si="36"/>
        <v>En riesgo cumplimiento</v>
      </c>
      <c r="Z297" s="575"/>
      <c r="AA297" s="575"/>
      <c r="AB297" s="575"/>
      <c r="AC297" s="575"/>
      <c r="AD297" s="575"/>
    </row>
    <row r="298" spans="1:30" ht="35.25" hidden="1" customHeight="1" thickTop="1" thickBot="1">
      <c r="A298" s="563">
        <v>16.27</v>
      </c>
      <c r="B298" s="564"/>
      <c r="C298" s="564"/>
      <c r="D298" s="564"/>
      <c r="E298" s="564"/>
      <c r="F298" s="577" t="s">
        <v>1344</v>
      </c>
      <c r="G298" s="578"/>
      <c r="H298" s="578"/>
      <c r="I298" s="567" t="str">
        <f t="shared" si="30"/>
        <v>No hay ejecución</v>
      </c>
      <c r="J298" s="568" t="str">
        <f t="shared" si="31"/>
        <v>NA</v>
      </c>
      <c r="K298" s="578"/>
      <c r="L298" s="575"/>
      <c r="M298" s="575"/>
      <c r="N298" s="567" t="str">
        <f t="shared" si="32"/>
        <v>No hay ejecución</v>
      </c>
      <c r="O298" s="568" t="str">
        <f t="shared" si="33"/>
        <v>NA</v>
      </c>
      <c r="P298" s="575"/>
      <c r="Q298" s="607"/>
      <c r="R298" s="607"/>
      <c r="S298" s="567" t="str">
        <f t="shared" si="34"/>
        <v>No hay ejecución</v>
      </c>
      <c r="T298" s="568" t="str">
        <f t="shared" si="35"/>
        <v>NA</v>
      </c>
      <c r="U298" s="575"/>
      <c r="V298" s="575"/>
      <c r="W298" s="575"/>
      <c r="X298" s="576"/>
      <c r="Y298" s="576" t="str">
        <f t="shared" si="36"/>
        <v>En riesgo cumplimiento</v>
      </c>
      <c r="Z298" s="575"/>
      <c r="AA298" s="575"/>
      <c r="AB298" s="575"/>
      <c r="AC298" s="575"/>
      <c r="AD298" s="575"/>
    </row>
    <row r="299" spans="1:30" ht="35.25" hidden="1" customHeight="1" thickTop="1" thickBot="1">
      <c r="A299" s="563">
        <v>16.27</v>
      </c>
      <c r="B299" s="564"/>
      <c r="C299" s="564"/>
      <c r="D299" s="564"/>
      <c r="E299" s="564"/>
      <c r="F299" s="577" t="s">
        <v>1344</v>
      </c>
      <c r="G299" s="578"/>
      <c r="H299" s="578"/>
      <c r="I299" s="567" t="str">
        <f t="shared" si="30"/>
        <v>No hay ejecución</v>
      </c>
      <c r="J299" s="568" t="str">
        <f t="shared" si="31"/>
        <v>NA</v>
      </c>
      <c r="K299" s="578"/>
      <c r="L299" s="575"/>
      <c r="M299" s="575"/>
      <c r="N299" s="567" t="str">
        <f t="shared" si="32"/>
        <v>No hay ejecución</v>
      </c>
      <c r="O299" s="568" t="str">
        <f t="shared" si="33"/>
        <v>NA</v>
      </c>
      <c r="P299" s="575"/>
      <c r="Q299" s="607"/>
      <c r="R299" s="607"/>
      <c r="S299" s="567" t="str">
        <f t="shared" si="34"/>
        <v>No hay ejecución</v>
      </c>
      <c r="T299" s="568" t="str">
        <f t="shared" si="35"/>
        <v>NA</v>
      </c>
      <c r="U299" s="575"/>
      <c r="V299" s="575"/>
      <c r="W299" s="575"/>
      <c r="X299" s="576"/>
      <c r="Y299" s="576" t="str">
        <f t="shared" si="36"/>
        <v>En riesgo cumplimiento</v>
      </c>
      <c r="Z299" s="575"/>
      <c r="AA299" s="575"/>
      <c r="AB299" s="575"/>
      <c r="AC299" s="575"/>
      <c r="AD299" s="575"/>
    </row>
    <row r="300" spans="1:30" ht="35.25" hidden="1" customHeight="1" thickTop="1" thickBot="1">
      <c r="A300" s="563">
        <v>16.28</v>
      </c>
      <c r="B300" s="564"/>
      <c r="C300" s="564"/>
      <c r="D300" s="564"/>
      <c r="E300" s="564"/>
      <c r="F300" s="577" t="s">
        <v>1345</v>
      </c>
      <c r="G300" s="578"/>
      <c r="H300" s="578"/>
      <c r="I300" s="567" t="str">
        <f t="shared" si="30"/>
        <v>No hay ejecución</v>
      </c>
      <c r="J300" s="568" t="str">
        <f t="shared" si="31"/>
        <v>NA</v>
      </c>
      <c r="K300" s="578"/>
      <c r="L300" s="575"/>
      <c r="M300" s="575"/>
      <c r="N300" s="567" t="str">
        <f t="shared" si="32"/>
        <v>No hay ejecución</v>
      </c>
      <c r="O300" s="568" t="str">
        <f t="shared" si="33"/>
        <v>NA</v>
      </c>
      <c r="P300" s="575"/>
      <c r="Q300" s="607"/>
      <c r="R300" s="607"/>
      <c r="S300" s="567" t="str">
        <f t="shared" si="34"/>
        <v>No hay ejecución</v>
      </c>
      <c r="T300" s="568" t="str">
        <f t="shared" si="35"/>
        <v>NA</v>
      </c>
      <c r="U300" s="575"/>
      <c r="V300" s="575"/>
      <c r="W300" s="575"/>
      <c r="X300" s="576"/>
      <c r="Y300" s="576" t="str">
        <f t="shared" si="36"/>
        <v>En riesgo cumplimiento</v>
      </c>
      <c r="Z300" s="575"/>
      <c r="AA300" s="575"/>
      <c r="AB300" s="575"/>
      <c r="AC300" s="575"/>
      <c r="AD300" s="575"/>
    </row>
    <row r="301" spans="1:30" ht="35.25" hidden="1" customHeight="1" thickTop="1" thickBot="1">
      <c r="A301" s="563">
        <v>17</v>
      </c>
      <c r="B301" s="564"/>
      <c r="C301" s="564"/>
      <c r="D301" s="564"/>
      <c r="E301" s="564"/>
      <c r="F301" s="565" t="s">
        <v>1346</v>
      </c>
      <c r="G301" s="569"/>
      <c r="H301" s="569"/>
      <c r="I301" s="567" t="str">
        <f t="shared" si="30"/>
        <v>No hay ejecución</v>
      </c>
      <c r="J301" s="568" t="str">
        <f t="shared" si="31"/>
        <v>NA</v>
      </c>
      <c r="K301" s="569"/>
      <c r="L301" s="575"/>
      <c r="M301" s="575"/>
      <c r="N301" s="567" t="str">
        <f t="shared" si="32"/>
        <v>No hay ejecución</v>
      </c>
      <c r="O301" s="568" t="str">
        <f t="shared" si="33"/>
        <v>NA</v>
      </c>
      <c r="P301" s="575"/>
      <c r="Q301" s="607"/>
      <c r="R301" s="607"/>
      <c r="S301" s="567" t="str">
        <f t="shared" si="34"/>
        <v>No hay ejecución</v>
      </c>
      <c r="T301" s="568" t="str">
        <f t="shared" si="35"/>
        <v>NA</v>
      </c>
      <c r="U301" s="575"/>
      <c r="V301" s="575"/>
      <c r="W301" s="575"/>
      <c r="X301" s="576"/>
      <c r="Y301" s="576" t="str">
        <f t="shared" si="36"/>
        <v>En riesgo cumplimiento</v>
      </c>
      <c r="Z301" s="575"/>
      <c r="AA301" s="575"/>
      <c r="AB301" s="575"/>
      <c r="AC301" s="575"/>
      <c r="AD301" s="575"/>
    </row>
    <row r="302" spans="1:30" ht="35.25" hidden="1" customHeight="1" thickTop="1" thickBot="1">
      <c r="A302" s="563">
        <v>17.100000000000001</v>
      </c>
      <c r="B302" s="564"/>
      <c r="C302" s="564"/>
      <c r="D302" s="564"/>
      <c r="E302" s="564"/>
      <c r="F302" s="587" t="s">
        <v>1347</v>
      </c>
      <c r="G302" s="588"/>
      <c r="H302" s="588"/>
      <c r="I302" s="567" t="str">
        <f t="shared" si="30"/>
        <v>No hay ejecución</v>
      </c>
      <c r="J302" s="568" t="str">
        <f t="shared" si="31"/>
        <v>NA</v>
      </c>
      <c r="K302" s="588"/>
      <c r="L302" s="575"/>
      <c r="M302" s="575"/>
      <c r="N302" s="567" t="str">
        <f t="shared" si="32"/>
        <v>No hay ejecución</v>
      </c>
      <c r="O302" s="568" t="str">
        <f t="shared" si="33"/>
        <v>NA</v>
      </c>
      <c r="P302" s="575"/>
      <c r="Q302" s="607"/>
      <c r="R302" s="607"/>
      <c r="S302" s="567" t="str">
        <f t="shared" si="34"/>
        <v>No hay ejecución</v>
      </c>
      <c r="T302" s="568" t="str">
        <f t="shared" si="35"/>
        <v>NA</v>
      </c>
      <c r="U302" s="575"/>
      <c r="V302" s="575"/>
      <c r="W302" s="575"/>
      <c r="X302" s="576"/>
      <c r="Y302" s="576" t="str">
        <f t="shared" si="36"/>
        <v>En riesgo cumplimiento</v>
      </c>
      <c r="Z302" s="575"/>
      <c r="AA302" s="575"/>
      <c r="AB302" s="575"/>
      <c r="AC302" s="575"/>
      <c r="AD302" s="575"/>
    </row>
    <row r="303" spans="1:30" ht="35.25" hidden="1" customHeight="1" thickTop="1" thickBot="1">
      <c r="A303" s="563">
        <v>17.2</v>
      </c>
      <c r="B303" s="564"/>
      <c r="C303" s="564"/>
      <c r="D303" s="564"/>
      <c r="E303" s="564"/>
      <c r="F303" s="577" t="s">
        <v>1348</v>
      </c>
      <c r="G303" s="578">
        <v>1</v>
      </c>
      <c r="H303" s="578">
        <v>1</v>
      </c>
      <c r="I303" s="567">
        <f t="shared" si="30"/>
        <v>1</v>
      </c>
      <c r="J303" s="568" t="str">
        <f t="shared" si="31"/>
        <v>De acuerdo con lo programado</v>
      </c>
      <c r="K303" s="578"/>
      <c r="L303" s="575">
        <v>1</v>
      </c>
      <c r="M303" s="575">
        <v>1</v>
      </c>
      <c r="N303" s="567">
        <f t="shared" si="32"/>
        <v>1</v>
      </c>
      <c r="O303" s="568" t="str">
        <f t="shared" si="33"/>
        <v>De acuerdo con lo programado</v>
      </c>
      <c r="P303" s="575"/>
      <c r="Q303" s="607">
        <v>0</v>
      </c>
      <c r="R303" s="607">
        <v>108</v>
      </c>
      <c r="S303" s="567" t="str">
        <f t="shared" si="34"/>
        <v>No hay Programación</v>
      </c>
      <c r="T303" s="568" t="str">
        <f t="shared" si="35"/>
        <v>De acuerdo con lo programado</v>
      </c>
      <c r="U303" s="575"/>
      <c r="V303" s="575"/>
      <c r="W303" s="575"/>
      <c r="X303" s="576"/>
      <c r="Y303" s="576" t="str">
        <f t="shared" si="36"/>
        <v>En riesgo cumplimiento</v>
      </c>
      <c r="Z303" s="575"/>
      <c r="AA303" s="575"/>
      <c r="AB303" s="575"/>
      <c r="AC303" s="575"/>
      <c r="AD303" s="575"/>
    </row>
    <row r="304" spans="1:30" ht="35.25" hidden="1" customHeight="1" thickTop="1" thickBot="1">
      <c r="A304" s="563">
        <v>17.3</v>
      </c>
      <c r="B304" s="564"/>
      <c r="C304" s="564"/>
      <c r="D304" s="564"/>
      <c r="E304" s="564"/>
      <c r="F304" s="577" t="s">
        <v>1349</v>
      </c>
      <c r="G304" s="578">
        <v>8</v>
      </c>
      <c r="H304" s="578">
        <v>8</v>
      </c>
      <c r="I304" s="567">
        <f t="shared" si="30"/>
        <v>1</v>
      </c>
      <c r="J304" s="568" t="str">
        <f t="shared" si="31"/>
        <v>De acuerdo con lo programado</v>
      </c>
      <c r="K304" s="578"/>
      <c r="L304" s="575">
        <v>15</v>
      </c>
      <c r="M304" s="575">
        <v>15</v>
      </c>
      <c r="N304" s="567">
        <f t="shared" si="32"/>
        <v>1</v>
      </c>
      <c r="O304" s="568" t="str">
        <f t="shared" si="33"/>
        <v>De acuerdo con lo programado</v>
      </c>
      <c r="P304" s="575"/>
      <c r="Q304" s="607"/>
      <c r="R304" s="607"/>
      <c r="S304" s="567" t="str">
        <f t="shared" si="34"/>
        <v>No hay ejecución</v>
      </c>
      <c r="T304" s="568" t="str">
        <f t="shared" si="35"/>
        <v>NA</v>
      </c>
      <c r="U304" s="575"/>
      <c r="V304" s="575"/>
      <c r="W304" s="575"/>
      <c r="X304" s="576"/>
      <c r="Y304" s="576" t="str">
        <f t="shared" si="36"/>
        <v>En riesgo cumplimiento</v>
      </c>
      <c r="Z304" s="575"/>
      <c r="AA304" s="575"/>
      <c r="AB304" s="575"/>
      <c r="AC304" s="575"/>
      <c r="AD304" s="575"/>
    </row>
    <row r="305" spans="1:30" ht="35.25" hidden="1" customHeight="1" thickTop="1" thickBot="1">
      <c r="A305" s="563">
        <v>17.399999999999999</v>
      </c>
      <c r="B305" s="564"/>
      <c r="C305" s="564"/>
      <c r="D305" s="564"/>
      <c r="E305" s="564"/>
      <c r="F305" s="577" t="s">
        <v>1350</v>
      </c>
      <c r="G305" s="578"/>
      <c r="H305" s="578"/>
      <c r="I305" s="567" t="str">
        <f t="shared" si="30"/>
        <v>No hay ejecución</v>
      </c>
      <c r="J305" s="568" t="str">
        <f t="shared" si="31"/>
        <v>NA</v>
      </c>
      <c r="K305" s="578"/>
      <c r="L305" s="575"/>
      <c r="M305" s="575"/>
      <c r="N305" s="567" t="str">
        <f t="shared" si="32"/>
        <v>No hay ejecución</v>
      </c>
      <c r="O305" s="568" t="str">
        <f t="shared" si="33"/>
        <v>NA</v>
      </c>
      <c r="P305" s="575"/>
      <c r="Q305" s="607">
        <v>1</v>
      </c>
      <c r="R305" s="607">
        <v>1</v>
      </c>
      <c r="S305" s="567">
        <f t="shared" si="34"/>
        <v>1</v>
      </c>
      <c r="T305" s="568" t="str">
        <f t="shared" si="35"/>
        <v>De acuerdo con lo programado</v>
      </c>
      <c r="U305" s="575"/>
      <c r="V305" s="575"/>
      <c r="W305" s="575"/>
      <c r="X305" s="576"/>
      <c r="Y305" s="576" t="str">
        <f t="shared" si="36"/>
        <v>En riesgo cumplimiento</v>
      </c>
      <c r="Z305" s="575"/>
      <c r="AA305" s="575"/>
      <c r="AB305" s="575"/>
      <c r="AC305" s="575"/>
      <c r="AD305" s="575"/>
    </row>
    <row r="306" spans="1:30" ht="35.25" hidden="1" customHeight="1" thickTop="1" thickBot="1">
      <c r="A306" s="563">
        <v>17.5</v>
      </c>
      <c r="B306" s="564"/>
      <c r="C306" s="564"/>
      <c r="D306" s="564"/>
      <c r="E306" s="564"/>
      <c r="F306" s="577" t="s">
        <v>1351</v>
      </c>
      <c r="G306" s="578"/>
      <c r="H306" s="578"/>
      <c r="I306" s="567" t="str">
        <f t="shared" si="30"/>
        <v>No hay ejecución</v>
      </c>
      <c r="J306" s="568" t="str">
        <f t="shared" si="31"/>
        <v>NA</v>
      </c>
      <c r="K306" s="578"/>
      <c r="L306" s="575"/>
      <c r="M306" s="575"/>
      <c r="N306" s="567" t="str">
        <f t="shared" si="32"/>
        <v>No hay ejecución</v>
      </c>
      <c r="O306" s="568" t="str">
        <f t="shared" si="33"/>
        <v>NA</v>
      </c>
      <c r="P306" s="575"/>
      <c r="Q306" s="607"/>
      <c r="R306" s="607"/>
      <c r="S306" s="567" t="str">
        <f t="shared" si="34"/>
        <v>No hay ejecución</v>
      </c>
      <c r="T306" s="568" t="str">
        <f t="shared" si="35"/>
        <v>NA</v>
      </c>
      <c r="U306" s="575"/>
      <c r="V306" s="575"/>
      <c r="W306" s="575"/>
      <c r="X306" s="576"/>
      <c r="Y306" s="576" t="str">
        <f t="shared" si="36"/>
        <v>En riesgo cumplimiento</v>
      </c>
      <c r="Z306" s="575"/>
      <c r="AA306" s="575"/>
      <c r="AB306" s="575"/>
      <c r="AC306" s="575"/>
      <c r="AD306" s="575"/>
    </row>
    <row r="307" spans="1:30" ht="35.25" hidden="1" customHeight="1" thickTop="1" thickBot="1">
      <c r="A307" s="563">
        <v>17.600000000000001</v>
      </c>
      <c r="B307" s="564"/>
      <c r="C307" s="564"/>
      <c r="D307" s="564"/>
      <c r="E307" s="564"/>
      <c r="F307" s="577" t="s">
        <v>1352</v>
      </c>
      <c r="G307" s="578">
        <v>1</v>
      </c>
      <c r="H307" s="578">
        <v>1</v>
      </c>
      <c r="I307" s="567">
        <f t="shared" si="30"/>
        <v>1</v>
      </c>
      <c r="J307" s="568" t="str">
        <f t="shared" si="31"/>
        <v>De acuerdo con lo programado</v>
      </c>
      <c r="K307" s="578"/>
      <c r="L307" s="575">
        <v>0</v>
      </c>
      <c r="M307" s="575">
        <v>0</v>
      </c>
      <c r="N307" s="567" t="str">
        <f t="shared" si="32"/>
        <v>No hay Programación</v>
      </c>
      <c r="O307" s="568" t="str">
        <f t="shared" si="33"/>
        <v>De acuerdo con lo programado</v>
      </c>
      <c r="P307" s="575"/>
      <c r="Q307" s="607"/>
      <c r="R307" s="607"/>
      <c r="S307" s="567" t="str">
        <f t="shared" si="34"/>
        <v>No hay ejecución</v>
      </c>
      <c r="T307" s="568" t="str">
        <f t="shared" si="35"/>
        <v>NA</v>
      </c>
      <c r="U307" s="575"/>
      <c r="V307" s="575"/>
      <c r="W307" s="575"/>
      <c r="X307" s="576"/>
      <c r="Y307" s="576" t="str">
        <f t="shared" si="36"/>
        <v>En riesgo cumplimiento</v>
      </c>
      <c r="Z307" s="575"/>
      <c r="AA307" s="575"/>
      <c r="AB307" s="575"/>
      <c r="AC307" s="575"/>
      <c r="AD307" s="575"/>
    </row>
    <row r="308" spans="1:30" ht="35.25" hidden="1" customHeight="1" thickTop="1" thickBot="1">
      <c r="A308" s="563">
        <v>18</v>
      </c>
      <c r="B308" s="564"/>
      <c r="C308" s="564"/>
      <c r="D308" s="564"/>
      <c r="E308" s="564"/>
      <c r="F308" s="565" t="s">
        <v>1353</v>
      </c>
      <c r="G308" s="569"/>
      <c r="H308" s="569"/>
      <c r="I308" s="567" t="str">
        <f t="shared" si="30"/>
        <v>No hay ejecución</v>
      </c>
      <c r="J308" s="568" t="str">
        <f t="shared" si="31"/>
        <v>NA</v>
      </c>
      <c r="K308" s="569"/>
      <c r="L308" s="575"/>
      <c r="M308" s="575"/>
      <c r="N308" s="567" t="str">
        <f t="shared" si="32"/>
        <v>No hay ejecución</v>
      </c>
      <c r="O308" s="568" t="str">
        <f t="shared" si="33"/>
        <v>NA</v>
      </c>
      <c r="P308" s="575"/>
      <c r="Q308" s="607"/>
      <c r="R308" s="607"/>
      <c r="S308" s="567" t="str">
        <f t="shared" si="34"/>
        <v>No hay ejecución</v>
      </c>
      <c r="T308" s="568" t="str">
        <f t="shared" si="35"/>
        <v>NA</v>
      </c>
      <c r="U308" s="575"/>
      <c r="V308" s="575"/>
      <c r="W308" s="575"/>
      <c r="X308" s="576"/>
      <c r="Y308" s="576" t="str">
        <f t="shared" si="36"/>
        <v>En riesgo cumplimiento</v>
      </c>
      <c r="Z308" s="575"/>
      <c r="AA308" s="575"/>
      <c r="AB308" s="575"/>
      <c r="AC308" s="575"/>
      <c r="AD308" s="575"/>
    </row>
    <row r="309" spans="1:30" ht="35.25" hidden="1" customHeight="1" thickTop="1" thickBot="1">
      <c r="A309" s="563">
        <v>18.100000000000001</v>
      </c>
      <c r="B309" s="564"/>
      <c r="C309" s="564"/>
      <c r="D309" s="564"/>
      <c r="E309" s="564"/>
      <c r="F309" s="587" t="s">
        <v>1354</v>
      </c>
      <c r="G309" s="588">
        <v>15</v>
      </c>
      <c r="H309" s="588">
        <v>15</v>
      </c>
      <c r="I309" s="567">
        <f t="shared" si="30"/>
        <v>1</v>
      </c>
      <c r="J309" s="568" t="str">
        <f t="shared" si="31"/>
        <v>De acuerdo con lo programado</v>
      </c>
      <c r="K309" s="588"/>
      <c r="L309" s="575">
        <v>10</v>
      </c>
      <c r="M309" s="575">
        <v>10</v>
      </c>
      <c r="N309" s="567">
        <f t="shared" si="32"/>
        <v>1</v>
      </c>
      <c r="O309" s="568" t="str">
        <f t="shared" si="33"/>
        <v>De acuerdo con lo programado</v>
      </c>
      <c r="P309" s="575"/>
      <c r="Q309" s="607"/>
      <c r="R309" s="607"/>
      <c r="S309" s="567" t="str">
        <f t="shared" si="34"/>
        <v>No hay ejecución</v>
      </c>
      <c r="T309" s="568" t="str">
        <f t="shared" si="35"/>
        <v>NA</v>
      </c>
      <c r="U309" s="575"/>
      <c r="V309" s="575"/>
      <c r="W309" s="575"/>
      <c r="X309" s="576"/>
      <c r="Y309" s="576" t="str">
        <f t="shared" si="36"/>
        <v>En riesgo cumplimiento</v>
      </c>
      <c r="Z309" s="575"/>
      <c r="AA309" s="575"/>
      <c r="AB309" s="575"/>
      <c r="AC309" s="575"/>
      <c r="AD309" s="575"/>
    </row>
    <row r="310" spans="1:30" ht="35.25" hidden="1" customHeight="1" thickTop="1" thickBot="1">
      <c r="A310" s="563">
        <v>18.2</v>
      </c>
      <c r="B310" s="564"/>
      <c r="C310" s="564"/>
      <c r="D310" s="564"/>
      <c r="E310" s="564"/>
      <c r="F310" s="587" t="s">
        <v>1355</v>
      </c>
      <c r="G310" s="588"/>
      <c r="H310" s="588"/>
      <c r="I310" s="567" t="str">
        <f t="shared" si="30"/>
        <v>No hay ejecución</v>
      </c>
      <c r="J310" s="568" t="str">
        <f t="shared" si="31"/>
        <v>NA</v>
      </c>
      <c r="K310" s="588"/>
      <c r="L310" s="575"/>
      <c r="M310" s="575"/>
      <c r="N310" s="567" t="str">
        <f t="shared" si="32"/>
        <v>No hay ejecución</v>
      </c>
      <c r="O310" s="568" t="str">
        <f t="shared" si="33"/>
        <v>NA</v>
      </c>
      <c r="P310" s="575"/>
      <c r="Q310" s="607"/>
      <c r="R310" s="607"/>
      <c r="S310" s="567" t="str">
        <f t="shared" si="34"/>
        <v>No hay ejecución</v>
      </c>
      <c r="T310" s="568" t="str">
        <f t="shared" si="35"/>
        <v>NA</v>
      </c>
      <c r="U310" s="575"/>
      <c r="V310" s="575"/>
      <c r="W310" s="575"/>
      <c r="X310" s="576"/>
      <c r="Y310" s="576" t="str">
        <f t="shared" si="36"/>
        <v>En riesgo cumplimiento</v>
      </c>
      <c r="Z310" s="575"/>
      <c r="AA310" s="575"/>
      <c r="AB310" s="575"/>
      <c r="AC310" s="575"/>
      <c r="AD310" s="575"/>
    </row>
    <row r="311" spans="1:30" ht="35.25" hidden="1" customHeight="1" thickTop="1" thickBot="1">
      <c r="A311" s="563">
        <v>18.3</v>
      </c>
      <c r="B311" s="564"/>
      <c r="C311" s="564"/>
      <c r="D311" s="564"/>
      <c r="E311" s="564"/>
      <c r="F311" s="587" t="s">
        <v>1356</v>
      </c>
      <c r="G311" s="588"/>
      <c r="H311" s="588"/>
      <c r="I311" s="567" t="str">
        <f t="shared" si="30"/>
        <v>No hay ejecución</v>
      </c>
      <c r="J311" s="568" t="str">
        <f t="shared" si="31"/>
        <v>NA</v>
      </c>
      <c r="K311" s="588"/>
      <c r="L311" s="575"/>
      <c r="M311" s="575"/>
      <c r="N311" s="567" t="str">
        <f t="shared" si="32"/>
        <v>No hay ejecución</v>
      </c>
      <c r="O311" s="568" t="str">
        <f t="shared" si="33"/>
        <v>NA</v>
      </c>
      <c r="P311" s="575"/>
      <c r="Q311" s="607"/>
      <c r="R311" s="607"/>
      <c r="S311" s="567" t="str">
        <f t="shared" si="34"/>
        <v>No hay ejecución</v>
      </c>
      <c r="T311" s="568" t="str">
        <f t="shared" si="35"/>
        <v>NA</v>
      </c>
      <c r="U311" s="575"/>
      <c r="V311" s="575"/>
      <c r="W311" s="575"/>
      <c r="X311" s="576"/>
      <c r="Y311" s="576" t="str">
        <f t="shared" si="36"/>
        <v>En riesgo cumplimiento</v>
      </c>
      <c r="Z311" s="575"/>
      <c r="AA311" s="575"/>
      <c r="AB311" s="575"/>
      <c r="AC311" s="575"/>
      <c r="AD311" s="575"/>
    </row>
    <row r="312" spans="1:30" ht="35.25" hidden="1" customHeight="1" thickTop="1" thickBot="1">
      <c r="A312" s="563">
        <v>19</v>
      </c>
      <c r="B312" s="564"/>
      <c r="C312" s="564"/>
      <c r="D312" s="564"/>
      <c r="E312" s="564"/>
      <c r="F312" s="584" t="s">
        <v>1357</v>
      </c>
      <c r="G312" s="586"/>
      <c r="H312" s="586"/>
      <c r="I312" s="567" t="str">
        <f t="shared" si="30"/>
        <v>No hay ejecución</v>
      </c>
      <c r="J312" s="568" t="str">
        <f t="shared" si="31"/>
        <v>NA</v>
      </c>
      <c r="K312" s="586"/>
      <c r="L312" s="575"/>
      <c r="M312" s="575"/>
      <c r="N312" s="567" t="str">
        <f t="shared" si="32"/>
        <v>No hay ejecución</v>
      </c>
      <c r="O312" s="568" t="str">
        <f t="shared" si="33"/>
        <v>NA</v>
      </c>
      <c r="P312" s="575"/>
      <c r="Q312" s="607"/>
      <c r="R312" s="607"/>
      <c r="S312" s="567" t="str">
        <f t="shared" si="34"/>
        <v>No hay ejecución</v>
      </c>
      <c r="T312" s="568" t="str">
        <f t="shared" si="35"/>
        <v>NA</v>
      </c>
      <c r="U312" s="575"/>
      <c r="V312" s="575"/>
      <c r="W312" s="575"/>
      <c r="X312" s="576"/>
      <c r="Y312" s="576" t="str">
        <f t="shared" si="36"/>
        <v>En riesgo cumplimiento</v>
      </c>
      <c r="Z312" s="575"/>
      <c r="AA312" s="575"/>
      <c r="AB312" s="575"/>
      <c r="AC312" s="575"/>
      <c r="AD312" s="575"/>
    </row>
    <row r="313" spans="1:30" ht="35.25" hidden="1" customHeight="1" thickTop="1" thickBot="1">
      <c r="A313" s="563">
        <v>19.100000000000001</v>
      </c>
      <c r="B313" s="564"/>
      <c r="C313" s="564"/>
      <c r="D313" s="564"/>
      <c r="E313" s="564"/>
      <c r="F313" s="587" t="s">
        <v>1358</v>
      </c>
      <c r="G313" s="588"/>
      <c r="H313" s="588"/>
      <c r="I313" s="567" t="str">
        <f t="shared" si="30"/>
        <v>No hay ejecución</v>
      </c>
      <c r="J313" s="568" t="str">
        <f t="shared" si="31"/>
        <v>NA</v>
      </c>
      <c r="K313" s="588"/>
      <c r="L313" s="575"/>
      <c r="M313" s="575"/>
      <c r="N313" s="567" t="str">
        <f t="shared" si="32"/>
        <v>No hay ejecución</v>
      </c>
      <c r="O313" s="568" t="str">
        <f t="shared" si="33"/>
        <v>NA</v>
      </c>
      <c r="P313" s="575"/>
      <c r="Q313" s="607"/>
      <c r="R313" s="607"/>
      <c r="S313" s="567" t="str">
        <f t="shared" si="34"/>
        <v>No hay ejecución</v>
      </c>
      <c r="T313" s="568" t="str">
        <f t="shared" si="35"/>
        <v>NA</v>
      </c>
      <c r="U313" s="575"/>
      <c r="V313" s="575"/>
      <c r="W313" s="575"/>
      <c r="X313" s="576"/>
      <c r="Y313" s="576" t="str">
        <f t="shared" si="36"/>
        <v>En riesgo cumplimiento</v>
      </c>
      <c r="Z313" s="575"/>
      <c r="AA313" s="575"/>
      <c r="AB313" s="575"/>
      <c r="AC313" s="575"/>
      <c r="AD313" s="575"/>
    </row>
    <row r="314" spans="1:30" ht="35.25" hidden="1" customHeight="1" thickTop="1" thickBot="1">
      <c r="A314" s="563">
        <v>19.2</v>
      </c>
      <c r="B314" s="564"/>
      <c r="C314" s="564"/>
      <c r="D314" s="564"/>
      <c r="E314" s="564"/>
      <c r="F314" s="587" t="s">
        <v>1359</v>
      </c>
      <c r="G314" s="588"/>
      <c r="H314" s="588"/>
      <c r="I314" s="567" t="str">
        <f t="shared" si="30"/>
        <v>No hay ejecución</v>
      </c>
      <c r="J314" s="568" t="str">
        <f t="shared" si="31"/>
        <v>NA</v>
      </c>
      <c r="K314" s="588"/>
      <c r="L314" s="575"/>
      <c r="M314" s="575"/>
      <c r="N314" s="567" t="str">
        <f t="shared" si="32"/>
        <v>No hay ejecución</v>
      </c>
      <c r="O314" s="568" t="str">
        <f t="shared" si="33"/>
        <v>NA</v>
      </c>
      <c r="P314" s="575"/>
      <c r="Q314" s="607"/>
      <c r="R314" s="607"/>
      <c r="S314" s="567" t="str">
        <f t="shared" si="34"/>
        <v>No hay ejecución</v>
      </c>
      <c r="T314" s="568" t="str">
        <f t="shared" si="35"/>
        <v>NA</v>
      </c>
      <c r="U314" s="575"/>
      <c r="V314" s="575"/>
      <c r="W314" s="575"/>
      <c r="X314" s="576"/>
      <c r="Y314" s="576" t="str">
        <f t="shared" si="36"/>
        <v>En riesgo cumplimiento</v>
      </c>
      <c r="Z314" s="575"/>
      <c r="AA314" s="575"/>
      <c r="AB314" s="575"/>
      <c r="AC314" s="575"/>
      <c r="AD314" s="575"/>
    </row>
    <row r="315" spans="1:30" ht="35.25" hidden="1" customHeight="1" thickTop="1" thickBot="1">
      <c r="A315" s="563">
        <v>19.2</v>
      </c>
      <c r="B315" s="564"/>
      <c r="C315" s="564"/>
      <c r="D315" s="564"/>
      <c r="E315" s="564"/>
      <c r="F315" s="587" t="s">
        <v>1359</v>
      </c>
      <c r="G315" s="588"/>
      <c r="H315" s="588"/>
      <c r="I315" s="567" t="str">
        <f t="shared" si="30"/>
        <v>No hay ejecución</v>
      </c>
      <c r="J315" s="568" t="str">
        <f t="shared" si="31"/>
        <v>NA</v>
      </c>
      <c r="K315" s="588"/>
      <c r="L315" s="575"/>
      <c r="M315" s="575"/>
      <c r="N315" s="567" t="str">
        <f t="shared" si="32"/>
        <v>No hay ejecución</v>
      </c>
      <c r="O315" s="568" t="str">
        <f t="shared" si="33"/>
        <v>NA</v>
      </c>
      <c r="P315" s="575"/>
      <c r="Q315" s="607"/>
      <c r="R315" s="607"/>
      <c r="S315" s="567" t="str">
        <f t="shared" si="34"/>
        <v>No hay ejecución</v>
      </c>
      <c r="T315" s="568" t="str">
        <f t="shared" si="35"/>
        <v>NA</v>
      </c>
      <c r="U315" s="575"/>
      <c r="V315" s="575"/>
      <c r="W315" s="575"/>
      <c r="X315" s="576"/>
      <c r="Y315" s="576" t="str">
        <f t="shared" si="36"/>
        <v>En riesgo cumplimiento</v>
      </c>
      <c r="Z315" s="575"/>
      <c r="AA315" s="575"/>
      <c r="AB315" s="575"/>
      <c r="AC315" s="575"/>
      <c r="AD315" s="575"/>
    </row>
    <row r="316" spans="1:30" ht="35.25" hidden="1" customHeight="1" thickTop="1" thickBot="1">
      <c r="A316" s="563">
        <v>19.2</v>
      </c>
      <c r="B316" s="564"/>
      <c r="C316" s="564"/>
      <c r="D316" s="564"/>
      <c r="E316" s="564"/>
      <c r="F316" s="587" t="s">
        <v>1359</v>
      </c>
      <c r="G316" s="588"/>
      <c r="H316" s="588"/>
      <c r="I316" s="567" t="str">
        <f t="shared" si="30"/>
        <v>No hay ejecución</v>
      </c>
      <c r="J316" s="568" t="str">
        <f t="shared" si="31"/>
        <v>NA</v>
      </c>
      <c r="K316" s="588"/>
      <c r="L316" s="575"/>
      <c r="M316" s="575"/>
      <c r="N316" s="567" t="str">
        <f t="shared" si="32"/>
        <v>No hay ejecución</v>
      </c>
      <c r="O316" s="568" t="str">
        <f t="shared" si="33"/>
        <v>NA</v>
      </c>
      <c r="P316" s="575"/>
      <c r="Q316" s="607"/>
      <c r="R316" s="607"/>
      <c r="S316" s="567" t="str">
        <f t="shared" si="34"/>
        <v>No hay ejecución</v>
      </c>
      <c r="T316" s="568" t="str">
        <f t="shared" si="35"/>
        <v>NA</v>
      </c>
      <c r="U316" s="575"/>
      <c r="V316" s="575"/>
      <c r="W316" s="575"/>
      <c r="X316" s="576"/>
      <c r="Y316" s="576" t="str">
        <f t="shared" si="36"/>
        <v>En riesgo cumplimiento</v>
      </c>
      <c r="Z316" s="575"/>
      <c r="AA316" s="575"/>
      <c r="AB316" s="575"/>
      <c r="AC316" s="575"/>
      <c r="AD316" s="575"/>
    </row>
    <row r="317" spans="1:30" ht="35.25" hidden="1" customHeight="1" thickTop="1" thickBot="1">
      <c r="A317" s="563">
        <v>19.3</v>
      </c>
      <c r="B317" s="564"/>
      <c r="C317" s="564"/>
      <c r="D317" s="564"/>
      <c r="E317" s="564"/>
      <c r="F317" s="587" t="s">
        <v>1360</v>
      </c>
      <c r="G317" s="588"/>
      <c r="H317" s="588"/>
      <c r="I317" s="567" t="str">
        <f t="shared" si="30"/>
        <v>No hay ejecución</v>
      </c>
      <c r="J317" s="568" t="str">
        <f t="shared" si="31"/>
        <v>NA</v>
      </c>
      <c r="K317" s="588"/>
      <c r="L317" s="575"/>
      <c r="M317" s="575"/>
      <c r="N317" s="567" t="str">
        <f t="shared" si="32"/>
        <v>No hay ejecución</v>
      </c>
      <c r="O317" s="568" t="str">
        <f t="shared" si="33"/>
        <v>NA</v>
      </c>
      <c r="P317" s="575"/>
      <c r="Q317" s="607"/>
      <c r="R317" s="607"/>
      <c r="S317" s="567" t="str">
        <f t="shared" si="34"/>
        <v>No hay ejecución</v>
      </c>
      <c r="T317" s="568" t="str">
        <f t="shared" si="35"/>
        <v>NA</v>
      </c>
      <c r="U317" s="575"/>
      <c r="V317" s="575"/>
      <c r="W317" s="575"/>
      <c r="X317" s="576"/>
      <c r="Y317" s="576" t="str">
        <f t="shared" si="36"/>
        <v>En riesgo cumplimiento</v>
      </c>
      <c r="Z317" s="575"/>
      <c r="AA317" s="575"/>
      <c r="AB317" s="575"/>
      <c r="AC317" s="575"/>
      <c r="AD317" s="575"/>
    </row>
    <row r="318" spans="1:30" ht="35.25" hidden="1" customHeight="1" thickTop="1" thickBot="1">
      <c r="A318" s="563">
        <v>19.3</v>
      </c>
      <c r="B318" s="564"/>
      <c r="C318" s="564"/>
      <c r="D318" s="564"/>
      <c r="E318" s="564"/>
      <c r="F318" s="587" t="s">
        <v>1360</v>
      </c>
      <c r="G318" s="588"/>
      <c r="H318" s="588"/>
      <c r="I318" s="567" t="str">
        <f t="shared" si="30"/>
        <v>No hay ejecución</v>
      </c>
      <c r="J318" s="568" t="str">
        <f t="shared" si="31"/>
        <v>NA</v>
      </c>
      <c r="K318" s="588"/>
      <c r="L318" s="575"/>
      <c r="M318" s="575"/>
      <c r="N318" s="567" t="str">
        <f t="shared" si="32"/>
        <v>No hay ejecución</v>
      </c>
      <c r="O318" s="568" t="str">
        <f t="shared" si="33"/>
        <v>NA</v>
      </c>
      <c r="P318" s="575"/>
      <c r="Q318" s="607">
        <v>0</v>
      </c>
      <c r="R318" s="607">
        <v>2</v>
      </c>
      <c r="S318" s="567" t="str">
        <f t="shared" si="34"/>
        <v>No hay Programación</v>
      </c>
      <c r="T318" s="568" t="str">
        <f t="shared" si="35"/>
        <v>De acuerdo con lo programado</v>
      </c>
      <c r="U318" s="575"/>
      <c r="V318" s="575"/>
      <c r="W318" s="575"/>
      <c r="X318" s="576"/>
      <c r="Y318" s="576" t="str">
        <f t="shared" si="36"/>
        <v>En riesgo cumplimiento</v>
      </c>
      <c r="Z318" s="575"/>
      <c r="AA318" s="575"/>
      <c r="AB318" s="575"/>
      <c r="AC318" s="575"/>
      <c r="AD318" s="575"/>
    </row>
    <row r="319" spans="1:30" ht="35.25" hidden="1" customHeight="1" thickTop="1" thickBot="1">
      <c r="A319" s="563">
        <v>19.3</v>
      </c>
      <c r="B319" s="564"/>
      <c r="C319" s="564"/>
      <c r="D319" s="564"/>
      <c r="E319" s="564"/>
      <c r="F319" s="587" t="s">
        <v>1360</v>
      </c>
      <c r="G319" s="588"/>
      <c r="H319" s="588"/>
      <c r="I319" s="567" t="str">
        <f t="shared" si="30"/>
        <v>No hay ejecución</v>
      </c>
      <c r="J319" s="568" t="str">
        <f t="shared" si="31"/>
        <v>NA</v>
      </c>
      <c r="K319" s="588"/>
      <c r="L319" s="575"/>
      <c r="M319" s="575"/>
      <c r="N319" s="567" t="str">
        <f t="shared" si="32"/>
        <v>No hay ejecución</v>
      </c>
      <c r="O319" s="568" t="str">
        <f t="shared" si="33"/>
        <v>NA</v>
      </c>
      <c r="P319" s="575"/>
      <c r="Q319" s="607"/>
      <c r="R319" s="607"/>
      <c r="S319" s="567" t="str">
        <f t="shared" si="34"/>
        <v>No hay ejecución</v>
      </c>
      <c r="T319" s="568" t="str">
        <f t="shared" si="35"/>
        <v>NA</v>
      </c>
      <c r="U319" s="575"/>
      <c r="V319" s="575"/>
      <c r="W319" s="575"/>
      <c r="X319" s="576"/>
      <c r="Y319" s="576" t="str">
        <f t="shared" si="36"/>
        <v>En riesgo cumplimiento</v>
      </c>
      <c r="Z319" s="575"/>
      <c r="AA319" s="575"/>
      <c r="AB319" s="575"/>
      <c r="AC319" s="575"/>
      <c r="AD319" s="575"/>
    </row>
    <row r="320" spans="1:30" ht="35.25" hidden="1" customHeight="1" thickTop="1" thickBot="1">
      <c r="A320" s="563">
        <v>20</v>
      </c>
      <c r="B320" s="564"/>
      <c r="C320" s="564"/>
      <c r="D320" s="564"/>
      <c r="E320" s="564"/>
      <c r="F320" s="584" t="s">
        <v>1361</v>
      </c>
      <c r="G320" s="586"/>
      <c r="H320" s="586"/>
      <c r="I320" s="567" t="str">
        <f t="shared" si="30"/>
        <v>No hay ejecución</v>
      </c>
      <c r="J320" s="568" t="str">
        <f t="shared" si="31"/>
        <v>NA</v>
      </c>
      <c r="K320" s="586"/>
      <c r="L320" s="575"/>
      <c r="M320" s="575"/>
      <c r="N320" s="567" t="str">
        <f t="shared" si="32"/>
        <v>No hay ejecución</v>
      </c>
      <c r="O320" s="568" t="str">
        <f t="shared" si="33"/>
        <v>NA</v>
      </c>
      <c r="P320" s="575"/>
      <c r="Q320" s="607"/>
      <c r="R320" s="607"/>
      <c r="S320" s="567" t="str">
        <f t="shared" si="34"/>
        <v>No hay ejecución</v>
      </c>
      <c r="T320" s="568" t="str">
        <f t="shared" si="35"/>
        <v>NA</v>
      </c>
      <c r="U320" s="575"/>
      <c r="V320" s="575"/>
      <c r="W320" s="575"/>
      <c r="X320" s="576"/>
      <c r="Y320" s="576" t="str">
        <f t="shared" si="36"/>
        <v>En riesgo cumplimiento</v>
      </c>
      <c r="Z320" s="575"/>
      <c r="AA320" s="575"/>
      <c r="AB320" s="575"/>
      <c r="AC320" s="575"/>
      <c r="AD320" s="575"/>
    </row>
    <row r="321" spans="1:30" ht="35.25" hidden="1" customHeight="1" thickTop="1" thickBot="1">
      <c r="A321" s="563">
        <v>20.100000000000001</v>
      </c>
      <c r="B321" s="564"/>
      <c r="C321" s="564"/>
      <c r="D321" s="564"/>
      <c r="E321" s="564"/>
      <c r="F321" s="577" t="s">
        <v>1362</v>
      </c>
      <c r="G321" s="578"/>
      <c r="H321" s="578"/>
      <c r="I321" s="567" t="str">
        <f t="shared" si="30"/>
        <v>No hay ejecución</v>
      </c>
      <c r="J321" s="568" t="str">
        <f t="shared" si="31"/>
        <v>NA</v>
      </c>
      <c r="K321" s="578"/>
      <c r="L321" s="575"/>
      <c r="M321" s="575"/>
      <c r="N321" s="567" t="str">
        <f t="shared" si="32"/>
        <v>No hay ejecución</v>
      </c>
      <c r="O321" s="568" t="str">
        <f t="shared" si="33"/>
        <v>NA</v>
      </c>
      <c r="P321" s="575"/>
      <c r="Q321" s="607"/>
      <c r="R321" s="607"/>
      <c r="S321" s="567" t="str">
        <f t="shared" si="34"/>
        <v>No hay ejecución</v>
      </c>
      <c r="T321" s="568" t="str">
        <f t="shared" si="35"/>
        <v>NA</v>
      </c>
      <c r="U321" s="575"/>
      <c r="V321" s="575"/>
      <c r="W321" s="575"/>
      <c r="X321" s="576"/>
      <c r="Y321" s="576" t="str">
        <f t="shared" si="36"/>
        <v>En riesgo cumplimiento</v>
      </c>
      <c r="Z321" s="575"/>
      <c r="AA321" s="575"/>
      <c r="AB321" s="575"/>
      <c r="AC321" s="575"/>
      <c r="AD321" s="575"/>
    </row>
    <row r="322" spans="1:30" ht="35.25" customHeight="1" thickTop="1" thickBot="1">
      <c r="A322" s="563">
        <v>20.100000000000001</v>
      </c>
      <c r="B322" s="564"/>
      <c r="C322" s="564"/>
      <c r="D322" s="564"/>
      <c r="E322" s="564"/>
      <c r="F322" s="577" t="s">
        <v>1362</v>
      </c>
      <c r="G322" s="578"/>
      <c r="H322" s="578"/>
      <c r="I322" s="567" t="str">
        <f t="shared" si="30"/>
        <v>No hay ejecución</v>
      </c>
      <c r="J322" s="568" t="str">
        <f t="shared" si="31"/>
        <v>NA</v>
      </c>
      <c r="K322" s="578"/>
      <c r="L322" s="575"/>
      <c r="M322" s="575"/>
      <c r="N322" s="567" t="str">
        <f t="shared" si="32"/>
        <v>No hay ejecución</v>
      </c>
      <c r="O322" s="568" t="str">
        <f t="shared" si="33"/>
        <v>NA</v>
      </c>
      <c r="P322" s="575"/>
      <c r="Q322" s="607">
        <v>0</v>
      </c>
      <c r="R322" s="607">
        <v>33</v>
      </c>
      <c r="S322" s="567" t="str">
        <f t="shared" si="34"/>
        <v>No hay Programación</v>
      </c>
      <c r="T322" s="568" t="str">
        <f t="shared" si="35"/>
        <v>De acuerdo con lo programado</v>
      </c>
      <c r="U322" s="575"/>
      <c r="V322" s="575">
        <v>0</v>
      </c>
      <c r="W322" s="575">
        <v>20</v>
      </c>
      <c r="X322" s="756" t="str">
        <f>IF(W322="","No hay ejecución",IF(AND(V322=0),"No hay Programación", W322/V322))</f>
        <v>No hay Programación</v>
      </c>
      <c r="Y322" s="576" t="str">
        <f t="shared" si="36"/>
        <v>De acuerdo con lo programado</v>
      </c>
      <c r="Z322" s="575" t="s">
        <v>1878</v>
      </c>
      <c r="AA322" s="575"/>
      <c r="AB322" s="575"/>
      <c r="AC322" s="575"/>
      <c r="AD322" s="575"/>
    </row>
    <row r="323" spans="1:30" ht="35.25" hidden="1" customHeight="1" thickTop="1" thickBot="1">
      <c r="A323" s="563">
        <v>20.100000000000001</v>
      </c>
      <c r="B323" s="564"/>
      <c r="C323" s="564"/>
      <c r="D323" s="564"/>
      <c r="E323" s="564"/>
      <c r="F323" s="577" t="s">
        <v>1362</v>
      </c>
      <c r="G323" s="578"/>
      <c r="H323" s="578"/>
      <c r="I323" s="567" t="str">
        <f t="shared" si="30"/>
        <v>No hay ejecución</v>
      </c>
      <c r="J323" s="568" t="str">
        <f t="shared" si="31"/>
        <v>NA</v>
      </c>
      <c r="K323" s="578"/>
      <c r="L323" s="575"/>
      <c r="M323" s="575"/>
      <c r="N323" s="567" t="str">
        <f t="shared" si="32"/>
        <v>No hay ejecución</v>
      </c>
      <c r="O323" s="568" t="str">
        <f t="shared" si="33"/>
        <v>NA</v>
      </c>
      <c r="P323" s="575"/>
      <c r="Q323" s="607">
        <v>15</v>
      </c>
      <c r="R323" s="607">
        <v>15</v>
      </c>
      <c r="S323" s="567">
        <f t="shared" si="34"/>
        <v>1</v>
      </c>
      <c r="T323" s="568" t="str">
        <f t="shared" si="35"/>
        <v>De acuerdo con lo programado</v>
      </c>
      <c r="U323" s="575"/>
      <c r="V323" s="575"/>
      <c r="W323" s="575"/>
      <c r="X323" s="576"/>
      <c r="Y323" s="576" t="str">
        <f t="shared" si="36"/>
        <v>En riesgo cumplimiento</v>
      </c>
      <c r="Z323" s="575"/>
      <c r="AA323" s="575"/>
      <c r="AB323" s="575"/>
      <c r="AC323" s="575"/>
      <c r="AD323" s="575"/>
    </row>
    <row r="324" spans="1:30" ht="35.25" hidden="1" customHeight="1" thickTop="1" thickBot="1">
      <c r="A324" s="563">
        <v>20.2</v>
      </c>
      <c r="B324" s="564"/>
      <c r="C324" s="564"/>
      <c r="D324" s="564"/>
      <c r="E324" s="564"/>
      <c r="F324" s="577" t="s">
        <v>1363</v>
      </c>
      <c r="G324" s="578"/>
      <c r="H324" s="578"/>
      <c r="I324" s="567" t="str">
        <f t="shared" si="30"/>
        <v>No hay ejecución</v>
      </c>
      <c r="J324" s="568" t="str">
        <f t="shared" si="31"/>
        <v>NA</v>
      </c>
      <c r="K324" s="578"/>
      <c r="L324" s="575"/>
      <c r="M324" s="575"/>
      <c r="N324" s="567" t="str">
        <f t="shared" si="32"/>
        <v>No hay ejecución</v>
      </c>
      <c r="O324" s="568" t="str">
        <f t="shared" si="33"/>
        <v>NA</v>
      </c>
      <c r="P324" s="575"/>
      <c r="Q324" s="607"/>
      <c r="R324" s="607"/>
      <c r="S324" s="567" t="str">
        <f t="shared" si="34"/>
        <v>No hay ejecución</v>
      </c>
      <c r="T324" s="568" t="str">
        <f t="shared" si="35"/>
        <v>NA</v>
      </c>
      <c r="U324" s="575"/>
      <c r="V324" s="575"/>
      <c r="W324" s="575"/>
      <c r="X324" s="576"/>
      <c r="Y324" s="576" t="str">
        <f t="shared" si="36"/>
        <v>En riesgo cumplimiento</v>
      </c>
      <c r="Z324" s="575"/>
      <c r="AA324" s="575"/>
      <c r="AB324" s="575"/>
      <c r="AC324" s="575"/>
      <c r="AD324" s="575"/>
    </row>
    <row r="325" spans="1:30" ht="35.25" hidden="1" customHeight="1" thickTop="1" thickBot="1">
      <c r="A325" s="563">
        <v>20.3</v>
      </c>
      <c r="B325" s="564"/>
      <c r="C325" s="564"/>
      <c r="D325" s="564"/>
      <c r="E325" s="564"/>
      <c r="F325" s="577" t="s">
        <v>1364</v>
      </c>
      <c r="G325" s="578">
        <v>1</v>
      </c>
      <c r="H325" s="578">
        <v>1</v>
      </c>
      <c r="I325" s="567">
        <f t="shared" si="30"/>
        <v>1</v>
      </c>
      <c r="J325" s="568" t="str">
        <f t="shared" si="31"/>
        <v>De acuerdo con lo programado</v>
      </c>
      <c r="K325" s="578"/>
      <c r="L325" s="575">
        <v>1</v>
      </c>
      <c r="M325" s="575">
        <v>1</v>
      </c>
      <c r="N325" s="567">
        <f t="shared" si="32"/>
        <v>1</v>
      </c>
      <c r="O325" s="568" t="str">
        <f t="shared" si="33"/>
        <v>De acuerdo con lo programado</v>
      </c>
      <c r="P325" s="575"/>
      <c r="Q325" s="607"/>
      <c r="R325" s="607"/>
      <c r="S325" s="567" t="str">
        <f t="shared" si="34"/>
        <v>No hay ejecución</v>
      </c>
      <c r="T325" s="568" t="str">
        <f t="shared" si="35"/>
        <v>NA</v>
      </c>
      <c r="U325" s="575"/>
      <c r="V325" s="575"/>
      <c r="W325" s="575"/>
      <c r="X325" s="576"/>
      <c r="Y325" s="576" t="str">
        <f t="shared" si="36"/>
        <v>En riesgo cumplimiento</v>
      </c>
      <c r="Z325" s="575"/>
      <c r="AA325" s="575"/>
      <c r="AB325" s="575"/>
      <c r="AC325" s="575"/>
      <c r="AD325" s="575"/>
    </row>
    <row r="326" spans="1:30" ht="35.25" hidden="1" customHeight="1" thickTop="1" thickBot="1">
      <c r="A326" s="563">
        <v>20.3</v>
      </c>
      <c r="B326" s="564"/>
      <c r="C326" s="564"/>
      <c r="D326" s="564"/>
      <c r="E326" s="564"/>
      <c r="F326" s="577" t="s">
        <v>1364</v>
      </c>
      <c r="G326" s="578"/>
      <c r="H326" s="578"/>
      <c r="I326" s="567" t="str">
        <f t="shared" si="30"/>
        <v>No hay ejecución</v>
      </c>
      <c r="J326" s="568" t="str">
        <f t="shared" si="31"/>
        <v>NA</v>
      </c>
      <c r="K326" s="578"/>
      <c r="L326" s="575"/>
      <c r="M326" s="575"/>
      <c r="N326" s="567" t="str">
        <f t="shared" si="32"/>
        <v>No hay ejecución</v>
      </c>
      <c r="O326" s="568" t="str">
        <f t="shared" si="33"/>
        <v>NA</v>
      </c>
      <c r="P326" s="575"/>
      <c r="Q326" s="607">
        <v>0</v>
      </c>
      <c r="R326" s="607">
        <v>3</v>
      </c>
      <c r="S326" s="567" t="str">
        <f t="shared" si="34"/>
        <v>No hay Programación</v>
      </c>
      <c r="T326" s="568" t="str">
        <f t="shared" si="35"/>
        <v>De acuerdo con lo programado</v>
      </c>
      <c r="U326" s="575"/>
      <c r="V326" s="575"/>
      <c r="W326" s="575"/>
      <c r="X326" s="576"/>
      <c r="Y326" s="576" t="str">
        <f t="shared" si="36"/>
        <v>En riesgo cumplimiento</v>
      </c>
      <c r="Z326" s="575"/>
      <c r="AA326" s="575"/>
      <c r="AB326" s="575"/>
      <c r="AC326" s="575"/>
      <c r="AD326" s="575"/>
    </row>
    <row r="327" spans="1:30" ht="35.25" hidden="1" customHeight="1" thickTop="1" thickBot="1">
      <c r="A327" s="563">
        <v>20.3</v>
      </c>
      <c r="B327" s="564"/>
      <c r="C327" s="564"/>
      <c r="D327" s="564"/>
      <c r="E327" s="564"/>
      <c r="F327" s="577" t="s">
        <v>1364</v>
      </c>
      <c r="G327" s="578"/>
      <c r="H327" s="578"/>
      <c r="I327" s="567" t="str">
        <f t="shared" si="30"/>
        <v>No hay ejecución</v>
      </c>
      <c r="J327" s="568" t="str">
        <f t="shared" si="31"/>
        <v>NA</v>
      </c>
      <c r="K327" s="578"/>
      <c r="L327" s="575"/>
      <c r="M327" s="575"/>
      <c r="N327" s="567" t="str">
        <f t="shared" si="32"/>
        <v>No hay ejecución</v>
      </c>
      <c r="O327" s="568" t="str">
        <f t="shared" si="33"/>
        <v>NA</v>
      </c>
      <c r="P327" s="575"/>
      <c r="Q327" s="607"/>
      <c r="R327" s="607"/>
      <c r="S327" s="567" t="str">
        <f t="shared" si="34"/>
        <v>No hay ejecución</v>
      </c>
      <c r="T327" s="568" t="str">
        <f t="shared" si="35"/>
        <v>NA</v>
      </c>
      <c r="U327" s="575"/>
      <c r="V327" s="575"/>
      <c r="W327" s="575"/>
      <c r="X327" s="576"/>
      <c r="Y327" s="576" t="str">
        <f t="shared" si="36"/>
        <v>En riesgo cumplimiento</v>
      </c>
      <c r="Z327" s="575"/>
      <c r="AA327" s="575"/>
      <c r="AB327" s="575"/>
      <c r="AC327" s="575"/>
      <c r="AD327" s="575"/>
    </row>
    <row r="328" spans="1:30" ht="35.25" hidden="1" customHeight="1" thickTop="1" thickBot="1">
      <c r="A328" s="563">
        <v>20.3</v>
      </c>
      <c r="B328" s="564"/>
      <c r="C328" s="564"/>
      <c r="D328" s="564"/>
      <c r="E328" s="564"/>
      <c r="F328" s="577" t="s">
        <v>1364</v>
      </c>
      <c r="G328" s="578"/>
      <c r="H328" s="578"/>
      <c r="I328" s="567" t="str">
        <f t="shared" si="30"/>
        <v>No hay ejecución</v>
      </c>
      <c r="J328" s="568" t="str">
        <f t="shared" si="31"/>
        <v>NA</v>
      </c>
      <c r="K328" s="578"/>
      <c r="L328" s="575"/>
      <c r="M328" s="575"/>
      <c r="N328" s="567" t="str">
        <f t="shared" si="32"/>
        <v>No hay ejecución</v>
      </c>
      <c r="O328" s="568" t="str">
        <f t="shared" si="33"/>
        <v>NA</v>
      </c>
      <c r="P328" s="575"/>
      <c r="Q328" s="607"/>
      <c r="R328" s="607"/>
      <c r="S328" s="567" t="str">
        <f t="shared" si="34"/>
        <v>No hay ejecución</v>
      </c>
      <c r="T328" s="568" t="str">
        <f t="shared" si="35"/>
        <v>NA</v>
      </c>
      <c r="U328" s="575"/>
      <c r="V328" s="575"/>
      <c r="W328" s="575"/>
      <c r="X328" s="576"/>
      <c r="Y328" s="576" t="str">
        <f t="shared" si="36"/>
        <v>En riesgo cumplimiento</v>
      </c>
      <c r="Z328" s="575"/>
      <c r="AA328" s="575"/>
      <c r="AB328" s="575"/>
      <c r="AC328" s="575"/>
      <c r="AD328" s="575"/>
    </row>
    <row r="329" spans="1:30" ht="35.25" hidden="1" customHeight="1" thickTop="1" thickBot="1">
      <c r="A329" s="563">
        <v>20.3</v>
      </c>
      <c r="B329" s="564"/>
      <c r="C329" s="564"/>
      <c r="D329" s="564"/>
      <c r="E329" s="564"/>
      <c r="F329" s="577" t="s">
        <v>1364</v>
      </c>
      <c r="G329" s="578"/>
      <c r="H329" s="578"/>
      <c r="I329" s="567" t="str">
        <f t="shared" si="30"/>
        <v>No hay ejecución</v>
      </c>
      <c r="J329" s="568" t="str">
        <f t="shared" si="31"/>
        <v>NA</v>
      </c>
      <c r="K329" s="578"/>
      <c r="L329" s="575"/>
      <c r="M329" s="575"/>
      <c r="N329" s="567" t="str">
        <f t="shared" si="32"/>
        <v>No hay ejecución</v>
      </c>
      <c r="O329" s="568" t="str">
        <f t="shared" si="33"/>
        <v>NA</v>
      </c>
      <c r="P329" s="575"/>
      <c r="Q329" s="607"/>
      <c r="R329" s="607"/>
      <c r="S329" s="567" t="str">
        <f t="shared" si="34"/>
        <v>No hay ejecución</v>
      </c>
      <c r="T329" s="568" t="str">
        <f t="shared" si="35"/>
        <v>NA</v>
      </c>
      <c r="U329" s="575"/>
      <c r="V329" s="575"/>
      <c r="W329" s="575"/>
      <c r="X329" s="576"/>
      <c r="Y329" s="576" t="str">
        <f t="shared" si="36"/>
        <v>En riesgo cumplimiento</v>
      </c>
      <c r="Z329" s="575"/>
      <c r="AA329" s="575"/>
      <c r="AB329" s="575"/>
      <c r="AC329" s="575"/>
      <c r="AD329" s="575"/>
    </row>
    <row r="330" spans="1:30" ht="35.25" hidden="1" customHeight="1" thickTop="1" thickBot="1">
      <c r="A330" s="563">
        <v>20.3</v>
      </c>
      <c r="B330" s="564"/>
      <c r="C330" s="564"/>
      <c r="D330" s="564"/>
      <c r="E330" s="564"/>
      <c r="F330" s="577" t="s">
        <v>1364</v>
      </c>
      <c r="G330" s="578"/>
      <c r="H330" s="578"/>
      <c r="I330" s="567" t="str">
        <f t="shared" si="30"/>
        <v>No hay ejecución</v>
      </c>
      <c r="J330" s="568" t="str">
        <f t="shared" si="31"/>
        <v>NA</v>
      </c>
      <c r="K330" s="578"/>
      <c r="L330" s="575"/>
      <c r="M330" s="575"/>
      <c r="N330" s="567" t="str">
        <f t="shared" si="32"/>
        <v>No hay ejecución</v>
      </c>
      <c r="O330" s="568" t="str">
        <f t="shared" si="33"/>
        <v>NA</v>
      </c>
      <c r="P330" s="575"/>
      <c r="Q330" s="607"/>
      <c r="R330" s="607"/>
      <c r="S330" s="567" t="str">
        <f t="shared" si="34"/>
        <v>No hay ejecución</v>
      </c>
      <c r="T330" s="568" t="str">
        <f t="shared" si="35"/>
        <v>NA</v>
      </c>
      <c r="U330" s="575"/>
      <c r="V330" s="575"/>
      <c r="W330" s="575"/>
      <c r="X330" s="576"/>
      <c r="Y330" s="576" t="str">
        <f t="shared" si="36"/>
        <v>En riesgo cumplimiento</v>
      </c>
      <c r="Z330" s="575"/>
      <c r="AA330" s="575"/>
      <c r="AB330" s="575"/>
      <c r="AC330" s="575"/>
      <c r="AD330" s="575"/>
    </row>
    <row r="331" spans="1:30" ht="35.25" hidden="1" customHeight="1" thickTop="1" thickBot="1">
      <c r="A331" s="563">
        <v>20.399999999999999</v>
      </c>
      <c r="B331" s="564"/>
      <c r="C331" s="564"/>
      <c r="D331" s="564"/>
      <c r="E331" s="564"/>
      <c r="F331" s="577" t="s">
        <v>1365</v>
      </c>
      <c r="G331" s="578"/>
      <c r="H331" s="578"/>
      <c r="I331" s="567" t="str">
        <f t="shared" si="30"/>
        <v>No hay ejecución</v>
      </c>
      <c r="J331" s="568" t="str">
        <f t="shared" si="31"/>
        <v>NA</v>
      </c>
      <c r="K331" s="578"/>
      <c r="L331" s="575"/>
      <c r="M331" s="575"/>
      <c r="N331" s="567" t="str">
        <f t="shared" si="32"/>
        <v>No hay ejecución</v>
      </c>
      <c r="O331" s="568" t="str">
        <f t="shared" si="33"/>
        <v>NA</v>
      </c>
      <c r="P331" s="575"/>
      <c r="Q331" s="607"/>
      <c r="R331" s="607"/>
      <c r="S331" s="567" t="str">
        <f t="shared" si="34"/>
        <v>No hay ejecución</v>
      </c>
      <c r="T331" s="568" t="str">
        <f t="shared" si="35"/>
        <v>NA</v>
      </c>
      <c r="U331" s="575"/>
      <c r="V331" s="575"/>
      <c r="W331" s="575"/>
      <c r="X331" s="576"/>
      <c r="Y331" s="576" t="str">
        <f t="shared" si="36"/>
        <v>En riesgo cumplimiento</v>
      </c>
      <c r="Z331" s="575"/>
      <c r="AA331" s="575"/>
      <c r="AB331" s="575"/>
      <c r="AC331" s="575"/>
      <c r="AD331" s="575"/>
    </row>
    <row r="332" spans="1:30" ht="35.25" hidden="1" customHeight="1" thickTop="1" thickBot="1">
      <c r="A332" s="563">
        <v>20.399999999999999</v>
      </c>
      <c r="B332" s="564"/>
      <c r="C332" s="564"/>
      <c r="D332" s="564"/>
      <c r="E332" s="564"/>
      <c r="F332" s="577" t="s">
        <v>1365</v>
      </c>
      <c r="G332" s="578"/>
      <c r="H332" s="578"/>
      <c r="I332" s="567" t="str">
        <f t="shared" si="30"/>
        <v>No hay ejecución</v>
      </c>
      <c r="J332" s="568" t="str">
        <f t="shared" si="31"/>
        <v>NA</v>
      </c>
      <c r="K332" s="578"/>
      <c r="L332" s="575"/>
      <c r="M332" s="575"/>
      <c r="N332" s="567" t="str">
        <f t="shared" si="32"/>
        <v>No hay ejecución</v>
      </c>
      <c r="O332" s="568" t="str">
        <f t="shared" si="33"/>
        <v>NA</v>
      </c>
      <c r="P332" s="575"/>
      <c r="Q332" s="607"/>
      <c r="R332" s="607"/>
      <c r="S332" s="567" t="str">
        <f t="shared" si="34"/>
        <v>No hay ejecución</v>
      </c>
      <c r="T332" s="568" t="str">
        <f t="shared" si="35"/>
        <v>NA</v>
      </c>
      <c r="U332" s="575"/>
      <c r="V332" s="575"/>
      <c r="W332" s="575"/>
      <c r="X332" s="576"/>
      <c r="Y332" s="576" t="str">
        <f t="shared" si="36"/>
        <v>En riesgo cumplimiento</v>
      </c>
      <c r="Z332" s="575"/>
      <c r="AA332" s="575"/>
      <c r="AB332" s="575"/>
      <c r="AC332" s="575"/>
      <c r="AD332" s="575"/>
    </row>
    <row r="333" spans="1:30" ht="35.25" hidden="1" customHeight="1" thickTop="1" thickBot="1">
      <c r="A333" s="563">
        <v>20.5</v>
      </c>
      <c r="B333" s="564"/>
      <c r="C333" s="564"/>
      <c r="D333" s="564"/>
      <c r="E333" s="564"/>
      <c r="F333" s="577" t="s">
        <v>1366</v>
      </c>
      <c r="G333" s="578"/>
      <c r="H333" s="578"/>
      <c r="I333" s="567" t="str">
        <f t="shared" si="30"/>
        <v>No hay ejecución</v>
      </c>
      <c r="J333" s="568" t="str">
        <f t="shared" si="31"/>
        <v>NA</v>
      </c>
      <c r="K333" s="578"/>
      <c r="L333" s="575"/>
      <c r="M333" s="575"/>
      <c r="N333" s="567" t="str">
        <f t="shared" si="32"/>
        <v>No hay ejecución</v>
      </c>
      <c r="O333" s="568" t="str">
        <f t="shared" si="33"/>
        <v>NA</v>
      </c>
      <c r="P333" s="575"/>
      <c r="Q333" s="607"/>
      <c r="R333" s="607"/>
      <c r="S333" s="567" t="str">
        <f t="shared" si="34"/>
        <v>No hay ejecución</v>
      </c>
      <c r="T333" s="568" t="str">
        <f t="shared" si="35"/>
        <v>NA</v>
      </c>
      <c r="U333" s="575"/>
      <c r="V333" s="575"/>
      <c r="W333" s="575"/>
      <c r="X333" s="576"/>
      <c r="Y333" s="576" t="str">
        <f t="shared" si="36"/>
        <v>En riesgo cumplimiento</v>
      </c>
      <c r="Z333" s="575"/>
      <c r="AA333" s="575"/>
      <c r="AB333" s="575"/>
      <c r="AC333" s="575"/>
      <c r="AD333" s="575"/>
    </row>
    <row r="334" spans="1:30" ht="35.25" hidden="1" customHeight="1" thickTop="1" thickBot="1">
      <c r="A334" s="563">
        <v>20.6</v>
      </c>
      <c r="B334" s="564"/>
      <c r="C334" s="564"/>
      <c r="D334" s="564"/>
      <c r="E334" s="564"/>
      <c r="F334" s="577" t="s">
        <v>1367</v>
      </c>
      <c r="G334" s="578"/>
      <c r="H334" s="578"/>
      <c r="I334" s="567" t="str">
        <f t="shared" si="30"/>
        <v>No hay ejecución</v>
      </c>
      <c r="J334" s="568" t="str">
        <f t="shared" si="31"/>
        <v>NA</v>
      </c>
      <c r="K334" s="578"/>
      <c r="L334" s="575"/>
      <c r="M334" s="575"/>
      <c r="N334" s="567" t="str">
        <f t="shared" si="32"/>
        <v>No hay ejecución</v>
      </c>
      <c r="O334" s="568" t="str">
        <f t="shared" si="33"/>
        <v>NA</v>
      </c>
      <c r="P334" s="575"/>
      <c r="Q334" s="607"/>
      <c r="R334" s="607"/>
      <c r="S334" s="567" t="str">
        <f t="shared" si="34"/>
        <v>No hay ejecución</v>
      </c>
      <c r="T334" s="568" t="str">
        <f t="shared" si="35"/>
        <v>NA</v>
      </c>
      <c r="U334" s="575"/>
      <c r="V334" s="575"/>
      <c r="W334" s="575"/>
      <c r="X334" s="576"/>
      <c r="Y334" s="576" t="str">
        <f t="shared" si="36"/>
        <v>En riesgo cumplimiento</v>
      </c>
      <c r="Z334" s="575"/>
      <c r="AA334" s="575"/>
      <c r="AB334" s="575"/>
      <c r="AC334" s="575"/>
      <c r="AD334" s="575"/>
    </row>
    <row r="335" spans="1:30" ht="35.25" hidden="1" customHeight="1" thickTop="1" thickBot="1">
      <c r="A335" s="563">
        <v>20.6</v>
      </c>
      <c r="B335" s="564"/>
      <c r="C335" s="564"/>
      <c r="D335" s="564"/>
      <c r="E335" s="564"/>
      <c r="F335" s="577" t="s">
        <v>1367</v>
      </c>
      <c r="G335" s="578"/>
      <c r="H335" s="578"/>
      <c r="I335" s="567" t="str">
        <f t="shared" ref="I335:I398" si="37">IF(H335="","No hay ejecución",IF(AND(G335=0),"No hay Programación", H335/G335))</f>
        <v>No hay ejecución</v>
      </c>
      <c r="J335" s="568" t="str">
        <f t="shared" ref="J335:J398" si="38">IF(I335="No hay ejecución","NA",IF(I335&gt;=90%,"De acuerdo con lo programado",IF(I335&gt;=51%,"Atraso Leve",IF(I335&lt;=50%,"En riesgo cumplimiento"))))</f>
        <v>NA</v>
      </c>
      <c r="K335" s="578"/>
      <c r="L335" s="575"/>
      <c r="M335" s="575"/>
      <c r="N335" s="567" t="str">
        <f t="shared" ref="N335:N398" si="39">IF(M335="","No hay ejecución",IF(AND(L335=0),"No hay Programación", M335/L335))</f>
        <v>No hay ejecución</v>
      </c>
      <c r="O335" s="568" t="str">
        <f t="shared" ref="O335:O398" si="40">IF(N335="No hay ejecución","NA",IF(N335&gt;=90%,"De acuerdo con lo programado",IF(N335&gt;=51%,"Atraso Leve",IF(N335&lt;=50%,"En riesgo cumplimiento"))))</f>
        <v>NA</v>
      </c>
      <c r="P335" s="575"/>
      <c r="Q335" s="607"/>
      <c r="R335" s="607"/>
      <c r="S335" s="567" t="str">
        <f t="shared" ref="S335:S398" si="41">IF(R335="","No hay ejecución",IF(AND(Q335=0),"No hay Programación", R335/Q335))</f>
        <v>No hay ejecución</v>
      </c>
      <c r="T335" s="568" t="str">
        <f t="shared" ref="T335:T398" si="42">IF(S335="No hay ejecución","NA",IF(S335&gt;=90%,"De acuerdo con lo programado",IF(S335&gt;=51%,"Atraso Leve",IF(S335&lt;=50%,"En riesgo cumplimiento"))))</f>
        <v>NA</v>
      </c>
      <c r="U335" s="575"/>
      <c r="V335" s="575"/>
      <c r="W335" s="575"/>
      <c r="X335" s="576"/>
      <c r="Y335" s="576" t="str">
        <f t="shared" ref="Y335:Y398" si="43">IF(X335="No hay ejecución","NA",IF(X335&gt;=90%,"De acuerdo con lo programado",IF(X335&gt;=51%,"Atraso Leve",IF(X335&lt;=50%,"En riesgo cumplimiento"))))</f>
        <v>En riesgo cumplimiento</v>
      </c>
      <c r="Z335" s="575"/>
      <c r="AA335" s="575"/>
      <c r="AB335" s="575"/>
      <c r="AC335" s="575"/>
      <c r="AD335" s="575"/>
    </row>
    <row r="336" spans="1:30" ht="35.25" customHeight="1" thickTop="1" thickBot="1">
      <c r="A336" s="563">
        <v>20.7</v>
      </c>
      <c r="B336" s="564"/>
      <c r="C336" s="564"/>
      <c r="D336" s="564"/>
      <c r="E336" s="564"/>
      <c r="F336" s="577" t="s">
        <v>1368</v>
      </c>
      <c r="G336" s="578"/>
      <c r="H336" s="578"/>
      <c r="I336" s="567" t="str">
        <f t="shared" si="37"/>
        <v>No hay ejecución</v>
      </c>
      <c r="J336" s="568" t="str">
        <f t="shared" si="38"/>
        <v>NA</v>
      </c>
      <c r="K336" s="578"/>
      <c r="L336" s="575"/>
      <c r="M336" s="575"/>
      <c r="N336" s="567" t="str">
        <f t="shared" si="39"/>
        <v>No hay ejecución</v>
      </c>
      <c r="O336" s="568" t="str">
        <f t="shared" si="40"/>
        <v>NA</v>
      </c>
      <c r="P336" s="575"/>
      <c r="Q336" s="607"/>
      <c r="R336" s="607"/>
      <c r="S336" s="567" t="str">
        <f t="shared" si="41"/>
        <v>No hay ejecución</v>
      </c>
      <c r="T336" s="568" t="str">
        <f t="shared" si="42"/>
        <v>NA</v>
      </c>
      <c r="U336" s="575"/>
      <c r="V336" s="575">
        <v>11</v>
      </c>
      <c r="W336" s="575">
        <v>5</v>
      </c>
      <c r="X336" s="756">
        <f>IF(W336="","No hay ejecución",IF(AND(V336=0),"No hay Programación", W336/V336))</f>
        <v>0.45454545454545453</v>
      </c>
      <c r="Y336" s="576" t="str">
        <f t="shared" si="43"/>
        <v>En riesgo cumplimiento</v>
      </c>
      <c r="Z336" s="575" t="s">
        <v>1878</v>
      </c>
      <c r="AA336" s="575"/>
      <c r="AB336" s="575"/>
      <c r="AC336" s="575"/>
      <c r="AD336" s="575"/>
    </row>
    <row r="337" spans="1:30" ht="35.25" hidden="1" customHeight="1" thickTop="1" thickBot="1">
      <c r="A337" s="563">
        <v>20.7</v>
      </c>
      <c r="B337" s="564"/>
      <c r="C337" s="564"/>
      <c r="D337" s="564"/>
      <c r="E337" s="564"/>
      <c r="F337" s="577" t="s">
        <v>1368</v>
      </c>
      <c r="G337" s="578"/>
      <c r="H337" s="578"/>
      <c r="I337" s="567" t="str">
        <f t="shared" si="37"/>
        <v>No hay ejecución</v>
      </c>
      <c r="J337" s="568" t="str">
        <f t="shared" si="38"/>
        <v>NA</v>
      </c>
      <c r="K337" s="578"/>
      <c r="L337" s="575"/>
      <c r="M337" s="575"/>
      <c r="N337" s="567" t="str">
        <f t="shared" si="39"/>
        <v>No hay ejecución</v>
      </c>
      <c r="O337" s="568" t="str">
        <f t="shared" si="40"/>
        <v>NA</v>
      </c>
      <c r="P337" s="575"/>
      <c r="Q337" s="607">
        <v>0</v>
      </c>
      <c r="R337" s="607">
        <v>2</v>
      </c>
      <c r="S337" s="567" t="str">
        <f t="shared" si="41"/>
        <v>No hay Programación</v>
      </c>
      <c r="T337" s="568" t="str">
        <f t="shared" si="42"/>
        <v>De acuerdo con lo programado</v>
      </c>
      <c r="U337" s="575"/>
      <c r="V337" s="575"/>
      <c r="W337" s="575"/>
      <c r="X337" s="576"/>
      <c r="Y337" s="576" t="str">
        <f t="shared" si="43"/>
        <v>En riesgo cumplimiento</v>
      </c>
      <c r="Z337" s="575"/>
      <c r="AA337" s="575"/>
      <c r="AB337" s="575"/>
      <c r="AC337" s="575"/>
      <c r="AD337" s="575"/>
    </row>
    <row r="338" spans="1:30" ht="35.25" hidden="1" customHeight="1" thickTop="1" thickBot="1">
      <c r="A338" s="563">
        <v>20.7</v>
      </c>
      <c r="B338" s="564"/>
      <c r="C338" s="564"/>
      <c r="D338" s="564"/>
      <c r="E338" s="564"/>
      <c r="F338" s="577" t="s">
        <v>1368</v>
      </c>
      <c r="G338" s="578"/>
      <c r="H338" s="578"/>
      <c r="I338" s="567" t="str">
        <f t="shared" si="37"/>
        <v>No hay ejecución</v>
      </c>
      <c r="J338" s="568" t="str">
        <f t="shared" si="38"/>
        <v>NA</v>
      </c>
      <c r="K338" s="578"/>
      <c r="L338" s="575"/>
      <c r="M338" s="575"/>
      <c r="N338" s="567" t="str">
        <f t="shared" si="39"/>
        <v>No hay ejecución</v>
      </c>
      <c r="O338" s="568" t="str">
        <f t="shared" si="40"/>
        <v>NA</v>
      </c>
      <c r="P338" s="575"/>
      <c r="Q338" s="607">
        <v>0</v>
      </c>
      <c r="R338" s="607">
        <v>1</v>
      </c>
      <c r="S338" s="567" t="str">
        <f t="shared" si="41"/>
        <v>No hay Programación</v>
      </c>
      <c r="T338" s="568" t="str">
        <f t="shared" si="42"/>
        <v>De acuerdo con lo programado</v>
      </c>
      <c r="U338" s="575"/>
      <c r="V338" s="575"/>
      <c r="W338" s="575"/>
      <c r="X338" s="576"/>
      <c r="Y338" s="576" t="str">
        <f t="shared" si="43"/>
        <v>En riesgo cumplimiento</v>
      </c>
      <c r="Z338" s="575"/>
      <c r="AA338" s="575"/>
      <c r="AB338" s="575"/>
      <c r="AC338" s="575"/>
      <c r="AD338" s="575"/>
    </row>
    <row r="339" spans="1:30" ht="35.25" hidden="1" customHeight="1" thickTop="1" thickBot="1">
      <c r="A339" s="563">
        <v>21.7</v>
      </c>
      <c r="B339" s="564"/>
      <c r="C339" s="564"/>
      <c r="D339" s="564"/>
      <c r="E339" s="564"/>
      <c r="F339" s="577" t="s">
        <v>1368</v>
      </c>
      <c r="G339" s="578"/>
      <c r="H339" s="578"/>
      <c r="I339" s="567" t="str">
        <f t="shared" si="37"/>
        <v>No hay ejecución</v>
      </c>
      <c r="J339" s="568" t="str">
        <f t="shared" si="38"/>
        <v>NA</v>
      </c>
      <c r="K339" s="578"/>
      <c r="L339" s="575"/>
      <c r="M339" s="575"/>
      <c r="N339" s="567" t="str">
        <f t="shared" si="39"/>
        <v>No hay ejecución</v>
      </c>
      <c r="O339" s="568" t="str">
        <f t="shared" si="40"/>
        <v>NA</v>
      </c>
      <c r="P339" s="575"/>
      <c r="Q339" s="607"/>
      <c r="R339" s="607"/>
      <c r="S339" s="567" t="str">
        <f t="shared" si="41"/>
        <v>No hay ejecución</v>
      </c>
      <c r="T339" s="568" t="str">
        <f t="shared" si="42"/>
        <v>NA</v>
      </c>
      <c r="U339" s="575"/>
      <c r="V339" s="575"/>
      <c r="W339" s="575"/>
      <c r="X339" s="576"/>
      <c r="Y339" s="576" t="str">
        <f t="shared" si="43"/>
        <v>En riesgo cumplimiento</v>
      </c>
      <c r="Z339" s="575"/>
      <c r="AA339" s="575"/>
      <c r="AB339" s="575"/>
      <c r="AC339" s="575"/>
      <c r="AD339" s="575"/>
    </row>
    <row r="340" spans="1:30" ht="35.25" hidden="1" customHeight="1" thickTop="1" thickBot="1">
      <c r="A340" s="563">
        <v>20.8</v>
      </c>
      <c r="B340" s="564"/>
      <c r="C340" s="564"/>
      <c r="D340" s="564"/>
      <c r="E340" s="564"/>
      <c r="F340" s="577" t="s">
        <v>1369</v>
      </c>
      <c r="G340" s="578"/>
      <c r="H340" s="578"/>
      <c r="I340" s="567" t="str">
        <f t="shared" si="37"/>
        <v>No hay ejecución</v>
      </c>
      <c r="J340" s="568" t="str">
        <f t="shared" si="38"/>
        <v>NA</v>
      </c>
      <c r="K340" s="578"/>
      <c r="L340" s="575"/>
      <c r="M340" s="575"/>
      <c r="N340" s="567" t="str">
        <f t="shared" si="39"/>
        <v>No hay ejecución</v>
      </c>
      <c r="O340" s="568" t="str">
        <f t="shared" si="40"/>
        <v>NA</v>
      </c>
      <c r="P340" s="575"/>
      <c r="Q340" s="607"/>
      <c r="R340" s="607"/>
      <c r="S340" s="567" t="str">
        <f t="shared" si="41"/>
        <v>No hay ejecución</v>
      </c>
      <c r="T340" s="568" t="str">
        <f t="shared" si="42"/>
        <v>NA</v>
      </c>
      <c r="U340" s="575"/>
      <c r="V340" s="575"/>
      <c r="W340" s="575"/>
      <c r="X340" s="576"/>
      <c r="Y340" s="576" t="str">
        <f t="shared" si="43"/>
        <v>En riesgo cumplimiento</v>
      </c>
      <c r="Z340" s="575"/>
      <c r="AA340" s="575"/>
      <c r="AB340" s="575"/>
      <c r="AC340" s="575"/>
      <c r="AD340" s="575"/>
    </row>
    <row r="341" spans="1:30" ht="35.25" hidden="1" customHeight="1" thickTop="1" thickBot="1">
      <c r="A341" s="563">
        <v>20.8</v>
      </c>
      <c r="B341" s="564"/>
      <c r="C341" s="564"/>
      <c r="D341" s="564"/>
      <c r="E341" s="564"/>
      <c r="F341" s="577" t="s">
        <v>1369</v>
      </c>
      <c r="G341" s="578"/>
      <c r="H341" s="578"/>
      <c r="I341" s="567" t="str">
        <f t="shared" si="37"/>
        <v>No hay ejecución</v>
      </c>
      <c r="J341" s="568" t="str">
        <f t="shared" si="38"/>
        <v>NA</v>
      </c>
      <c r="K341" s="578"/>
      <c r="L341" s="575"/>
      <c r="M341" s="575"/>
      <c r="N341" s="567" t="str">
        <f t="shared" si="39"/>
        <v>No hay ejecución</v>
      </c>
      <c r="O341" s="568" t="str">
        <f t="shared" si="40"/>
        <v>NA</v>
      </c>
      <c r="P341" s="575"/>
      <c r="Q341" s="607"/>
      <c r="R341" s="607"/>
      <c r="S341" s="567" t="str">
        <f t="shared" si="41"/>
        <v>No hay ejecución</v>
      </c>
      <c r="T341" s="568" t="str">
        <f t="shared" si="42"/>
        <v>NA</v>
      </c>
      <c r="U341" s="575"/>
      <c r="V341" s="575"/>
      <c r="W341" s="575"/>
      <c r="X341" s="576"/>
      <c r="Y341" s="576" t="str">
        <f t="shared" si="43"/>
        <v>En riesgo cumplimiento</v>
      </c>
      <c r="Z341" s="575"/>
      <c r="AA341" s="575"/>
      <c r="AB341" s="575"/>
      <c r="AC341" s="575"/>
      <c r="AD341" s="575"/>
    </row>
    <row r="342" spans="1:30" ht="35.25" hidden="1" customHeight="1" thickTop="1" thickBot="1">
      <c r="A342" s="563">
        <v>20.8</v>
      </c>
      <c r="B342" s="564"/>
      <c r="C342" s="564"/>
      <c r="D342" s="564"/>
      <c r="E342" s="564"/>
      <c r="F342" s="577" t="s">
        <v>1369</v>
      </c>
      <c r="G342" s="578"/>
      <c r="H342" s="578"/>
      <c r="I342" s="567" t="str">
        <f t="shared" si="37"/>
        <v>No hay ejecución</v>
      </c>
      <c r="J342" s="568" t="str">
        <f t="shared" si="38"/>
        <v>NA</v>
      </c>
      <c r="K342" s="578"/>
      <c r="L342" s="575"/>
      <c r="M342" s="575"/>
      <c r="N342" s="567" t="str">
        <f t="shared" si="39"/>
        <v>No hay ejecución</v>
      </c>
      <c r="O342" s="568" t="str">
        <f t="shared" si="40"/>
        <v>NA</v>
      </c>
      <c r="P342" s="575"/>
      <c r="Q342" s="607"/>
      <c r="R342" s="607"/>
      <c r="S342" s="567" t="str">
        <f t="shared" si="41"/>
        <v>No hay ejecución</v>
      </c>
      <c r="T342" s="568" t="str">
        <f t="shared" si="42"/>
        <v>NA</v>
      </c>
      <c r="U342" s="575"/>
      <c r="V342" s="575"/>
      <c r="W342" s="575"/>
      <c r="X342" s="576"/>
      <c r="Y342" s="576" t="str">
        <f t="shared" si="43"/>
        <v>En riesgo cumplimiento</v>
      </c>
      <c r="Z342" s="575"/>
      <c r="AA342" s="575"/>
      <c r="AB342" s="575"/>
      <c r="AC342" s="575"/>
      <c r="AD342" s="575"/>
    </row>
    <row r="343" spans="1:30" ht="35.25" hidden="1" customHeight="1" thickTop="1" thickBot="1">
      <c r="A343" s="563">
        <v>20.9</v>
      </c>
      <c r="B343" s="564"/>
      <c r="C343" s="564"/>
      <c r="D343" s="564"/>
      <c r="E343" s="564"/>
      <c r="F343" s="577" t="s">
        <v>1370</v>
      </c>
      <c r="G343" s="578"/>
      <c r="H343" s="578"/>
      <c r="I343" s="567" t="str">
        <f t="shared" si="37"/>
        <v>No hay ejecución</v>
      </c>
      <c r="J343" s="568" t="str">
        <f t="shared" si="38"/>
        <v>NA</v>
      </c>
      <c r="K343" s="578"/>
      <c r="L343" s="575"/>
      <c r="M343" s="575"/>
      <c r="N343" s="567" t="str">
        <f t="shared" si="39"/>
        <v>No hay ejecución</v>
      </c>
      <c r="O343" s="568" t="str">
        <f t="shared" si="40"/>
        <v>NA</v>
      </c>
      <c r="P343" s="575"/>
      <c r="Q343" s="607">
        <v>0</v>
      </c>
      <c r="R343" s="607">
        <v>2</v>
      </c>
      <c r="S343" s="567" t="str">
        <f t="shared" si="41"/>
        <v>No hay Programación</v>
      </c>
      <c r="T343" s="568" t="str">
        <f t="shared" si="42"/>
        <v>De acuerdo con lo programado</v>
      </c>
      <c r="U343" s="575"/>
      <c r="V343" s="575"/>
      <c r="W343" s="575"/>
      <c r="X343" s="576"/>
      <c r="Y343" s="576" t="str">
        <f t="shared" si="43"/>
        <v>En riesgo cumplimiento</v>
      </c>
      <c r="Z343" s="575"/>
      <c r="AA343" s="575"/>
      <c r="AB343" s="575"/>
      <c r="AC343" s="575"/>
      <c r="AD343" s="575"/>
    </row>
    <row r="344" spans="1:30" ht="35.25" hidden="1" customHeight="1" thickTop="1" thickBot="1">
      <c r="A344" s="593">
        <v>20.100000000000001</v>
      </c>
      <c r="B344" s="564"/>
      <c r="C344" s="564"/>
      <c r="D344" s="564"/>
      <c r="E344" s="564"/>
      <c r="F344" s="577" t="s">
        <v>1371</v>
      </c>
      <c r="G344" s="578"/>
      <c r="H344" s="578"/>
      <c r="I344" s="567" t="str">
        <f t="shared" si="37"/>
        <v>No hay ejecución</v>
      </c>
      <c r="J344" s="568" t="str">
        <f t="shared" si="38"/>
        <v>NA</v>
      </c>
      <c r="K344" s="578"/>
      <c r="L344" s="575"/>
      <c r="M344" s="575"/>
      <c r="N344" s="567" t="str">
        <f t="shared" si="39"/>
        <v>No hay ejecución</v>
      </c>
      <c r="O344" s="568" t="str">
        <f t="shared" si="40"/>
        <v>NA</v>
      </c>
      <c r="P344" s="575"/>
      <c r="Q344" s="607"/>
      <c r="R344" s="607"/>
      <c r="S344" s="567" t="str">
        <f t="shared" si="41"/>
        <v>No hay ejecución</v>
      </c>
      <c r="T344" s="568" t="str">
        <f t="shared" si="42"/>
        <v>NA</v>
      </c>
      <c r="U344" s="575"/>
      <c r="V344" s="575"/>
      <c r="W344" s="575"/>
      <c r="X344" s="576"/>
      <c r="Y344" s="576" t="str">
        <f t="shared" si="43"/>
        <v>En riesgo cumplimiento</v>
      </c>
      <c r="Z344" s="575"/>
      <c r="AA344" s="575"/>
      <c r="AB344" s="575"/>
      <c r="AC344" s="575"/>
      <c r="AD344" s="575"/>
    </row>
    <row r="345" spans="1:30" ht="35.25" hidden="1" customHeight="1" thickTop="1" thickBot="1">
      <c r="A345" s="593">
        <v>20.100000000000001</v>
      </c>
      <c r="B345" s="564"/>
      <c r="C345" s="564"/>
      <c r="D345" s="564"/>
      <c r="E345" s="564"/>
      <c r="F345" s="577" t="s">
        <v>1371</v>
      </c>
      <c r="G345" s="578"/>
      <c r="H345" s="578"/>
      <c r="I345" s="567" t="str">
        <f t="shared" si="37"/>
        <v>No hay ejecución</v>
      </c>
      <c r="J345" s="568" t="str">
        <f t="shared" si="38"/>
        <v>NA</v>
      </c>
      <c r="K345" s="578"/>
      <c r="L345" s="575"/>
      <c r="M345" s="575"/>
      <c r="N345" s="567" t="str">
        <f t="shared" si="39"/>
        <v>No hay ejecución</v>
      </c>
      <c r="O345" s="568" t="str">
        <f t="shared" si="40"/>
        <v>NA</v>
      </c>
      <c r="P345" s="575"/>
      <c r="Q345" s="607"/>
      <c r="R345" s="607"/>
      <c r="S345" s="567" t="str">
        <f t="shared" si="41"/>
        <v>No hay ejecución</v>
      </c>
      <c r="T345" s="568" t="str">
        <f t="shared" si="42"/>
        <v>NA</v>
      </c>
      <c r="U345" s="575"/>
      <c r="V345" s="575"/>
      <c r="W345" s="575"/>
      <c r="X345" s="576"/>
      <c r="Y345" s="576" t="str">
        <f t="shared" si="43"/>
        <v>En riesgo cumplimiento</v>
      </c>
      <c r="Z345" s="575"/>
      <c r="AA345" s="575"/>
      <c r="AB345" s="575"/>
      <c r="AC345" s="575"/>
      <c r="AD345" s="575"/>
    </row>
    <row r="346" spans="1:30" ht="35.25" hidden="1" customHeight="1" thickTop="1" thickBot="1">
      <c r="A346" s="593">
        <v>20.100000000000001</v>
      </c>
      <c r="B346" s="564"/>
      <c r="C346" s="564"/>
      <c r="D346" s="564"/>
      <c r="E346" s="564"/>
      <c r="F346" s="577" t="s">
        <v>1371</v>
      </c>
      <c r="G346" s="578"/>
      <c r="H346" s="578"/>
      <c r="I346" s="567" t="str">
        <f t="shared" si="37"/>
        <v>No hay ejecución</v>
      </c>
      <c r="J346" s="568" t="str">
        <f t="shared" si="38"/>
        <v>NA</v>
      </c>
      <c r="K346" s="578"/>
      <c r="L346" s="575"/>
      <c r="M346" s="575"/>
      <c r="N346" s="567" t="str">
        <f t="shared" si="39"/>
        <v>No hay ejecución</v>
      </c>
      <c r="O346" s="568" t="str">
        <f t="shared" si="40"/>
        <v>NA</v>
      </c>
      <c r="P346" s="575"/>
      <c r="Q346" s="607"/>
      <c r="R346" s="607"/>
      <c r="S346" s="567" t="str">
        <f t="shared" si="41"/>
        <v>No hay ejecución</v>
      </c>
      <c r="T346" s="568" t="str">
        <f t="shared" si="42"/>
        <v>NA</v>
      </c>
      <c r="U346" s="575"/>
      <c r="V346" s="575"/>
      <c r="W346" s="575"/>
      <c r="X346" s="576"/>
      <c r="Y346" s="576" t="str">
        <f t="shared" si="43"/>
        <v>En riesgo cumplimiento</v>
      </c>
      <c r="Z346" s="575"/>
      <c r="AA346" s="575"/>
      <c r="AB346" s="575"/>
      <c r="AC346" s="575"/>
      <c r="AD346" s="575"/>
    </row>
    <row r="347" spans="1:30" ht="35.25" hidden="1" customHeight="1" thickTop="1" thickBot="1">
      <c r="A347" s="593">
        <v>20.100000000000001</v>
      </c>
      <c r="B347" s="564"/>
      <c r="C347" s="564"/>
      <c r="D347" s="564"/>
      <c r="E347" s="564"/>
      <c r="F347" s="577" t="s">
        <v>1371</v>
      </c>
      <c r="G347" s="578"/>
      <c r="H347" s="578"/>
      <c r="I347" s="567" t="str">
        <f t="shared" si="37"/>
        <v>No hay ejecución</v>
      </c>
      <c r="J347" s="568" t="str">
        <f t="shared" si="38"/>
        <v>NA</v>
      </c>
      <c r="K347" s="578"/>
      <c r="L347" s="575"/>
      <c r="M347" s="575"/>
      <c r="N347" s="567" t="str">
        <f t="shared" si="39"/>
        <v>No hay ejecución</v>
      </c>
      <c r="O347" s="568" t="str">
        <f t="shared" si="40"/>
        <v>NA</v>
      </c>
      <c r="P347" s="575"/>
      <c r="Q347" s="607"/>
      <c r="R347" s="607"/>
      <c r="S347" s="567" t="str">
        <f t="shared" si="41"/>
        <v>No hay ejecución</v>
      </c>
      <c r="T347" s="568" t="str">
        <f t="shared" si="42"/>
        <v>NA</v>
      </c>
      <c r="U347" s="575"/>
      <c r="V347" s="575"/>
      <c r="W347" s="575"/>
      <c r="X347" s="576"/>
      <c r="Y347" s="576" t="str">
        <f t="shared" si="43"/>
        <v>En riesgo cumplimiento</v>
      </c>
      <c r="Z347" s="575"/>
      <c r="AA347" s="575"/>
      <c r="AB347" s="575"/>
      <c r="AC347" s="575"/>
      <c r="AD347" s="575"/>
    </row>
    <row r="348" spans="1:30" ht="35.25" hidden="1" customHeight="1" thickTop="1" thickBot="1">
      <c r="A348" s="593">
        <v>20.100000000000001</v>
      </c>
      <c r="B348" s="564"/>
      <c r="C348" s="564"/>
      <c r="D348" s="564"/>
      <c r="E348" s="564"/>
      <c r="F348" s="577" t="s">
        <v>1371</v>
      </c>
      <c r="G348" s="578"/>
      <c r="H348" s="578"/>
      <c r="I348" s="567" t="str">
        <f t="shared" si="37"/>
        <v>No hay ejecución</v>
      </c>
      <c r="J348" s="568" t="str">
        <f t="shared" si="38"/>
        <v>NA</v>
      </c>
      <c r="K348" s="578"/>
      <c r="L348" s="575"/>
      <c r="M348" s="575"/>
      <c r="N348" s="567" t="str">
        <f t="shared" si="39"/>
        <v>No hay ejecución</v>
      </c>
      <c r="O348" s="568" t="str">
        <f t="shared" si="40"/>
        <v>NA</v>
      </c>
      <c r="P348" s="575"/>
      <c r="Q348" s="607"/>
      <c r="R348" s="607"/>
      <c r="S348" s="567" t="str">
        <f t="shared" si="41"/>
        <v>No hay ejecución</v>
      </c>
      <c r="T348" s="568" t="str">
        <f t="shared" si="42"/>
        <v>NA</v>
      </c>
      <c r="U348" s="575"/>
      <c r="V348" s="575"/>
      <c r="W348" s="575"/>
      <c r="X348" s="576"/>
      <c r="Y348" s="576" t="str">
        <f t="shared" si="43"/>
        <v>En riesgo cumplimiento</v>
      </c>
      <c r="Z348" s="575"/>
      <c r="AA348" s="575"/>
      <c r="AB348" s="575"/>
      <c r="AC348" s="575"/>
      <c r="AD348" s="575"/>
    </row>
    <row r="349" spans="1:30" ht="35.25" hidden="1" customHeight="1" thickTop="1" thickBot="1">
      <c r="A349" s="593">
        <v>20.100000000000001</v>
      </c>
      <c r="B349" s="564"/>
      <c r="C349" s="564"/>
      <c r="D349" s="564"/>
      <c r="E349" s="564"/>
      <c r="F349" s="577" t="s">
        <v>1371</v>
      </c>
      <c r="G349" s="578"/>
      <c r="H349" s="578"/>
      <c r="I349" s="567" t="str">
        <f t="shared" si="37"/>
        <v>No hay ejecución</v>
      </c>
      <c r="J349" s="568" t="str">
        <f t="shared" si="38"/>
        <v>NA</v>
      </c>
      <c r="K349" s="578"/>
      <c r="L349" s="575"/>
      <c r="M349" s="575"/>
      <c r="N349" s="567" t="str">
        <f t="shared" si="39"/>
        <v>No hay ejecución</v>
      </c>
      <c r="O349" s="568" t="str">
        <f t="shared" si="40"/>
        <v>NA</v>
      </c>
      <c r="P349" s="575"/>
      <c r="Q349" s="607"/>
      <c r="R349" s="607"/>
      <c r="S349" s="567" t="str">
        <f t="shared" si="41"/>
        <v>No hay ejecución</v>
      </c>
      <c r="T349" s="568" t="str">
        <f t="shared" si="42"/>
        <v>NA</v>
      </c>
      <c r="U349" s="575"/>
      <c r="V349" s="575"/>
      <c r="W349" s="575"/>
      <c r="X349" s="576"/>
      <c r="Y349" s="576" t="str">
        <f t="shared" si="43"/>
        <v>En riesgo cumplimiento</v>
      </c>
      <c r="Z349" s="575"/>
      <c r="AA349" s="575"/>
      <c r="AB349" s="575"/>
      <c r="AC349" s="575"/>
      <c r="AD349" s="575"/>
    </row>
    <row r="350" spans="1:30" ht="35.25" hidden="1" customHeight="1" thickTop="1" thickBot="1">
      <c r="A350" s="563">
        <v>20.11</v>
      </c>
      <c r="B350" s="564"/>
      <c r="C350" s="564"/>
      <c r="D350" s="564"/>
      <c r="E350" s="564"/>
      <c r="F350" s="577" t="s">
        <v>1372</v>
      </c>
      <c r="G350" s="578"/>
      <c r="H350" s="578"/>
      <c r="I350" s="567" t="str">
        <f t="shared" si="37"/>
        <v>No hay ejecución</v>
      </c>
      <c r="J350" s="568" t="str">
        <f t="shared" si="38"/>
        <v>NA</v>
      </c>
      <c r="K350" s="578"/>
      <c r="L350" s="575"/>
      <c r="M350" s="575"/>
      <c r="N350" s="567" t="str">
        <f t="shared" si="39"/>
        <v>No hay ejecución</v>
      </c>
      <c r="O350" s="568" t="str">
        <f t="shared" si="40"/>
        <v>NA</v>
      </c>
      <c r="P350" s="575"/>
      <c r="Q350" s="607"/>
      <c r="R350" s="607"/>
      <c r="S350" s="567" t="str">
        <f t="shared" si="41"/>
        <v>No hay ejecución</v>
      </c>
      <c r="T350" s="568" t="str">
        <f t="shared" si="42"/>
        <v>NA</v>
      </c>
      <c r="U350" s="575"/>
      <c r="V350" s="575"/>
      <c r="W350" s="575"/>
      <c r="X350" s="576"/>
      <c r="Y350" s="576" t="str">
        <f t="shared" si="43"/>
        <v>En riesgo cumplimiento</v>
      </c>
      <c r="Z350" s="575"/>
      <c r="AA350" s="575"/>
      <c r="AB350" s="575"/>
      <c r="AC350" s="575"/>
      <c r="AD350" s="575"/>
    </row>
    <row r="351" spans="1:30" ht="35.25" hidden="1" customHeight="1" thickTop="1" thickBot="1">
      <c r="A351" s="563">
        <v>20.11</v>
      </c>
      <c r="B351" s="564"/>
      <c r="C351" s="564"/>
      <c r="D351" s="564"/>
      <c r="E351" s="564"/>
      <c r="F351" s="577" t="s">
        <v>1372</v>
      </c>
      <c r="G351" s="578"/>
      <c r="H351" s="578"/>
      <c r="I351" s="567" t="str">
        <f t="shared" si="37"/>
        <v>No hay ejecución</v>
      </c>
      <c r="J351" s="568" t="str">
        <f t="shared" si="38"/>
        <v>NA</v>
      </c>
      <c r="K351" s="578"/>
      <c r="L351" s="575"/>
      <c r="M351" s="575"/>
      <c r="N351" s="567" t="str">
        <f t="shared" si="39"/>
        <v>No hay ejecución</v>
      </c>
      <c r="O351" s="568" t="str">
        <f t="shared" si="40"/>
        <v>NA</v>
      </c>
      <c r="P351" s="575"/>
      <c r="Q351" s="607">
        <v>10</v>
      </c>
      <c r="R351" s="607">
        <v>10</v>
      </c>
      <c r="S351" s="567">
        <f t="shared" si="41"/>
        <v>1</v>
      </c>
      <c r="T351" s="568" t="str">
        <f t="shared" si="42"/>
        <v>De acuerdo con lo programado</v>
      </c>
      <c r="U351" s="575"/>
      <c r="V351" s="575"/>
      <c r="W351" s="575"/>
      <c r="X351" s="576"/>
      <c r="Y351" s="576" t="str">
        <f t="shared" si="43"/>
        <v>En riesgo cumplimiento</v>
      </c>
      <c r="Z351" s="575"/>
      <c r="AA351" s="575"/>
      <c r="AB351" s="575"/>
      <c r="AC351" s="575"/>
      <c r="AD351" s="575"/>
    </row>
    <row r="352" spans="1:30" ht="35.25" hidden="1" customHeight="1" thickTop="1" thickBot="1">
      <c r="A352" s="563">
        <v>20.11</v>
      </c>
      <c r="B352" s="564"/>
      <c r="C352" s="564"/>
      <c r="D352" s="564"/>
      <c r="E352" s="564"/>
      <c r="F352" s="577" t="s">
        <v>1372</v>
      </c>
      <c r="G352" s="578"/>
      <c r="H352" s="578"/>
      <c r="I352" s="567" t="str">
        <f t="shared" si="37"/>
        <v>No hay ejecución</v>
      </c>
      <c r="J352" s="568" t="str">
        <f t="shared" si="38"/>
        <v>NA</v>
      </c>
      <c r="K352" s="578"/>
      <c r="L352" s="575"/>
      <c r="M352" s="575"/>
      <c r="N352" s="567" t="str">
        <f t="shared" si="39"/>
        <v>No hay ejecución</v>
      </c>
      <c r="O352" s="568" t="str">
        <f t="shared" si="40"/>
        <v>NA</v>
      </c>
      <c r="P352" s="575"/>
      <c r="Q352" s="607"/>
      <c r="R352" s="607"/>
      <c r="S352" s="567" t="str">
        <f t="shared" si="41"/>
        <v>No hay ejecución</v>
      </c>
      <c r="T352" s="568" t="str">
        <f t="shared" si="42"/>
        <v>NA</v>
      </c>
      <c r="U352" s="575"/>
      <c r="V352" s="575"/>
      <c r="W352" s="575"/>
      <c r="X352" s="576"/>
      <c r="Y352" s="576" t="str">
        <f t="shared" si="43"/>
        <v>En riesgo cumplimiento</v>
      </c>
      <c r="Z352" s="575"/>
      <c r="AA352" s="575"/>
      <c r="AB352" s="575"/>
      <c r="AC352" s="575"/>
      <c r="AD352" s="575"/>
    </row>
    <row r="353" spans="1:30" ht="35.25" hidden="1" customHeight="1" thickTop="1" thickBot="1">
      <c r="A353" s="563">
        <v>20.11</v>
      </c>
      <c r="B353" s="564"/>
      <c r="C353" s="564"/>
      <c r="D353" s="564"/>
      <c r="E353" s="564"/>
      <c r="F353" s="577" t="s">
        <v>1372</v>
      </c>
      <c r="G353" s="578"/>
      <c r="H353" s="578"/>
      <c r="I353" s="567" t="str">
        <f t="shared" si="37"/>
        <v>No hay ejecución</v>
      </c>
      <c r="J353" s="568" t="str">
        <f t="shared" si="38"/>
        <v>NA</v>
      </c>
      <c r="K353" s="578"/>
      <c r="L353" s="575"/>
      <c r="M353" s="575"/>
      <c r="N353" s="567" t="str">
        <f t="shared" si="39"/>
        <v>No hay ejecución</v>
      </c>
      <c r="O353" s="568" t="str">
        <f t="shared" si="40"/>
        <v>NA</v>
      </c>
      <c r="P353" s="575"/>
      <c r="Q353" s="607"/>
      <c r="R353" s="607"/>
      <c r="S353" s="567" t="str">
        <f t="shared" si="41"/>
        <v>No hay ejecución</v>
      </c>
      <c r="T353" s="568" t="str">
        <f t="shared" si="42"/>
        <v>NA</v>
      </c>
      <c r="U353" s="575"/>
      <c r="V353" s="575"/>
      <c r="W353" s="575"/>
      <c r="X353" s="576"/>
      <c r="Y353" s="576" t="str">
        <f t="shared" si="43"/>
        <v>En riesgo cumplimiento</v>
      </c>
      <c r="Z353" s="575"/>
      <c r="AA353" s="575"/>
      <c r="AB353" s="575"/>
      <c r="AC353" s="575"/>
      <c r="AD353" s="575"/>
    </row>
    <row r="354" spans="1:30" ht="46.2" hidden="1" thickTop="1" thickBot="1">
      <c r="A354" s="563">
        <v>20.11</v>
      </c>
      <c r="B354" s="564"/>
      <c r="C354" s="564"/>
      <c r="D354" s="564"/>
      <c r="E354" s="564"/>
      <c r="F354" s="577" t="s">
        <v>1372</v>
      </c>
      <c r="G354" s="578"/>
      <c r="H354" s="578"/>
      <c r="I354" s="567" t="str">
        <f t="shared" si="37"/>
        <v>No hay ejecución</v>
      </c>
      <c r="J354" s="568" t="str">
        <f t="shared" si="38"/>
        <v>NA</v>
      </c>
      <c r="K354" s="578"/>
      <c r="L354" s="575"/>
      <c r="M354" s="575"/>
      <c r="N354" s="567" t="str">
        <f t="shared" si="39"/>
        <v>No hay ejecución</v>
      </c>
      <c r="O354" s="568" t="str">
        <f t="shared" si="40"/>
        <v>NA</v>
      </c>
      <c r="P354" s="575"/>
      <c r="Q354" s="607"/>
      <c r="R354" s="607"/>
      <c r="S354" s="567" t="str">
        <f t="shared" si="41"/>
        <v>No hay ejecución</v>
      </c>
      <c r="T354" s="568" t="str">
        <f t="shared" si="42"/>
        <v>NA</v>
      </c>
      <c r="U354" s="575"/>
      <c r="V354" s="575"/>
      <c r="W354" s="575"/>
      <c r="X354" s="576"/>
      <c r="Y354" s="576" t="str">
        <f t="shared" si="43"/>
        <v>En riesgo cumplimiento</v>
      </c>
      <c r="Z354" s="575"/>
      <c r="AA354" s="575"/>
      <c r="AB354" s="575"/>
      <c r="AC354" s="575"/>
      <c r="AD354" s="575"/>
    </row>
    <row r="355" spans="1:30" ht="46.2" hidden="1" thickTop="1" thickBot="1">
      <c r="A355" s="563">
        <v>20.11</v>
      </c>
      <c r="B355" s="564"/>
      <c r="C355" s="564"/>
      <c r="D355" s="564"/>
      <c r="E355" s="564"/>
      <c r="F355" s="577" t="s">
        <v>1372</v>
      </c>
      <c r="G355" s="578"/>
      <c r="H355" s="578"/>
      <c r="I355" s="567" t="str">
        <f t="shared" si="37"/>
        <v>No hay ejecución</v>
      </c>
      <c r="J355" s="568" t="str">
        <f t="shared" si="38"/>
        <v>NA</v>
      </c>
      <c r="K355" s="578"/>
      <c r="L355" s="575"/>
      <c r="M355" s="575"/>
      <c r="N355" s="567" t="str">
        <f t="shared" si="39"/>
        <v>No hay ejecución</v>
      </c>
      <c r="O355" s="568" t="str">
        <f t="shared" si="40"/>
        <v>NA</v>
      </c>
      <c r="P355" s="575"/>
      <c r="Q355" s="607"/>
      <c r="R355" s="607"/>
      <c r="S355" s="567" t="str">
        <f t="shared" si="41"/>
        <v>No hay ejecución</v>
      </c>
      <c r="T355" s="568" t="str">
        <f t="shared" si="42"/>
        <v>NA</v>
      </c>
      <c r="U355" s="575"/>
      <c r="V355" s="575"/>
      <c r="W355" s="575"/>
      <c r="X355" s="576"/>
      <c r="Y355" s="576" t="str">
        <f t="shared" si="43"/>
        <v>En riesgo cumplimiento</v>
      </c>
      <c r="Z355" s="575"/>
      <c r="AA355" s="575"/>
      <c r="AB355" s="575"/>
      <c r="AC355" s="575"/>
      <c r="AD355" s="575"/>
    </row>
    <row r="356" spans="1:30" ht="46.2" hidden="1" thickTop="1" thickBot="1">
      <c r="A356" s="563">
        <v>20.11</v>
      </c>
      <c r="B356" s="564"/>
      <c r="C356" s="564"/>
      <c r="D356" s="564"/>
      <c r="E356" s="564"/>
      <c r="F356" s="577" t="s">
        <v>1372</v>
      </c>
      <c r="G356" s="578"/>
      <c r="H356" s="578"/>
      <c r="I356" s="567" t="str">
        <f t="shared" si="37"/>
        <v>No hay ejecución</v>
      </c>
      <c r="J356" s="568" t="str">
        <f t="shared" si="38"/>
        <v>NA</v>
      </c>
      <c r="K356" s="578"/>
      <c r="L356" s="575"/>
      <c r="M356" s="575"/>
      <c r="N356" s="567" t="str">
        <f t="shared" si="39"/>
        <v>No hay ejecución</v>
      </c>
      <c r="O356" s="568" t="str">
        <f t="shared" si="40"/>
        <v>NA</v>
      </c>
      <c r="P356" s="575"/>
      <c r="Q356" s="607"/>
      <c r="R356" s="607"/>
      <c r="S356" s="567" t="str">
        <f t="shared" si="41"/>
        <v>No hay ejecución</v>
      </c>
      <c r="T356" s="568" t="str">
        <f t="shared" si="42"/>
        <v>NA</v>
      </c>
      <c r="U356" s="575"/>
      <c r="V356" s="575"/>
      <c r="W356" s="575"/>
      <c r="X356" s="576"/>
      <c r="Y356" s="576" t="str">
        <f t="shared" si="43"/>
        <v>En riesgo cumplimiento</v>
      </c>
      <c r="Z356" s="575"/>
      <c r="AA356" s="575"/>
      <c r="AB356" s="575"/>
      <c r="AC356" s="575"/>
      <c r="AD356" s="575"/>
    </row>
    <row r="357" spans="1:30" ht="46.2" hidden="1" thickTop="1" thickBot="1">
      <c r="A357" s="563">
        <v>20.11</v>
      </c>
      <c r="B357" s="564"/>
      <c r="C357" s="564"/>
      <c r="D357" s="564"/>
      <c r="E357" s="564"/>
      <c r="F357" s="577" t="s">
        <v>1372</v>
      </c>
      <c r="G357" s="578"/>
      <c r="H357" s="578"/>
      <c r="I357" s="567" t="str">
        <f t="shared" si="37"/>
        <v>No hay ejecución</v>
      </c>
      <c r="J357" s="568" t="str">
        <f t="shared" si="38"/>
        <v>NA</v>
      </c>
      <c r="K357" s="578"/>
      <c r="L357" s="575"/>
      <c r="M357" s="575"/>
      <c r="N357" s="567" t="str">
        <f t="shared" si="39"/>
        <v>No hay ejecución</v>
      </c>
      <c r="O357" s="568" t="str">
        <f t="shared" si="40"/>
        <v>NA</v>
      </c>
      <c r="P357" s="575"/>
      <c r="Q357" s="607"/>
      <c r="R357" s="607"/>
      <c r="S357" s="567" t="str">
        <f t="shared" si="41"/>
        <v>No hay ejecución</v>
      </c>
      <c r="T357" s="568" t="str">
        <f t="shared" si="42"/>
        <v>NA</v>
      </c>
      <c r="U357" s="575"/>
      <c r="V357" s="575"/>
      <c r="W357" s="575"/>
      <c r="X357" s="576"/>
      <c r="Y357" s="576" t="str">
        <f t="shared" si="43"/>
        <v>En riesgo cumplimiento</v>
      </c>
      <c r="Z357" s="575"/>
      <c r="AA357" s="575"/>
      <c r="AB357" s="575"/>
      <c r="AC357" s="575"/>
      <c r="AD357" s="575"/>
    </row>
    <row r="358" spans="1:30" ht="46.2" hidden="1" thickTop="1" thickBot="1">
      <c r="A358" s="563">
        <v>20.11</v>
      </c>
      <c r="B358" s="564"/>
      <c r="C358" s="564"/>
      <c r="D358" s="564"/>
      <c r="E358" s="564"/>
      <c r="F358" s="577" t="s">
        <v>1372</v>
      </c>
      <c r="G358" s="578"/>
      <c r="H358" s="578"/>
      <c r="I358" s="567" t="str">
        <f t="shared" si="37"/>
        <v>No hay ejecución</v>
      </c>
      <c r="J358" s="568" t="str">
        <f t="shared" si="38"/>
        <v>NA</v>
      </c>
      <c r="K358" s="578"/>
      <c r="L358" s="575"/>
      <c r="M358" s="575"/>
      <c r="N358" s="567" t="str">
        <f t="shared" si="39"/>
        <v>No hay ejecución</v>
      </c>
      <c r="O358" s="568" t="str">
        <f t="shared" si="40"/>
        <v>NA</v>
      </c>
      <c r="P358" s="575"/>
      <c r="Q358" s="607"/>
      <c r="R358" s="607"/>
      <c r="S358" s="567" t="str">
        <f t="shared" si="41"/>
        <v>No hay ejecución</v>
      </c>
      <c r="T358" s="568" t="str">
        <f t="shared" si="42"/>
        <v>NA</v>
      </c>
      <c r="U358" s="575"/>
      <c r="V358" s="575"/>
      <c r="W358" s="575"/>
      <c r="X358" s="576"/>
      <c r="Y358" s="576" t="str">
        <f t="shared" si="43"/>
        <v>En riesgo cumplimiento</v>
      </c>
      <c r="Z358" s="575"/>
      <c r="AA358" s="575"/>
      <c r="AB358" s="575"/>
      <c r="AC358" s="575"/>
      <c r="AD358" s="575"/>
    </row>
    <row r="359" spans="1:30" ht="46.2" hidden="1" thickTop="1" thickBot="1">
      <c r="A359" s="563">
        <v>20.11</v>
      </c>
      <c r="B359" s="564"/>
      <c r="C359" s="564"/>
      <c r="D359" s="564"/>
      <c r="E359" s="564"/>
      <c r="F359" s="577" t="s">
        <v>1372</v>
      </c>
      <c r="G359" s="578"/>
      <c r="H359" s="578"/>
      <c r="I359" s="567" t="str">
        <f t="shared" si="37"/>
        <v>No hay ejecución</v>
      </c>
      <c r="J359" s="568" t="str">
        <f t="shared" si="38"/>
        <v>NA</v>
      </c>
      <c r="K359" s="578"/>
      <c r="L359" s="575"/>
      <c r="M359" s="575"/>
      <c r="N359" s="567" t="str">
        <f t="shared" si="39"/>
        <v>No hay ejecución</v>
      </c>
      <c r="O359" s="568" t="str">
        <f t="shared" si="40"/>
        <v>NA</v>
      </c>
      <c r="P359" s="575"/>
      <c r="Q359" s="607"/>
      <c r="R359" s="607"/>
      <c r="S359" s="567" t="str">
        <f t="shared" si="41"/>
        <v>No hay ejecución</v>
      </c>
      <c r="T359" s="568" t="str">
        <f t="shared" si="42"/>
        <v>NA</v>
      </c>
      <c r="U359" s="575"/>
      <c r="V359" s="575"/>
      <c r="W359" s="575"/>
      <c r="X359" s="576"/>
      <c r="Y359" s="576" t="str">
        <f t="shared" si="43"/>
        <v>En riesgo cumplimiento</v>
      </c>
      <c r="Z359" s="575"/>
      <c r="AA359" s="575"/>
      <c r="AB359" s="575"/>
      <c r="AC359" s="575"/>
      <c r="AD359" s="575"/>
    </row>
    <row r="360" spans="1:30" ht="46.2" hidden="1" thickTop="1" thickBot="1">
      <c r="A360" s="563">
        <v>20.11</v>
      </c>
      <c r="B360" s="564"/>
      <c r="C360" s="564"/>
      <c r="D360" s="564"/>
      <c r="E360" s="564"/>
      <c r="F360" s="577" t="s">
        <v>1372</v>
      </c>
      <c r="G360" s="578"/>
      <c r="H360" s="578"/>
      <c r="I360" s="567" t="str">
        <f t="shared" si="37"/>
        <v>No hay ejecución</v>
      </c>
      <c r="J360" s="568" t="str">
        <f t="shared" si="38"/>
        <v>NA</v>
      </c>
      <c r="K360" s="578"/>
      <c r="L360" s="575"/>
      <c r="M360" s="575"/>
      <c r="N360" s="567" t="str">
        <f t="shared" si="39"/>
        <v>No hay ejecución</v>
      </c>
      <c r="O360" s="568" t="str">
        <f t="shared" si="40"/>
        <v>NA</v>
      </c>
      <c r="P360" s="575"/>
      <c r="Q360" s="607"/>
      <c r="R360" s="607"/>
      <c r="S360" s="567" t="str">
        <f t="shared" si="41"/>
        <v>No hay ejecución</v>
      </c>
      <c r="T360" s="568" t="str">
        <f t="shared" si="42"/>
        <v>NA</v>
      </c>
      <c r="U360" s="575"/>
      <c r="V360" s="575"/>
      <c r="W360" s="575"/>
      <c r="X360" s="576"/>
      <c r="Y360" s="576" t="str">
        <f t="shared" si="43"/>
        <v>En riesgo cumplimiento</v>
      </c>
      <c r="Z360" s="575"/>
      <c r="AA360" s="575"/>
      <c r="AB360" s="575"/>
      <c r="AC360" s="575"/>
      <c r="AD360" s="575"/>
    </row>
    <row r="361" spans="1:30" ht="46.2" hidden="1" thickTop="1" thickBot="1">
      <c r="A361" s="563">
        <v>20.12</v>
      </c>
      <c r="B361" s="564"/>
      <c r="C361" s="564"/>
      <c r="D361" s="564"/>
      <c r="E361" s="564"/>
      <c r="F361" s="577" t="s">
        <v>1373</v>
      </c>
      <c r="G361" s="578"/>
      <c r="H361" s="578"/>
      <c r="I361" s="567" t="str">
        <f t="shared" si="37"/>
        <v>No hay ejecución</v>
      </c>
      <c r="J361" s="568" t="str">
        <f t="shared" si="38"/>
        <v>NA</v>
      </c>
      <c r="K361" s="578"/>
      <c r="L361" s="575"/>
      <c r="M361" s="575"/>
      <c r="N361" s="567" t="str">
        <f t="shared" si="39"/>
        <v>No hay ejecución</v>
      </c>
      <c r="O361" s="568" t="str">
        <f t="shared" si="40"/>
        <v>NA</v>
      </c>
      <c r="P361" s="575"/>
      <c r="Q361" s="607"/>
      <c r="R361" s="607"/>
      <c r="S361" s="567" t="str">
        <f t="shared" si="41"/>
        <v>No hay ejecución</v>
      </c>
      <c r="T361" s="568" t="str">
        <f t="shared" si="42"/>
        <v>NA</v>
      </c>
      <c r="U361" s="575"/>
      <c r="V361" s="575"/>
      <c r="W361" s="575"/>
      <c r="X361" s="576"/>
      <c r="Y361" s="576" t="str">
        <f t="shared" si="43"/>
        <v>En riesgo cumplimiento</v>
      </c>
      <c r="Z361" s="575"/>
      <c r="AA361" s="575"/>
      <c r="AB361" s="575"/>
      <c r="AC361" s="575"/>
      <c r="AD361" s="575"/>
    </row>
    <row r="362" spans="1:30" ht="35.25" hidden="1" customHeight="1" thickTop="1" thickBot="1">
      <c r="A362" s="563">
        <v>20.13</v>
      </c>
      <c r="B362" s="564"/>
      <c r="C362" s="564"/>
      <c r="D362" s="564"/>
      <c r="E362" s="564"/>
      <c r="F362" s="587" t="s">
        <v>1374</v>
      </c>
      <c r="G362" s="588"/>
      <c r="H362" s="588"/>
      <c r="I362" s="567" t="str">
        <f t="shared" si="37"/>
        <v>No hay ejecución</v>
      </c>
      <c r="J362" s="568" t="str">
        <f t="shared" si="38"/>
        <v>NA</v>
      </c>
      <c r="K362" s="588"/>
      <c r="L362" s="575"/>
      <c r="M362" s="575"/>
      <c r="N362" s="567" t="str">
        <f t="shared" si="39"/>
        <v>No hay ejecución</v>
      </c>
      <c r="O362" s="568" t="str">
        <f t="shared" si="40"/>
        <v>NA</v>
      </c>
      <c r="P362" s="575"/>
      <c r="Q362" s="607"/>
      <c r="R362" s="607"/>
      <c r="S362" s="567" t="str">
        <f t="shared" si="41"/>
        <v>No hay ejecución</v>
      </c>
      <c r="T362" s="568" t="str">
        <f t="shared" si="42"/>
        <v>NA</v>
      </c>
      <c r="U362" s="575"/>
      <c r="V362" s="575"/>
      <c r="W362" s="575"/>
      <c r="X362" s="576"/>
      <c r="Y362" s="576" t="str">
        <f t="shared" si="43"/>
        <v>En riesgo cumplimiento</v>
      </c>
      <c r="Z362" s="575"/>
      <c r="AA362" s="575"/>
      <c r="AB362" s="575"/>
      <c r="AC362" s="575"/>
      <c r="AD362" s="575"/>
    </row>
    <row r="363" spans="1:30" ht="35.25" hidden="1" customHeight="1" thickTop="1" thickBot="1">
      <c r="A363" s="563">
        <v>20.13</v>
      </c>
      <c r="B363" s="564"/>
      <c r="C363" s="564"/>
      <c r="D363" s="564"/>
      <c r="E363" s="564"/>
      <c r="F363" s="587" t="s">
        <v>1374</v>
      </c>
      <c r="G363" s="588"/>
      <c r="H363" s="588"/>
      <c r="I363" s="567" t="str">
        <f t="shared" si="37"/>
        <v>No hay ejecución</v>
      </c>
      <c r="J363" s="568" t="str">
        <f t="shared" si="38"/>
        <v>NA</v>
      </c>
      <c r="K363" s="588"/>
      <c r="L363" s="575"/>
      <c r="M363" s="575"/>
      <c r="N363" s="567" t="str">
        <f t="shared" si="39"/>
        <v>No hay ejecución</v>
      </c>
      <c r="O363" s="568" t="str">
        <f t="shared" si="40"/>
        <v>NA</v>
      </c>
      <c r="P363" s="575"/>
      <c r="Q363" s="607"/>
      <c r="R363" s="607"/>
      <c r="S363" s="567" t="str">
        <f t="shared" si="41"/>
        <v>No hay ejecución</v>
      </c>
      <c r="T363" s="568" t="str">
        <f t="shared" si="42"/>
        <v>NA</v>
      </c>
      <c r="U363" s="575"/>
      <c r="V363" s="575"/>
      <c r="W363" s="575"/>
      <c r="X363" s="576"/>
      <c r="Y363" s="576" t="str">
        <f t="shared" si="43"/>
        <v>En riesgo cumplimiento</v>
      </c>
      <c r="Z363" s="575"/>
      <c r="AA363" s="575"/>
      <c r="AB363" s="575"/>
      <c r="AC363" s="575"/>
      <c r="AD363" s="575"/>
    </row>
    <row r="364" spans="1:30" ht="35.25" hidden="1" customHeight="1" thickTop="1" thickBot="1">
      <c r="A364" s="563">
        <v>20.13</v>
      </c>
      <c r="B364" s="564"/>
      <c r="C364" s="564"/>
      <c r="D364" s="564"/>
      <c r="E364" s="564"/>
      <c r="F364" s="587" t="s">
        <v>1374</v>
      </c>
      <c r="G364" s="588"/>
      <c r="H364" s="588"/>
      <c r="I364" s="567" t="str">
        <f t="shared" si="37"/>
        <v>No hay ejecución</v>
      </c>
      <c r="J364" s="568" t="str">
        <f t="shared" si="38"/>
        <v>NA</v>
      </c>
      <c r="K364" s="588"/>
      <c r="L364" s="575"/>
      <c r="M364" s="575"/>
      <c r="N364" s="567" t="str">
        <f t="shared" si="39"/>
        <v>No hay ejecución</v>
      </c>
      <c r="O364" s="568" t="str">
        <f t="shared" si="40"/>
        <v>NA</v>
      </c>
      <c r="P364" s="575"/>
      <c r="Q364" s="607"/>
      <c r="R364" s="607"/>
      <c r="S364" s="567" t="str">
        <f t="shared" si="41"/>
        <v>No hay ejecución</v>
      </c>
      <c r="T364" s="568" t="str">
        <f t="shared" si="42"/>
        <v>NA</v>
      </c>
      <c r="U364" s="575"/>
      <c r="V364" s="575"/>
      <c r="W364" s="575"/>
      <c r="X364" s="576"/>
      <c r="Y364" s="576" t="str">
        <f t="shared" si="43"/>
        <v>En riesgo cumplimiento</v>
      </c>
      <c r="Z364" s="575"/>
      <c r="AA364" s="575"/>
      <c r="AB364" s="575"/>
      <c r="AC364" s="575"/>
      <c r="AD364" s="575"/>
    </row>
    <row r="365" spans="1:30" ht="35.25" hidden="1" customHeight="1" thickTop="1" thickBot="1">
      <c r="A365" s="563">
        <v>20.13</v>
      </c>
      <c r="B365" s="564"/>
      <c r="C365" s="564"/>
      <c r="D365" s="564"/>
      <c r="E365" s="564"/>
      <c r="F365" s="587" t="s">
        <v>1374</v>
      </c>
      <c r="G365" s="588"/>
      <c r="H365" s="588"/>
      <c r="I365" s="567" t="str">
        <f t="shared" si="37"/>
        <v>No hay ejecución</v>
      </c>
      <c r="J365" s="568" t="str">
        <f t="shared" si="38"/>
        <v>NA</v>
      </c>
      <c r="K365" s="588"/>
      <c r="L365" s="575"/>
      <c r="M365" s="575"/>
      <c r="N365" s="567" t="str">
        <f t="shared" si="39"/>
        <v>No hay ejecución</v>
      </c>
      <c r="O365" s="568" t="str">
        <f t="shared" si="40"/>
        <v>NA</v>
      </c>
      <c r="P365" s="575"/>
      <c r="Q365" s="607"/>
      <c r="R365" s="607"/>
      <c r="S365" s="567" t="str">
        <f t="shared" si="41"/>
        <v>No hay ejecución</v>
      </c>
      <c r="T365" s="568" t="str">
        <f t="shared" si="42"/>
        <v>NA</v>
      </c>
      <c r="U365" s="575"/>
      <c r="V365" s="575"/>
      <c r="W365" s="575"/>
      <c r="X365" s="576"/>
      <c r="Y365" s="576" t="str">
        <f t="shared" si="43"/>
        <v>En riesgo cumplimiento</v>
      </c>
      <c r="Z365" s="575"/>
      <c r="AA365" s="575"/>
      <c r="AB365" s="575"/>
      <c r="AC365" s="575"/>
      <c r="AD365" s="575"/>
    </row>
    <row r="366" spans="1:30" ht="35.25" hidden="1" customHeight="1" thickTop="1" thickBot="1">
      <c r="A366" s="563">
        <v>20.13</v>
      </c>
      <c r="B366" s="564"/>
      <c r="C366" s="564"/>
      <c r="D366" s="564"/>
      <c r="E366" s="564"/>
      <c r="F366" s="587" t="s">
        <v>1374</v>
      </c>
      <c r="G366" s="588"/>
      <c r="H366" s="588"/>
      <c r="I366" s="567" t="str">
        <f t="shared" si="37"/>
        <v>No hay ejecución</v>
      </c>
      <c r="J366" s="568" t="str">
        <f t="shared" si="38"/>
        <v>NA</v>
      </c>
      <c r="K366" s="588"/>
      <c r="L366" s="575"/>
      <c r="M366" s="575"/>
      <c r="N366" s="567" t="str">
        <f t="shared" si="39"/>
        <v>No hay ejecución</v>
      </c>
      <c r="O366" s="568" t="str">
        <f t="shared" si="40"/>
        <v>NA</v>
      </c>
      <c r="P366" s="575"/>
      <c r="Q366" s="607"/>
      <c r="R366" s="607"/>
      <c r="S366" s="567" t="str">
        <f t="shared" si="41"/>
        <v>No hay ejecución</v>
      </c>
      <c r="T366" s="568" t="str">
        <f t="shared" si="42"/>
        <v>NA</v>
      </c>
      <c r="U366" s="575"/>
      <c r="V366" s="575"/>
      <c r="W366" s="575"/>
      <c r="X366" s="576"/>
      <c r="Y366" s="576" t="str">
        <f t="shared" si="43"/>
        <v>En riesgo cumplimiento</v>
      </c>
      <c r="Z366" s="575"/>
      <c r="AA366" s="575"/>
      <c r="AB366" s="575"/>
      <c r="AC366" s="575"/>
      <c r="AD366" s="575"/>
    </row>
    <row r="367" spans="1:30" ht="35.25" hidden="1" customHeight="1" thickTop="1" thickBot="1">
      <c r="A367" s="563">
        <v>20.13</v>
      </c>
      <c r="B367" s="564"/>
      <c r="C367" s="564"/>
      <c r="D367" s="564"/>
      <c r="E367" s="564"/>
      <c r="F367" s="587" t="s">
        <v>1374</v>
      </c>
      <c r="G367" s="588"/>
      <c r="H367" s="588"/>
      <c r="I367" s="567" t="str">
        <f t="shared" si="37"/>
        <v>No hay ejecución</v>
      </c>
      <c r="J367" s="568" t="str">
        <f t="shared" si="38"/>
        <v>NA</v>
      </c>
      <c r="K367" s="588"/>
      <c r="L367" s="575"/>
      <c r="M367" s="575"/>
      <c r="N367" s="567" t="str">
        <f t="shared" si="39"/>
        <v>No hay ejecución</v>
      </c>
      <c r="O367" s="568" t="str">
        <f t="shared" si="40"/>
        <v>NA</v>
      </c>
      <c r="P367" s="575"/>
      <c r="Q367" s="607"/>
      <c r="R367" s="607"/>
      <c r="S367" s="567" t="str">
        <f t="shared" si="41"/>
        <v>No hay ejecución</v>
      </c>
      <c r="T367" s="568" t="str">
        <f t="shared" si="42"/>
        <v>NA</v>
      </c>
      <c r="U367" s="575"/>
      <c r="V367" s="575"/>
      <c r="W367" s="575"/>
      <c r="X367" s="576"/>
      <c r="Y367" s="576" t="str">
        <f t="shared" si="43"/>
        <v>En riesgo cumplimiento</v>
      </c>
      <c r="Z367" s="575"/>
      <c r="AA367" s="575"/>
      <c r="AB367" s="575"/>
      <c r="AC367" s="575"/>
      <c r="AD367" s="575"/>
    </row>
    <row r="368" spans="1:30" ht="35.25" hidden="1" customHeight="1" thickTop="1" thickBot="1">
      <c r="A368" s="563">
        <v>20.13</v>
      </c>
      <c r="B368" s="564"/>
      <c r="C368" s="564"/>
      <c r="D368" s="564"/>
      <c r="E368" s="564"/>
      <c r="F368" s="587" t="s">
        <v>1374</v>
      </c>
      <c r="G368" s="588"/>
      <c r="H368" s="588"/>
      <c r="I368" s="567" t="str">
        <f t="shared" si="37"/>
        <v>No hay ejecución</v>
      </c>
      <c r="J368" s="568" t="str">
        <f t="shared" si="38"/>
        <v>NA</v>
      </c>
      <c r="K368" s="588"/>
      <c r="L368" s="575"/>
      <c r="M368" s="575"/>
      <c r="N368" s="567" t="str">
        <f t="shared" si="39"/>
        <v>No hay ejecución</v>
      </c>
      <c r="O368" s="568" t="str">
        <f t="shared" si="40"/>
        <v>NA</v>
      </c>
      <c r="P368" s="575"/>
      <c r="Q368" s="607"/>
      <c r="R368" s="607"/>
      <c r="S368" s="567" t="str">
        <f t="shared" si="41"/>
        <v>No hay ejecución</v>
      </c>
      <c r="T368" s="568" t="str">
        <f t="shared" si="42"/>
        <v>NA</v>
      </c>
      <c r="U368" s="575"/>
      <c r="V368" s="575"/>
      <c r="W368" s="575"/>
      <c r="X368" s="576"/>
      <c r="Y368" s="576" t="str">
        <f t="shared" si="43"/>
        <v>En riesgo cumplimiento</v>
      </c>
      <c r="Z368" s="575"/>
      <c r="AA368" s="575"/>
      <c r="AB368" s="575"/>
      <c r="AC368" s="575"/>
      <c r="AD368" s="575"/>
    </row>
    <row r="369" spans="1:30" ht="35.25" hidden="1" customHeight="1" thickTop="1" thickBot="1">
      <c r="A369" s="563">
        <v>20.13</v>
      </c>
      <c r="B369" s="564"/>
      <c r="C369" s="564"/>
      <c r="D369" s="564"/>
      <c r="E369" s="564"/>
      <c r="F369" s="587" t="s">
        <v>1374</v>
      </c>
      <c r="G369" s="588"/>
      <c r="H369" s="588"/>
      <c r="I369" s="567" t="str">
        <f t="shared" si="37"/>
        <v>No hay ejecución</v>
      </c>
      <c r="J369" s="568" t="str">
        <f t="shared" si="38"/>
        <v>NA</v>
      </c>
      <c r="K369" s="588"/>
      <c r="L369" s="575"/>
      <c r="M369" s="575"/>
      <c r="N369" s="567" t="str">
        <f t="shared" si="39"/>
        <v>No hay ejecución</v>
      </c>
      <c r="O369" s="568" t="str">
        <f t="shared" si="40"/>
        <v>NA</v>
      </c>
      <c r="P369" s="575"/>
      <c r="Q369" s="607"/>
      <c r="R369" s="607"/>
      <c r="S369" s="567" t="str">
        <f t="shared" si="41"/>
        <v>No hay ejecución</v>
      </c>
      <c r="T369" s="568" t="str">
        <f t="shared" si="42"/>
        <v>NA</v>
      </c>
      <c r="U369" s="575"/>
      <c r="V369" s="575"/>
      <c r="W369" s="575"/>
      <c r="X369" s="576"/>
      <c r="Y369" s="576" t="str">
        <f t="shared" si="43"/>
        <v>En riesgo cumplimiento</v>
      </c>
      <c r="Z369" s="575"/>
      <c r="AA369" s="575"/>
      <c r="AB369" s="575"/>
      <c r="AC369" s="575"/>
      <c r="AD369" s="575"/>
    </row>
    <row r="370" spans="1:30" ht="35.25" hidden="1" customHeight="1" thickTop="1" thickBot="1">
      <c r="A370" s="563">
        <v>20.13</v>
      </c>
      <c r="B370" s="564"/>
      <c r="C370" s="564"/>
      <c r="D370" s="564"/>
      <c r="E370" s="564"/>
      <c r="F370" s="587" t="s">
        <v>1374</v>
      </c>
      <c r="G370" s="588"/>
      <c r="H370" s="588"/>
      <c r="I370" s="567" t="str">
        <f t="shared" si="37"/>
        <v>No hay ejecución</v>
      </c>
      <c r="J370" s="568" t="str">
        <f t="shared" si="38"/>
        <v>NA</v>
      </c>
      <c r="K370" s="588"/>
      <c r="L370" s="575"/>
      <c r="M370" s="575"/>
      <c r="N370" s="567" t="str">
        <f t="shared" si="39"/>
        <v>No hay ejecución</v>
      </c>
      <c r="O370" s="568" t="str">
        <f t="shared" si="40"/>
        <v>NA</v>
      </c>
      <c r="P370" s="575"/>
      <c r="Q370" s="607"/>
      <c r="R370" s="607"/>
      <c r="S370" s="567" t="str">
        <f t="shared" si="41"/>
        <v>No hay ejecución</v>
      </c>
      <c r="T370" s="568" t="str">
        <f t="shared" si="42"/>
        <v>NA</v>
      </c>
      <c r="U370" s="575"/>
      <c r="V370" s="575"/>
      <c r="W370" s="575"/>
      <c r="X370" s="576"/>
      <c r="Y370" s="576" t="str">
        <f t="shared" si="43"/>
        <v>En riesgo cumplimiento</v>
      </c>
      <c r="Z370" s="575"/>
      <c r="AA370" s="575"/>
      <c r="AB370" s="575"/>
      <c r="AC370" s="575"/>
      <c r="AD370" s="575"/>
    </row>
    <row r="371" spans="1:30" ht="35.25" hidden="1" customHeight="1" thickTop="1" thickBot="1">
      <c r="A371" s="563">
        <v>20.13</v>
      </c>
      <c r="B371" s="564"/>
      <c r="C371" s="564"/>
      <c r="D371" s="564"/>
      <c r="E371" s="564"/>
      <c r="F371" s="587" t="s">
        <v>1374</v>
      </c>
      <c r="G371" s="588"/>
      <c r="H371" s="588"/>
      <c r="I371" s="567" t="str">
        <f t="shared" si="37"/>
        <v>No hay ejecución</v>
      </c>
      <c r="J371" s="568" t="str">
        <f t="shared" si="38"/>
        <v>NA</v>
      </c>
      <c r="K371" s="588"/>
      <c r="L371" s="575"/>
      <c r="M371" s="575"/>
      <c r="N371" s="567" t="str">
        <f t="shared" si="39"/>
        <v>No hay ejecución</v>
      </c>
      <c r="O371" s="568" t="str">
        <f t="shared" si="40"/>
        <v>NA</v>
      </c>
      <c r="P371" s="575"/>
      <c r="Q371" s="607"/>
      <c r="R371" s="607"/>
      <c r="S371" s="567" t="str">
        <f t="shared" si="41"/>
        <v>No hay ejecución</v>
      </c>
      <c r="T371" s="568" t="str">
        <f t="shared" si="42"/>
        <v>NA</v>
      </c>
      <c r="U371" s="575"/>
      <c r="V371" s="575"/>
      <c r="W371" s="575"/>
      <c r="X371" s="576"/>
      <c r="Y371" s="576" t="str">
        <f t="shared" si="43"/>
        <v>En riesgo cumplimiento</v>
      </c>
      <c r="Z371" s="575"/>
      <c r="AA371" s="575"/>
      <c r="AB371" s="575"/>
      <c r="AC371" s="575"/>
      <c r="AD371" s="575"/>
    </row>
    <row r="372" spans="1:30" ht="35.25" hidden="1" customHeight="1" thickTop="1" thickBot="1">
      <c r="A372" s="563">
        <v>20.13</v>
      </c>
      <c r="B372" s="564"/>
      <c r="C372" s="564"/>
      <c r="D372" s="564"/>
      <c r="E372" s="564"/>
      <c r="F372" s="587" t="s">
        <v>1374</v>
      </c>
      <c r="G372" s="588"/>
      <c r="H372" s="588"/>
      <c r="I372" s="567" t="str">
        <f t="shared" si="37"/>
        <v>No hay ejecución</v>
      </c>
      <c r="J372" s="568" t="str">
        <f t="shared" si="38"/>
        <v>NA</v>
      </c>
      <c r="K372" s="588"/>
      <c r="L372" s="575"/>
      <c r="M372" s="575"/>
      <c r="N372" s="567" t="str">
        <f t="shared" si="39"/>
        <v>No hay ejecución</v>
      </c>
      <c r="O372" s="568" t="str">
        <f t="shared" si="40"/>
        <v>NA</v>
      </c>
      <c r="P372" s="575"/>
      <c r="Q372" s="607"/>
      <c r="R372" s="607"/>
      <c r="S372" s="567" t="str">
        <f t="shared" si="41"/>
        <v>No hay ejecución</v>
      </c>
      <c r="T372" s="568" t="str">
        <f t="shared" si="42"/>
        <v>NA</v>
      </c>
      <c r="U372" s="575"/>
      <c r="V372" s="575"/>
      <c r="W372" s="575"/>
      <c r="X372" s="576"/>
      <c r="Y372" s="576" t="str">
        <f t="shared" si="43"/>
        <v>En riesgo cumplimiento</v>
      </c>
      <c r="Z372" s="575"/>
      <c r="AA372" s="575"/>
      <c r="AB372" s="575"/>
      <c r="AC372" s="575"/>
      <c r="AD372" s="575"/>
    </row>
    <row r="373" spans="1:30" ht="35.25" hidden="1" customHeight="1" thickTop="1" thickBot="1">
      <c r="A373" s="563">
        <v>20.13</v>
      </c>
      <c r="B373" s="564"/>
      <c r="C373" s="564"/>
      <c r="D373" s="564"/>
      <c r="E373" s="564"/>
      <c r="F373" s="587" t="s">
        <v>1374</v>
      </c>
      <c r="G373" s="588"/>
      <c r="H373" s="588"/>
      <c r="I373" s="567" t="str">
        <f t="shared" si="37"/>
        <v>No hay ejecución</v>
      </c>
      <c r="J373" s="568" t="str">
        <f t="shared" si="38"/>
        <v>NA</v>
      </c>
      <c r="K373" s="588"/>
      <c r="L373" s="575"/>
      <c r="M373" s="575"/>
      <c r="N373" s="567" t="str">
        <f t="shared" si="39"/>
        <v>No hay ejecución</v>
      </c>
      <c r="O373" s="568" t="str">
        <f t="shared" si="40"/>
        <v>NA</v>
      </c>
      <c r="P373" s="575"/>
      <c r="Q373" s="607"/>
      <c r="R373" s="607"/>
      <c r="S373" s="567" t="str">
        <f t="shared" si="41"/>
        <v>No hay ejecución</v>
      </c>
      <c r="T373" s="568" t="str">
        <f t="shared" si="42"/>
        <v>NA</v>
      </c>
      <c r="U373" s="575"/>
      <c r="V373" s="575"/>
      <c r="W373" s="575"/>
      <c r="X373" s="576"/>
      <c r="Y373" s="576" t="str">
        <f t="shared" si="43"/>
        <v>En riesgo cumplimiento</v>
      </c>
      <c r="Z373" s="575"/>
      <c r="AA373" s="575"/>
      <c r="AB373" s="575"/>
      <c r="AC373" s="575"/>
      <c r="AD373" s="575"/>
    </row>
    <row r="374" spans="1:30" ht="35.25" customHeight="1" thickTop="1" thickBot="1">
      <c r="A374" s="563">
        <v>20.14</v>
      </c>
      <c r="B374" s="564"/>
      <c r="C374" s="564"/>
      <c r="D374" s="564"/>
      <c r="E374" s="564"/>
      <c r="F374" s="587" t="s">
        <v>1375</v>
      </c>
      <c r="G374" s="588"/>
      <c r="H374" s="588"/>
      <c r="I374" s="567" t="str">
        <f t="shared" si="37"/>
        <v>No hay ejecución</v>
      </c>
      <c r="J374" s="568" t="str">
        <f t="shared" si="38"/>
        <v>NA</v>
      </c>
      <c r="K374" s="588"/>
      <c r="L374" s="575"/>
      <c r="M374" s="575"/>
      <c r="N374" s="567" t="str">
        <f t="shared" si="39"/>
        <v>No hay ejecución</v>
      </c>
      <c r="O374" s="568" t="str">
        <f t="shared" si="40"/>
        <v>NA</v>
      </c>
      <c r="P374" s="575"/>
      <c r="Q374" s="607"/>
      <c r="R374" s="607"/>
      <c r="S374" s="567" t="str">
        <f t="shared" si="41"/>
        <v>No hay ejecución</v>
      </c>
      <c r="T374" s="568" t="str">
        <f t="shared" si="42"/>
        <v>NA</v>
      </c>
      <c r="U374" s="575"/>
      <c r="V374" s="575">
        <v>0</v>
      </c>
      <c r="W374" s="575">
        <v>10</v>
      </c>
      <c r="X374" s="756" t="str">
        <f>IF(W374="","No hay ejecución",IF(AND(V374=0),"No hay Programación", W374/V374))</f>
        <v>No hay Programación</v>
      </c>
      <c r="Y374" s="576" t="str">
        <f t="shared" si="43"/>
        <v>De acuerdo con lo programado</v>
      </c>
      <c r="Z374" s="575" t="s">
        <v>1879</v>
      </c>
      <c r="AA374" s="575"/>
      <c r="AB374" s="575"/>
      <c r="AC374" s="575"/>
      <c r="AD374" s="575"/>
    </row>
    <row r="375" spans="1:30" ht="35.25" hidden="1" customHeight="1" thickTop="1" thickBot="1">
      <c r="A375" s="563">
        <v>20.14</v>
      </c>
      <c r="B375" s="564"/>
      <c r="C375" s="564"/>
      <c r="D375" s="564"/>
      <c r="E375" s="564"/>
      <c r="F375" s="587" t="s">
        <v>1375</v>
      </c>
      <c r="G375" s="588"/>
      <c r="H375" s="588"/>
      <c r="I375" s="567" t="str">
        <f t="shared" si="37"/>
        <v>No hay ejecución</v>
      </c>
      <c r="J375" s="568" t="str">
        <f t="shared" si="38"/>
        <v>NA</v>
      </c>
      <c r="K375" s="588"/>
      <c r="L375" s="575"/>
      <c r="M375" s="575"/>
      <c r="N375" s="567" t="str">
        <f t="shared" si="39"/>
        <v>No hay ejecución</v>
      </c>
      <c r="O375" s="568" t="str">
        <f t="shared" si="40"/>
        <v>NA</v>
      </c>
      <c r="P375" s="575"/>
      <c r="Q375" s="607">
        <v>0</v>
      </c>
      <c r="R375" s="607">
        <v>4</v>
      </c>
      <c r="S375" s="567" t="str">
        <f t="shared" si="41"/>
        <v>No hay Programación</v>
      </c>
      <c r="T375" s="568" t="str">
        <f t="shared" si="42"/>
        <v>De acuerdo con lo programado</v>
      </c>
      <c r="U375" s="575"/>
      <c r="V375" s="575"/>
      <c r="W375" s="575"/>
      <c r="X375" s="576"/>
      <c r="Y375" s="576" t="str">
        <f t="shared" si="43"/>
        <v>En riesgo cumplimiento</v>
      </c>
      <c r="Z375" s="575"/>
      <c r="AA375" s="575"/>
      <c r="AB375" s="575"/>
      <c r="AC375" s="575"/>
      <c r="AD375" s="575"/>
    </row>
    <row r="376" spans="1:30" ht="35.25" hidden="1" customHeight="1" thickTop="1" thickBot="1">
      <c r="A376" s="563">
        <v>20.14</v>
      </c>
      <c r="B376" s="564"/>
      <c r="C376" s="564"/>
      <c r="D376" s="564"/>
      <c r="E376" s="564"/>
      <c r="F376" s="587" t="s">
        <v>1375</v>
      </c>
      <c r="G376" s="588"/>
      <c r="H376" s="588"/>
      <c r="I376" s="567" t="str">
        <f t="shared" si="37"/>
        <v>No hay ejecución</v>
      </c>
      <c r="J376" s="568" t="str">
        <f t="shared" si="38"/>
        <v>NA</v>
      </c>
      <c r="K376" s="588"/>
      <c r="L376" s="575"/>
      <c r="M376" s="575"/>
      <c r="N376" s="567" t="str">
        <f t="shared" si="39"/>
        <v>No hay ejecución</v>
      </c>
      <c r="O376" s="568" t="str">
        <f t="shared" si="40"/>
        <v>NA</v>
      </c>
      <c r="P376" s="575"/>
      <c r="Q376" s="607"/>
      <c r="R376" s="607"/>
      <c r="S376" s="567" t="str">
        <f t="shared" si="41"/>
        <v>No hay ejecución</v>
      </c>
      <c r="T376" s="568" t="str">
        <f t="shared" si="42"/>
        <v>NA</v>
      </c>
      <c r="U376" s="575"/>
      <c r="V376" s="575"/>
      <c r="W376" s="575"/>
      <c r="X376" s="576"/>
      <c r="Y376" s="576" t="str">
        <f t="shared" si="43"/>
        <v>En riesgo cumplimiento</v>
      </c>
      <c r="Z376" s="575"/>
      <c r="AA376" s="575"/>
      <c r="AB376" s="575"/>
      <c r="AC376" s="575"/>
      <c r="AD376" s="575"/>
    </row>
    <row r="377" spans="1:30" ht="35.25" hidden="1" customHeight="1" thickTop="1" thickBot="1">
      <c r="A377" s="563">
        <v>20.14</v>
      </c>
      <c r="B377" s="564"/>
      <c r="C377" s="564"/>
      <c r="D377" s="564"/>
      <c r="E377" s="564"/>
      <c r="F377" s="587" t="s">
        <v>1375</v>
      </c>
      <c r="G377" s="588"/>
      <c r="H377" s="588"/>
      <c r="I377" s="567" t="str">
        <f t="shared" si="37"/>
        <v>No hay ejecución</v>
      </c>
      <c r="J377" s="568" t="str">
        <f t="shared" si="38"/>
        <v>NA</v>
      </c>
      <c r="K377" s="588"/>
      <c r="L377" s="575"/>
      <c r="M377" s="575"/>
      <c r="N377" s="567" t="str">
        <f t="shared" si="39"/>
        <v>No hay ejecución</v>
      </c>
      <c r="O377" s="568" t="str">
        <f t="shared" si="40"/>
        <v>NA</v>
      </c>
      <c r="P377" s="575"/>
      <c r="Q377" s="607"/>
      <c r="R377" s="607"/>
      <c r="S377" s="567" t="str">
        <f t="shared" si="41"/>
        <v>No hay ejecución</v>
      </c>
      <c r="T377" s="568" t="str">
        <f t="shared" si="42"/>
        <v>NA</v>
      </c>
      <c r="U377" s="575"/>
      <c r="V377" s="575"/>
      <c r="W377" s="575"/>
      <c r="X377" s="576"/>
      <c r="Y377" s="576" t="str">
        <f t="shared" si="43"/>
        <v>En riesgo cumplimiento</v>
      </c>
      <c r="Z377" s="575"/>
      <c r="AA377" s="575"/>
      <c r="AB377" s="575"/>
      <c r="AC377" s="575"/>
      <c r="AD377" s="575"/>
    </row>
    <row r="378" spans="1:30" ht="35.25" hidden="1" customHeight="1" thickTop="1" thickBot="1">
      <c r="A378" s="563">
        <v>20.14</v>
      </c>
      <c r="B378" s="564"/>
      <c r="C378" s="564"/>
      <c r="D378" s="564"/>
      <c r="E378" s="564"/>
      <c r="F378" s="587" t="s">
        <v>1375</v>
      </c>
      <c r="G378" s="588"/>
      <c r="H378" s="588"/>
      <c r="I378" s="567" t="str">
        <f t="shared" si="37"/>
        <v>No hay ejecución</v>
      </c>
      <c r="J378" s="568" t="str">
        <f t="shared" si="38"/>
        <v>NA</v>
      </c>
      <c r="K378" s="588"/>
      <c r="L378" s="575"/>
      <c r="M378" s="575"/>
      <c r="N378" s="567" t="str">
        <f t="shared" si="39"/>
        <v>No hay ejecución</v>
      </c>
      <c r="O378" s="568" t="str">
        <f t="shared" si="40"/>
        <v>NA</v>
      </c>
      <c r="P378" s="575"/>
      <c r="Q378" s="607"/>
      <c r="R378" s="607"/>
      <c r="S378" s="567" t="str">
        <f t="shared" si="41"/>
        <v>No hay ejecución</v>
      </c>
      <c r="T378" s="568" t="str">
        <f t="shared" si="42"/>
        <v>NA</v>
      </c>
      <c r="U378" s="575"/>
      <c r="V378" s="575"/>
      <c r="W378" s="575"/>
      <c r="X378" s="576"/>
      <c r="Y378" s="576" t="str">
        <f t="shared" si="43"/>
        <v>En riesgo cumplimiento</v>
      </c>
      <c r="Z378" s="575"/>
      <c r="AA378" s="575"/>
      <c r="AB378" s="575"/>
      <c r="AC378" s="575"/>
      <c r="AD378" s="575"/>
    </row>
    <row r="379" spans="1:30" ht="35.25" hidden="1" customHeight="1" thickTop="1" thickBot="1">
      <c r="A379" s="563">
        <v>20.14</v>
      </c>
      <c r="B379" s="564"/>
      <c r="C379" s="564"/>
      <c r="D379" s="564"/>
      <c r="E379" s="564"/>
      <c r="F379" s="587" t="s">
        <v>1375</v>
      </c>
      <c r="G379" s="588"/>
      <c r="H379" s="588"/>
      <c r="I379" s="567" t="str">
        <f t="shared" si="37"/>
        <v>No hay ejecución</v>
      </c>
      <c r="J379" s="568" t="str">
        <f t="shared" si="38"/>
        <v>NA</v>
      </c>
      <c r="K379" s="588"/>
      <c r="L379" s="575"/>
      <c r="M379" s="575"/>
      <c r="N379" s="567" t="str">
        <f t="shared" si="39"/>
        <v>No hay ejecución</v>
      </c>
      <c r="O379" s="568" t="str">
        <f t="shared" si="40"/>
        <v>NA</v>
      </c>
      <c r="P379" s="575"/>
      <c r="Q379" s="607"/>
      <c r="R379" s="607"/>
      <c r="S379" s="567" t="str">
        <f t="shared" si="41"/>
        <v>No hay ejecución</v>
      </c>
      <c r="T379" s="568" t="str">
        <f t="shared" si="42"/>
        <v>NA</v>
      </c>
      <c r="U379" s="575"/>
      <c r="V379" s="575"/>
      <c r="W379" s="575"/>
      <c r="X379" s="576"/>
      <c r="Y379" s="576" t="str">
        <f t="shared" si="43"/>
        <v>En riesgo cumplimiento</v>
      </c>
      <c r="Z379" s="575"/>
      <c r="AA379" s="575"/>
      <c r="AB379" s="575"/>
      <c r="AC379" s="575"/>
      <c r="AD379" s="575"/>
    </row>
    <row r="380" spans="1:30" ht="35.25" hidden="1" customHeight="1" thickTop="1" thickBot="1">
      <c r="A380" s="563">
        <v>20.14</v>
      </c>
      <c r="B380" s="564"/>
      <c r="C380" s="564"/>
      <c r="D380" s="564"/>
      <c r="E380" s="564"/>
      <c r="F380" s="587" t="s">
        <v>1375</v>
      </c>
      <c r="G380" s="588"/>
      <c r="H380" s="588"/>
      <c r="I380" s="567" t="str">
        <f t="shared" si="37"/>
        <v>No hay ejecución</v>
      </c>
      <c r="J380" s="568" t="str">
        <f t="shared" si="38"/>
        <v>NA</v>
      </c>
      <c r="K380" s="588"/>
      <c r="L380" s="575"/>
      <c r="M380" s="575"/>
      <c r="N380" s="567" t="str">
        <f t="shared" si="39"/>
        <v>No hay ejecución</v>
      </c>
      <c r="O380" s="568" t="str">
        <f t="shared" si="40"/>
        <v>NA</v>
      </c>
      <c r="P380" s="575"/>
      <c r="Q380" s="607"/>
      <c r="R380" s="607"/>
      <c r="S380" s="567" t="str">
        <f t="shared" si="41"/>
        <v>No hay ejecución</v>
      </c>
      <c r="T380" s="568" t="str">
        <f t="shared" si="42"/>
        <v>NA</v>
      </c>
      <c r="U380" s="575"/>
      <c r="V380" s="575"/>
      <c r="W380" s="575"/>
      <c r="X380" s="576"/>
      <c r="Y380" s="576" t="str">
        <f t="shared" si="43"/>
        <v>En riesgo cumplimiento</v>
      </c>
      <c r="Z380" s="575"/>
      <c r="AA380" s="575"/>
      <c r="AB380" s="575"/>
      <c r="AC380" s="575"/>
      <c r="AD380" s="575"/>
    </row>
    <row r="381" spans="1:30" ht="35.25" customHeight="1" thickTop="1" thickBot="1">
      <c r="A381" s="563">
        <v>20.149999999999999</v>
      </c>
      <c r="B381" s="564"/>
      <c r="C381" s="564"/>
      <c r="D381" s="564"/>
      <c r="E381" s="564"/>
      <c r="F381" s="587" t="s">
        <v>1376</v>
      </c>
      <c r="G381" s="588"/>
      <c r="H381" s="588"/>
      <c r="I381" s="567" t="str">
        <f t="shared" si="37"/>
        <v>No hay ejecución</v>
      </c>
      <c r="J381" s="568" t="str">
        <f t="shared" si="38"/>
        <v>NA</v>
      </c>
      <c r="K381" s="588"/>
      <c r="L381" s="575"/>
      <c r="M381" s="575"/>
      <c r="N381" s="567" t="str">
        <f t="shared" si="39"/>
        <v>No hay ejecución</v>
      </c>
      <c r="O381" s="568" t="str">
        <f t="shared" si="40"/>
        <v>NA</v>
      </c>
      <c r="P381" s="575"/>
      <c r="Q381" s="607"/>
      <c r="R381" s="607"/>
      <c r="S381" s="567" t="str">
        <f t="shared" si="41"/>
        <v>No hay ejecución</v>
      </c>
      <c r="T381" s="568" t="str">
        <f t="shared" si="42"/>
        <v>NA</v>
      </c>
      <c r="U381" s="575"/>
      <c r="V381" s="575">
        <v>3</v>
      </c>
      <c r="W381" s="575">
        <v>3</v>
      </c>
      <c r="X381" s="756">
        <f>IF(W381="","No hay ejecución",IF(AND(V381=0),"No hay Programación", W381/V381))</f>
        <v>1</v>
      </c>
      <c r="Y381" s="576" t="str">
        <f t="shared" si="43"/>
        <v>De acuerdo con lo programado</v>
      </c>
      <c r="Z381" s="575" t="s">
        <v>1879</v>
      </c>
      <c r="AA381" s="575"/>
      <c r="AB381" s="575"/>
      <c r="AC381" s="575"/>
      <c r="AD381" s="575"/>
    </row>
    <row r="382" spans="1:30" ht="35.25" hidden="1" customHeight="1" thickTop="1" thickBot="1">
      <c r="A382" s="563">
        <v>20.149999999999999</v>
      </c>
      <c r="B382" s="564"/>
      <c r="C382" s="564"/>
      <c r="D382" s="564"/>
      <c r="E382" s="564"/>
      <c r="F382" s="587" t="s">
        <v>1376</v>
      </c>
      <c r="G382" s="588"/>
      <c r="H382" s="588"/>
      <c r="I382" s="567" t="str">
        <f t="shared" si="37"/>
        <v>No hay ejecución</v>
      </c>
      <c r="J382" s="568" t="str">
        <f t="shared" si="38"/>
        <v>NA</v>
      </c>
      <c r="K382" s="588"/>
      <c r="L382" s="575"/>
      <c r="M382" s="575"/>
      <c r="N382" s="567" t="str">
        <f t="shared" si="39"/>
        <v>No hay ejecución</v>
      </c>
      <c r="O382" s="568" t="str">
        <f t="shared" si="40"/>
        <v>NA</v>
      </c>
      <c r="P382" s="575"/>
      <c r="Q382" s="607">
        <v>0</v>
      </c>
      <c r="R382" s="607">
        <v>4</v>
      </c>
      <c r="S382" s="567" t="str">
        <f t="shared" si="41"/>
        <v>No hay Programación</v>
      </c>
      <c r="T382" s="568" t="str">
        <f t="shared" si="42"/>
        <v>De acuerdo con lo programado</v>
      </c>
      <c r="U382" s="575"/>
      <c r="V382" s="575"/>
      <c r="W382" s="575"/>
      <c r="X382" s="576"/>
      <c r="Y382" s="576" t="str">
        <f t="shared" si="43"/>
        <v>En riesgo cumplimiento</v>
      </c>
      <c r="Z382" s="575"/>
      <c r="AA382" s="575"/>
      <c r="AB382" s="575"/>
      <c r="AC382" s="575"/>
      <c r="AD382" s="575"/>
    </row>
    <row r="383" spans="1:30" ht="35.25" hidden="1" customHeight="1" thickTop="1" thickBot="1">
      <c r="A383" s="563">
        <v>20.149999999999999</v>
      </c>
      <c r="B383" s="564"/>
      <c r="C383" s="564"/>
      <c r="D383" s="564"/>
      <c r="E383" s="564"/>
      <c r="F383" s="587" t="s">
        <v>1376</v>
      </c>
      <c r="G383" s="588"/>
      <c r="H383" s="588"/>
      <c r="I383" s="567" t="str">
        <f t="shared" si="37"/>
        <v>No hay ejecución</v>
      </c>
      <c r="J383" s="568" t="str">
        <f t="shared" si="38"/>
        <v>NA</v>
      </c>
      <c r="K383" s="588"/>
      <c r="L383" s="575"/>
      <c r="M383" s="575"/>
      <c r="N383" s="567" t="str">
        <f t="shared" si="39"/>
        <v>No hay ejecución</v>
      </c>
      <c r="O383" s="568" t="str">
        <f t="shared" si="40"/>
        <v>NA</v>
      </c>
      <c r="P383" s="575"/>
      <c r="Q383" s="607"/>
      <c r="R383" s="607"/>
      <c r="S383" s="567" t="str">
        <f t="shared" si="41"/>
        <v>No hay ejecución</v>
      </c>
      <c r="T383" s="568" t="str">
        <f t="shared" si="42"/>
        <v>NA</v>
      </c>
      <c r="U383" s="575"/>
      <c r="V383" s="575"/>
      <c r="W383" s="575"/>
      <c r="X383" s="576"/>
      <c r="Y383" s="576" t="str">
        <f t="shared" si="43"/>
        <v>En riesgo cumplimiento</v>
      </c>
      <c r="Z383" s="575"/>
      <c r="AA383" s="575"/>
      <c r="AB383" s="575"/>
      <c r="AC383" s="575"/>
      <c r="AD383" s="575"/>
    </row>
    <row r="384" spans="1:30" ht="35.25" hidden="1" customHeight="1" thickTop="1" thickBot="1">
      <c r="A384" s="563">
        <v>20.149999999999999</v>
      </c>
      <c r="B384" s="564"/>
      <c r="C384" s="564"/>
      <c r="D384" s="564"/>
      <c r="E384" s="564"/>
      <c r="F384" s="587" t="s">
        <v>1376</v>
      </c>
      <c r="G384" s="588"/>
      <c r="H384" s="588"/>
      <c r="I384" s="567" t="str">
        <f t="shared" si="37"/>
        <v>No hay ejecución</v>
      </c>
      <c r="J384" s="568" t="str">
        <f t="shared" si="38"/>
        <v>NA</v>
      </c>
      <c r="K384" s="588"/>
      <c r="L384" s="575"/>
      <c r="M384" s="575"/>
      <c r="N384" s="567" t="str">
        <f t="shared" si="39"/>
        <v>No hay ejecución</v>
      </c>
      <c r="O384" s="568" t="str">
        <f t="shared" si="40"/>
        <v>NA</v>
      </c>
      <c r="P384" s="575"/>
      <c r="Q384" s="607"/>
      <c r="R384" s="607"/>
      <c r="S384" s="567" t="str">
        <f t="shared" si="41"/>
        <v>No hay ejecución</v>
      </c>
      <c r="T384" s="568" t="str">
        <f t="shared" si="42"/>
        <v>NA</v>
      </c>
      <c r="U384" s="575"/>
      <c r="V384" s="575"/>
      <c r="W384" s="575"/>
      <c r="X384" s="576"/>
      <c r="Y384" s="576" t="str">
        <f t="shared" si="43"/>
        <v>En riesgo cumplimiento</v>
      </c>
      <c r="Z384" s="575"/>
      <c r="AA384" s="575"/>
      <c r="AB384" s="575"/>
      <c r="AC384" s="575"/>
      <c r="AD384" s="575"/>
    </row>
    <row r="385" spans="1:30" ht="35.25" hidden="1" customHeight="1" thickTop="1" thickBot="1">
      <c r="A385" s="563">
        <v>20.149999999999999</v>
      </c>
      <c r="B385" s="564"/>
      <c r="C385" s="564"/>
      <c r="D385" s="564"/>
      <c r="E385" s="564"/>
      <c r="F385" s="587" t="s">
        <v>1376</v>
      </c>
      <c r="G385" s="588"/>
      <c r="H385" s="588"/>
      <c r="I385" s="567" t="str">
        <f t="shared" si="37"/>
        <v>No hay ejecución</v>
      </c>
      <c r="J385" s="568" t="str">
        <f t="shared" si="38"/>
        <v>NA</v>
      </c>
      <c r="K385" s="588"/>
      <c r="L385" s="575"/>
      <c r="M385" s="575"/>
      <c r="N385" s="567" t="str">
        <f t="shared" si="39"/>
        <v>No hay ejecución</v>
      </c>
      <c r="O385" s="568" t="str">
        <f t="shared" si="40"/>
        <v>NA</v>
      </c>
      <c r="P385" s="575"/>
      <c r="Q385" s="607"/>
      <c r="R385" s="607"/>
      <c r="S385" s="567" t="str">
        <f t="shared" si="41"/>
        <v>No hay ejecución</v>
      </c>
      <c r="T385" s="568" t="str">
        <f t="shared" si="42"/>
        <v>NA</v>
      </c>
      <c r="U385" s="575"/>
      <c r="V385" s="575"/>
      <c r="W385" s="575"/>
      <c r="X385" s="576"/>
      <c r="Y385" s="576" t="str">
        <f t="shared" si="43"/>
        <v>En riesgo cumplimiento</v>
      </c>
      <c r="Z385" s="575"/>
      <c r="AA385" s="575"/>
      <c r="AB385" s="575"/>
      <c r="AC385" s="575"/>
      <c r="AD385" s="575"/>
    </row>
    <row r="386" spans="1:30" ht="35.25" hidden="1" customHeight="1" thickTop="1" thickBot="1">
      <c r="A386" s="563">
        <v>20.149999999999999</v>
      </c>
      <c r="B386" s="564"/>
      <c r="C386" s="564"/>
      <c r="D386" s="564"/>
      <c r="E386" s="564"/>
      <c r="F386" s="587" t="s">
        <v>1376</v>
      </c>
      <c r="G386" s="588"/>
      <c r="H386" s="588"/>
      <c r="I386" s="567" t="str">
        <f t="shared" si="37"/>
        <v>No hay ejecución</v>
      </c>
      <c r="J386" s="568" t="str">
        <f t="shared" si="38"/>
        <v>NA</v>
      </c>
      <c r="K386" s="588"/>
      <c r="L386" s="575"/>
      <c r="M386" s="575"/>
      <c r="N386" s="567" t="str">
        <f t="shared" si="39"/>
        <v>No hay ejecución</v>
      </c>
      <c r="O386" s="568" t="str">
        <f t="shared" si="40"/>
        <v>NA</v>
      </c>
      <c r="P386" s="575"/>
      <c r="Q386" s="607"/>
      <c r="R386" s="607"/>
      <c r="S386" s="567" t="str">
        <f t="shared" si="41"/>
        <v>No hay ejecución</v>
      </c>
      <c r="T386" s="568" t="str">
        <f t="shared" si="42"/>
        <v>NA</v>
      </c>
      <c r="U386" s="575"/>
      <c r="V386" s="575"/>
      <c r="W386" s="575"/>
      <c r="X386" s="576"/>
      <c r="Y386" s="576" t="str">
        <f t="shared" si="43"/>
        <v>En riesgo cumplimiento</v>
      </c>
      <c r="Z386" s="575"/>
      <c r="AA386" s="575"/>
      <c r="AB386" s="575"/>
      <c r="AC386" s="575"/>
      <c r="AD386" s="575"/>
    </row>
    <row r="387" spans="1:30" ht="35.25" hidden="1" customHeight="1" thickTop="1" thickBot="1">
      <c r="A387" s="563">
        <v>20.149999999999999</v>
      </c>
      <c r="B387" s="564"/>
      <c r="C387" s="564"/>
      <c r="D387" s="564"/>
      <c r="E387" s="564"/>
      <c r="F387" s="587" t="s">
        <v>1376</v>
      </c>
      <c r="G387" s="588"/>
      <c r="H387" s="588"/>
      <c r="I387" s="567" t="str">
        <f t="shared" si="37"/>
        <v>No hay ejecución</v>
      </c>
      <c r="J387" s="568" t="str">
        <f t="shared" si="38"/>
        <v>NA</v>
      </c>
      <c r="K387" s="588"/>
      <c r="L387" s="575"/>
      <c r="M387" s="575"/>
      <c r="N387" s="567" t="str">
        <f t="shared" si="39"/>
        <v>No hay ejecución</v>
      </c>
      <c r="O387" s="568" t="str">
        <f t="shared" si="40"/>
        <v>NA</v>
      </c>
      <c r="P387" s="575"/>
      <c r="Q387" s="607"/>
      <c r="R387" s="607"/>
      <c r="S387" s="567" t="str">
        <f t="shared" si="41"/>
        <v>No hay ejecución</v>
      </c>
      <c r="T387" s="568" t="str">
        <f t="shared" si="42"/>
        <v>NA</v>
      </c>
      <c r="U387" s="575"/>
      <c r="V387" s="575"/>
      <c r="W387" s="575"/>
      <c r="X387" s="576"/>
      <c r="Y387" s="576" t="str">
        <f t="shared" si="43"/>
        <v>En riesgo cumplimiento</v>
      </c>
      <c r="Z387" s="575"/>
      <c r="AA387" s="575"/>
      <c r="AB387" s="575"/>
      <c r="AC387" s="575"/>
      <c r="AD387" s="575"/>
    </row>
    <row r="388" spans="1:30" ht="35.25" hidden="1" customHeight="1" thickTop="1" thickBot="1">
      <c r="A388" s="563">
        <v>20.149999999999999</v>
      </c>
      <c r="B388" s="564"/>
      <c r="C388" s="564"/>
      <c r="D388" s="564"/>
      <c r="E388" s="564"/>
      <c r="F388" s="587" t="s">
        <v>1376</v>
      </c>
      <c r="G388" s="588"/>
      <c r="H388" s="588"/>
      <c r="I388" s="567" t="str">
        <f t="shared" si="37"/>
        <v>No hay ejecución</v>
      </c>
      <c r="J388" s="568" t="str">
        <f t="shared" si="38"/>
        <v>NA</v>
      </c>
      <c r="K388" s="588"/>
      <c r="L388" s="575"/>
      <c r="M388" s="575"/>
      <c r="N388" s="567" t="str">
        <f t="shared" si="39"/>
        <v>No hay ejecución</v>
      </c>
      <c r="O388" s="568" t="str">
        <f t="shared" si="40"/>
        <v>NA</v>
      </c>
      <c r="P388" s="575"/>
      <c r="Q388" s="607"/>
      <c r="R388" s="607"/>
      <c r="S388" s="567" t="str">
        <f t="shared" si="41"/>
        <v>No hay ejecución</v>
      </c>
      <c r="T388" s="568" t="str">
        <f t="shared" si="42"/>
        <v>NA</v>
      </c>
      <c r="U388" s="575"/>
      <c r="V388" s="575"/>
      <c r="W388" s="575"/>
      <c r="X388" s="576"/>
      <c r="Y388" s="576" t="str">
        <f t="shared" si="43"/>
        <v>En riesgo cumplimiento</v>
      </c>
      <c r="Z388" s="575"/>
      <c r="AA388" s="575"/>
      <c r="AB388" s="575"/>
      <c r="AC388" s="575"/>
      <c r="AD388" s="575"/>
    </row>
    <row r="389" spans="1:30" ht="35.25" hidden="1" customHeight="1" thickTop="1" thickBot="1">
      <c r="A389" s="563">
        <v>20.149999999999999</v>
      </c>
      <c r="B389" s="564"/>
      <c r="C389" s="564"/>
      <c r="D389" s="564"/>
      <c r="E389" s="564"/>
      <c r="F389" s="587" t="s">
        <v>1376</v>
      </c>
      <c r="G389" s="588"/>
      <c r="H389" s="588"/>
      <c r="I389" s="567" t="str">
        <f t="shared" si="37"/>
        <v>No hay ejecución</v>
      </c>
      <c r="J389" s="568" t="str">
        <f t="shared" si="38"/>
        <v>NA</v>
      </c>
      <c r="K389" s="588"/>
      <c r="L389" s="575"/>
      <c r="M389" s="575"/>
      <c r="N389" s="567" t="str">
        <f t="shared" si="39"/>
        <v>No hay ejecución</v>
      </c>
      <c r="O389" s="568" t="str">
        <f t="shared" si="40"/>
        <v>NA</v>
      </c>
      <c r="P389" s="575"/>
      <c r="Q389" s="607"/>
      <c r="R389" s="607"/>
      <c r="S389" s="567" t="str">
        <f t="shared" si="41"/>
        <v>No hay ejecución</v>
      </c>
      <c r="T389" s="568" t="str">
        <f t="shared" si="42"/>
        <v>NA</v>
      </c>
      <c r="U389" s="575"/>
      <c r="V389" s="575"/>
      <c r="W389" s="575"/>
      <c r="X389" s="576"/>
      <c r="Y389" s="576" t="str">
        <f t="shared" si="43"/>
        <v>En riesgo cumplimiento</v>
      </c>
      <c r="Z389" s="575"/>
      <c r="AA389" s="575"/>
      <c r="AB389" s="575"/>
      <c r="AC389" s="575"/>
      <c r="AD389" s="575"/>
    </row>
    <row r="390" spans="1:30" ht="35.25" hidden="1" customHeight="1" thickTop="1" thickBot="1">
      <c r="A390" s="563">
        <v>20.149999999999999</v>
      </c>
      <c r="B390" s="564"/>
      <c r="C390" s="564"/>
      <c r="D390" s="564"/>
      <c r="E390" s="564"/>
      <c r="F390" s="587" t="s">
        <v>1376</v>
      </c>
      <c r="G390" s="588"/>
      <c r="H390" s="588"/>
      <c r="I390" s="567" t="str">
        <f t="shared" si="37"/>
        <v>No hay ejecución</v>
      </c>
      <c r="J390" s="568" t="str">
        <f t="shared" si="38"/>
        <v>NA</v>
      </c>
      <c r="K390" s="588"/>
      <c r="L390" s="575"/>
      <c r="M390" s="575"/>
      <c r="N390" s="567" t="str">
        <f t="shared" si="39"/>
        <v>No hay ejecución</v>
      </c>
      <c r="O390" s="568" t="str">
        <f t="shared" si="40"/>
        <v>NA</v>
      </c>
      <c r="P390" s="575"/>
      <c r="Q390" s="607"/>
      <c r="R390" s="607"/>
      <c r="S390" s="567" t="str">
        <f t="shared" si="41"/>
        <v>No hay ejecución</v>
      </c>
      <c r="T390" s="568" t="str">
        <f t="shared" si="42"/>
        <v>NA</v>
      </c>
      <c r="U390" s="575"/>
      <c r="V390" s="575"/>
      <c r="W390" s="575"/>
      <c r="X390" s="576"/>
      <c r="Y390" s="576" t="str">
        <f t="shared" si="43"/>
        <v>En riesgo cumplimiento</v>
      </c>
      <c r="Z390" s="575"/>
      <c r="AA390" s="575"/>
      <c r="AB390" s="575"/>
      <c r="AC390" s="575"/>
      <c r="AD390" s="575"/>
    </row>
    <row r="391" spans="1:30" ht="35.25" hidden="1" customHeight="1" thickTop="1" thickBot="1">
      <c r="A391" s="563">
        <v>20.149999999999999</v>
      </c>
      <c r="B391" s="564"/>
      <c r="C391" s="564"/>
      <c r="D391" s="564"/>
      <c r="E391" s="564"/>
      <c r="F391" s="587" t="s">
        <v>1376</v>
      </c>
      <c r="G391" s="588"/>
      <c r="H391" s="588"/>
      <c r="I391" s="567" t="str">
        <f t="shared" si="37"/>
        <v>No hay ejecución</v>
      </c>
      <c r="J391" s="568" t="str">
        <f t="shared" si="38"/>
        <v>NA</v>
      </c>
      <c r="K391" s="588"/>
      <c r="L391" s="575"/>
      <c r="M391" s="575"/>
      <c r="N391" s="567" t="str">
        <f t="shared" si="39"/>
        <v>No hay ejecución</v>
      </c>
      <c r="O391" s="568" t="str">
        <f t="shared" si="40"/>
        <v>NA</v>
      </c>
      <c r="P391" s="575"/>
      <c r="Q391" s="607"/>
      <c r="R391" s="607"/>
      <c r="S391" s="567" t="str">
        <f t="shared" si="41"/>
        <v>No hay ejecución</v>
      </c>
      <c r="T391" s="568" t="str">
        <f t="shared" si="42"/>
        <v>NA</v>
      </c>
      <c r="U391" s="575"/>
      <c r="V391" s="575"/>
      <c r="W391" s="575"/>
      <c r="X391" s="576"/>
      <c r="Y391" s="576" t="str">
        <f t="shared" si="43"/>
        <v>En riesgo cumplimiento</v>
      </c>
      <c r="Z391" s="575"/>
      <c r="AA391" s="575"/>
      <c r="AB391" s="575"/>
      <c r="AC391" s="575"/>
      <c r="AD391" s="575"/>
    </row>
    <row r="392" spans="1:30" ht="35.25" hidden="1" customHeight="1" thickTop="1" thickBot="1">
      <c r="A392" s="563">
        <v>20.149999999999999</v>
      </c>
      <c r="B392" s="564"/>
      <c r="C392" s="564"/>
      <c r="D392" s="564"/>
      <c r="E392" s="564"/>
      <c r="F392" s="587" t="s">
        <v>1376</v>
      </c>
      <c r="G392" s="588"/>
      <c r="H392" s="588"/>
      <c r="I392" s="567" t="str">
        <f t="shared" si="37"/>
        <v>No hay ejecución</v>
      </c>
      <c r="J392" s="568" t="str">
        <f t="shared" si="38"/>
        <v>NA</v>
      </c>
      <c r="K392" s="588"/>
      <c r="L392" s="575"/>
      <c r="M392" s="575"/>
      <c r="N392" s="567" t="str">
        <f t="shared" si="39"/>
        <v>No hay ejecución</v>
      </c>
      <c r="O392" s="568" t="str">
        <f t="shared" si="40"/>
        <v>NA</v>
      </c>
      <c r="P392" s="575"/>
      <c r="Q392" s="607"/>
      <c r="R392" s="607"/>
      <c r="S392" s="567" t="str">
        <f t="shared" si="41"/>
        <v>No hay ejecución</v>
      </c>
      <c r="T392" s="568" t="str">
        <f t="shared" si="42"/>
        <v>NA</v>
      </c>
      <c r="U392" s="575"/>
      <c r="V392" s="575"/>
      <c r="W392" s="575"/>
      <c r="X392" s="576"/>
      <c r="Y392" s="576" t="str">
        <f t="shared" si="43"/>
        <v>En riesgo cumplimiento</v>
      </c>
      <c r="Z392" s="575"/>
      <c r="AA392" s="575"/>
      <c r="AB392" s="575"/>
      <c r="AC392" s="575"/>
      <c r="AD392" s="575"/>
    </row>
    <row r="393" spans="1:30" ht="35.25" hidden="1" customHeight="1" thickTop="1" thickBot="1">
      <c r="A393" s="563">
        <v>20.149999999999999</v>
      </c>
      <c r="B393" s="564"/>
      <c r="C393" s="564"/>
      <c r="D393" s="564"/>
      <c r="E393" s="564"/>
      <c r="F393" s="587" t="s">
        <v>1376</v>
      </c>
      <c r="G393" s="588"/>
      <c r="H393" s="588"/>
      <c r="I393" s="567" t="str">
        <f t="shared" si="37"/>
        <v>No hay ejecución</v>
      </c>
      <c r="J393" s="568" t="str">
        <f t="shared" si="38"/>
        <v>NA</v>
      </c>
      <c r="K393" s="588"/>
      <c r="L393" s="575"/>
      <c r="M393" s="575"/>
      <c r="N393" s="567" t="str">
        <f t="shared" si="39"/>
        <v>No hay ejecución</v>
      </c>
      <c r="O393" s="568" t="str">
        <f t="shared" si="40"/>
        <v>NA</v>
      </c>
      <c r="P393" s="575"/>
      <c r="Q393" s="607"/>
      <c r="R393" s="607"/>
      <c r="S393" s="567" t="str">
        <f t="shared" si="41"/>
        <v>No hay ejecución</v>
      </c>
      <c r="T393" s="568" t="str">
        <f t="shared" si="42"/>
        <v>NA</v>
      </c>
      <c r="U393" s="575"/>
      <c r="V393" s="575"/>
      <c r="W393" s="575"/>
      <c r="X393" s="576"/>
      <c r="Y393" s="576" t="str">
        <f t="shared" si="43"/>
        <v>En riesgo cumplimiento</v>
      </c>
      <c r="Z393" s="575"/>
      <c r="AA393" s="575"/>
      <c r="AB393" s="575"/>
      <c r="AC393" s="575"/>
      <c r="AD393" s="575"/>
    </row>
    <row r="394" spans="1:30" ht="35.25" hidden="1" customHeight="1" thickTop="1" thickBot="1">
      <c r="A394" s="563">
        <v>21</v>
      </c>
      <c r="B394" s="564"/>
      <c r="C394" s="564"/>
      <c r="D394" s="564"/>
      <c r="E394" s="564"/>
      <c r="F394" s="584" t="s">
        <v>1377</v>
      </c>
      <c r="G394" s="586"/>
      <c r="H394" s="586"/>
      <c r="I394" s="567" t="str">
        <f t="shared" si="37"/>
        <v>No hay ejecución</v>
      </c>
      <c r="J394" s="568" t="str">
        <f t="shared" si="38"/>
        <v>NA</v>
      </c>
      <c r="K394" s="586"/>
      <c r="L394" s="575"/>
      <c r="M394" s="575"/>
      <c r="N394" s="567" t="str">
        <f t="shared" si="39"/>
        <v>No hay ejecución</v>
      </c>
      <c r="O394" s="568" t="str">
        <f t="shared" si="40"/>
        <v>NA</v>
      </c>
      <c r="P394" s="575"/>
      <c r="Q394" s="607"/>
      <c r="R394" s="607"/>
      <c r="S394" s="567" t="str">
        <f t="shared" si="41"/>
        <v>No hay ejecución</v>
      </c>
      <c r="T394" s="568" t="str">
        <f t="shared" si="42"/>
        <v>NA</v>
      </c>
      <c r="U394" s="575"/>
      <c r="V394" s="575"/>
      <c r="W394" s="575"/>
      <c r="X394" s="576"/>
      <c r="Y394" s="576" t="str">
        <f t="shared" si="43"/>
        <v>En riesgo cumplimiento</v>
      </c>
      <c r="Z394" s="575"/>
      <c r="AA394" s="575"/>
      <c r="AB394" s="575"/>
      <c r="AC394" s="575"/>
      <c r="AD394" s="575"/>
    </row>
    <row r="395" spans="1:30" ht="35.25" hidden="1" customHeight="1" thickTop="1" thickBot="1">
      <c r="A395" s="563">
        <v>21.1</v>
      </c>
      <c r="B395" s="564"/>
      <c r="C395" s="564"/>
      <c r="D395" s="564"/>
      <c r="E395" s="564"/>
      <c r="F395" s="577" t="s">
        <v>1378</v>
      </c>
      <c r="G395" s="578"/>
      <c r="H395" s="578"/>
      <c r="I395" s="567" t="str">
        <f t="shared" si="37"/>
        <v>No hay ejecución</v>
      </c>
      <c r="J395" s="568" t="str">
        <f t="shared" si="38"/>
        <v>NA</v>
      </c>
      <c r="K395" s="578"/>
      <c r="L395" s="575"/>
      <c r="M395" s="575"/>
      <c r="N395" s="567" t="str">
        <f t="shared" si="39"/>
        <v>No hay ejecución</v>
      </c>
      <c r="O395" s="568" t="str">
        <f t="shared" si="40"/>
        <v>NA</v>
      </c>
      <c r="P395" s="575"/>
      <c r="Q395" s="607"/>
      <c r="R395" s="607"/>
      <c r="S395" s="567" t="str">
        <f t="shared" si="41"/>
        <v>No hay ejecución</v>
      </c>
      <c r="T395" s="568" t="str">
        <f t="shared" si="42"/>
        <v>NA</v>
      </c>
      <c r="U395" s="575"/>
      <c r="V395" s="575"/>
      <c r="W395" s="575"/>
      <c r="X395" s="576"/>
      <c r="Y395" s="576" t="str">
        <f t="shared" si="43"/>
        <v>En riesgo cumplimiento</v>
      </c>
      <c r="Z395" s="575"/>
      <c r="AA395" s="575"/>
      <c r="AB395" s="575"/>
      <c r="AC395" s="575"/>
      <c r="AD395" s="575"/>
    </row>
    <row r="396" spans="1:30" ht="35.25" hidden="1" customHeight="1" thickTop="1" thickBot="1">
      <c r="A396" s="563">
        <v>21.1</v>
      </c>
      <c r="B396" s="564"/>
      <c r="C396" s="564"/>
      <c r="D396" s="564"/>
      <c r="E396" s="564"/>
      <c r="F396" s="577" t="s">
        <v>1378</v>
      </c>
      <c r="G396" s="578"/>
      <c r="H396" s="578"/>
      <c r="I396" s="567" t="str">
        <f t="shared" si="37"/>
        <v>No hay ejecución</v>
      </c>
      <c r="J396" s="568" t="str">
        <f t="shared" si="38"/>
        <v>NA</v>
      </c>
      <c r="K396" s="578"/>
      <c r="L396" s="575"/>
      <c r="M396" s="575"/>
      <c r="N396" s="567" t="str">
        <f t="shared" si="39"/>
        <v>No hay ejecución</v>
      </c>
      <c r="O396" s="568" t="str">
        <f t="shared" si="40"/>
        <v>NA</v>
      </c>
      <c r="P396" s="575"/>
      <c r="Q396" s="607"/>
      <c r="R396" s="607"/>
      <c r="S396" s="567" t="str">
        <f t="shared" si="41"/>
        <v>No hay ejecución</v>
      </c>
      <c r="T396" s="568" t="str">
        <f t="shared" si="42"/>
        <v>NA</v>
      </c>
      <c r="U396" s="575"/>
      <c r="V396" s="575"/>
      <c r="W396" s="575"/>
      <c r="X396" s="576"/>
      <c r="Y396" s="576" t="str">
        <f t="shared" si="43"/>
        <v>En riesgo cumplimiento</v>
      </c>
      <c r="Z396" s="575"/>
      <c r="AA396" s="575"/>
      <c r="AB396" s="575"/>
      <c r="AC396" s="575"/>
      <c r="AD396" s="575"/>
    </row>
    <row r="397" spans="1:30" ht="35.25" hidden="1" customHeight="1" thickTop="1" thickBot="1">
      <c r="A397" s="563">
        <v>21.1</v>
      </c>
      <c r="B397" s="564"/>
      <c r="C397" s="564"/>
      <c r="D397" s="564"/>
      <c r="E397" s="564"/>
      <c r="F397" s="577" t="s">
        <v>1378</v>
      </c>
      <c r="G397" s="578"/>
      <c r="H397" s="578"/>
      <c r="I397" s="567" t="str">
        <f t="shared" si="37"/>
        <v>No hay ejecución</v>
      </c>
      <c r="J397" s="568" t="str">
        <f t="shared" si="38"/>
        <v>NA</v>
      </c>
      <c r="K397" s="578"/>
      <c r="L397" s="575"/>
      <c r="M397" s="575"/>
      <c r="N397" s="567" t="str">
        <f t="shared" si="39"/>
        <v>No hay ejecución</v>
      </c>
      <c r="O397" s="568" t="str">
        <f t="shared" si="40"/>
        <v>NA</v>
      </c>
      <c r="P397" s="575"/>
      <c r="Q397" s="607"/>
      <c r="R397" s="607"/>
      <c r="S397" s="567" t="str">
        <f t="shared" si="41"/>
        <v>No hay ejecución</v>
      </c>
      <c r="T397" s="568" t="str">
        <f t="shared" si="42"/>
        <v>NA</v>
      </c>
      <c r="U397" s="575"/>
      <c r="V397" s="575"/>
      <c r="W397" s="575"/>
      <c r="X397" s="576"/>
      <c r="Y397" s="576" t="str">
        <f t="shared" si="43"/>
        <v>En riesgo cumplimiento</v>
      </c>
      <c r="Z397" s="575"/>
      <c r="AA397" s="575"/>
      <c r="AB397" s="575"/>
      <c r="AC397" s="575"/>
      <c r="AD397" s="575"/>
    </row>
    <row r="398" spans="1:30" ht="35.25" hidden="1" customHeight="1" thickTop="1" thickBot="1">
      <c r="A398" s="563">
        <v>21.1</v>
      </c>
      <c r="B398" s="564"/>
      <c r="C398" s="564"/>
      <c r="D398" s="564"/>
      <c r="E398" s="564"/>
      <c r="F398" s="577" t="s">
        <v>1378</v>
      </c>
      <c r="G398" s="578"/>
      <c r="H398" s="578"/>
      <c r="I398" s="567" t="str">
        <f t="shared" si="37"/>
        <v>No hay ejecución</v>
      </c>
      <c r="J398" s="568" t="str">
        <f t="shared" si="38"/>
        <v>NA</v>
      </c>
      <c r="K398" s="578"/>
      <c r="L398" s="575"/>
      <c r="M398" s="575"/>
      <c r="N398" s="567" t="str">
        <f t="shared" si="39"/>
        <v>No hay ejecución</v>
      </c>
      <c r="O398" s="568" t="str">
        <f t="shared" si="40"/>
        <v>NA</v>
      </c>
      <c r="P398" s="575"/>
      <c r="Q398" s="607"/>
      <c r="R398" s="607"/>
      <c r="S398" s="567" t="str">
        <f t="shared" si="41"/>
        <v>No hay ejecución</v>
      </c>
      <c r="T398" s="568" t="str">
        <f t="shared" si="42"/>
        <v>NA</v>
      </c>
      <c r="U398" s="575"/>
      <c r="V398" s="575"/>
      <c r="W398" s="575"/>
      <c r="X398" s="576"/>
      <c r="Y398" s="576" t="str">
        <f t="shared" si="43"/>
        <v>En riesgo cumplimiento</v>
      </c>
      <c r="Z398" s="575"/>
      <c r="AA398" s="575"/>
      <c r="AB398" s="575"/>
      <c r="AC398" s="575"/>
      <c r="AD398" s="575"/>
    </row>
    <row r="399" spans="1:30" ht="35.25" hidden="1" customHeight="1" thickTop="1" thickBot="1">
      <c r="A399" s="563">
        <v>21.1</v>
      </c>
      <c r="B399" s="564"/>
      <c r="C399" s="564"/>
      <c r="D399" s="564"/>
      <c r="E399" s="564"/>
      <c r="F399" s="577" t="s">
        <v>1378</v>
      </c>
      <c r="G399" s="578"/>
      <c r="H399" s="578"/>
      <c r="I399" s="567" t="str">
        <f t="shared" ref="I399:I446" si="44">IF(H399="","No hay ejecución",IF(AND(G399=0),"No hay Programación", H399/G399))</f>
        <v>No hay ejecución</v>
      </c>
      <c r="J399" s="568" t="str">
        <f t="shared" ref="J399:J446" si="45">IF(I399="No hay ejecución","NA",IF(I399&gt;=90%,"De acuerdo con lo programado",IF(I399&gt;=51%,"Atraso Leve",IF(I399&lt;=50%,"En riesgo cumplimiento"))))</f>
        <v>NA</v>
      </c>
      <c r="K399" s="578"/>
      <c r="L399" s="575"/>
      <c r="M399" s="575"/>
      <c r="N399" s="567" t="str">
        <f t="shared" ref="N399:N446" si="46">IF(M399="","No hay ejecución",IF(AND(L399=0),"No hay Programación", M399/L399))</f>
        <v>No hay ejecución</v>
      </c>
      <c r="O399" s="568" t="str">
        <f t="shared" ref="O399:O446" si="47">IF(N399="No hay ejecución","NA",IF(N399&gt;=90%,"De acuerdo con lo programado",IF(N399&gt;=51%,"Atraso Leve",IF(N399&lt;=50%,"En riesgo cumplimiento"))))</f>
        <v>NA</v>
      </c>
      <c r="P399" s="575"/>
      <c r="Q399" s="607"/>
      <c r="R399" s="607"/>
      <c r="S399" s="567" t="str">
        <f t="shared" ref="S399:S446" si="48">IF(R399="","No hay ejecución",IF(AND(Q399=0),"No hay Programación", R399/Q399))</f>
        <v>No hay ejecución</v>
      </c>
      <c r="T399" s="568" t="str">
        <f t="shared" ref="T399:T446" si="49">IF(S399="No hay ejecución","NA",IF(S399&gt;=90%,"De acuerdo con lo programado",IF(S399&gt;=51%,"Atraso Leve",IF(S399&lt;=50%,"En riesgo cumplimiento"))))</f>
        <v>NA</v>
      </c>
      <c r="U399" s="575"/>
      <c r="V399" s="575"/>
      <c r="W399" s="575"/>
      <c r="X399" s="576"/>
      <c r="Y399" s="576" t="str">
        <f t="shared" ref="Y399:Y446" si="50">IF(X399="No hay ejecución","NA",IF(X399&gt;=90%,"De acuerdo con lo programado",IF(X399&gt;=51%,"Atraso Leve",IF(X399&lt;=50%,"En riesgo cumplimiento"))))</f>
        <v>En riesgo cumplimiento</v>
      </c>
      <c r="Z399" s="575"/>
      <c r="AA399" s="575"/>
      <c r="AB399" s="575"/>
      <c r="AC399" s="575"/>
      <c r="AD399" s="575"/>
    </row>
    <row r="400" spans="1:30" ht="35.25" hidden="1" customHeight="1" thickTop="1" thickBot="1">
      <c r="A400" s="563">
        <v>21.1</v>
      </c>
      <c r="B400" s="564"/>
      <c r="C400" s="564"/>
      <c r="D400" s="564"/>
      <c r="E400" s="564"/>
      <c r="F400" s="577" t="s">
        <v>1378</v>
      </c>
      <c r="G400" s="578"/>
      <c r="H400" s="578"/>
      <c r="I400" s="567" t="str">
        <f t="shared" si="44"/>
        <v>No hay ejecución</v>
      </c>
      <c r="J400" s="568" t="str">
        <f t="shared" si="45"/>
        <v>NA</v>
      </c>
      <c r="K400" s="578"/>
      <c r="L400" s="575"/>
      <c r="M400" s="575"/>
      <c r="N400" s="567" t="str">
        <f t="shared" si="46"/>
        <v>No hay ejecución</v>
      </c>
      <c r="O400" s="568" t="str">
        <f t="shared" si="47"/>
        <v>NA</v>
      </c>
      <c r="P400" s="575"/>
      <c r="Q400" s="607"/>
      <c r="R400" s="607"/>
      <c r="S400" s="567" t="str">
        <f t="shared" si="48"/>
        <v>No hay ejecución</v>
      </c>
      <c r="T400" s="568" t="str">
        <f t="shared" si="49"/>
        <v>NA</v>
      </c>
      <c r="U400" s="575"/>
      <c r="V400" s="575"/>
      <c r="W400" s="575"/>
      <c r="X400" s="576"/>
      <c r="Y400" s="576" t="str">
        <f t="shared" si="50"/>
        <v>En riesgo cumplimiento</v>
      </c>
      <c r="Z400" s="575"/>
      <c r="AA400" s="575"/>
      <c r="AB400" s="575"/>
      <c r="AC400" s="575"/>
      <c r="AD400" s="575"/>
    </row>
    <row r="401" spans="1:30" ht="35.25" customHeight="1" thickTop="1" thickBot="1">
      <c r="A401" s="563">
        <v>21.2</v>
      </c>
      <c r="B401" s="564"/>
      <c r="C401" s="564"/>
      <c r="D401" s="564"/>
      <c r="E401" s="564"/>
      <c r="F401" s="577" t="s">
        <v>1379</v>
      </c>
      <c r="G401" s="578">
        <v>3</v>
      </c>
      <c r="H401" s="578">
        <v>3</v>
      </c>
      <c r="I401" s="567">
        <f t="shared" si="44"/>
        <v>1</v>
      </c>
      <c r="J401" s="568" t="str">
        <f t="shared" si="45"/>
        <v>De acuerdo con lo programado</v>
      </c>
      <c r="K401" s="578"/>
      <c r="L401" s="575">
        <v>3</v>
      </c>
      <c r="M401" s="575">
        <v>3</v>
      </c>
      <c r="N401" s="567">
        <f t="shared" si="46"/>
        <v>1</v>
      </c>
      <c r="O401" s="568" t="str">
        <f t="shared" si="47"/>
        <v>De acuerdo con lo programado</v>
      </c>
      <c r="P401" s="575"/>
      <c r="Q401" s="607"/>
      <c r="R401" s="607"/>
      <c r="S401" s="567" t="str">
        <f t="shared" si="48"/>
        <v>No hay ejecución</v>
      </c>
      <c r="T401" s="568" t="str">
        <f t="shared" si="49"/>
        <v>NA</v>
      </c>
      <c r="U401" s="575"/>
      <c r="V401" s="575">
        <v>0</v>
      </c>
      <c r="W401" s="575">
        <v>2</v>
      </c>
      <c r="X401" s="756" t="str">
        <f>IF(W401="","No hay ejecución",IF(AND(V401=0),"No hay Programación", W401/V401))</f>
        <v>No hay Programación</v>
      </c>
      <c r="Y401" s="576" t="str">
        <f t="shared" si="50"/>
        <v>De acuerdo con lo programado</v>
      </c>
      <c r="Z401" s="575"/>
      <c r="AA401" s="575"/>
      <c r="AB401" s="575"/>
      <c r="AC401" s="575"/>
      <c r="AD401" s="575"/>
    </row>
    <row r="402" spans="1:30" ht="35.25" hidden="1" customHeight="1" thickTop="1" thickBot="1">
      <c r="A402" s="563">
        <v>22</v>
      </c>
      <c r="B402" s="564"/>
      <c r="C402" s="564"/>
      <c r="D402" s="564"/>
      <c r="E402" s="564"/>
      <c r="F402" s="565" t="s">
        <v>1380</v>
      </c>
      <c r="G402" s="569"/>
      <c r="H402" s="569"/>
      <c r="I402" s="567" t="str">
        <f t="shared" si="44"/>
        <v>No hay ejecución</v>
      </c>
      <c r="J402" s="568" t="str">
        <f t="shared" si="45"/>
        <v>NA</v>
      </c>
      <c r="K402" s="569"/>
      <c r="L402" s="575"/>
      <c r="M402" s="575"/>
      <c r="N402" s="567" t="str">
        <f t="shared" si="46"/>
        <v>No hay ejecución</v>
      </c>
      <c r="O402" s="568" t="str">
        <f t="shared" si="47"/>
        <v>NA</v>
      </c>
      <c r="P402" s="575"/>
      <c r="Q402" s="607">
        <v>0</v>
      </c>
      <c r="R402" s="607">
        <v>3</v>
      </c>
      <c r="S402" s="567" t="str">
        <f t="shared" si="48"/>
        <v>No hay Programación</v>
      </c>
      <c r="T402" s="568" t="str">
        <f t="shared" si="49"/>
        <v>De acuerdo con lo programado</v>
      </c>
      <c r="U402" s="575"/>
      <c r="V402" s="575"/>
      <c r="W402" s="575"/>
      <c r="X402" s="576"/>
      <c r="Y402" s="576" t="str">
        <f t="shared" si="50"/>
        <v>En riesgo cumplimiento</v>
      </c>
      <c r="Z402" s="575"/>
      <c r="AA402" s="575"/>
      <c r="AB402" s="575"/>
      <c r="AC402" s="575"/>
      <c r="AD402" s="575"/>
    </row>
    <row r="403" spans="1:30" ht="35.25" hidden="1" customHeight="1" thickTop="1" thickBot="1">
      <c r="A403" s="563">
        <v>22.1</v>
      </c>
      <c r="B403" s="564"/>
      <c r="C403" s="564"/>
      <c r="D403" s="564"/>
      <c r="E403" s="564"/>
      <c r="F403" s="577" t="s">
        <v>1381</v>
      </c>
      <c r="G403" s="578"/>
      <c r="H403" s="578"/>
      <c r="I403" s="567" t="str">
        <f t="shared" si="44"/>
        <v>No hay ejecución</v>
      </c>
      <c r="J403" s="568" t="str">
        <f t="shared" si="45"/>
        <v>NA</v>
      </c>
      <c r="K403" s="578"/>
      <c r="L403" s="575"/>
      <c r="M403" s="575"/>
      <c r="N403" s="567" t="str">
        <f t="shared" si="46"/>
        <v>No hay ejecución</v>
      </c>
      <c r="O403" s="568" t="str">
        <f t="shared" si="47"/>
        <v>NA</v>
      </c>
      <c r="P403" s="575"/>
      <c r="Q403" s="607"/>
      <c r="R403" s="607"/>
      <c r="S403" s="567" t="str">
        <f t="shared" si="48"/>
        <v>No hay ejecución</v>
      </c>
      <c r="T403" s="568" t="str">
        <f t="shared" si="49"/>
        <v>NA</v>
      </c>
      <c r="U403" s="575"/>
      <c r="V403" s="575"/>
      <c r="W403" s="575"/>
      <c r="X403" s="576"/>
      <c r="Y403" s="576" t="str">
        <f t="shared" si="50"/>
        <v>En riesgo cumplimiento</v>
      </c>
      <c r="Z403" s="575"/>
      <c r="AA403" s="575"/>
      <c r="AB403" s="575"/>
      <c r="AC403" s="575"/>
      <c r="AD403" s="575"/>
    </row>
    <row r="404" spans="1:30" ht="35.25" hidden="1" customHeight="1" thickTop="1" thickBot="1">
      <c r="A404" s="563">
        <v>22.1</v>
      </c>
      <c r="B404" s="564"/>
      <c r="C404" s="564"/>
      <c r="D404" s="564"/>
      <c r="E404" s="564"/>
      <c r="F404" s="577" t="s">
        <v>1381</v>
      </c>
      <c r="G404" s="578"/>
      <c r="H404" s="578"/>
      <c r="I404" s="567" t="str">
        <f t="shared" si="44"/>
        <v>No hay ejecución</v>
      </c>
      <c r="J404" s="568" t="str">
        <f t="shared" si="45"/>
        <v>NA</v>
      </c>
      <c r="K404" s="578"/>
      <c r="L404" s="575"/>
      <c r="M404" s="575"/>
      <c r="N404" s="567" t="str">
        <f t="shared" si="46"/>
        <v>No hay ejecución</v>
      </c>
      <c r="O404" s="568" t="str">
        <f t="shared" si="47"/>
        <v>NA</v>
      </c>
      <c r="P404" s="575"/>
      <c r="Q404" s="607"/>
      <c r="R404" s="607"/>
      <c r="S404" s="567" t="str">
        <f t="shared" si="48"/>
        <v>No hay ejecución</v>
      </c>
      <c r="T404" s="568" t="str">
        <f t="shared" si="49"/>
        <v>NA</v>
      </c>
      <c r="U404" s="575"/>
      <c r="V404" s="575"/>
      <c r="W404" s="575"/>
      <c r="X404" s="576"/>
      <c r="Y404" s="576" t="str">
        <f t="shared" si="50"/>
        <v>En riesgo cumplimiento</v>
      </c>
      <c r="Z404" s="575"/>
      <c r="AA404" s="575"/>
      <c r="AB404" s="575"/>
      <c r="AC404" s="575"/>
      <c r="AD404" s="575"/>
    </row>
    <row r="405" spans="1:30" ht="35.25" hidden="1" customHeight="1" thickTop="1" thickBot="1">
      <c r="A405" s="563">
        <v>23</v>
      </c>
      <c r="B405" s="564"/>
      <c r="C405" s="564"/>
      <c r="D405" s="564"/>
      <c r="E405" s="564"/>
      <c r="F405" s="565" t="s">
        <v>1382</v>
      </c>
      <c r="G405" s="569"/>
      <c r="H405" s="569"/>
      <c r="I405" s="567" t="str">
        <f t="shared" si="44"/>
        <v>No hay ejecución</v>
      </c>
      <c r="J405" s="568" t="str">
        <f t="shared" si="45"/>
        <v>NA</v>
      </c>
      <c r="K405" s="569"/>
      <c r="L405" s="575"/>
      <c r="M405" s="575"/>
      <c r="N405" s="567" t="str">
        <f t="shared" si="46"/>
        <v>No hay ejecución</v>
      </c>
      <c r="O405" s="568" t="str">
        <f t="shared" si="47"/>
        <v>NA</v>
      </c>
      <c r="P405" s="575"/>
      <c r="Q405" s="607"/>
      <c r="R405" s="607"/>
      <c r="S405" s="567" t="str">
        <f t="shared" si="48"/>
        <v>No hay ejecución</v>
      </c>
      <c r="T405" s="568" t="str">
        <f t="shared" si="49"/>
        <v>NA</v>
      </c>
      <c r="U405" s="575"/>
      <c r="V405" s="575"/>
      <c r="W405" s="575"/>
      <c r="X405" s="576"/>
      <c r="Y405" s="576" t="str">
        <f t="shared" si="50"/>
        <v>En riesgo cumplimiento</v>
      </c>
      <c r="Z405" s="575"/>
      <c r="AA405" s="575"/>
      <c r="AB405" s="575"/>
      <c r="AC405" s="575"/>
      <c r="AD405" s="575"/>
    </row>
    <row r="406" spans="1:30" ht="35.25" hidden="1" customHeight="1" thickTop="1" thickBot="1">
      <c r="A406" s="563">
        <v>23.1</v>
      </c>
      <c r="B406" s="564"/>
      <c r="C406" s="564"/>
      <c r="D406" s="564"/>
      <c r="E406" s="564"/>
      <c r="F406" s="577" t="s">
        <v>1383</v>
      </c>
      <c r="G406" s="578"/>
      <c r="H406" s="578"/>
      <c r="I406" s="567" t="str">
        <f t="shared" si="44"/>
        <v>No hay ejecución</v>
      </c>
      <c r="J406" s="568" t="str">
        <f t="shared" si="45"/>
        <v>NA</v>
      </c>
      <c r="K406" s="578"/>
      <c r="L406" s="575"/>
      <c r="M406" s="575"/>
      <c r="N406" s="567" t="str">
        <f t="shared" si="46"/>
        <v>No hay ejecución</v>
      </c>
      <c r="O406" s="568" t="str">
        <f t="shared" si="47"/>
        <v>NA</v>
      </c>
      <c r="P406" s="575"/>
      <c r="Q406" s="607"/>
      <c r="R406" s="607"/>
      <c r="S406" s="567" t="str">
        <f t="shared" si="48"/>
        <v>No hay ejecución</v>
      </c>
      <c r="T406" s="568" t="str">
        <f t="shared" si="49"/>
        <v>NA</v>
      </c>
      <c r="U406" s="575"/>
      <c r="V406" s="575"/>
      <c r="W406" s="575"/>
      <c r="X406" s="576"/>
      <c r="Y406" s="576" t="str">
        <f t="shared" si="50"/>
        <v>En riesgo cumplimiento</v>
      </c>
      <c r="Z406" s="575"/>
      <c r="AA406" s="575"/>
      <c r="AB406" s="575"/>
      <c r="AC406" s="575"/>
      <c r="AD406" s="575"/>
    </row>
    <row r="407" spans="1:30" ht="35.25" hidden="1" customHeight="1" thickTop="1" thickBot="1">
      <c r="A407" s="563">
        <v>23.1</v>
      </c>
      <c r="B407" s="564"/>
      <c r="C407" s="564"/>
      <c r="D407" s="564"/>
      <c r="E407" s="564"/>
      <c r="F407" s="577" t="s">
        <v>1383</v>
      </c>
      <c r="G407" s="578"/>
      <c r="H407" s="578"/>
      <c r="I407" s="567" t="str">
        <f t="shared" si="44"/>
        <v>No hay ejecución</v>
      </c>
      <c r="J407" s="568" t="str">
        <f t="shared" si="45"/>
        <v>NA</v>
      </c>
      <c r="K407" s="578"/>
      <c r="L407" s="575"/>
      <c r="M407" s="575"/>
      <c r="N407" s="567" t="str">
        <f t="shared" si="46"/>
        <v>No hay ejecución</v>
      </c>
      <c r="O407" s="568" t="str">
        <f t="shared" si="47"/>
        <v>NA</v>
      </c>
      <c r="P407" s="575"/>
      <c r="Q407" s="607"/>
      <c r="R407" s="607"/>
      <c r="S407" s="567" t="str">
        <f t="shared" si="48"/>
        <v>No hay ejecución</v>
      </c>
      <c r="T407" s="568" t="str">
        <f t="shared" si="49"/>
        <v>NA</v>
      </c>
      <c r="U407" s="575"/>
      <c r="V407" s="575"/>
      <c r="W407" s="575"/>
      <c r="X407" s="576"/>
      <c r="Y407" s="576" t="str">
        <f t="shared" si="50"/>
        <v>En riesgo cumplimiento</v>
      </c>
      <c r="Z407" s="575"/>
      <c r="AA407" s="575"/>
      <c r="AB407" s="575"/>
      <c r="AC407" s="575"/>
      <c r="AD407" s="575"/>
    </row>
    <row r="408" spans="1:30" ht="35.25" hidden="1" customHeight="1" thickTop="1" thickBot="1">
      <c r="A408" s="563">
        <v>24</v>
      </c>
      <c r="B408" s="564"/>
      <c r="C408" s="564"/>
      <c r="D408" s="564"/>
      <c r="E408" s="564"/>
      <c r="F408" s="565" t="s">
        <v>1384</v>
      </c>
      <c r="G408" s="569"/>
      <c r="H408" s="569"/>
      <c r="I408" s="567" t="str">
        <f t="shared" si="44"/>
        <v>No hay ejecución</v>
      </c>
      <c r="J408" s="568" t="str">
        <f t="shared" si="45"/>
        <v>NA</v>
      </c>
      <c r="K408" s="569"/>
      <c r="L408" s="575"/>
      <c r="M408" s="575"/>
      <c r="N408" s="567" t="str">
        <f t="shared" si="46"/>
        <v>No hay ejecución</v>
      </c>
      <c r="O408" s="568" t="str">
        <f t="shared" si="47"/>
        <v>NA</v>
      </c>
      <c r="P408" s="575"/>
      <c r="Q408" s="607"/>
      <c r="R408" s="607"/>
      <c r="S408" s="567" t="str">
        <f t="shared" si="48"/>
        <v>No hay ejecución</v>
      </c>
      <c r="T408" s="568" t="str">
        <f t="shared" si="49"/>
        <v>NA</v>
      </c>
      <c r="U408" s="575"/>
      <c r="V408" s="575"/>
      <c r="W408" s="575"/>
      <c r="X408" s="576"/>
      <c r="Y408" s="576" t="str">
        <f t="shared" si="50"/>
        <v>En riesgo cumplimiento</v>
      </c>
      <c r="Z408" s="575"/>
      <c r="AA408" s="575"/>
      <c r="AB408" s="575"/>
      <c r="AC408" s="575"/>
      <c r="AD408" s="575"/>
    </row>
    <row r="409" spans="1:30" ht="35.25" hidden="1" customHeight="1" thickTop="1" thickBot="1">
      <c r="A409" s="563">
        <v>24.1</v>
      </c>
      <c r="B409" s="564"/>
      <c r="C409" s="564"/>
      <c r="D409" s="564"/>
      <c r="E409" s="564"/>
      <c r="F409" s="594" t="s">
        <v>1384</v>
      </c>
      <c r="G409" s="595"/>
      <c r="H409" s="595"/>
      <c r="I409" s="567" t="str">
        <f t="shared" si="44"/>
        <v>No hay ejecución</v>
      </c>
      <c r="J409" s="568" t="str">
        <f t="shared" si="45"/>
        <v>NA</v>
      </c>
      <c r="K409" s="595"/>
      <c r="L409" s="575"/>
      <c r="M409" s="575"/>
      <c r="N409" s="567" t="str">
        <f t="shared" si="46"/>
        <v>No hay ejecución</v>
      </c>
      <c r="O409" s="568" t="str">
        <f t="shared" si="47"/>
        <v>NA</v>
      </c>
      <c r="P409" s="575"/>
      <c r="Q409" s="607"/>
      <c r="R409" s="607"/>
      <c r="S409" s="567" t="str">
        <f t="shared" si="48"/>
        <v>No hay ejecución</v>
      </c>
      <c r="T409" s="568" t="str">
        <f t="shared" si="49"/>
        <v>NA</v>
      </c>
      <c r="U409" s="575"/>
      <c r="V409" s="575"/>
      <c r="W409" s="575"/>
      <c r="X409" s="576"/>
      <c r="Y409" s="576" t="str">
        <f t="shared" si="50"/>
        <v>En riesgo cumplimiento</v>
      </c>
      <c r="Z409" s="575"/>
      <c r="AA409" s="575"/>
      <c r="AB409" s="575"/>
      <c r="AC409" s="575"/>
      <c r="AD409" s="575"/>
    </row>
    <row r="410" spans="1:30" ht="35.25" hidden="1" customHeight="1" thickTop="1" thickBot="1">
      <c r="A410" s="563">
        <v>24.1</v>
      </c>
      <c r="B410" s="564"/>
      <c r="C410" s="564"/>
      <c r="D410" s="564"/>
      <c r="E410" s="564"/>
      <c r="F410" s="594" t="s">
        <v>1384</v>
      </c>
      <c r="G410" s="595"/>
      <c r="H410" s="595"/>
      <c r="I410" s="567" t="str">
        <f t="shared" si="44"/>
        <v>No hay ejecución</v>
      </c>
      <c r="J410" s="568" t="str">
        <f t="shared" si="45"/>
        <v>NA</v>
      </c>
      <c r="K410" s="595"/>
      <c r="L410" s="575"/>
      <c r="M410" s="575"/>
      <c r="N410" s="567" t="str">
        <f t="shared" si="46"/>
        <v>No hay ejecución</v>
      </c>
      <c r="O410" s="568" t="str">
        <f t="shared" si="47"/>
        <v>NA</v>
      </c>
      <c r="P410" s="575"/>
      <c r="Q410" s="607"/>
      <c r="R410" s="607"/>
      <c r="S410" s="567" t="str">
        <f t="shared" si="48"/>
        <v>No hay ejecución</v>
      </c>
      <c r="T410" s="568" t="str">
        <f t="shared" si="49"/>
        <v>NA</v>
      </c>
      <c r="U410" s="575"/>
      <c r="V410" s="575"/>
      <c r="W410" s="575"/>
      <c r="X410" s="576"/>
      <c r="Y410" s="576" t="str">
        <f t="shared" si="50"/>
        <v>En riesgo cumplimiento</v>
      </c>
      <c r="Z410" s="575"/>
      <c r="AA410" s="575"/>
      <c r="AB410" s="575"/>
      <c r="AC410" s="575"/>
      <c r="AD410" s="575"/>
    </row>
    <row r="411" spans="1:30" ht="35.25" hidden="1" customHeight="1" thickTop="1" thickBot="1">
      <c r="A411" s="563">
        <v>24.1</v>
      </c>
      <c r="B411" s="564"/>
      <c r="C411" s="564"/>
      <c r="D411" s="564"/>
      <c r="E411" s="564"/>
      <c r="F411" s="594" t="s">
        <v>1384</v>
      </c>
      <c r="G411" s="595"/>
      <c r="H411" s="595"/>
      <c r="I411" s="567" t="str">
        <f t="shared" si="44"/>
        <v>No hay ejecución</v>
      </c>
      <c r="J411" s="568" t="str">
        <f t="shared" si="45"/>
        <v>NA</v>
      </c>
      <c r="K411" s="595"/>
      <c r="L411" s="575"/>
      <c r="M411" s="575"/>
      <c r="N411" s="567" t="str">
        <f t="shared" si="46"/>
        <v>No hay ejecución</v>
      </c>
      <c r="O411" s="568" t="str">
        <f t="shared" si="47"/>
        <v>NA</v>
      </c>
      <c r="P411" s="575"/>
      <c r="Q411" s="607"/>
      <c r="R411" s="607"/>
      <c r="S411" s="567" t="str">
        <f t="shared" si="48"/>
        <v>No hay ejecución</v>
      </c>
      <c r="T411" s="568" t="str">
        <f t="shared" si="49"/>
        <v>NA</v>
      </c>
      <c r="U411" s="575"/>
      <c r="V411" s="575"/>
      <c r="W411" s="575"/>
      <c r="X411" s="576"/>
      <c r="Y411" s="576" t="str">
        <f t="shared" si="50"/>
        <v>En riesgo cumplimiento</v>
      </c>
      <c r="Z411" s="575"/>
      <c r="AA411" s="575"/>
      <c r="AB411" s="575"/>
      <c r="AC411" s="575"/>
      <c r="AD411" s="575"/>
    </row>
    <row r="412" spans="1:30" ht="35.25" hidden="1" customHeight="1" thickTop="1" thickBot="1">
      <c r="A412" s="563">
        <v>24.1</v>
      </c>
      <c r="B412" s="564"/>
      <c r="C412" s="564"/>
      <c r="D412" s="564"/>
      <c r="E412" s="564"/>
      <c r="F412" s="594" t="s">
        <v>1384</v>
      </c>
      <c r="G412" s="595"/>
      <c r="H412" s="595"/>
      <c r="I412" s="567" t="str">
        <f t="shared" si="44"/>
        <v>No hay ejecución</v>
      </c>
      <c r="J412" s="568" t="str">
        <f t="shared" si="45"/>
        <v>NA</v>
      </c>
      <c r="K412" s="595"/>
      <c r="L412" s="575"/>
      <c r="M412" s="575"/>
      <c r="N412" s="567" t="str">
        <f t="shared" si="46"/>
        <v>No hay ejecución</v>
      </c>
      <c r="O412" s="568" t="str">
        <f t="shared" si="47"/>
        <v>NA</v>
      </c>
      <c r="P412" s="575"/>
      <c r="Q412" s="607"/>
      <c r="R412" s="607"/>
      <c r="S412" s="567" t="str">
        <f t="shared" si="48"/>
        <v>No hay ejecución</v>
      </c>
      <c r="T412" s="568" t="str">
        <f t="shared" si="49"/>
        <v>NA</v>
      </c>
      <c r="U412" s="575"/>
      <c r="V412" s="575"/>
      <c r="W412" s="575"/>
      <c r="X412" s="576"/>
      <c r="Y412" s="576" t="str">
        <f t="shared" si="50"/>
        <v>En riesgo cumplimiento</v>
      </c>
      <c r="Z412" s="575"/>
      <c r="AA412" s="575"/>
      <c r="AB412" s="575"/>
      <c r="AC412" s="575"/>
      <c r="AD412" s="575"/>
    </row>
    <row r="413" spans="1:30" ht="35.25" hidden="1" customHeight="1" thickTop="1" thickBot="1">
      <c r="A413" s="563">
        <v>24.1</v>
      </c>
      <c r="B413" s="564"/>
      <c r="C413" s="564"/>
      <c r="D413" s="564"/>
      <c r="E413" s="564"/>
      <c r="F413" s="594" t="s">
        <v>1384</v>
      </c>
      <c r="G413" s="595"/>
      <c r="H413" s="595"/>
      <c r="I413" s="567" t="str">
        <f t="shared" si="44"/>
        <v>No hay ejecución</v>
      </c>
      <c r="J413" s="568" t="str">
        <f t="shared" si="45"/>
        <v>NA</v>
      </c>
      <c r="K413" s="595"/>
      <c r="L413" s="575"/>
      <c r="M413" s="575"/>
      <c r="N413" s="567" t="str">
        <f t="shared" si="46"/>
        <v>No hay ejecución</v>
      </c>
      <c r="O413" s="568" t="str">
        <f t="shared" si="47"/>
        <v>NA</v>
      </c>
      <c r="P413" s="575"/>
      <c r="Q413" s="607"/>
      <c r="R413" s="607"/>
      <c r="S413" s="567" t="str">
        <f t="shared" si="48"/>
        <v>No hay ejecución</v>
      </c>
      <c r="T413" s="568" t="str">
        <f t="shared" si="49"/>
        <v>NA</v>
      </c>
      <c r="U413" s="575"/>
      <c r="V413" s="575"/>
      <c r="W413" s="575"/>
      <c r="X413" s="576"/>
      <c r="Y413" s="576" t="str">
        <f t="shared" si="50"/>
        <v>En riesgo cumplimiento</v>
      </c>
      <c r="Z413" s="575"/>
      <c r="AA413" s="575"/>
      <c r="AB413" s="575"/>
      <c r="AC413" s="575"/>
      <c r="AD413" s="575"/>
    </row>
    <row r="414" spans="1:30" ht="35.25" hidden="1" customHeight="1" thickTop="1" thickBot="1">
      <c r="A414" s="563">
        <v>24.1</v>
      </c>
      <c r="B414" s="564"/>
      <c r="C414" s="564"/>
      <c r="D414" s="564"/>
      <c r="E414" s="564"/>
      <c r="F414" s="594" t="s">
        <v>1384</v>
      </c>
      <c r="G414" s="595"/>
      <c r="H414" s="595"/>
      <c r="I414" s="567" t="str">
        <f t="shared" si="44"/>
        <v>No hay ejecución</v>
      </c>
      <c r="J414" s="568" t="str">
        <f t="shared" si="45"/>
        <v>NA</v>
      </c>
      <c r="K414" s="595"/>
      <c r="L414" s="575"/>
      <c r="M414" s="575"/>
      <c r="N414" s="567" t="str">
        <f t="shared" si="46"/>
        <v>No hay ejecución</v>
      </c>
      <c r="O414" s="568" t="str">
        <f t="shared" si="47"/>
        <v>NA</v>
      </c>
      <c r="P414" s="575"/>
      <c r="Q414" s="607"/>
      <c r="R414" s="607"/>
      <c r="S414" s="567" t="str">
        <f t="shared" si="48"/>
        <v>No hay ejecución</v>
      </c>
      <c r="T414" s="568" t="str">
        <f t="shared" si="49"/>
        <v>NA</v>
      </c>
      <c r="U414" s="575"/>
      <c r="V414" s="575"/>
      <c r="W414" s="575"/>
      <c r="X414" s="576"/>
      <c r="Y414" s="576" t="str">
        <f t="shared" si="50"/>
        <v>En riesgo cumplimiento</v>
      </c>
      <c r="Z414" s="575"/>
      <c r="AA414" s="575"/>
      <c r="AB414" s="575"/>
      <c r="AC414" s="575"/>
      <c r="AD414" s="575"/>
    </row>
    <row r="415" spans="1:30" ht="35.25" hidden="1" customHeight="1" thickTop="1" thickBot="1">
      <c r="A415" s="563">
        <v>25</v>
      </c>
      <c r="B415" s="564"/>
      <c r="C415" s="564"/>
      <c r="D415" s="564"/>
      <c r="E415" s="564"/>
      <c r="F415" s="565" t="s">
        <v>1385</v>
      </c>
      <c r="G415" s="569"/>
      <c r="H415" s="569"/>
      <c r="I415" s="567" t="str">
        <f t="shared" si="44"/>
        <v>No hay ejecución</v>
      </c>
      <c r="J415" s="568" t="str">
        <f t="shared" si="45"/>
        <v>NA</v>
      </c>
      <c r="K415" s="569"/>
      <c r="L415" s="575"/>
      <c r="M415" s="575"/>
      <c r="N415" s="567" t="str">
        <f t="shared" si="46"/>
        <v>No hay ejecución</v>
      </c>
      <c r="O415" s="568" t="str">
        <f t="shared" si="47"/>
        <v>NA</v>
      </c>
      <c r="P415" s="575"/>
      <c r="Q415" s="607"/>
      <c r="R415" s="607"/>
      <c r="S415" s="567" t="str">
        <f t="shared" si="48"/>
        <v>No hay ejecución</v>
      </c>
      <c r="T415" s="568" t="str">
        <f t="shared" si="49"/>
        <v>NA</v>
      </c>
      <c r="U415" s="575"/>
      <c r="V415" s="575"/>
      <c r="W415" s="575"/>
      <c r="X415" s="576"/>
      <c r="Y415" s="576" t="str">
        <f t="shared" si="50"/>
        <v>En riesgo cumplimiento</v>
      </c>
      <c r="Z415" s="575"/>
      <c r="AA415" s="575"/>
      <c r="AB415" s="575"/>
      <c r="AC415" s="575"/>
      <c r="AD415" s="575"/>
    </row>
    <row r="416" spans="1:30" ht="35.25" hidden="1" customHeight="1" thickTop="1" thickBot="1">
      <c r="A416" s="563">
        <v>25.1</v>
      </c>
      <c r="B416" s="564"/>
      <c r="C416" s="564"/>
      <c r="D416" s="564"/>
      <c r="E416" s="564"/>
      <c r="F416" s="594" t="s">
        <v>1385</v>
      </c>
      <c r="G416" s="595"/>
      <c r="H416" s="595"/>
      <c r="I416" s="567" t="str">
        <f t="shared" si="44"/>
        <v>No hay ejecución</v>
      </c>
      <c r="J416" s="568" t="str">
        <f t="shared" si="45"/>
        <v>NA</v>
      </c>
      <c r="K416" s="595"/>
      <c r="L416" s="575"/>
      <c r="M416" s="575"/>
      <c r="N416" s="567" t="str">
        <f t="shared" si="46"/>
        <v>No hay ejecución</v>
      </c>
      <c r="O416" s="568" t="str">
        <f t="shared" si="47"/>
        <v>NA</v>
      </c>
      <c r="P416" s="575"/>
      <c r="Q416" s="607"/>
      <c r="R416" s="607"/>
      <c r="S416" s="567" t="str">
        <f t="shared" si="48"/>
        <v>No hay ejecución</v>
      </c>
      <c r="T416" s="568" t="str">
        <f t="shared" si="49"/>
        <v>NA</v>
      </c>
      <c r="U416" s="575"/>
      <c r="V416" s="575"/>
      <c r="W416" s="575"/>
      <c r="X416" s="576"/>
      <c r="Y416" s="576" t="str">
        <f t="shared" si="50"/>
        <v>En riesgo cumplimiento</v>
      </c>
      <c r="Z416" s="575"/>
      <c r="AA416" s="575"/>
      <c r="AB416" s="575"/>
      <c r="AC416" s="575"/>
      <c r="AD416" s="575"/>
    </row>
    <row r="417" spans="1:30" ht="35.25" hidden="1" customHeight="1" thickTop="1" thickBot="1">
      <c r="A417" s="563">
        <v>25.1</v>
      </c>
      <c r="B417" s="564"/>
      <c r="C417" s="564"/>
      <c r="D417" s="564"/>
      <c r="E417" s="564"/>
      <c r="F417" s="594" t="s">
        <v>1385</v>
      </c>
      <c r="G417" s="595"/>
      <c r="H417" s="595"/>
      <c r="I417" s="567" t="str">
        <f t="shared" si="44"/>
        <v>No hay ejecución</v>
      </c>
      <c r="J417" s="568" t="str">
        <f t="shared" si="45"/>
        <v>NA</v>
      </c>
      <c r="K417" s="595"/>
      <c r="L417" s="575"/>
      <c r="M417" s="575"/>
      <c r="N417" s="567" t="str">
        <f t="shared" si="46"/>
        <v>No hay ejecución</v>
      </c>
      <c r="O417" s="568" t="str">
        <f t="shared" si="47"/>
        <v>NA</v>
      </c>
      <c r="P417" s="575"/>
      <c r="Q417" s="607"/>
      <c r="R417" s="607"/>
      <c r="S417" s="567" t="str">
        <f t="shared" si="48"/>
        <v>No hay ejecución</v>
      </c>
      <c r="T417" s="568" t="str">
        <f t="shared" si="49"/>
        <v>NA</v>
      </c>
      <c r="U417" s="575"/>
      <c r="V417" s="575"/>
      <c r="W417" s="575"/>
      <c r="X417" s="576"/>
      <c r="Y417" s="576" t="str">
        <f t="shared" si="50"/>
        <v>En riesgo cumplimiento</v>
      </c>
      <c r="Z417" s="575"/>
      <c r="AA417" s="575"/>
      <c r="AB417" s="575"/>
      <c r="AC417" s="575"/>
      <c r="AD417" s="575"/>
    </row>
    <row r="418" spans="1:30" ht="35.25" hidden="1" customHeight="1" thickTop="1" thickBot="1">
      <c r="A418" s="563">
        <v>25.1</v>
      </c>
      <c r="B418" s="564"/>
      <c r="C418" s="564"/>
      <c r="D418" s="564"/>
      <c r="E418" s="564"/>
      <c r="F418" s="594" t="s">
        <v>1385</v>
      </c>
      <c r="G418" s="595"/>
      <c r="H418" s="595"/>
      <c r="I418" s="567" t="str">
        <f t="shared" si="44"/>
        <v>No hay ejecución</v>
      </c>
      <c r="J418" s="568" t="str">
        <f t="shared" si="45"/>
        <v>NA</v>
      </c>
      <c r="K418" s="595"/>
      <c r="L418" s="575"/>
      <c r="M418" s="575"/>
      <c r="N418" s="567" t="str">
        <f t="shared" si="46"/>
        <v>No hay ejecución</v>
      </c>
      <c r="O418" s="568" t="str">
        <f t="shared" si="47"/>
        <v>NA</v>
      </c>
      <c r="P418" s="575"/>
      <c r="Q418" s="607"/>
      <c r="R418" s="607"/>
      <c r="S418" s="567" t="str">
        <f t="shared" si="48"/>
        <v>No hay ejecución</v>
      </c>
      <c r="T418" s="568" t="str">
        <f t="shared" si="49"/>
        <v>NA</v>
      </c>
      <c r="U418" s="575"/>
      <c r="V418" s="575"/>
      <c r="W418" s="575"/>
      <c r="X418" s="576"/>
      <c r="Y418" s="576" t="str">
        <f t="shared" si="50"/>
        <v>En riesgo cumplimiento</v>
      </c>
      <c r="Z418" s="575"/>
      <c r="AA418" s="575"/>
      <c r="AB418" s="575"/>
      <c r="AC418" s="575"/>
      <c r="AD418" s="575"/>
    </row>
    <row r="419" spans="1:30" ht="35.25" hidden="1" customHeight="1" thickTop="1" thickBot="1">
      <c r="A419" s="563">
        <v>25.1</v>
      </c>
      <c r="B419" s="564"/>
      <c r="C419" s="564"/>
      <c r="D419" s="564"/>
      <c r="E419" s="564"/>
      <c r="F419" s="594" t="s">
        <v>1385</v>
      </c>
      <c r="G419" s="595"/>
      <c r="H419" s="595"/>
      <c r="I419" s="567" t="str">
        <f t="shared" si="44"/>
        <v>No hay ejecución</v>
      </c>
      <c r="J419" s="568" t="str">
        <f t="shared" si="45"/>
        <v>NA</v>
      </c>
      <c r="K419" s="595"/>
      <c r="L419" s="575"/>
      <c r="M419" s="575"/>
      <c r="N419" s="567" t="str">
        <f t="shared" si="46"/>
        <v>No hay ejecución</v>
      </c>
      <c r="O419" s="568" t="str">
        <f t="shared" si="47"/>
        <v>NA</v>
      </c>
      <c r="P419" s="575"/>
      <c r="Q419" s="607"/>
      <c r="R419" s="607"/>
      <c r="S419" s="567" t="str">
        <f t="shared" si="48"/>
        <v>No hay ejecución</v>
      </c>
      <c r="T419" s="568" t="str">
        <f t="shared" si="49"/>
        <v>NA</v>
      </c>
      <c r="U419" s="575"/>
      <c r="V419" s="575"/>
      <c r="W419" s="575"/>
      <c r="X419" s="576"/>
      <c r="Y419" s="576" t="str">
        <f t="shared" si="50"/>
        <v>En riesgo cumplimiento</v>
      </c>
      <c r="Z419" s="575"/>
      <c r="AA419" s="575"/>
      <c r="AB419" s="575"/>
      <c r="AC419" s="575"/>
      <c r="AD419" s="575"/>
    </row>
    <row r="420" spans="1:30" ht="35.25" hidden="1" customHeight="1" thickTop="1" thickBot="1">
      <c r="A420" s="563">
        <v>25.1</v>
      </c>
      <c r="B420" s="564"/>
      <c r="C420" s="564"/>
      <c r="D420" s="564"/>
      <c r="E420" s="564"/>
      <c r="F420" s="594" t="s">
        <v>1385</v>
      </c>
      <c r="G420" s="595"/>
      <c r="H420" s="595"/>
      <c r="I420" s="567" t="str">
        <f t="shared" si="44"/>
        <v>No hay ejecución</v>
      </c>
      <c r="J420" s="568" t="str">
        <f t="shared" si="45"/>
        <v>NA</v>
      </c>
      <c r="K420" s="595"/>
      <c r="L420" s="575"/>
      <c r="M420" s="575"/>
      <c r="N420" s="567" t="str">
        <f t="shared" si="46"/>
        <v>No hay ejecución</v>
      </c>
      <c r="O420" s="568" t="str">
        <f t="shared" si="47"/>
        <v>NA</v>
      </c>
      <c r="P420" s="575"/>
      <c r="Q420" s="607"/>
      <c r="R420" s="607"/>
      <c r="S420" s="567" t="str">
        <f t="shared" si="48"/>
        <v>No hay ejecución</v>
      </c>
      <c r="T420" s="568" t="str">
        <f t="shared" si="49"/>
        <v>NA</v>
      </c>
      <c r="U420" s="575"/>
      <c r="V420" s="575"/>
      <c r="W420" s="575"/>
      <c r="X420" s="576"/>
      <c r="Y420" s="576" t="str">
        <f t="shared" si="50"/>
        <v>En riesgo cumplimiento</v>
      </c>
      <c r="Z420" s="575"/>
      <c r="AA420" s="575"/>
      <c r="AB420" s="575"/>
      <c r="AC420" s="575"/>
      <c r="AD420" s="575"/>
    </row>
    <row r="421" spans="1:30" ht="35.25" hidden="1" customHeight="1" thickTop="1" thickBot="1">
      <c r="A421" s="563">
        <v>25.2</v>
      </c>
      <c r="B421" s="564"/>
      <c r="C421" s="564"/>
      <c r="D421" s="564"/>
      <c r="E421" s="564"/>
      <c r="F421" s="594" t="s">
        <v>1386</v>
      </c>
      <c r="G421" s="595"/>
      <c r="H421" s="595"/>
      <c r="I421" s="567" t="str">
        <f t="shared" si="44"/>
        <v>No hay ejecución</v>
      </c>
      <c r="J421" s="568" t="str">
        <f t="shared" si="45"/>
        <v>NA</v>
      </c>
      <c r="K421" s="595"/>
      <c r="L421" s="575"/>
      <c r="M421" s="575"/>
      <c r="N421" s="567" t="str">
        <f t="shared" si="46"/>
        <v>No hay ejecución</v>
      </c>
      <c r="O421" s="568" t="str">
        <f t="shared" si="47"/>
        <v>NA</v>
      </c>
      <c r="P421" s="575"/>
      <c r="Q421" s="607"/>
      <c r="R421" s="607"/>
      <c r="S421" s="567" t="str">
        <f t="shared" si="48"/>
        <v>No hay ejecución</v>
      </c>
      <c r="T421" s="568" t="str">
        <f t="shared" si="49"/>
        <v>NA</v>
      </c>
      <c r="U421" s="575"/>
      <c r="V421" s="575"/>
      <c r="W421" s="575"/>
      <c r="X421" s="576"/>
      <c r="Y421" s="576" t="str">
        <f t="shared" si="50"/>
        <v>En riesgo cumplimiento</v>
      </c>
      <c r="Z421" s="575"/>
      <c r="AA421" s="575"/>
      <c r="AB421" s="575"/>
      <c r="AC421" s="575"/>
      <c r="AD421" s="575"/>
    </row>
    <row r="422" spans="1:30" ht="35.25" hidden="1" customHeight="1" thickTop="1" thickBot="1">
      <c r="A422" s="563">
        <v>25.3</v>
      </c>
      <c r="B422" s="564"/>
      <c r="C422" s="564"/>
      <c r="D422" s="564"/>
      <c r="E422" s="564"/>
      <c r="F422" s="594" t="s">
        <v>1387</v>
      </c>
      <c r="G422" s="595"/>
      <c r="H422" s="595"/>
      <c r="I422" s="567" t="str">
        <f t="shared" si="44"/>
        <v>No hay ejecución</v>
      </c>
      <c r="J422" s="568" t="str">
        <f t="shared" si="45"/>
        <v>NA</v>
      </c>
      <c r="K422" s="595"/>
      <c r="L422" s="575"/>
      <c r="M422" s="575"/>
      <c r="N422" s="567" t="str">
        <f t="shared" si="46"/>
        <v>No hay ejecución</v>
      </c>
      <c r="O422" s="568" t="str">
        <f t="shared" si="47"/>
        <v>NA</v>
      </c>
      <c r="P422" s="575"/>
      <c r="Q422" s="607">
        <v>0</v>
      </c>
      <c r="R422" s="607">
        <v>1</v>
      </c>
      <c r="S422" s="567" t="str">
        <f t="shared" si="48"/>
        <v>No hay Programación</v>
      </c>
      <c r="T422" s="568" t="str">
        <f t="shared" si="49"/>
        <v>De acuerdo con lo programado</v>
      </c>
      <c r="U422" s="575"/>
      <c r="V422" s="575"/>
      <c r="W422" s="575"/>
      <c r="X422" s="576"/>
      <c r="Y422" s="576" t="str">
        <f t="shared" si="50"/>
        <v>En riesgo cumplimiento</v>
      </c>
      <c r="Z422" s="575"/>
      <c r="AA422" s="575"/>
      <c r="AB422" s="575"/>
      <c r="AC422" s="575"/>
      <c r="AD422" s="575"/>
    </row>
    <row r="423" spans="1:30" ht="35.25" hidden="1" customHeight="1" thickTop="1" thickBot="1">
      <c r="A423" s="563">
        <v>25.3</v>
      </c>
      <c r="B423" s="564"/>
      <c r="C423" s="564"/>
      <c r="D423" s="564"/>
      <c r="E423" s="564"/>
      <c r="F423" s="594" t="s">
        <v>1387</v>
      </c>
      <c r="G423" s="595"/>
      <c r="H423" s="595"/>
      <c r="I423" s="567" t="str">
        <f t="shared" si="44"/>
        <v>No hay ejecución</v>
      </c>
      <c r="J423" s="568" t="str">
        <f t="shared" si="45"/>
        <v>NA</v>
      </c>
      <c r="K423" s="595"/>
      <c r="L423" s="575"/>
      <c r="M423" s="575"/>
      <c r="N423" s="567" t="str">
        <f t="shared" si="46"/>
        <v>No hay ejecución</v>
      </c>
      <c r="O423" s="568" t="str">
        <f t="shared" si="47"/>
        <v>NA</v>
      </c>
      <c r="P423" s="575"/>
      <c r="Q423" s="607">
        <v>0</v>
      </c>
      <c r="R423" s="607">
        <v>1</v>
      </c>
      <c r="S423" s="567" t="str">
        <f t="shared" si="48"/>
        <v>No hay Programación</v>
      </c>
      <c r="T423" s="568" t="str">
        <f t="shared" si="49"/>
        <v>De acuerdo con lo programado</v>
      </c>
      <c r="U423" s="575"/>
      <c r="V423" s="575"/>
      <c r="W423" s="575"/>
      <c r="X423" s="576"/>
      <c r="Y423" s="576" t="str">
        <f t="shared" si="50"/>
        <v>En riesgo cumplimiento</v>
      </c>
      <c r="Z423" s="575"/>
      <c r="AA423" s="575"/>
      <c r="AB423" s="575"/>
      <c r="AC423" s="575"/>
      <c r="AD423" s="575"/>
    </row>
    <row r="424" spans="1:30" ht="35.25" hidden="1" customHeight="1" thickTop="1" thickBot="1">
      <c r="A424" s="563">
        <v>25.3</v>
      </c>
      <c r="B424" s="564"/>
      <c r="C424" s="564"/>
      <c r="D424" s="564"/>
      <c r="E424" s="564"/>
      <c r="F424" s="594" t="s">
        <v>1387</v>
      </c>
      <c r="G424" s="595"/>
      <c r="H424" s="595"/>
      <c r="I424" s="567" t="str">
        <f t="shared" si="44"/>
        <v>No hay ejecución</v>
      </c>
      <c r="J424" s="568" t="str">
        <f t="shared" si="45"/>
        <v>NA</v>
      </c>
      <c r="K424" s="595"/>
      <c r="L424" s="575"/>
      <c r="M424" s="575"/>
      <c r="N424" s="567" t="str">
        <f t="shared" si="46"/>
        <v>No hay ejecución</v>
      </c>
      <c r="O424" s="568" t="str">
        <f t="shared" si="47"/>
        <v>NA</v>
      </c>
      <c r="P424" s="575"/>
      <c r="Q424" s="607"/>
      <c r="R424" s="607"/>
      <c r="S424" s="567" t="str">
        <f t="shared" si="48"/>
        <v>No hay ejecución</v>
      </c>
      <c r="T424" s="568" t="str">
        <f t="shared" si="49"/>
        <v>NA</v>
      </c>
      <c r="U424" s="575"/>
      <c r="V424" s="575"/>
      <c r="W424" s="575"/>
      <c r="X424" s="576"/>
      <c r="Y424" s="576" t="str">
        <f t="shared" si="50"/>
        <v>En riesgo cumplimiento</v>
      </c>
      <c r="Z424" s="575"/>
      <c r="AA424" s="575"/>
      <c r="AB424" s="575"/>
      <c r="AC424" s="575"/>
      <c r="AD424" s="575"/>
    </row>
    <row r="425" spans="1:30" ht="35.25" hidden="1" customHeight="1" thickTop="1" thickBot="1">
      <c r="A425" s="563">
        <v>26</v>
      </c>
      <c r="B425" s="564"/>
      <c r="C425" s="564"/>
      <c r="D425" s="564"/>
      <c r="E425" s="564"/>
      <c r="F425" s="596" t="s">
        <v>1388</v>
      </c>
      <c r="G425" s="631"/>
      <c r="H425" s="631"/>
      <c r="I425" s="567" t="str">
        <f t="shared" si="44"/>
        <v>No hay ejecución</v>
      </c>
      <c r="J425" s="568" t="str">
        <f t="shared" si="45"/>
        <v>NA</v>
      </c>
      <c r="K425" s="631"/>
      <c r="L425" s="575"/>
      <c r="M425" s="575"/>
      <c r="N425" s="567" t="str">
        <f t="shared" si="46"/>
        <v>No hay ejecución</v>
      </c>
      <c r="O425" s="568" t="str">
        <f t="shared" si="47"/>
        <v>NA</v>
      </c>
      <c r="P425" s="575"/>
      <c r="Q425" s="607"/>
      <c r="R425" s="607"/>
      <c r="S425" s="567" t="str">
        <f t="shared" si="48"/>
        <v>No hay ejecución</v>
      </c>
      <c r="T425" s="568" t="str">
        <f t="shared" si="49"/>
        <v>NA</v>
      </c>
      <c r="U425" s="575"/>
      <c r="V425" s="575"/>
      <c r="W425" s="575"/>
      <c r="X425" s="576"/>
      <c r="Y425" s="576" t="str">
        <f t="shared" si="50"/>
        <v>En riesgo cumplimiento</v>
      </c>
      <c r="Z425" s="575"/>
      <c r="AA425" s="575"/>
      <c r="AB425" s="575"/>
      <c r="AC425" s="575"/>
      <c r="AD425" s="575"/>
    </row>
    <row r="426" spans="1:30" ht="35.25" hidden="1" customHeight="1" thickTop="1" thickBot="1">
      <c r="A426" s="563">
        <v>26.1</v>
      </c>
      <c r="B426" s="564"/>
      <c r="C426" s="564"/>
      <c r="D426" s="564"/>
      <c r="E426" s="564"/>
      <c r="F426" s="599" t="s">
        <v>1389</v>
      </c>
      <c r="G426" s="632"/>
      <c r="H426" s="632"/>
      <c r="I426" s="567" t="str">
        <f t="shared" si="44"/>
        <v>No hay ejecución</v>
      </c>
      <c r="J426" s="568" t="str">
        <f t="shared" si="45"/>
        <v>NA</v>
      </c>
      <c r="K426" s="632"/>
      <c r="L426" s="575"/>
      <c r="M426" s="575"/>
      <c r="N426" s="567" t="str">
        <f t="shared" si="46"/>
        <v>No hay ejecución</v>
      </c>
      <c r="O426" s="568" t="str">
        <f t="shared" si="47"/>
        <v>NA</v>
      </c>
      <c r="P426" s="575"/>
      <c r="Q426" s="607"/>
      <c r="R426" s="607"/>
      <c r="S426" s="567" t="str">
        <f t="shared" si="48"/>
        <v>No hay ejecución</v>
      </c>
      <c r="T426" s="568" t="str">
        <f t="shared" si="49"/>
        <v>NA</v>
      </c>
      <c r="U426" s="575"/>
      <c r="V426" s="575"/>
      <c r="W426" s="575"/>
      <c r="X426" s="576"/>
      <c r="Y426" s="576" t="str">
        <f t="shared" si="50"/>
        <v>En riesgo cumplimiento</v>
      </c>
      <c r="Z426" s="575"/>
      <c r="AA426" s="575"/>
      <c r="AB426" s="575"/>
      <c r="AC426" s="575"/>
      <c r="AD426" s="575"/>
    </row>
    <row r="427" spans="1:30" ht="35.25" hidden="1" customHeight="1" thickTop="1" thickBot="1">
      <c r="A427" s="563">
        <v>26.2</v>
      </c>
      <c r="B427" s="564"/>
      <c r="C427" s="564"/>
      <c r="D427" s="564"/>
      <c r="E427" s="564"/>
      <c r="F427" s="599" t="s">
        <v>1390</v>
      </c>
      <c r="G427" s="632"/>
      <c r="H427" s="632"/>
      <c r="I427" s="567" t="str">
        <f t="shared" si="44"/>
        <v>No hay ejecución</v>
      </c>
      <c r="J427" s="568" t="str">
        <f t="shared" si="45"/>
        <v>NA</v>
      </c>
      <c r="K427" s="632"/>
      <c r="L427" s="575"/>
      <c r="M427" s="575"/>
      <c r="N427" s="567" t="str">
        <f t="shared" si="46"/>
        <v>No hay ejecución</v>
      </c>
      <c r="O427" s="568" t="str">
        <f t="shared" si="47"/>
        <v>NA</v>
      </c>
      <c r="P427" s="575"/>
      <c r="Q427" s="607"/>
      <c r="R427" s="607"/>
      <c r="S427" s="567" t="str">
        <f t="shared" si="48"/>
        <v>No hay ejecución</v>
      </c>
      <c r="T427" s="568" t="str">
        <f t="shared" si="49"/>
        <v>NA</v>
      </c>
      <c r="U427" s="575"/>
      <c r="V427" s="575"/>
      <c r="W427" s="575"/>
      <c r="X427" s="576"/>
      <c r="Y427" s="576" t="str">
        <f t="shared" si="50"/>
        <v>En riesgo cumplimiento</v>
      </c>
      <c r="Z427" s="575"/>
      <c r="AA427" s="575"/>
      <c r="AB427" s="575"/>
      <c r="AC427" s="575"/>
      <c r="AD427" s="575"/>
    </row>
    <row r="428" spans="1:30" ht="35.25" hidden="1" customHeight="1" thickTop="1" thickBot="1">
      <c r="A428" s="563">
        <v>26.3</v>
      </c>
      <c r="B428" s="564"/>
      <c r="C428" s="564"/>
      <c r="D428" s="564"/>
      <c r="E428" s="564"/>
      <c r="F428" s="599" t="s">
        <v>1391</v>
      </c>
      <c r="G428" s="632"/>
      <c r="H428" s="632"/>
      <c r="I428" s="567" t="str">
        <f t="shared" si="44"/>
        <v>No hay ejecución</v>
      </c>
      <c r="J428" s="568" t="str">
        <f t="shared" si="45"/>
        <v>NA</v>
      </c>
      <c r="K428" s="632"/>
      <c r="L428" s="575"/>
      <c r="M428" s="575"/>
      <c r="N428" s="567" t="str">
        <f t="shared" si="46"/>
        <v>No hay ejecución</v>
      </c>
      <c r="O428" s="568" t="str">
        <f t="shared" si="47"/>
        <v>NA</v>
      </c>
      <c r="P428" s="575"/>
      <c r="Q428" s="607"/>
      <c r="R428" s="607"/>
      <c r="S428" s="567" t="str">
        <f t="shared" si="48"/>
        <v>No hay ejecución</v>
      </c>
      <c r="T428" s="568" t="str">
        <f t="shared" si="49"/>
        <v>NA</v>
      </c>
      <c r="U428" s="575"/>
      <c r="V428" s="575"/>
      <c r="W428" s="575"/>
      <c r="X428" s="576"/>
      <c r="Y428" s="576" t="str">
        <f t="shared" si="50"/>
        <v>En riesgo cumplimiento</v>
      </c>
      <c r="Z428" s="575"/>
      <c r="AA428" s="575"/>
      <c r="AB428" s="575"/>
      <c r="AC428" s="575"/>
      <c r="AD428" s="575"/>
    </row>
    <row r="429" spans="1:30" ht="35.25" hidden="1" customHeight="1" thickTop="1" thickBot="1">
      <c r="A429" s="563">
        <v>26.4</v>
      </c>
      <c r="B429" s="564"/>
      <c r="C429" s="564"/>
      <c r="D429" s="564"/>
      <c r="E429" s="564"/>
      <c r="F429" s="599" t="s">
        <v>1392</v>
      </c>
      <c r="G429" s="632"/>
      <c r="H429" s="632"/>
      <c r="I429" s="567" t="str">
        <f t="shared" si="44"/>
        <v>No hay ejecución</v>
      </c>
      <c r="J429" s="568" t="str">
        <f t="shared" si="45"/>
        <v>NA</v>
      </c>
      <c r="K429" s="632"/>
      <c r="L429" s="575"/>
      <c r="M429" s="575"/>
      <c r="N429" s="567" t="str">
        <f t="shared" si="46"/>
        <v>No hay ejecución</v>
      </c>
      <c r="O429" s="568" t="str">
        <f t="shared" si="47"/>
        <v>NA</v>
      </c>
      <c r="P429" s="575"/>
      <c r="Q429" s="607"/>
      <c r="R429" s="607"/>
      <c r="S429" s="567" t="str">
        <f t="shared" si="48"/>
        <v>No hay ejecución</v>
      </c>
      <c r="T429" s="568" t="str">
        <f t="shared" si="49"/>
        <v>NA</v>
      </c>
      <c r="U429" s="575"/>
      <c r="V429" s="575"/>
      <c r="W429" s="575"/>
      <c r="X429" s="576"/>
      <c r="Y429" s="576" t="str">
        <f t="shared" si="50"/>
        <v>En riesgo cumplimiento</v>
      </c>
      <c r="Z429" s="575"/>
      <c r="AA429" s="575"/>
      <c r="AB429" s="575"/>
      <c r="AC429" s="575"/>
      <c r="AD429" s="575"/>
    </row>
    <row r="430" spans="1:30" ht="35.25" hidden="1" customHeight="1" thickTop="1" thickBot="1">
      <c r="A430" s="563">
        <v>26.5</v>
      </c>
      <c r="B430" s="564"/>
      <c r="C430" s="564"/>
      <c r="D430" s="564"/>
      <c r="E430" s="564"/>
      <c r="F430" s="599" t="s">
        <v>1393</v>
      </c>
      <c r="G430" s="632"/>
      <c r="H430" s="632"/>
      <c r="I430" s="567" t="str">
        <f t="shared" si="44"/>
        <v>No hay ejecución</v>
      </c>
      <c r="J430" s="568" t="str">
        <f t="shared" si="45"/>
        <v>NA</v>
      </c>
      <c r="K430" s="632"/>
      <c r="L430" s="575"/>
      <c r="M430" s="575"/>
      <c r="N430" s="567" t="str">
        <f t="shared" si="46"/>
        <v>No hay ejecución</v>
      </c>
      <c r="O430" s="568" t="str">
        <f t="shared" si="47"/>
        <v>NA</v>
      </c>
      <c r="P430" s="575"/>
      <c r="Q430" s="607"/>
      <c r="R430" s="607"/>
      <c r="S430" s="567" t="str">
        <f t="shared" si="48"/>
        <v>No hay ejecución</v>
      </c>
      <c r="T430" s="568" t="str">
        <f t="shared" si="49"/>
        <v>NA</v>
      </c>
      <c r="U430" s="575"/>
      <c r="V430" s="575"/>
      <c r="W430" s="575"/>
      <c r="X430" s="576"/>
      <c r="Y430" s="576" t="str">
        <f t="shared" si="50"/>
        <v>En riesgo cumplimiento</v>
      </c>
      <c r="Z430" s="575"/>
      <c r="AA430" s="575"/>
      <c r="AB430" s="575"/>
      <c r="AC430" s="575"/>
      <c r="AD430" s="575"/>
    </row>
    <row r="431" spans="1:30" ht="35.25" hidden="1" customHeight="1" thickTop="1" thickBot="1">
      <c r="A431" s="563">
        <v>26.6</v>
      </c>
      <c r="B431" s="564"/>
      <c r="C431" s="564"/>
      <c r="D431" s="564"/>
      <c r="E431" s="564"/>
      <c r="F431" s="599" t="s">
        <v>1394</v>
      </c>
      <c r="G431" s="632"/>
      <c r="H431" s="632"/>
      <c r="I431" s="567" t="str">
        <f t="shared" si="44"/>
        <v>No hay ejecución</v>
      </c>
      <c r="J431" s="568" t="str">
        <f t="shared" si="45"/>
        <v>NA</v>
      </c>
      <c r="K431" s="632"/>
      <c r="L431" s="575"/>
      <c r="M431" s="575"/>
      <c r="N431" s="567" t="str">
        <f t="shared" si="46"/>
        <v>No hay ejecución</v>
      </c>
      <c r="O431" s="568" t="str">
        <f t="shared" si="47"/>
        <v>NA</v>
      </c>
      <c r="P431" s="575"/>
      <c r="Q431" s="607"/>
      <c r="R431" s="607"/>
      <c r="S431" s="567" t="str">
        <f t="shared" si="48"/>
        <v>No hay ejecución</v>
      </c>
      <c r="T431" s="568" t="str">
        <f t="shared" si="49"/>
        <v>NA</v>
      </c>
      <c r="U431" s="575"/>
      <c r="V431" s="575"/>
      <c r="W431" s="575"/>
      <c r="X431" s="576"/>
      <c r="Y431" s="576" t="str">
        <f t="shared" si="50"/>
        <v>En riesgo cumplimiento</v>
      </c>
      <c r="Z431" s="575"/>
      <c r="AA431" s="575"/>
      <c r="AB431" s="575"/>
      <c r="AC431" s="575"/>
      <c r="AD431" s="575"/>
    </row>
    <row r="432" spans="1:30" ht="35.25" hidden="1" customHeight="1" thickTop="1" thickBot="1">
      <c r="A432" s="563">
        <v>26.7</v>
      </c>
      <c r="B432" s="564"/>
      <c r="C432" s="564"/>
      <c r="D432" s="564"/>
      <c r="E432" s="564"/>
      <c r="F432" s="599" t="s">
        <v>1395</v>
      </c>
      <c r="G432" s="632"/>
      <c r="H432" s="632"/>
      <c r="I432" s="567" t="str">
        <f t="shared" si="44"/>
        <v>No hay ejecución</v>
      </c>
      <c r="J432" s="568" t="str">
        <f t="shared" si="45"/>
        <v>NA</v>
      </c>
      <c r="K432" s="632"/>
      <c r="L432" s="575"/>
      <c r="M432" s="575"/>
      <c r="N432" s="567" t="str">
        <f t="shared" si="46"/>
        <v>No hay ejecución</v>
      </c>
      <c r="O432" s="568" t="str">
        <f t="shared" si="47"/>
        <v>NA</v>
      </c>
      <c r="P432" s="575"/>
      <c r="Q432" s="607"/>
      <c r="R432" s="607"/>
      <c r="S432" s="567" t="str">
        <f t="shared" si="48"/>
        <v>No hay ejecución</v>
      </c>
      <c r="T432" s="568" t="str">
        <f t="shared" si="49"/>
        <v>NA</v>
      </c>
      <c r="U432" s="575"/>
      <c r="V432" s="575"/>
      <c r="W432" s="575"/>
      <c r="X432" s="576"/>
      <c r="Y432" s="576" t="str">
        <f t="shared" si="50"/>
        <v>En riesgo cumplimiento</v>
      </c>
      <c r="Z432" s="575"/>
      <c r="AA432" s="575"/>
      <c r="AB432" s="575"/>
      <c r="AC432" s="575"/>
      <c r="AD432" s="575"/>
    </row>
    <row r="433" spans="1:30" ht="35.25" hidden="1" customHeight="1" thickTop="1" thickBot="1">
      <c r="A433" s="563">
        <v>26.8</v>
      </c>
      <c r="B433" s="564"/>
      <c r="C433" s="564"/>
      <c r="D433" s="564"/>
      <c r="E433" s="564"/>
      <c r="F433" s="599" t="s">
        <v>1396</v>
      </c>
      <c r="G433" s="632"/>
      <c r="H433" s="632"/>
      <c r="I433" s="567" t="str">
        <f t="shared" si="44"/>
        <v>No hay ejecución</v>
      </c>
      <c r="J433" s="568" t="str">
        <f t="shared" si="45"/>
        <v>NA</v>
      </c>
      <c r="K433" s="632"/>
      <c r="L433" s="575"/>
      <c r="M433" s="575"/>
      <c r="N433" s="567" t="str">
        <f t="shared" si="46"/>
        <v>No hay ejecución</v>
      </c>
      <c r="O433" s="568" t="str">
        <f t="shared" si="47"/>
        <v>NA</v>
      </c>
      <c r="P433" s="575"/>
      <c r="Q433" s="607"/>
      <c r="R433" s="607"/>
      <c r="S433" s="567" t="str">
        <f t="shared" si="48"/>
        <v>No hay ejecución</v>
      </c>
      <c r="T433" s="568" t="str">
        <f t="shared" si="49"/>
        <v>NA</v>
      </c>
      <c r="U433" s="575"/>
      <c r="V433" s="575"/>
      <c r="W433" s="575"/>
      <c r="X433" s="576"/>
      <c r="Y433" s="576" t="str">
        <f t="shared" si="50"/>
        <v>En riesgo cumplimiento</v>
      </c>
      <c r="Z433" s="575"/>
      <c r="AA433" s="575"/>
      <c r="AB433" s="575"/>
      <c r="AC433" s="575"/>
      <c r="AD433" s="575"/>
    </row>
    <row r="434" spans="1:30" ht="35.25" hidden="1" customHeight="1" thickTop="1" thickBot="1">
      <c r="A434" s="563">
        <v>26.9</v>
      </c>
      <c r="B434" s="564"/>
      <c r="C434" s="564"/>
      <c r="D434" s="564"/>
      <c r="E434" s="564"/>
      <c r="F434" s="599" t="s">
        <v>1397</v>
      </c>
      <c r="G434" s="632"/>
      <c r="H434" s="632"/>
      <c r="I434" s="567" t="str">
        <f t="shared" si="44"/>
        <v>No hay ejecución</v>
      </c>
      <c r="J434" s="568" t="str">
        <f t="shared" si="45"/>
        <v>NA</v>
      </c>
      <c r="K434" s="632"/>
      <c r="L434" s="575"/>
      <c r="M434" s="575"/>
      <c r="N434" s="567" t="str">
        <f t="shared" si="46"/>
        <v>No hay ejecución</v>
      </c>
      <c r="O434" s="568" t="str">
        <f t="shared" si="47"/>
        <v>NA</v>
      </c>
      <c r="P434" s="575"/>
      <c r="Q434" s="607"/>
      <c r="R434" s="607"/>
      <c r="S434" s="567" t="str">
        <f t="shared" si="48"/>
        <v>No hay ejecución</v>
      </c>
      <c r="T434" s="568" t="str">
        <f t="shared" si="49"/>
        <v>NA</v>
      </c>
      <c r="U434" s="575"/>
      <c r="V434" s="575"/>
      <c r="W434" s="575"/>
      <c r="X434" s="576"/>
      <c r="Y434" s="576" t="str">
        <f t="shared" si="50"/>
        <v>En riesgo cumplimiento</v>
      </c>
      <c r="Z434" s="575"/>
      <c r="AA434" s="575"/>
      <c r="AB434" s="575"/>
      <c r="AC434" s="575"/>
      <c r="AD434" s="575"/>
    </row>
    <row r="435" spans="1:30" ht="35.25" hidden="1" customHeight="1" thickTop="1" thickBot="1">
      <c r="A435" s="593">
        <v>26.1</v>
      </c>
      <c r="B435" s="564"/>
      <c r="C435" s="564"/>
      <c r="D435" s="564"/>
      <c r="E435" s="564"/>
      <c r="F435" s="599" t="s">
        <v>1398</v>
      </c>
      <c r="G435" s="632"/>
      <c r="H435" s="632"/>
      <c r="I435" s="567" t="str">
        <f t="shared" si="44"/>
        <v>No hay ejecución</v>
      </c>
      <c r="J435" s="568" t="str">
        <f t="shared" si="45"/>
        <v>NA</v>
      </c>
      <c r="K435" s="632"/>
      <c r="L435" s="575"/>
      <c r="M435" s="575"/>
      <c r="N435" s="567" t="str">
        <f t="shared" si="46"/>
        <v>No hay ejecución</v>
      </c>
      <c r="O435" s="568" t="str">
        <f t="shared" si="47"/>
        <v>NA</v>
      </c>
      <c r="P435" s="575"/>
      <c r="Q435" s="607"/>
      <c r="R435" s="607"/>
      <c r="S435" s="567" t="str">
        <f t="shared" si="48"/>
        <v>No hay ejecución</v>
      </c>
      <c r="T435" s="568" t="str">
        <f t="shared" si="49"/>
        <v>NA</v>
      </c>
      <c r="U435" s="575"/>
      <c r="V435" s="575"/>
      <c r="W435" s="575"/>
      <c r="X435" s="576"/>
      <c r="Y435" s="576" t="str">
        <f t="shared" si="50"/>
        <v>En riesgo cumplimiento</v>
      </c>
      <c r="Z435" s="575"/>
      <c r="AA435" s="575"/>
      <c r="AB435" s="575"/>
      <c r="AC435" s="575"/>
      <c r="AD435" s="575"/>
    </row>
    <row r="436" spans="1:30" ht="35.25" hidden="1" customHeight="1" thickTop="1" thickBot="1">
      <c r="A436" s="563">
        <v>26.11</v>
      </c>
      <c r="B436" s="564"/>
      <c r="C436" s="564"/>
      <c r="D436" s="564"/>
      <c r="E436" s="564"/>
      <c r="F436" s="599" t="s">
        <v>1399</v>
      </c>
      <c r="G436" s="632"/>
      <c r="H436" s="632"/>
      <c r="I436" s="567" t="str">
        <f t="shared" si="44"/>
        <v>No hay ejecución</v>
      </c>
      <c r="J436" s="568" t="str">
        <f t="shared" si="45"/>
        <v>NA</v>
      </c>
      <c r="K436" s="632"/>
      <c r="L436" s="575"/>
      <c r="M436" s="575"/>
      <c r="N436" s="567" t="str">
        <f t="shared" si="46"/>
        <v>No hay ejecución</v>
      </c>
      <c r="O436" s="568" t="str">
        <f t="shared" si="47"/>
        <v>NA</v>
      </c>
      <c r="P436" s="575"/>
      <c r="Q436" s="607"/>
      <c r="R436" s="607"/>
      <c r="S436" s="567" t="str">
        <f t="shared" si="48"/>
        <v>No hay ejecución</v>
      </c>
      <c r="T436" s="568" t="str">
        <f t="shared" si="49"/>
        <v>NA</v>
      </c>
      <c r="U436" s="575"/>
      <c r="V436" s="575"/>
      <c r="W436" s="575"/>
      <c r="X436" s="576"/>
      <c r="Y436" s="576" t="str">
        <f t="shared" si="50"/>
        <v>En riesgo cumplimiento</v>
      </c>
      <c r="Z436" s="575"/>
      <c r="AA436" s="575"/>
      <c r="AB436" s="575"/>
      <c r="AC436" s="575"/>
      <c r="AD436" s="575"/>
    </row>
    <row r="437" spans="1:30" ht="35.25" customHeight="1" thickTop="1" thickBot="1">
      <c r="A437" s="563">
        <v>26.12</v>
      </c>
      <c r="B437" s="564"/>
      <c r="C437" s="564"/>
      <c r="D437" s="564"/>
      <c r="E437" s="564"/>
      <c r="F437" s="599" t="s">
        <v>1400</v>
      </c>
      <c r="G437" s="632"/>
      <c r="H437" s="632"/>
      <c r="I437" s="567" t="str">
        <f t="shared" si="44"/>
        <v>No hay ejecución</v>
      </c>
      <c r="J437" s="568" t="str">
        <f t="shared" si="45"/>
        <v>NA</v>
      </c>
      <c r="K437" s="632"/>
      <c r="L437" s="575"/>
      <c r="M437" s="575"/>
      <c r="N437" s="567" t="str">
        <f t="shared" si="46"/>
        <v>No hay ejecución</v>
      </c>
      <c r="O437" s="568" t="str">
        <f t="shared" si="47"/>
        <v>NA</v>
      </c>
      <c r="P437" s="575"/>
      <c r="Q437" s="607"/>
      <c r="R437" s="607"/>
      <c r="S437" s="567" t="str">
        <f t="shared" si="48"/>
        <v>No hay ejecución</v>
      </c>
      <c r="T437" s="568" t="str">
        <f t="shared" si="49"/>
        <v>NA</v>
      </c>
      <c r="U437" s="575"/>
      <c r="V437" s="575">
        <v>0</v>
      </c>
      <c r="W437" s="575">
        <v>1</v>
      </c>
      <c r="X437" s="756" t="str">
        <f>IF(W437="","No hay ejecución",IF(AND(V437=0),"No hay Programación", W437/V437))</f>
        <v>No hay Programación</v>
      </c>
      <c r="Y437" s="576" t="str">
        <f t="shared" si="50"/>
        <v>De acuerdo con lo programado</v>
      </c>
      <c r="Z437" s="575"/>
      <c r="AA437" s="575"/>
      <c r="AB437" s="575"/>
      <c r="AC437" s="575"/>
      <c r="AD437" s="575"/>
    </row>
    <row r="438" spans="1:30" ht="35.25" hidden="1" customHeight="1" thickTop="1" thickBot="1">
      <c r="A438" s="563">
        <v>26.13</v>
      </c>
      <c r="B438" s="564"/>
      <c r="C438" s="564"/>
      <c r="D438" s="564"/>
      <c r="E438" s="564"/>
      <c r="F438" s="599" t="s">
        <v>1401</v>
      </c>
      <c r="G438" s="632"/>
      <c r="H438" s="632"/>
      <c r="I438" s="567" t="str">
        <f t="shared" si="44"/>
        <v>No hay ejecución</v>
      </c>
      <c r="J438" s="568" t="str">
        <f t="shared" si="45"/>
        <v>NA</v>
      </c>
      <c r="K438" s="632"/>
      <c r="L438" s="575"/>
      <c r="M438" s="575"/>
      <c r="N438" s="567" t="str">
        <f t="shared" si="46"/>
        <v>No hay ejecución</v>
      </c>
      <c r="O438" s="568" t="str">
        <f t="shared" si="47"/>
        <v>NA</v>
      </c>
      <c r="P438" s="575"/>
      <c r="Q438" s="607">
        <v>0</v>
      </c>
      <c r="R438" s="607">
        <v>3</v>
      </c>
      <c r="S438" s="567" t="str">
        <f t="shared" si="48"/>
        <v>No hay Programación</v>
      </c>
      <c r="T438" s="568" t="str">
        <f t="shared" si="49"/>
        <v>De acuerdo con lo programado</v>
      </c>
      <c r="U438" s="575"/>
      <c r="V438" s="575"/>
      <c r="W438" s="575"/>
      <c r="X438" s="576"/>
      <c r="Y438" s="576" t="str">
        <f t="shared" si="50"/>
        <v>En riesgo cumplimiento</v>
      </c>
      <c r="Z438" s="575"/>
      <c r="AA438" s="575"/>
      <c r="AB438" s="575"/>
      <c r="AC438" s="575"/>
      <c r="AD438" s="575"/>
    </row>
    <row r="439" spans="1:30" ht="35.25" hidden="1" customHeight="1" thickTop="1" thickBot="1">
      <c r="A439" s="563">
        <v>26.14</v>
      </c>
      <c r="B439" s="564"/>
      <c r="C439" s="564"/>
      <c r="D439" s="564"/>
      <c r="E439" s="564"/>
      <c r="F439" s="599" t="s">
        <v>1402</v>
      </c>
      <c r="G439" s="632"/>
      <c r="H439" s="632"/>
      <c r="I439" s="567" t="str">
        <f t="shared" si="44"/>
        <v>No hay ejecución</v>
      </c>
      <c r="J439" s="568" t="str">
        <f t="shared" si="45"/>
        <v>NA</v>
      </c>
      <c r="K439" s="632"/>
      <c r="L439" s="575"/>
      <c r="M439" s="575"/>
      <c r="N439" s="567" t="str">
        <f t="shared" si="46"/>
        <v>No hay ejecución</v>
      </c>
      <c r="O439" s="568" t="str">
        <f t="shared" si="47"/>
        <v>NA</v>
      </c>
      <c r="P439" s="575"/>
      <c r="Q439" s="607"/>
      <c r="R439" s="607"/>
      <c r="S439" s="567" t="str">
        <f t="shared" si="48"/>
        <v>No hay ejecución</v>
      </c>
      <c r="T439" s="568" t="str">
        <f t="shared" si="49"/>
        <v>NA</v>
      </c>
      <c r="U439" s="575"/>
      <c r="V439" s="575"/>
      <c r="W439" s="575"/>
      <c r="X439" s="576"/>
      <c r="Y439" s="576" t="str">
        <f t="shared" si="50"/>
        <v>En riesgo cumplimiento</v>
      </c>
      <c r="Z439" s="575"/>
      <c r="AA439" s="575"/>
      <c r="AB439" s="575"/>
      <c r="AC439" s="575"/>
      <c r="AD439" s="575"/>
    </row>
    <row r="440" spans="1:30" ht="35.25" customHeight="1" thickTop="1" thickBot="1">
      <c r="A440" s="563">
        <v>26.15</v>
      </c>
      <c r="B440" s="564"/>
      <c r="C440" s="564"/>
      <c r="D440" s="564"/>
      <c r="E440" s="564"/>
      <c r="F440" s="599" t="s">
        <v>1403</v>
      </c>
      <c r="G440" s="632">
        <v>1</v>
      </c>
      <c r="H440" s="632">
        <v>1</v>
      </c>
      <c r="I440" s="567">
        <f t="shared" si="44"/>
        <v>1</v>
      </c>
      <c r="J440" s="568" t="str">
        <f t="shared" si="45"/>
        <v>De acuerdo con lo programado</v>
      </c>
      <c r="K440" s="632"/>
      <c r="L440" s="575">
        <v>1</v>
      </c>
      <c r="M440" s="575">
        <v>1</v>
      </c>
      <c r="N440" s="567">
        <f t="shared" si="46"/>
        <v>1</v>
      </c>
      <c r="O440" s="568" t="str">
        <f t="shared" si="47"/>
        <v>De acuerdo con lo programado</v>
      </c>
      <c r="P440" s="575"/>
      <c r="Q440" s="607"/>
      <c r="R440" s="607"/>
      <c r="S440" s="567" t="str">
        <f t="shared" si="48"/>
        <v>No hay ejecución</v>
      </c>
      <c r="T440" s="568" t="str">
        <f t="shared" si="49"/>
        <v>NA</v>
      </c>
      <c r="U440" s="575"/>
      <c r="V440" s="575">
        <v>0</v>
      </c>
      <c r="W440" s="575">
        <v>1</v>
      </c>
      <c r="X440" s="756" t="str">
        <f>IF(W440="","No hay ejecución",IF(AND(V440=0),"No hay Programación", W440/V440))</f>
        <v>No hay Programación</v>
      </c>
      <c r="Y440" s="576" t="str">
        <f t="shared" si="50"/>
        <v>De acuerdo con lo programado</v>
      </c>
      <c r="Z440" s="575"/>
      <c r="AA440" s="575"/>
      <c r="AB440" s="575"/>
      <c r="AC440" s="575"/>
      <c r="AD440" s="575"/>
    </row>
    <row r="441" spans="1:30" ht="35.25" hidden="1" customHeight="1" thickTop="1" thickBot="1">
      <c r="A441" s="563">
        <v>26.16</v>
      </c>
      <c r="B441" s="564"/>
      <c r="C441" s="564"/>
      <c r="D441" s="564"/>
      <c r="E441" s="564"/>
      <c r="F441" s="599" t="s">
        <v>1404</v>
      </c>
      <c r="G441" s="632"/>
      <c r="H441" s="632"/>
      <c r="I441" s="567" t="str">
        <f t="shared" si="44"/>
        <v>No hay ejecución</v>
      </c>
      <c r="J441" s="568" t="str">
        <f t="shared" si="45"/>
        <v>NA</v>
      </c>
      <c r="K441" s="632"/>
      <c r="L441" s="575"/>
      <c r="M441" s="575"/>
      <c r="N441" s="567" t="str">
        <f t="shared" si="46"/>
        <v>No hay ejecución</v>
      </c>
      <c r="O441" s="568" t="str">
        <f t="shared" si="47"/>
        <v>NA</v>
      </c>
      <c r="P441" s="575"/>
      <c r="Q441" s="607">
        <v>0</v>
      </c>
      <c r="R441" s="607">
        <v>3</v>
      </c>
      <c r="S441" s="567" t="str">
        <f t="shared" si="48"/>
        <v>No hay Programación</v>
      </c>
      <c r="T441" s="568" t="str">
        <f t="shared" si="49"/>
        <v>De acuerdo con lo programado</v>
      </c>
      <c r="U441" s="575"/>
      <c r="V441" s="575"/>
      <c r="W441" s="575"/>
      <c r="X441" s="576"/>
      <c r="Y441" s="576" t="str">
        <f t="shared" si="50"/>
        <v>En riesgo cumplimiento</v>
      </c>
      <c r="Z441" s="575"/>
      <c r="AA441" s="575"/>
      <c r="AB441" s="575"/>
      <c r="AC441" s="575"/>
      <c r="AD441" s="575"/>
    </row>
    <row r="442" spans="1:30" ht="35.25" customHeight="1" thickTop="1" thickBot="1">
      <c r="A442" s="563">
        <v>26.17</v>
      </c>
      <c r="B442" s="564"/>
      <c r="C442" s="564"/>
      <c r="D442" s="564"/>
      <c r="E442" s="564"/>
      <c r="F442" s="599" t="s">
        <v>1405</v>
      </c>
      <c r="G442" s="632"/>
      <c r="H442" s="632"/>
      <c r="I442" s="567" t="str">
        <f t="shared" si="44"/>
        <v>No hay ejecución</v>
      </c>
      <c r="J442" s="568" t="str">
        <f t="shared" si="45"/>
        <v>NA</v>
      </c>
      <c r="K442" s="632"/>
      <c r="L442" s="575"/>
      <c r="M442" s="575"/>
      <c r="N442" s="567" t="str">
        <f t="shared" si="46"/>
        <v>No hay ejecución</v>
      </c>
      <c r="O442" s="568" t="str">
        <f t="shared" si="47"/>
        <v>NA</v>
      </c>
      <c r="P442" s="575"/>
      <c r="Q442" s="607"/>
      <c r="R442" s="607"/>
      <c r="S442" s="567" t="str">
        <f t="shared" si="48"/>
        <v>No hay ejecución</v>
      </c>
      <c r="T442" s="568" t="str">
        <f t="shared" si="49"/>
        <v>NA</v>
      </c>
      <c r="U442" s="575"/>
      <c r="V442" s="575">
        <v>0</v>
      </c>
      <c r="W442" s="575">
        <v>20</v>
      </c>
      <c r="X442" s="756" t="str">
        <f>IF(W442="","No hay ejecución",IF(AND(V442=0),"No hay Programación", W442/V442))</f>
        <v>No hay Programación</v>
      </c>
      <c r="Y442" s="576" t="str">
        <f t="shared" si="50"/>
        <v>De acuerdo con lo programado</v>
      </c>
      <c r="Z442" s="575"/>
      <c r="AA442" s="575"/>
      <c r="AB442" s="575"/>
      <c r="AC442" s="575"/>
      <c r="AD442" s="575"/>
    </row>
    <row r="443" spans="1:30" ht="35.25" hidden="1" customHeight="1" thickTop="1" thickBot="1">
      <c r="A443" s="563">
        <v>26.18</v>
      </c>
      <c r="B443" s="564"/>
      <c r="C443" s="564"/>
      <c r="D443" s="564"/>
      <c r="E443" s="564"/>
      <c r="F443" s="599" t="s">
        <v>1406</v>
      </c>
      <c r="G443" s="632"/>
      <c r="H443" s="632"/>
      <c r="I443" s="567" t="str">
        <f t="shared" si="44"/>
        <v>No hay ejecución</v>
      </c>
      <c r="J443" s="568" t="str">
        <f t="shared" si="45"/>
        <v>NA</v>
      </c>
      <c r="K443" s="632"/>
      <c r="L443" s="575"/>
      <c r="M443" s="575"/>
      <c r="N443" s="567" t="str">
        <f t="shared" si="46"/>
        <v>No hay ejecución</v>
      </c>
      <c r="O443" s="568" t="str">
        <f t="shared" si="47"/>
        <v>NA</v>
      </c>
      <c r="P443" s="575"/>
      <c r="Q443" s="607"/>
      <c r="R443" s="607"/>
      <c r="S443" s="567" t="str">
        <f t="shared" si="48"/>
        <v>No hay ejecución</v>
      </c>
      <c r="T443" s="568" t="str">
        <f t="shared" si="49"/>
        <v>NA</v>
      </c>
      <c r="U443" s="575"/>
      <c r="V443" s="575"/>
      <c r="W443" s="575"/>
      <c r="X443" s="576"/>
      <c r="Y443" s="576" t="str">
        <f t="shared" si="50"/>
        <v>En riesgo cumplimiento</v>
      </c>
      <c r="Z443" s="575"/>
      <c r="AA443" s="575"/>
      <c r="AB443" s="575"/>
      <c r="AC443" s="575"/>
      <c r="AD443" s="575"/>
    </row>
    <row r="444" spans="1:30" ht="56.25" customHeight="1" thickTop="1" thickBot="1">
      <c r="A444" s="563">
        <v>26.19</v>
      </c>
      <c r="B444" s="564"/>
      <c r="C444" s="564"/>
      <c r="D444" s="564"/>
      <c r="E444" s="564"/>
      <c r="F444" s="599" t="s">
        <v>1407</v>
      </c>
      <c r="G444" s="632"/>
      <c r="H444" s="632"/>
      <c r="I444" s="567" t="str">
        <f t="shared" si="44"/>
        <v>No hay ejecución</v>
      </c>
      <c r="J444" s="568" t="str">
        <f t="shared" si="45"/>
        <v>NA</v>
      </c>
      <c r="K444" s="632"/>
      <c r="L444" s="575"/>
      <c r="M444" s="575"/>
      <c r="N444" s="567" t="str">
        <f t="shared" si="46"/>
        <v>No hay ejecución</v>
      </c>
      <c r="O444" s="568" t="str">
        <f t="shared" si="47"/>
        <v>NA</v>
      </c>
      <c r="P444" s="575"/>
      <c r="Q444" s="607"/>
      <c r="R444" s="607"/>
      <c r="S444" s="567" t="str">
        <f t="shared" si="48"/>
        <v>No hay ejecución</v>
      </c>
      <c r="T444" s="568" t="str">
        <f t="shared" si="49"/>
        <v>NA</v>
      </c>
      <c r="U444" s="575"/>
      <c r="V444" s="575">
        <v>1</v>
      </c>
      <c r="W444" s="575">
        <v>1</v>
      </c>
      <c r="X444" s="756">
        <f>IF(W444="","No hay ejecución",IF(AND(V444=0),"No hay Programación", W444/V444))</f>
        <v>1</v>
      </c>
      <c r="Y444" s="576" t="str">
        <f t="shared" si="50"/>
        <v>De acuerdo con lo programado</v>
      </c>
      <c r="Z444" s="575"/>
      <c r="AA444" s="575"/>
      <c r="AB444" s="575"/>
      <c r="AC444" s="575"/>
      <c r="AD444" s="575"/>
    </row>
    <row r="445" spans="1:30" ht="35.25" hidden="1" customHeight="1" thickTop="1" thickBot="1">
      <c r="A445" s="593">
        <v>26.2</v>
      </c>
      <c r="B445" s="564"/>
      <c r="C445" s="564"/>
      <c r="D445" s="564"/>
      <c r="E445" s="564"/>
      <c r="F445" s="599" t="s">
        <v>1408</v>
      </c>
      <c r="G445" s="632"/>
      <c r="H445" s="632"/>
      <c r="I445" s="567" t="str">
        <f t="shared" si="44"/>
        <v>No hay ejecución</v>
      </c>
      <c r="J445" s="568" t="str">
        <f t="shared" si="45"/>
        <v>NA</v>
      </c>
      <c r="K445" s="632"/>
      <c r="L445" s="575"/>
      <c r="M445" s="575"/>
      <c r="N445" s="567" t="str">
        <f t="shared" si="46"/>
        <v>No hay ejecución</v>
      </c>
      <c r="O445" s="568" t="str">
        <f t="shared" si="47"/>
        <v>NA</v>
      </c>
      <c r="P445" s="575"/>
      <c r="Q445" s="607"/>
      <c r="R445" s="607"/>
      <c r="S445" s="567" t="str">
        <f t="shared" si="48"/>
        <v>No hay ejecución</v>
      </c>
      <c r="T445" s="568" t="str">
        <f t="shared" si="49"/>
        <v>NA</v>
      </c>
      <c r="U445" s="575"/>
      <c r="V445" s="575"/>
      <c r="W445" s="575"/>
      <c r="X445" s="576"/>
      <c r="Y445" s="576" t="str">
        <f t="shared" si="50"/>
        <v>En riesgo cumplimiento</v>
      </c>
      <c r="Z445" s="575"/>
      <c r="AA445" s="575"/>
      <c r="AB445" s="575"/>
      <c r="AC445" s="575"/>
      <c r="AD445" s="575"/>
    </row>
    <row r="446" spans="1:30" ht="35.25" customHeight="1" thickTop="1" thickBot="1">
      <c r="A446" s="563">
        <v>26.21</v>
      </c>
      <c r="B446" s="564"/>
      <c r="C446" s="564"/>
      <c r="D446" s="564"/>
      <c r="E446" s="564"/>
      <c r="F446" s="599" t="s">
        <v>1409</v>
      </c>
      <c r="G446" s="632"/>
      <c r="H446" s="632"/>
      <c r="I446" s="567" t="str">
        <f t="shared" si="44"/>
        <v>No hay ejecución</v>
      </c>
      <c r="J446" s="568" t="str">
        <f t="shared" si="45"/>
        <v>NA</v>
      </c>
      <c r="K446" s="632"/>
      <c r="L446" s="575"/>
      <c r="M446" s="575"/>
      <c r="N446" s="567" t="str">
        <f t="shared" si="46"/>
        <v>No hay ejecución</v>
      </c>
      <c r="O446" s="568" t="str">
        <f t="shared" si="47"/>
        <v>NA</v>
      </c>
      <c r="P446" s="575"/>
      <c r="Q446" s="607"/>
      <c r="R446" s="607"/>
      <c r="S446" s="567" t="str">
        <f t="shared" si="48"/>
        <v>No hay ejecución</v>
      </c>
      <c r="T446" s="568" t="str">
        <f t="shared" si="49"/>
        <v>NA</v>
      </c>
      <c r="U446" s="575"/>
      <c r="V446" s="575">
        <v>1</v>
      </c>
      <c r="W446" s="575">
        <v>1</v>
      </c>
      <c r="X446" s="756">
        <f>IF(W446="","No hay ejecución",IF(AND(V446=0),"No hay Programación", W446/V446))</f>
        <v>1</v>
      </c>
      <c r="Y446" s="576" t="str">
        <f t="shared" si="50"/>
        <v>De acuerdo con lo programado</v>
      </c>
      <c r="Z446" s="575"/>
      <c r="AA446" s="575"/>
      <c r="AB446" s="575"/>
      <c r="AC446" s="575"/>
      <c r="AD446" s="575"/>
    </row>
    <row r="447" spans="1:30" ht="35.25" customHeight="1" thickTop="1">
      <c r="F447" s="633"/>
      <c r="G447" s="633"/>
      <c r="H447" s="633"/>
      <c r="I447" s="633"/>
      <c r="J447" s="633"/>
      <c r="K447" s="633"/>
      <c r="Q447" s="607"/>
      <c r="R447" s="607"/>
    </row>
    <row r="448" spans="1:30" ht="35.25" customHeight="1">
      <c r="F448" s="633"/>
      <c r="G448" s="633"/>
      <c r="H448" s="633"/>
      <c r="I448" s="633"/>
      <c r="J448" s="633"/>
      <c r="K448" s="633"/>
    </row>
    <row r="449" spans="6:11" ht="35.25" customHeight="1">
      <c r="F449" s="633"/>
      <c r="G449" s="633"/>
      <c r="H449" s="633"/>
      <c r="I449" s="633"/>
      <c r="J449" s="633"/>
      <c r="K449" s="633"/>
    </row>
    <row r="450" spans="6:11" ht="35.25" customHeight="1">
      <c r="F450" s="633"/>
      <c r="G450" s="633"/>
      <c r="H450" s="633"/>
      <c r="I450" s="633"/>
      <c r="J450" s="633"/>
      <c r="K450" s="633"/>
    </row>
    <row r="451" spans="6:11" ht="35.25" customHeight="1">
      <c r="F451" s="633"/>
      <c r="G451" s="633"/>
      <c r="H451" s="633"/>
      <c r="I451" s="633"/>
      <c r="J451" s="633"/>
      <c r="K451" s="633"/>
    </row>
    <row r="452" spans="6:11" ht="35.25" customHeight="1">
      <c r="F452" s="633"/>
      <c r="G452" s="633"/>
      <c r="H452" s="633"/>
      <c r="I452" s="633"/>
      <c r="J452" s="633"/>
      <c r="K452" s="633"/>
    </row>
    <row r="453" spans="6:11" ht="35.25" customHeight="1">
      <c r="F453" s="633"/>
      <c r="G453" s="633"/>
      <c r="H453" s="633"/>
      <c r="I453" s="633"/>
      <c r="J453" s="633"/>
      <c r="K453" s="633"/>
    </row>
    <row r="454" spans="6:11" ht="35.25" customHeight="1">
      <c r="F454" s="633"/>
      <c r="G454" s="633"/>
      <c r="H454" s="633"/>
      <c r="I454" s="633"/>
      <c r="J454" s="633"/>
      <c r="K454" s="633"/>
    </row>
    <row r="455" spans="6:11" ht="35.25" customHeight="1">
      <c r="F455" s="633"/>
      <c r="G455" s="633"/>
      <c r="H455" s="633"/>
      <c r="I455" s="633"/>
      <c r="J455" s="633"/>
      <c r="K455" s="633"/>
    </row>
    <row r="456" spans="6:11" ht="35.25" customHeight="1">
      <c r="F456" s="633"/>
      <c r="G456" s="633"/>
      <c r="H456" s="633"/>
      <c r="I456" s="633"/>
      <c r="J456" s="633"/>
      <c r="K456" s="633"/>
    </row>
    <row r="457" spans="6:11" ht="35.25" customHeight="1">
      <c r="F457" s="633"/>
      <c r="G457" s="633"/>
      <c r="H457" s="633"/>
      <c r="I457" s="633"/>
      <c r="J457" s="633"/>
      <c r="K457" s="633"/>
    </row>
    <row r="458" spans="6:11" ht="35.25" customHeight="1">
      <c r="F458" s="633"/>
      <c r="G458" s="633"/>
      <c r="H458" s="633"/>
      <c r="I458" s="633"/>
      <c r="J458" s="633"/>
      <c r="K458" s="633"/>
    </row>
  </sheetData>
  <autoFilter ref="V12:Y446" xr:uid="{BA456A83-414C-4F77-9800-BCE039980F78}">
    <filterColumn colId="0">
      <customFilters>
        <customFilter operator="notEqual" val=" "/>
      </customFilters>
    </filterColumn>
  </autoFilter>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7F20F-C339-42CF-8F6F-17EE2ABCF8A2}">
  <sheetPr>
    <tabColor theme="0"/>
  </sheetPr>
  <dimension ref="A1:AQ422"/>
  <sheetViews>
    <sheetView topLeftCell="A9" zoomScale="80" zoomScaleNormal="80" workbookViewId="0">
      <selection activeCell="AL25" sqref="AL25"/>
    </sheetView>
  </sheetViews>
  <sheetFormatPr baseColWidth="10" defaultColWidth="11.44140625" defaultRowHeight="35.25" customHeight="1"/>
  <cols>
    <col min="1" max="1" width="10.21875" style="524" customWidth="1"/>
    <col min="2" max="5" width="6.77734375" style="524" hidden="1" customWidth="1"/>
    <col min="6" max="6" width="53.77734375" style="603" customWidth="1"/>
    <col min="7" max="7" width="25.21875" style="603" hidden="1" customWidth="1"/>
    <col min="8" max="9" width="27.21875" style="603" hidden="1" customWidth="1"/>
    <col min="10" max="10" width="23.77734375" style="603" hidden="1" customWidth="1"/>
    <col min="11" max="11" width="24.21875" style="603" hidden="1" customWidth="1"/>
    <col min="12" max="13" width="0" style="524" hidden="1" customWidth="1"/>
    <col min="14" max="14" width="13.21875" style="524" hidden="1" customWidth="1"/>
    <col min="15" max="15" width="26.77734375" style="524" hidden="1" customWidth="1"/>
    <col min="16" max="19" width="0" style="524" hidden="1" customWidth="1"/>
    <col min="20" max="20" width="23.44140625" style="524" hidden="1" customWidth="1"/>
    <col min="21" max="24" width="0" style="524" hidden="1" customWidth="1"/>
    <col min="25" max="25" width="16.77734375" style="524" hidden="1" customWidth="1"/>
    <col min="26" max="26" width="18.77734375" style="524" hidden="1" customWidth="1"/>
    <col min="27" max="27" width="15.77734375" style="525" hidden="1" customWidth="1"/>
    <col min="28" max="28" width="17.44140625" style="525" hidden="1" customWidth="1"/>
    <col min="29" max="29" width="29.21875" style="524" hidden="1" customWidth="1"/>
    <col min="30" max="30" width="14.44140625" style="524" hidden="1" customWidth="1"/>
    <col min="31" max="31" width="12.77734375" style="524" hidden="1" customWidth="1"/>
    <col min="32" max="32" width="16.21875" style="525" hidden="1" customWidth="1"/>
    <col min="33" max="33" width="11.44140625" style="525" hidden="1" customWidth="1"/>
    <col min="34" max="34" width="26.21875" style="524" hidden="1" customWidth="1"/>
    <col min="35" max="35" width="17.44140625" style="524" customWidth="1"/>
    <col min="36" max="36" width="11.44140625" style="524" customWidth="1"/>
    <col min="37" max="37" width="11.44140625" style="525" customWidth="1"/>
    <col min="38" max="38" width="15.44140625" style="525" customWidth="1"/>
    <col min="39" max="39" width="21.21875" style="524" customWidth="1"/>
    <col min="40" max="40" width="18.21875" style="524" hidden="1" customWidth="1"/>
    <col min="41" max="41" width="15.77734375" style="524" hidden="1" customWidth="1"/>
    <col min="42" max="42" width="14.77734375" style="524" hidden="1" customWidth="1"/>
    <col min="43" max="43" width="25.77734375" style="524" hidden="1" customWidth="1"/>
    <col min="44" max="16384" width="11.44140625" style="524"/>
  </cols>
  <sheetData>
    <row r="1" spans="1:43" ht="35.25" customHeight="1">
      <c r="F1" s="524"/>
      <c r="G1" s="524"/>
      <c r="H1" s="524"/>
      <c r="I1" s="524"/>
      <c r="J1" s="524"/>
      <c r="K1" s="524"/>
    </row>
    <row r="2" spans="1:43" ht="35.25" customHeight="1">
      <c r="A2" s="526"/>
      <c r="B2" s="526"/>
      <c r="C2" s="526"/>
      <c r="D2" s="526"/>
      <c r="E2" s="526"/>
      <c r="F2" s="527"/>
      <c r="G2" s="527"/>
      <c r="H2" s="527"/>
      <c r="I2" s="527"/>
      <c r="J2" s="527"/>
      <c r="K2" s="527"/>
    </row>
    <row r="6" spans="1:43" ht="35.25" customHeight="1">
      <c r="A6" s="528" t="s">
        <v>40</v>
      </c>
      <c r="B6" s="528"/>
      <c r="C6" s="528"/>
      <c r="D6" s="528"/>
      <c r="E6" s="528"/>
      <c r="F6" s="529">
        <v>2024</v>
      </c>
      <c r="G6" s="530"/>
      <c r="H6" s="530"/>
      <c r="I6" s="530"/>
      <c r="J6" s="530"/>
      <c r="K6" s="530"/>
    </row>
    <row r="7" spans="1:43" ht="35.25" customHeight="1">
      <c r="A7" s="531" t="s">
        <v>41</v>
      </c>
      <c r="B7" s="531"/>
      <c r="C7" s="531"/>
      <c r="D7" s="531"/>
      <c r="E7" s="531"/>
      <c r="F7" s="532"/>
      <c r="G7" s="530"/>
      <c r="H7" s="530"/>
      <c r="I7" s="530"/>
      <c r="J7" s="530"/>
      <c r="K7" s="530"/>
    </row>
    <row r="8" spans="1:43" ht="35.25" customHeight="1">
      <c r="A8" s="528" t="s">
        <v>42</v>
      </c>
      <c r="B8" s="528"/>
      <c r="C8" s="528"/>
      <c r="D8" s="528"/>
      <c r="E8" s="528"/>
      <c r="F8" s="532" t="s">
        <v>1241</v>
      </c>
      <c r="G8" s="530"/>
      <c r="H8" s="530"/>
      <c r="I8" s="530"/>
      <c r="J8" s="530"/>
      <c r="K8" s="530"/>
    </row>
    <row r="9" spans="1:43" ht="35.25" customHeight="1">
      <c r="A9" s="531" t="s">
        <v>43</v>
      </c>
      <c r="B9" s="531"/>
      <c r="C9" s="531"/>
      <c r="D9" s="531"/>
      <c r="E9" s="531"/>
      <c r="F9" s="532" t="s">
        <v>1415</v>
      </c>
      <c r="G9" s="530"/>
      <c r="H9" s="530"/>
      <c r="I9" s="530"/>
      <c r="J9" s="530"/>
      <c r="K9" s="530"/>
    </row>
    <row r="10" spans="1:43" ht="35.25" customHeight="1">
      <c r="A10" s="533" t="s">
        <v>45</v>
      </c>
      <c r="B10" s="534" t="s">
        <v>1243</v>
      </c>
      <c r="C10" s="535"/>
      <c r="D10" s="535"/>
      <c r="E10" s="536"/>
      <c r="F10" s="537" t="s">
        <v>48</v>
      </c>
      <c r="G10" s="538"/>
      <c r="H10" s="538"/>
      <c r="I10" s="538"/>
      <c r="J10" s="538"/>
      <c r="K10" s="538"/>
      <c r="L10" s="538"/>
      <c r="M10" s="538"/>
      <c r="N10" s="538"/>
      <c r="O10" s="538"/>
      <c r="P10" s="538"/>
      <c r="Q10" s="538"/>
      <c r="R10" s="538"/>
      <c r="S10" s="538"/>
      <c r="T10" s="538"/>
      <c r="U10" s="538"/>
      <c r="V10" s="538"/>
      <c r="W10" s="538"/>
      <c r="X10" s="538"/>
      <c r="Y10" s="538"/>
      <c r="Z10" s="538"/>
      <c r="AA10" s="539"/>
      <c r="AB10" s="539"/>
      <c r="AC10" s="538"/>
      <c r="AD10" s="538"/>
      <c r="AE10" s="538"/>
      <c r="AF10" s="539"/>
      <c r="AG10" s="539"/>
      <c r="AH10" s="538"/>
      <c r="AI10" s="538"/>
      <c r="AJ10" s="538"/>
      <c r="AK10" s="539"/>
      <c r="AL10" s="539"/>
      <c r="AM10" s="538"/>
      <c r="AN10" s="538"/>
      <c r="AO10" s="538"/>
      <c r="AP10" s="538"/>
      <c r="AQ10" s="538"/>
    </row>
    <row r="11" spans="1:43" ht="35.25" customHeight="1">
      <c r="A11" s="540"/>
      <c r="B11" s="541" t="s">
        <v>1244</v>
      </c>
      <c r="C11" s="541" t="s">
        <v>1245</v>
      </c>
      <c r="D11" s="541" t="s">
        <v>1246</v>
      </c>
      <c r="E11" s="541" t="s">
        <v>1247</v>
      </c>
      <c r="F11" s="542"/>
      <c r="G11" s="543" t="s">
        <v>59</v>
      </c>
      <c r="H11" s="120"/>
      <c r="I11" s="120"/>
      <c r="J11" s="120"/>
      <c r="K11" s="120"/>
      <c r="L11" s="544" t="s">
        <v>1248</v>
      </c>
      <c r="M11" s="545"/>
      <c r="N11" s="545"/>
      <c r="O11" s="546"/>
      <c r="P11" s="547" t="s">
        <v>1249</v>
      </c>
      <c r="Q11" s="548"/>
      <c r="R11" s="548"/>
      <c r="S11" s="549"/>
      <c r="T11" s="550"/>
      <c r="U11" s="551"/>
      <c r="V11" s="551"/>
      <c r="W11" s="551"/>
      <c r="Y11" s="543" t="s">
        <v>60</v>
      </c>
      <c r="Z11" s="120"/>
      <c r="AA11" s="270"/>
      <c r="AB11" s="270"/>
      <c r="AC11" s="120"/>
      <c r="AD11" s="543" t="s">
        <v>61</v>
      </c>
      <c r="AE11" s="120"/>
      <c r="AF11" s="270"/>
      <c r="AG11" s="270"/>
      <c r="AH11" s="120"/>
      <c r="AI11" s="543" t="s">
        <v>62</v>
      </c>
      <c r="AJ11" s="120"/>
      <c r="AK11" s="270"/>
      <c r="AL11" s="270"/>
      <c r="AM11" s="120"/>
      <c r="AN11" s="543" t="s">
        <v>49</v>
      </c>
      <c r="AO11" s="120"/>
      <c r="AP11" s="120"/>
      <c r="AQ11" s="120"/>
    </row>
    <row r="12" spans="1:43" ht="35.25" customHeight="1" thickBot="1">
      <c r="A12" s="540"/>
      <c r="B12" s="541"/>
      <c r="C12" s="541"/>
      <c r="D12" s="541"/>
      <c r="E12" s="541"/>
      <c r="F12" s="552" t="s">
        <v>1250</v>
      </c>
      <c r="G12" s="553" t="s">
        <v>1251</v>
      </c>
      <c r="H12" s="554" t="s">
        <v>67</v>
      </c>
      <c r="I12" s="555" t="s">
        <v>68</v>
      </c>
      <c r="J12" s="555" t="s">
        <v>69</v>
      </c>
      <c r="K12" s="554" t="s">
        <v>70</v>
      </c>
      <c r="L12" s="556" t="s">
        <v>67</v>
      </c>
      <c r="M12" s="556" t="s">
        <v>68</v>
      </c>
      <c r="N12" s="556" t="s">
        <v>69</v>
      </c>
      <c r="O12" s="556" t="s">
        <v>70</v>
      </c>
      <c r="P12" s="557" t="s">
        <v>67</v>
      </c>
      <c r="Q12" s="557" t="s">
        <v>68</v>
      </c>
      <c r="R12" s="557" t="s">
        <v>69</v>
      </c>
      <c r="S12" s="557" t="s">
        <v>70</v>
      </c>
      <c r="T12" s="558" t="s">
        <v>71</v>
      </c>
      <c r="U12" s="559" t="s">
        <v>72</v>
      </c>
      <c r="V12" s="559" t="s">
        <v>73</v>
      </c>
      <c r="W12" s="559" t="s">
        <v>70</v>
      </c>
      <c r="Y12" s="560" t="s">
        <v>1251</v>
      </c>
      <c r="Z12" s="561" t="s">
        <v>67</v>
      </c>
      <c r="AA12" s="562" t="s">
        <v>68</v>
      </c>
      <c r="AB12" s="562" t="s">
        <v>69</v>
      </c>
      <c r="AC12" s="561" t="s">
        <v>70</v>
      </c>
      <c r="AD12" s="560" t="s">
        <v>1251</v>
      </c>
      <c r="AE12" s="561" t="s">
        <v>67</v>
      </c>
      <c r="AF12" s="562" t="s">
        <v>68</v>
      </c>
      <c r="AG12" s="562" t="s">
        <v>69</v>
      </c>
      <c r="AH12" s="561" t="s">
        <v>70</v>
      </c>
      <c r="AI12" s="560" t="s">
        <v>1251</v>
      </c>
      <c r="AJ12" s="561" t="s">
        <v>67</v>
      </c>
      <c r="AK12" s="562" t="s">
        <v>68</v>
      </c>
      <c r="AL12" s="562" t="s">
        <v>69</v>
      </c>
      <c r="AM12" s="561" t="s">
        <v>70</v>
      </c>
      <c r="AN12" s="553" t="s">
        <v>71</v>
      </c>
      <c r="AO12" s="561" t="s">
        <v>72</v>
      </c>
      <c r="AP12" s="561" t="s">
        <v>73</v>
      </c>
      <c r="AQ12" s="561" t="s">
        <v>70</v>
      </c>
    </row>
    <row r="13" spans="1:43" ht="35.25" customHeight="1" thickTop="1" thickBot="1">
      <c r="A13" s="563">
        <v>1</v>
      </c>
      <c r="B13" s="564">
        <v>0</v>
      </c>
      <c r="C13" s="564">
        <v>0</v>
      </c>
      <c r="D13" s="564">
        <v>0</v>
      </c>
      <c r="E13" s="564">
        <v>0</v>
      </c>
      <c r="F13" s="658" t="s">
        <v>1562</v>
      </c>
      <c r="G13" s="604">
        <v>9</v>
      </c>
      <c r="H13" s="604">
        <v>9</v>
      </c>
      <c r="I13" s="567">
        <f>IF(H13="","No hay ejecución",IF(AND(G13=0),"No hay Programación", H13/G13))</f>
        <v>1</v>
      </c>
      <c r="J13" s="568" t="str">
        <f>IF(I13="No hay ejecución","NA",IF(I13&gt;=90%,"De acuerdo con lo programado",IF(I13&gt;=51%,"Atraso Leve",IF(I13&lt;=50%,"En riesgo cumplimiento"))))</f>
        <v>De acuerdo con lo programado</v>
      </c>
      <c r="K13" s="569"/>
      <c r="L13" s="570"/>
      <c r="M13" s="571"/>
      <c r="N13" s="572"/>
      <c r="O13" s="573"/>
      <c r="P13" s="570"/>
      <c r="Q13" s="571"/>
      <c r="R13" s="573"/>
      <c r="S13" s="573"/>
      <c r="T13" s="574"/>
      <c r="U13" s="571"/>
      <c r="V13" s="573"/>
      <c r="W13" s="573"/>
      <c r="X13" s="575"/>
      <c r="Y13" s="604">
        <v>9</v>
      </c>
      <c r="Z13" s="604">
        <v>9</v>
      </c>
      <c r="AA13" s="567">
        <f>IF(Z13="","No hay ejecución",IF(AND(Y13=0),"No hay Programación", Z13/Y13))</f>
        <v>1</v>
      </c>
      <c r="AB13" s="568" t="str">
        <f>IF(AA13="No hay ejecución","NA",IF(AA13&gt;=90%,"De acuerdo con lo programado",IF(AA13&gt;=51%,"Atraso Leve",IF(AA13&lt;=50%,"En riesgo cumplimiento"))))</f>
        <v>De acuerdo con lo programado</v>
      </c>
      <c r="AC13" s="569"/>
      <c r="AD13" s="656">
        <v>10</v>
      </c>
      <c r="AE13" s="656">
        <v>10</v>
      </c>
      <c r="AF13" s="567">
        <f>IF(AE13="","No hay ejecución",IF(AND(AD13=0),"No hay Programación", AE13/AD13))</f>
        <v>1</v>
      </c>
      <c r="AG13" s="568" t="str">
        <f t="shared" ref="AG13:AG76" si="0">IF(AF13="No hay ejecución","NA",IF(AF13&gt;=90%,"De acuerdo con lo programado",IF(AF13&gt;=51%,"Atraso Leve",IF(AF13&lt;=50%,"En riesgo cumplimiento"))))</f>
        <v>De acuerdo con lo programado</v>
      </c>
      <c r="AH13" s="575"/>
      <c r="AI13" s="575">
        <v>10</v>
      </c>
      <c r="AJ13" s="575">
        <v>10</v>
      </c>
      <c r="AK13" s="756">
        <f>IF(AJ13="","No hay ejecución",IF(AND(AI13=0),"No hay Programación", AJ13/AI13))</f>
        <v>1</v>
      </c>
      <c r="AL13" s="576" t="str">
        <f>IF(AK13="No hay ejecución","NA",IF(AK13&gt;=90%,"De acuerdo con lo programado",IF(AK13&gt;=51%,"Atraso Leve",IF(AK13&lt;=50%,"En riesgo cumplimiento"))))</f>
        <v>De acuerdo con lo programado</v>
      </c>
      <c r="AM13" s="575"/>
      <c r="AN13" s="575"/>
      <c r="AO13" s="575"/>
      <c r="AP13" s="575"/>
      <c r="AQ13" s="575"/>
    </row>
    <row r="14" spans="1:43" ht="35.25" customHeight="1" thickTop="1" thickBot="1">
      <c r="A14" s="563">
        <v>1.1000000000000001</v>
      </c>
      <c r="B14" s="564"/>
      <c r="C14" s="564"/>
      <c r="D14" s="564"/>
      <c r="E14" s="564"/>
      <c r="F14" s="658" t="s">
        <v>1563</v>
      </c>
      <c r="G14" s="605"/>
      <c r="H14" s="605"/>
      <c r="I14" s="567" t="str">
        <f t="shared" ref="I14:I77" si="1">IF(H14="","No hay ejecución",IF(AND(G14=0),"No hay Programación", H14/G14))</f>
        <v>No hay ejecución</v>
      </c>
      <c r="J14" s="568" t="str">
        <f t="shared" ref="J14:J77" si="2">IF(I14="No hay ejecución","NA",IF(I14&gt;=90%,"De acuerdo con lo programado",IF(I14&gt;=51%,"Atraso Leve",IF(I14&lt;=50%,"En riesgo cumplimiento"))))</f>
        <v>NA</v>
      </c>
      <c r="K14" s="578"/>
      <c r="L14" s="570"/>
      <c r="M14" s="579"/>
      <c r="N14" s="572"/>
      <c r="O14" s="573"/>
      <c r="P14" s="570"/>
      <c r="Q14" s="571"/>
      <c r="R14" s="573"/>
      <c r="S14" s="573"/>
      <c r="T14" s="574"/>
      <c r="U14" s="571"/>
      <c r="V14" s="573"/>
      <c r="W14" s="573"/>
      <c r="X14" s="575"/>
      <c r="Y14" s="607"/>
      <c r="Z14" s="607"/>
      <c r="AA14" s="567" t="str">
        <f t="shared" ref="AA14:AA77" si="3">IF(Z14="","No hay ejecución",IF(AND(Y14=0),"No hay Programación", Z14/Y14))</f>
        <v>No hay ejecución</v>
      </c>
      <c r="AB14" s="568" t="str">
        <f t="shared" ref="AB14:AB77" si="4">IF(AA14="No hay ejecución","NA",IF(AA14&gt;=90%,"De acuerdo con lo programado",IF(AA14&gt;=51%,"Atraso Leve",IF(AA14&lt;=50%,"En riesgo cumplimiento"))))</f>
        <v>NA</v>
      </c>
      <c r="AC14" s="575"/>
      <c r="AD14" s="656">
        <v>3</v>
      </c>
      <c r="AE14" s="656">
        <v>2</v>
      </c>
      <c r="AF14" s="567">
        <f t="shared" ref="AF14:AF77" si="5">IF(AE14="","No hay ejecución",IF(AND(AD14=0),"No hay Programación", AE14/AD14))</f>
        <v>0.66666666666666663</v>
      </c>
      <c r="AG14" s="568" t="str">
        <f t="shared" si="0"/>
        <v>Atraso Leve</v>
      </c>
      <c r="AH14" s="575"/>
      <c r="AI14" s="575">
        <v>3</v>
      </c>
      <c r="AJ14" s="575">
        <v>3</v>
      </c>
      <c r="AK14" s="756">
        <f t="shared" ref="AK14:AK65" si="6">IF(AJ14="","No hay ejecución",IF(AND(AI14=0),"No hay Programación", AJ14/AI14))</f>
        <v>1</v>
      </c>
      <c r="AL14" s="576" t="str">
        <f t="shared" ref="AL14:AL65" si="7">IF(AK14="No hay ejecución","NA",IF(AK14&gt;=90%,"De acuerdo con lo programado",IF(AK14&gt;=51%,"Atraso Leve",IF(AK14&lt;=50%,"En riesgo cumplimiento"))))</f>
        <v>De acuerdo con lo programado</v>
      </c>
      <c r="AM14" s="575"/>
      <c r="AN14" s="575"/>
      <c r="AO14" s="575"/>
      <c r="AP14" s="575"/>
      <c r="AQ14" s="575"/>
    </row>
    <row r="15" spans="1:43" ht="35.25" customHeight="1" thickTop="1" thickBot="1">
      <c r="A15" s="563">
        <v>1.1000000000000001</v>
      </c>
      <c r="B15" s="564"/>
      <c r="C15" s="564"/>
      <c r="D15" s="564"/>
      <c r="E15" s="564"/>
      <c r="F15" s="658" t="s">
        <v>1564</v>
      </c>
      <c r="G15" s="605"/>
      <c r="H15" s="605"/>
      <c r="I15" s="567" t="str">
        <f t="shared" si="1"/>
        <v>No hay ejecución</v>
      </c>
      <c r="J15" s="568" t="str">
        <f t="shared" si="2"/>
        <v>NA</v>
      </c>
      <c r="K15" s="578"/>
      <c r="L15" s="581"/>
      <c r="M15" s="579"/>
      <c r="N15" s="572"/>
      <c r="O15" s="582"/>
      <c r="P15" s="581"/>
      <c r="Q15" s="579"/>
      <c r="R15" s="572"/>
      <c r="S15" s="582"/>
      <c r="T15" s="583"/>
      <c r="U15" s="579"/>
      <c r="V15" s="572"/>
      <c r="W15" s="582"/>
      <c r="X15" s="575"/>
      <c r="Y15" s="607"/>
      <c r="Z15" s="607"/>
      <c r="AA15" s="567" t="str">
        <f t="shared" si="3"/>
        <v>No hay ejecución</v>
      </c>
      <c r="AB15" s="568" t="str">
        <f t="shared" si="4"/>
        <v>NA</v>
      </c>
      <c r="AC15" s="575"/>
      <c r="AD15" s="656">
        <v>3</v>
      </c>
      <c r="AE15" s="656">
        <v>3</v>
      </c>
      <c r="AF15" s="567">
        <f t="shared" si="5"/>
        <v>1</v>
      </c>
      <c r="AG15" s="568" t="str">
        <f t="shared" si="0"/>
        <v>De acuerdo con lo programado</v>
      </c>
      <c r="AH15" s="575"/>
      <c r="AI15" s="575">
        <v>7</v>
      </c>
      <c r="AJ15" s="575">
        <v>7</v>
      </c>
      <c r="AK15" s="756">
        <f t="shared" si="6"/>
        <v>1</v>
      </c>
      <c r="AL15" s="576" t="str">
        <f t="shared" si="7"/>
        <v>De acuerdo con lo programado</v>
      </c>
      <c r="AM15" s="575"/>
      <c r="AN15" s="575"/>
      <c r="AO15" s="575"/>
      <c r="AP15" s="575"/>
      <c r="AQ15" s="575"/>
    </row>
    <row r="16" spans="1:43" ht="35.25" customHeight="1" thickTop="1" thickBot="1">
      <c r="A16" s="563">
        <v>1.1000000000000001</v>
      </c>
      <c r="B16" s="564"/>
      <c r="C16" s="564"/>
      <c r="D16" s="564"/>
      <c r="E16" s="564"/>
      <c r="F16" s="659" t="s">
        <v>1565</v>
      </c>
      <c r="G16" s="605"/>
      <c r="H16" s="605"/>
      <c r="I16" s="567" t="str">
        <f t="shared" si="1"/>
        <v>No hay ejecución</v>
      </c>
      <c r="J16" s="568" t="str">
        <f t="shared" si="2"/>
        <v>NA</v>
      </c>
      <c r="K16" s="578"/>
      <c r="L16" s="581"/>
      <c r="M16" s="579"/>
      <c r="N16" s="572"/>
      <c r="O16" s="582"/>
      <c r="P16" s="581"/>
      <c r="Q16" s="579"/>
      <c r="R16" s="572"/>
      <c r="S16" s="582"/>
      <c r="T16" s="583"/>
      <c r="U16" s="579"/>
      <c r="V16" s="572"/>
      <c r="W16" s="582"/>
      <c r="X16" s="575"/>
      <c r="Y16" s="607"/>
      <c r="Z16" s="607"/>
      <c r="AA16" s="567" t="str">
        <f t="shared" si="3"/>
        <v>No hay ejecución</v>
      </c>
      <c r="AB16" s="568" t="str">
        <f t="shared" si="4"/>
        <v>NA</v>
      </c>
      <c r="AC16" s="575"/>
      <c r="AD16" s="657">
        <v>1</v>
      </c>
      <c r="AE16" s="657">
        <v>1</v>
      </c>
      <c r="AF16" s="567">
        <f t="shared" si="5"/>
        <v>1</v>
      </c>
      <c r="AG16" s="568" t="str">
        <f t="shared" si="0"/>
        <v>De acuerdo con lo programado</v>
      </c>
      <c r="AH16" s="575"/>
      <c r="AI16" s="575">
        <v>3</v>
      </c>
      <c r="AJ16" s="575">
        <v>3</v>
      </c>
      <c r="AK16" s="756">
        <f t="shared" si="6"/>
        <v>1</v>
      </c>
      <c r="AL16" s="576" t="str">
        <f t="shared" si="7"/>
        <v>De acuerdo con lo programado</v>
      </c>
      <c r="AM16" s="575"/>
      <c r="AN16" s="575"/>
      <c r="AO16" s="575"/>
      <c r="AP16" s="575"/>
      <c r="AQ16" s="575"/>
    </row>
    <row r="17" spans="1:43" ht="35.25" customHeight="1" thickTop="1" thickBot="1">
      <c r="A17" s="563">
        <v>1.1000000000000001</v>
      </c>
      <c r="B17" s="564"/>
      <c r="C17" s="564"/>
      <c r="D17" s="564"/>
      <c r="E17" s="564"/>
      <c r="F17" s="659" t="s">
        <v>1566</v>
      </c>
      <c r="G17" s="605"/>
      <c r="H17" s="605"/>
      <c r="I17" s="567" t="str">
        <f t="shared" si="1"/>
        <v>No hay ejecución</v>
      </c>
      <c r="J17" s="568" t="str">
        <f t="shared" si="2"/>
        <v>NA</v>
      </c>
      <c r="K17" s="578"/>
      <c r="L17" s="581"/>
      <c r="M17" s="579"/>
      <c r="N17" s="572"/>
      <c r="O17" s="582"/>
      <c r="P17" s="581"/>
      <c r="Q17" s="579"/>
      <c r="R17" s="572"/>
      <c r="S17" s="582"/>
      <c r="T17" s="583"/>
      <c r="U17" s="579"/>
      <c r="V17" s="572"/>
      <c r="W17" s="582"/>
      <c r="X17" s="575"/>
      <c r="Y17" s="607"/>
      <c r="Z17" s="607"/>
      <c r="AA17" s="567" t="str">
        <f t="shared" si="3"/>
        <v>No hay ejecución</v>
      </c>
      <c r="AB17" s="568" t="str">
        <f>IF(AA17="No hay ejecución","NA",IF(AA17&gt;=90%,"De acuerdo con lo programado",IF(AA17&gt;=51%,"Atraso Leve",IF(AA17&lt;=50%,"En riesgo cumplimiento"))))</f>
        <v>NA</v>
      </c>
      <c r="AC17" s="575"/>
      <c r="AD17" s="657">
        <v>4</v>
      </c>
      <c r="AE17" s="657">
        <v>4</v>
      </c>
      <c r="AF17" s="567">
        <f t="shared" si="5"/>
        <v>1</v>
      </c>
      <c r="AG17" s="568" t="str">
        <f t="shared" si="0"/>
        <v>De acuerdo con lo programado</v>
      </c>
      <c r="AH17" s="575"/>
      <c r="AI17" s="575">
        <v>3</v>
      </c>
      <c r="AJ17" s="575">
        <v>3</v>
      </c>
      <c r="AK17" s="756">
        <f t="shared" si="6"/>
        <v>1</v>
      </c>
      <c r="AL17" s="576" t="str">
        <f t="shared" si="7"/>
        <v>De acuerdo con lo programado</v>
      </c>
      <c r="AM17" s="575"/>
      <c r="AN17" s="575"/>
      <c r="AO17" s="575"/>
      <c r="AP17" s="575"/>
      <c r="AQ17" s="575"/>
    </row>
    <row r="18" spans="1:43" ht="39" customHeight="1" thickTop="1" thickBot="1">
      <c r="A18" s="563">
        <v>1.1000000000000001</v>
      </c>
      <c r="B18" s="564"/>
      <c r="C18" s="564"/>
      <c r="D18" s="564"/>
      <c r="E18" s="564"/>
      <c r="F18" s="658" t="s">
        <v>1567</v>
      </c>
      <c r="G18" s="605"/>
      <c r="H18" s="605"/>
      <c r="I18" s="567" t="str">
        <f t="shared" si="1"/>
        <v>No hay ejecución</v>
      </c>
      <c r="J18" s="568" t="str">
        <f t="shared" si="2"/>
        <v>NA</v>
      </c>
      <c r="K18" s="578"/>
      <c r="L18" s="581"/>
      <c r="M18" s="579"/>
      <c r="N18" s="572"/>
      <c r="O18" s="582"/>
      <c r="P18" s="581"/>
      <c r="Q18" s="579"/>
      <c r="R18" s="572"/>
      <c r="S18" s="582"/>
      <c r="T18" s="583"/>
      <c r="U18" s="579"/>
      <c r="V18" s="572"/>
      <c r="W18" s="582"/>
      <c r="X18" s="575"/>
      <c r="Y18" s="607"/>
      <c r="Z18" s="607"/>
      <c r="AA18" s="567" t="str">
        <f t="shared" si="3"/>
        <v>No hay ejecución</v>
      </c>
      <c r="AB18" s="568" t="str">
        <f t="shared" si="4"/>
        <v>NA</v>
      </c>
      <c r="AC18" s="575"/>
      <c r="AD18" s="656">
        <v>1</v>
      </c>
      <c r="AE18" s="656">
        <v>0</v>
      </c>
      <c r="AF18" s="567">
        <f t="shared" si="5"/>
        <v>0</v>
      </c>
      <c r="AG18" s="568" t="str">
        <f t="shared" si="0"/>
        <v>En riesgo cumplimiento</v>
      </c>
      <c r="AH18" s="575"/>
      <c r="AI18" s="575">
        <v>1</v>
      </c>
      <c r="AJ18" s="575">
        <v>1</v>
      </c>
      <c r="AK18" s="756">
        <f t="shared" si="6"/>
        <v>1</v>
      </c>
      <c r="AL18" s="576" t="str">
        <f t="shared" si="7"/>
        <v>De acuerdo con lo programado</v>
      </c>
      <c r="AM18" s="575"/>
      <c r="AN18" s="575"/>
      <c r="AO18" s="575"/>
      <c r="AP18" s="575"/>
      <c r="AQ18" s="575"/>
    </row>
    <row r="19" spans="1:43" ht="40.5" customHeight="1" thickTop="1" thickBot="1">
      <c r="A19" s="563">
        <v>1.2</v>
      </c>
      <c r="B19" s="564"/>
      <c r="C19" s="564"/>
      <c r="D19" s="564"/>
      <c r="E19" s="564"/>
      <c r="F19" s="659" t="s">
        <v>1568</v>
      </c>
      <c r="G19" s="605"/>
      <c r="H19" s="605"/>
      <c r="I19" s="567" t="str">
        <f t="shared" si="1"/>
        <v>No hay ejecución</v>
      </c>
      <c r="J19" s="568" t="str">
        <f t="shared" si="2"/>
        <v>NA</v>
      </c>
      <c r="K19" s="578"/>
      <c r="L19" s="581"/>
      <c r="M19" s="579"/>
      <c r="N19" s="572"/>
      <c r="O19" s="582"/>
      <c r="P19" s="581"/>
      <c r="Q19" s="579"/>
      <c r="R19" s="572"/>
      <c r="S19" s="582"/>
      <c r="T19" s="583"/>
      <c r="U19" s="579"/>
      <c r="V19" s="572"/>
      <c r="W19" s="582"/>
      <c r="X19" s="575"/>
      <c r="Y19" s="607"/>
      <c r="Z19" s="607"/>
      <c r="AA19" s="567" t="str">
        <f t="shared" si="3"/>
        <v>No hay ejecución</v>
      </c>
      <c r="AB19" s="568" t="str">
        <f t="shared" si="4"/>
        <v>NA</v>
      </c>
      <c r="AC19" s="575"/>
      <c r="AD19" s="657" t="s">
        <v>1560</v>
      </c>
      <c r="AE19" s="657">
        <v>5</v>
      </c>
      <c r="AF19" s="567">
        <f t="shared" si="5"/>
        <v>0.7142857142857143</v>
      </c>
      <c r="AG19" s="568" t="str">
        <f t="shared" si="0"/>
        <v>Atraso Leve</v>
      </c>
      <c r="AH19" s="575"/>
      <c r="AI19" s="575">
        <v>2</v>
      </c>
      <c r="AJ19" s="575">
        <v>2</v>
      </c>
      <c r="AK19" s="756">
        <f t="shared" si="6"/>
        <v>1</v>
      </c>
      <c r="AL19" s="576" t="str">
        <f t="shared" si="7"/>
        <v>De acuerdo con lo programado</v>
      </c>
      <c r="AM19" s="575"/>
      <c r="AN19" s="575"/>
      <c r="AO19" s="575"/>
      <c r="AP19" s="575"/>
      <c r="AQ19" s="575"/>
    </row>
    <row r="20" spans="1:43" ht="35.25" customHeight="1" thickTop="1" thickBot="1">
      <c r="A20" s="563">
        <v>1.3</v>
      </c>
      <c r="B20" s="564"/>
      <c r="C20" s="564"/>
      <c r="D20" s="564"/>
      <c r="E20" s="564"/>
      <c r="F20" s="658" t="s">
        <v>1569</v>
      </c>
      <c r="G20" s="605">
        <v>4</v>
      </c>
      <c r="H20" s="605">
        <v>3</v>
      </c>
      <c r="I20" s="567">
        <f t="shared" si="1"/>
        <v>0.75</v>
      </c>
      <c r="J20" s="568" t="str">
        <f t="shared" si="2"/>
        <v>Atraso Leve</v>
      </c>
      <c r="K20" s="578"/>
      <c r="L20" s="581"/>
      <c r="M20" s="579"/>
      <c r="N20" s="572"/>
      <c r="O20" s="582"/>
      <c r="P20" s="581"/>
      <c r="Q20" s="579"/>
      <c r="R20" s="572"/>
      <c r="S20" s="582"/>
      <c r="T20" s="583"/>
      <c r="U20" s="579"/>
      <c r="V20" s="572"/>
      <c r="W20" s="582"/>
      <c r="X20" s="575"/>
      <c r="Y20" s="607">
        <v>4</v>
      </c>
      <c r="Z20" s="607">
        <v>2</v>
      </c>
      <c r="AA20" s="567">
        <f t="shared" si="3"/>
        <v>0.5</v>
      </c>
      <c r="AB20" s="568" t="str">
        <f t="shared" si="4"/>
        <v>En riesgo cumplimiento</v>
      </c>
      <c r="AC20" s="575"/>
      <c r="AD20" s="656">
        <v>3</v>
      </c>
      <c r="AE20" s="656">
        <v>2</v>
      </c>
      <c r="AF20" s="567">
        <f t="shared" si="5"/>
        <v>0.66666666666666663</v>
      </c>
      <c r="AG20" s="568" t="str">
        <f t="shared" si="0"/>
        <v>Atraso Leve</v>
      </c>
      <c r="AH20" s="575"/>
      <c r="AI20" s="575">
        <v>7</v>
      </c>
      <c r="AJ20" s="575">
        <v>7</v>
      </c>
      <c r="AK20" s="756">
        <f t="shared" si="6"/>
        <v>1</v>
      </c>
      <c r="AL20" s="576" t="str">
        <f t="shared" si="7"/>
        <v>De acuerdo con lo programado</v>
      </c>
      <c r="AM20" s="575"/>
      <c r="AN20" s="575"/>
      <c r="AO20" s="575"/>
      <c r="AP20" s="575"/>
      <c r="AQ20" s="575"/>
    </row>
    <row r="21" spans="1:43" ht="35.25" customHeight="1" thickTop="1" thickBot="1">
      <c r="A21" s="563">
        <v>1.3</v>
      </c>
      <c r="B21" s="564"/>
      <c r="C21" s="564"/>
      <c r="D21" s="564"/>
      <c r="E21" s="564"/>
      <c r="F21" s="659" t="s">
        <v>1570</v>
      </c>
      <c r="G21" s="605"/>
      <c r="H21" s="605"/>
      <c r="I21" s="567" t="str">
        <f t="shared" si="1"/>
        <v>No hay ejecución</v>
      </c>
      <c r="J21" s="568" t="str">
        <f t="shared" si="2"/>
        <v>NA</v>
      </c>
      <c r="K21" s="578"/>
      <c r="L21" s="581"/>
      <c r="M21" s="579"/>
      <c r="N21" s="572"/>
      <c r="O21" s="582"/>
      <c r="P21" s="581"/>
      <c r="Q21" s="579"/>
      <c r="R21" s="572"/>
      <c r="S21" s="582"/>
      <c r="T21" s="583"/>
      <c r="U21" s="579"/>
      <c r="V21" s="572"/>
      <c r="W21" s="582"/>
      <c r="X21" s="575"/>
      <c r="Y21" s="607"/>
      <c r="Z21" s="607"/>
      <c r="AA21" s="567" t="str">
        <f t="shared" si="3"/>
        <v>No hay ejecución</v>
      </c>
      <c r="AB21" s="568" t="str">
        <f t="shared" si="4"/>
        <v>NA</v>
      </c>
      <c r="AC21" s="575"/>
      <c r="AD21" s="657">
        <v>7</v>
      </c>
      <c r="AE21" s="657">
        <v>4</v>
      </c>
      <c r="AF21" s="567">
        <f t="shared" si="5"/>
        <v>0.5714285714285714</v>
      </c>
      <c r="AG21" s="568" t="str">
        <f t="shared" si="0"/>
        <v>Atraso Leve</v>
      </c>
      <c r="AH21" s="575"/>
      <c r="AI21" s="575">
        <v>8</v>
      </c>
      <c r="AJ21" s="575">
        <v>8</v>
      </c>
      <c r="AK21" s="756">
        <f t="shared" si="6"/>
        <v>1</v>
      </c>
      <c r="AL21" s="576" t="str">
        <f t="shared" si="7"/>
        <v>De acuerdo con lo programado</v>
      </c>
      <c r="AM21" s="575"/>
      <c r="AN21" s="575"/>
      <c r="AO21" s="575"/>
      <c r="AP21" s="575"/>
      <c r="AQ21" s="575"/>
    </row>
    <row r="22" spans="1:43" ht="35.25" customHeight="1" thickTop="1" thickBot="1">
      <c r="A22" s="563">
        <v>1.3</v>
      </c>
      <c r="B22" s="564"/>
      <c r="C22" s="564"/>
      <c r="D22" s="564"/>
      <c r="E22" s="564"/>
      <c r="F22" s="659" t="s">
        <v>1571</v>
      </c>
      <c r="G22" s="605"/>
      <c r="H22" s="605"/>
      <c r="I22" s="567" t="str">
        <f t="shared" si="1"/>
        <v>No hay ejecución</v>
      </c>
      <c r="J22" s="568" t="str">
        <f t="shared" si="2"/>
        <v>NA</v>
      </c>
      <c r="K22" s="578"/>
      <c r="L22" s="581"/>
      <c r="M22" s="579"/>
      <c r="N22" s="572"/>
      <c r="O22" s="582"/>
      <c r="P22" s="581"/>
      <c r="Q22" s="579"/>
      <c r="R22" s="572"/>
      <c r="S22" s="582"/>
      <c r="T22" s="583"/>
      <c r="U22" s="579"/>
      <c r="V22" s="572"/>
      <c r="W22" s="582"/>
      <c r="X22" s="575"/>
      <c r="Y22" s="607"/>
      <c r="Z22" s="607"/>
      <c r="AA22" s="567" t="str">
        <f t="shared" si="3"/>
        <v>No hay ejecución</v>
      </c>
      <c r="AB22" s="568" t="str">
        <f t="shared" si="4"/>
        <v>NA</v>
      </c>
      <c r="AC22" s="575"/>
      <c r="AD22" s="657">
        <v>1</v>
      </c>
      <c r="AE22" s="657">
        <v>1</v>
      </c>
      <c r="AF22" s="567">
        <f t="shared" si="5"/>
        <v>1</v>
      </c>
      <c r="AG22" s="568" t="str">
        <f t="shared" si="0"/>
        <v>De acuerdo con lo programado</v>
      </c>
      <c r="AH22" s="575"/>
      <c r="AI22" s="575">
        <v>4</v>
      </c>
      <c r="AJ22" s="575">
        <v>4</v>
      </c>
      <c r="AK22" s="756">
        <f t="shared" si="6"/>
        <v>1</v>
      </c>
      <c r="AL22" s="576" t="str">
        <f t="shared" si="7"/>
        <v>De acuerdo con lo programado</v>
      </c>
      <c r="AM22" s="575"/>
      <c r="AN22" s="575"/>
      <c r="AO22" s="575"/>
      <c r="AP22" s="575"/>
      <c r="AQ22" s="575"/>
    </row>
    <row r="23" spans="1:43" ht="35.25" customHeight="1" thickTop="1" thickBot="1">
      <c r="A23" s="563">
        <v>1.3</v>
      </c>
      <c r="B23" s="564"/>
      <c r="C23" s="564"/>
      <c r="D23" s="564"/>
      <c r="E23" s="564"/>
      <c r="F23" s="658" t="s">
        <v>1572</v>
      </c>
      <c r="G23" s="605"/>
      <c r="H23" s="605"/>
      <c r="I23" s="567" t="str">
        <f t="shared" si="1"/>
        <v>No hay ejecución</v>
      </c>
      <c r="J23" s="568" t="str">
        <f t="shared" si="2"/>
        <v>NA</v>
      </c>
      <c r="K23" s="578"/>
      <c r="L23" s="581"/>
      <c r="M23" s="579"/>
      <c r="N23" s="572"/>
      <c r="O23" s="582"/>
      <c r="P23" s="581"/>
      <c r="Q23" s="579"/>
      <c r="R23" s="572"/>
      <c r="S23" s="582"/>
      <c r="T23" s="583"/>
      <c r="U23" s="579"/>
      <c r="V23" s="572"/>
      <c r="W23" s="582"/>
      <c r="X23" s="575"/>
      <c r="Y23" s="607"/>
      <c r="Z23" s="607"/>
      <c r="AA23" s="567" t="str">
        <f t="shared" si="3"/>
        <v>No hay ejecución</v>
      </c>
      <c r="AB23" s="568" t="str">
        <f t="shared" si="4"/>
        <v>NA</v>
      </c>
      <c r="AC23" s="575"/>
      <c r="AD23" s="656">
        <v>13</v>
      </c>
      <c r="AE23" s="656">
        <v>13</v>
      </c>
      <c r="AF23" s="567">
        <f t="shared" si="5"/>
        <v>1</v>
      </c>
      <c r="AG23" s="568" t="str">
        <f t="shared" si="0"/>
        <v>De acuerdo con lo programado</v>
      </c>
      <c r="AH23" s="575"/>
      <c r="AI23" s="575">
        <v>15</v>
      </c>
      <c r="AJ23" s="575">
        <v>15</v>
      </c>
      <c r="AK23" s="756">
        <f t="shared" si="6"/>
        <v>1</v>
      </c>
      <c r="AL23" s="576" t="str">
        <f t="shared" si="7"/>
        <v>De acuerdo con lo programado</v>
      </c>
      <c r="AM23" s="575"/>
      <c r="AN23" s="575"/>
      <c r="AO23" s="575"/>
      <c r="AP23" s="575"/>
      <c r="AQ23" s="575"/>
    </row>
    <row r="24" spans="1:43" ht="16.5" customHeight="1" thickTop="1" thickBot="1">
      <c r="A24" s="563">
        <v>2</v>
      </c>
      <c r="B24" s="564">
        <v>0</v>
      </c>
      <c r="C24" s="564">
        <v>0</v>
      </c>
      <c r="D24" s="564">
        <v>0</v>
      </c>
      <c r="E24" s="564">
        <v>0</v>
      </c>
      <c r="F24" s="659" t="s">
        <v>1573</v>
      </c>
      <c r="G24" s="608"/>
      <c r="H24" s="608"/>
      <c r="I24" s="567" t="str">
        <f t="shared" si="1"/>
        <v>No hay ejecución</v>
      </c>
      <c r="J24" s="568" t="str">
        <f t="shared" si="2"/>
        <v>NA</v>
      </c>
      <c r="K24" s="586"/>
      <c r="L24" s="581"/>
      <c r="M24" s="579"/>
      <c r="N24" s="572"/>
      <c r="O24" s="582"/>
      <c r="P24" s="581"/>
      <c r="Q24" s="579"/>
      <c r="R24" s="572"/>
      <c r="S24" s="582"/>
      <c r="T24" s="583"/>
      <c r="U24" s="579"/>
      <c r="V24" s="572"/>
      <c r="W24" s="582"/>
      <c r="X24" s="575"/>
      <c r="Y24" s="607"/>
      <c r="Z24" s="607"/>
      <c r="AA24" s="567" t="str">
        <f t="shared" si="3"/>
        <v>No hay ejecución</v>
      </c>
      <c r="AB24" s="568" t="str">
        <f t="shared" si="4"/>
        <v>NA</v>
      </c>
      <c r="AC24" s="575"/>
      <c r="AD24" s="657">
        <v>5</v>
      </c>
      <c r="AE24" s="657">
        <v>0</v>
      </c>
      <c r="AF24" s="567">
        <f t="shared" si="5"/>
        <v>0</v>
      </c>
      <c r="AG24" s="568" t="str">
        <f t="shared" si="0"/>
        <v>En riesgo cumplimiento</v>
      </c>
      <c r="AH24" s="575"/>
      <c r="AI24" s="575"/>
      <c r="AJ24" s="575"/>
      <c r="AK24" s="756" t="str">
        <f t="shared" si="6"/>
        <v>No hay ejecución</v>
      </c>
      <c r="AL24" s="576" t="str">
        <f t="shared" si="7"/>
        <v>NA</v>
      </c>
      <c r="AM24" s="575"/>
      <c r="AN24" s="575"/>
      <c r="AO24" s="575"/>
      <c r="AP24" s="575"/>
      <c r="AQ24" s="575"/>
    </row>
    <row r="25" spans="1:43" ht="35.25" customHeight="1" thickTop="1" thickBot="1">
      <c r="A25" s="563">
        <v>2.1</v>
      </c>
      <c r="B25" s="564"/>
      <c r="C25" s="564"/>
      <c r="D25" s="564"/>
      <c r="E25" s="564"/>
      <c r="F25" s="658" t="s">
        <v>1880</v>
      </c>
      <c r="G25" s="605">
        <v>5</v>
      </c>
      <c r="H25" s="605">
        <v>4</v>
      </c>
      <c r="I25" s="567">
        <f t="shared" si="1"/>
        <v>0.8</v>
      </c>
      <c r="J25" s="568" t="str">
        <f t="shared" si="2"/>
        <v>Atraso Leve</v>
      </c>
      <c r="K25" s="578"/>
      <c r="L25" s="581"/>
      <c r="M25" s="579"/>
      <c r="N25" s="572"/>
      <c r="O25" s="582"/>
      <c r="P25" s="581"/>
      <c r="Q25" s="579"/>
      <c r="R25" s="572"/>
      <c r="S25" s="582"/>
      <c r="T25" s="583"/>
      <c r="U25" s="579"/>
      <c r="V25" s="572"/>
      <c r="W25" s="582"/>
      <c r="X25" s="575"/>
      <c r="Y25" s="607">
        <v>5</v>
      </c>
      <c r="Z25" s="607">
        <v>3</v>
      </c>
      <c r="AA25" s="567">
        <f t="shared" si="3"/>
        <v>0.6</v>
      </c>
      <c r="AB25" s="568" t="str">
        <f t="shared" si="4"/>
        <v>Atraso Leve</v>
      </c>
      <c r="AC25" s="575"/>
      <c r="AD25" s="656">
        <v>15</v>
      </c>
      <c r="AE25" s="656">
        <v>10</v>
      </c>
      <c r="AF25" s="567">
        <f t="shared" si="5"/>
        <v>0.66666666666666663</v>
      </c>
      <c r="AG25" s="568" t="str">
        <f t="shared" si="0"/>
        <v>Atraso Leve</v>
      </c>
      <c r="AH25" s="575"/>
      <c r="AI25" s="575">
        <v>11</v>
      </c>
      <c r="AJ25" s="575">
        <v>9</v>
      </c>
      <c r="AK25" s="756">
        <f t="shared" si="6"/>
        <v>0.81818181818181823</v>
      </c>
      <c r="AL25" s="576" t="str">
        <f t="shared" si="7"/>
        <v>Atraso Leve</v>
      </c>
      <c r="AM25" s="575"/>
      <c r="AN25" s="575"/>
      <c r="AO25" s="575"/>
      <c r="AP25" s="575"/>
      <c r="AQ25" s="575"/>
    </row>
    <row r="26" spans="1:43" ht="35.25" customHeight="1" thickTop="1" thickBot="1">
      <c r="A26" s="563">
        <v>2.1</v>
      </c>
      <c r="B26" s="564"/>
      <c r="C26" s="564"/>
      <c r="D26" s="564"/>
      <c r="E26" s="564"/>
      <c r="F26" s="658" t="s">
        <v>1574</v>
      </c>
      <c r="G26" s="605"/>
      <c r="H26" s="605"/>
      <c r="I26" s="567" t="str">
        <f t="shared" si="1"/>
        <v>No hay ejecución</v>
      </c>
      <c r="J26" s="568" t="str">
        <f t="shared" si="2"/>
        <v>NA</v>
      </c>
      <c r="K26" s="578"/>
      <c r="L26" s="581"/>
      <c r="M26" s="579"/>
      <c r="N26" s="572"/>
      <c r="O26" s="582"/>
      <c r="P26" s="581"/>
      <c r="Q26" s="579"/>
      <c r="R26" s="572"/>
      <c r="S26" s="582"/>
      <c r="T26" s="583"/>
      <c r="U26" s="579"/>
      <c r="V26" s="572"/>
      <c r="W26" s="582"/>
      <c r="X26" s="575"/>
      <c r="Y26" s="607"/>
      <c r="Z26" s="607"/>
      <c r="AA26" s="567" t="str">
        <f t="shared" si="3"/>
        <v>No hay ejecución</v>
      </c>
      <c r="AB26" s="568" t="str">
        <f t="shared" si="4"/>
        <v>NA</v>
      </c>
      <c r="AC26" s="575"/>
      <c r="AD26" s="656">
        <v>1</v>
      </c>
      <c r="AE26" s="656">
        <v>1</v>
      </c>
      <c r="AF26" s="567">
        <f t="shared" si="5"/>
        <v>1</v>
      </c>
      <c r="AG26" s="568" t="str">
        <f t="shared" si="0"/>
        <v>De acuerdo con lo programado</v>
      </c>
      <c r="AH26" s="575"/>
      <c r="AI26" s="575">
        <v>1</v>
      </c>
      <c r="AJ26" s="575">
        <v>1</v>
      </c>
      <c r="AK26" s="756">
        <f t="shared" si="6"/>
        <v>1</v>
      </c>
      <c r="AL26" s="576" t="str">
        <f t="shared" si="7"/>
        <v>De acuerdo con lo programado</v>
      </c>
      <c r="AM26" s="575"/>
      <c r="AN26" s="575"/>
      <c r="AO26" s="575"/>
      <c r="AP26" s="575"/>
      <c r="AQ26" s="575"/>
    </row>
    <row r="27" spans="1:43" ht="35.25" customHeight="1" thickTop="1" thickBot="1">
      <c r="A27" s="563">
        <v>2.1</v>
      </c>
      <c r="B27" s="564"/>
      <c r="C27" s="564"/>
      <c r="D27" s="564"/>
      <c r="E27" s="564"/>
      <c r="F27" s="658" t="s">
        <v>1575</v>
      </c>
      <c r="G27" s="605"/>
      <c r="H27" s="605"/>
      <c r="I27" s="567" t="str">
        <f t="shared" si="1"/>
        <v>No hay ejecución</v>
      </c>
      <c r="J27" s="568" t="str">
        <f t="shared" si="2"/>
        <v>NA</v>
      </c>
      <c r="K27" s="578"/>
      <c r="L27" s="581"/>
      <c r="M27" s="579"/>
      <c r="N27" s="572"/>
      <c r="O27" s="582"/>
      <c r="P27" s="581"/>
      <c r="Q27" s="579"/>
      <c r="R27" s="572"/>
      <c r="S27" s="582"/>
      <c r="T27" s="583"/>
      <c r="U27" s="579"/>
      <c r="V27" s="572"/>
      <c r="W27" s="582"/>
      <c r="X27" s="575"/>
      <c r="Y27" s="607"/>
      <c r="Z27" s="607"/>
      <c r="AA27" s="567" t="str">
        <f t="shared" si="3"/>
        <v>No hay ejecución</v>
      </c>
      <c r="AB27" s="568" t="str">
        <f t="shared" si="4"/>
        <v>NA</v>
      </c>
      <c r="AC27" s="575"/>
      <c r="AD27" s="656">
        <v>3</v>
      </c>
      <c r="AE27" s="656">
        <v>3</v>
      </c>
      <c r="AF27" s="567">
        <f t="shared" si="5"/>
        <v>1</v>
      </c>
      <c r="AG27" s="568" t="str">
        <f t="shared" si="0"/>
        <v>De acuerdo con lo programado</v>
      </c>
      <c r="AH27" s="575"/>
      <c r="AI27" s="575">
        <v>12</v>
      </c>
      <c r="AJ27" s="575">
        <v>12</v>
      </c>
      <c r="AK27" s="756">
        <f t="shared" si="6"/>
        <v>1</v>
      </c>
      <c r="AL27" s="576" t="str">
        <f t="shared" si="7"/>
        <v>De acuerdo con lo programado</v>
      </c>
      <c r="AM27" s="575"/>
      <c r="AN27" s="575"/>
      <c r="AO27" s="575"/>
      <c r="AP27" s="575"/>
      <c r="AQ27" s="575"/>
    </row>
    <row r="28" spans="1:43" ht="35.25" customHeight="1" thickTop="1" thickBot="1">
      <c r="A28" s="563">
        <v>2.1</v>
      </c>
      <c r="B28" s="564"/>
      <c r="C28" s="564"/>
      <c r="D28" s="564"/>
      <c r="E28" s="564"/>
      <c r="F28" s="658" t="s">
        <v>1576</v>
      </c>
      <c r="G28" s="605"/>
      <c r="H28" s="605"/>
      <c r="I28" s="567" t="str">
        <f t="shared" si="1"/>
        <v>No hay ejecución</v>
      </c>
      <c r="J28" s="568" t="str">
        <f t="shared" si="2"/>
        <v>NA</v>
      </c>
      <c r="K28" s="578"/>
      <c r="L28" s="581"/>
      <c r="M28" s="579"/>
      <c r="N28" s="572"/>
      <c r="O28" s="582"/>
      <c r="P28" s="581"/>
      <c r="Q28" s="579"/>
      <c r="R28" s="572"/>
      <c r="S28" s="582"/>
      <c r="T28" s="583"/>
      <c r="U28" s="579"/>
      <c r="V28" s="572"/>
      <c r="W28" s="582"/>
      <c r="X28" s="575"/>
      <c r="Y28" s="607"/>
      <c r="Z28" s="607"/>
      <c r="AA28" s="567" t="str">
        <f t="shared" si="3"/>
        <v>No hay ejecución</v>
      </c>
      <c r="AB28" s="568" t="str">
        <f t="shared" si="4"/>
        <v>NA</v>
      </c>
      <c r="AC28" s="575"/>
      <c r="AD28" s="656">
        <v>4</v>
      </c>
      <c r="AE28" s="656">
        <v>4</v>
      </c>
      <c r="AF28" s="567">
        <f t="shared" si="5"/>
        <v>1</v>
      </c>
      <c r="AG28" s="568" t="str">
        <f t="shared" si="0"/>
        <v>De acuerdo con lo programado</v>
      </c>
      <c r="AH28" s="575"/>
      <c r="AI28" s="575">
        <v>17</v>
      </c>
      <c r="AJ28" s="575">
        <v>17</v>
      </c>
      <c r="AK28" s="756">
        <f t="shared" si="6"/>
        <v>1</v>
      </c>
      <c r="AL28" s="576" t="str">
        <f t="shared" si="7"/>
        <v>De acuerdo con lo programado</v>
      </c>
      <c r="AM28" s="575"/>
      <c r="AN28" s="575"/>
      <c r="AO28" s="575"/>
      <c r="AP28" s="575"/>
      <c r="AQ28" s="575"/>
    </row>
    <row r="29" spans="1:43" ht="35.25" customHeight="1" thickTop="1" thickBot="1">
      <c r="A29" s="563">
        <v>2.2000000000000002</v>
      </c>
      <c r="B29" s="564"/>
      <c r="C29" s="564"/>
      <c r="D29" s="564"/>
      <c r="E29" s="564"/>
      <c r="F29" s="658" t="s">
        <v>1577</v>
      </c>
      <c r="G29" s="605">
        <v>1</v>
      </c>
      <c r="H29" s="605">
        <v>1</v>
      </c>
      <c r="I29" s="567">
        <f t="shared" si="1"/>
        <v>1</v>
      </c>
      <c r="J29" s="568" t="str">
        <f t="shared" si="2"/>
        <v>De acuerdo con lo programado</v>
      </c>
      <c r="K29" s="578"/>
      <c r="L29" s="581"/>
      <c r="M29" s="579"/>
      <c r="N29" s="572"/>
      <c r="O29" s="582"/>
      <c r="P29" s="581"/>
      <c r="Q29" s="579"/>
      <c r="R29" s="572"/>
      <c r="S29" s="582"/>
      <c r="T29" s="583"/>
      <c r="U29" s="579"/>
      <c r="V29" s="572"/>
      <c r="W29" s="582"/>
      <c r="X29" s="575"/>
      <c r="Y29" s="607">
        <v>0</v>
      </c>
      <c r="Z29" s="607">
        <v>0</v>
      </c>
      <c r="AA29" s="567" t="str">
        <f t="shared" si="3"/>
        <v>No hay Programación</v>
      </c>
      <c r="AB29" s="568" t="str">
        <f t="shared" si="4"/>
        <v>De acuerdo con lo programado</v>
      </c>
      <c r="AC29" s="575"/>
      <c r="AD29" s="656">
        <v>1</v>
      </c>
      <c r="AE29" s="656">
        <v>0</v>
      </c>
      <c r="AF29" s="567">
        <f t="shared" si="5"/>
        <v>0</v>
      </c>
      <c r="AG29" s="568" t="str">
        <f t="shared" si="0"/>
        <v>En riesgo cumplimiento</v>
      </c>
      <c r="AH29" s="575"/>
      <c r="AI29" s="575">
        <v>2</v>
      </c>
      <c r="AJ29" s="575">
        <v>2</v>
      </c>
      <c r="AK29" s="756">
        <f t="shared" si="6"/>
        <v>1</v>
      </c>
      <c r="AL29" s="576" t="str">
        <f t="shared" si="7"/>
        <v>De acuerdo con lo programado</v>
      </c>
      <c r="AM29" s="575"/>
      <c r="AN29" s="575"/>
      <c r="AO29" s="575"/>
      <c r="AP29" s="575"/>
      <c r="AQ29" s="575"/>
    </row>
    <row r="30" spans="1:43" ht="35.25" customHeight="1" thickTop="1" thickBot="1">
      <c r="A30" s="563">
        <v>2.2999999999999998</v>
      </c>
      <c r="B30" s="564"/>
      <c r="C30" s="564"/>
      <c r="D30" s="564"/>
      <c r="E30" s="564"/>
      <c r="F30" s="658" t="s">
        <v>1578</v>
      </c>
      <c r="G30" s="605"/>
      <c r="H30" s="605"/>
      <c r="I30" s="567" t="str">
        <f t="shared" si="1"/>
        <v>No hay ejecución</v>
      </c>
      <c r="J30" s="568" t="str">
        <f t="shared" si="2"/>
        <v>NA</v>
      </c>
      <c r="K30" s="578"/>
      <c r="L30" s="581"/>
      <c r="M30" s="579"/>
      <c r="N30" s="572"/>
      <c r="O30" s="582"/>
      <c r="P30" s="581"/>
      <c r="Q30" s="579"/>
      <c r="R30" s="572"/>
      <c r="S30" s="582"/>
      <c r="T30" s="583"/>
      <c r="U30" s="579"/>
      <c r="V30" s="572"/>
      <c r="W30" s="582"/>
      <c r="X30" s="575"/>
      <c r="Y30" s="607"/>
      <c r="Z30" s="607"/>
      <c r="AA30" s="567" t="str">
        <f t="shared" si="3"/>
        <v>No hay ejecución</v>
      </c>
      <c r="AB30" s="568" t="str">
        <f t="shared" si="4"/>
        <v>NA</v>
      </c>
      <c r="AC30" s="575"/>
      <c r="AD30" s="656">
        <v>1</v>
      </c>
      <c r="AE30" s="656">
        <v>1</v>
      </c>
      <c r="AF30" s="567">
        <f t="shared" si="5"/>
        <v>1</v>
      </c>
      <c r="AG30" s="568" t="str">
        <f t="shared" si="0"/>
        <v>De acuerdo con lo programado</v>
      </c>
      <c r="AH30" s="575"/>
      <c r="AI30" s="575">
        <v>5</v>
      </c>
      <c r="AJ30" s="575">
        <v>5</v>
      </c>
      <c r="AK30" s="756">
        <f t="shared" si="6"/>
        <v>1</v>
      </c>
      <c r="AL30" s="576" t="str">
        <f t="shared" si="7"/>
        <v>De acuerdo con lo programado</v>
      </c>
      <c r="AM30" s="575"/>
      <c r="AN30" s="575"/>
      <c r="AO30" s="575"/>
      <c r="AP30" s="575"/>
      <c r="AQ30" s="575"/>
    </row>
    <row r="31" spans="1:43" ht="35.25" customHeight="1" thickTop="1" thickBot="1">
      <c r="A31" s="563">
        <v>2.4</v>
      </c>
      <c r="B31" s="564"/>
      <c r="C31" s="564"/>
      <c r="D31" s="564"/>
      <c r="E31" s="564"/>
      <c r="F31" s="659" t="s">
        <v>1579</v>
      </c>
      <c r="G31" s="605"/>
      <c r="H31" s="605"/>
      <c r="I31" s="567" t="str">
        <f t="shared" si="1"/>
        <v>No hay ejecución</v>
      </c>
      <c r="J31" s="568" t="str">
        <f t="shared" si="2"/>
        <v>NA</v>
      </c>
      <c r="K31" s="578"/>
      <c r="L31" s="581"/>
      <c r="M31" s="579"/>
      <c r="N31" s="572"/>
      <c r="O31" s="582"/>
      <c r="P31" s="581"/>
      <c r="Q31" s="579"/>
      <c r="R31" s="572"/>
      <c r="S31" s="582"/>
      <c r="T31" s="583"/>
      <c r="U31" s="579"/>
      <c r="V31" s="572"/>
      <c r="W31" s="582"/>
      <c r="X31" s="575"/>
      <c r="Y31" s="607"/>
      <c r="Z31" s="607"/>
      <c r="AA31" s="567" t="str">
        <f t="shared" si="3"/>
        <v>No hay ejecución</v>
      </c>
      <c r="AB31" s="568" t="str">
        <f t="shared" si="4"/>
        <v>NA</v>
      </c>
      <c r="AC31" s="575"/>
      <c r="AD31" s="657">
        <v>10</v>
      </c>
      <c r="AE31" s="657">
        <v>10</v>
      </c>
      <c r="AF31" s="567">
        <f t="shared" si="5"/>
        <v>1</v>
      </c>
      <c r="AG31" s="568" t="str">
        <f t="shared" si="0"/>
        <v>De acuerdo con lo programado</v>
      </c>
      <c r="AH31" s="575"/>
      <c r="AI31" s="575">
        <v>32</v>
      </c>
      <c r="AJ31" s="575">
        <v>32</v>
      </c>
      <c r="AK31" s="756">
        <f t="shared" si="6"/>
        <v>1</v>
      </c>
      <c r="AL31" s="576" t="str">
        <f t="shared" si="7"/>
        <v>De acuerdo con lo programado</v>
      </c>
      <c r="AM31" s="575"/>
      <c r="AN31" s="575"/>
      <c r="AO31" s="575"/>
      <c r="AP31" s="575"/>
      <c r="AQ31" s="575"/>
    </row>
    <row r="32" spans="1:43" ht="35.25" customHeight="1" thickTop="1" thickBot="1">
      <c r="A32" s="563">
        <v>2.4</v>
      </c>
      <c r="B32" s="564"/>
      <c r="C32" s="564"/>
      <c r="D32" s="564"/>
      <c r="E32" s="564"/>
      <c r="F32" s="659" t="s">
        <v>1580</v>
      </c>
      <c r="G32" s="605"/>
      <c r="H32" s="605"/>
      <c r="I32" s="567" t="str">
        <f t="shared" si="1"/>
        <v>No hay ejecución</v>
      </c>
      <c r="J32" s="568" t="str">
        <f t="shared" si="2"/>
        <v>NA</v>
      </c>
      <c r="K32" s="578"/>
      <c r="L32" s="581"/>
      <c r="M32" s="579"/>
      <c r="N32" s="572"/>
      <c r="O32" s="582"/>
      <c r="P32" s="581"/>
      <c r="Q32" s="579"/>
      <c r="R32" s="572"/>
      <c r="S32" s="582"/>
      <c r="T32" s="583"/>
      <c r="U32" s="579"/>
      <c r="V32" s="572"/>
      <c r="W32" s="582"/>
      <c r="X32" s="575"/>
      <c r="Y32" s="607"/>
      <c r="Z32" s="607"/>
      <c r="AA32" s="567" t="str">
        <f t="shared" si="3"/>
        <v>No hay ejecución</v>
      </c>
      <c r="AB32" s="568" t="str">
        <f t="shared" si="4"/>
        <v>NA</v>
      </c>
      <c r="AC32" s="575"/>
      <c r="AD32" s="657">
        <v>1</v>
      </c>
      <c r="AE32" s="657">
        <v>1</v>
      </c>
      <c r="AF32" s="567">
        <f t="shared" si="5"/>
        <v>1</v>
      </c>
      <c r="AG32" s="568" t="str">
        <f t="shared" si="0"/>
        <v>De acuerdo con lo programado</v>
      </c>
      <c r="AH32" s="575"/>
      <c r="AI32" s="575"/>
      <c r="AJ32" s="575"/>
      <c r="AK32" s="756" t="str">
        <f t="shared" si="6"/>
        <v>No hay ejecución</v>
      </c>
      <c r="AL32" s="576" t="str">
        <f t="shared" si="7"/>
        <v>NA</v>
      </c>
      <c r="AM32" s="575"/>
      <c r="AN32" s="575"/>
      <c r="AO32" s="575"/>
      <c r="AP32" s="575"/>
      <c r="AQ32" s="575"/>
    </row>
    <row r="33" spans="1:43" ht="35.25" customHeight="1" thickTop="1" thickBot="1">
      <c r="A33" s="563">
        <v>2.4</v>
      </c>
      <c r="B33" s="564"/>
      <c r="C33" s="564"/>
      <c r="D33" s="564"/>
      <c r="E33" s="564"/>
      <c r="F33" s="659" t="s">
        <v>1581</v>
      </c>
      <c r="G33" s="605"/>
      <c r="H33" s="605"/>
      <c r="I33" s="567" t="str">
        <f t="shared" si="1"/>
        <v>No hay ejecución</v>
      </c>
      <c r="J33" s="568" t="str">
        <f t="shared" si="2"/>
        <v>NA</v>
      </c>
      <c r="K33" s="578"/>
      <c r="L33" s="581"/>
      <c r="M33" s="579"/>
      <c r="N33" s="572"/>
      <c r="O33" s="582"/>
      <c r="P33" s="581"/>
      <c r="Q33" s="579"/>
      <c r="R33" s="572"/>
      <c r="S33" s="582"/>
      <c r="T33" s="583"/>
      <c r="U33" s="579"/>
      <c r="V33" s="572"/>
      <c r="W33" s="582"/>
      <c r="X33" s="575"/>
      <c r="Y33" s="607"/>
      <c r="Z33" s="607"/>
      <c r="AA33" s="567" t="str">
        <f t="shared" si="3"/>
        <v>No hay ejecución</v>
      </c>
      <c r="AB33" s="568" t="str">
        <f t="shared" si="4"/>
        <v>NA</v>
      </c>
      <c r="AC33" s="575"/>
      <c r="AD33" s="657">
        <v>149</v>
      </c>
      <c r="AE33" s="657">
        <v>148</v>
      </c>
      <c r="AF33" s="567">
        <f t="shared" si="5"/>
        <v>0.99328859060402686</v>
      </c>
      <c r="AG33" s="568" t="str">
        <f t="shared" si="0"/>
        <v>De acuerdo con lo programado</v>
      </c>
      <c r="AH33" s="575"/>
      <c r="AI33" s="575">
        <v>114</v>
      </c>
      <c r="AJ33" s="575">
        <v>113</v>
      </c>
      <c r="AK33" s="756">
        <f t="shared" si="6"/>
        <v>0.99122807017543857</v>
      </c>
      <c r="AL33" s="576" t="str">
        <f t="shared" si="7"/>
        <v>De acuerdo con lo programado</v>
      </c>
      <c r="AM33" s="575"/>
      <c r="AN33" s="575"/>
      <c r="AO33" s="575"/>
      <c r="AP33" s="575"/>
      <c r="AQ33" s="575"/>
    </row>
    <row r="34" spans="1:43" ht="35.25" customHeight="1" thickTop="1" thickBot="1">
      <c r="A34" s="563">
        <v>2.4</v>
      </c>
      <c r="B34" s="564"/>
      <c r="C34" s="564"/>
      <c r="D34" s="564"/>
      <c r="E34" s="564"/>
      <c r="F34" s="659" t="s">
        <v>1582</v>
      </c>
      <c r="G34" s="605"/>
      <c r="H34" s="605"/>
      <c r="I34" s="567" t="str">
        <f t="shared" si="1"/>
        <v>No hay ejecución</v>
      </c>
      <c r="J34" s="568" t="str">
        <f t="shared" si="2"/>
        <v>NA</v>
      </c>
      <c r="K34" s="578"/>
      <c r="L34" s="581"/>
      <c r="M34" s="579"/>
      <c r="N34" s="572"/>
      <c r="O34" s="582"/>
      <c r="P34" s="581"/>
      <c r="Q34" s="579"/>
      <c r="R34" s="572"/>
      <c r="S34" s="582"/>
      <c r="T34" s="583"/>
      <c r="U34" s="579"/>
      <c r="V34" s="572"/>
      <c r="W34" s="582"/>
      <c r="X34" s="575"/>
      <c r="Y34" s="607"/>
      <c r="Z34" s="607"/>
      <c r="AA34" s="567" t="str">
        <f t="shared" si="3"/>
        <v>No hay ejecución</v>
      </c>
      <c r="AB34" s="568" t="str">
        <f t="shared" si="4"/>
        <v>NA</v>
      </c>
      <c r="AC34" s="575"/>
      <c r="AD34" s="657">
        <v>1</v>
      </c>
      <c r="AE34" s="657">
        <v>1</v>
      </c>
      <c r="AF34" s="567">
        <f t="shared" si="5"/>
        <v>1</v>
      </c>
      <c r="AG34" s="568" t="str">
        <f t="shared" si="0"/>
        <v>De acuerdo con lo programado</v>
      </c>
      <c r="AH34" s="575"/>
      <c r="AI34" s="575">
        <v>1</v>
      </c>
      <c r="AJ34" s="575">
        <v>1</v>
      </c>
      <c r="AK34" s="756">
        <f t="shared" si="6"/>
        <v>1</v>
      </c>
      <c r="AL34" s="576" t="str">
        <f t="shared" si="7"/>
        <v>De acuerdo con lo programado</v>
      </c>
      <c r="AM34" s="575"/>
      <c r="AN34" s="575"/>
      <c r="AO34" s="575"/>
      <c r="AP34" s="575"/>
      <c r="AQ34" s="575"/>
    </row>
    <row r="35" spans="1:43" ht="28.2" customHeight="1" thickTop="1" thickBot="1">
      <c r="A35" s="563">
        <v>3</v>
      </c>
      <c r="B35" s="564">
        <v>0</v>
      </c>
      <c r="C35" s="564">
        <v>0</v>
      </c>
      <c r="D35" s="564">
        <v>0</v>
      </c>
      <c r="E35" s="564">
        <v>0</v>
      </c>
      <c r="F35" s="658" t="s">
        <v>1583</v>
      </c>
      <c r="G35" s="608"/>
      <c r="H35" s="608"/>
      <c r="I35" s="567" t="str">
        <f t="shared" si="1"/>
        <v>No hay ejecución</v>
      </c>
      <c r="J35" s="568" t="str">
        <f t="shared" si="2"/>
        <v>NA</v>
      </c>
      <c r="K35" s="586"/>
      <c r="L35" s="581"/>
      <c r="M35" s="579"/>
      <c r="N35" s="572"/>
      <c r="O35" s="582"/>
      <c r="P35" s="581"/>
      <c r="Q35" s="579"/>
      <c r="R35" s="572"/>
      <c r="S35" s="582"/>
      <c r="T35" s="583"/>
      <c r="U35" s="579"/>
      <c r="V35" s="572"/>
      <c r="W35" s="582"/>
      <c r="X35" s="575"/>
      <c r="Y35" s="607"/>
      <c r="Z35" s="607"/>
      <c r="AA35" s="567" t="str">
        <f t="shared" si="3"/>
        <v>No hay ejecución</v>
      </c>
      <c r="AB35" s="568" t="str">
        <f t="shared" si="4"/>
        <v>NA</v>
      </c>
      <c r="AC35" s="575"/>
      <c r="AD35" s="656">
        <v>87</v>
      </c>
      <c r="AE35" s="656">
        <v>87</v>
      </c>
      <c r="AF35" s="567">
        <f t="shared" si="5"/>
        <v>1</v>
      </c>
      <c r="AG35" s="568" t="str">
        <f t="shared" si="0"/>
        <v>De acuerdo con lo programado</v>
      </c>
      <c r="AH35" s="575"/>
      <c r="AI35" s="575">
        <v>36</v>
      </c>
      <c r="AJ35" s="575">
        <v>36</v>
      </c>
      <c r="AK35" s="756">
        <f t="shared" si="6"/>
        <v>1</v>
      </c>
      <c r="AL35" s="576" t="str">
        <f t="shared" si="7"/>
        <v>De acuerdo con lo programado</v>
      </c>
      <c r="AM35" s="575"/>
      <c r="AN35" s="575"/>
      <c r="AO35" s="575"/>
      <c r="AP35" s="575"/>
      <c r="AQ35" s="575"/>
    </row>
    <row r="36" spans="1:43" ht="35.25" customHeight="1" thickTop="1" thickBot="1">
      <c r="A36" s="563">
        <v>3.1</v>
      </c>
      <c r="B36" s="564"/>
      <c r="C36" s="564"/>
      <c r="D36" s="564"/>
      <c r="E36" s="564"/>
      <c r="F36" s="659" t="s">
        <v>1584</v>
      </c>
      <c r="G36" s="605">
        <v>2</v>
      </c>
      <c r="H36" s="605">
        <v>2</v>
      </c>
      <c r="I36" s="567">
        <f t="shared" si="1"/>
        <v>1</v>
      </c>
      <c r="J36" s="568" t="str">
        <f t="shared" si="2"/>
        <v>De acuerdo con lo programado</v>
      </c>
      <c r="K36" s="578"/>
      <c r="L36" s="581"/>
      <c r="M36" s="579"/>
      <c r="N36" s="572"/>
      <c r="O36" s="582"/>
      <c r="P36" s="581"/>
      <c r="Q36" s="579"/>
      <c r="R36" s="572"/>
      <c r="S36" s="582"/>
      <c r="T36" s="583"/>
      <c r="U36" s="579"/>
      <c r="V36" s="572"/>
      <c r="W36" s="582"/>
      <c r="X36" s="575"/>
      <c r="Y36" s="607">
        <v>2</v>
      </c>
      <c r="Z36" s="607">
        <v>2</v>
      </c>
      <c r="AA36" s="567">
        <f t="shared" si="3"/>
        <v>1</v>
      </c>
      <c r="AB36" s="568" t="str">
        <f t="shared" si="4"/>
        <v>De acuerdo con lo programado</v>
      </c>
      <c r="AC36" s="575"/>
      <c r="AD36" s="657">
        <v>16</v>
      </c>
      <c r="AE36" s="657">
        <v>16</v>
      </c>
      <c r="AF36" s="567">
        <f t="shared" si="5"/>
        <v>1</v>
      </c>
      <c r="AG36" s="568" t="str">
        <f t="shared" si="0"/>
        <v>De acuerdo con lo programado</v>
      </c>
      <c r="AH36" s="575"/>
      <c r="AI36" s="575">
        <v>14</v>
      </c>
      <c r="AJ36" s="575">
        <v>14</v>
      </c>
      <c r="AK36" s="756">
        <f t="shared" si="6"/>
        <v>1</v>
      </c>
      <c r="AL36" s="576" t="str">
        <f t="shared" si="7"/>
        <v>De acuerdo con lo programado</v>
      </c>
      <c r="AM36" s="575"/>
      <c r="AN36" s="575"/>
      <c r="AO36" s="575"/>
      <c r="AP36" s="575"/>
      <c r="AQ36" s="575"/>
    </row>
    <row r="37" spans="1:43" ht="35.25" customHeight="1" thickTop="1" thickBot="1">
      <c r="A37" s="563">
        <v>3.1</v>
      </c>
      <c r="B37" s="564"/>
      <c r="C37" s="564"/>
      <c r="D37" s="564"/>
      <c r="E37" s="564"/>
      <c r="F37" s="659" t="s">
        <v>1585</v>
      </c>
      <c r="G37" s="605"/>
      <c r="H37" s="605"/>
      <c r="I37" s="567" t="str">
        <f t="shared" si="1"/>
        <v>No hay ejecución</v>
      </c>
      <c r="J37" s="568" t="str">
        <f t="shared" si="2"/>
        <v>NA</v>
      </c>
      <c r="K37" s="578"/>
      <c r="L37" s="581"/>
      <c r="M37" s="579"/>
      <c r="N37" s="572"/>
      <c r="O37" s="582"/>
      <c r="P37" s="581"/>
      <c r="Q37" s="579"/>
      <c r="R37" s="572"/>
      <c r="S37" s="582"/>
      <c r="T37" s="583"/>
      <c r="U37" s="579"/>
      <c r="V37" s="572"/>
      <c r="W37" s="582"/>
      <c r="X37" s="575"/>
      <c r="Y37" s="607"/>
      <c r="Z37" s="607"/>
      <c r="AA37" s="567" t="str">
        <f t="shared" si="3"/>
        <v>No hay ejecución</v>
      </c>
      <c r="AB37" s="568" t="str">
        <f t="shared" si="4"/>
        <v>NA</v>
      </c>
      <c r="AC37" s="575"/>
      <c r="AD37" s="657">
        <v>142</v>
      </c>
      <c r="AE37" s="657">
        <v>140</v>
      </c>
      <c r="AF37" s="567">
        <f t="shared" si="5"/>
        <v>0.9859154929577465</v>
      </c>
      <c r="AG37" s="568" t="str">
        <f t="shared" si="0"/>
        <v>De acuerdo con lo programado</v>
      </c>
      <c r="AH37" s="575"/>
      <c r="AI37" s="575">
        <v>140</v>
      </c>
      <c r="AJ37" s="575">
        <v>140</v>
      </c>
      <c r="AK37" s="756">
        <f t="shared" si="6"/>
        <v>1</v>
      </c>
      <c r="AL37" s="576" t="str">
        <f t="shared" si="7"/>
        <v>De acuerdo con lo programado</v>
      </c>
      <c r="AM37" s="575"/>
      <c r="AN37" s="575"/>
      <c r="AO37" s="575"/>
      <c r="AP37" s="575"/>
      <c r="AQ37" s="575"/>
    </row>
    <row r="38" spans="1:43" ht="35.25" customHeight="1" thickTop="1" thickBot="1">
      <c r="A38" s="563">
        <v>3.1</v>
      </c>
      <c r="B38" s="564"/>
      <c r="C38" s="564"/>
      <c r="D38" s="564"/>
      <c r="E38" s="564"/>
      <c r="F38" s="659" t="s">
        <v>1586</v>
      </c>
      <c r="G38" s="605"/>
      <c r="H38" s="605"/>
      <c r="I38" s="567" t="str">
        <f t="shared" si="1"/>
        <v>No hay ejecución</v>
      </c>
      <c r="J38" s="568" t="str">
        <f t="shared" si="2"/>
        <v>NA</v>
      </c>
      <c r="K38" s="578"/>
      <c r="L38" s="581"/>
      <c r="M38" s="579"/>
      <c r="N38" s="572"/>
      <c r="O38" s="582"/>
      <c r="P38" s="581"/>
      <c r="Q38" s="579"/>
      <c r="R38" s="572"/>
      <c r="S38" s="582"/>
      <c r="T38" s="583"/>
      <c r="U38" s="579"/>
      <c r="V38" s="572"/>
      <c r="W38" s="582"/>
      <c r="X38" s="575"/>
      <c r="Y38" s="607"/>
      <c r="Z38" s="607"/>
      <c r="AA38" s="567" t="str">
        <f t="shared" si="3"/>
        <v>No hay ejecución</v>
      </c>
      <c r="AB38" s="568" t="str">
        <f t="shared" si="4"/>
        <v>NA</v>
      </c>
      <c r="AC38" s="575"/>
      <c r="AD38" s="657">
        <v>150</v>
      </c>
      <c r="AE38" s="657">
        <v>148</v>
      </c>
      <c r="AF38" s="567">
        <f t="shared" si="5"/>
        <v>0.98666666666666669</v>
      </c>
      <c r="AG38" s="568" t="str">
        <f t="shared" si="0"/>
        <v>De acuerdo con lo programado</v>
      </c>
      <c r="AH38" s="575"/>
      <c r="AI38" s="575">
        <v>155</v>
      </c>
      <c r="AJ38" s="575">
        <v>155</v>
      </c>
      <c r="AK38" s="756">
        <f t="shared" si="6"/>
        <v>1</v>
      </c>
      <c r="AL38" s="576" t="str">
        <f t="shared" si="7"/>
        <v>De acuerdo con lo programado</v>
      </c>
      <c r="AM38" s="575"/>
      <c r="AN38" s="575"/>
      <c r="AO38" s="575"/>
      <c r="AP38" s="575"/>
      <c r="AQ38" s="575"/>
    </row>
    <row r="39" spans="1:43" ht="30.45" customHeight="1" thickTop="1" thickBot="1">
      <c r="A39" s="563">
        <v>4.0999999999999996</v>
      </c>
      <c r="B39" s="564"/>
      <c r="C39" s="564"/>
      <c r="D39" s="564"/>
      <c r="E39" s="564"/>
      <c r="F39" s="659" t="s">
        <v>1587</v>
      </c>
      <c r="G39" s="605">
        <v>1</v>
      </c>
      <c r="H39" s="605">
        <v>1</v>
      </c>
      <c r="I39" s="567">
        <f t="shared" si="1"/>
        <v>1</v>
      </c>
      <c r="J39" s="568" t="str">
        <f t="shared" si="2"/>
        <v>De acuerdo con lo programado</v>
      </c>
      <c r="K39" s="578"/>
      <c r="L39" s="581"/>
      <c r="M39" s="579"/>
      <c r="N39" s="572"/>
      <c r="O39" s="582"/>
      <c r="P39" s="581"/>
      <c r="Q39" s="579"/>
      <c r="R39" s="572"/>
      <c r="S39" s="582"/>
      <c r="T39" s="583"/>
      <c r="U39" s="579"/>
      <c r="V39" s="572"/>
      <c r="W39" s="582"/>
      <c r="X39" s="575"/>
      <c r="Y39" s="607">
        <v>1</v>
      </c>
      <c r="Z39" s="607">
        <v>0</v>
      </c>
      <c r="AA39" s="567">
        <f t="shared" si="3"/>
        <v>0</v>
      </c>
      <c r="AB39" s="568" t="str">
        <f t="shared" si="4"/>
        <v>En riesgo cumplimiento</v>
      </c>
      <c r="AC39" s="575"/>
      <c r="AD39" s="657">
        <v>1</v>
      </c>
      <c r="AE39" s="657">
        <v>1</v>
      </c>
      <c r="AF39" s="567">
        <f t="shared" si="5"/>
        <v>1</v>
      </c>
      <c r="AG39" s="568" t="str">
        <f t="shared" si="0"/>
        <v>De acuerdo con lo programado</v>
      </c>
      <c r="AH39" s="575"/>
      <c r="AI39" s="575">
        <v>1</v>
      </c>
      <c r="AJ39" s="575">
        <v>1</v>
      </c>
      <c r="AK39" s="756">
        <f t="shared" si="6"/>
        <v>1</v>
      </c>
      <c r="AL39" s="576" t="str">
        <f t="shared" si="7"/>
        <v>De acuerdo con lo programado</v>
      </c>
      <c r="AM39" s="575"/>
      <c r="AN39" s="575"/>
      <c r="AO39" s="575"/>
      <c r="AP39" s="575"/>
      <c r="AQ39" s="575"/>
    </row>
    <row r="40" spans="1:43" ht="35.25" customHeight="1" thickTop="1" thickBot="1">
      <c r="A40" s="563">
        <v>5.0999999999999996</v>
      </c>
      <c r="B40" s="564"/>
      <c r="C40" s="564"/>
      <c r="D40" s="564"/>
      <c r="E40" s="564"/>
      <c r="F40" s="659" t="s">
        <v>1588</v>
      </c>
      <c r="G40" s="605">
        <v>5</v>
      </c>
      <c r="H40" s="605">
        <v>4</v>
      </c>
      <c r="I40" s="567">
        <f t="shared" si="1"/>
        <v>0.8</v>
      </c>
      <c r="J40" s="568" t="str">
        <f t="shared" si="2"/>
        <v>Atraso Leve</v>
      </c>
      <c r="K40" s="578"/>
      <c r="L40" s="581"/>
      <c r="M40" s="579"/>
      <c r="N40" s="572"/>
      <c r="O40" s="582"/>
      <c r="P40" s="581"/>
      <c r="Q40" s="579"/>
      <c r="R40" s="572"/>
      <c r="S40" s="582"/>
      <c r="T40" s="583"/>
      <c r="U40" s="579"/>
      <c r="V40" s="572"/>
      <c r="W40" s="582"/>
      <c r="X40" s="575"/>
      <c r="Y40" s="607">
        <v>5</v>
      </c>
      <c r="Z40" s="607">
        <v>4</v>
      </c>
      <c r="AA40" s="567">
        <f t="shared" si="3"/>
        <v>0.8</v>
      </c>
      <c r="AB40" s="568" t="str">
        <f t="shared" si="4"/>
        <v>Atraso Leve</v>
      </c>
      <c r="AC40" s="575"/>
      <c r="AD40" s="657">
        <v>3</v>
      </c>
      <c r="AE40" s="657">
        <v>3</v>
      </c>
      <c r="AF40" s="567">
        <f t="shared" si="5"/>
        <v>1</v>
      </c>
      <c r="AG40" s="568" t="str">
        <f t="shared" si="0"/>
        <v>De acuerdo con lo programado</v>
      </c>
      <c r="AH40" s="575"/>
      <c r="AI40" s="575"/>
      <c r="AJ40" s="575"/>
      <c r="AK40" s="756" t="str">
        <f t="shared" si="6"/>
        <v>No hay ejecución</v>
      </c>
      <c r="AL40" s="576" t="str">
        <f t="shared" si="7"/>
        <v>NA</v>
      </c>
      <c r="AM40" s="575"/>
      <c r="AN40" s="575"/>
      <c r="AO40" s="575"/>
      <c r="AP40" s="575"/>
      <c r="AQ40" s="575"/>
    </row>
    <row r="41" spans="1:43" ht="35.25" customHeight="1" thickTop="1" thickBot="1">
      <c r="A41" s="563">
        <v>5.0999999999999996</v>
      </c>
      <c r="B41" s="564"/>
      <c r="C41" s="564"/>
      <c r="D41" s="564"/>
      <c r="E41" s="564"/>
      <c r="F41" s="658" t="s">
        <v>1589</v>
      </c>
      <c r="G41" s="605"/>
      <c r="H41" s="605"/>
      <c r="I41" s="567" t="str">
        <f t="shared" si="1"/>
        <v>No hay ejecución</v>
      </c>
      <c r="J41" s="568" t="str">
        <f t="shared" si="2"/>
        <v>NA</v>
      </c>
      <c r="K41" s="578"/>
      <c r="L41" s="581"/>
      <c r="M41" s="579"/>
      <c r="N41" s="572"/>
      <c r="O41" s="582"/>
      <c r="P41" s="581"/>
      <c r="Q41" s="579"/>
      <c r="R41" s="572"/>
      <c r="S41" s="582"/>
      <c r="T41" s="583"/>
      <c r="U41" s="579"/>
      <c r="V41" s="572"/>
      <c r="W41" s="582"/>
      <c r="X41" s="575"/>
      <c r="Y41" s="607"/>
      <c r="Z41" s="607"/>
      <c r="AA41" s="567" t="str">
        <f t="shared" si="3"/>
        <v>No hay ejecución</v>
      </c>
      <c r="AB41" s="568" t="str">
        <f t="shared" si="4"/>
        <v>NA</v>
      </c>
      <c r="AC41" s="575"/>
      <c r="AD41" s="656">
        <v>1</v>
      </c>
      <c r="AE41" s="656">
        <v>1</v>
      </c>
      <c r="AF41" s="567">
        <f t="shared" si="5"/>
        <v>1</v>
      </c>
      <c r="AG41" s="568" t="str">
        <f t="shared" si="0"/>
        <v>De acuerdo con lo programado</v>
      </c>
      <c r="AH41" s="575"/>
      <c r="AI41" s="575">
        <v>19</v>
      </c>
      <c r="AJ41" s="575">
        <v>12</v>
      </c>
      <c r="AK41" s="756">
        <f t="shared" si="6"/>
        <v>0.63157894736842102</v>
      </c>
      <c r="AL41" s="576" t="str">
        <f t="shared" si="7"/>
        <v>Atraso Leve</v>
      </c>
      <c r="AM41" s="575"/>
      <c r="AN41" s="575"/>
      <c r="AO41" s="575"/>
      <c r="AP41" s="575"/>
      <c r="AQ41" s="575"/>
    </row>
    <row r="42" spans="1:43" ht="35.25" customHeight="1" thickTop="1" thickBot="1">
      <c r="A42" s="563">
        <v>5.0999999999999996</v>
      </c>
      <c r="B42" s="564"/>
      <c r="C42" s="564"/>
      <c r="D42" s="564"/>
      <c r="E42" s="564"/>
      <c r="F42" s="658" t="s">
        <v>1590</v>
      </c>
      <c r="G42" s="605"/>
      <c r="H42" s="605"/>
      <c r="I42" s="567" t="str">
        <f t="shared" si="1"/>
        <v>No hay ejecución</v>
      </c>
      <c r="J42" s="568" t="str">
        <f t="shared" si="2"/>
        <v>NA</v>
      </c>
      <c r="K42" s="578"/>
      <c r="L42" s="581"/>
      <c r="M42" s="579"/>
      <c r="N42" s="572"/>
      <c r="O42" s="582"/>
      <c r="P42" s="581"/>
      <c r="Q42" s="579"/>
      <c r="R42" s="572"/>
      <c r="S42" s="582"/>
      <c r="T42" s="583"/>
      <c r="U42" s="579"/>
      <c r="V42" s="572"/>
      <c r="W42" s="582"/>
      <c r="X42" s="575"/>
      <c r="Y42" s="607"/>
      <c r="Z42" s="607"/>
      <c r="AA42" s="567" t="str">
        <f t="shared" si="3"/>
        <v>No hay ejecución</v>
      </c>
      <c r="AB42" s="568" t="str">
        <f t="shared" si="4"/>
        <v>NA</v>
      </c>
      <c r="AC42" s="575"/>
      <c r="AD42" s="656">
        <v>2</v>
      </c>
      <c r="AE42" s="656">
        <v>2</v>
      </c>
      <c r="AF42" s="567">
        <f t="shared" si="5"/>
        <v>1</v>
      </c>
      <c r="AG42" s="568" t="str">
        <f t="shared" si="0"/>
        <v>De acuerdo con lo programado</v>
      </c>
      <c r="AH42" s="575"/>
      <c r="AI42" s="575">
        <v>50</v>
      </c>
      <c r="AJ42" s="575">
        <v>50</v>
      </c>
      <c r="AK42" s="756">
        <f t="shared" si="6"/>
        <v>1</v>
      </c>
      <c r="AL42" s="576" t="str">
        <f t="shared" si="7"/>
        <v>De acuerdo con lo programado</v>
      </c>
      <c r="AM42" s="575"/>
      <c r="AN42" s="575"/>
      <c r="AO42" s="575"/>
      <c r="AP42" s="575"/>
      <c r="AQ42" s="575"/>
    </row>
    <row r="43" spans="1:43" ht="35.25" customHeight="1" thickTop="1" thickBot="1">
      <c r="A43" s="563">
        <v>5.0999999999999996</v>
      </c>
      <c r="B43" s="564"/>
      <c r="C43" s="564"/>
      <c r="D43" s="564"/>
      <c r="E43" s="564"/>
      <c r="F43" s="658" t="s">
        <v>1591</v>
      </c>
      <c r="G43" s="605"/>
      <c r="H43" s="605"/>
      <c r="I43" s="567" t="str">
        <f t="shared" si="1"/>
        <v>No hay ejecución</v>
      </c>
      <c r="J43" s="568" t="str">
        <f t="shared" si="2"/>
        <v>NA</v>
      </c>
      <c r="K43" s="578"/>
      <c r="L43" s="581"/>
      <c r="M43" s="579"/>
      <c r="N43" s="572"/>
      <c r="O43" s="582"/>
      <c r="P43" s="581"/>
      <c r="Q43" s="579"/>
      <c r="R43" s="572"/>
      <c r="S43" s="582"/>
      <c r="T43" s="583"/>
      <c r="U43" s="579"/>
      <c r="V43" s="572"/>
      <c r="W43" s="582"/>
      <c r="X43" s="575"/>
      <c r="Y43" s="607"/>
      <c r="Z43" s="607"/>
      <c r="AA43" s="567" t="str">
        <f t="shared" si="3"/>
        <v>No hay ejecución</v>
      </c>
      <c r="AB43" s="568" t="str">
        <f t="shared" si="4"/>
        <v>NA</v>
      </c>
      <c r="AC43" s="575"/>
      <c r="AD43" s="656">
        <v>3</v>
      </c>
      <c r="AE43" s="656">
        <v>3</v>
      </c>
      <c r="AF43" s="567">
        <f t="shared" si="5"/>
        <v>1</v>
      </c>
      <c r="AG43" s="568" t="str">
        <f t="shared" si="0"/>
        <v>De acuerdo con lo programado</v>
      </c>
      <c r="AH43" s="575"/>
      <c r="AI43" s="575">
        <v>34</v>
      </c>
      <c r="AJ43" s="575">
        <v>31</v>
      </c>
      <c r="AK43" s="756">
        <f t="shared" si="6"/>
        <v>0.91176470588235292</v>
      </c>
      <c r="AL43" s="576" t="str">
        <f t="shared" si="7"/>
        <v>De acuerdo con lo programado</v>
      </c>
      <c r="AM43" s="575"/>
      <c r="AN43" s="575"/>
      <c r="AO43" s="575"/>
      <c r="AP43" s="575"/>
      <c r="AQ43" s="575"/>
    </row>
    <row r="44" spans="1:43" ht="35.25" customHeight="1" thickTop="1" thickBot="1">
      <c r="A44" s="563">
        <v>5.0999999999999996</v>
      </c>
      <c r="B44" s="564"/>
      <c r="C44" s="564"/>
      <c r="D44" s="564"/>
      <c r="E44" s="564"/>
      <c r="F44" s="658" t="s">
        <v>1592</v>
      </c>
      <c r="G44" s="605"/>
      <c r="H44" s="605"/>
      <c r="I44" s="567" t="str">
        <f t="shared" si="1"/>
        <v>No hay ejecución</v>
      </c>
      <c r="J44" s="568" t="str">
        <f t="shared" si="2"/>
        <v>NA</v>
      </c>
      <c r="K44" s="578"/>
      <c r="L44" s="581"/>
      <c r="M44" s="579"/>
      <c r="N44" s="572"/>
      <c r="O44" s="582"/>
      <c r="P44" s="581"/>
      <c r="Q44" s="579"/>
      <c r="R44" s="572"/>
      <c r="S44" s="582"/>
      <c r="T44" s="583"/>
      <c r="U44" s="579"/>
      <c r="V44" s="572"/>
      <c r="W44" s="582"/>
      <c r="X44" s="575"/>
      <c r="Y44" s="607"/>
      <c r="Z44" s="607"/>
      <c r="AA44" s="567" t="str">
        <f t="shared" si="3"/>
        <v>No hay ejecución</v>
      </c>
      <c r="AB44" s="568" t="str">
        <f t="shared" si="4"/>
        <v>NA</v>
      </c>
      <c r="AC44" s="575"/>
      <c r="AD44" s="656">
        <v>1</v>
      </c>
      <c r="AE44" s="656">
        <v>1</v>
      </c>
      <c r="AF44" s="567">
        <f t="shared" si="5"/>
        <v>1</v>
      </c>
      <c r="AG44" s="568" t="str">
        <f t="shared" si="0"/>
        <v>De acuerdo con lo programado</v>
      </c>
      <c r="AH44" s="575"/>
      <c r="AI44" s="575">
        <v>3</v>
      </c>
      <c r="AJ44" s="575">
        <v>3</v>
      </c>
      <c r="AK44" s="756">
        <f t="shared" si="6"/>
        <v>1</v>
      </c>
      <c r="AL44" s="576" t="str">
        <f t="shared" si="7"/>
        <v>De acuerdo con lo programado</v>
      </c>
      <c r="AM44" s="575"/>
      <c r="AN44" s="575"/>
      <c r="AO44" s="575"/>
      <c r="AP44" s="575"/>
      <c r="AQ44" s="575"/>
    </row>
    <row r="45" spans="1:43" ht="35.25" customHeight="1" thickTop="1" thickBot="1">
      <c r="A45" s="563">
        <v>5.0999999999999996</v>
      </c>
      <c r="B45" s="564"/>
      <c r="C45" s="564"/>
      <c r="D45" s="564"/>
      <c r="E45" s="564"/>
      <c r="F45" s="659" t="s">
        <v>1593</v>
      </c>
      <c r="G45" s="605"/>
      <c r="H45" s="605"/>
      <c r="I45" s="567" t="str">
        <f t="shared" si="1"/>
        <v>No hay ejecución</v>
      </c>
      <c r="J45" s="568" t="str">
        <f t="shared" si="2"/>
        <v>NA</v>
      </c>
      <c r="K45" s="578"/>
      <c r="L45" s="581"/>
      <c r="M45" s="579"/>
      <c r="N45" s="572"/>
      <c r="O45" s="582"/>
      <c r="P45" s="581"/>
      <c r="Q45" s="579"/>
      <c r="R45" s="572"/>
      <c r="S45" s="582"/>
      <c r="T45" s="583"/>
      <c r="U45" s="579"/>
      <c r="V45" s="572"/>
      <c r="W45" s="582"/>
      <c r="X45" s="575"/>
      <c r="Y45" s="607"/>
      <c r="Z45" s="607"/>
      <c r="AA45" s="567" t="str">
        <f t="shared" si="3"/>
        <v>No hay ejecución</v>
      </c>
      <c r="AB45" s="568" t="str">
        <f t="shared" si="4"/>
        <v>NA</v>
      </c>
      <c r="AC45" s="575"/>
      <c r="AD45" s="657">
        <v>1</v>
      </c>
      <c r="AE45" s="657">
        <v>1</v>
      </c>
      <c r="AF45" s="567">
        <f t="shared" si="5"/>
        <v>1</v>
      </c>
      <c r="AG45" s="568" t="str">
        <f t="shared" si="0"/>
        <v>De acuerdo con lo programado</v>
      </c>
      <c r="AH45" s="575"/>
      <c r="AI45" s="575">
        <v>1</v>
      </c>
      <c r="AJ45" s="575">
        <v>1</v>
      </c>
      <c r="AK45" s="756">
        <f t="shared" si="6"/>
        <v>1</v>
      </c>
      <c r="AL45" s="576" t="str">
        <f t="shared" si="7"/>
        <v>De acuerdo con lo programado</v>
      </c>
      <c r="AM45" s="575"/>
      <c r="AN45" s="575"/>
      <c r="AO45" s="575"/>
      <c r="AP45" s="575"/>
      <c r="AQ45" s="575"/>
    </row>
    <row r="46" spans="1:43" ht="35.25" customHeight="1" thickTop="1" thickBot="1">
      <c r="A46" s="563">
        <v>5.2</v>
      </c>
      <c r="B46" s="564"/>
      <c r="C46" s="564"/>
      <c r="D46" s="564"/>
      <c r="E46" s="564"/>
      <c r="F46" s="659" t="s">
        <v>1594</v>
      </c>
      <c r="G46" s="605">
        <v>1</v>
      </c>
      <c r="H46" s="605">
        <v>1</v>
      </c>
      <c r="I46" s="567">
        <f t="shared" si="1"/>
        <v>1</v>
      </c>
      <c r="J46" s="568" t="str">
        <f t="shared" si="2"/>
        <v>De acuerdo con lo programado</v>
      </c>
      <c r="K46" s="578"/>
      <c r="L46" s="581"/>
      <c r="M46" s="579"/>
      <c r="N46" s="572"/>
      <c r="O46" s="582"/>
      <c r="P46" s="581"/>
      <c r="Q46" s="579"/>
      <c r="R46" s="572"/>
      <c r="S46" s="582"/>
      <c r="T46" s="583"/>
      <c r="U46" s="579"/>
      <c r="V46" s="572"/>
      <c r="W46" s="582"/>
      <c r="X46" s="575"/>
      <c r="Y46" s="607">
        <v>1</v>
      </c>
      <c r="Z46" s="607">
        <v>1</v>
      </c>
      <c r="AA46" s="567">
        <f t="shared" si="3"/>
        <v>1</v>
      </c>
      <c r="AB46" s="568" t="str">
        <f t="shared" si="4"/>
        <v>De acuerdo con lo programado</v>
      </c>
      <c r="AC46" s="575"/>
      <c r="AD46" s="657">
        <v>1</v>
      </c>
      <c r="AE46" s="657">
        <v>1</v>
      </c>
      <c r="AF46" s="567">
        <f t="shared" si="5"/>
        <v>1</v>
      </c>
      <c r="AG46" s="568" t="str">
        <f t="shared" si="0"/>
        <v>De acuerdo con lo programado</v>
      </c>
      <c r="AH46" s="575"/>
      <c r="AI46" s="575">
        <v>5</v>
      </c>
      <c r="AJ46" s="575">
        <v>5</v>
      </c>
      <c r="AK46" s="756">
        <f t="shared" si="6"/>
        <v>1</v>
      </c>
      <c r="AL46" s="576" t="str">
        <f t="shared" si="7"/>
        <v>De acuerdo con lo programado</v>
      </c>
      <c r="AM46" s="575"/>
      <c r="AN46" s="575"/>
      <c r="AO46" s="575"/>
      <c r="AP46" s="575"/>
      <c r="AQ46" s="575"/>
    </row>
    <row r="47" spans="1:43" ht="35.25" customHeight="1" thickTop="1" thickBot="1">
      <c r="A47" s="563">
        <v>5.2</v>
      </c>
      <c r="B47" s="564"/>
      <c r="C47" s="564"/>
      <c r="D47" s="564"/>
      <c r="E47" s="564"/>
      <c r="F47" s="658" t="s">
        <v>1595</v>
      </c>
      <c r="G47" s="605"/>
      <c r="H47" s="605"/>
      <c r="I47" s="567" t="str">
        <f t="shared" si="1"/>
        <v>No hay ejecución</v>
      </c>
      <c r="J47" s="568" t="str">
        <f t="shared" si="2"/>
        <v>NA</v>
      </c>
      <c r="K47" s="578"/>
      <c r="L47" s="581"/>
      <c r="M47" s="579"/>
      <c r="N47" s="572"/>
      <c r="O47" s="582"/>
      <c r="P47" s="581"/>
      <c r="Q47" s="579"/>
      <c r="R47" s="572"/>
      <c r="S47" s="582"/>
      <c r="T47" s="583"/>
      <c r="U47" s="579"/>
      <c r="V47" s="572"/>
      <c r="W47" s="582"/>
      <c r="X47" s="575"/>
      <c r="Y47" s="607"/>
      <c r="Z47" s="607"/>
      <c r="AA47" s="567" t="str">
        <f t="shared" si="3"/>
        <v>No hay ejecución</v>
      </c>
      <c r="AB47" s="568" t="str">
        <f t="shared" si="4"/>
        <v>NA</v>
      </c>
      <c r="AC47" s="575"/>
      <c r="AD47" s="656">
        <v>24</v>
      </c>
      <c r="AE47" s="656">
        <v>24</v>
      </c>
      <c r="AF47" s="567">
        <f t="shared" si="5"/>
        <v>1</v>
      </c>
      <c r="AG47" s="568" t="str">
        <f t="shared" si="0"/>
        <v>De acuerdo con lo programado</v>
      </c>
      <c r="AH47" s="575"/>
      <c r="AI47" s="575">
        <v>9</v>
      </c>
      <c r="AJ47" s="575">
        <v>9</v>
      </c>
      <c r="AK47" s="756">
        <f t="shared" si="6"/>
        <v>1</v>
      </c>
      <c r="AL47" s="576" t="str">
        <f t="shared" si="7"/>
        <v>De acuerdo con lo programado</v>
      </c>
      <c r="AM47" s="575"/>
      <c r="AN47" s="575"/>
      <c r="AO47" s="575"/>
      <c r="AP47" s="575"/>
      <c r="AQ47" s="575"/>
    </row>
    <row r="48" spans="1:43" ht="35.25" customHeight="1" thickTop="1" thickBot="1">
      <c r="A48" s="563">
        <v>5.2</v>
      </c>
      <c r="B48" s="564"/>
      <c r="C48" s="564"/>
      <c r="D48" s="564"/>
      <c r="E48" s="564"/>
      <c r="F48" s="659" t="s">
        <v>1596</v>
      </c>
      <c r="G48" s="605"/>
      <c r="H48" s="605"/>
      <c r="I48" s="567" t="str">
        <f t="shared" si="1"/>
        <v>No hay ejecución</v>
      </c>
      <c r="J48" s="568" t="str">
        <f t="shared" si="2"/>
        <v>NA</v>
      </c>
      <c r="K48" s="578"/>
      <c r="L48" s="581"/>
      <c r="M48" s="579"/>
      <c r="N48" s="572"/>
      <c r="O48" s="582"/>
      <c r="P48" s="581"/>
      <c r="Q48" s="579"/>
      <c r="R48" s="572"/>
      <c r="S48" s="582"/>
      <c r="T48" s="583"/>
      <c r="U48" s="579"/>
      <c r="V48" s="572"/>
      <c r="W48" s="582"/>
      <c r="X48" s="575"/>
      <c r="Y48" s="607"/>
      <c r="Z48" s="607"/>
      <c r="AA48" s="567" t="str">
        <f t="shared" si="3"/>
        <v>No hay ejecución</v>
      </c>
      <c r="AB48" s="568" t="str">
        <f t="shared" si="4"/>
        <v>NA</v>
      </c>
      <c r="AC48" s="575"/>
      <c r="AD48" s="657">
        <v>3</v>
      </c>
      <c r="AE48" s="657">
        <v>3</v>
      </c>
      <c r="AF48" s="567">
        <f t="shared" si="5"/>
        <v>1</v>
      </c>
      <c r="AG48" s="568" t="str">
        <f t="shared" si="0"/>
        <v>De acuerdo con lo programado</v>
      </c>
      <c r="AH48" s="575"/>
      <c r="AI48" s="575"/>
      <c r="AJ48" s="575"/>
      <c r="AK48" s="756" t="str">
        <f t="shared" si="6"/>
        <v>No hay ejecución</v>
      </c>
      <c r="AL48" s="576" t="str">
        <f t="shared" si="7"/>
        <v>NA</v>
      </c>
      <c r="AM48" s="575"/>
      <c r="AN48" s="575"/>
      <c r="AO48" s="575"/>
      <c r="AP48" s="575"/>
      <c r="AQ48" s="575"/>
    </row>
    <row r="49" spans="1:43" ht="35.25" customHeight="1" thickTop="1" thickBot="1">
      <c r="A49" s="563">
        <v>5.3</v>
      </c>
      <c r="B49" s="564">
        <v>0</v>
      </c>
      <c r="C49" s="564">
        <v>0</v>
      </c>
      <c r="D49" s="564">
        <v>0</v>
      </c>
      <c r="E49" s="564">
        <v>0</v>
      </c>
      <c r="F49" s="659" t="s">
        <v>1597</v>
      </c>
      <c r="G49" s="605">
        <v>0</v>
      </c>
      <c r="H49" s="605">
        <v>0</v>
      </c>
      <c r="I49" s="567" t="str">
        <f t="shared" si="1"/>
        <v>No hay Programación</v>
      </c>
      <c r="J49" s="568" t="str">
        <f t="shared" si="2"/>
        <v>De acuerdo con lo programado</v>
      </c>
      <c r="K49" s="578"/>
      <c r="L49" s="581"/>
      <c r="M49" s="579"/>
      <c r="N49" s="572"/>
      <c r="O49" s="582"/>
      <c r="P49" s="581"/>
      <c r="Q49" s="579"/>
      <c r="R49" s="572"/>
      <c r="S49" s="582"/>
      <c r="T49" s="583"/>
      <c r="U49" s="579"/>
      <c r="V49" s="572"/>
      <c r="W49" s="582"/>
      <c r="X49" s="575"/>
      <c r="Y49" s="607">
        <v>0</v>
      </c>
      <c r="Z49" s="607">
        <v>0</v>
      </c>
      <c r="AA49" s="567" t="str">
        <f t="shared" si="3"/>
        <v>No hay Programación</v>
      </c>
      <c r="AB49" s="568" t="str">
        <f t="shared" si="4"/>
        <v>De acuerdo con lo programado</v>
      </c>
      <c r="AC49" s="575"/>
      <c r="AD49" s="657" t="s">
        <v>1561</v>
      </c>
      <c r="AE49" s="657">
        <v>1</v>
      </c>
      <c r="AF49" s="567">
        <f t="shared" si="5"/>
        <v>0.25</v>
      </c>
      <c r="AG49" s="568" t="str">
        <f t="shared" si="0"/>
        <v>En riesgo cumplimiento</v>
      </c>
      <c r="AH49" s="575"/>
      <c r="AI49" s="575">
        <v>4</v>
      </c>
      <c r="AJ49" s="575">
        <v>3</v>
      </c>
      <c r="AK49" s="756">
        <f t="shared" si="6"/>
        <v>0.75</v>
      </c>
      <c r="AL49" s="576" t="str">
        <f t="shared" si="7"/>
        <v>Atraso Leve</v>
      </c>
      <c r="AM49" s="575"/>
      <c r="AN49" s="575"/>
      <c r="AO49" s="575"/>
      <c r="AP49" s="575"/>
      <c r="AQ49" s="575"/>
    </row>
    <row r="50" spans="1:43" ht="35.25" customHeight="1" thickTop="1" thickBot="1">
      <c r="A50" s="563">
        <v>6</v>
      </c>
      <c r="B50" s="564">
        <v>0</v>
      </c>
      <c r="C50" s="564">
        <v>0</v>
      </c>
      <c r="D50" s="564">
        <v>0</v>
      </c>
      <c r="E50" s="564">
        <v>0</v>
      </c>
      <c r="F50" s="659" t="s">
        <v>1598</v>
      </c>
      <c r="G50" s="608"/>
      <c r="H50" s="608"/>
      <c r="I50" s="567" t="str">
        <f t="shared" si="1"/>
        <v>No hay ejecución</v>
      </c>
      <c r="J50" s="568" t="str">
        <f t="shared" si="2"/>
        <v>NA</v>
      </c>
      <c r="K50" s="586"/>
      <c r="L50" s="581"/>
      <c r="M50" s="579"/>
      <c r="N50" s="572"/>
      <c r="O50" s="582"/>
      <c r="P50" s="581"/>
      <c r="Q50" s="579"/>
      <c r="R50" s="572"/>
      <c r="S50" s="582"/>
      <c r="T50" s="583"/>
      <c r="U50" s="579"/>
      <c r="V50" s="572"/>
      <c r="W50" s="582"/>
      <c r="X50" s="575"/>
      <c r="Y50" s="607"/>
      <c r="Z50" s="607"/>
      <c r="AA50" s="567" t="str">
        <f t="shared" si="3"/>
        <v>No hay ejecución</v>
      </c>
      <c r="AB50" s="568" t="str">
        <f t="shared" si="4"/>
        <v>NA</v>
      </c>
      <c r="AC50" s="575"/>
      <c r="AD50" s="657">
        <v>1</v>
      </c>
      <c r="AE50" s="657">
        <v>1</v>
      </c>
      <c r="AF50" s="567">
        <f t="shared" si="5"/>
        <v>1</v>
      </c>
      <c r="AG50" s="568" t="str">
        <f t="shared" si="0"/>
        <v>De acuerdo con lo programado</v>
      </c>
      <c r="AH50" s="575"/>
      <c r="AI50" s="575"/>
      <c r="AJ50" s="575"/>
      <c r="AK50" s="756" t="str">
        <f t="shared" si="6"/>
        <v>No hay ejecución</v>
      </c>
      <c r="AL50" s="576" t="str">
        <f t="shared" si="7"/>
        <v>NA</v>
      </c>
      <c r="AM50" s="575"/>
      <c r="AN50" s="575"/>
      <c r="AO50" s="575"/>
      <c r="AP50" s="575"/>
      <c r="AQ50" s="575"/>
    </row>
    <row r="51" spans="1:43" ht="35.25" customHeight="1" thickTop="1" thickBot="1">
      <c r="A51" s="563">
        <v>6.1</v>
      </c>
      <c r="B51" s="564"/>
      <c r="C51" s="564"/>
      <c r="D51" s="564"/>
      <c r="E51" s="564"/>
      <c r="F51" s="659" t="s">
        <v>1599</v>
      </c>
      <c r="G51" s="605">
        <v>1</v>
      </c>
      <c r="H51" s="605">
        <v>1</v>
      </c>
      <c r="I51" s="567">
        <f t="shared" si="1"/>
        <v>1</v>
      </c>
      <c r="J51" s="568" t="str">
        <f t="shared" si="2"/>
        <v>De acuerdo con lo programado</v>
      </c>
      <c r="K51" s="578"/>
      <c r="L51" s="581"/>
      <c r="M51" s="579"/>
      <c r="N51" s="572"/>
      <c r="O51" s="582"/>
      <c r="P51" s="581"/>
      <c r="Q51" s="579"/>
      <c r="R51" s="572"/>
      <c r="S51" s="582"/>
      <c r="T51" s="583"/>
      <c r="U51" s="579"/>
      <c r="V51" s="572"/>
      <c r="W51" s="582"/>
      <c r="X51" s="575"/>
      <c r="Y51" s="607">
        <v>1</v>
      </c>
      <c r="Z51" s="607">
        <v>1</v>
      </c>
      <c r="AA51" s="567">
        <f t="shared" si="3"/>
        <v>1</v>
      </c>
      <c r="AB51" s="568" t="str">
        <f t="shared" si="4"/>
        <v>De acuerdo con lo programado</v>
      </c>
      <c r="AC51" s="575"/>
      <c r="AD51" s="657">
        <v>1</v>
      </c>
      <c r="AE51" s="657">
        <v>1</v>
      </c>
      <c r="AF51" s="567">
        <f t="shared" si="5"/>
        <v>1</v>
      </c>
      <c r="AG51" s="568" t="str">
        <f t="shared" si="0"/>
        <v>De acuerdo con lo programado</v>
      </c>
      <c r="AH51" s="575"/>
      <c r="AI51" s="575"/>
      <c r="AJ51" s="575"/>
      <c r="AK51" s="756" t="str">
        <f t="shared" si="6"/>
        <v>No hay ejecución</v>
      </c>
      <c r="AL51" s="576" t="str">
        <f t="shared" si="7"/>
        <v>NA</v>
      </c>
      <c r="AM51" s="575"/>
      <c r="AN51" s="575"/>
      <c r="AO51" s="575"/>
      <c r="AP51" s="575"/>
      <c r="AQ51" s="575"/>
    </row>
    <row r="52" spans="1:43" ht="35.25" customHeight="1" thickTop="1" thickBot="1">
      <c r="A52" s="563">
        <v>6.1</v>
      </c>
      <c r="B52" s="564"/>
      <c r="C52" s="564"/>
      <c r="D52" s="564"/>
      <c r="E52" s="564"/>
      <c r="F52" s="659" t="s">
        <v>1600</v>
      </c>
      <c r="G52" s="605"/>
      <c r="H52" s="605"/>
      <c r="I52" s="567" t="str">
        <f t="shared" si="1"/>
        <v>No hay ejecución</v>
      </c>
      <c r="J52" s="568" t="str">
        <f t="shared" si="2"/>
        <v>NA</v>
      </c>
      <c r="K52" s="578"/>
      <c r="L52" s="581"/>
      <c r="M52" s="579"/>
      <c r="N52" s="572"/>
      <c r="O52" s="582"/>
      <c r="P52" s="581"/>
      <c r="Q52" s="579"/>
      <c r="R52" s="572"/>
      <c r="S52" s="582"/>
      <c r="T52" s="583"/>
      <c r="U52" s="579"/>
      <c r="V52" s="572"/>
      <c r="W52" s="582"/>
      <c r="X52" s="575"/>
      <c r="Y52" s="607"/>
      <c r="Z52" s="607"/>
      <c r="AA52" s="567" t="str">
        <f t="shared" si="3"/>
        <v>No hay ejecución</v>
      </c>
      <c r="AB52" s="568" t="str">
        <f t="shared" si="4"/>
        <v>NA</v>
      </c>
      <c r="AC52" s="575"/>
      <c r="AD52" s="657">
        <v>2</v>
      </c>
      <c r="AE52" s="657">
        <v>2</v>
      </c>
      <c r="AF52" s="567">
        <f t="shared" si="5"/>
        <v>1</v>
      </c>
      <c r="AG52" s="568" t="str">
        <f t="shared" si="0"/>
        <v>De acuerdo con lo programado</v>
      </c>
      <c r="AH52" s="575"/>
      <c r="AI52" s="575"/>
      <c r="AJ52" s="575"/>
      <c r="AK52" s="756" t="str">
        <f t="shared" si="6"/>
        <v>No hay ejecución</v>
      </c>
      <c r="AL52" s="576" t="str">
        <f t="shared" si="7"/>
        <v>NA</v>
      </c>
      <c r="AM52" s="575"/>
      <c r="AN52" s="575"/>
      <c r="AO52" s="575"/>
      <c r="AP52" s="575"/>
      <c r="AQ52" s="575"/>
    </row>
    <row r="53" spans="1:43" ht="35.25" customHeight="1" thickTop="1" thickBot="1">
      <c r="A53" s="563">
        <v>6.2</v>
      </c>
      <c r="B53" s="564"/>
      <c r="C53" s="564"/>
      <c r="D53" s="564"/>
      <c r="E53" s="564"/>
      <c r="F53" s="659" t="s">
        <v>1601</v>
      </c>
      <c r="G53" s="609">
        <v>0</v>
      </c>
      <c r="H53" s="609">
        <v>0</v>
      </c>
      <c r="I53" s="567" t="str">
        <f t="shared" si="1"/>
        <v>No hay Programación</v>
      </c>
      <c r="J53" s="568" t="str">
        <f t="shared" si="2"/>
        <v>De acuerdo con lo programado</v>
      </c>
      <c r="K53" s="588"/>
      <c r="L53" s="581"/>
      <c r="M53" s="579"/>
      <c r="N53" s="572"/>
      <c r="O53" s="582"/>
      <c r="P53" s="581"/>
      <c r="Q53" s="579"/>
      <c r="R53" s="572"/>
      <c r="S53" s="582"/>
      <c r="T53" s="583"/>
      <c r="U53" s="579"/>
      <c r="V53" s="572"/>
      <c r="W53" s="582"/>
      <c r="X53" s="575"/>
      <c r="Y53" s="607">
        <v>0</v>
      </c>
      <c r="Z53" s="607">
        <v>0</v>
      </c>
      <c r="AA53" s="567" t="str">
        <f t="shared" si="3"/>
        <v>No hay Programación</v>
      </c>
      <c r="AB53" s="568" t="str">
        <f t="shared" si="4"/>
        <v>De acuerdo con lo programado</v>
      </c>
      <c r="AC53" s="575"/>
      <c r="AD53" s="657">
        <v>1</v>
      </c>
      <c r="AE53" s="657">
        <v>0</v>
      </c>
      <c r="AF53" s="567">
        <f t="shared" si="5"/>
        <v>0</v>
      </c>
      <c r="AG53" s="568" t="str">
        <f t="shared" si="0"/>
        <v>En riesgo cumplimiento</v>
      </c>
      <c r="AH53" s="575"/>
      <c r="AI53" s="575"/>
      <c r="AJ53" s="575"/>
      <c r="AK53" s="756" t="str">
        <f t="shared" si="6"/>
        <v>No hay ejecución</v>
      </c>
      <c r="AL53" s="576" t="str">
        <f t="shared" si="7"/>
        <v>NA</v>
      </c>
      <c r="AM53" s="575"/>
      <c r="AN53" s="575"/>
      <c r="AO53" s="575"/>
      <c r="AP53" s="575"/>
      <c r="AQ53" s="575"/>
    </row>
    <row r="54" spans="1:43" ht="35.25" customHeight="1" thickTop="1" thickBot="1">
      <c r="A54" s="563">
        <v>6.2</v>
      </c>
      <c r="B54" s="564"/>
      <c r="C54" s="564"/>
      <c r="D54" s="564"/>
      <c r="E54" s="564"/>
      <c r="F54" s="659" t="s">
        <v>1602</v>
      </c>
      <c r="G54" s="609"/>
      <c r="H54" s="609"/>
      <c r="I54" s="567" t="str">
        <f t="shared" si="1"/>
        <v>No hay ejecución</v>
      </c>
      <c r="J54" s="568" t="str">
        <f t="shared" si="2"/>
        <v>NA</v>
      </c>
      <c r="K54" s="588"/>
      <c r="L54" s="581"/>
      <c r="M54" s="579"/>
      <c r="N54" s="572"/>
      <c r="O54" s="582"/>
      <c r="P54" s="581"/>
      <c r="Q54" s="579"/>
      <c r="R54" s="572"/>
      <c r="S54" s="582"/>
      <c r="T54" s="583"/>
      <c r="U54" s="579"/>
      <c r="V54" s="572"/>
      <c r="W54" s="582"/>
      <c r="X54" s="575"/>
      <c r="Y54" s="607"/>
      <c r="Z54" s="607"/>
      <c r="AA54" s="567" t="str">
        <f t="shared" si="3"/>
        <v>No hay ejecución</v>
      </c>
      <c r="AB54" s="568" t="str">
        <f t="shared" si="4"/>
        <v>NA</v>
      </c>
      <c r="AC54" s="575"/>
      <c r="AD54" s="657">
        <v>1</v>
      </c>
      <c r="AE54" s="657">
        <v>0</v>
      </c>
      <c r="AF54" s="567">
        <f t="shared" si="5"/>
        <v>0</v>
      </c>
      <c r="AG54" s="568" t="str">
        <f t="shared" si="0"/>
        <v>En riesgo cumplimiento</v>
      </c>
      <c r="AH54" s="575"/>
      <c r="AI54" s="575"/>
      <c r="AJ54" s="575"/>
      <c r="AK54" s="756" t="str">
        <f t="shared" si="6"/>
        <v>No hay ejecución</v>
      </c>
      <c r="AL54" s="576" t="str">
        <f t="shared" si="7"/>
        <v>NA</v>
      </c>
      <c r="AM54" s="575"/>
      <c r="AN54" s="575"/>
      <c r="AO54" s="575"/>
      <c r="AP54" s="575"/>
      <c r="AQ54" s="575"/>
    </row>
    <row r="55" spans="1:43" ht="35.25" customHeight="1" thickTop="1" thickBot="1">
      <c r="A55" s="563">
        <v>6.4</v>
      </c>
      <c r="B55" s="564"/>
      <c r="C55" s="564"/>
      <c r="D55" s="564"/>
      <c r="E55" s="564"/>
      <c r="F55" s="659" t="s">
        <v>1603</v>
      </c>
      <c r="G55" s="609"/>
      <c r="H55" s="609"/>
      <c r="I55" s="567" t="str">
        <f t="shared" si="1"/>
        <v>No hay ejecución</v>
      </c>
      <c r="J55" s="568" t="str">
        <f t="shared" si="2"/>
        <v>NA</v>
      </c>
      <c r="K55" s="588"/>
      <c r="L55" s="581"/>
      <c r="M55" s="579"/>
      <c r="N55" s="572"/>
      <c r="O55" s="582"/>
      <c r="P55" s="581"/>
      <c r="Q55" s="579"/>
      <c r="R55" s="572"/>
      <c r="S55" s="582"/>
      <c r="T55" s="583"/>
      <c r="U55" s="579"/>
      <c r="V55" s="572"/>
      <c r="W55" s="582"/>
      <c r="X55" s="575"/>
      <c r="Y55" s="607"/>
      <c r="Z55" s="607"/>
      <c r="AA55" s="567" t="str">
        <f t="shared" si="3"/>
        <v>No hay ejecución</v>
      </c>
      <c r="AB55" s="568" t="str">
        <f t="shared" si="4"/>
        <v>NA</v>
      </c>
      <c r="AC55" s="575"/>
      <c r="AD55" s="657">
        <v>2</v>
      </c>
      <c r="AE55" s="657">
        <v>2</v>
      </c>
      <c r="AF55" s="567">
        <f t="shared" si="5"/>
        <v>1</v>
      </c>
      <c r="AG55" s="568" t="str">
        <f t="shared" si="0"/>
        <v>De acuerdo con lo programado</v>
      </c>
      <c r="AH55" s="575"/>
      <c r="AI55" s="575"/>
      <c r="AJ55" s="575"/>
      <c r="AK55" s="756" t="str">
        <f t="shared" si="6"/>
        <v>No hay ejecución</v>
      </c>
      <c r="AL55" s="576" t="str">
        <f t="shared" si="7"/>
        <v>NA</v>
      </c>
      <c r="AM55" s="575"/>
      <c r="AN55" s="575"/>
      <c r="AO55" s="575"/>
      <c r="AP55" s="575"/>
      <c r="AQ55" s="575"/>
    </row>
    <row r="56" spans="1:43" ht="35.25" customHeight="1" thickTop="1" thickBot="1">
      <c r="A56" s="563">
        <v>7</v>
      </c>
      <c r="B56" s="564">
        <v>0</v>
      </c>
      <c r="C56" s="564">
        <v>0</v>
      </c>
      <c r="D56" s="564">
        <v>0</v>
      </c>
      <c r="E56" s="564">
        <v>0</v>
      </c>
      <c r="F56" s="658" t="s">
        <v>1604</v>
      </c>
      <c r="G56" s="608"/>
      <c r="H56" s="608"/>
      <c r="I56" s="567" t="str">
        <f t="shared" si="1"/>
        <v>No hay ejecución</v>
      </c>
      <c r="J56" s="568" t="str">
        <f t="shared" si="2"/>
        <v>NA</v>
      </c>
      <c r="K56" s="586"/>
      <c r="L56" s="581"/>
      <c r="M56" s="579"/>
      <c r="N56" s="572"/>
      <c r="O56" s="582"/>
      <c r="P56" s="581"/>
      <c r="Q56" s="579"/>
      <c r="R56" s="572"/>
      <c r="S56" s="582"/>
      <c r="T56" s="583"/>
      <c r="U56" s="579"/>
      <c r="V56" s="572"/>
      <c r="W56" s="582"/>
      <c r="X56" s="575"/>
      <c r="Y56" s="607"/>
      <c r="Z56" s="607"/>
      <c r="AA56" s="567" t="str">
        <f t="shared" si="3"/>
        <v>No hay ejecución</v>
      </c>
      <c r="AB56" s="568" t="str">
        <f t="shared" si="4"/>
        <v>NA</v>
      </c>
      <c r="AC56" s="575"/>
      <c r="AD56" s="656">
        <v>1</v>
      </c>
      <c r="AE56" s="656">
        <v>1</v>
      </c>
      <c r="AF56" s="567">
        <f t="shared" si="5"/>
        <v>1</v>
      </c>
      <c r="AG56" s="568" t="str">
        <f t="shared" si="0"/>
        <v>De acuerdo con lo programado</v>
      </c>
      <c r="AH56" s="575"/>
      <c r="AI56" s="575">
        <v>1</v>
      </c>
      <c r="AJ56" s="575">
        <v>1</v>
      </c>
      <c r="AK56" s="756">
        <f t="shared" si="6"/>
        <v>1</v>
      </c>
      <c r="AL56" s="576" t="str">
        <f t="shared" si="7"/>
        <v>De acuerdo con lo programado</v>
      </c>
      <c r="AM56" s="575"/>
      <c r="AN56" s="575"/>
      <c r="AO56" s="575"/>
      <c r="AP56" s="575"/>
      <c r="AQ56" s="575"/>
    </row>
    <row r="57" spans="1:43" ht="35.25" customHeight="1" thickTop="1" thickBot="1">
      <c r="A57" s="563">
        <v>7.1</v>
      </c>
      <c r="B57" s="564"/>
      <c r="C57" s="564"/>
      <c r="D57" s="564"/>
      <c r="E57" s="564"/>
      <c r="F57" s="658" t="s">
        <v>1605</v>
      </c>
      <c r="G57" s="609"/>
      <c r="H57" s="609"/>
      <c r="I57" s="567" t="str">
        <f t="shared" si="1"/>
        <v>No hay ejecución</v>
      </c>
      <c r="J57" s="568" t="str">
        <f t="shared" si="2"/>
        <v>NA</v>
      </c>
      <c r="K57" s="588"/>
      <c r="L57" s="581"/>
      <c r="M57" s="579"/>
      <c r="N57" s="572"/>
      <c r="O57" s="582"/>
      <c r="P57" s="581"/>
      <c r="Q57" s="579"/>
      <c r="R57" s="572"/>
      <c r="S57" s="582"/>
      <c r="T57" s="583"/>
      <c r="U57" s="579"/>
      <c r="V57" s="572"/>
      <c r="W57" s="582"/>
      <c r="X57" s="575"/>
      <c r="Y57" s="607"/>
      <c r="Z57" s="607"/>
      <c r="AA57" s="567" t="str">
        <f t="shared" si="3"/>
        <v>No hay ejecución</v>
      </c>
      <c r="AB57" s="568" t="str">
        <f t="shared" si="4"/>
        <v>NA</v>
      </c>
      <c r="AC57" s="575"/>
      <c r="AD57" s="656">
        <v>1</v>
      </c>
      <c r="AE57" s="656">
        <v>1</v>
      </c>
      <c r="AF57" s="567">
        <f t="shared" si="5"/>
        <v>1</v>
      </c>
      <c r="AG57" s="568" t="str">
        <f t="shared" si="0"/>
        <v>De acuerdo con lo programado</v>
      </c>
      <c r="AH57" s="575"/>
      <c r="AI57" s="575">
        <v>1</v>
      </c>
      <c r="AJ57" s="575">
        <v>1</v>
      </c>
      <c r="AK57" s="756">
        <f t="shared" si="6"/>
        <v>1</v>
      </c>
      <c r="AL57" s="576" t="str">
        <f t="shared" si="7"/>
        <v>De acuerdo con lo programado</v>
      </c>
      <c r="AM57" s="575"/>
      <c r="AN57" s="575"/>
      <c r="AO57" s="575"/>
      <c r="AP57" s="575"/>
      <c r="AQ57" s="575"/>
    </row>
    <row r="58" spans="1:43" ht="35.25" customHeight="1" thickTop="1" thickBot="1">
      <c r="A58" s="563">
        <v>7.3</v>
      </c>
      <c r="B58" s="564"/>
      <c r="C58" s="564"/>
      <c r="D58" s="564"/>
      <c r="E58" s="564"/>
      <c r="F58" s="659" t="s">
        <v>1606</v>
      </c>
      <c r="G58" s="609">
        <v>5</v>
      </c>
      <c r="H58" s="609">
        <v>5</v>
      </c>
      <c r="I58" s="567">
        <f t="shared" si="1"/>
        <v>1</v>
      </c>
      <c r="J58" s="568" t="str">
        <f t="shared" si="2"/>
        <v>De acuerdo con lo programado</v>
      </c>
      <c r="K58" s="588"/>
      <c r="L58" s="581"/>
      <c r="M58" s="579"/>
      <c r="N58" s="572"/>
      <c r="O58" s="582"/>
      <c r="P58" s="581"/>
      <c r="Q58" s="579"/>
      <c r="R58" s="572"/>
      <c r="S58" s="582"/>
      <c r="T58" s="583"/>
      <c r="U58" s="579"/>
      <c r="V58" s="572"/>
      <c r="W58" s="582"/>
      <c r="X58" s="575"/>
      <c r="Y58" s="607">
        <v>5</v>
      </c>
      <c r="Z58" s="607">
        <v>5</v>
      </c>
      <c r="AA58" s="567">
        <f t="shared" si="3"/>
        <v>1</v>
      </c>
      <c r="AB58" s="568" t="str">
        <f t="shared" si="4"/>
        <v>De acuerdo con lo programado</v>
      </c>
      <c r="AC58" s="575"/>
      <c r="AD58" s="657">
        <v>9</v>
      </c>
      <c r="AE58" s="657">
        <v>9</v>
      </c>
      <c r="AF58" s="567">
        <f t="shared" si="5"/>
        <v>1</v>
      </c>
      <c r="AG58" s="568" t="str">
        <f t="shared" si="0"/>
        <v>De acuerdo con lo programado</v>
      </c>
      <c r="AH58" s="575"/>
      <c r="AI58" s="575">
        <v>20</v>
      </c>
      <c r="AJ58" s="575">
        <v>20</v>
      </c>
      <c r="AK58" s="756">
        <f t="shared" si="6"/>
        <v>1</v>
      </c>
      <c r="AL58" s="576" t="str">
        <f t="shared" si="7"/>
        <v>De acuerdo con lo programado</v>
      </c>
      <c r="AM58" s="575"/>
      <c r="AN58" s="575"/>
      <c r="AO58" s="575"/>
      <c r="AP58" s="575"/>
      <c r="AQ58" s="575"/>
    </row>
    <row r="59" spans="1:43" ht="35.25" customHeight="1" thickTop="1" thickBot="1">
      <c r="A59" s="563">
        <v>8</v>
      </c>
      <c r="B59" s="564"/>
      <c r="C59" s="564"/>
      <c r="D59" s="564"/>
      <c r="E59" s="564"/>
      <c r="F59" s="752" t="s">
        <v>1881</v>
      </c>
      <c r="G59" s="608"/>
      <c r="H59" s="608"/>
      <c r="I59" s="567" t="str">
        <f t="shared" si="1"/>
        <v>No hay ejecución</v>
      </c>
      <c r="J59" s="568" t="str">
        <f t="shared" si="2"/>
        <v>NA</v>
      </c>
      <c r="K59" s="586"/>
      <c r="L59" s="581"/>
      <c r="M59" s="579"/>
      <c r="N59" s="572"/>
      <c r="O59" s="582"/>
      <c r="P59" s="581"/>
      <c r="Q59" s="579"/>
      <c r="R59" s="572"/>
      <c r="S59" s="582"/>
      <c r="T59" s="583"/>
      <c r="U59" s="579"/>
      <c r="V59" s="572"/>
      <c r="W59" s="582"/>
      <c r="X59" s="575"/>
      <c r="Y59" s="607"/>
      <c r="Z59" s="607"/>
      <c r="AA59" s="567" t="str">
        <f t="shared" si="3"/>
        <v>No hay ejecución</v>
      </c>
      <c r="AB59" s="568" t="str">
        <f t="shared" si="4"/>
        <v>NA</v>
      </c>
      <c r="AC59" s="575"/>
      <c r="AD59" s="656"/>
      <c r="AE59" s="607">
        <v>0</v>
      </c>
      <c r="AF59" s="567" t="str">
        <f t="shared" si="5"/>
        <v>No hay Programación</v>
      </c>
      <c r="AG59" s="568" t="str">
        <f t="shared" si="0"/>
        <v>De acuerdo con lo programado</v>
      </c>
      <c r="AH59" s="575"/>
      <c r="AI59" s="575">
        <v>9</v>
      </c>
      <c r="AJ59" s="575">
        <v>9</v>
      </c>
      <c r="AK59" s="756">
        <f t="shared" si="6"/>
        <v>1</v>
      </c>
      <c r="AL59" s="576" t="str">
        <f t="shared" si="7"/>
        <v>De acuerdo con lo programado</v>
      </c>
      <c r="AM59" s="575"/>
      <c r="AN59" s="575"/>
      <c r="AO59" s="575"/>
      <c r="AP59" s="575"/>
      <c r="AQ59" s="575"/>
    </row>
    <row r="60" spans="1:43" ht="35.25" customHeight="1" thickTop="1" thickBot="1">
      <c r="A60" s="563">
        <v>8.1</v>
      </c>
      <c r="B60" s="564">
        <v>0</v>
      </c>
      <c r="C60" s="564">
        <v>0</v>
      </c>
      <c r="D60" s="564">
        <v>0</v>
      </c>
      <c r="E60" s="564">
        <v>0</v>
      </c>
      <c r="F60" s="752" t="s">
        <v>1882</v>
      </c>
      <c r="G60" s="609">
        <v>0</v>
      </c>
      <c r="H60" s="609">
        <v>0</v>
      </c>
      <c r="I60" s="567" t="str">
        <f t="shared" si="1"/>
        <v>No hay Programación</v>
      </c>
      <c r="J60" s="568" t="str">
        <f t="shared" si="2"/>
        <v>De acuerdo con lo programado</v>
      </c>
      <c r="K60" s="588"/>
      <c r="L60" s="581"/>
      <c r="M60" s="579"/>
      <c r="N60" s="572"/>
      <c r="O60" s="582"/>
      <c r="P60" s="581"/>
      <c r="Q60" s="579"/>
      <c r="R60" s="572"/>
      <c r="S60" s="582"/>
      <c r="T60" s="583"/>
      <c r="U60" s="579"/>
      <c r="V60" s="572"/>
      <c r="W60" s="582"/>
      <c r="X60" s="575"/>
      <c r="Y60" s="607">
        <v>0</v>
      </c>
      <c r="Z60" s="607">
        <v>0</v>
      </c>
      <c r="AA60" s="567" t="str">
        <f t="shared" si="3"/>
        <v>No hay Programación</v>
      </c>
      <c r="AB60" s="568" t="str">
        <f t="shared" si="4"/>
        <v>De acuerdo con lo programado</v>
      </c>
      <c r="AC60" s="575"/>
      <c r="AD60" s="657"/>
      <c r="AE60" s="607">
        <v>0</v>
      </c>
      <c r="AF60" s="567" t="str">
        <f t="shared" si="5"/>
        <v>No hay Programación</v>
      </c>
      <c r="AG60" s="568" t="str">
        <f t="shared" si="0"/>
        <v>De acuerdo con lo programado</v>
      </c>
      <c r="AH60" s="575"/>
      <c r="AI60" s="575">
        <v>27</v>
      </c>
      <c r="AJ60" s="575">
        <v>27</v>
      </c>
      <c r="AK60" s="756">
        <f t="shared" si="6"/>
        <v>1</v>
      </c>
      <c r="AL60" s="576" t="str">
        <f t="shared" si="7"/>
        <v>De acuerdo con lo programado</v>
      </c>
      <c r="AM60" s="575"/>
      <c r="AN60" s="575"/>
      <c r="AO60" s="575"/>
      <c r="AP60" s="575"/>
      <c r="AQ60" s="575"/>
    </row>
    <row r="61" spans="1:43" ht="35.25" customHeight="1" thickTop="1" thickBot="1">
      <c r="A61" s="563">
        <v>8.1</v>
      </c>
      <c r="B61" s="564"/>
      <c r="C61" s="564"/>
      <c r="D61" s="564"/>
      <c r="E61" s="564"/>
      <c r="F61" s="752" t="s">
        <v>1883</v>
      </c>
      <c r="G61" s="609"/>
      <c r="H61" s="609"/>
      <c r="I61" s="567" t="str">
        <f t="shared" si="1"/>
        <v>No hay ejecución</v>
      </c>
      <c r="J61" s="568" t="str">
        <f t="shared" si="2"/>
        <v>NA</v>
      </c>
      <c r="K61" s="588"/>
      <c r="L61" s="581"/>
      <c r="M61" s="579"/>
      <c r="N61" s="572"/>
      <c r="O61" s="582"/>
      <c r="P61" s="581"/>
      <c r="Q61" s="579"/>
      <c r="R61" s="572"/>
      <c r="S61" s="582"/>
      <c r="T61" s="583"/>
      <c r="U61" s="579"/>
      <c r="V61" s="572"/>
      <c r="W61" s="582"/>
      <c r="X61" s="575"/>
      <c r="Y61" s="607"/>
      <c r="Z61" s="607"/>
      <c r="AA61" s="567" t="str">
        <f t="shared" si="3"/>
        <v>No hay ejecución</v>
      </c>
      <c r="AB61" s="568" t="str">
        <f t="shared" si="4"/>
        <v>NA</v>
      </c>
      <c r="AC61" s="575"/>
      <c r="AD61" s="657"/>
      <c r="AE61" s="607">
        <v>0</v>
      </c>
      <c r="AF61" s="567" t="str">
        <f t="shared" si="5"/>
        <v>No hay Programación</v>
      </c>
      <c r="AG61" s="568" t="str">
        <f t="shared" si="0"/>
        <v>De acuerdo con lo programado</v>
      </c>
      <c r="AH61" s="575"/>
      <c r="AI61" s="575">
        <v>35</v>
      </c>
      <c r="AJ61" s="575">
        <v>34</v>
      </c>
      <c r="AK61" s="756">
        <f t="shared" si="6"/>
        <v>0.97142857142857142</v>
      </c>
      <c r="AL61" s="576" t="str">
        <f t="shared" si="7"/>
        <v>De acuerdo con lo programado</v>
      </c>
      <c r="AM61" s="575"/>
      <c r="AN61" s="575"/>
      <c r="AO61" s="575"/>
      <c r="AP61" s="575"/>
      <c r="AQ61" s="575"/>
    </row>
    <row r="62" spans="1:43" ht="35.25" customHeight="1" thickTop="1" thickBot="1">
      <c r="A62" s="563">
        <v>8.1999999999999993</v>
      </c>
      <c r="B62" s="564"/>
      <c r="C62" s="564"/>
      <c r="D62" s="564"/>
      <c r="E62" s="564"/>
      <c r="F62" s="752" t="s">
        <v>1884</v>
      </c>
      <c r="G62" s="605">
        <v>0</v>
      </c>
      <c r="H62" s="605">
        <v>0</v>
      </c>
      <c r="I62" s="567" t="str">
        <f t="shared" si="1"/>
        <v>No hay Programación</v>
      </c>
      <c r="J62" s="568" t="str">
        <f t="shared" si="2"/>
        <v>De acuerdo con lo programado</v>
      </c>
      <c r="K62" s="578"/>
      <c r="L62" s="581"/>
      <c r="M62" s="579"/>
      <c r="N62" s="572"/>
      <c r="O62" s="582"/>
      <c r="P62" s="581"/>
      <c r="Q62" s="579"/>
      <c r="R62" s="572"/>
      <c r="S62" s="582"/>
      <c r="T62" s="583"/>
      <c r="U62" s="579"/>
      <c r="V62" s="572"/>
      <c r="W62" s="582"/>
      <c r="X62" s="575"/>
      <c r="Y62" s="607">
        <v>0</v>
      </c>
      <c r="Z62" s="607">
        <v>0</v>
      </c>
      <c r="AA62" s="567" t="str">
        <f t="shared" si="3"/>
        <v>No hay Programación</v>
      </c>
      <c r="AB62" s="568" t="str">
        <f t="shared" si="4"/>
        <v>De acuerdo con lo programado</v>
      </c>
      <c r="AC62" s="575"/>
      <c r="AD62" s="656"/>
      <c r="AE62" s="607">
        <v>0</v>
      </c>
      <c r="AF62" s="567" t="str">
        <f t="shared" si="5"/>
        <v>No hay Programación</v>
      </c>
      <c r="AG62" s="568" t="str">
        <f t="shared" si="0"/>
        <v>De acuerdo con lo programado</v>
      </c>
      <c r="AH62" s="575"/>
      <c r="AI62" s="575">
        <v>6</v>
      </c>
      <c r="AJ62" s="575">
        <v>6</v>
      </c>
      <c r="AK62" s="756">
        <f t="shared" si="6"/>
        <v>1</v>
      </c>
      <c r="AL62" s="576" t="str">
        <f t="shared" si="7"/>
        <v>De acuerdo con lo programado</v>
      </c>
      <c r="AM62" s="575"/>
      <c r="AN62" s="575"/>
      <c r="AO62" s="575"/>
      <c r="AP62" s="575"/>
      <c r="AQ62" s="575"/>
    </row>
    <row r="63" spans="1:43" ht="35.25" customHeight="1" thickTop="1" thickBot="1">
      <c r="A63" s="563">
        <v>8.1999999999999993</v>
      </c>
      <c r="B63" s="564"/>
      <c r="C63" s="564"/>
      <c r="D63" s="564"/>
      <c r="E63" s="564"/>
      <c r="F63" s="752" t="s">
        <v>1885</v>
      </c>
      <c r="G63" s="605"/>
      <c r="H63" s="605"/>
      <c r="I63" s="567" t="str">
        <f t="shared" si="1"/>
        <v>No hay ejecución</v>
      </c>
      <c r="J63" s="568" t="str">
        <f t="shared" si="2"/>
        <v>NA</v>
      </c>
      <c r="K63" s="578"/>
      <c r="L63" s="581"/>
      <c r="M63" s="579"/>
      <c r="N63" s="572"/>
      <c r="O63" s="582"/>
      <c r="P63" s="581"/>
      <c r="Q63" s="579"/>
      <c r="R63" s="572"/>
      <c r="S63" s="582"/>
      <c r="T63" s="583"/>
      <c r="U63" s="579"/>
      <c r="V63" s="572"/>
      <c r="W63" s="582"/>
      <c r="X63" s="575"/>
      <c r="Y63" s="607"/>
      <c r="Z63" s="607"/>
      <c r="AA63" s="567" t="str">
        <f t="shared" si="3"/>
        <v>No hay ejecución</v>
      </c>
      <c r="AB63" s="568" t="str">
        <f t="shared" si="4"/>
        <v>NA</v>
      </c>
      <c r="AC63" s="575"/>
      <c r="AD63" s="657"/>
      <c r="AE63" s="607">
        <v>0</v>
      </c>
      <c r="AF63" s="567" t="str">
        <f t="shared" si="5"/>
        <v>No hay Programación</v>
      </c>
      <c r="AG63" s="568" t="str">
        <f t="shared" si="0"/>
        <v>De acuerdo con lo programado</v>
      </c>
      <c r="AH63" s="575"/>
      <c r="AI63" s="575">
        <v>5</v>
      </c>
      <c r="AJ63" s="575">
        <v>5</v>
      </c>
      <c r="AK63" s="756">
        <f t="shared" si="6"/>
        <v>1</v>
      </c>
      <c r="AL63" s="576" t="str">
        <f t="shared" si="7"/>
        <v>De acuerdo con lo programado</v>
      </c>
      <c r="AM63" s="575"/>
      <c r="AN63" s="575"/>
      <c r="AO63" s="575"/>
      <c r="AP63" s="575"/>
      <c r="AQ63" s="575"/>
    </row>
    <row r="64" spans="1:43" ht="35.25" customHeight="1" thickTop="1" thickBot="1">
      <c r="A64" s="563">
        <v>8.3000000000000007</v>
      </c>
      <c r="B64" s="564"/>
      <c r="C64" s="564"/>
      <c r="D64" s="564"/>
      <c r="E64" s="564"/>
      <c r="F64" s="752" t="s">
        <v>1886</v>
      </c>
      <c r="G64" s="609">
        <v>0</v>
      </c>
      <c r="H64" s="609">
        <v>0</v>
      </c>
      <c r="I64" s="567" t="str">
        <f t="shared" si="1"/>
        <v>No hay Programación</v>
      </c>
      <c r="J64" s="568" t="str">
        <f t="shared" si="2"/>
        <v>De acuerdo con lo programado</v>
      </c>
      <c r="K64" s="588"/>
      <c r="L64" s="581"/>
      <c r="M64" s="579"/>
      <c r="N64" s="572"/>
      <c r="O64" s="582"/>
      <c r="P64" s="581"/>
      <c r="Q64" s="579"/>
      <c r="R64" s="572"/>
      <c r="S64" s="582"/>
      <c r="T64" s="583"/>
      <c r="U64" s="579"/>
      <c r="V64" s="572"/>
      <c r="W64" s="582"/>
      <c r="X64" s="575"/>
      <c r="Y64" s="607">
        <v>0</v>
      </c>
      <c r="Z64" s="607">
        <v>0</v>
      </c>
      <c r="AA64" s="567" t="str">
        <f t="shared" si="3"/>
        <v>No hay Programación</v>
      </c>
      <c r="AB64" s="568" t="str">
        <f t="shared" si="4"/>
        <v>De acuerdo con lo programado</v>
      </c>
      <c r="AC64" s="575"/>
      <c r="AD64" s="657"/>
      <c r="AE64" s="607">
        <v>0</v>
      </c>
      <c r="AF64" s="567" t="str">
        <f t="shared" si="5"/>
        <v>No hay Programación</v>
      </c>
      <c r="AG64" s="568" t="str">
        <f t="shared" si="0"/>
        <v>De acuerdo con lo programado</v>
      </c>
      <c r="AH64" s="575"/>
      <c r="AI64" s="575">
        <v>4</v>
      </c>
      <c r="AJ64" s="575">
        <v>4</v>
      </c>
      <c r="AK64" s="756">
        <f t="shared" si="6"/>
        <v>1</v>
      </c>
      <c r="AL64" s="576" t="str">
        <f t="shared" si="7"/>
        <v>De acuerdo con lo programado</v>
      </c>
      <c r="AM64" s="575"/>
      <c r="AN64" s="575"/>
      <c r="AO64" s="575"/>
      <c r="AP64" s="575"/>
      <c r="AQ64" s="575"/>
    </row>
    <row r="65" spans="1:43" ht="35.25" customHeight="1" thickTop="1" thickBot="1">
      <c r="A65" s="563">
        <v>8.3000000000000007</v>
      </c>
      <c r="B65" s="564"/>
      <c r="C65" s="564"/>
      <c r="D65" s="564"/>
      <c r="E65" s="564"/>
      <c r="F65" s="752" t="s">
        <v>1887</v>
      </c>
      <c r="G65" s="609"/>
      <c r="H65" s="609"/>
      <c r="I65" s="567" t="str">
        <f t="shared" si="1"/>
        <v>No hay ejecución</v>
      </c>
      <c r="J65" s="568" t="str">
        <f t="shared" si="2"/>
        <v>NA</v>
      </c>
      <c r="K65" s="588"/>
      <c r="L65" s="581"/>
      <c r="M65" s="579"/>
      <c r="N65" s="572"/>
      <c r="O65" s="582"/>
      <c r="P65" s="581"/>
      <c r="Q65" s="579"/>
      <c r="R65" s="572"/>
      <c r="S65" s="582"/>
      <c r="T65" s="583"/>
      <c r="U65" s="579"/>
      <c r="V65" s="572"/>
      <c r="W65" s="582"/>
      <c r="X65" s="575"/>
      <c r="Y65" s="607"/>
      <c r="Z65" s="607"/>
      <c r="AA65" s="567" t="str">
        <f t="shared" si="3"/>
        <v>No hay ejecución</v>
      </c>
      <c r="AB65" s="568" t="str">
        <f t="shared" si="4"/>
        <v>NA</v>
      </c>
      <c r="AC65" s="575"/>
      <c r="AD65" s="656"/>
      <c r="AE65" s="607">
        <v>0</v>
      </c>
      <c r="AF65" s="567" t="str">
        <f t="shared" si="5"/>
        <v>No hay Programación</v>
      </c>
      <c r="AG65" s="568" t="str">
        <f t="shared" si="0"/>
        <v>De acuerdo con lo programado</v>
      </c>
      <c r="AH65" s="575"/>
      <c r="AI65" s="575">
        <v>3</v>
      </c>
      <c r="AJ65" s="575">
        <v>3</v>
      </c>
      <c r="AK65" s="756">
        <f t="shared" si="6"/>
        <v>1</v>
      </c>
      <c r="AL65" s="576" t="str">
        <f t="shared" si="7"/>
        <v>De acuerdo con lo programado</v>
      </c>
      <c r="AM65" s="575"/>
      <c r="AN65" s="575"/>
      <c r="AO65" s="575"/>
      <c r="AP65" s="575"/>
      <c r="AQ65" s="575"/>
    </row>
    <row r="66" spans="1:43" ht="35.25" customHeight="1" thickTop="1" thickBot="1">
      <c r="A66" s="563">
        <v>8.4</v>
      </c>
      <c r="B66" s="564"/>
      <c r="C66" s="564"/>
      <c r="D66" s="564"/>
      <c r="E66" s="564"/>
      <c r="F66" s="577"/>
      <c r="G66" s="605">
        <v>0</v>
      </c>
      <c r="H66" s="605">
        <v>0</v>
      </c>
      <c r="I66" s="567" t="str">
        <f t="shared" si="1"/>
        <v>No hay Programación</v>
      </c>
      <c r="J66" s="568" t="str">
        <f t="shared" si="2"/>
        <v>De acuerdo con lo programado</v>
      </c>
      <c r="K66" s="578"/>
      <c r="L66" s="581"/>
      <c r="M66" s="579"/>
      <c r="N66" s="572"/>
      <c r="O66" s="582"/>
      <c r="P66" s="581"/>
      <c r="Q66" s="579"/>
      <c r="R66" s="572"/>
      <c r="S66" s="582"/>
      <c r="T66" s="583"/>
      <c r="U66" s="579"/>
      <c r="V66" s="572"/>
      <c r="W66" s="582"/>
      <c r="X66" s="575"/>
      <c r="Y66" s="607">
        <v>0</v>
      </c>
      <c r="Z66" s="607">
        <v>0</v>
      </c>
      <c r="AA66" s="567" t="str">
        <f t="shared" si="3"/>
        <v>No hay Programación</v>
      </c>
      <c r="AB66" s="568" t="str">
        <f t="shared" si="4"/>
        <v>De acuerdo con lo programado</v>
      </c>
      <c r="AC66" s="575"/>
      <c r="AD66" s="656"/>
      <c r="AE66" s="607">
        <v>0</v>
      </c>
      <c r="AF66" s="567" t="str">
        <f t="shared" si="5"/>
        <v>No hay Programación</v>
      </c>
      <c r="AG66" s="568" t="str">
        <f t="shared" si="0"/>
        <v>De acuerdo con lo programado</v>
      </c>
      <c r="AH66" s="575"/>
      <c r="AI66" s="575"/>
      <c r="AJ66" s="575"/>
      <c r="AK66" s="576"/>
      <c r="AL66" s="576"/>
      <c r="AM66" s="575"/>
      <c r="AN66" s="575"/>
      <c r="AO66" s="575"/>
      <c r="AP66" s="575"/>
      <c r="AQ66" s="575"/>
    </row>
    <row r="67" spans="1:43" ht="35.25" customHeight="1" thickTop="1" thickBot="1">
      <c r="A67" s="563">
        <v>8.4</v>
      </c>
      <c r="B67" s="564"/>
      <c r="C67" s="564"/>
      <c r="D67" s="564"/>
      <c r="E67" s="564"/>
      <c r="F67" s="577"/>
      <c r="G67" s="605"/>
      <c r="H67" s="605"/>
      <c r="I67" s="567" t="str">
        <f t="shared" si="1"/>
        <v>No hay ejecución</v>
      </c>
      <c r="J67" s="568" t="str">
        <f t="shared" si="2"/>
        <v>NA</v>
      </c>
      <c r="K67" s="578"/>
      <c r="L67" s="581"/>
      <c r="M67" s="579"/>
      <c r="N67" s="572"/>
      <c r="O67" s="582"/>
      <c r="P67" s="581"/>
      <c r="Q67" s="579"/>
      <c r="R67" s="572"/>
      <c r="S67" s="582"/>
      <c r="T67" s="583"/>
      <c r="U67" s="579"/>
      <c r="V67" s="572"/>
      <c r="W67" s="582"/>
      <c r="X67" s="575"/>
      <c r="Y67" s="607"/>
      <c r="Z67" s="607"/>
      <c r="AA67" s="567" t="str">
        <f t="shared" si="3"/>
        <v>No hay ejecución</v>
      </c>
      <c r="AB67" s="568" t="str">
        <f t="shared" si="4"/>
        <v>NA</v>
      </c>
      <c r="AC67" s="575"/>
      <c r="AD67" s="657"/>
      <c r="AE67" s="607">
        <v>0</v>
      </c>
      <c r="AF67" s="567" t="str">
        <f t="shared" si="5"/>
        <v>No hay Programación</v>
      </c>
      <c r="AG67" s="568" t="str">
        <f t="shared" si="0"/>
        <v>De acuerdo con lo programado</v>
      </c>
      <c r="AH67" s="575"/>
      <c r="AI67" s="575"/>
      <c r="AJ67" s="575"/>
      <c r="AK67" s="576"/>
      <c r="AL67" s="576"/>
      <c r="AM67" s="575"/>
      <c r="AN67" s="575"/>
      <c r="AO67" s="575"/>
      <c r="AP67" s="575"/>
      <c r="AQ67" s="575"/>
    </row>
    <row r="68" spans="1:43" ht="35.25" customHeight="1" thickTop="1" thickBot="1">
      <c r="A68" s="563">
        <v>8.5</v>
      </c>
      <c r="B68" s="564"/>
      <c r="C68" s="564"/>
      <c r="D68" s="564"/>
      <c r="E68" s="564"/>
      <c r="F68" s="577"/>
      <c r="G68" s="605">
        <v>1</v>
      </c>
      <c r="H68" s="605">
        <v>1</v>
      </c>
      <c r="I68" s="567">
        <f t="shared" si="1"/>
        <v>1</v>
      </c>
      <c r="J68" s="568" t="str">
        <f t="shared" si="2"/>
        <v>De acuerdo con lo programado</v>
      </c>
      <c r="K68" s="578"/>
      <c r="L68" s="581"/>
      <c r="M68" s="579"/>
      <c r="N68" s="572"/>
      <c r="O68" s="582"/>
      <c r="P68" s="581"/>
      <c r="Q68" s="579"/>
      <c r="R68" s="572"/>
      <c r="S68" s="582"/>
      <c r="T68" s="583"/>
      <c r="U68" s="579"/>
      <c r="V68" s="572"/>
      <c r="W68" s="582"/>
      <c r="X68" s="575"/>
      <c r="Y68" s="607">
        <v>1</v>
      </c>
      <c r="Z68" s="607">
        <v>1</v>
      </c>
      <c r="AA68" s="567">
        <f t="shared" si="3"/>
        <v>1</v>
      </c>
      <c r="AB68" s="568" t="str">
        <f t="shared" si="4"/>
        <v>De acuerdo con lo programado</v>
      </c>
      <c r="AC68" s="575"/>
      <c r="AD68" s="657"/>
      <c r="AE68" s="607">
        <v>0</v>
      </c>
      <c r="AF68" s="567" t="str">
        <f t="shared" si="5"/>
        <v>No hay Programación</v>
      </c>
      <c r="AG68" s="568" t="str">
        <f t="shared" si="0"/>
        <v>De acuerdo con lo programado</v>
      </c>
      <c r="AH68" s="575"/>
      <c r="AI68" s="575"/>
      <c r="AJ68" s="575"/>
      <c r="AK68" s="576"/>
      <c r="AL68" s="576"/>
      <c r="AM68" s="575"/>
      <c r="AN68" s="575"/>
      <c r="AO68" s="575"/>
      <c r="AP68" s="575"/>
      <c r="AQ68" s="575"/>
    </row>
    <row r="69" spans="1:43" ht="35.25" customHeight="1" thickTop="1" thickBot="1">
      <c r="A69" s="563">
        <v>8.5</v>
      </c>
      <c r="B69" s="564"/>
      <c r="C69" s="564"/>
      <c r="D69" s="564"/>
      <c r="E69" s="564"/>
      <c r="F69" s="577"/>
      <c r="G69" s="605"/>
      <c r="H69" s="605"/>
      <c r="I69" s="567" t="str">
        <f t="shared" si="1"/>
        <v>No hay ejecución</v>
      </c>
      <c r="J69" s="568" t="str">
        <f t="shared" si="2"/>
        <v>NA</v>
      </c>
      <c r="K69" s="578"/>
      <c r="L69" s="581"/>
      <c r="M69" s="579"/>
      <c r="N69" s="572"/>
      <c r="O69" s="582"/>
      <c r="P69" s="581"/>
      <c r="Q69" s="579"/>
      <c r="R69" s="572"/>
      <c r="S69" s="582"/>
      <c r="T69" s="583"/>
      <c r="U69" s="579"/>
      <c r="V69" s="572"/>
      <c r="W69" s="582"/>
      <c r="X69" s="575"/>
      <c r="Y69" s="607"/>
      <c r="Z69" s="607"/>
      <c r="AA69" s="567" t="str">
        <f t="shared" si="3"/>
        <v>No hay ejecución</v>
      </c>
      <c r="AB69" s="568" t="str">
        <f t="shared" si="4"/>
        <v>NA</v>
      </c>
      <c r="AC69" s="575"/>
      <c r="AD69" s="657"/>
      <c r="AE69" s="607">
        <v>0</v>
      </c>
      <c r="AF69" s="567" t="str">
        <f t="shared" si="5"/>
        <v>No hay Programación</v>
      </c>
      <c r="AG69" s="568" t="str">
        <f t="shared" si="0"/>
        <v>De acuerdo con lo programado</v>
      </c>
      <c r="AH69" s="575"/>
      <c r="AI69" s="575"/>
      <c r="AJ69" s="575"/>
      <c r="AK69" s="576"/>
      <c r="AL69" s="576"/>
      <c r="AM69" s="575"/>
      <c r="AN69" s="575"/>
      <c r="AO69" s="575"/>
      <c r="AP69" s="575"/>
      <c r="AQ69" s="575"/>
    </row>
    <row r="70" spans="1:43" ht="35.25" customHeight="1" thickTop="1" thickBot="1">
      <c r="A70" s="563">
        <v>9</v>
      </c>
      <c r="B70" s="564"/>
      <c r="C70" s="564"/>
      <c r="D70" s="564"/>
      <c r="E70" s="564"/>
      <c r="F70" s="584"/>
      <c r="G70" s="608"/>
      <c r="H70" s="608"/>
      <c r="I70" s="567" t="str">
        <f t="shared" si="1"/>
        <v>No hay ejecución</v>
      </c>
      <c r="J70" s="568" t="str">
        <f t="shared" si="2"/>
        <v>NA</v>
      </c>
      <c r="K70" s="586"/>
      <c r="L70" s="581"/>
      <c r="M70" s="579"/>
      <c r="N70" s="572"/>
      <c r="O70" s="582"/>
      <c r="P70" s="581"/>
      <c r="Q70" s="579"/>
      <c r="R70" s="572"/>
      <c r="S70" s="582"/>
      <c r="T70" s="583"/>
      <c r="U70" s="579"/>
      <c r="V70" s="572"/>
      <c r="W70" s="582"/>
      <c r="X70" s="575"/>
      <c r="Y70" s="607"/>
      <c r="Z70" s="607"/>
      <c r="AA70" s="567" t="str">
        <f t="shared" si="3"/>
        <v>No hay ejecución</v>
      </c>
      <c r="AB70" s="568" t="str">
        <f t="shared" si="4"/>
        <v>NA</v>
      </c>
      <c r="AC70" s="575"/>
      <c r="AD70" s="657"/>
      <c r="AE70" s="607">
        <v>0</v>
      </c>
      <c r="AF70" s="567" t="str">
        <f t="shared" si="5"/>
        <v>No hay Programación</v>
      </c>
      <c r="AG70" s="568" t="str">
        <f t="shared" si="0"/>
        <v>De acuerdo con lo programado</v>
      </c>
      <c r="AH70" s="575"/>
      <c r="AI70" s="575"/>
      <c r="AJ70" s="575"/>
      <c r="AK70" s="576"/>
      <c r="AL70" s="576"/>
      <c r="AM70" s="575"/>
      <c r="AN70" s="575"/>
      <c r="AO70" s="575"/>
      <c r="AP70" s="575"/>
      <c r="AQ70" s="575"/>
    </row>
    <row r="71" spans="1:43" ht="35.25" customHeight="1" thickTop="1" thickBot="1">
      <c r="A71" s="563">
        <v>9.1</v>
      </c>
      <c r="B71" s="564">
        <v>0</v>
      </c>
      <c r="C71" s="564">
        <v>0</v>
      </c>
      <c r="D71" s="564">
        <v>0</v>
      </c>
      <c r="E71" s="564">
        <v>0</v>
      </c>
      <c r="F71" s="577"/>
      <c r="G71" s="605">
        <v>2</v>
      </c>
      <c r="H71" s="605">
        <v>2</v>
      </c>
      <c r="I71" s="567">
        <f t="shared" si="1"/>
        <v>1</v>
      </c>
      <c r="J71" s="568" t="str">
        <f t="shared" si="2"/>
        <v>De acuerdo con lo programado</v>
      </c>
      <c r="K71" s="578"/>
      <c r="L71" s="581"/>
      <c r="M71" s="579"/>
      <c r="N71" s="572"/>
      <c r="O71" s="582"/>
      <c r="P71" s="581"/>
      <c r="Q71" s="579"/>
      <c r="R71" s="572"/>
      <c r="S71" s="582"/>
      <c r="T71" s="583"/>
      <c r="U71" s="579"/>
      <c r="V71" s="572"/>
      <c r="W71" s="582"/>
      <c r="X71" s="575"/>
      <c r="Y71" s="607">
        <v>0</v>
      </c>
      <c r="Z71" s="607">
        <v>0</v>
      </c>
      <c r="AA71" s="567" t="str">
        <f t="shared" si="3"/>
        <v>No hay Programación</v>
      </c>
      <c r="AB71" s="568" t="str">
        <f t="shared" si="4"/>
        <v>De acuerdo con lo programado</v>
      </c>
      <c r="AC71" s="575"/>
      <c r="AD71" s="656"/>
      <c r="AE71" s="607">
        <v>0</v>
      </c>
      <c r="AF71" s="567" t="str">
        <f t="shared" si="5"/>
        <v>No hay Programación</v>
      </c>
      <c r="AG71" s="568" t="str">
        <f t="shared" si="0"/>
        <v>De acuerdo con lo programado</v>
      </c>
      <c r="AH71" s="575"/>
      <c r="AI71" s="575"/>
      <c r="AJ71" s="575"/>
      <c r="AK71" s="576"/>
      <c r="AL71" s="576"/>
      <c r="AM71" s="575"/>
      <c r="AN71" s="575"/>
      <c r="AO71" s="575"/>
      <c r="AP71" s="575"/>
      <c r="AQ71" s="575"/>
    </row>
    <row r="72" spans="1:43" ht="35.25" customHeight="1" thickTop="1" thickBot="1">
      <c r="A72" s="563">
        <v>9.1</v>
      </c>
      <c r="B72" s="564"/>
      <c r="C72" s="564"/>
      <c r="D72" s="564"/>
      <c r="E72" s="564"/>
      <c r="F72" s="577"/>
      <c r="G72" s="605"/>
      <c r="H72" s="605"/>
      <c r="I72" s="567" t="str">
        <f t="shared" si="1"/>
        <v>No hay ejecución</v>
      </c>
      <c r="J72" s="568" t="str">
        <f t="shared" si="2"/>
        <v>NA</v>
      </c>
      <c r="K72" s="578"/>
      <c r="L72" s="581"/>
      <c r="M72" s="579"/>
      <c r="N72" s="572"/>
      <c r="O72" s="582"/>
      <c r="P72" s="581"/>
      <c r="Q72" s="579"/>
      <c r="R72" s="572"/>
      <c r="S72" s="582"/>
      <c r="T72" s="583"/>
      <c r="U72" s="579"/>
      <c r="V72" s="572"/>
      <c r="W72" s="582"/>
      <c r="X72" s="575"/>
      <c r="Y72" s="607"/>
      <c r="Z72" s="607"/>
      <c r="AA72" s="567" t="str">
        <f t="shared" si="3"/>
        <v>No hay ejecución</v>
      </c>
      <c r="AB72" s="568" t="str">
        <f t="shared" si="4"/>
        <v>NA</v>
      </c>
      <c r="AC72" s="575"/>
      <c r="AD72" s="656"/>
      <c r="AE72" s="607">
        <v>0</v>
      </c>
      <c r="AF72" s="567" t="str">
        <f t="shared" si="5"/>
        <v>No hay Programación</v>
      </c>
      <c r="AG72" s="568" t="str">
        <f t="shared" si="0"/>
        <v>De acuerdo con lo programado</v>
      </c>
      <c r="AH72" s="575"/>
      <c r="AI72" s="575"/>
      <c r="AJ72" s="575"/>
      <c r="AK72" s="576"/>
      <c r="AL72" s="576"/>
      <c r="AM72" s="575"/>
      <c r="AN72" s="575"/>
      <c r="AO72" s="575"/>
      <c r="AP72" s="575"/>
      <c r="AQ72" s="575"/>
    </row>
    <row r="73" spans="1:43" ht="35.25" customHeight="1" thickTop="1" thickBot="1">
      <c r="A73" s="563">
        <v>10</v>
      </c>
      <c r="B73" s="564">
        <v>0</v>
      </c>
      <c r="C73" s="564">
        <v>0</v>
      </c>
      <c r="D73" s="564">
        <v>0</v>
      </c>
      <c r="E73" s="564">
        <v>0</v>
      </c>
      <c r="F73" s="584"/>
      <c r="G73" s="608"/>
      <c r="H73" s="608"/>
      <c r="I73" s="567" t="str">
        <f t="shared" si="1"/>
        <v>No hay ejecución</v>
      </c>
      <c r="J73" s="568" t="str">
        <f t="shared" si="2"/>
        <v>NA</v>
      </c>
      <c r="K73" s="586"/>
      <c r="L73" s="581"/>
      <c r="M73" s="579"/>
      <c r="N73" s="572"/>
      <c r="O73" s="582"/>
      <c r="P73" s="581"/>
      <c r="Q73" s="579"/>
      <c r="R73" s="572"/>
      <c r="S73" s="582"/>
      <c r="T73" s="583"/>
      <c r="U73" s="579"/>
      <c r="V73" s="572"/>
      <c r="W73" s="582"/>
      <c r="X73" s="575"/>
      <c r="Y73" s="607"/>
      <c r="Z73" s="607"/>
      <c r="AA73" s="567" t="str">
        <f t="shared" si="3"/>
        <v>No hay ejecución</v>
      </c>
      <c r="AB73" s="568" t="str">
        <f t="shared" si="4"/>
        <v>NA</v>
      </c>
      <c r="AC73" s="575"/>
      <c r="AD73" s="657"/>
      <c r="AE73" s="607">
        <v>0</v>
      </c>
      <c r="AF73" s="567" t="str">
        <f t="shared" si="5"/>
        <v>No hay Programación</v>
      </c>
      <c r="AG73" s="568" t="str">
        <f t="shared" si="0"/>
        <v>De acuerdo con lo programado</v>
      </c>
      <c r="AH73" s="575"/>
      <c r="AI73" s="575"/>
      <c r="AJ73" s="575"/>
      <c r="AK73" s="576"/>
      <c r="AL73" s="576"/>
      <c r="AM73" s="575"/>
      <c r="AN73" s="575"/>
      <c r="AO73" s="575"/>
      <c r="AP73" s="575"/>
      <c r="AQ73" s="575"/>
    </row>
    <row r="74" spans="1:43" ht="35.25" customHeight="1" thickTop="1" thickBot="1">
      <c r="A74" s="563">
        <v>10.1</v>
      </c>
      <c r="B74" s="564">
        <v>0</v>
      </c>
      <c r="C74" s="564">
        <v>0</v>
      </c>
      <c r="D74" s="564">
        <v>0</v>
      </c>
      <c r="E74" s="564">
        <v>0</v>
      </c>
      <c r="F74" s="577"/>
      <c r="G74" s="605">
        <v>50</v>
      </c>
      <c r="H74" s="605">
        <v>50</v>
      </c>
      <c r="I74" s="567">
        <f t="shared" si="1"/>
        <v>1</v>
      </c>
      <c r="J74" s="568" t="str">
        <f t="shared" si="2"/>
        <v>De acuerdo con lo programado</v>
      </c>
      <c r="K74" s="578"/>
      <c r="L74" s="581"/>
      <c r="M74" s="579"/>
      <c r="N74" s="572"/>
      <c r="O74" s="582"/>
      <c r="P74" s="581"/>
      <c r="Q74" s="579"/>
      <c r="R74" s="572"/>
      <c r="S74" s="582"/>
      <c r="T74" s="583"/>
      <c r="U74" s="579"/>
      <c r="V74" s="572"/>
      <c r="W74" s="582"/>
      <c r="X74" s="575"/>
      <c r="Y74" s="607">
        <v>40</v>
      </c>
      <c r="Z74" s="607">
        <v>40</v>
      </c>
      <c r="AA74" s="567">
        <f t="shared" si="3"/>
        <v>1</v>
      </c>
      <c r="AB74" s="568" t="str">
        <f t="shared" si="4"/>
        <v>De acuerdo con lo programado</v>
      </c>
      <c r="AC74" s="575"/>
      <c r="AD74" s="656"/>
      <c r="AE74" s="607">
        <v>1</v>
      </c>
      <c r="AF74" s="567" t="str">
        <f t="shared" si="5"/>
        <v>No hay Programación</v>
      </c>
      <c r="AG74" s="568" t="str">
        <f t="shared" si="0"/>
        <v>De acuerdo con lo programado</v>
      </c>
      <c r="AH74" s="575"/>
      <c r="AI74" s="575"/>
      <c r="AJ74" s="575"/>
      <c r="AK74" s="576"/>
      <c r="AL74" s="576"/>
      <c r="AM74" s="575"/>
      <c r="AN74" s="575"/>
      <c r="AO74" s="575"/>
      <c r="AP74" s="575"/>
      <c r="AQ74" s="575"/>
    </row>
    <row r="75" spans="1:43" ht="35.25" customHeight="1" thickTop="1" thickBot="1">
      <c r="A75" s="563">
        <v>10.1</v>
      </c>
      <c r="B75" s="564"/>
      <c r="C75" s="564"/>
      <c r="D75" s="564"/>
      <c r="E75" s="564"/>
      <c r="F75" s="577"/>
      <c r="G75" s="605"/>
      <c r="H75" s="605"/>
      <c r="I75" s="567" t="str">
        <f t="shared" si="1"/>
        <v>No hay ejecución</v>
      </c>
      <c r="J75" s="568" t="str">
        <f t="shared" si="2"/>
        <v>NA</v>
      </c>
      <c r="K75" s="578"/>
      <c r="L75" s="581"/>
      <c r="M75" s="579"/>
      <c r="N75" s="572"/>
      <c r="O75" s="582"/>
      <c r="P75" s="581"/>
      <c r="Q75" s="579"/>
      <c r="R75" s="572"/>
      <c r="S75" s="582"/>
      <c r="T75" s="583"/>
      <c r="U75" s="579"/>
      <c r="V75" s="572"/>
      <c r="W75" s="582"/>
      <c r="X75" s="575"/>
      <c r="Y75" s="607"/>
      <c r="Z75" s="607"/>
      <c r="AA75" s="567" t="str">
        <f t="shared" si="3"/>
        <v>No hay ejecución</v>
      </c>
      <c r="AB75" s="568" t="str">
        <f t="shared" si="4"/>
        <v>NA</v>
      </c>
      <c r="AC75" s="575"/>
      <c r="AD75" s="656"/>
      <c r="AE75" s="607">
        <v>0</v>
      </c>
      <c r="AF75" s="567" t="str">
        <f t="shared" si="5"/>
        <v>No hay Programación</v>
      </c>
      <c r="AG75" s="568" t="str">
        <f t="shared" si="0"/>
        <v>De acuerdo con lo programado</v>
      </c>
      <c r="AH75" s="575"/>
      <c r="AI75" s="575"/>
      <c r="AJ75" s="575"/>
      <c r="AK75" s="576"/>
      <c r="AL75" s="576"/>
      <c r="AM75" s="575"/>
      <c r="AN75" s="575"/>
      <c r="AO75" s="575"/>
      <c r="AP75" s="575"/>
      <c r="AQ75" s="575"/>
    </row>
    <row r="76" spans="1:43" ht="35.25" customHeight="1" thickTop="1" thickBot="1">
      <c r="A76" s="563">
        <v>10.1</v>
      </c>
      <c r="B76" s="564"/>
      <c r="C76" s="564"/>
      <c r="D76" s="564"/>
      <c r="E76" s="564"/>
      <c r="F76" s="577"/>
      <c r="G76" s="605"/>
      <c r="H76" s="605"/>
      <c r="I76" s="567" t="str">
        <f t="shared" si="1"/>
        <v>No hay ejecución</v>
      </c>
      <c r="J76" s="568" t="str">
        <f t="shared" si="2"/>
        <v>NA</v>
      </c>
      <c r="K76" s="578"/>
      <c r="L76" s="581"/>
      <c r="M76" s="579"/>
      <c r="N76" s="572"/>
      <c r="O76" s="582"/>
      <c r="P76" s="581"/>
      <c r="Q76" s="579"/>
      <c r="R76" s="572"/>
      <c r="S76" s="582"/>
      <c r="T76" s="583"/>
      <c r="U76" s="579"/>
      <c r="V76" s="572"/>
      <c r="W76" s="582"/>
      <c r="X76" s="575"/>
      <c r="Y76" s="607"/>
      <c r="Z76" s="607"/>
      <c r="AA76" s="567" t="str">
        <f t="shared" si="3"/>
        <v>No hay ejecución</v>
      </c>
      <c r="AB76" s="568" t="str">
        <f t="shared" si="4"/>
        <v>NA</v>
      </c>
      <c r="AC76" s="575"/>
      <c r="AD76" s="656"/>
      <c r="AE76" s="607">
        <v>0</v>
      </c>
      <c r="AF76" s="567" t="str">
        <f t="shared" si="5"/>
        <v>No hay Programación</v>
      </c>
      <c r="AG76" s="568" t="str">
        <f t="shared" si="0"/>
        <v>De acuerdo con lo programado</v>
      </c>
      <c r="AH76" s="575"/>
      <c r="AI76" s="575"/>
      <c r="AJ76" s="575"/>
      <c r="AK76" s="576"/>
      <c r="AL76" s="576"/>
      <c r="AM76" s="575"/>
      <c r="AN76" s="575"/>
      <c r="AO76" s="575"/>
      <c r="AP76" s="575"/>
      <c r="AQ76" s="575"/>
    </row>
    <row r="77" spans="1:43" ht="35.25" customHeight="1" thickTop="1" thickBot="1">
      <c r="A77" s="563">
        <v>10.1</v>
      </c>
      <c r="B77" s="564"/>
      <c r="C77" s="564"/>
      <c r="D77" s="564"/>
      <c r="E77" s="564"/>
      <c r="F77" s="577"/>
      <c r="G77" s="605"/>
      <c r="H77" s="605"/>
      <c r="I77" s="567" t="str">
        <f t="shared" si="1"/>
        <v>No hay ejecución</v>
      </c>
      <c r="J77" s="568" t="str">
        <f t="shared" si="2"/>
        <v>NA</v>
      </c>
      <c r="K77" s="578"/>
      <c r="L77" s="581"/>
      <c r="M77" s="579"/>
      <c r="N77" s="572"/>
      <c r="O77" s="582"/>
      <c r="P77" s="581"/>
      <c r="Q77" s="579"/>
      <c r="R77" s="572"/>
      <c r="S77" s="582"/>
      <c r="T77" s="583"/>
      <c r="U77" s="579"/>
      <c r="V77" s="572"/>
      <c r="W77" s="582"/>
      <c r="X77" s="575"/>
      <c r="Y77" s="607"/>
      <c r="Z77" s="607"/>
      <c r="AA77" s="567" t="str">
        <f t="shared" si="3"/>
        <v>No hay ejecución</v>
      </c>
      <c r="AB77" s="568" t="str">
        <f t="shared" si="4"/>
        <v>NA</v>
      </c>
      <c r="AC77" s="575"/>
      <c r="AD77" s="656"/>
      <c r="AE77" s="607"/>
      <c r="AF77" s="567" t="str">
        <f t="shared" si="5"/>
        <v>No hay ejecución</v>
      </c>
      <c r="AG77" s="568" t="str">
        <f t="shared" ref="AG77:AG140" si="8">IF(AF77="No hay ejecución","NA",IF(AF77&gt;=90%,"De acuerdo con lo programado",IF(AF77&gt;=51%,"Atraso Leve",IF(AF77&lt;=50%,"En riesgo cumplimiento"))))</f>
        <v>NA</v>
      </c>
      <c r="AH77" s="575"/>
      <c r="AI77" s="575"/>
      <c r="AJ77" s="575"/>
      <c r="AK77" s="576"/>
      <c r="AL77" s="576"/>
      <c r="AM77" s="575"/>
      <c r="AN77" s="575"/>
      <c r="AO77" s="575"/>
      <c r="AP77" s="575"/>
      <c r="AQ77" s="575"/>
    </row>
    <row r="78" spans="1:43" ht="35.25" customHeight="1" thickTop="1" thickBot="1">
      <c r="A78" s="563">
        <v>10.1</v>
      </c>
      <c r="B78" s="564"/>
      <c r="C78" s="564"/>
      <c r="D78" s="564"/>
      <c r="E78" s="564"/>
      <c r="F78" s="577"/>
      <c r="G78" s="605"/>
      <c r="H78" s="605"/>
      <c r="I78" s="567" t="str">
        <f t="shared" ref="I78:I141" si="9">IF(H78="","No hay ejecución",IF(AND(G78=0),"No hay Programación", H78/G78))</f>
        <v>No hay ejecución</v>
      </c>
      <c r="J78" s="568" t="str">
        <f t="shared" ref="J78:J141" si="10">IF(I78="No hay ejecución","NA",IF(I78&gt;=90%,"De acuerdo con lo programado",IF(I78&gt;=51%,"Atraso Leve",IF(I78&lt;=50%,"En riesgo cumplimiento"))))</f>
        <v>NA</v>
      </c>
      <c r="K78" s="578"/>
      <c r="L78" s="581"/>
      <c r="M78" s="579"/>
      <c r="N78" s="572"/>
      <c r="O78" s="582"/>
      <c r="P78" s="581"/>
      <c r="Q78" s="579"/>
      <c r="R78" s="572"/>
      <c r="S78" s="582"/>
      <c r="T78" s="583"/>
      <c r="U78" s="579"/>
      <c r="V78" s="572"/>
      <c r="W78" s="582"/>
      <c r="X78" s="575"/>
      <c r="Y78" s="607"/>
      <c r="Z78" s="607"/>
      <c r="AA78" s="567" t="str">
        <f t="shared" ref="AA78:AA141" si="11">IF(Z78="","No hay ejecución",IF(AND(Y78=0),"No hay Programación", Z78/Y78))</f>
        <v>No hay ejecución</v>
      </c>
      <c r="AB78" s="568" t="str">
        <f t="shared" ref="AB78:AB141" si="12">IF(AA78="No hay ejecución","NA",IF(AA78&gt;=90%,"De acuerdo con lo programado",IF(AA78&gt;=51%,"Atraso Leve",IF(AA78&lt;=50%,"En riesgo cumplimiento"))))</f>
        <v>NA</v>
      </c>
      <c r="AC78" s="575"/>
      <c r="AD78" s="657"/>
      <c r="AE78" s="607">
        <v>0</v>
      </c>
      <c r="AF78" s="567" t="str">
        <f t="shared" ref="AF78:AF141" si="13">IF(AE78="","No hay ejecución",IF(AND(AD78=0),"No hay Programación", AE78/AD78))</f>
        <v>No hay Programación</v>
      </c>
      <c r="AG78" s="568" t="str">
        <f t="shared" si="8"/>
        <v>De acuerdo con lo programado</v>
      </c>
      <c r="AH78" s="575"/>
      <c r="AI78" s="575"/>
      <c r="AJ78" s="575"/>
      <c r="AK78" s="576"/>
      <c r="AL78" s="576"/>
      <c r="AM78" s="575"/>
      <c r="AN78" s="575"/>
      <c r="AO78" s="575"/>
      <c r="AP78" s="575"/>
      <c r="AQ78" s="575"/>
    </row>
    <row r="79" spans="1:43" ht="35.25" customHeight="1" thickTop="1" thickBot="1">
      <c r="A79" s="563">
        <v>10.199999999999999</v>
      </c>
      <c r="B79" s="564">
        <v>0</v>
      </c>
      <c r="C79" s="564">
        <v>0</v>
      </c>
      <c r="D79" s="564">
        <v>0</v>
      </c>
      <c r="E79" s="564">
        <v>0</v>
      </c>
      <c r="F79" s="577"/>
      <c r="G79" s="605">
        <v>6</v>
      </c>
      <c r="H79" s="605">
        <v>6</v>
      </c>
      <c r="I79" s="567">
        <f t="shared" si="9"/>
        <v>1</v>
      </c>
      <c r="J79" s="568" t="str">
        <f t="shared" si="10"/>
        <v>De acuerdo con lo programado</v>
      </c>
      <c r="K79" s="578"/>
      <c r="L79" s="581"/>
      <c r="M79" s="579"/>
      <c r="N79" s="572"/>
      <c r="O79" s="582"/>
      <c r="P79" s="581"/>
      <c r="Q79" s="579"/>
      <c r="R79" s="572"/>
      <c r="S79" s="582"/>
      <c r="T79" s="583"/>
      <c r="U79" s="579"/>
      <c r="V79" s="572"/>
      <c r="W79" s="582"/>
      <c r="X79" s="575"/>
      <c r="Y79" s="607">
        <v>6</v>
      </c>
      <c r="Z79" s="607">
        <v>6</v>
      </c>
      <c r="AA79" s="567">
        <f t="shared" si="11"/>
        <v>1</v>
      </c>
      <c r="AB79" s="568" t="str">
        <f t="shared" si="12"/>
        <v>De acuerdo con lo programado</v>
      </c>
      <c r="AC79" s="575"/>
      <c r="AD79" s="656"/>
      <c r="AE79" s="607">
        <v>0</v>
      </c>
      <c r="AF79" s="567" t="str">
        <f t="shared" si="13"/>
        <v>No hay Programación</v>
      </c>
      <c r="AG79" s="568" t="str">
        <f t="shared" si="8"/>
        <v>De acuerdo con lo programado</v>
      </c>
      <c r="AH79" s="575"/>
      <c r="AI79" s="575"/>
      <c r="AJ79" s="575"/>
      <c r="AK79" s="576"/>
      <c r="AL79" s="576"/>
      <c r="AM79" s="575"/>
      <c r="AN79" s="575"/>
      <c r="AO79" s="575"/>
      <c r="AP79" s="575"/>
      <c r="AQ79" s="575"/>
    </row>
    <row r="80" spans="1:43" ht="35.25" customHeight="1" thickTop="1" thickBot="1">
      <c r="A80" s="563">
        <v>10.199999999999999</v>
      </c>
      <c r="B80" s="564"/>
      <c r="C80" s="564"/>
      <c r="D80" s="564"/>
      <c r="E80" s="564"/>
      <c r="F80" s="577"/>
      <c r="G80" s="605"/>
      <c r="H80" s="605"/>
      <c r="I80" s="567" t="str">
        <f t="shared" si="9"/>
        <v>No hay ejecución</v>
      </c>
      <c r="J80" s="568" t="str">
        <f t="shared" si="10"/>
        <v>NA</v>
      </c>
      <c r="K80" s="578"/>
      <c r="L80" s="581"/>
      <c r="M80" s="579"/>
      <c r="N80" s="572"/>
      <c r="O80" s="582"/>
      <c r="P80" s="581"/>
      <c r="Q80" s="579"/>
      <c r="R80" s="572"/>
      <c r="S80" s="582"/>
      <c r="T80" s="583"/>
      <c r="U80" s="579"/>
      <c r="V80" s="572"/>
      <c r="W80" s="582"/>
      <c r="X80" s="575"/>
      <c r="Y80" s="607"/>
      <c r="Z80" s="607"/>
      <c r="AA80" s="567" t="str">
        <f t="shared" si="11"/>
        <v>No hay ejecución</v>
      </c>
      <c r="AB80" s="568" t="str">
        <f t="shared" si="12"/>
        <v>NA</v>
      </c>
      <c r="AC80" s="575"/>
      <c r="AD80" s="656"/>
      <c r="AE80" s="607">
        <v>0</v>
      </c>
      <c r="AF80" s="567" t="str">
        <f t="shared" si="13"/>
        <v>No hay Programación</v>
      </c>
      <c r="AG80" s="568" t="str">
        <f t="shared" si="8"/>
        <v>De acuerdo con lo programado</v>
      </c>
      <c r="AH80" s="575"/>
      <c r="AI80" s="575"/>
      <c r="AJ80" s="575"/>
      <c r="AK80" s="576"/>
      <c r="AL80" s="576"/>
      <c r="AM80" s="575"/>
      <c r="AN80" s="575"/>
      <c r="AO80" s="575"/>
      <c r="AP80" s="575"/>
      <c r="AQ80" s="575"/>
    </row>
    <row r="81" spans="1:43" ht="35.25" customHeight="1" thickTop="1" thickBot="1">
      <c r="A81" s="563">
        <v>10.199999999999999</v>
      </c>
      <c r="B81" s="564"/>
      <c r="C81" s="564"/>
      <c r="D81" s="564"/>
      <c r="E81" s="564"/>
      <c r="F81" s="577"/>
      <c r="G81" s="605"/>
      <c r="H81" s="605"/>
      <c r="I81" s="567" t="str">
        <f t="shared" si="9"/>
        <v>No hay ejecución</v>
      </c>
      <c r="J81" s="568" t="str">
        <f t="shared" si="10"/>
        <v>NA</v>
      </c>
      <c r="K81" s="578"/>
      <c r="L81" s="581"/>
      <c r="M81" s="579"/>
      <c r="N81" s="572"/>
      <c r="O81" s="582"/>
      <c r="P81" s="581"/>
      <c r="Q81" s="579"/>
      <c r="R81" s="572"/>
      <c r="S81" s="582"/>
      <c r="T81" s="583"/>
      <c r="U81" s="579"/>
      <c r="V81" s="572"/>
      <c r="W81" s="582"/>
      <c r="X81" s="575"/>
      <c r="Y81" s="607"/>
      <c r="Z81" s="607"/>
      <c r="AA81" s="567" t="str">
        <f t="shared" si="11"/>
        <v>No hay ejecución</v>
      </c>
      <c r="AB81" s="568" t="str">
        <f t="shared" si="12"/>
        <v>NA</v>
      </c>
      <c r="AC81" s="575"/>
      <c r="AD81" s="656"/>
      <c r="AE81" s="607">
        <v>0</v>
      </c>
      <c r="AF81" s="567" t="str">
        <f t="shared" si="13"/>
        <v>No hay Programación</v>
      </c>
      <c r="AG81" s="568" t="str">
        <f t="shared" si="8"/>
        <v>De acuerdo con lo programado</v>
      </c>
      <c r="AH81" s="575"/>
      <c r="AI81" s="575"/>
      <c r="AJ81" s="575"/>
      <c r="AK81" s="576"/>
      <c r="AL81" s="576"/>
      <c r="AM81" s="575"/>
      <c r="AN81" s="575"/>
      <c r="AO81" s="575"/>
      <c r="AP81" s="575"/>
      <c r="AQ81" s="575"/>
    </row>
    <row r="82" spans="1:43" ht="35.25" customHeight="1" thickTop="1" thickBot="1">
      <c r="A82" s="563">
        <v>10.199999999999999</v>
      </c>
      <c r="B82" s="564"/>
      <c r="C82" s="564"/>
      <c r="D82" s="564"/>
      <c r="E82" s="564"/>
      <c r="F82" s="577"/>
      <c r="G82" s="605"/>
      <c r="H82" s="605"/>
      <c r="I82" s="567" t="str">
        <f t="shared" si="9"/>
        <v>No hay ejecución</v>
      </c>
      <c r="J82" s="568" t="str">
        <f t="shared" si="10"/>
        <v>NA</v>
      </c>
      <c r="K82" s="578"/>
      <c r="L82" s="581"/>
      <c r="M82" s="579"/>
      <c r="N82" s="572"/>
      <c r="O82" s="582"/>
      <c r="P82" s="581"/>
      <c r="Q82" s="579"/>
      <c r="R82" s="572"/>
      <c r="S82" s="582"/>
      <c r="T82" s="583"/>
      <c r="U82" s="579"/>
      <c r="V82" s="572"/>
      <c r="W82" s="582"/>
      <c r="X82" s="575"/>
      <c r="Y82" s="607"/>
      <c r="Z82" s="607"/>
      <c r="AA82" s="567" t="str">
        <f t="shared" si="11"/>
        <v>No hay ejecución</v>
      </c>
      <c r="AB82" s="568" t="str">
        <f t="shared" si="12"/>
        <v>NA</v>
      </c>
      <c r="AC82" s="575"/>
      <c r="AD82" s="656"/>
      <c r="AE82" s="607">
        <v>0</v>
      </c>
      <c r="AF82" s="567" t="str">
        <f t="shared" si="13"/>
        <v>No hay Programación</v>
      </c>
      <c r="AG82" s="568" t="str">
        <f t="shared" si="8"/>
        <v>De acuerdo con lo programado</v>
      </c>
      <c r="AH82" s="575"/>
      <c r="AI82" s="575"/>
      <c r="AJ82" s="575"/>
      <c r="AK82" s="576"/>
      <c r="AL82" s="576"/>
      <c r="AM82" s="575"/>
      <c r="AN82" s="575"/>
      <c r="AO82" s="575"/>
      <c r="AP82" s="575"/>
      <c r="AQ82" s="575"/>
    </row>
    <row r="83" spans="1:43" ht="35.25" customHeight="1" thickTop="1" thickBot="1">
      <c r="A83" s="563">
        <v>10.199999999999999</v>
      </c>
      <c r="B83" s="564"/>
      <c r="C83" s="564"/>
      <c r="D83" s="564"/>
      <c r="E83" s="564"/>
      <c r="F83" s="577"/>
      <c r="G83" s="605"/>
      <c r="H83" s="605"/>
      <c r="I83" s="567" t="str">
        <f t="shared" si="9"/>
        <v>No hay ejecución</v>
      </c>
      <c r="J83" s="568" t="str">
        <f t="shared" si="10"/>
        <v>NA</v>
      </c>
      <c r="K83" s="578"/>
      <c r="L83" s="581"/>
      <c r="M83" s="579"/>
      <c r="N83" s="572"/>
      <c r="O83" s="582"/>
      <c r="P83" s="581"/>
      <c r="Q83" s="579"/>
      <c r="R83" s="572"/>
      <c r="S83" s="582"/>
      <c r="T83" s="583"/>
      <c r="U83" s="579"/>
      <c r="V83" s="572"/>
      <c r="W83" s="582"/>
      <c r="X83" s="575"/>
      <c r="Y83" s="607"/>
      <c r="Z83" s="607"/>
      <c r="AA83" s="567" t="str">
        <f t="shared" si="11"/>
        <v>No hay ejecución</v>
      </c>
      <c r="AB83" s="568" t="str">
        <f t="shared" si="12"/>
        <v>NA</v>
      </c>
      <c r="AC83" s="575"/>
      <c r="AD83" s="656"/>
      <c r="AE83" s="607">
        <v>0</v>
      </c>
      <c r="AF83" s="567" t="str">
        <f t="shared" si="13"/>
        <v>No hay Programación</v>
      </c>
      <c r="AG83" s="568" t="str">
        <f t="shared" si="8"/>
        <v>De acuerdo con lo programado</v>
      </c>
      <c r="AH83" s="575"/>
      <c r="AI83" s="575"/>
      <c r="AJ83" s="575"/>
      <c r="AK83" s="576"/>
      <c r="AL83" s="576"/>
      <c r="AM83" s="575"/>
      <c r="AN83" s="575"/>
      <c r="AO83" s="575"/>
      <c r="AP83" s="575"/>
      <c r="AQ83" s="575"/>
    </row>
    <row r="84" spans="1:43" ht="35.25" customHeight="1" thickTop="1" thickBot="1">
      <c r="A84" s="563">
        <v>11</v>
      </c>
      <c r="B84" s="564">
        <v>0</v>
      </c>
      <c r="C84" s="564">
        <v>0</v>
      </c>
      <c r="D84" s="564">
        <v>0</v>
      </c>
      <c r="E84" s="564">
        <v>0</v>
      </c>
      <c r="F84" s="584"/>
      <c r="G84" s="608"/>
      <c r="H84" s="608"/>
      <c r="I84" s="567" t="str">
        <f t="shared" si="9"/>
        <v>No hay ejecución</v>
      </c>
      <c r="J84" s="568" t="str">
        <f t="shared" si="10"/>
        <v>NA</v>
      </c>
      <c r="K84" s="586"/>
      <c r="L84" s="581"/>
      <c r="M84" s="579"/>
      <c r="N84" s="572"/>
      <c r="O84" s="582"/>
      <c r="P84" s="581"/>
      <c r="Q84" s="579"/>
      <c r="R84" s="572"/>
      <c r="S84" s="582"/>
      <c r="T84" s="583"/>
      <c r="U84" s="579"/>
      <c r="V84" s="572"/>
      <c r="W84" s="582"/>
      <c r="X84" s="575"/>
      <c r="Y84" s="607"/>
      <c r="Z84" s="607"/>
      <c r="AA84" s="567" t="str">
        <f t="shared" si="11"/>
        <v>No hay ejecución</v>
      </c>
      <c r="AB84" s="568" t="str">
        <f t="shared" si="12"/>
        <v>NA</v>
      </c>
      <c r="AC84" s="575"/>
      <c r="AD84" s="656"/>
      <c r="AE84" s="607">
        <v>0</v>
      </c>
      <c r="AF84" s="567" t="str">
        <f t="shared" si="13"/>
        <v>No hay Programación</v>
      </c>
      <c r="AG84" s="568" t="str">
        <f t="shared" si="8"/>
        <v>De acuerdo con lo programado</v>
      </c>
      <c r="AH84" s="575"/>
      <c r="AI84" s="575"/>
      <c r="AJ84" s="575"/>
      <c r="AK84" s="576"/>
      <c r="AL84" s="576"/>
      <c r="AM84" s="575"/>
      <c r="AN84" s="575"/>
      <c r="AO84" s="575"/>
      <c r="AP84" s="575"/>
      <c r="AQ84" s="575"/>
    </row>
    <row r="85" spans="1:43" ht="35.25" customHeight="1" thickTop="1" thickBot="1">
      <c r="A85" s="563">
        <v>12</v>
      </c>
      <c r="B85" s="564">
        <v>0</v>
      </c>
      <c r="C85" s="564">
        <v>0</v>
      </c>
      <c r="D85" s="564">
        <v>0</v>
      </c>
      <c r="E85" s="564">
        <v>0</v>
      </c>
      <c r="F85" s="584"/>
      <c r="G85" s="608"/>
      <c r="H85" s="608"/>
      <c r="I85" s="567" t="str">
        <f t="shared" si="9"/>
        <v>No hay ejecución</v>
      </c>
      <c r="J85" s="568" t="str">
        <f t="shared" si="10"/>
        <v>NA</v>
      </c>
      <c r="K85" s="586"/>
      <c r="L85" s="581"/>
      <c r="M85" s="579"/>
      <c r="N85" s="572"/>
      <c r="O85" s="582"/>
      <c r="P85" s="581"/>
      <c r="Q85" s="579"/>
      <c r="R85" s="572"/>
      <c r="S85" s="582"/>
      <c r="T85" s="583"/>
      <c r="U85" s="579"/>
      <c r="V85" s="572"/>
      <c r="W85" s="582"/>
      <c r="X85" s="575"/>
      <c r="Y85" s="607"/>
      <c r="Z85" s="607"/>
      <c r="AA85" s="567" t="str">
        <f t="shared" si="11"/>
        <v>No hay ejecución</v>
      </c>
      <c r="AB85" s="568" t="str">
        <f t="shared" si="12"/>
        <v>NA</v>
      </c>
      <c r="AC85" s="575"/>
      <c r="AD85" s="656"/>
      <c r="AE85" s="607">
        <v>0</v>
      </c>
      <c r="AF85" s="567" t="str">
        <f t="shared" si="13"/>
        <v>No hay Programación</v>
      </c>
      <c r="AG85" s="568" t="str">
        <f t="shared" si="8"/>
        <v>De acuerdo con lo programado</v>
      </c>
      <c r="AH85" s="575"/>
      <c r="AI85" s="575"/>
      <c r="AJ85" s="575"/>
      <c r="AK85" s="576"/>
      <c r="AL85" s="576"/>
      <c r="AM85" s="575"/>
      <c r="AN85" s="575"/>
      <c r="AO85" s="575"/>
      <c r="AP85" s="575"/>
      <c r="AQ85" s="575"/>
    </row>
    <row r="86" spans="1:43" ht="35.25" customHeight="1" thickTop="1" thickBot="1">
      <c r="A86" s="563">
        <v>12.1</v>
      </c>
      <c r="B86" s="564"/>
      <c r="C86" s="564"/>
      <c r="D86" s="564"/>
      <c r="E86" s="564"/>
      <c r="F86" s="577"/>
      <c r="G86" s="605">
        <v>1</v>
      </c>
      <c r="H86" s="605">
        <v>1</v>
      </c>
      <c r="I86" s="567">
        <f t="shared" si="9"/>
        <v>1</v>
      </c>
      <c r="J86" s="568" t="str">
        <f t="shared" si="10"/>
        <v>De acuerdo con lo programado</v>
      </c>
      <c r="K86" s="578"/>
      <c r="L86" s="581"/>
      <c r="M86" s="579"/>
      <c r="N86" s="572"/>
      <c r="O86" s="582"/>
      <c r="P86" s="581"/>
      <c r="Q86" s="579"/>
      <c r="R86" s="572"/>
      <c r="S86" s="582"/>
      <c r="T86" s="583"/>
      <c r="U86" s="579"/>
      <c r="V86" s="572"/>
      <c r="W86" s="582"/>
      <c r="X86" s="575"/>
      <c r="Y86" s="607">
        <v>0</v>
      </c>
      <c r="Z86" s="607">
        <v>0</v>
      </c>
      <c r="AA86" s="567" t="str">
        <f t="shared" si="11"/>
        <v>No hay Programación</v>
      </c>
      <c r="AB86" s="568" t="str">
        <f t="shared" si="12"/>
        <v>De acuerdo con lo programado</v>
      </c>
      <c r="AC86" s="575"/>
      <c r="AD86" s="656"/>
      <c r="AE86" s="607">
        <v>0</v>
      </c>
      <c r="AF86" s="567" t="str">
        <f t="shared" si="13"/>
        <v>No hay Programación</v>
      </c>
      <c r="AG86" s="568" t="str">
        <f t="shared" si="8"/>
        <v>De acuerdo con lo programado</v>
      </c>
      <c r="AH86" s="575"/>
      <c r="AI86" s="575"/>
      <c r="AJ86" s="575"/>
      <c r="AK86" s="576"/>
      <c r="AL86" s="576"/>
      <c r="AM86" s="575"/>
      <c r="AN86" s="575"/>
      <c r="AO86" s="575"/>
      <c r="AP86" s="575"/>
      <c r="AQ86" s="575"/>
    </row>
    <row r="87" spans="1:43" ht="35.25" customHeight="1" thickTop="1" thickBot="1">
      <c r="A87" s="563">
        <v>12.1</v>
      </c>
      <c r="B87" s="564"/>
      <c r="C87" s="564"/>
      <c r="D87" s="564"/>
      <c r="E87" s="564"/>
      <c r="F87" s="577"/>
      <c r="G87" s="605"/>
      <c r="H87" s="605"/>
      <c r="I87" s="567" t="str">
        <f t="shared" si="9"/>
        <v>No hay ejecución</v>
      </c>
      <c r="J87" s="568" t="str">
        <f t="shared" si="10"/>
        <v>NA</v>
      </c>
      <c r="K87" s="578"/>
      <c r="L87" s="581"/>
      <c r="M87" s="579"/>
      <c r="N87" s="572"/>
      <c r="O87" s="582"/>
      <c r="P87" s="581"/>
      <c r="Q87" s="579"/>
      <c r="R87" s="572"/>
      <c r="S87" s="582"/>
      <c r="T87" s="583"/>
      <c r="U87" s="579"/>
      <c r="V87" s="572"/>
      <c r="W87" s="582"/>
      <c r="X87" s="575"/>
      <c r="Y87" s="607"/>
      <c r="Z87" s="607"/>
      <c r="AA87" s="567" t="str">
        <f t="shared" si="11"/>
        <v>No hay ejecución</v>
      </c>
      <c r="AB87" s="568" t="str">
        <f t="shared" si="12"/>
        <v>NA</v>
      </c>
      <c r="AC87" s="575"/>
      <c r="AD87" s="656"/>
      <c r="AE87" s="607">
        <v>0</v>
      </c>
      <c r="AF87" s="567" t="str">
        <f t="shared" si="13"/>
        <v>No hay Programación</v>
      </c>
      <c r="AG87" s="568" t="str">
        <f t="shared" si="8"/>
        <v>De acuerdo con lo programado</v>
      </c>
      <c r="AH87" s="575"/>
      <c r="AI87" s="575"/>
      <c r="AJ87" s="575"/>
      <c r="AK87" s="576"/>
      <c r="AL87" s="576"/>
      <c r="AM87" s="575"/>
      <c r="AN87" s="575"/>
      <c r="AO87" s="575"/>
      <c r="AP87" s="575"/>
      <c r="AQ87" s="575"/>
    </row>
    <row r="88" spans="1:43" ht="35.25" customHeight="1" thickTop="1" thickBot="1">
      <c r="A88" s="563">
        <v>12.2</v>
      </c>
      <c r="B88" s="564"/>
      <c r="C88" s="564"/>
      <c r="D88" s="564"/>
      <c r="E88" s="564"/>
      <c r="F88" s="577"/>
      <c r="G88" s="605">
        <v>1</v>
      </c>
      <c r="H88" s="605">
        <v>1</v>
      </c>
      <c r="I88" s="567">
        <f t="shared" si="9"/>
        <v>1</v>
      </c>
      <c r="J88" s="568" t="str">
        <f t="shared" si="10"/>
        <v>De acuerdo con lo programado</v>
      </c>
      <c r="K88" s="578"/>
      <c r="L88" s="581"/>
      <c r="M88" s="579"/>
      <c r="N88" s="572"/>
      <c r="O88" s="582"/>
      <c r="P88" s="581"/>
      <c r="Q88" s="579"/>
      <c r="R88" s="572"/>
      <c r="S88" s="582"/>
      <c r="T88" s="583"/>
      <c r="U88" s="579"/>
      <c r="V88" s="572"/>
      <c r="W88" s="582"/>
      <c r="X88" s="575"/>
      <c r="Y88" s="607">
        <v>1</v>
      </c>
      <c r="Z88" s="607">
        <v>1</v>
      </c>
      <c r="AA88" s="567">
        <f t="shared" si="11"/>
        <v>1</v>
      </c>
      <c r="AB88" s="568" t="str">
        <f t="shared" si="12"/>
        <v>De acuerdo con lo programado</v>
      </c>
      <c r="AC88" s="575"/>
      <c r="AD88" s="656"/>
      <c r="AE88" s="607">
        <v>0</v>
      </c>
      <c r="AF88" s="567" t="str">
        <f t="shared" si="13"/>
        <v>No hay Programación</v>
      </c>
      <c r="AG88" s="568" t="str">
        <f t="shared" si="8"/>
        <v>De acuerdo con lo programado</v>
      </c>
      <c r="AH88" s="575"/>
      <c r="AI88" s="575"/>
      <c r="AJ88" s="575"/>
      <c r="AK88" s="576"/>
      <c r="AL88" s="576"/>
      <c r="AM88" s="575"/>
      <c r="AN88" s="575"/>
      <c r="AO88" s="575"/>
      <c r="AP88" s="575"/>
      <c r="AQ88" s="575"/>
    </row>
    <row r="89" spans="1:43" ht="35.25" customHeight="1" thickTop="1" thickBot="1">
      <c r="A89" s="563">
        <v>12.2</v>
      </c>
      <c r="B89" s="564"/>
      <c r="C89" s="564"/>
      <c r="D89" s="564"/>
      <c r="E89" s="564"/>
      <c r="F89" s="577"/>
      <c r="G89" s="605"/>
      <c r="H89" s="605"/>
      <c r="I89" s="567" t="str">
        <f t="shared" si="9"/>
        <v>No hay ejecución</v>
      </c>
      <c r="J89" s="568" t="str">
        <f t="shared" si="10"/>
        <v>NA</v>
      </c>
      <c r="K89" s="578"/>
      <c r="L89" s="581"/>
      <c r="M89" s="579"/>
      <c r="N89" s="572"/>
      <c r="O89" s="582"/>
      <c r="P89" s="581"/>
      <c r="Q89" s="579"/>
      <c r="R89" s="572"/>
      <c r="S89" s="582"/>
      <c r="T89" s="583"/>
      <c r="U89" s="579"/>
      <c r="V89" s="572"/>
      <c r="W89" s="582"/>
      <c r="X89" s="575"/>
      <c r="Y89" s="607"/>
      <c r="Z89" s="607"/>
      <c r="AA89" s="567" t="str">
        <f t="shared" si="11"/>
        <v>No hay ejecución</v>
      </c>
      <c r="AB89" s="568" t="str">
        <f t="shared" si="12"/>
        <v>NA</v>
      </c>
      <c r="AC89" s="575"/>
      <c r="AD89" s="656"/>
      <c r="AE89" s="607">
        <v>0</v>
      </c>
      <c r="AF89" s="567" t="str">
        <f t="shared" si="13"/>
        <v>No hay Programación</v>
      </c>
      <c r="AG89" s="568" t="str">
        <f t="shared" si="8"/>
        <v>De acuerdo con lo programado</v>
      </c>
      <c r="AH89" s="575"/>
      <c r="AI89" s="575"/>
      <c r="AJ89" s="575"/>
      <c r="AK89" s="576"/>
      <c r="AL89" s="576"/>
      <c r="AM89" s="575"/>
      <c r="AN89" s="575"/>
      <c r="AO89" s="575"/>
      <c r="AP89" s="575"/>
      <c r="AQ89" s="575"/>
    </row>
    <row r="90" spans="1:43" ht="35.25" customHeight="1" thickTop="1" thickBot="1">
      <c r="A90" s="563">
        <v>13</v>
      </c>
      <c r="B90" s="564">
        <v>0</v>
      </c>
      <c r="C90" s="564">
        <v>0</v>
      </c>
      <c r="D90" s="564">
        <v>0</v>
      </c>
      <c r="E90" s="564">
        <v>0</v>
      </c>
      <c r="F90" s="584"/>
      <c r="G90" s="608"/>
      <c r="H90" s="608"/>
      <c r="I90" s="567" t="str">
        <f t="shared" si="9"/>
        <v>No hay ejecución</v>
      </c>
      <c r="J90" s="568" t="str">
        <f t="shared" si="10"/>
        <v>NA</v>
      </c>
      <c r="K90" s="586"/>
      <c r="L90" s="581"/>
      <c r="M90" s="579"/>
      <c r="N90" s="572"/>
      <c r="O90" s="582"/>
      <c r="P90" s="581"/>
      <c r="Q90" s="579"/>
      <c r="R90" s="572"/>
      <c r="S90" s="582"/>
      <c r="T90" s="583"/>
      <c r="U90" s="579"/>
      <c r="V90" s="572"/>
      <c r="W90" s="582"/>
      <c r="X90" s="575"/>
      <c r="Y90" s="607"/>
      <c r="Z90" s="607"/>
      <c r="AA90" s="567" t="str">
        <f t="shared" si="11"/>
        <v>No hay ejecución</v>
      </c>
      <c r="AB90" s="568" t="str">
        <f t="shared" si="12"/>
        <v>NA</v>
      </c>
      <c r="AC90" s="575"/>
      <c r="AD90" s="656"/>
      <c r="AE90" s="607"/>
      <c r="AF90" s="567" t="str">
        <f t="shared" si="13"/>
        <v>No hay ejecución</v>
      </c>
      <c r="AG90" s="568" t="str">
        <f t="shared" si="8"/>
        <v>NA</v>
      </c>
      <c r="AH90" s="575"/>
      <c r="AI90" s="575"/>
      <c r="AJ90" s="575"/>
      <c r="AK90" s="576"/>
      <c r="AL90" s="576"/>
      <c r="AM90" s="575"/>
      <c r="AN90" s="575"/>
      <c r="AO90" s="575"/>
      <c r="AP90" s="575"/>
      <c r="AQ90" s="575"/>
    </row>
    <row r="91" spans="1:43" ht="60.45" customHeight="1" thickTop="1" thickBot="1">
      <c r="A91" s="563">
        <v>13.1</v>
      </c>
      <c r="B91" s="564"/>
      <c r="C91" s="564"/>
      <c r="D91" s="564"/>
      <c r="E91" s="564"/>
      <c r="F91" s="589"/>
      <c r="G91" s="610">
        <v>0</v>
      </c>
      <c r="H91" s="610">
        <v>0</v>
      </c>
      <c r="I91" s="567" t="str">
        <f t="shared" si="9"/>
        <v>No hay Programación</v>
      </c>
      <c r="J91" s="568" t="str">
        <f t="shared" si="10"/>
        <v>De acuerdo con lo programado</v>
      </c>
      <c r="K91" s="591"/>
      <c r="L91" s="581"/>
      <c r="M91" s="579"/>
      <c r="N91" s="572"/>
      <c r="O91" s="582"/>
      <c r="P91" s="581"/>
      <c r="Q91" s="579"/>
      <c r="R91" s="572"/>
      <c r="S91" s="582"/>
      <c r="T91" s="583"/>
      <c r="U91" s="579"/>
      <c r="V91" s="572"/>
      <c r="W91" s="582"/>
      <c r="X91" s="575"/>
      <c r="Y91" s="607">
        <v>0</v>
      </c>
      <c r="Z91" s="607">
        <v>0</v>
      </c>
      <c r="AA91" s="567" t="str">
        <f t="shared" si="11"/>
        <v>No hay Programación</v>
      </c>
      <c r="AB91" s="568" t="str">
        <f t="shared" si="12"/>
        <v>De acuerdo con lo programado</v>
      </c>
      <c r="AC91" s="575"/>
      <c r="AD91" s="656"/>
      <c r="AE91" s="607"/>
      <c r="AF91" s="567" t="str">
        <f t="shared" si="13"/>
        <v>No hay ejecución</v>
      </c>
      <c r="AG91" s="568" t="str">
        <f t="shared" si="8"/>
        <v>NA</v>
      </c>
      <c r="AH91" s="575"/>
      <c r="AI91" s="575"/>
      <c r="AJ91" s="575"/>
      <c r="AK91" s="576"/>
      <c r="AL91" s="576"/>
      <c r="AM91" s="575"/>
      <c r="AN91" s="575"/>
      <c r="AO91" s="575"/>
      <c r="AP91" s="575"/>
      <c r="AQ91" s="575"/>
    </row>
    <row r="92" spans="1:43" ht="49.5" customHeight="1" thickTop="1" thickBot="1">
      <c r="A92" s="563">
        <v>13.1</v>
      </c>
      <c r="B92" s="564"/>
      <c r="C92" s="564"/>
      <c r="D92" s="564"/>
      <c r="E92" s="564"/>
      <c r="F92" s="589"/>
      <c r="G92" s="610"/>
      <c r="H92" s="610"/>
      <c r="I92" s="567" t="str">
        <f t="shared" si="9"/>
        <v>No hay ejecución</v>
      </c>
      <c r="J92" s="568" t="str">
        <f t="shared" si="10"/>
        <v>NA</v>
      </c>
      <c r="K92" s="591"/>
      <c r="L92" s="581"/>
      <c r="M92" s="579"/>
      <c r="N92" s="572"/>
      <c r="O92" s="582"/>
      <c r="P92" s="581"/>
      <c r="Q92" s="579"/>
      <c r="R92" s="572"/>
      <c r="S92" s="582"/>
      <c r="T92" s="583"/>
      <c r="U92" s="579"/>
      <c r="V92" s="572"/>
      <c r="W92" s="582"/>
      <c r="X92" s="575"/>
      <c r="Y92" s="607"/>
      <c r="Z92" s="607"/>
      <c r="AA92" s="567" t="str">
        <f t="shared" si="11"/>
        <v>No hay ejecución</v>
      </c>
      <c r="AB92" s="568" t="str">
        <f t="shared" si="12"/>
        <v>NA</v>
      </c>
      <c r="AC92" s="575"/>
      <c r="AD92" s="656"/>
      <c r="AE92" s="607"/>
      <c r="AF92" s="567" t="str">
        <f t="shared" si="13"/>
        <v>No hay ejecución</v>
      </c>
      <c r="AG92" s="568" t="str">
        <f t="shared" si="8"/>
        <v>NA</v>
      </c>
      <c r="AH92" s="575"/>
      <c r="AI92" s="575"/>
      <c r="AJ92" s="575"/>
      <c r="AK92" s="576"/>
      <c r="AL92" s="576"/>
      <c r="AM92" s="575"/>
      <c r="AN92" s="575"/>
      <c r="AO92" s="575"/>
      <c r="AP92" s="575"/>
      <c r="AQ92" s="575"/>
    </row>
    <row r="93" spans="1:43" ht="16.8" thickTop="1" thickBot="1">
      <c r="A93" s="563">
        <v>13.1</v>
      </c>
      <c r="B93" s="564"/>
      <c r="C93" s="564"/>
      <c r="D93" s="564"/>
      <c r="E93" s="564"/>
      <c r="F93" s="589"/>
      <c r="G93" s="610"/>
      <c r="H93" s="610"/>
      <c r="I93" s="567" t="str">
        <f t="shared" si="9"/>
        <v>No hay ejecución</v>
      </c>
      <c r="J93" s="568" t="str">
        <f t="shared" si="10"/>
        <v>NA</v>
      </c>
      <c r="K93" s="591"/>
      <c r="L93" s="581"/>
      <c r="M93" s="579"/>
      <c r="N93" s="572"/>
      <c r="O93" s="582"/>
      <c r="P93" s="581"/>
      <c r="Q93" s="579"/>
      <c r="R93" s="572"/>
      <c r="S93" s="582"/>
      <c r="T93" s="583"/>
      <c r="U93" s="579"/>
      <c r="V93" s="572"/>
      <c r="W93" s="582"/>
      <c r="X93" s="575"/>
      <c r="Y93" s="607"/>
      <c r="Z93" s="607"/>
      <c r="AA93" s="567" t="str">
        <f t="shared" si="11"/>
        <v>No hay ejecución</v>
      </c>
      <c r="AB93" s="568" t="str">
        <f t="shared" si="12"/>
        <v>NA</v>
      </c>
      <c r="AC93" s="575"/>
      <c r="AD93" s="656"/>
      <c r="AE93" s="607"/>
      <c r="AF93" s="567" t="str">
        <f t="shared" si="13"/>
        <v>No hay ejecución</v>
      </c>
      <c r="AG93" s="568" t="str">
        <f t="shared" si="8"/>
        <v>NA</v>
      </c>
      <c r="AH93" s="575"/>
      <c r="AI93" s="575"/>
      <c r="AJ93" s="575"/>
      <c r="AK93" s="576"/>
      <c r="AL93" s="576"/>
      <c r="AM93" s="575"/>
      <c r="AN93" s="575"/>
      <c r="AO93" s="575"/>
      <c r="AP93" s="575"/>
      <c r="AQ93" s="575"/>
    </row>
    <row r="94" spans="1:43" ht="32.700000000000003" customHeight="1" thickTop="1" thickBot="1">
      <c r="A94" s="563">
        <v>13.2</v>
      </c>
      <c r="B94" s="564"/>
      <c r="C94" s="564"/>
      <c r="D94" s="564"/>
      <c r="E94" s="564"/>
      <c r="F94" s="577"/>
      <c r="G94" s="605">
        <v>0</v>
      </c>
      <c r="H94" s="605">
        <v>0</v>
      </c>
      <c r="I94" s="567" t="str">
        <f t="shared" si="9"/>
        <v>No hay Programación</v>
      </c>
      <c r="J94" s="568" t="str">
        <f t="shared" si="10"/>
        <v>De acuerdo con lo programado</v>
      </c>
      <c r="K94" s="578"/>
      <c r="L94" s="581"/>
      <c r="M94" s="579"/>
      <c r="N94" s="572"/>
      <c r="O94" s="582"/>
      <c r="P94" s="581"/>
      <c r="Q94" s="579"/>
      <c r="R94" s="572"/>
      <c r="S94" s="582"/>
      <c r="T94" s="583"/>
      <c r="U94" s="579"/>
      <c r="V94" s="572"/>
      <c r="W94" s="582"/>
      <c r="X94" s="575"/>
      <c r="Y94" s="607">
        <v>0</v>
      </c>
      <c r="Z94" s="607">
        <v>0</v>
      </c>
      <c r="AA94" s="567" t="str">
        <f t="shared" si="11"/>
        <v>No hay Programación</v>
      </c>
      <c r="AB94" s="568" t="str">
        <f t="shared" si="12"/>
        <v>De acuerdo con lo programado</v>
      </c>
      <c r="AC94" s="575"/>
      <c r="AD94" s="656"/>
      <c r="AE94" s="607"/>
      <c r="AF94" s="567" t="str">
        <f t="shared" si="13"/>
        <v>No hay ejecución</v>
      </c>
      <c r="AG94" s="568" t="str">
        <f t="shared" si="8"/>
        <v>NA</v>
      </c>
      <c r="AH94" s="575"/>
      <c r="AI94" s="575"/>
      <c r="AJ94" s="575"/>
      <c r="AK94" s="576"/>
      <c r="AL94" s="576"/>
      <c r="AM94" s="575"/>
      <c r="AN94" s="575"/>
      <c r="AO94" s="575"/>
      <c r="AP94" s="575"/>
      <c r="AQ94" s="575"/>
    </row>
    <row r="95" spans="1:43" ht="35.25" customHeight="1" thickTop="1" thickBot="1">
      <c r="A95" s="563">
        <v>13.2</v>
      </c>
      <c r="B95" s="564"/>
      <c r="C95" s="564"/>
      <c r="D95" s="564"/>
      <c r="E95" s="564"/>
      <c r="F95" s="577"/>
      <c r="G95" s="605"/>
      <c r="H95" s="605"/>
      <c r="I95" s="567" t="str">
        <f t="shared" si="9"/>
        <v>No hay ejecución</v>
      </c>
      <c r="J95" s="568" t="str">
        <f t="shared" si="10"/>
        <v>NA</v>
      </c>
      <c r="K95" s="578"/>
      <c r="L95" s="581"/>
      <c r="M95" s="579"/>
      <c r="N95" s="572"/>
      <c r="O95" s="582"/>
      <c r="P95" s="581"/>
      <c r="Q95" s="579"/>
      <c r="R95" s="572"/>
      <c r="S95" s="582"/>
      <c r="T95" s="583"/>
      <c r="U95" s="579"/>
      <c r="V95" s="572"/>
      <c r="W95" s="582"/>
      <c r="X95" s="575"/>
      <c r="Y95" s="607"/>
      <c r="Z95" s="607"/>
      <c r="AA95" s="567" t="str">
        <f t="shared" si="11"/>
        <v>No hay ejecución</v>
      </c>
      <c r="AB95" s="568" t="str">
        <f t="shared" si="12"/>
        <v>NA</v>
      </c>
      <c r="AC95" s="575"/>
      <c r="AD95" s="657"/>
      <c r="AE95" s="607"/>
      <c r="AF95" s="567" t="str">
        <f t="shared" si="13"/>
        <v>No hay ejecución</v>
      </c>
      <c r="AG95" s="568" t="str">
        <f t="shared" si="8"/>
        <v>NA</v>
      </c>
      <c r="AH95" s="575"/>
      <c r="AI95" s="575"/>
      <c r="AJ95" s="575"/>
      <c r="AK95" s="576"/>
      <c r="AL95" s="576"/>
      <c r="AM95" s="575"/>
      <c r="AN95" s="575"/>
      <c r="AO95" s="575"/>
      <c r="AP95" s="575"/>
      <c r="AQ95" s="575"/>
    </row>
    <row r="96" spans="1:43" ht="35.25" customHeight="1" thickTop="1" thickBot="1">
      <c r="A96" s="563">
        <v>13.2</v>
      </c>
      <c r="B96" s="564"/>
      <c r="C96" s="564"/>
      <c r="D96" s="564"/>
      <c r="E96" s="564"/>
      <c r="F96" s="577"/>
      <c r="G96" s="605"/>
      <c r="H96" s="605"/>
      <c r="I96" s="567" t="str">
        <f t="shared" si="9"/>
        <v>No hay ejecución</v>
      </c>
      <c r="J96" s="568" t="str">
        <f t="shared" si="10"/>
        <v>NA</v>
      </c>
      <c r="K96" s="578"/>
      <c r="L96" s="581"/>
      <c r="M96" s="579"/>
      <c r="N96" s="572"/>
      <c r="O96" s="582"/>
      <c r="P96" s="581"/>
      <c r="Q96" s="579"/>
      <c r="R96" s="572"/>
      <c r="S96" s="582"/>
      <c r="T96" s="583"/>
      <c r="U96" s="579"/>
      <c r="V96" s="572"/>
      <c r="W96" s="582"/>
      <c r="X96" s="575"/>
      <c r="Y96" s="607"/>
      <c r="Z96" s="607"/>
      <c r="AA96" s="567" t="str">
        <f t="shared" si="11"/>
        <v>No hay ejecución</v>
      </c>
      <c r="AB96" s="568" t="str">
        <f t="shared" si="12"/>
        <v>NA</v>
      </c>
      <c r="AC96" s="575"/>
      <c r="AD96" s="656"/>
      <c r="AE96" s="607"/>
      <c r="AF96" s="567" t="str">
        <f t="shared" si="13"/>
        <v>No hay ejecución</v>
      </c>
      <c r="AG96" s="568" t="str">
        <f t="shared" si="8"/>
        <v>NA</v>
      </c>
      <c r="AH96" s="575"/>
      <c r="AI96" s="575"/>
      <c r="AJ96" s="575"/>
      <c r="AK96" s="576"/>
      <c r="AL96" s="576"/>
      <c r="AM96" s="575"/>
      <c r="AN96" s="575"/>
      <c r="AO96" s="575"/>
      <c r="AP96" s="575"/>
      <c r="AQ96" s="575"/>
    </row>
    <row r="97" spans="1:43" ht="35.25" customHeight="1" thickTop="1" thickBot="1">
      <c r="A97" s="563">
        <v>13.3</v>
      </c>
      <c r="B97" s="564"/>
      <c r="C97" s="564"/>
      <c r="D97" s="564"/>
      <c r="E97" s="564"/>
      <c r="F97" s="577"/>
      <c r="G97" s="605">
        <v>50</v>
      </c>
      <c r="H97" s="605">
        <v>50</v>
      </c>
      <c r="I97" s="567">
        <f t="shared" si="9"/>
        <v>1</v>
      </c>
      <c r="J97" s="568" t="str">
        <f t="shared" si="10"/>
        <v>De acuerdo con lo programado</v>
      </c>
      <c r="K97" s="578"/>
      <c r="L97" s="581"/>
      <c r="M97" s="579"/>
      <c r="N97" s="572"/>
      <c r="O97" s="582"/>
      <c r="P97" s="581"/>
      <c r="Q97" s="579"/>
      <c r="R97" s="572"/>
      <c r="S97" s="582"/>
      <c r="T97" s="583"/>
      <c r="U97" s="579"/>
      <c r="V97" s="572"/>
      <c r="W97" s="582"/>
      <c r="X97" s="575"/>
      <c r="Y97" s="607">
        <v>40</v>
      </c>
      <c r="Z97" s="607">
        <v>40</v>
      </c>
      <c r="AA97" s="567">
        <f t="shared" si="11"/>
        <v>1</v>
      </c>
      <c r="AB97" s="568" t="str">
        <f t="shared" si="12"/>
        <v>De acuerdo con lo programado</v>
      </c>
      <c r="AC97" s="575"/>
      <c r="AD97" s="656"/>
      <c r="AE97" s="607"/>
      <c r="AF97" s="567" t="str">
        <f t="shared" si="13"/>
        <v>No hay ejecución</v>
      </c>
      <c r="AG97" s="568" t="str">
        <f t="shared" si="8"/>
        <v>NA</v>
      </c>
      <c r="AH97" s="575"/>
      <c r="AI97" s="575"/>
      <c r="AJ97" s="575"/>
      <c r="AK97" s="576"/>
      <c r="AL97" s="576"/>
      <c r="AM97" s="575"/>
      <c r="AN97" s="575"/>
      <c r="AO97" s="575"/>
      <c r="AP97" s="575"/>
      <c r="AQ97" s="575"/>
    </row>
    <row r="98" spans="1:43" ht="35.25" customHeight="1" thickTop="1" thickBot="1">
      <c r="A98" s="563">
        <v>13.4</v>
      </c>
      <c r="B98" s="564"/>
      <c r="C98" s="564"/>
      <c r="D98" s="564"/>
      <c r="E98" s="564"/>
      <c r="F98" s="577"/>
      <c r="G98" s="605">
        <v>40</v>
      </c>
      <c r="H98" s="605">
        <v>40</v>
      </c>
      <c r="I98" s="567">
        <f t="shared" si="9"/>
        <v>1</v>
      </c>
      <c r="J98" s="568" t="str">
        <f t="shared" si="10"/>
        <v>De acuerdo con lo programado</v>
      </c>
      <c r="K98" s="578"/>
      <c r="L98" s="581"/>
      <c r="M98" s="579"/>
      <c r="N98" s="572"/>
      <c r="O98" s="582"/>
      <c r="P98" s="581"/>
      <c r="Q98" s="579"/>
      <c r="R98" s="572"/>
      <c r="S98" s="582"/>
      <c r="T98" s="583"/>
      <c r="U98" s="579"/>
      <c r="V98" s="572"/>
      <c r="W98" s="582"/>
      <c r="X98" s="575"/>
      <c r="Y98" s="607">
        <v>40</v>
      </c>
      <c r="Z98" s="607">
        <v>40</v>
      </c>
      <c r="AA98" s="567">
        <f t="shared" si="11"/>
        <v>1</v>
      </c>
      <c r="AB98" s="568" t="str">
        <f t="shared" si="12"/>
        <v>De acuerdo con lo programado</v>
      </c>
      <c r="AC98" s="575"/>
      <c r="AD98" s="656"/>
      <c r="AE98" s="607"/>
      <c r="AF98" s="567" t="str">
        <f t="shared" si="13"/>
        <v>No hay ejecución</v>
      </c>
      <c r="AG98" s="568" t="str">
        <f t="shared" si="8"/>
        <v>NA</v>
      </c>
      <c r="AH98" s="575"/>
      <c r="AI98" s="575"/>
      <c r="AJ98" s="575"/>
      <c r="AK98" s="576"/>
      <c r="AL98" s="576"/>
      <c r="AM98" s="575"/>
      <c r="AN98" s="575"/>
      <c r="AO98" s="575"/>
      <c r="AP98" s="575"/>
      <c r="AQ98" s="575"/>
    </row>
    <row r="99" spans="1:43" ht="35.25" customHeight="1" thickTop="1" thickBot="1">
      <c r="A99" s="563">
        <v>13.5</v>
      </c>
      <c r="B99" s="564"/>
      <c r="C99" s="564"/>
      <c r="D99" s="564"/>
      <c r="E99" s="564"/>
      <c r="F99" s="577"/>
      <c r="G99" s="605">
        <v>45</v>
      </c>
      <c r="H99" s="605">
        <v>45</v>
      </c>
      <c r="I99" s="567">
        <f t="shared" si="9"/>
        <v>1</v>
      </c>
      <c r="J99" s="568" t="str">
        <f t="shared" si="10"/>
        <v>De acuerdo con lo programado</v>
      </c>
      <c r="K99" s="578"/>
      <c r="L99" s="581"/>
      <c r="M99" s="579"/>
      <c r="N99" s="572"/>
      <c r="O99" s="582"/>
      <c r="P99" s="581"/>
      <c r="Q99" s="579"/>
      <c r="R99" s="572"/>
      <c r="S99" s="582"/>
      <c r="T99" s="583"/>
      <c r="U99" s="579"/>
      <c r="V99" s="572"/>
      <c r="W99" s="582"/>
      <c r="X99" s="575"/>
      <c r="Y99" s="607">
        <v>45</v>
      </c>
      <c r="Z99" s="607">
        <v>45</v>
      </c>
      <c r="AA99" s="567">
        <f t="shared" si="11"/>
        <v>1</v>
      </c>
      <c r="AB99" s="568" t="str">
        <f t="shared" si="12"/>
        <v>De acuerdo con lo programado</v>
      </c>
      <c r="AC99" s="575"/>
      <c r="AD99" s="656"/>
      <c r="AE99" s="607"/>
      <c r="AF99" s="567" t="str">
        <f t="shared" si="13"/>
        <v>No hay ejecución</v>
      </c>
      <c r="AG99" s="568" t="str">
        <f t="shared" si="8"/>
        <v>NA</v>
      </c>
      <c r="AH99" s="575"/>
      <c r="AI99" s="575"/>
      <c r="AJ99" s="575"/>
      <c r="AK99" s="576"/>
      <c r="AL99" s="576"/>
      <c r="AM99" s="575"/>
      <c r="AN99" s="575"/>
      <c r="AO99" s="575"/>
      <c r="AP99" s="575"/>
      <c r="AQ99" s="575"/>
    </row>
    <row r="100" spans="1:43" ht="35.25" customHeight="1" thickTop="1" thickBot="1">
      <c r="A100" s="563">
        <v>13.6</v>
      </c>
      <c r="B100" s="564"/>
      <c r="C100" s="564"/>
      <c r="D100" s="564"/>
      <c r="E100" s="564"/>
      <c r="F100" s="577"/>
      <c r="G100" s="605">
        <v>0</v>
      </c>
      <c r="H100" s="605">
        <v>0</v>
      </c>
      <c r="I100" s="567" t="str">
        <f t="shared" si="9"/>
        <v>No hay Programación</v>
      </c>
      <c r="J100" s="568" t="str">
        <f t="shared" si="10"/>
        <v>De acuerdo con lo programado</v>
      </c>
      <c r="K100" s="578"/>
      <c r="L100" s="581"/>
      <c r="M100" s="579"/>
      <c r="N100" s="572"/>
      <c r="O100" s="582"/>
      <c r="P100" s="581"/>
      <c r="Q100" s="579"/>
      <c r="R100" s="572"/>
      <c r="S100" s="582"/>
      <c r="T100" s="583"/>
      <c r="U100" s="579"/>
      <c r="V100" s="572"/>
      <c r="W100" s="582"/>
      <c r="X100" s="575"/>
      <c r="Y100" s="607">
        <v>0</v>
      </c>
      <c r="Z100" s="607">
        <v>0</v>
      </c>
      <c r="AA100" s="567" t="str">
        <f t="shared" si="11"/>
        <v>No hay Programación</v>
      </c>
      <c r="AB100" s="568" t="str">
        <f t="shared" si="12"/>
        <v>De acuerdo con lo programado</v>
      </c>
      <c r="AC100" s="575"/>
      <c r="AD100" s="656"/>
      <c r="AE100" s="607"/>
      <c r="AF100" s="567" t="str">
        <f t="shared" si="13"/>
        <v>No hay ejecución</v>
      </c>
      <c r="AG100" s="568" t="str">
        <f t="shared" si="8"/>
        <v>NA</v>
      </c>
      <c r="AH100" s="575"/>
      <c r="AI100" s="575"/>
      <c r="AJ100" s="575"/>
      <c r="AK100" s="576"/>
      <c r="AL100" s="576"/>
      <c r="AM100" s="575"/>
      <c r="AN100" s="575"/>
      <c r="AO100" s="575"/>
      <c r="AP100" s="575"/>
      <c r="AQ100" s="575"/>
    </row>
    <row r="101" spans="1:43" ht="35.25" customHeight="1" thickTop="1" thickBot="1">
      <c r="A101" s="563">
        <v>13.7</v>
      </c>
      <c r="B101" s="564"/>
      <c r="C101" s="564"/>
      <c r="D101" s="564"/>
      <c r="E101" s="564"/>
      <c r="F101" s="577"/>
      <c r="G101" s="605">
        <v>60</v>
      </c>
      <c r="H101" s="605">
        <v>60</v>
      </c>
      <c r="I101" s="567">
        <f t="shared" si="9"/>
        <v>1</v>
      </c>
      <c r="J101" s="568" t="str">
        <f t="shared" si="10"/>
        <v>De acuerdo con lo programado</v>
      </c>
      <c r="K101" s="578"/>
      <c r="L101" s="581"/>
      <c r="M101" s="579"/>
      <c r="N101" s="572"/>
      <c r="O101" s="582"/>
      <c r="P101" s="581"/>
      <c r="Q101" s="579"/>
      <c r="R101" s="572"/>
      <c r="S101" s="582"/>
      <c r="T101" s="583"/>
      <c r="U101" s="579"/>
      <c r="V101" s="572"/>
      <c r="W101" s="582"/>
      <c r="X101" s="575"/>
      <c r="Y101" s="607">
        <v>60</v>
      </c>
      <c r="Z101" s="607">
        <v>60</v>
      </c>
      <c r="AA101" s="567">
        <f t="shared" si="11"/>
        <v>1</v>
      </c>
      <c r="AB101" s="568" t="str">
        <f t="shared" si="12"/>
        <v>De acuerdo con lo programado</v>
      </c>
      <c r="AC101" s="575"/>
      <c r="AD101" s="656"/>
      <c r="AE101" s="607"/>
      <c r="AF101" s="567" t="str">
        <f t="shared" si="13"/>
        <v>No hay ejecución</v>
      </c>
      <c r="AG101" s="568" t="str">
        <f t="shared" si="8"/>
        <v>NA</v>
      </c>
      <c r="AH101" s="575"/>
      <c r="AI101" s="575"/>
      <c r="AJ101" s="575"/>
      <c r="AK101" s="576"/>
      <c r="AL101" s="576"/>
      <c r="AM101" s="575"/>
      <c r="AN101" s="575"/>
      <c r="AO101" s="575"/>
      <c r="AP101" s="575"/>
      <c r="AQ101" s="575"/>
    </row>
    <row r="102" spans="1:43" ht="35.25" customHeight="1" thickTop="1" thickBot="1">
      <c r="A102" s="563">
        <v>13.8</v>
      </c>
      <c r="B102" s="564"/>
      <c r="C102" s="564"/>
      <c r="D102" s="564"/>
      <c r="E102" s="564"/>
      <c r="F102" s="577"/>
      <c r="G102" s="605">
        <v>0</v>
      </c>
      <c r="H102" s="605">
        <v>0</v>
      </c>
      <c r="I102" s="567" t="str">
        <f t="shared" si="9"/>
        <v>No hay Programación</v>
      </c>
      <c r="J102" s="568" t="str">
        <f t="shared" si="10"/>
        <v>De acuerdo con lo programado</v>
      </c>
      <c r="K102" s="578"/>
      <c r="L102" s="581"/>
      <c r="M102" s="579"/>
      <c r="N102" s="572"/>
      <c r="O102" s="582"/>
      <c r="P102" s="581"/>
      <c r="Q102" s="579"/>
      <c r="R102" s="572"/>
      <c r="S102" s="582"/>
      <c r="T102" s="583"/>
      <c r="U102" s="579"/>
      <c r="V102" s="572"/>
      <c r="W102" s="582"/>
      <c r="X102" s="575"/>
      <c r="Y102" s="607">
        <v>0</v>
      </c>
      <c r="Z102" s="607">
        <v>0</v>
      </c>
      <c r="AA102" s="567" t="str">
        <f t="shared" si="11"/>
        <v>No hay Programación</v>
      </c>
      <c r="AB102" s="568" t="str">
        <f t="shared" si="12"/>
        <v>De acuerdo con lo programado</v>
      </c>
      <c r="AC102" s="575"/>
      <c r="AD102" s="656"/>
      <c r="AE102" s="607"/>
      <c r="AF102" s="567" t="str">
        <f t="shared" si="13"/>
        <v>No hay ejecución</v>
      </c>
      <c r="AG102" s="568" t="str">
        <f t="shared" si="8"/>
        <v>NA</v>
      </c>
      <c r="AH102" s="575"/>
      <c r="AI102" s="575"/>
      <c r="AJ102" s="575"/>
      <c r="AK102" s="576"/>
      <c r="AL102" s="576"/>
      <c r="AM102" s="575"/>
      <c r="AN102" s="575"/>
      <c r="AO102" s="575"/>
      <c r="AP102" s="575"/>
      <c r="AQ102" s="575"/>
    </row>
    <row r="103" spans="1:43" ht="35.25" customHeight="1" thickTop="1" thickBot="1">
      <c r="A103" s="563">
        <v>13.8</v>
      </c>
      <c r="B103" s="564"/>
      <c r="C103" s="564"/>
      <c r="D103" s="564"/>
      <c r="E103" s="564"/>
      <c r="F103" s="577"/>
      <c r="G103" s="605"/>
      <c r="H103" s="605"/>
      <c r="I103" s="567" t="str">
        <f t="shared" si="9"/>
        <v>No hay ejecución</v>
      </c>
      <c r="J103" s="568" t="str">
        <f t="shared" si="10"/>
        <v>NA</v>
      </c>
      <c r="K103" s="578"/>
      <c r="L103" s="581"/>
      <c r="M103" s="579"/>
      <c r="N103" s="572"/>
      <c r="O103" s="582"/>
      <c r="P103" s="581"/>
      <c r="Q103" s="579"/>
      <c r="R103" s="572"/>
      <c r="S103" s="582"/>
      <c r="T103" s="583"/>
      <c r="U103" s="579"/>
      <c r="V103" s="572"/>
      <c r="W103" s="582"/>
      <c r="X103" s="575"/>
      <c r="Y103" s="607"/>
      <c r="Z103" s="607"/>
      <c r="AA103" s="567" t="str">
        <f t="shared" si="11"/>
        <v>No hay ejecución</v>
      </c>
      <c r="AB103" s="568" t="str">
        <f t="shared" si="12"/>
        <v>NA</v>
      </c>
      <c r="AC103" s="575"/>
      <c r="AD103" s="656"/>
      <c r="AE103" s="607"/>
      <c r="AF103" s="567" t="str">
        <f t="shared" si="13"/>
        <v>No hay ejecución</v>
      </c>
      <c r="AG103" s="568" t="str">
        <f t="shared" si="8"/>
        <v>NA</v>
      </c>
      <c r="AH103" s="575"/>
      <c r="AI103" s="575"/>
      <c r="AJ103" s="575"/>
      <c r="AK103" s="576"/>
      <c r="AL103" s="576"/>
      <c r="AM103" s="575"/>
      <c r="AN103" s="575"/>
      <c r="AO103" s="575"/>
      <c r="AP103" s="575"/>
      <c r="AQ103" s="575"/>
    </row>
    <row r="104" spans="1:43" ht="35.25" customHeight="1" thickTop="1" thickBot="1">
      <c r="A104" s="563">
        <v>13.9</v>
      </c>
      <c r="B104" s="564"/>
      <c r="C104" s="564"/>
      <c r="D104" s="564"/>
      <c r="E104" s="564"/>
      <c r="F104" s="577"/>
      <c r="G104" s="605">
        <v>0</v>
      </c>
      <c r="H104" s="605">
        <v>0</v>
      </c>
      <c r="I104" s="567" t="str">
        <f t="shared" si="9"/>
        <v>No hay Programación</v>
      </c>
      <c r="J104" s="568" t="str">
        <f t="shared" si="10"/>
        <v>De acuerdo con lo programado</v>
      </c>
      <c r="K104" s="578"/>
      <c r="L104" s="581"/>
      <c r="M104" s="579"/>
      <c r="N104" s="572"/>
      <c r="O104" s="582"/>
      <c r="P104" s="581"/>
      <c r="Q104" s="579"/>
      <c r="R104" s="572"/>
      <c r="S104" s="582"/>
      <c r="T104" s="583"/>
      <c r="U104" s="579"/>
      <c r="V104" s="572"/>
      <c r="W104" s="582"/>
      <c r="X104" s="575"/>
      <c r="Y104" s="607">
        <v>0</v>
      </c>
      <c r="Z104" s="607">
        <v>0</v>
      </c>
      <c r="AA104" s="567" t="str">
        <f t="shared" si="11"/>
        <v>No hay Programación</v>
      </c>
      <c r="AB104" s="568" t="str">
        <f t="shared" si="12"/>
        <v>De acuerdo con lo programado</v>
      </c>
      <c r="AC104" s="575"/>
      <c r="AD104" s="656"/>
      <c r="AE104" s="607"/>
      <c r="AF104" s="567" t="str">
        <f t="shared" si="13"/>
        <v>No hay ejecución</v>
      </c>
      <c r="AG104" s="568" t="str">
        <f t="shared" si="8"/>
        <v>NA</v>
      </c>
      <c r="AH104" s="575"/>
      <c r="AI104" s="575"/>
      <c r="AJ104" s="575"/>
      <c r="AK104" s="576"/>
      <c r="AL104" s="576"/>
      <c r="AM104" s="575"/>
      <c r="AN104" s="575"/>
      <c r="AO104" s="575"/>
      <c r="AP104" s="575"/>
      <c r="AQ104" s="575"/>
    </row>
    <row r="105" spans="1:43" ht="35.25" customHeight="1" thickTop="1" thickBot="1">
      <c r="A105" s="563">
        <v>13.9</v>
      </c>
      <c r="B105" s="564"/>
      <c r="C105" s="564"/>
      <c r="D105" s="564"/>
      <c r="E105" s="564"/>
      <c r="F105" s="577"/>
      <c r="G105" s="605"/>
      <c r="H105" s="605"/>
      <c r="I105" s="567" t="str">
        <f t="shared" si="9"/>
        <v>No hay ejecución</v>
      </c>
      <c r="J105" s="568" t="str">
        <f t="shared" si="10"/>
        <v>NA</v>
      </c>
      <c r="K105" s="578"/>
      <c r="L105" s="581"/>
      <c r="M105" s="579"/>
      <c r="N105" s="572"/>
      <c r="O105" s="582"/>
      <c r="P105" s="581"/>
      <c r="Q105" s="579"/>
      <c r="R105" s="572"/>
      <c r="S105" s="582"/>
      <c r="T105" s="583"/>
      <c r="U105" s="579"/>
      <c r="V105" s="572"/>
      <c r="W105" s="582"/>
      <c r="X105" s="575"/>
      <c r="Y105" s="607"/>
      <c r="Z105" s="607"/>
      <c r="AA105" s="567" t="str">
        <f t="shared" si="11"/>
        <v>No hay ejecución</v>
      </c>
      <c r="AB105" s="568" t="str">
        <f t="shared" si="12"/>
        <v>NA</v>
      </c>
      <c r="AC105" s="575"/>
      <c r="AD105" s="656"/>
      <c r="AE105" s="607"/>
      <c r="AF105" s="567" t="str">
        <f t="shared" si="13"/>
        <v>No hay ejecución</v>
      </c>
      <c r="AG105" s="568" t="str">
        <f t="shared" si="8"/>
        <v>NA</v>
      </c>
      <c r="AH105" s="575"/>
      <c r="AI105" s="575"/>
      <c r="AJ105" s="575"/>
      <c r="AK105" s="576"/>
      <c r="AL105" s="576"/>
      <c r="AM105" s="575"/>
      <c r="AN105" s="575"/>
      <c r="AO105" s="575"/>
      <c r="AP105" s="575"/>
      <c r="AQ105" s="575"/>
    </row>
    <row r="106" spans="1:43" ht="35.25" customHeight="1" thickTop="1" thickBot="1">
      <c r="A106" s="563">
        <v>13.9</v>
      </c>
      <c r="B106" s="564"/>
      <c r="C106" s="564"/>
      <c r="D106" s="564"/>
      <c r="E106" s="564"/>
      <c r="F106" s="577"/>
      <c r="G106" s="605"/>
      <c r="H106" s="605"/>
      <c r="I106" s="567" t="str">
        <f t="shared" si="9"/>
        <v>No hay ejecución</v>
      </c>
      <c r="J106" s="568" t="str">
        <f t="shared" si="10"/>
        <v>NA</v>
      </c>
      <c r="K106" s="578"/>
      <c r="L106" s="581"/>
      <c r="M106" s="579"/>
      <c r="N106" s="572"/>
      <c r="O106" s="582"/>
      <c r="P106" s="581"/>
      <c r="Q106" s="579"/>
      <c r="R106" s="572"/>
      <c r="S106" s="582"/>
      <c r="T106" s="583"/>
      <c r="U106" s="579"/>
      <c r="V106" s="572"/>
      <c r="W106" s="582"/>
      <c r="X106" s="575"/>
      <c r="Y106" s="607"/>
      <c r="Z106" s="607"/>
      <c r="AA106" s="567" t="str">
        <f t="shared" si="11"/>
        <v>No hay ejecución</v>
      </c>
      <c r="AB106" s="568" t="str">
        <f t="shared" si="12"/>
        <v>NA</v>
      </c>
      <c r="AC106" s="575"/>
      <c r="AD106" s="656"/>
      <c r="AE106" s="607"/>
      <c r="AF106" s="567" t="str">
        <f t="shared" si="13"/>
        <v>No hay ejecución</v>
      </c>
      <c r="AG106" s="568" t="str">
        <f t="shared" si="8"/>
        <v>NA</v>
      </c>
      <c r="AH106" s="575"/>
      <c r="AI106" s="575"/>
      <c r="AJ106" s="575"/>
      <c r="AK106" s="576"/>
      <c r="AL106" s="576"/>
      <c r="AM106" s="575"/>
      <c r="AN106" s="575"/>
      <c r="AO106" s="575"/>
      <c r="AP106" s="575"/>
      <c r="AQ106" s="575"/>
    </row>
    <row r="107" spans="1:43" ht="35.25" customHeight="1" thickTop="1" thickBot="1">
      <c r="A107" s="593">
        <v>13.1</v>
      </c>
      <c r="B107" s="564"/>
      <c r="C107" s="564"/>
      <c r="D107" s="564"/>
      <c r="E107" s="564"/>
      <c r="F107" s="577"/>
      <c r="G107" s="605">
        <v>0</v>
      </c>
      <c r="H107" s="605">
        <v>0</v>
      </c>
      <c r="I107" s="567" t="str">
        <f t="shared" si="9"/>
        <v>No hay Programación</v>
      </c>
      <c r="J107" s="568" t="str">
        <f t="shared" si="10"/>
        <v>De acuerdo con lo programado</v>
      </c>
      <c r="K107" s="578"/>
      <c r="L107" s="581"/>
      <c r="M107" s="579"/>
      <c r="N107" s="572"/>
      <c r="O107" s="582"/>
      <c r="P107" s="581"/>
      <c r="Q107" s="579"/>
      <c r="R107" s="572"/>
      <c r="S107" s="582"/>
      <c r="T107" s="583"/>
      <c r="U107" s="579"/>
      <c r="V107" s="572"/>
      <c r="W107" s="582"/>
      <c r="X107" s="575"/>
      <c r="Y107" s="607">
        <v>0</v>
      </c>
      <c r="Z107" s="607">
        <v>0</v>
      </c>
      <c r="AA107" s="567" t="str">
        <f t="shared" si="11"/>
        <v>No hay Programación</v>
      </c>
      <c r="AB107" s="568" t="str">
        <f t="shared" si="12"/>
        <v>De acuerdo con lo programado</v>
      </c>
      <c r="AC107" s="575"/>
      <c r="AD107" s="656"/>
      <c r="AE107" s="607"/>
      <c r="AF107" s="567" t="str">
        <f t="shared" si="13"/>
        <v>No hay ejecución</v>
      </c>
      <c r="AG107" s="568" t="str">
        <f t="shared" si="8"/>
        <v>NA</v>
      </c>
      <c r="AH107" s="575"/>
      <c r="AI107" s="575"/>
      <c r="AJ107" s="575"/>
      <c r="AK107" s="576"/>
      <c r="AL107" s="576"/>
      <c r="AM107" s="575"/>
      <c r="AN107" s="575"/>
      <c r="AO107" s="575"/>
      <c r="AP107" s="575"/>
      <c r="AQ107" s="575"/>
    </row>
    <row r="108" spans="1:43" ht="35.25" customHeight="1" thickTop="1" thickBot="1">
      <c r="A108" s="593">
        <v>13.1</v>
      </c>
      <c r="B108" s="564"/>
      <c r="C108" s="564"/>
      <c r="D108" s="564"/>
      <c r="E108" s="564"/>
      <c r="F108" s="577"/>
      <c r="G108" s="605"/>
      <c r="H108" s="605"/>
      <c r="I108" s="567" t="str">
        <f t="shared" si="9"/>
        <v>No hay ejecución</v>
      </c>
      <c r="J108" s="568" t="str">
        <f t="shared" si="10"/>
        <v>NA</v>
      </c>
      <c r="K108" s="578"/>
      <c r="L108" s="581"/>
      <c r="M108" s="579"/>
      <c r="N108" s="572"/>
      <c r="O108" s="582"/>
      <c r="P108" s="581"/>
      <c r="Q108" s="579"/>
      <c r="R108" s="572"/>
      <c r="S108" s="582"/>
      <c r="T108" s="583"/>
      <c r="U108" s="579"/>
      <c r="V108" s="572"/>
      <c r="W108" s="582"/>
      <c r="X108" s="575"/>
      <c r="Y108" s="607"/>
      <c r="Z108" s="607"/>
      <c r="AA108" s="567" t="str">
        <f t="shared" si="11"/>
        <v>No hay ejecución</v>
      </c>
      <c r="AB108" s="568" t="str">
        <f t="shared" si="12"/>
        <v>NA</v>
      </c>
      <c r="AC108" s="575"/>
      <c r="AD108" s="656"/>
      <c r="AE108" s="607"/>
      <c r="AF108" s="567" t="str">
        <f t="shared" si="13"/>
        <v>No hay ejecución</v>
      </c>
      <c r="AG108" s="568" t="str">
        <f t="shared" si="8"/>
        <v>NA</v>
      </c>
      <c r="AH108" s="575"/>
      <c r="AI108" s="575"/>
      <c r="AJ108" s="575"/>
      <c r="AK108" s="576"/>
      <c r="AL108" s="576"/>
      <c r="AM108" s="575"/>
      <c r="AN108" s="575"/>
      <c r="AO108" s="575"/>
      <c r="AP108" s="575"/>
      <c r="AQ108" s="575"/>
    </row>
    <row r="109" spans="1:43" ht="35.25" customHeight="1" thickTop="1" thickBot="1">
      <c r="A109" s="563">
        <v>14</v>
      </c>
      <c r="B109" s="564">
        <v>0</v>
      </c>
      <c r="C109" s="564">
        <v>0</v>
      </c>
      <c r="D109" s="564">
        <v>0</v>
      </c>
      <c r="E109" s="564">
        <v>0</v>
      </c>
      <c r="F109" s="584"/>
      <c r="G109" s="608"/>
      <c r="H109" s="608"/>
      <c r="I109" s="567" t="str">
        <f t="shared" si="9"/>
        <v>No hay ejecución</v>
      </c>
      <c r="J109" s="568" t="str">
        <f t="shared" si="10"/>
        <v>NA</v>
      </c>
      <c r="K109" s="586"/>
      <c r="L109" s="581"/>
      <c r="M109" s="579"/>
      <c r="N109" s="572"/>
      <c r="O109" s="582"/>
      <c r="P109" s="581"/>
      <c r="Q109" s="579"/>
      <c r="R109" s="572"/>
      <c r="S109" s="582"/>
      <c r="T109" s="583"/>
      <c r="U109" s="579"/>
      <c r="V109" s="572"/>
      <c r="W109" s="582"/>
      <c r="X109" s="575"/>
      <c r="Y109" s="607"/>
      <c r="Z109" s="607"/>
      <c r="AA109" s="567" t="str">
        <f t="shared" si="11"/>
        <v>No hay ejecución</v>
      </c>
      <c r="AB109" s="568" t="str">
        <f t="shared" si="12"/>
        <v>NA</v>
      </c>
      <c r="AC109" s="575"/>
      <c r="AD109" s="656"/>
      <c r="AE109" s="607"/>
      <c r="AF109" s="567" t="str">
        <f t="shared" si="13"/>
        <v>No hay ejecución</v>
      </c>
      <c r="AG109" s="568" t="str">
        <f t="shared" si="8"/>
        <v>NA</v>
      </c>
      <c r="AH109" s="575"/>
      <c r="AI109" s="575"/>
      <c r="AJ109" s="575"/>
      <c r="AK109" s="576"/>
      <c r="AL109" s="576"/>
      <c r="AM109" s="575"/>
      <c r="AN109" s="575"/>
      <c r="AO109" s="575"/>
      <c r="AP109" s="575"/>
      <c r="AQ109" s="575"/>
    </row>
    <row r="110" spans="1:43" ht="35.25" customHeight="1" thickTop="1" thickBot="1">
      <c r="A110" s="563">
        <v>14.1</v>
      </c>
      <c r="B110" s="564"/>
      <c r="C110" s="564"/>
      <c r="D110" s="564"/>
      <c r="E110" s="564"/>
      <c r="F110" s="587"/>
      <c r="G110" s="609">
        <v>1</v>
      </c>
      <c r="H110" s="609">
        <v>1</v>
      </c>
      <c r="I110" s="567">
        <f t="shared" si="9"/>
        <v>1</v>
      </c>
      <c r="J110" s="568" t="str">
        <f t="shared" si="10"/>
        <v>De acuerdo con lo programado</v>
      </c>
      <c r="K110" s="588"/>
      <c r="L110" s="581"/>
      <c r="M110" s="579"/>
      <c r="N110" s="572"/>
      <c r="O110" s="582"/>
      <c r="P110" s="581"/>
      <c r="Q110" s="579"/>
      <c r="R110" s="572"/>
      <c r="S110" s="582"/>
      <c r="T110" s="583"/>
      <c r="U110" s="579"/>
      <c r="V110" s="572"/>
      <c r="W110" s="582"/>
      <c r="X110" s="575"/>
      <c r="Y110" s="607">
        <v>0</v>
      </c>
      <c r="Z110" s="607">
        <v>0</v>
      </c>
      <c r="AA110" s="567" t="str">
        <f t="shared" si="11"/>
        <v>No hay Programación</v>
      </c>
      <c r="AB110" s="568" t="str">
        <f t="shared" si="12"/>
        <v>De acuerdo con lo programado</v>
      </c>
      <c r="AC110" s="575"/>
      <c r="AD110" s="575"/>
      <c r="AE110" s="607">
        <v>0</v>
      </c>
      <c r="AF110" s="567" t="str">
        <f t="shared" si="13"/>
        <v>No hay Programación</v>
      </c>
      <c r="AG110" s="568" t="str">
        <f t="shared" si="8"/>
        <v>De acuerdo con lo programado</v>
      </c>
      <c r="AH110" s="575"/>
      <c r="AI110" s="575"/>
      <c r="AJ110" s="575"/>
      <c r="AK110" s="576"/>
      <c r="AL110" s="576"/>
      <c r="AM110" s="575"/>
      <c r="AN110" s="575"/>
      <c r="AO110" s="575"/>
      <c r="AP110" s="575"/>
      <c r="AQ110" s="575"/>
    </row>
    <row r="111" spans="1:43" ht="35.25" customHeight="1" thickTop="1" thickBot="1">
      <c r="A111" s="563">
        <v>14.1</v>
      </c>
      <c r="B111" s="564"/>
      <c r="C111" s="564"/>
      <c r="D111" s="564"/>
      <c r="E111" s="564"/>
      <c r="F111" s="587"/>
      <c r="G111" s="609"/>
      <c r="H111" s="609"/>
      <c r="I111" s="567" t="str">
        <f t="shared" si="9"/>
        <v>No hay ejecución</v>
      </c>
      <c r="J111" s="568" t="str">
        <f t="shared" si="10"/>
        <v>NA</v>
      </c>
      <c r="K111" s="588"/>
      <c r="L111" s="581"/>
      <c r="M111" s="579"/>
      <c r="N111" s="572"/>
      <c r="O111" s="582"/>
      <c r="P111" s="581"/>
      <c r="Q111" s="579"/>
      <c r="R111" s="572"/>
      <c r="S111" s="582"/>
      <c r="T111" s="583"/>
      <c r="U111" s="579"/>
      <c r="V111" s="572"/>
      <c r="W111" s="582"/>
      <c r="X111" s="575"/>
      <c r="Y111" s="607"/>
      <c r="Z111" s="607"/>
      <c r="AA111" s="567" t="str">
        <f t="shared" si="11"/>
        <v>No hay ejecución</v>
      </c>
      <c r="AB111" s="568" t="str">
        <f t="shared" si="12"/>
        <v>NA</v>
      </c>
      <c r="AC111" s="575"/>
      <c r="AD111" s="575"/>
      <c r="AE111" s="607">
        <v>0</v>
      </c>
      <c r="AF111" s="567" t="str">
        <f t="shared" si="13"/>
        <v>No hay Programación</v>
      </c>
      <c r="AG111" s="568" t="str">
        <f t="shared" si="8"/>
        <v>De acuerdo con lo programado</v>
      </c>
      <c r="AH111" s="575"/>
      <c r="AI111" s="575"/>
      <c r="AJ111" s="575"/>
      <c r="AK111" s="576"/>
      <c r="AL111" s="576"/>
      <c r="AM111" s="575"/>
      <c r="AN111" s="575"/>
      <c r="AO111" s="575"/>
      <c r="AP111" s="575"/>
      <c r="AQ111" s="575"/>
    </row>
    <row r="112" spans="1:43" ht="35.25" customHeight="1" thickTop="1" thickBot="1">
      <c r="A112" s="563">
        <v>14.2</v>
      </c>
      <c r="B112" s="564"/>
      <c r="C112" s="564"/>
      <c r="D112" s="564"/>
      <c r="E112" s="564"/>
      <c r="F112" s="577"/>
      <c r="G112" s="605">
        <v>0</v>
      </c>
      <c r="H112" s="605">
        <v>0</v>
      </c>
      <c r="I112" s="567" t="str">
        <f t="shared" si="9"/>
        <v>No hay Programación</v>
      </c>
      <c r="J112" s="568" t="str">
        <f t="shared" si="10"/>
        <v>De acuerdo con lo programado</v>
      </c>
      <c r="K112" s="578"/>
      <c r="L112" s="581"/>
      <c r="M112" s="579"/>
      <c r="N112" s="572"/>
      <c r="O112" s="582"/>
      <c r="P112" s="581"/>
      <c r="Q112" s="579"/>
      <c r="R112" s="572"/>
      <c r="S112" s="582"/>
      <c r="T112" s="583"/>
      <c r="U112" s="579"/>
      <c r="V112" s="572"/>
      <c r="W112" s="582"/>
      <c r="X112" s="575"/>
      <c r="Y112" s="607">
        <v>0</v>
      </c>
      <c r="Z112" s="607">
        <v>0</v>
      </c>
      <c r="AA112" s="567" t="str">
        <f t="shared" si="11"/>
        <v>No hay Programación</v>
      </c>
      <c r="AB112" s="568" t="str">
        <f t="shared" si="12"/>
        <v>De acuerdo con lo programado</v>
      </c>
      <c r="AC112" s="575"/>
      <c r="AD112" s="575"/>
      <c r="AE112" s="607">
        <v>0</v>
      </c>
      <c r="AF112" s="567" t="str">
        <f t="shared" si="13"/>
        <v>No hay Programación</v>
      </c>
      <c r="AG112" s="568" t="str">
        <f t="shared" si="8"/>
        <v>De acuerdo con lo programado</v>
      </c>
      <c r="AH112" s="575"/>
      <c r="AI112" s="575"/>
      <c r="AJ112" s="575"/>
      <c r="AK112" s="576"/>
      <c r="AL112" s="576"/>
      <c r="AM112" s="575"/>
      <c r="AN112" s="575"/>
      <c r="AO112" s="575"/>
      <c r="AP112" s="575"/>
      <c r="AQ112" s="575"/>
    </row>
    <row r="113" spans="1:43" ht="35.25" customHeight="1" thickTop="1" thickBot="1">
      <c r="A113" s="563">
        <v>15</v>
      </c>
      <c r="B113" s="564"/>
      <c r="C113" s="564"/>
      <c r="D113" s="564"/>
      <c r="E113" s="564"/>
      <c r="F113" s="584"/>
      <c r="G113" s="608"/>
      <c r="H113" s="608"/>
      <c r="I113" s="567" t="str">
        <f t="shared" si="9"/>
        <v>No hay ejecución</v>
      </c>
      <c r="J113" s="568" t="str">
        <f t="shared" si="10"/>
        <v>NA</v>
      </c>
      <c r="K113" s="586"/>
      <c r="L113" s="581"/>
      <c r="M113" s="579"/>
      <c r="N113" s="572"/>
      <c r="O113" s="582"/>
      <c r="P113" s="581"/>
      <c r="Q113" s="579"/>
      <c r="R113" s="572"/>
      <c r="S113" s="582"/>
      <c r="T113" s="583"/>
      <c r="U113" s="579"/>
      <c r="V113" s="572"/>
      <c r="W113" s="582"/>
      <c r="X113" s="575"/>
      <c r="Y113" s="607"/>
      <c r="Z113" s="607"/>
      <c r="AA113" s="567" t="str">
        <f t="shared" si="11"/>
        <v>No hay ejecución</v>
      </c>
      <c r="AB113" s="568" t="str">
        <f t="shared" si="12"/>
        <v>NA</v>
      </c>
      <c r="AC113" s="575"/>
      <c r="AD113" s="575"/>
      <c r="AE113" s="607">
        <v>0</v>
      </c>
      <c r="AF113" s="567" t="str">
        <f t="shared" si="13"/>
        <v>No hay Programación</v>
      </c>
      <c r="AG113" s="568" t="str">
        <f t="shared" si="8"/>
        <v>De acuerdo con lo programado</v>
      </c>
      <c r="AH113" s="575"/>
      <c r="AI113" s="575"/>
      <c r="AJ113" s="575"/>
      <c r="AK113" s="576"/>
      <c r="AL113" s="576"/>
      <c r="AM113" s="575"/>
      <c r="AN113" s="575"/>
      <c r="AO113" s="575"/>
      <c r="AP113" s="575"/>
      <c r="AQ113" s="575"/>
    </row>
    <row r="114" spans="1:43" ht="35.25" customHeight="1" thickTop="1" thickBot="1">
      <c r="A114" s="563">
        <v>15.1</v>
      </c>
      <c r="B114" s="564"/>
      <c r="C114" s="564"/>
      <c r="D114" s="564"/>
      <c r="E114" s="564"/>
      <c r="F114" s="587"/>
      <c r="G114" s="609">
        <v>0</v>
      </c>
      <c r="H114" s="609">
        <v>0</v>
      </c>
      <c r="I114" s="567" t="str">
        <f t="shared" si="9"/>
        <v>No hay Programación</v>
      </c>
      <c r="J114" s="568" t="str">
        <f t="shared" si="10"/>
        <v>De acuerdo con lo programado</v>
      </c>
      <c r="K114" s="588"/>
      <c r="L114" s="581"/>
      <c r="M114" s="579"/>
      <c r="N114" s="572"/>
      <c r="O114" s="582"/>
      <c r="P114" s="581"/>
      <c r="Q114" s="579"/>
      <c r="R114" s="572"/>
      <c r="S114" s="582"/>
      <c r="T114" s="583"/>
      <c r="U114" s="579"/>
      <c r="V114" s="572"/>
      <c r="W114" s="582"/>
      <c r="X114" s="575"/>
      <c r="Y114" s="607">
        <v>0</v>
      </c>
      <c r="Z114" s="607">
        <v>0</v>
      </c>
      <c r="AA114" s="567" t="str">
        <f t="shared" si="11"/>
        <v>No hay Programación</v>
      </c>
      <c r="AB114" s="568" t="str">
        <f t="shared" si="12"/>
        <v>De acuerdo con lo programado</v>
      </c>
      <c r="AC114" s="575"/>
      <c r="AD114" s="575"/>
      <c r="AE114" s="607">
        <v>0</v>
      </c>
      <c r="AF114" s="567" t="str">
        <f t="shared" si="13"/>
        <v>No hay Programación</v>
      </c>
      <c r="AG114" s="568" t="str">
        <f t="shared" si="8"/>
        <v>De acuerdo con lo programado</v>
      </c>
      <c r="AH114" s="575"/>
      <c r="AI114" s="575"/>
      <c r="AJ114" s="575"/>
      <c r="AK114" s="576"/>
      <c r="AL114" s="576"/>
      <c r="AM114" s="575"/>
      <c r="AN114" s="575"/>
      <c r="AO114" s="575"/>
      <c r="AP114" s="575"/>
      <c r="AQ114" s="575"/>
    </row>
    <row r="115" spans="1:43" ht="35.25" customHeight="1" thickTop="1" thickBot="1">
      <c r="A115" s="563">
        <v>15.1</v>
      </c>
      <c r="B115" s="564"/>
      <c r="C115" s="564"/>
      <c r="D115" s="564"/>
      <c r="E115" s="564"/>
      <c r="F115" s="587"/>
      <c r="G115" s="609"/>
      <c r="H115" s="609"/>
      <c r="I115" s="567" t="str">
        <f t="shared" si="9"/>
        <v>No hay ejecución</v>
      </c>
      <c r="J115" s="568" t="str">
        <f t="shared" si="10"/>
        <v>NA</v>
      </c>
      <c r="K115" s="588"/>
      <c r="L115" s="581"/>
      <c r="M115" s="579"/>
      <c r="N115" s="572"/>
      <c r="O115" s="582"/>
      <c r="P115" s="581"/>
      <c r="Q115" s="579"/>
      <c r="R115" s="572"/>
      <c r="S115" s="582"/>
      <c r="T115" s="583"/>
      <c r="U115" s="579"/>
      <c r="V115" s="572"/>
      <c r="W115" s="582"/>
      <c r="X115" s="575"/>
      <c r="Y115" s="607"/>
      <c r="Z115" s="607"/>
      <c r="AA115" s="567" t="str">
        <f t="shared" si="11"/>
        <v>No hay ejecución</v>
      </c>
      <c r="AB115" s="568" t="str">
        <f t="shared" si="12"/>
        <v>NA</v>
      </c>
      <c r="AC115" s="575"/>
      <c r="AD115" s="575"/>
      <c r="AE115" s="607">
        <v>0</v>
      </c>
      <c r="AF115" s="567" t="str">
        <f t="shared" si="13"/>
        <v>No hay Programación</v>
      </c>
      <c r="AG115" s="568" t="str">
        <f t="shared" si="8"/>
        <v>De acuerdo con lo programado</v>
      </c>
      <c r="AH115" s="575"/>
      <c r="AI115" s="575"/>
      <c r="AJ115" s="575"/>
      <c r="AK115" s="576"/>
      <c r="AL115" s="576"/>
      <c r="AM115" s="575"/>
      <c r="AN115" s="575"/>
      <c r="AO115" s="575"/>
      <c r="AP115" s="575"/>
      <c r="AQ115" s="575"/>
    </row>
    <row r="116" spans="1:43" ht="35.25" customHeight="1" thickTop="1" thickBot="1">
      <c r="A116" s="563">
        <v>15.1</v>
      </c>
      <c r="B116" s="564"/>
      <c r="C116" s="564"/>
      <c r="D116" s="564"/>
      <c r="E116" s="564"/>
      <c r="F116" s="587"/>
      <c r="G116" s="609"/>
      <c r="H116" s="609"/>
      <c r="I116" s="567" t="str">
        <f t="shared" si="9"/>
        <v>No hay ejecución</v>
      </c>
      <c r="J116" s="568" t="str">
        <f t="shared" si="10"/>
        <v>NA</v>
      </c>
      <c r="K116" s="588"/>
      <c r="L116" s="581"/>
      <c r="M116" s="579"/>
      <c r="N116" s="572"/>
      <c r="O116" s="582"/>
      <c r="P116" s="581"/>
      <c r="Q116" s="579"/>
      <c r="R116" s="572"/>
      <c r="S116" s="582"/>
      <c r="T116" s="583"/>
      <c r="U116" s="579"/>
      <c r="V116" s="572"/>
      <c r="W116" s="582"/>
      <c r="X116" s="575"/>
      <c r="Y116" s="607"/>
      <c r="Z116" s="607"/>
      <c r="AA116" s="567" t="str">
        <f t="shared" si="11"/>
        <v>No hay ejecución</v>
      </c>
      <c r="AB116" s="568" t="str">
        <f t="shared" si="12"/>
        <v>NA</v>
      </c>
      <c r="AC116" s="575"/>
      <c r="AD116" s="575"/>
      <c r="AE116" s="607">
        <v>0</v>
      </c>
      <c r="AF116" s="567" t="str">
        <f t="shared" si="13"/>
        <v>No hay Programación</v>
      </c>
      <c r="AG116" s="568" t="str">
        <f t="shared" si="8"/>
        <v>De acuerdo con lo programado</v>
      </c>
      <c r="AH116" s="575"/>
      <c r="AI116" s="575"/>
      <c r="AJ116" s="575"/>
      <c r="AK116" s="576"/>
      <c r="AL116" s="576"/>
      <c r="AM116" s="575"/>
      <c r="AN116" s="575"/>
      <c r="AO116" s="575"/>
      <c r="AP116" s="575"/>
      <c r="AQ116" s="575"/>
    </row>
    <row r="117" spans="1:43" ht="35.25" customHeight="1" thickTop="1" thickBot="1">
      <c r="A117" s="563">
        <v>15.1</v>
      </c>
      <c r="B117" s="564"/>
      <c r="C117" s="564"/>
      <c r="D117" s="564"/>
      <c r="E117" s="564"/>
      <c r="F117" s="587"/>
      <c r="G117" s="609"/>
      <c r="H117" s="609"/>
      <c r="I117" s="567" t="str">
        <f t="shared" si="9"/>
        <v>No hay ejecución</v>
      </c>
      <c r="J117" s="568" t="str">
        <f t="shared" si="10"/>
        <v>NA</v>
      </c>
      <c r="K117" s="588"/>
      <c r="L117" s="581"/>
      <c r="M117" s="579"/>
      <c r="N117" s="572"/>
      <c r="O117" s="582"/>
      <c r="P117" s="581"/>
      <c r="Q117" s="579"/>
      <c r="R117" s="572"/>
      <c r="S117" s="582"/>
      <c r="T117" s="583"/>
      <c r="U117" s="579"/>
      <c r="V117" s="572"/>
      <c r="W117" s="582"/>
      <c r="X117" s="575"/>
      <c r="Y117" s="607"/>
      <c r="Z117" s="607"/>
      <c r="AA117" s="567" t="str">
        <f t="shared" si="11"/>
        <v>No hay ejecución</v>
      </c>
      <c r="AB117" s="568" t="str">
        <f t="shared" si="12"/>
        <v>NA</v>
      </c>
      <c r="AC117" s="575"/>
      <c r="AD117" s="575"/>
      <c r="AE117" s="607">
        <v>0</v>
      </c>
      <c r="AF117" s="567" t="str">
        <f t="shared" si="13"/>
        <v>No hay Programación</v>
      </c>
      <c r="AG117" s="568" t="str">
        <f t="shared" si="8"/>
        <v>De acuerdo con lo programado</v>
      </c>
      <c r="AH117" s="575"/>
      <c r="AI117" s="575"/>
      <c r="AJ117" s="575"/>
      <c r="AK117" s="576"/>
      <c r="AL117" s="576"/>
      <c r="AM117" s="575"/>
      <c r="AN117" s="575"/>
      <c r="AO117" s="575"/>
      <c r="AP117" s="575"/>
      <c r="AQ117" s="575"/>
    </row>
    <row r="118" spans="1:43" ht="35.25" customHeight="1" thickTop="1" thickBot="1">
      <c r="A118" s="563">
        <v>15.1</v>
      </c>
      <c r="B118" s="564"/>
      <c r="C118" s="564"/>
      <c r="D118" s="564"/>
      <c r="E118" s="564"/>
      <c r="F118" s="587"/>
      <c r="G118" s="609"/>
      <c r="H118" s="609"/>
      <c r="I118" s="567" t="str">
        <f t="shared" si="9"/>
        <v>No hay ejecución</v>
      </c>
      <c r="J118" s="568" t="str">
        <f t="shared" si="10"/>
        <v>NA</v>
      </c>
      <c r="K118" s="588"/>
      <c r="L118" s="581"/>
      <c r="M118" s="579"/>
      <c r="N118" s="572"/>
      <c r="O118" s="582"/>
      <c r="P118" s="581"/>
      <c r="Q118" s="579"/>
      <c r="R118" s="572"/>
      <c r="S118" s="582"/>
      <c r="T118" s="583"/>
      <c r="U118" s="579"/>
      <c r="V118" s="572"/>
      <c r="W118" s="582"/>
      <c r="X118" s="575"/>
      <c r="Y118" s="607"/>
      <c r="Z118" s="607"/>
      <c r="AA118" s="567" t="str">
        <f t="shared" si="11"/>
        <v>No hay ejecución</v>
      </c>
      <c r="AB118" s="568" t="str">
        <f t="shared" si="12"/>
        <v>NA</v>
      </c>
      <c r="AC118" s="575"/>
      <c r="AD118" s="575"/>
      <c r="AE118" s="607">
        <v>0</v>
      </c>
      <c r="AF118" s="567" t="str">
        <f t="shared" si="13"/>
        <v>No hay Programación</v>
      </c>
      <c r="AG118" s="568" t="str">
        <f t="shared" si="8"/>
        <v>De acuerdo con lo programado</v>
      </c>
      <c r="AH118" s="575"/>
      <c r="AI118" s="575"/>
      <c r="AJ118" s="575"/>
      <c r="AK118" s="576"/>
      <c r="AL118" s="576"/>
      <c r="AM118" s="575"/>
      <c r="AN118" s="575"/>
      <c r="AO118" s="575"/>
      <c r="AP118" s="575"/>
      <c r="AQ118" s="575"/>
    </row>
    <row r="119" spans="1:43" ht="35.25" customHeight="1" thickTop="1" thickBot="1">
      <c r="A119" s="563">
        <v>15.1</v>
      </c>
      <c r="B119" s="564"/>
      <c r="C119" s="564"/>
      <c r="D119" s="564"/>
      <c r="E119" s="564"/>
      <c r="F119" s="587"/>
      <c r="G119" s="609"/>
      <c r="H119" s="609"/>
      <c r="I119" s="567" t="str">
        <f t="shared" si="9"/>
        <v>No hay ejecución</v>
      </c>
      <c r="J119" s="568" t="str">
        <f t="shared" si="10"/>
        <v>NA</v>
      </c>
      <c r="K119" s="588"/>
      <c r="L119" s="581"/>
      <c r="M119" s="579"/>
      <c r="N119" s="572"/>
      <c r="O119" s="582"/>
      <c r="P119" s="581"/>
      <c r="Q119" s="579"/>
      <c r="R119" s="572"/>
      <c r="S119" s="582"/>
      <c r="T119" s="583"/>
      <c r="U119" s="579"/>
      <c r="V119" s="572"/>
      <c r="W119" s="582"/>
      <c r="X119" s="575"/>
      <c r="Y119" s="607"/>
      <c r="Z119" s="607"/>
      <c r="AA119" s="567" t="str">
        <f t="shared" si="11"/>
        <v>No hay ejecución</v>
      </c>
      <c r="AB119" s="568" t="str">
        <f t="shared" si="12"/>
        <v>NA</v>
      </c>
      <c r="AC119" s="575"/>
      <c r="AD119" s="575"/>
      <c r="AE119" s="607">
        <v>0</v>
      </c>
      <c r="AF119" s="567" t="str">
        <f t="shared" si="13"/>
        <v>No hay Programación</v>
      </c>
      <c r="AG119" s="568" t="str">
        <f t="shared" si="8"/>
        <v>De acuerdo con lo programado</v>
      </c>
      <c r="AH119" s="575"/>
      <c r="AI119" s="575"/>
      <c r="AJ119" s="575"/>
      <c r="AK119" s="576"/>
      <c r="AL119" s="576"/>
      <c r="AM119" s="575"/>
      <c r="AN119" s="575"/>
      <c r="AO119" s="575"/>
      <c r="AP119" s="575"/>
      <c r="AQ119" s="575"/>
    </row>
    <row r="120" spans="1:43" ht="35.25" customHeight="1" thickTop="1" thickBot="1">
      <c r="A120" s="563">
        <v>15.1</v>
      </c>
      <c r="B120" s="564"/>
      <c r="C120" s="564"/>
      <c r="D120" s="564"/>
      <c r="E120" s="564"/>
      <c r="F120" s="587"/>
      <c r="G120" s="609"/>
      <c r="H120" s="609"/>
      <c r="I120" s="567" t="str">
        <f t="shared" si="9"/>
        <v>No hay ejecución</v>
      </c>
      <c r="J120" s="568" t="str">
        <f t="shared" si="10"/>
        <v>NA</v>
      </c>
      <c r="K120" s="588"/>
      <c r="L120" s="581"/>
      <c r="M120" s="579"/>
      <c r="N120" s="572"/>
      <c r="O120" s="582"/>
      <c r="P120" s="581"/>
      <c r="Q120" s="579"/>
      <c r="R120" s="572"/>
      <c r="S120" s="582"/>
      <c r="T120" s="583"/>
      <c r="U120" s="579"/>
      <c r="V120" s="572"/>
      <c r="W120" s="582"/>
      <c r="X120" s="575"/>
      <c r="Y120" s="607"/>
      <c r="Z120" s="607"/>
      <c r="AA120" s="567" t="str">
        <f t="shared" si="11"/>
        <v>No hay ejecución</v>
      </c>
      <c r="AB120" s="568" t="str">
        <f t="shared" si="12"/>
        <v>NA</v>
      </c>
      <c r="AC120" s="575"/>
      <c r="AD120" s="575"/>
      <c r="AE120" s="607">
        <v>0</v>
      </c>
      <c r="AF120" s="567" t="str">
        <f t="shared" si="13"/>
        <v>No hay Programación</v>
      </c>
      <c r="AG120" s="568" t="str">
        <f t="shared" si="8"/>
        <v>De acuerdo con lo programado</v>
      </c>
      <c r="AH120" s="575"/>
      <c r="AI120" s="575"/>
      <c r="AJ120" s="575"/>
      <c r="AK120" s="576"/>
      <c r="AL120" s="576"/>
      <c r="AM120" s="575"/>
      <c r="AN120" s="575"/>
      <c r="AO120" s="575"/>
      <c r="AP120" s="575"/>
      <c r="AQ120" s="575"/>
    </row>
    <row r="121" spans="1:43" ht="35.25" customHeight="1" thickTop="1" thickBot="1">
      <c r="A121" s="563">
        <v>15.2</v>
      </c>
      <c r="B121" s="564"/>
      <c r="C121" s="564"/>
      <c r="D121" s="564"/>
      <c r="E121" s="564"/>
      <c r="F121" s="587"/>
      <c r="G121" s="609">
        <v>1</v>
      </c>
      <c r="H121" s="609">
        <v>1</v>
      </c>
      <c r="I121" s="567">
        <f t="shared" si="9"/>
        <v>1</v>
      </c>
      <c r="J121" s="568" t="str">
        <f t="shared" si="10"/>
        <v>De acuerdo con lo programado</v>
      </c>
      <c r="K121" s="588"/>
      <c r="L121" s="581"/>
      <c r="M121" s="579"/>
      <c r="N121" s="572"/>
      <c r="O121" s="582"/>
      <c r="P121" s="581"/>
      <c r="Q121" s="579"/>
      <c r="R121" s="572"/>
      <c r="S121" s="582"/>
      <c r="T121" s="583"/>
      <c r="U121" s="579"/>
      <c r="V121" s="572"/>
      <c r="W121" s="582"/>
      <c r="X121" s="575"/>
      <c r="Y121" s="607">
        <v>1</v>
      </c>
      <c r="Z121" s="607">
        <v>1</v>
      </c>
      <c r="AA121" s="567">
        <f t="shared" si="11"/>
        <v>1</v>
      </c>
      <c r="AB121" s="568" t="str">
        <f t="shared" si="12"/>
        <v>De acuerdo con lo programado</v>
      </c>
      <c r="AC121" s="575"/>
      <c r="AD121" s="575"/>
      <c r="AE121" s="607">
        <v>0</v>
      </c>
      <c r="AF121" s="567" t="str">
        <f t="shared" si="13"/>
        <v>No hay Programación</v>
      </c>
      <c r="AG121" s="568" t="str">
        <f t="shared" si="8"/>
        <v>De acuerdo con lo programado</v>
      </c>
      <c r="AH121" s="575"/>
      <c r="AI121" s="575"/>
      <c r="AJ121" s="575"/>
      <c r="AK121" s="576"/>
      <c r="AL121" s="576"/>
      <c r="AM121" s="575"/>
      <c r="AN121" s="575"/>
      <c r="AO121" s="575"/>
      <c r="AP121" s="575"/>
      <c r="AQ121" s="575"/>
    </row>
    <row r="122" spans="1:43" ht="35.25" customHeight="1" thickTop="1" thickBot="1">
      <c r="A122" s="563">
        <v>15.2</v>
      </c>
      <c r="B122" s="564"/>
      <c r="C122" s="564"/>
      <c r="D122" s="564"/>
      <c r="E122" s="564"/>
      <c r="F122" s="587"/>
      <c r="G122" s="609"/>
      <c r="H122" s="609"/>
      <c r="I122" s="567" t="str">
        <f t="shared" si="9"/>
        <v>No hay ejecución</v>
      </c>
      <c r="J122" s="568" t="str">
        <f t="shared" si="10"/>
        <v>NA</v>
      </c>
      <c r="K122" s="588"/>
      <c r="L122" s="581"/>
      <c r="M122" s="579"/>
      <c r="N122" s="572"/>
      <c r="O122" s="582"/>
      <c r="P122" s="581"/>
      <c r="Q122" s="579"/>
      <c r="R122" s="572"/>
      <c r="S122" s="582"/>
      <c r="T122" s="583"/>
      <c r="U122" s="579"/>
      <c r="V122" s="572"/>
      <c r="W122" s="582"/>
      <c r="X122" s="575"/>
      <c r="Y122" s="607"/>
      <c r="Z122" s="607"/>
      <c r="AA122" s="567" t="str">
        <f t="shared" si="11"/>
        <v>No hay ejecución</v>
      </c>
      <c r="AB122" s="568" t="str">
        <f t="shared" si="12"/>
        <v>NA</v>
      </c>
      <c r="AC122" s="575"/>
      <c r="AD122" s="575"/>
      <c r="AE122" s="607">
        <v>0</v>
      </c>
      <c r="AF122" s="567" t="str">
        <f t="shared" si="13"/>
        <v>No hay Programación</v>
      </c>
      <c r="AG122" s="568" t="str">
        <f t="shared" si="8"/>
        <v>De acuerdo con lo programado</v>
      </c>
      <c r="AH122" s="575"/>
      <c r="AI122" s="575"/>
      <c r="AJ122" s="575"/>
      <c r="AK122" s="576"/>
      <c r="AL122" s="576"/>
      <c r="AM122" s="575"/>
      <c r="AN122" s="575"/>
      <c r="AO122" s="575"/>
      <c r="AP122" s="575"/>
      <c r="AQ122" s="575"/>
    </row>
    <row r="123" spans="1:43" ht="35.25" customHeight="1" thickTop="1" thickBot="1">
      <c r="A123" s="563">
        <v>15.2</v>
      </c>
      <c r="B123" s="564"/>
      <c r="C123" s="564"/>
      <c r="D123" s="564"/>
      <c r="E123" s="564"/>
      <c r="F123" s="587"/>
      <c r="G123" s="609"/>
      <c r="H123" s="609"/>
      <c r="I123" s="567" t="str">
        <f t="shared" si="9"/>
        <v>No hay ejecución</v>
      </c>
      <c r="J123" s="568" t="str">
        <f t="shared" si="10"/>
        <v>NA</v>
      </c>
      <c r="K123" s="588"/>
      <c r="L123" s="581"/>
      <c r="M123" s="579"/>
      <c r="N123" s="572"/>
      <c r="O123" s="582"/>
      <c r="P123" s="581"/>
      <c r="Q123" s="579"/>
      <c r="R123" s="572"/>
      <c r="S123" s="582"/>
      <c r="T123" s="583"/>
      <c r="U123" s="579"/>
      <c r="V123" s="572"/>
      <c r="W123" s="582"/>
      <c r="X123" s="575"/>
      <c r="Y123" s="607"/>
      <c r="Z123" s="607"/>
      <c r="AA123" s="567" t="str">
        <f t="shared" si="11"/>
        <v>No hay ejecución</v>
      </c>
      <c r="AB123" s="568" t="str">
        <f t="shared" si="12"/>
        <v>NA</v>
      </c>
      <c r="AC123" s="575"/>
      <c r="AD123" s="575"/>
      <c r="AE123" s="607">
        <v>0</v>
      </c>
      <c r="AF123" s="567" t="str">
        <f t="shared" si="13"/>
        <v>No hay Programación</v>
      </c>
      <c r="AG123" s="568" t="str">
        <f t="shared" si="8"/>
        <v>De acuerdo con lo programado</v>
      </c>
      <c r="AH123" s="575"/>
      <c r="AI123" s="575"/>
      <c r="AJ123" s="575"/>
      <c r="AK123" s="576"/>
      <c r="AL123" s="576"/>
      <c r="AM123" s="575"/>
      <c r="AN123" s="575"/>
      <c r="AO123" s="575"/>
      <c r="AP123" s="575"/>
      <c r="AQ123" s="575"/>
    </row>
    <row r="124" spans="1:43" ht="35.25" customHeight="1" thickTop="1" thickBot="1">
      <c r="A124" s="563">
        <v>15.2</v>
      </c>
      <c r="B124" s="564"/>
      <c r="C124" s="564"/>
      <c r="D124" s="564"/>
      <c r="E124" s="564"/>
      <c r="F124" s="587"/>
      <c r="G124" s="609"/>
      <c r="H124" s="609"/>
      <c r="I124" s="567" t="str">
        <f t="shared" si="9"/>
        <v>No hay ejecución</v>
      </c>
      <c r="J124" s="568" t="str">
        <f t="shared" si="10"/>
        <v>NA</v>
      </c>
      <c r="K124" s="588"/>
      <c r="L124" s="581"/>
      <c r="M124" s="579"/>
      <c r="N124" s="572"/>
      <c r="O124" s="582"/>
      <c r="P124" s="581"/>
      <c r="Q124" s="579"/>
      <c r="R124" s="572"/>
      <c r="S124" s="582"/>
      <c r="T124" s="583"/>
      <c r="U124" s="579"/>
      <c r="V124" s="572"/>
      <c r="W124" s="582"/>
      <c r="X124" s="575"/>
      <c r="Y124" s="607"/>
      <c r="Z124" s="607"/>
      <c r="AA124" s="567" t="str">
        <f t="shared" si="11"/>
        <v>No hay ejecución</v>
      </c>
      <c r="AB124" s="568" t="str">
        <f t="shared" si="12"/>
        <v>NA</v>
      </c>
      <c r="AC124" s="575"/>
      <c r="AD124" s="575"/>
      <c r="AE124" s="607">
        <v>0</v>
      </c>
      <c r="AF124" s="567" t="str">
        <f t="shared" si="13"/>
        <v>No hay Programación</v>
      </c>
      <c r="AG124" s="568" t="str">
        <f t="shared" si="8"/>
        <v>De acuerdo con lo programado</v>
      </c>
      <c r="AH124" s="575"/>
      <c r="AI124" s="575"/>
      <c r="AJ124" s="575"/>
      <c r="AK124" s="576"/>
      <c r="AL124" s="576"/>
      <c r="AM124" s="575"/>
      <c r="AN124" s="575"/>
      <c r="AO124" s="575"/>
      <c r="AP124" s="575"/>
      <c r="AQ124" s="575"/>
    </row>
    <row r="125" spans="1:43" ht="35.25" customHeight="1" thickTop="1" thickBot="1">
      <c r="A125" s="563">
        <v>15.2</v>
      </c>
      <c r="B125" s="564"/>
      <c r="C125" s="564"/>
      <c r="D125" s="564"/>
      <c r="E125" s="564"/>
      <c r="F125" s="587"/>
      <c r="G125" s="609"/>
      <c r="H125" s="609"/>
      <c r="I125" s="567" t="str">
        <f t="shared" si="9"/>
        <v>No hay ejecución</v>
      </c>
      <c r="J125" s="568" t="str">
        <f t="shared" si="10"/>
        <v>NA</v>
      </c>
      <c r="K125" s="588"/>
      <c r="L125" s="581"/>
      <c r="M125" s="579"/>
      <c r="N125" s="572"/>
      <c r="O125" s="582"/>
      <c r="P125" s="581"/>
      <c r="Q125" s="579"/>
      <c r="R125" s="572"/>
      <c r="S125" s="582"/>
      <c r="T125" s="583"/>
      <c r="U125" s="579"/>
      <c r="V125" s="572"/>
      <c r="W125" s="582"/>
      <c r="X125" s="575"/>
      <c r="Y125" s="607"/>
      <c r="Z125" s="607"/>
      <c r="AA125" s="567" t="str">
        <f t="shared" si="11"/>
        <v>No hay ejecución</v>
      </c>
      <c r="AB125" s="568" t="str">
        <f t="shared" si="12"/>
        <v>NA</v>
      </c>
      <c r="AC125" s="575"/>
      <c r="AD125" s="575"/>
      <c r="AE125" s="607">
        <v>0</v>
      </c>
      <c r="AF125" s="567" t="str">
        <f t="shared" si="13"/>
        <v>No hay Programación</v>
      </c>
      <c r="AG125" s="568" t="str">
        <f t="shared" si="8"/>
        <v>De acuerdo con lo programado</v>
      </c>
      <c r="AH125" s="575"/>
      <c r="AI125" s="575"/>
      <c r="AJ125" s="575"/>
      <c r="AK125" s="576"/>
      <c r="AL125" s="576"/>
      <c r="AM125" s="575"/>
      <c r="AN125" s="575"/>
      <c r="AO125" s="575"/>
      <c r="AP125" s="575"/>
      <c r="AQ125" s="575"/>
    </row>
    <row r="126" spans="1:43" ht="35.25" customHeight="1" thickTop="1" thickBot="1">
      <c r="A126" s="563">
        <v>15.2</v>
      </c>
      <c r="B126" s="564"/>
      <c r="C126" s="564"/>
      <c r="D126" s="564"/>
      <c r="E126" s="564"/>
      <c r="F126" s="587"/>
      <c r="G126" s="609"/>
      <c r="H126" s="609"/>
      <c r="I126" s="567" t="str">
        <f t="shared" si="9"/>
        <v>No hay ejecución</v>
      </c>
      <c r="J126" s="568" t="str">
        <f t="shared" si="10"/>
        <v>NA</v>
      </c>
      <c r="K126" s="588"/>
      <c r="L126" s="581"/>
      <c r="M126" s="579"/>
      <c r="N126" s="572"/>
      <c r="O126" s="582"/>
      <c r="P126" s="581"/>
      <c r="Q126" s="579"/>
      <c r="R126" s="572"/>
      <c r="S126" s="582"/>
      <c r="T126" s="583"/>
      <c r="U126" s="579"/>
      <c r="V126" s="572"/>
      <c r="W126" s="582"/>
      <c r="X126" s="575"/>
      <c r="Y126" s="607"/>
      <c r="Z126" s="607"/>
      <c r="AA126" s="567" t="str">
        <f t="shared" si="11"/>
        <v>No hay ejecución</v>
      </c>
      <c r="AB126" s="568" t="str">
        <f t="shared" si="12"/>
        <v>NA</v>
      </c>
      <c r="AC126" s="575"/>
      <c r="AD126" s="575"/>
      <c r="AE126" s="607">
        <v>0</v>
      </c>
      <c r="AF126" s="567" t="str">
        <f t="shared" si="13"/>
        <v>No hay Programación</v>
      </c>
      <c r="AG126" s="568" t="str">
        <f t="shared" si="8"/>
        <v>De acuerdo con lo programado</v>
      </c>
      <c r="AH126" s="575"/>
      <c r="AI126" s="575"/>
      <c r="AJ126" s="575"/>
      <c r="AK126" s="576"/>
      <c r="AL126" s="576"/>
      <c r="AM126" s="575"/>
      <c r="AN126" s="575"/>
      <c r="AO126" s="575"/>
      <c r="AP126" s="575"/>
      <c r="AQ126" s="575"/>
    </row>
    <row r="127" spans="1:43" ht="35.25" customHeight="1" thickTop="1" thickBot="1">
      <c r="A127" s="563">
        <v>15.2</v>
      </c>
      <c r="B127" s="564"/>
      <c r="C127" s="564"/>
      <c r="D127" s="564"/>
      <c r="E127" s="564"/>
      <c r="F127" s="587"/>
      <c r="G127" s="609"/>
      <c r="H127" s="609"/>
      <c r="I127" s="567" t="str">
        <f t="shared" si="9"/>
        <v>No hay ejecución</v>
      </c>
      <c r="J127" s="568" t="str">
        <f t="shared" si="10"/>
        <v>NA</v>
      </c>
      <c r="K127" s="588"/>
      <c r="L127" s="581"/>
      <c r="M127" s="579"/>
      <c r="N127" s="572"/>
      <c r="O127" s="582"/>
      <c r="P127" s="581"/>
      <c r="Q127" s="579"/>
      <c r="R127" s="572"/>
      <c r="S127" s="582"/>
      <c r="T127" s="583"/>
      <c r="U127" s="579"/>
      <c r="V127" s="572"/>
      <c r="W127" s="582"/>
      <c r="X127" s="575"/>
      <c r="Y127" s="607"/>
      <c r="Z127" s="607"/>
      <c r="AA127" s="567" t="str">
        <f t="shared" si="11"/>
        <v>No hay ejecución</v>
      </c>
      <c r="AB127" s="568" t="str">
        <f t="shared" si="12"/>
        <v>NA</v>
      </c>
      <c r="AC127" s="575"/>
      <c r="AD127" s="575"/>
      <c r="AE127" s="607">
        <v>0</v>
      </c>
      <c r="AF127" s="567" t="str">
        <f t="shared" si="13"/>
        <v>No hay Programación</v>
      </c>
      <c r="AG127" s="568" t="str">
        <f t="shared" si="8"/>
        <v>De acuerdo con lo programado</v>
      </c>
      <c r="AH127" s="575"/>
      <c r="AI127" s="575"/>
      <c r="AJ127" s="575"/>
      <c r="AK127" s="576"/>
      <c r="AL127" s="576"/>
      <c r="AM127" s="575"/>
      <c r="AN127" s="575"/>
      <c r="AO127" s="575"/>
      <c r="AP127" s="575"/>
      <c r="AQ127" s="575"/>
    </row>
    <row r="128" spans="1:43" ht="35.25" customHeight="1" thickTop="1" thickBot="1">
      <c r="A128" s="563">
        <v>15.2</v>
      </c>
      <c r="B128" s="564"/>
      <c r="C128" s="564"/>
      <c r="D128" s="564"/>
      <c r="E128" s="564"/>
      <c r="F128" s="587"/>
      <c r="G128" s="609"/>
      <c r="H128" s="609"/>
      <c r="I128" s="567" t="str">
        <f t="shared" si="9"/>
        <v>No hay ejecución</v>
      </c>
      <c r="J128" s="568" t="str">
        <f t="shared" si="10"/>
        <v>NA</v>
      </c>
      <c r="K128" s="588"/>
      <c r="L128" s="581"/>
      <c r="M128" s="579"/>
      <c r="N128" s="572"/>
      <c r="O128" s="582"/>
      <c r="P128" s="581"/>
      <c r="Q128" s="579"/>
      <c r="R128" s="572"/>
      <c r="S128" s="582"/>
      <c r="T128" s="583"/>
      <c r="U128" s="579"/>
      <c r="V128" s="572"/>
      <c r="W128" s="582"/>
      <c r="X128" s="575"/>
      <c r="Y128" s="607"/>
      <c r="Z128" s="607"/>
      <c r="AA128" s="567" t="str">
        <f t="shared" si="11"/>
        <v>No hay ejecución</v>
      </c>
      <c r="AB128" s="568" t="str">
        <f t="shared" si="12"/>
        <v>NA</v>
      </c>
      <c r="AC128" s="575"/>
      <c r="AD128" s="575"/>
      <c r="AE128" s="607">
        <v>0</v>
      </c>
      <c r="AF128" s="567" t="str">
        <f t="shared" si="13"/>
        <v>No hay Programación</v>
      </c>
      <c r="AG128" s="568" t="str">
        <f t="shared" si="8"/>
        <v>De acuerdo con lo programado</v>
      </c>
      <c r="AH128" s="575"/>
      <c r="AI128" s="575"/>
      <c r="AJ128" s="575"/>
      <c r="AK128" s="576"/>
      <c r="AL128" s="576"/>
      <c r="AM128" s="575"/>
      <c r="AN128" s="575"/>
      <c r="AO128" s="575"/>
      <c r="AP128" s="575"/>
      <c r="AQ128" s="575"/>
    </row>
    <row r="129" spans="1:43" ht="35.25" customHeight="1" thickTop="1" thickBot="1">
      <c r="A129" s="563">
        <v>15.2</v>
      </c>
      <c r="B129" s="564"/>
      <c r="C129" s="564"/>
      <c r="D129" s="564"/>
      <c r="E129" s="564"/>
      <c r="F129" s="587"/>
      <c r="G129" s="609"/>
      <c r="H129" s="609"/>
      <c r="I129" s="567" t="str">
        <f t="shared" si="9"/>
        <v>No hay ejecución</v>
      </c>
      <c r="J129" s="568" t="str">
        <f t="shared" si="10"/>
        <v>NA</v>
      </c>
      <c r="K129" s="588"/>
      <c r="L129" s="581"/>
      <c r="M129" s="579"/>
      <c r="N129" s="572"/>
      <c r="O129" s="582"/>
      <c r="P129" s="581"/>
      <c r="Q129" s="579"/>
      <c r="R129" s="572"/>
      <c r="S129" s="582"/>
      <c r="T129" s="583"/>
      <c r="U129" s="579"/>
      <c r="V129" s="572"/>
      <c r="W129" s="582"/>
      <c r="X129" s="575"/>
      <c r="Y129" s="607"/>
      <c r="Z129" s="607"/>
      <c r="AA129" s="567" t="str">
        <f t="shared" si="11"/>
        <v>No hay ejecución</v>
      </c>
      <c r="AB129" s="568" t="str">
        <f t="shared" si="12"/>
        <v>NA</v>
      </c>
      <c r="AC129" s="575"/>
      <c r="AD129" s="575"/>
      <c r="AE129" s="607">
        <v>0</v>
      </c>
      <c r="AF129" s="567" t="str">
        <f t="shared" si="13"/>
        <v>No hay Programación</v>
      </c>
      <c r="AG129" s="568" t="str">
        <f t="shared" si="8"/>
        <v>De acuerdo con lo programado</v>
      </c>
      <c r="AH129" s="575"/>
      <c r="AI129" s="575"/>
      <c r="AJ129" s="575"/>
      <c r="AK129" s="576"/>
      <c r="AL129" s="576"/>
      <c r="AM129" s="575"/>
      <c r="AN129" s="575"/>
      <c r="AO129" s="575"/>
      <c r="AP129" s="575"/>
      <c r="AQ129" s="575"/>
    </row>
    <row r="130" spans="1:43" ht="35.25" customHeight="1" thickTop="1" thickBot="1">
      <c r="A130" s="563">
        <v>15.2</v>
      </c>
      <c r="B130" s="564"/>
      <c r="C130" s="564"/>
      <c r="D130" s="564"/>
      <c r="E130" s="564"/>
      <c r="F130" s="587"/>
      <c r="G130" s="609"/>
      <c r="H130" s="609"/>
      <c r="I130" s="567" t="str">
        <f t="shared" si="9"/>
        <v>No hay ejecución</v>
      </c>
      <c r="J130" s="568" t="str">
        <f t="shared" si="10"/>
        <v>NA</v>
      </c>
      <c r="K130" s="588"/>
      <c r="L130" s="581"/>
      <c r="M130" s="579"/>
      <c r="N130" s="572"/>
      <c r="O130" s="582"/>
      <c r="P130" s="581"/>
      <c r="Q130" s="579"/>
      <c r="R130" s="572"/>
      <c r="S130" s="582"/>
      <c r="T130" s="583"/>
      <c r="U130" s="579"/>
      <c r="V130" s="572"/>
      <c r="W130" s="582"/>
      <c r="X130" s="575"/>
      <c r="Y130" s="607"/>
      <c r="Z130" s="607"/>
      <c r="AA130" s="567" t="str">
        <f t="shared" si="11"/>
        <v>No hay ejecución</v>
      </c>
      <c r="AB130" s="568" t="str">
        <f t="shared" si="12"/>
        <v>NA</v>
      </c>
      <c r="AC130" s="575"/>
      <c r="AD130" s="575"/>
      <c r="AE130" s="607">
        <v>0</v>
      </c>
      <c r="AF130" s="567" t="str">
        <f t="shared" si="13"/>
        <v>No hay Programación</v>
      </c>
      <c r="AG130" s="568" t="str">
        <f t="shared" si="8"/>
        <v>De acuerdo con lo programado</v>
      </c>
      <c r="AH130" s="575"/>
      <c r="AI130" s="575"/>
      <c r="AJ130" s="575"/>
      <c r="AK130" s="576"/>
      <c r="AL130" s="576"/>
      <c r="AM130" s="575"/>
      <c r="AN130" s="575"/>
      <c r="AO130" s="575"/>
      <c r="AP130" s="575"/>
      <c r="AQ130" s="575"/>
    </row>
    <row r="131" spans="1:43" ht="35.25" customHeight="1" thickTop="1" thickBot="1">
      <c r="A131" s="563">
        <v>15.3</v>
      </c>
      <c r="B131" s="564"/>
      <c r="C131" s="564"/>
      <c r="D131" s="564"/>
      <c r="E131" s="564"/>
      <c r="F131" s="577"/>
      <c r="G131" s="605">
        <v>1</v>
      </c>
      <c r="H131" s="605">
        <v>1</v>
      </c>
      <c r="I131" s="567">
        <f t="shared" si="9"/>
        <v>1</v>
      </c>
      <c r="J131" s="568" t="str">
        <f t="shared" si="10"/>
        <v>De acuerdo con lo programado</v>
      </c>
      <c r="K131" s="578"/>
      <c r="L131" s="581"/>
      <c r="M131" s="579"/>
      <c r="N131" s="572"/>
      <c r="O131" s="582"/>
      <c r="P131" s="581"/>
      <c r="Q131" s="579"/>
      <c r="R131" s="572"/>
      <c r="S131" s="582"/>
      <c r="T131" s="583"/>
      <c r="U131" s="579"/>
      <c r="V131" s="572"/>
      <c r="W131" s="582"/>
      <c r="X131" s="575"/>
      <c r="Y131" s="607">
        <v>0</v>
      </c>
      <c r="Z131" s="607">
        <v>0</v>
      </c>
      <c r="AA131" s="567" t="str">
        <f t="shared" si="11"/>
        <v>No hay Programación</v>
      </c>
      <c r="AB131" s="568" t="str">
        <f t="shared" si="12"/>
        <v>De acuerdo con lo programado</v>
      </c>
      <c r="AC131" s="575"/>
      <c r="AD131" s="575"/>
      <c r="AE131" s="607">
        <v>0</v>
      </c>
      <c r="AF131" s="567" t="str">
        <f t="shared" si="13"/>
        <v>No hay Programación</v>
      </c>
      <c r="AG131" s="568" t="str">
        <f t="shared" si="8"/>
        <v>De acuerdo con lo programado</v>
      </c>
      <c r="AH131" s="575"/>
      <c r="AI131" s="575"/>
      <c r="AJ131" s="575"/>
      <c r="AK131" s="576"/>
      <c r="AL131" s="576"/>
      <c r="AM131" s="575"/>
      <c r="AN131" s="575"/>
      <c r="AO131" s="575"/>
      <c r="AP131" s="575"/>
      <c r="AQ131" s="575"/>
    </row>
    <row r="132" spans="1:43" ht="35.25" customHeight="1" thickTop="1" thickBot="1">
      <c r="A132" s="563">
        <v>15.3</v>
      </c>
      <c r="B132" s="564"/>
      <c r="C132" s="564"/>
      <c r="D132" s="564"/>
      <c r="E132" s="564"/>
      <c r="F132" s="577"/>
      <c r="G132" s="605"/>
      <c r="H132" s="605"/>
      <c r="I132" s="567" t="str">
        <f t="shared" si="9"/>
        <v>No hay ejecución</v>
      </c>
      <c r="J132" s="568" t="str">
        <f t="shared" si="10"/>
        <v>NA</v>
      </c>
      <c r="K132" s="578"/>
      <c r="L132" s="581"/>
      <c r="M132" s="579"/>
      <c r="N132" s="572"/>
      <c r="O132" s="582"/>
      <c r="P132" s="581"/>
      <c r="Q132" s="579"/>
      <c r="R132" s="572"/>
      <c r="S132" s="582"/>
      <c r="T132" s="583"/>
      <c r="U132" s="579"/>
      <c r="V132" s="572"/>
      <c r="W132" s="582"/>
      <c r="X132" s="575"/>
      <c r="Y132" s="607"/>
      <c r="Z132" s="607"/>
      <c r="AA132" s="567" t="str">
        <f t="shared" si="11"/>
        <v>No hay ejecución</v>
      </c>
      <c r="AB132" s="568" t="str">
        <f t="shared" si="12"/>
        <v>NA</v>
      </c>
      <c r="AC132" s="575"/>
      <c r="AD132" s="575"/>
      <c r="AE132" s="607">
        <v>0</v>
      </c>
      <c r="AF132" s="567" t="str">
        <f t="shared" si="13"/>
        <v>No hay Programación</v>
      </c>
      <c r="AG132" s="568" t="str">
        <f t="shared" si="8"/>
        <v>De acuerdo con lo programado</v>
      </c>
      <c r="AH132" s="575"/>
      <c r="AI132" s="575"/>
      <c r="AJ132" s="575"/>
      <c r="AK132" s="576"/>
      <c r="AL132" s="576"/>
      <c r="AM132" s="575"/>
      <c r="AN132" s="575"/>
      <c r="AO132" s="575"/>
      <c r="AP132" s="575"/>
      <c r="AQ132" s="575"/>
    </row>
    <row r="133" spans="1:43" ht="35.25" customHeight="1" thickTop="1" thickBot="1">
      <c r="A133" s="563">
        <v>15.3</v>
      </c>
      <c r="B133" s="564"/>
      <c r="C133" s="564"/>
      <c r="D133" s="564"/>
      <c r="E133" s="564"/>
      <c r="F133" s="577"/>
      <c r="G133" s="605"/>
      <c r="H133" s="605"/>
      <c r="I133" s="567" t="str">
        <f t="shared" si="9"/>
        <v>No hay ejecución</v>
      </c>
      <c r="J133" s="568" t="str">
        <f t="shared" si="10"/>
        <v>NA</v>
      </c>
      <c r="K133" s="578"/>
      <c r="L133" s="581"/>
      <c r="M133" s="579"/>
      <c r="N133" s="572"/>
      <c r="O133" s="582"/>
      <c r="P133" s="581"/>
      <c r="Q133" s="579"/>
      <c r="R133" s="572"/>
      <c r="S133" s="582"/>
      <c r="T133" s="583"/>
      <c r="U133" s="579"/>
      <c r="V133" s="572"/>
      <c r="W133" s="582"/>
      <c r="X133" s="575"/>
      <c r="Y133" s="607"/>
      <c r="Z133" s="607"/>
      <c r="AA133" s="567" t="str">
        <f t="shared" si="11"/>
        <v>No hay ejecución</v>
      </c>
      <c r="AB133" s="568" t="str">
        <f t="shared" si="12"/>
        <v>NA</v>
      </c>
      <c r="AC133" s="575"/>
      <c r="AD133" s="575"/>
      <c r="AE133" s="607">
        <v>0</v>
      </c>
      <c r="AF133" s="567" t="str">
        <f t="shared" si="13"/>
        <v>No hay Programación</v>
      </c>
      <c r="AG133" s="568" t="str">
        <f t="shared" si="8"/>
        <v>De acuerdo con lo programado</v>
      </c>
      <c r="AH133" s="575"/>
      <c r="AI133" s="575"/>
      <c r="AJ133" s="575"/>
      <c r="AK133" s="576"/>
      <c r="AL133" s="576"/>
      <c r="AM133" s="575"/>
      <c r="AN133" s="575"/>
      <c r="AO133" s="575"/>
      <c r="AP133" s="575"/>
      <c r="AQ133" s="575"/>
    </row>
    <row r="134" spans="1:43" ht="35.25" customHeight="1" thickTop="1" thickBot="1">
      <c r="A134" s="563">
        <v>15.3</v>
      </c>
      <c r="B134" s="564"/>
      <c r="C134" s="564"/>
      <c r="D134" s="564"/>
      <c r="E134" s="564"/>
      <c r="F134" s="577"/>
      <c r="G134" s="605"/>
      <c r="H134" s="605"/>
      <c r="I134" s="567" t="str">
        <f t="shared" si="9"/>
        <v>No hay ejecución</v>
      </c>
      <c r="J134" s="568" t="str">
        <f t="shared" si="10"/>
        <v>NA</v>
      </c>
      <c r="K134" s="578"/>
      <c r="L134" s="581"/>
      <c r="M134" s="579"/>
      <c r="N134" s="572"/>
      <c r="O134" s="582"/>
      <c r="P134" s="581"/>
      <c r="Q134" s="579"/>
      <c r="R134" s="572"/>
      <c r="S134" s="582"/>
      <c r="T134" s="583"/>
      <c r="U134" s="579"/>
      <c r="V134" s="572"/>
      <c r="W134" s="582"/>
      <c r="X134" s="575"/>
      <c r="Y134" s="607"/>
      <c r="Z134" s="607"/>
      <c r="AA134" s="567" t="str">
        <f t="shared" si="11"/>
        <v>No hay ejecución</v>
      </c>
      <c r="AB134" s="568" t="str">
        <f t="shared" si="12"/>
        <v>NA</v>
      </c>
      <c r="AC134" s="575"/>
      <c r="AD134" s="575"/>
      <c r="AE134" s="607">
        <v>0</v>
      </c>
      <c r="AF134" s="567" t="str">
        <f t="shared" si="13"/>
        <v>No hay Programación</v>
      </c>
      <c r="AG134" s="568" t="str">
        <f t="shared" si="8"/>
        <v>De acuerdo con lo programado</v>
      </c>
      <c r="AH134" s="575"/>
      <c r="AI134" s="575"/>
      <c r="AJ134" s="575"/>
      <c r="AK134" s="576"/>
      <c r="AL134" s="576"/>
      <c r="AM134" s="575"/>
      <c r="AN134" s="575"/>
      <c r="AO134" s="575"/>
      <c r="AP134" s="575"/>
      <c r="AQ134" s="575"/>
    </row>
    <row r="135" spans="1:43" ht="35.25" customHeight="1" thickTop="1" thickBot="1">
      <c r="A135" s="563">
        <v>15.3</v>
      </c>
      <c r="B135" s="564"/>
      <c r="C135" s="564"/>
      <c r="D135" s="564"/>
      <c r="E135" s="564"/>
      <c r="F135" s="577"/>
      <c r="G135" s="605"/>
      <c r="H135" s="605"/>
      <c r="I135" s="567" t="str">
        <f t="shared" si="9"/>
        <v>No hay ejecución</v>
      </c>
      <c r="J135" s="568" t="str">
        <f t="shared" si="10"/>
        <v>NA</v>
      </c>
      <c r="K135" s="578"/>
      <c r="L135" s="581"/>
      <c r="M135" s="579"/>
      <c r="N135" s="572"/>
      <c r="O135" s="582"/>
      <c r="P135" s="581"/>
      <c r="Q135" s="579"/>
      <c r="R135" s="572"/>
      <c r="S135" s="582"/>
      <c r="T135" s="583"/>
      <c r="U135" s="579"/>
      <c r="V135" s="572"/>
      <c r="W135" s="582"/>
      <c r="X135" s="575"/>
      <c r="Y135" s="607"/>
      <c r="Z135" s="607"/>
      <c r="AA135" s="567" t="str">
        <f t="shared" si="11"/>
        <v>No hay ejecución</v>
      </c>
      <c r="AB135" s="568" t="str">
        <f t="shared" si="12"/>
        <v>NA</v>
      </c>
      <c r="AC135" s="575"/>
      <c r="AD135" s="575"/>
      <c r="AE135" s="607">
        <v>0</v>
      </c>
      <c r="AF135" s="567" t="str">
        <f t="shared" si="13"/>
        <v>No hay Programación</v>
      </c>
      <c r="AG135" s="568" t="str">
        <f t="shared" si="8"/>
        <v>De acuerdo con lo programado</v>
      </c>
      <c r="AH135" s="575"/>
      <c r="AI135" s="575"/>
      <c r="AJ135" s="575"/>
      <c r="AK135" s="576"/>
      <c r="AL135" s="576"/>
      <c r="AM135" s="575"/>
      <c r="AN135" s="575"/>
      <c r="AO135" s="575"/>
      <c r="AP135" s="575"/>
      <c r="AQ135" s="575"/>
    </row>
    <row r="136" spans="1:43" ht="35.25" customHeight="1" thickTop="1" thickBot="1">
      <c r="A136" s="563">
        <v>15.3</v>
      </c>
      <c r="B136" s="564"/>
      <c r="C136" s="564"/>
      <c r="D136" s="564"/>
      <c r="E136" s="564"/>
      <c r="F136" s="577"/>
      <c r="G136" s="605"/>
      <c r="H136" s="605"/>
      <c r="I136" s="567" t="str">
        <f t="shared" si="9"/>
        <v>No hay ejecución</v>
      </c>
      <c r="J136" s="568" t="str">
        <f t="shared" si="10"/>
        <v>NA</v>
      </c>
      <c r="K136" s="578"/>
      <c r="L136" s="581"/>
      <c r="M136" s="579"/>
      <c r="N136" s="572"/>
      <c r="O136" s="582"/>
      <c r="P136" s="581"/>
      <c r="Q136" s="579"/>
      <c r="R136" s="572"/>
      <c r="S136" s="582"/>
      <c r="T136" s="583"/>
      <c r="U136" s="579"/>
      <c r="V136" s="572"/>
      <c r="W136" s="582"/>
      <c r="X136" s="575"/>
      <c r="Y136" s="607"/>
      <c r="Z136" s="607"/>
      <c r="AA136" s="567" t="str">
        <f t="shared" si="11"/>
        <v>No hay ejecución</v>
      </c>
      <c r="AB136" s="568" t="str">
        <f t="shared" si="12"/>
        <v>NA</v>
      </c>
      <c r="AC136" s="575"/>
      <c r="AD136" s="575"/>
      <c r="AE136" s="607">
        <v>0</v>
      </c>
      <c r="AF136" s="567" t="str">
        <f t="shared" si="13"/>
        <v>No hay Programación</v>
      </c>
      <c r="AG136" s="568" t="str">
        <f t="shared" si="8"/>
        <v>De acuerdo con lo programado</v>
      </c>
      <c r="AH136" s="575"/>
      <c r="AI136" s="575"/>
      <c r="AJ136" s="575"/>
      <c r="AK136" s="576"/>
      <c r="AL136" s="576"/>
      <c r="AM136" s="575"/>
      <c r="AN136" s="575"/>
      <c r="AO136" s="575"/>
      <c r="AP136" s="575"/>
      <c r="AQ136" s="575"/>
    </row>
    <row r="137" spans="1:43" ht="35.25" customHeight="1" thickTop="1" thickBot="1">
      <c r="A137" s="563">
        <v>15.3</v>
      </c>
      <c r="B137" s="564"/>
      <c r="C137" s="564"/>
      <c r="D137" s="564"/>
      <c r="E137" s="564"/>
      <c r="F137" s="577"/>
      <c r="G137" s="605"/>
      <c r="H137" s="605"/>
      <c r="I137" s="567" t="str">
        <f t="shared" si="9"/>
        <v>No hay ejecución</v>
      </c>
      <c r="J137" s="568" t="str">
        <f t="shared" si="10"/>
        <v>NA</v>
      </c>
      <c r="K137" s="578"/>
      <c r="L137" s="581"/>
      <c r="M137" s="579"/>
      <c r="N137" s="572"/>
      <c r="O137" s="582"/>
      <c r="P137" s="581"/>
      <c r="Q137" s="579"/>
      <c r="R137" s="572"/>
      <c r="S137" s="582"/>
      <c r="T137" s="583"/>
      <c r="U137" s="579"/>
      <c r="V137" s="572"/>
      <c r="W137" s="582"/>
      <c r="X137" s="575"/>
      <c r="Y137" s="607"/>
      <c r="Z137" s="607"/>
      <c r="AA137" s="567" t="str">
        <f t="shared" si="11"/>
        <v>No hay ejecución</v>
      </c>
      <c r="AB137" s="568" t="str">
        <f t="shared" si="12"/>
        <v>NA</v>
      </c>
      <c r="AC137" s="575"/>
      <c r="AD137" s="575"/>
      <c r="AE137" s="607">
        <v>0</v>
      </c>
      <c r="AF137" s="567" t="str">
        <f t="shared" si="13"/>
        <v>No hay Programación</v>
      </c>
      <c r="AG137" s="568" t="str">
        <f t="shared" si="8"/>
        <v>De acuerdo con lo programado</v>
      </c>
      <c r="AH137" s="575"/>
      <c r="AI137" s="575"/>
      <c r="AJ137" s="575"/>
      <c r="AK137" s="576"/>
      <c r="AL137" s="576"/>
      <c r="AM137" s="575"/>
      <c r="AN137" s="575"/>
      <c r="AO137" s="575"/>
      <c r="AP137" s="575"/>
      <c r="AQ137" s="575"/>
    </row>
    <row r="138" spans="1:43" ht="35.25" customHeight="1" thickTop="1" thickBot="1">
      <c r="A138" s="563">
        <v>15.3</v>
      </c>
      <c r="B138" s="564"/>
      <c r="C138" s="564"/>
      <c r="D138" s="564"/>
      <c r="E138" s="564"/>
      <c r="F138" s="577"/>
      <c r="G138" s="605"/>
      <c r="H138" s="605"/>
      <c r="I138" s="567" t="str">
        <f t="shared" si="9"/>
        <v>No hay ejecución</v>
      </c>
      <c r="J138" s="568" t="str">
        <f t="shared" si="10"/>
        <v>NA</v>
      </c>
      <c r="K138" s="578"/>
      <c r="L138" s="581"/>
      <c r="M138" s="579"/>
      <c r="N138" s="572"/>
      <c r="O138" s="582"/>
      <c r="P138" s="581"/>
      <c r="Q138" s="579"/>
      <c r="R138" s="572"/>
      <c r="S138" s="582"/>
      <c r="T138" s="583"/>
      <c r="U138" s="579"/>
      <c r="V138" s="572"/>
      <c r="W138" s="582"/>
      <c r="X138" s="575"/>
      <c r="Y138" s="607"/>
      <c r="Z138" s="607"/>
      <c r="AA138" s="567" t="str">
        <f t="shared" si="11"/>
        <v>No hay ejecución</v>
      </c>
      <c r="AB138" s="568" t="str">
        <f t="shared" si="12"/>
        <v>NA</v>
      </c>
      <c r="AC138" s="575"/>
      <c r="AD138" s="575"/>
      <c r="AE138" s="607">
        <v>0</v>
      </c>
      <c r="AF138" s="567" t="str">
        <f t="shared" si="13"/>
        <v>No hay Programación</v>
      </c>
      <c r="AG138" s="568" t="str">
        <f t="shared" si="8"/>
        <v>De acuerdo con lo programado</v>
      </c>
      <c r="AH138" s="575"/>
      <c r="AI138" s="575"/>
      <c r="AJ138" s="575"/>
      <c r="AK138" s="576"/>
      <c r="AL138" s="576"/>
      <c r="AM138" s="575"/>
      <c r="AN138" s="575"/>
      <c r="AO138" s="575"/>
      <c r="AP138" s="575"/>
      <c r="AQ138" s="575"/>
    </row>
    <row r="139" spans="1:43" ht="35.25" customHeight="1" thickTop="1" thickBot="1">
      <c r="A139" s="563">
        <v>15.3</v>
      </c>
      <c r="B139" s="564"/>
      <c r="C139" s="564"/>
      <c r="D139" s="564"/>
      <c r="E139" s="564"/>
      <c r="F139" s="577"/>
      <c r="G139" s="605"/>
      <c r="H139" s="605"/>
      <c r="I139" s="567" t="str">
        <f t="shared" si="9"/>
        <v>No hay ejecución</v>
      </c>
      <c r="J139" s="568" t="str">
        <f t="shared" si="10"/>
        <v>NA</v>
      </c>
      <c r="K139" s="578"/>
      <c r="L139" s="581"/>
      <c r="M139" s="579"/>
      <c r="N139" s="572"/>
      <c r="O139" s="582"/>
      <c r="P139" s="581"/>
      <c r="Q139" s="579"/>
      <c r="R139" s="572"/>
      <c r="S139" s="582"/>
      <c r="T139" s="583"/>
      <c r="U139" s="579"/>
      <c r="V139" s="572"/>
      <c r="W139" s="582"/>
      <c r="X139" s="575"/>
      <c r="Y139" s="607"/>
      <c r="Z139" s="607"/>
      <c r="AA139" s="567" t="str">
        <f t="shared" si="11"/>
        <v>No hay ejecución</v>
      </c>
      <c r="AB139" s="568" t="str">
        <f t="shared" si="12"/>
        <v>NA</v>
      </c>
      <c r="AC139" s="575"/>
      <c r="AD139" s="575"/>
      <c r="AE139" s="607">
        <v>0</v>
      </c>
      <c r="AF139" s="567" t="str">
        <f t="shared" si="13"/>
        <v>No hay Programación</v>
      </c>
      <c r="AG139" s="568" t="str">
        <f t="shared" si="8"/>
        <v>De acuerdo con lo programado</v>
      </c>
      <c r="AH139" s="575"/>
      <c r="AI139" s="575"/>
      <c r="AJ139" s="575"/>
      <c r="AK139" s="576"/>
      <c r="AL139" s="576"/>
      <c r="AM139" s="575"/>
      <c r="AN139" s="575"/>
      <c r="AO139" s="575"/>
      <c r="AP139" s="575"/>
      <c r="AQ139" s="575"/>
    </row>
    <row r="140" spans="1:43" ht="35.25" customHeight="1" thickTop="1" thickBot="1">
      <c r="A140" s="563">
        <v>15.3</v>
      </c>
      <c r="B140" s="564"/>
      <c r="C140" s="564"/>
      <c r="D140" s="564"/>
      <c r="E140" s="564"/>
      <c r="F140" s="577"/>
      <c r="G140" s="605"/>
      <c r="H140" s="605"/>
      <c r="I140" s="567" t="str">
        <f t="shared" si="9"/>
        <v>No hay ejecución</v>
      </c>
      <c r="J140" s="568" t="str">
        <f t="shared" si="10"/>
        <v>NA</v>
      </c>
      <c r="K140" s="578"/>
      <c r="L140" s="581"/>
      <c r="M140" s="579"/>
      <c r="N140" s="572"/>
      <c r="O140" s="582"/>
      <c r="P140" s="581"/>
      <c r="Q140" s="579"/>
      <c r="R140" s="572"/>
      <c r="S140" s="582"/>
      <c r="T140" s="583"/>
      <c r="U140" s="579"/>
      <c r="V140" s="572"/>
      <c r="W140" s="582"/>
      <c r="X140" s="575"/>
      <c r="Y140" s="607"/>
      <c r="Z140" s="607"/>
      <c r="AA140" s="567" t="str">
        <f t="shared" si="11"/>
        <v>No hay ejecución</v>
      </c>
      <c r="AB140" s="568" t="str">
        <f t="shared" si="12"/>
        <v>NA</v>
      </c>
      <c r="AC140" s="575"/>
      <c r="AD140" s="575"/>
      <c r="AE140" s="607">
        <v>0</v>
      </c>
      <c r="AF140" s="567" t="str">
        <f t="shared" si="13"/>
        <v>No hay Programación</v>
      </c>
      <c r="AG140" s="568" t="str">
        <f t="shared" si="8"/>
        <v>De acuerdo con lo programado</v>
      </c>
      <c r="AH140" s="575"/>
      <c r="AI140" s="575"/>
      <c r="AJ140" s="575"/>
      <c r="AK140" s="576"/>
      <c r="AL140" s="576"/>
      <c r="AM140" s="575"/>
      <c r="AN140" s="575"/>
      <c r="AO140" s="575"/>
      <c r="AP140" s="575"/>
      <c r="AQ140" s="575"/>
    </row>
    <row r="141" spans="1:43" ht="35.25" customHeight="1" thickTop="1" thickBot="1">
      <c r="A141" s="563">
        <v>15.4</v>
      </c>
      <c r="B141" s="564"/>
      <c r="C141" s="564"/>
      <c r="D141" s="564"/>
      <c r="E141" s="564"/>
      <c r="F141" s="577"/>
      <c r="G141" s="605">
        <v>0</v>
      </c>
      <c r="H141" s="605">
        <v>0</v>
      </c>
      <c r="I141" s="567" t="str">
        <f t="shared" si="9"/>
        <v>No hay Programación</v>
      </c>
      <c r="J141" s="568" t="str">
        <f t="shared" si="10"/>
        <v>De acuerdo con lo programado</v>
      </c>
      <c r="K141" s="578"/>
      <c r="L141" s="581"/>
      <c r="M141" s="579"/>
      <c r="N141" s="572"/>
      <c r="O141" s="582"/>
      <c r="P141" s="581"/>
      <c r="Q141" s="579"/>
      <c r="R141" s="572"/>
      <c r="S141" s="582"/>
      <c r="T141" s="583"/>
      <c r="U141" s="579"/>
      <c r="V141" s="572"/>
      <c r="W141" s="582"/>
      <c r="X141" s="575"/>
      <c r="Y141" s="607">
        <v>0</v>
      </c>
      <c r="Z141" s="607">
        <v>0</v>
      </c>
      <c r="AA141" s="567" t="str">
        <f t="shared" si="11"/>
        <v>No hay Programación</v>
      </c>
      <c r="AB141" s="568" t="str">
        <f t="shared" si="12"/>
        <v>De acuerdo con lo programado</v>
      </c>
      <c r="AC141" s="575"/>
      <c r="AD141" s="575"/>
      <c r="AE141" s="607">
        <v>0</v>
      </c>
      <c r="AF141" s="567" t="str">
        <f t="shared" si="13"/>
        <v>No hay Programación</v>
      </c>
      <c r="AG141" s="568" t="str">
        <f t="shared" ref="AG141:AG204" si="14">IF(AF141="No hay ejecución","NA",IF(AF141&gt;=90%,"De acuerdo con lo programado",IF(AF141&gt;=51%,"Atraso Leve",IF(AF141&lt;=50%,"En riesgo cumplimiento"))))</f>
        <v>De acuerdo con lo programado</v>
      </c>
      <c r="AH141" s="575"/>
      <c r="AI141" s="575"/>
      <c r="AJ141" s="575"/>
      <c r="AK141" s="576"/>
      <c r="AL141" s="576"/>
      <c r="AM141" s="575"/>
      <c r="AN141" s="575"/>
      <c r="AO141" s="575"/>
      <c r="AP141" s="575"/>
      <c r="AQ141" s="575"/>
    </row>
    <row r="142" spans="1:43" ht="35.25" customHeight="1" thickTop="1" thickBot="1">
      <c r="A142" s="563">
        <v>15.4</v>
      </c>
      <c r="B142" s="564"/>
      <c r="C142" s="564"/>
      <c r="D142" s="564"/>
      <c r="E142" s="564"/>
      <c r="F142" s="577"/>
      <c r="G142" s="605"/>
      <c r="H142" s="605"/>
      <c r="I142" s="567" t="str">
        <f t="shared" ref="I142:I205" si="15">IF(H142="","No hay ejecución",IF(AND(G142=0),"No hay Programación", H142/G142))</f>
        <v>No hay ejecución</v>
      </c>
      <c r="J142" s="568" t="str">
        <f t="shared" ref="J142:J205" si="16">IF(I142="No hay ejecución","NA",IF(I142&gt;=90%,"De acuerdo con lo programado",IF(I142&gt;=51%,"Atraso Leve",IF(I142&lt;=50%,"En riesgo cumplimiento"))))</f>
        <v>NA</v>
      </c>
      <c r="K142" s="578"/>
      <c r="L142" s="581"/>
      <c r="M142" s="579"/>
      <c r="N142" s="572"/>
      <c r="O142" s="582"/>
      <c r="P142" s="581"/>
      <c r="Q142" s="579"/>
      <c r="R142" s="572"/>
      <c r="S142" s="582"/>
      <c r="T142" s="583"/>
      <c r="U142" s="579"/>
      <c r="V142" s="572"/>
      <c r="W142" s="582"/>
      <c r="X142" s="575"/>
      <c r="Y142" s="607"/>
      <c r="Z142" s="607"/>
      <c r="AA142" s="567" t="str">
        <f t="shared" ref="AA142:AA205" si="17">IF(Z142="","No hay ejecución",IF(AND(Y142=0),"No hay Programación", Z142/Y142))</f>
        <v>No hay ejecución</v>
      </c>
      <c r="AB142" s="568" t="str">
        <f t="shared" ref="AB142:AB205" si="18">IF(AA142="No hay ejecución","NA",IF(AA142&gt;=90%,"De acuerdo con lo programado",IF(AA142&gt;=51%,"Atraso Leve",IF(AA142&lt;=50%,"En riesgo cumplimiento"))))</f>
        <v>NA</v>
      </c>
      <c r="AC142" s="575"/>
      <c r="AD142" s="575"/>
      <c r="AE142" s="607">
        <v>0</v>
      </c>
      <c r="AF142" s="567" t="str">
        <f t="shared" ref="AF142:AF205" si="19">IF(AE142="","No hay ejecución",IF(AND(AD142=0),"No hay Programación", AE142/AD142))</f>
        <v>No hay Programación</v>
      </c>
      <c r="AG142" s="568" t="str">
        <f t="shared" si="14"/>
        <v>De acuerdo con lo programado</v>
      </c>
      <c r="AH142" s="575"/>
      <c r="AI142" s="575"/>
      <c r="AJ142" s="575"/>
      <c r="AK142" s="576"/>
      <c r="AL142" s="576"/>
      <c r="AM142" s="575"/>
      <c r="AN142" s="575"/>
      <c r="AO142" s="575"/>
      <c r="AP142" s="575"/>
      <c r="AQ142" s="575"/>
    </row>
    <row r="143" spans="1:43" ht="35.25" customHeight="1" thickTop="1" thickBot="1">
      <c r="A143" s="563">
        <v>15.4</v>
      </c>
      <c r="B143" s="564"/>
      <c r="C143" s="564"/>
      <c r="D143" s="564"/>
      <c r="E143" s="564"/>
      <c r="F143" s="577"/>
      <c r="G143" s="605"/>
      <c r="H143" s="605"/>
      <c r="I143" s="567" t="str">
        <f t="shared" si="15"/>
        <v>No hay ejecución</v>
      </c>
      <c r="J143" s="568" t="str">
        <f t="shared" si="16"/>
        <v>NA</v>
      </c>
      <c r="K143" s="578"/>
      <c r="L143" s="581"/>
      <c r="M143" s="579"/>
      <c r="N143" s="572"/>
      <c r="O143" s="582"/>
      <c r="P143" s="581"/>
      <c r="Q143" s="579"/>
      <c r="R143" s="572"/>
      <c r="S143" s="582"/>
      <c r="T143" s="583"/>
      <c r="U143" s="579"/>
      <c r="V143" s="572"/>
      <c r="W143" s="582"/>
      <c r="X143" s="575"/>
      <c r="Y143" s="607"/>
      <c r="Z143" s="607"/>
      <c r="AA143" s="567" t="str">
        <f t="shared" si="17"/>
        <v>No hay ejecución</v>
      </c>
      <c r="AB143" s="568" t="str">
        <f t="shared" si="18"/>
        <v>NA</v>
      </c>
      <c r="AC143" s="575"/>
      <c r="AD143" s="575"/>
      <c r="AE143" s="607">
        <v>0</v>
      </c>
      <c r="AF143" s="567" t="str">
        <f t="shared" si="19"/>
        <v>No hay Programación</v>
      </c>
      <c r="AG143" s="568" t="str">
        <f t="shared" si="14"/>
        <v>De acuerdo con lo programado</v>
      </c>
      <c r="AH143" s="575"/>
      <c r="AI143" s="575"/>
      <c r="AJ143" s="575"/>
      <c r="AK143" s="576"/>
      <c r="AL143" s="576"/>
      <c r="AM143" s="575"/>
      <c r="AN143" s="575"/>
      <c r="AO143" s="575"/>
      <c r="AP143" s="575"/>
      <c r="AQ143" s="575"/>
    </row>
    <row r="144" spans="1:43" ht="35.25" customHeight="1" thickTop="1" thickBot="1">
      <c r="A144" s="563">
        <v>15.4</v>
      </c>
      <c r="B144" s="564"/>
      <c r="C144" s="564"/>
      <c r="D144" s="564"/>
      <c r="E144" s="564"/>
      <c r="F144" s="577"/>
      <c r="G144" s="605"/>
      <c r="H144" s="605"/>
      <c r="I144" s="567" t="str">
        <f t="shared" si="15"/>
        <v>No hay ejecución</v>
      </c>
      <c r="J144" s="568" t="str">
        <f t="shared" si="16"/>
        <v>NA</v>
      </c>
      <c r="K144" s="578"/>
      <c r="L144" s="581"/>
      <c r="M144" s="579"/>
      <c r="N144" s="572"/>
      <c r="O144" s="582"/>
      <c r="P144" s="581"/>
      <c r="Q144" s="579"/>
      <c r="R144" s="572"/>
      <c r="S144" s="582"/>
      <c r="T144" s="583"/>
      <c r="U144" s="579"/>
      <c r="V144" s="572"/>
      <c r="W144" s="582"/>
      <c r="X144" s="575"/>
      <c r="Y144" s="607"/>
      <c r="Z144" s="607"/>
      <c r="AA144" s="567" t="str">
        <f t="shared" si="17"/>
        <v>No hay ejecución</v>
      </c>
      <c r="AB144" s="568" t="str">
        <f t="shared" si="18"/>
        <v>NA</v>
      </c>
      <c r="AC144" s="575"/>
      <c r="AD144" s="575"/>
      <c r="AE144" s="607">
        <v>0</v>
      </c>
      <c r="AF144" s="567" t="str">
        <f t="shared" si="19"/>
        <v>No hay Programación</v>
      </c>
      <c r="AG144" s="568" t="str">
        <f t="shared" si="14"/>
        <v>De acuerdo con lo programado</v>
      </c>
      <c r="AH144" s="575"/>
      <c r="AI144" s="575"/>
      <c r="AJ144" s="575"/>
      <c r="AK144" s="576"/>
      <c r="AL144" s="576"/>
      <c r="AM144" s="575"/>
      <c r="AN144" s="575"/>
      <c r="AO144" s="575"/>
      <c r="AP144" s="575"/>
      <c r="AQ144" s="575"/>
    </row>
    <row r="145" spans="1:43" ht="35.25" customHeight="1" thickTop="1" thickBot="1">
      <c r="A145" s="563">
        <v>15.4</v>
      </c>
      <c r="B145" s="564"/>
      <c r="C145" s="564"/>
      <c r="D145" s="564"/>
      <c r="E145" s="564"/>
      <c r="F145" s="577"/>
      <c r="G145" s="605"/>
      <c r="H145" s="605"/>
      <c r="I145" s="567" t="str">
        <f t="shared" si="15"/>
        <v>No hay ejecución</v>
      </c>
      <c r="J145" s="568" t="str">
        <f t="shared" si="16"/>
        <v>NA</v>
      </c>
      <c r="K145" s="578"/>
      <c r="L145" s="581"/>
      <c r="M145" s="579"/>
      <c r="N145" s="572"/>
      <c r="O145" s="582"/>
      <c r="P145" s="581"/>
      <c r="Q145" s="579"/>
      <c r="R145" s="572"/>
      <c r="S145" s="582"/>
      <c r="T145" s="583"/>
      <c r="U145" s="579"/>
      <c r="V145" s="572"/>
      <c r="W145" s="582"/>
      <c r="X145" s="575"/>
      <c r="Y145" s="607"/>
      <c r="Z145" s="607"/>
      <c r="AA145" s="567" t="str">
        <f t="shared" si="17"/>
        <v>No hay ejecución</v>
      </c>
      <c r="AB145" s="568" t="str">
        <f t="shared" si="18"/>
        <v>NA</v>
      </c>
      <c r="AC145" s="575"/>
      <c r="AD145" s="575"/>
      <c r="AE145" s="607">
        <v>0</v>
      </c>
      <c r="AF145" s="567" t="str">
        <f t="shared" si="19"/>
        <v>No hay Programación</v>
      </c>
      <c r="AG145" s="568" t="str">
        <f t="shared" si="14"/>
        <v>De acuerdo con lo programado</v>
      </c>
      <c r="AH145" s="575"/>
      <c r="AI145" s="575"/>
      <c r="AJ145" s="575"/>
      <c r="AK145" s="576"/>
      <c r="AL145" s="576"/>
      <c r="AM145" s="575"/>
      <c r="AN145" s="575"/>
      <c r="AO145" s="575"/>
      <c r="AP145" s="575"/>
      <c r="AQ145" s="575"/>
    </row>
    <row r="146" spans="1:43" ht="35.25" customHeight="1" thickTop="1" thickBot="1">
      <c r="A146" s="563">
        <v>15.4</v>
      </c>
      <c r="B146" s="564"/>
      <c r="C146" s="564"/>
      <c r="D146" s="564"/>
      <c r="E146" s="564"/>
      <c r="F146" s="577"/>
      <c r="G146" s="605"/>
      <c r="H146" s="605"/>
      <c r="I146" s="567" t="str">
        <f t="shared" si="15"/>
        <v>No hay ejecución</v>
      </c>
      <c r="J146" s="568" t="str">
        <f t="shared" si="16"/>
        <v>NA</v>
      </c>
      <c r="K146" s="578"/>
      <c r="L146" s="581"/>
      <c r="M146" s="579"/>
      <c r="N146" s="572"/>
      <c r="O146" s="582"/>
      <c r="P146" s="581"/>
      <c r="Q146" s="579"/>
      <c r="R146" s="572"/>
      <c r="S146" s="582"/>
      <c r="T146" s="583"/>
      <c r="U146" s="579"/>
      <c r="V146" s="572"/>
      <c r="W146" s="582"/>
      <c r="X146" s="575"/>
      <c r="Y146" s="607"/>
      <c r="Z146" s="607"/>
      <c r="AA146" s="567" t="str">
        <f t="shared" si="17"/>
        <v>No hay ejecución</v>
      </c>
      <c r="AB146" s="568" t="str">
        <f t="shared" si="18"/>
        <v>NA</v>
      </c>
      <c r="AC146" s="575"/>
      <c r="AD146" s="575"/>
      <c r="AE146" s="607">
        <v>0</v>
      </c>
      <c r="AF146" s="567" t="str">
        <f t="shared" si="19"/>
        <v>No hay Programación</v>
      </c>
      <c r="AG146" s="568" t="str">
        <f t="shared" si="14"/>
        <v>De acuerdo con lo programado</v>
      </c>
      <c r="AH146" s="575"/>
      <c r="AI146" s="575"/>
      <c r="AJ146" s="575"/>
      <c r="AK146" s="576"/>
      <c r="AL146" s="576"/>
      <c r="AM146" s="575"/>
      <c r="AN146" s="575"/>
      <c r="AO146" s="575"/>
      <c r="AP146" s="575"/>
      <c r="AQ146" s="575"/>
    </row>
    <row r="147" spans="1:43" ht="35.25" customHeight="1" thickTop="1" thickBot="1">
      <c r="A147" s="563">
        <v>15.4</v>
      </c>
      <c r="B147" s="564"/>
      <c r="C147" s="564"/>
      <c r="D147" s="564"/>
      <c r="E147" s="564"/>
      <c r="F147" s="577"/>
      <c r="G147" s="605"/>
      <c r="H147" s="605"/>
      <c r="I147" s="567" t="str">
        <f t="shared" si="15"/>
        <v>No hay ejecución</v>
      </c>
      <c r="J147" s="568" t="str">
        <f t="shared" si="16"/>
        <v>NA</v>
      </c>
      <c r="K147" s="578"/>
      <c r="L147" s="581"/>
      <c r="M147" s="579"/>
      <c r="N147" s="572"/>
      <c r="O147" s="582"/>
      <c r="P147" s="581"/>
      <c r="Q147" s="579"/>
      <c r="R147" s="572"/>
      <c r="S147" s="582"/>
      <c r="T147" s="583"/>
      <c r="U147" s="579"/>
      <c r="V147" s="572"/>
      <c r="W147" s="582"/>
      <c r="X147" s="575"/>
      <c r="Y147" s="607"/>
      <c r="Z147" s="607"/>
      <c r="AA147" s="567" t="str">
        <f t="shared" si="17"/>
        <v>No hay ejecución</v>
      </c>
      <c r="AB147" s="568" t="str">
        <f t="shared" si="18"/>
        <v>NA</v>
      </c>
      <c r="AC147" s="575"/>
      <c r="AD147" s="575"/>
      <c r="AE147" s="607">
        <v>0</v>
      </c>
      <c r="AF147" s="567" t="str">
        <f t="shared" si="19"/>
        <v>No hay Programación</v>
      </c>
      <c r="AG147" s="568" t="str">
        <f t="shared" si="14"/>
        <v>De acuerdo con lo programado</v>
      </c>
      <c r="AH147" s="575"/>
      <c r="AI147" s="575"/>
      <c r="AJ147" s="575"/>
      <c r="AK147" s="576"/>
      <c r="AL147" s="576"/>
      <c r="AM147" s="575"/>
      <c r="AN147" s="575"/>
      <c r="AO147" s="575"/>
      <c r="AP147" s="575"/>
      <c r="AQ147" s="575"/>
    </row>
    <row r="148" spans="1:43" ht="35.25" customHeight="1" thickTop="1" thickBot="1">
      <c r="A148" s="563">
        <v>15.4</v>
      </c>
      <c r="B148" s="564"/>
      <c r="C148" s="564"/>
      <c r="D148" s="564"/>
      <c r="E148" s="564"/>
      <c r="F148" s="577"/>
      <c r="G148" s="605"/>
      <c r="H148" s="605"/>
      <c r="I148" s="567" t="str">
        <f t="shared" si="15"/>
        <v>No hay ejecución</v>
      </c>
      <c r="J148" s="568" t="str">
        <f t="shared" si="16"/>
        <v>NA</v>
      </c>
      <c r="K148" s="578"/>
      <c r="L148" s="581"/>
      <c r="M148" s="579"/>
      <c r="N148" s="572"/>
      <c r="O148" s="582"/>
      <c r="P148" s="581"/>
      <c r="Q148" s="579"/>
      <c r="R148" s="572"/>
      <c r="S148" s="582"/>
      <c r="T148" s="583"/>
      <c r="U148" s="579"/>
      <c r="V148" s="572"/>
      <c r="W148" s="582"/>
      <c r="X148" s="575"/>
      <c r="Y148" s="607"/>
      <c r="Z148" s="607"/>
      <c r="AA148" s="567" t="str">
        <f t="shared" si="17"/>
        <v>No hay ejecución</v>
      </c>
      <c r="AB148" s="568" t="str">
        <f t="shared" si="18"/>
        <v>NA</v>
      </c>
      <c r="AC148" s="575"/>
      <c r="AD148" s="575"/>
      <c r="AE148" s="607">
        <v>0</v>
      </c>
      <c r="AF148" s="567" t="str">
        <f t="shared" si="19"/>
        <v>No hay Programación</v>
      </c>
      <c r="AG148" s="568" t="str">
        <f t="shared" si="14"/>
        <v>De acuerdo con lo programado</v>
      </c>
      <c r="AH148" s="575"/>
      <c r="AI148" s="575"/>
      <c r="AJ148" s="575"/>
      <c r="AK148" s="576"/>
      <c r="AL148" s="576"/>
      <c r="AM148" s="575"/>
      <c r="AN148" s="575"/>
      <c r="AO148" s="575"/>
      <c r="AP148" s="575"/>
      <c r="AQ148" s="575"/>
    </row>
    <row r="149" spans="1:43" ht="35.25" customHeight="1" thickTop="1" thickBot="1">
      <c r="A149" s="563">
        <v>15.4</v>
      </c>
      <c r="B149" s="564"/>
      <c r="C149" s="564"/>
      <c r="D149" s="564"/>
      <c r="E149" s="564"/>
      <c r="F149" s="577"/>
      <c r="G149" s="605"/>
      <c r="H149" s="605"/>
      <c r="I149" s="567" t="str">
        <f t="shared" si="15"/>
        <v>No hay ejecución</v>
      </c>
      <c r="J149" s="568" t="str">
        <f t="shared" si="16"/>
        <v>NA</v>
      </c>
      <c r="K149" s="578"/>
      <c r="L149" s="581"/>
      <c r="M149" s="579"/>
      <c r="N149" s="572"/>
      <c r="O149" s="582"/>
      <c r="P149" s="581"/>
      <c r="Q149" s="579"/>
      <c r="R149" s="572"/>
      <c r="S149" s="582"/>
      <c r="T149" s="583"/>
      <c r="U149" s="579"/>
      <c r="V149" s="572"/>
      <c r="W149" s="582"/>
      <c r="X149" s="575"/>
      <c r="Y149" s="607"/>
      <c r="Z149" s="607"/>
      <c r="AA149" s="567" t="str">
        <f t="shared" si="17"/>
        <v>No hay ejecución</v>
      </c>
      <c r="AB149" s="568" t="str">
        <f t="shared" si="18"/>
        <v>NA</v>
      </c>
      <c r="AC149" s="575"/>
      <c r="AD149" s="575"/>
      <c r="AE149" s="607">
        <v>0</v>
      </c>
      <c r="AF149" s="567" t="str">
        <f t="shared" si="19"/>
        <v>No hay Programación</v>
      </c>
      <c r="AG149" s="568" t="str">
        <f t="shared" si="14"/>
        <v>De acuerdo con lo programado</v>
      </c>
      <c r="AH149" s="575"/>
      <c r="AI149" s="575"/>
      <c r="AJ149" s="575"/>
      <c r="AK149" s="576"/>
      <c r="AL149" s="576"/>
      <c r="AM149" s="575"/>
      <c r="AN149" s="575"/>
      <c r="AO149" s="575"/>
      <c r="AP149" s="575"/>
      <c r="AQ149" s="575"/>
    </row>
    <row r="150" spans="1:43" ht="35.25" customHeight="1" thickTop="1" thickBot="1">
      <c r="A150" s="563">
        <v>15.4</v>
      </c>
      <c r="B150" s="564"/>
      <c r="C150" s="564"/>
      <c r="D150" s="564"/>
      <c r="E150" s="564"/>
      <c r="F150" s="577"/>
      <c r="G150" s="605"/>
      <c r="H150" s="605"/>
      <c r="I150" s="567" t="str">
        <f t="shared" si="15"/>
        <v>No hay ejecución</v>
      </c>
      <c r="J150" s="568" t="str">
        <f t="shared" si="16"/>
        <v>NA</v>
      </c>
      <c r="K150" s="578"/>
      <c r="L150" s="581"/>
      <c r="M150" s="579"/>
      <c r="N150" s="572"/>
      <c r="O150" s="582"/>
      <c r="P150" s="581"/>
      <c r="Q150" s="579"/>
      <c r="R150" s="572"/>
      <c r="S150" s="582"/>
      <c r="T150" s="583"/>
      <c r="U150" s="579"/>
      <c r="V150" s="572"/>
      <c r="W150" s="582"/>
      <c r="X150" s="575"/>
      <c r="Y150" s="607"/>
      <c r="Z150" s="607"/>
      <c r="AA150" s="567" t="str">
        <f t="shared" si="17"/>
        <v>No hay ejecución</v>
      </c>
      <c r="AB150" s="568" t="str">
        <f t="shared" si="18"/>
        <v>NA</v>
      </c>
      <c r="AC150" s="575"/>
      <c r="AD150" s="575"/>
      <c r="AE150" s="607">
        <v>0</v>
      </c>
      <c r="AF150" s="567" t="str">
        <f t="shared" si="19"/>
        <v>No hay Programación</v>
      </c>
      <c r="AG150" s="568" t="str">
        <f t="shared" si="14"/>
        <v>De acuerdo con lo programado</v>
      </c>
      <c r="AH150" s="575"/>
      <c r="AI150" s="575"/>
      <c r="AJ150" s="575"/>
      <c r="AK150" s="576"/>
      <c r="AL150" s="576"/>
      <c r="AM150" s="575"/>
      <c r="AN150" s="575"/>
      <c r="AO150" s="575"/>
      <c r="AP150" s="575"/>
      <c r="AQ150" s="575"/>
    </row>
    <row r="151" spans="1:43" ht="35.25" customHeight="1" thickTop="1" thickBot="1">
      <c r="A151" s="563">
        <v>15.5</v>
      </c>
      <c r="B151" s="564"/>
      <c r="C151" s="564"/>
      <c r="D151" s="564"/>
      <c r="E151" s="564"/>
      <c r="F151" s="577"/>
      <c r="G151" s="605">
        <v>1</v>
      </c>
      <c r="H151" s="605">
        <v>1</v>
      </c>
      <c r="I151" s="567">
        <f t="shared" si="15"/>
        <v>1</v>
      </c>
      <c r="J151" s="568" t="str">
        <f t="shared" si="16"/>
        <v>De acuerdo con lo programado</v>
      </c>
      <c r="K151" s="578"/>
      <c r="L151" s="581"/>
      <c r="M151" s="579"/>
      <c r="N151" s="572"/>
      <c r="O151" s="582"/>
      <c r="P151" s="581"/>
      <c r="Q151" s="579"/>
      <c r="R151" s="572"/>
      <c r="S151" s="582"/>
      <c r="T151" s="583"/>
      <c r="U151" s="579"/>
      <c r="V151" s="572"/>
      <c r="W151" s="582"/>
      <c r="X151" s="575"/>
      <c r="Y151" s="607">
        <v>0</v>
      </c>
      <c r="Z151" s="607">
        <v>0</v>
      </c>
      <c r="AA151" s="567" t="str">
        <f t="shared" si="17"/>
        <v>No hay Programación</v>
      </c>
      <c r="AB151" s="568" t="str">
        <f t="shared" si="18"/>
        <v>De acuerdo con lo programado</v>
      </c>
      <c r="AC151" s="575"/>
      <c r="AD151" s="575"/>
      <c r="AE151" s="607">
        <v>0</v>
      </c>
      <c r="AF151" s="567" t="str">
        <f t="shared" si="19"/>
        <v>No hay Programación</v>
      </c>
      <c r="AG151" s="568" t="str">
        <f t="shared" si="14"/>
        <v>De acuerdo con lo programado</v>
      </c>
      <c r="AH151" s="575"/>
      <c r="AI151" s="575"/>
      <c r="AJ151" s="575"/>
      <c r="AK151" s="576"/>
      <c r="AL151" s="576"/>
      <c r="AM151" s="575"/>
      <c r="AN151" s="575"/>
      <c r="AO151" s="575"/>
      <c r="AP151" s="575"/>
      <c r="AQ151" s="575"/>
    </row>
    <row r="152" spans="1:43" ht="35.25" customHeight="1" thickTop="1" thickBot="1">
      <c r="A152" s="563">
        <v>15.5</v>
      </c>
      <c r="B152" s="564"/>
      <c r="C152" s="564"/>
      <c r="D152" s="564"/>
      <c r="E152" s="564"/>
      <c r="F152" s="577"/>
      <c r="G152" s="605"/>
      <c r="H152" s="605"/>
      <c r="I152" s="567" t="str">
        <f t="shared" si="15"/>
        <v>No hay ejecución</v>
      </c>
      <c r="J152" s="568" t="str">
        <f t="shared" si="16"/>
        <v>NA</v>
      </c>
      <c r="K152" s="578"/>
      <c r="L152" s="581"/>
      <c r="M152" s="579"/>
      <c r="N152" s="572"/>
      <c r="O152" s="582"/>
      <c r="P152" s="581"/>
      <c r="Q152" s="579"/>
      <c r="R152" s="572"/>
      <c r="S152" s="582"/>
      <c r="T152" s="583"/>
      <c r="U152" s="579"/>
      <c r="V152" s="572"/>
      <c r="W152" s="582"/>
      <c r="X152" s="575"/>
      <c r="Y152" s="607"/>
      <c r="Z152" s="607"/>
      <c r="AA152" s="567" t="str">
        <f t="shared" si="17"/>
        <v>No hay ejecución</v>
      </c>
      <c r="AB152" s="568" t="str">
        <f t="shared" si="18"/>
        <v>NA</v>
      </c>
      <c r="AC152" s="575"/>
      <c r="AD152" s="575"/>
      <c r="AE152" s="607">
        <v>0</v>
      </c>
      <c r="AF152" s="567" t="str">
        <f t="shared" si="19"/>
        <v>No hay Programación</v>
      </c>
      <c r="AG152" s="568" t="str">
        <f t="shared" si="14"/>
        <v>De acuerdo con lo programado</v>
      </c>
      <c r="AH152" s="575"/>
      <c r="AI152" s="575"/>
      <c r="AJ152" s="575"/>
      <c r="AK152" s="576"/>
      <c r="AL152" s="576"/>
      <c r="AM152" s="575"/>
      <c r="AN152" s="575"/>
      <c r="AO152" s="575"/>
      <c r="AP152" s="575"/>
      <c r="AQ152" s="575"/>
    </row>
    <row r="153" spans="1:43" ht="35.25" customHeight="1" thickTop="1" thickBot="1">
      <c r="A153" s="563">
        <v>15.5</v>
      </c>
      <c r="B153" s="564"/>
      <c r="C153" s="564"/>
      <c r="D153" s="564"/>
      <c r="E153" s="564"/>
      <c r="F153" s="577"/>
      <c r="G153" s="605"/>
      <c r="H153" s="605"/>
      <c r="I153" s="567" t="str">
        <f t="shared" si="15"/>
        <v>No hay ejecución</v>
      </c>
      <c r="J153" s="568" t="str">
        <f t="shared" si="16"/>
        <v>NA</v>
      </c>
      <c r="K153" s="578"/>
      <c r="L153" s="581"/>
      <c r="M153" s="579"/>
      <c r="N153" s="572"/>
      <c r="O153" s="582"/>
      <c r="P153" s="581"/>
      <c r="Q153" s="579"/>
      <c r="R153" s="572"/>
      <c r="S153" s="582"/>
      <c r="T153" s="583"/>
      <c r="U153" s="579"/>
      <c r="V153" s="572"/>
      <c r="W153" s="582"/>
      <c r="X153" s="575"/>
      <c r="Y153" s="607"/>
      <c r="Z153" s="607"/>
      <c r="AA153" s="567" t="str">
        <f t="shared" si="17"/>
        <v>No hay ejecución</v>
      </c>
      <c r="AB153" s="568" t="str">
        <f t="shared" si="18"/>
        <v>NA</v>
      </c>
      <c r="AC153" s="575"/>
      <c r="AD153" s="575"/>
      <c r="AE153" s="607">
        <v>0</v>
      </c>
      <c r="AF153" s="567" t="str">
        <f t="shared" si="19"/>
        <v>No hay Programación</v>
      </c>
      <c r="AG153" s="568" t="str">
        <f t="shared" si="14"/>
        <v>De acuerdo con lo programado</v>
      </c>
      <c r="AH153" s="575"/>
      <c r="AI153" s="575"/>
      <c r="AJ153" s="575"/>
      <c r="AK153" s="576"/>
      <c r="AL153" s="576"/>
      <c r="AM153" s="575"/>
      <c r="AN153" s="575"/>
      <c r="AO153" s="575"/>
      <c r="AP153" s="575"/>
      <c r="AQ153" s="575"/>
    </row>
    <row r="154" spans="1:43" ht="35.25" customHeight="1" thickTop="1" thickBot="1">
      <c r="A154" s="563">
        <v>15.5</v>
      </c>
      <c r="B154" s="564"/>
      <c r="C154" s="564"/>
      <c r="D154" s="564"/>
      <c r="E154" s="564"/>
      <c r="F154" s="577"/>
      <c r="G154" s="605"/>
      <c r="H154" s="605"/>
      <c r="I154" s="567" t="str">
        <f t="shared" si="15"/>
        <v>No hay ejecución</v>
      </c>
      <c r="J154" s="568" t="str">
        <f t="shared" si="16"/>
        <v>NA</v>
      </c>
      <c r="K154" s="578"/>
      <c r="L154" s="581"/>
      <c r="M154" s="579"/>
      <c r="N154" s="572"/>
      <c r="O154" s="582"/>
      <c r="P154" s="581"/>
      <c r="Q154" s="579"/>
      <c r="R154" s="572"/>
      <c r="S154" s="582"/>
      <c r="T154" s="583"/>
      <c r="U154" s="579"/>
      <c r="V154" s="572"/>
      <c r="W154" s="582"/>
      <c r="X154" s="575"/>
      <c r="Y154" s="607"/>
      <c r="Z154" s="607"/>
      <c r="AA154" s="567" t="str">
        <f t="shared" si="17"/>
        <v>No hay ejecución</v>
      </c>
      <c r="AB154" s="568" t="str">
        <f t="shared" si="18"/>
        <v>NA</v>
      </c>
      <c r="AC154" s="575"/>
      <c r="AD154" s="575"/>
      <c r="AE154" s="607">
        <v>0</v>
      </c>
      <c r="AF154" s="567" t="str">
        <f t="shared" si="19"/>
        <v>No hay Programación</v>
      </c>
      <c r="AG154" s="568" t="str">
        <f t="shared" si="14"/>
        <v>De acuerdo con lo programado</v>
      </c>
      <c r="AH154" s="575"/>
      <c r="AI154" s="575"/>
      <c r="AJ154" s="575"/>
      <c r="AK154" s="576"/>
      <c r="AL154" s="576"/>
      <c r="AM154" s="575"/>
      <c r="AN154" s="575"/>
      <c r="AO154" s="575"/>
      <c r="AP154" s="575"/>
      <c r="AQ154" s="575"/>
    </row>
    <row r="155" spans="1:43" ht="35.25" customHeight="1" thickTop="1" thickBot="1">
      <c r="A155" s="563">
        <v>15.6</v>
      </c>
      <c r="B155" s="564"/>
      <c r="C155" s="564"/>
      <c r="D155" s="564"/>
      <c r="E155" s="564"/>
      <c r="F155" s="577"/>
      <c r="G155" s="605"/>
      <c r="H155" s="605"/>
      <c r="I155" s="567" t="str">
        <f t="shared" si="15"/>
        <v>No hay ejecución</v>
      </c>
      <c r="J155" s="568" t="str">
        <f t="shared" si="16"/>
        <v>NA</v>
      </c>
      <c r="K155" s="578"/>
      <c r="L155" s="581"/>
      <c r="M155" s="579"/>
      <c r="N155" s="572"/>
      <c r="O155" s="582"/>
      <c r="P155" s="581"/>
      <c r="Q155" s="579"/>
      <c r="R155" s="572"/>
      <c r="S155" s="582"/>
      <c r="T155" s="583"/>
      <c r="U155" s="579"/>
      <c r="V155" s="572"/>
      <c r="W155" s="582"/>
      <c r="X155" s="575"/>
      <c r="Y155" s="607"/>
      <c r="Z155" s="607"/>
      <c r="AA155" s="567" t="str">
        <f t="shared" si="17"/>
        <v>No hay ejecución</v>
      </c>
      <c r="AB155" s="568" t="str">
        <f t="shared" si="18"/>
        <v>NA</v>
      </c>
      <c r="AC155" s="575"/>
      <c r="AD155" s="575"/>
      <c r="AE155" s="607">
        <v>0</v>
      </c>
      <c r="AF155" s="567" t="str">
        <f t="shared" si="19"/>
        <v>No hay Programación</v>
      </c>
      <c r="AG155" s="568" t="str">
        <f t="shared" si="14"/>
        <v>De acuerdo con lo programado</v>
      </c>
      <c r="AH155" s="575"/>
      <c r="AI155" s="575"/>
      <c r="AJ155" s="575"/>
      <c r="AK155" s="576"/>
      <c r="AL155" s="576"/>
      <c r="AM155" s="575"/>
      <c r="AN155" s="575"/>
      <c r="AO155" s="575"/>
      <c r="AP155" s="575"/>
      <c r="AQ155" s="575"/>
    </row>
    <row r="156" spans="1:43" ht="35.25" customHeight="1" thickTop="1" thickBot="1">
      <c r="A156" s="563">
        <v>15.6</v>
      </c>
      <c r="B156" s="564"/>
      <c r="C156" s="564"/>
      <c r="D156" s="564"/>
      <c r="E156" s="564"/>
      <c r="F156" s="577"/>
      <c r="G156" s="605"/>
      <c r="H156" s="605"/>
      <c r="I156" s="567" t="str">
        <f t="shared" si="15"/>
        <v>No hay ejecución</v>
      </c>
      <c r="J156" s="568" t="str">
        <f t="shared" si="16"/>
        <v>NA</v>
      </c>
      <c r="K156" s="578"/>
      <c r="L156" s="581"/>
      <c r="M156" s="579"/>
      <c r="N156" s="572"/>
      <c r="O156" s="582"/>
      <c r="P156" s="581"/>
      <c r="Q156" s="579"/>
      <c r="R156" s="572"/>
      <c r="S156" s="582"/>
      <c r="T156" s="583"/>
      <c r="U156" s="579"/>
      <c r="V156" s="572"/>
      <c r="W156" s="582"/>
      <c r="X156" s="575"/>
      <c r="Y156" s="607"/>
      <c r="Z156" s="607"/>
      <c r="AA156" s="567" t="str">
        <f t="shared" si="17"/>
        <v>No hay ejecución</v>
      </c>
      <c r="AB156" s="568" t="str">
        <f t="shared" si="18"/>
        <v>NA</v>
      </c>
      <c r="AC156" s="575"/>
      <c r="AD156" s="575"/>
      <c r="AE156" s="607">
        <v>0</v>
      </c>
      <c r="AF156" s="567" t="str">
        <f t="shared" si="19"/>
        <v>No hay Programación</v>
      </c>
      <c r="AG156" s="568" t="str">
        <f t="shared" si="14"/>
        <v>De acuerdo con lo programado</v>
      </c>
      <c r="AH156" s="575"/>
      <c r="AI156" s="575"/>
      <c r="AJ156" s="575"/>
      <c r="AK156" s="576"/>
      <c r="AL156" s="576"/>
      <c r="AM156" s="575"/>
      <c r="AN156" s="575"/>
      <c r="AO156" s="575"/>
      <c r="AP156" s="575"/>
      <c r="AQ156" s="575"/>
    </row>
    <row r="157" spans="1:43" ht="35.25" customHeight="1" thickTop="1" thickBot="1">
      <c r="A157" s="563">
        <v>15.7</v>
      </c>
      <c r="B157" s="564"/>
      <c r="C157" s="564"/>
      <c r="D157" s="564"/>
      <c r="E157" s="564"/>
      <c r="F157" s="587"/>
      <c r="G157" s="609">
        <v>5</v>
      </c>
      <c r="H157" s="609">
        <v>3</v>
      </c>
      <c r="I157" s="567">
        <f t="shared" si="15"/>
        <v>0.6</v>
      </c>
      <c r="J157" s="568" t="str">
        <f t="shared" si="16"/>
        <v>Atraso Leve</v>
      </c>
      <c r="K157" s="588"/>
      <c r="L157" s="581"/>
      <c r="M157" s="579"/>
      <c r="N157" s="572"/>
      <c r="O157" s="582"/>
      <c r="P157" s="581"/>
      <c r="Q157" s="579"/>
      <c r="R157" s="572"/>
      <c r="S157" s="582"/>
      <c r="T157" s="583"/>
      <c r="U157" s="579"/>
      <c r="V157" s="572"/>
      <c r="W157" s="582"/>
      <c r="X157" s="575"/>
      <c r="Y157" s="607">
        <v>0</v>
      </c>
      <c r="Z157" s="607">
        <v>0</v>
      </c>
      <c r="AA157" s="567" t="str">
        <f t="shared" si="17"/>
        <v>No hay Programación</v>
      </c>
      <c r="AB157" s="568" t="str">
        <f t="shared" si="18"/>
        <v>De acuerdo con lo programado</v>
      </c>
      <c r="AC157" s="575"/>
      <c r="AD157" s="575"/>
      <c r="AE157" s="607">
        <v>1</v>
      </c>
      <c r="AF157" s="567" t="str">
        <f t="shared" si="19"/>
        <v>No hay Programación</v>
      </c>
      <c r="AG157" s="568" t="str">
        <f t="shared" si="14"/>
        <v>De acuerdo con lo programado</v>
      </c>
      <c r="AH157" s="575"/>
      <c r="AI157" s="575"/>
      <c r="AJ157" s="575"/>
      <c r="AK157" s="576"/>
      <c r="AL157" s="576"/>
      <c r="AM157" s="575"/>
      <c r="AN157" s="575"/>
      <c r="AO157" s="575"/>
      <c r="AP157" s="575"/>
      <c r="AQ157" s="575"/>
    </row>
    <row r="158" spans="1:43" ht="35.25" customHeight="1" thickTop="1" thickBot="1">
      <c r="A158" s="563">
        <v>15.7</v>
      </c>
      <c r="B158" s="564"/>
      <c r="C158" s="564"/>
      <c r="D158" s="564"/>
      <c r="E158" s="564"/>
      <c r="F158" s="587"/>
      <c r="G158" s="609"/>
      <c r="H158" s="609"/>
      <c r="I158" s="567" t="str">
        <f t="shared" si="15"/>
        <v>No hay ejecución</v>
      </c>
      <c r="J158" s="568" t="str">
        <f t="shared" si="16"/>
        <v>NA</v>
      </c>
      <c r="K158" s="588"/>
      <c r="L158" s="581"/>
      <c r="M158" s="579"/>
      <c r="N158" s="572"/>
      <c r="O158" s="582"/>
      <c r="P158" s="581"/>
      <c r="Q158" s="579"/>
      <c r="R158" s="572"/>
      <c r="S158" s="582"/>
      <c r="T158" s="583"/>
      <c r="U158" s="579"/>
      <c r="V158" s="572"/>
      <c r="W158" s="582"/>
      <c r="X158" s="575"/>
      <c r="Y158" s="607"/>
      <c r="Z158" s="607"/>
      <c r="AA158" s="567" t="str">
        <f t="shared" si="17"/>
        <v>No hay ejecución</v>
      </c>
      <c r="AB158" s="568" t="str">
        <f t="shared" si="18"/>
        <v>NA</v>
      </c>
      <c r="AC158" s="575"/>
      <c r="AD158" s="575"/>
      <c r="AE158" s="607">
        <v>0</v>
      </c>
      <c r="AF158" s="567" t="str">
        <f t="shared" si="19"/>
        <v>No hay Programación</v>
      </c>
      <c r="AG158" s="568" t="str">
        <f t="shared" si="14"/>
        <v>De acuerdo con lo programado</v>
      </c>
      <c r="AH158" s="575"/>
      <c r="AI158" s="575"/>
      <c r="AJ158" s="575"/>
      <c r="AK158" s="576"/>
      <c r="AL158" s="576"/>
      <c r="AM158" s="575"/>
      <c r="AN158" s="575"/>
      <c r="AO158" s="575"/>
      <c r="AP158" s="575"/>
      <c r="AQ158" s="575"/>
    </row>
    <row r="159" spans="1:43" ht="35.25" customHeight="1" thickTop="1" thickBot="1">
      <c r="A159" s="563">
        <v>15.7</v>
      </c>
      <c r="B159" s="564"/>
      <c r="C159" s="564"/>
      <c r="D159" s="564"/>
      <c r="E159" s="564"/>
      <c r="F159" s="587"/>
      <c r="G159" s="609"/>
      <c r="H159" s="609"/>
      <c r="I159" s="567" t="str">
        <f t="shared" si="15"/>
        <v>No hay ejecución</v>
      </c>
      <c r="J159" s="568" t="str">
        <f t="shared" si="16"/>
        <v>NA</v>
      </c>
      <c r="K159" s="588"/>
      <c r="L159" s="581"/>
      <c r="M159" s="579"/>
      <c r="N159" s="572"/>
      <c r="O159" s="582"/>
      <c r="P159" s="581"/>
      <c r="Q159" s="579"/>
      <c r="R159" s="572"/>
      <c r="S159" s="582"/>
      <c r="T159" s="583"/>
      <c r="U159" s="579"/>
      <c r="V159" s="572"/>
      <c r="W159" s="582"/>
      <c r="X159" s="575"/>
      <c r="Y159" s="607"/>
      <c r="Z159" s="607"/>
      <c r="AA159" s="567" t="str">
        <f t="shared" si="17"/>
        <v>No hay ejecución</v>
      </c>
      <c r="AB159" s="568" t="str">
        <f t="shared" si="18"/>
        <v>NA</v>
      </c>
      <c r="AC159" s="575"/>
      <c r="AD159" s="575"/>
      <c r="AE159" s="607">
        <v>0</v>
      </c>
      <c r="AF159" s="567" t="str">
        <f t="shared" si="19"/>
        <v>No hay Programación</v>
      </c>
      <c r="AG159" s="568" t="str">
        <f t="shared" si="14"/>
        <v>De acuerdo con lo programado</v>
      </c>
      <c r="AH159" s="575"/>
      <c r="AI159" s="575"/>
      <c r="AJ159" s="575"/>
      <c r="AK159" s="576"/>
      <c r="AL159" s="576"/>
      <c r="AM159" s="575"/>
      <c r="AN159" s="575"/>
      <c r="AO159" s="575"/>
      <c r="AP159" s="575"/>
      <c r="AQ159" s="575"/>
    </row>
    <row r="160" spans="1:43" ht="35.25" customHeight="1" thickTop="1" thickBot="1">
      <c r="A160" s="563">
        <v>15.7</v>
      </c>
      <c r="B160" s="564"/>
      <c r="C160" s="564"/>
      <c r="D160" s="564"/>
      <c r="E160" s="564"/>
      <c r="F160" s="587"/>
      <c r="G160" s="609"/>
      <c r="H160" s="609"/>
      <c r="I160" s="567" t="str">
        <f t="shared" si="15"/>
        <v>No hay ejecución</v>
      </c>
      <c r="J160" s="568" t="str">
        <f t="shared" si="16"/>
        <v>NA</v>
      </c>
      <c r="K160" s="588"/>
      <c r="L160" s="581"/>
      <c r="M160" s="579"/>
      <c r="N160" s="572"/>
      <c r="O160" s="582"/>
      <c r="P160" s="581"/>
      <c r="Q160" s="579"/>
      <c r="R160" s="572"/>
      <c r="S160" s="582"/>
      <c r="T160" s="583"/>
      <c r="U160" s="579"/>
      <c r="V160" s="572"/>
      <c r="W160" s="582"/>
      <c r="X160" s="575"/>
      <c r="Y160" s="607"/>
      <c r="Z160" s="607"/>
      <c r="AA160" s="567" t="str">
        <f t="shared" si="17"/>
        <v>No hay ejecución</v>
      </c>
      <c r="AB160" s="568" t="str">
        <f t="shared" si="18"/>
        <v>NA</v>
      </c>
      <c r="AC160" s="575"/>
      <c r="AD160" s="575"/>
      <c r="AE160" s="607">
        <v>0</v>
      </c>
      <c r="AF160" s="567" t="str">
        <f t="shared" si="19"/>
        <v>No hay Programación</v>
      </c>
      <c r="AG160" s="568" t="str">
        <f t="shared" si="14"/>
        <v>De acuerdo con lo programado</v>
      </c>
      <c r="AH160" s="575"/>
      <c r="AI160" s="575"/>
      <c r="AJ160" s="575"/>
      <c r="AK160" s="576"/>
      <c r="AL160" s="576"/>
      <c r="AM160" s="575"/>
      <c r="AN160" s="575"/>
      <c r="AO160" s="575"/>
      <c r="AP160" s="575"/>
      <c r="AQ160" s="575"/>
    </row>
    <row r="161" spans="1:43" ht="35.25" customHeight="1" thickTop="1" thickBot="1">
      <c r="A161" s="563">
        <v>15.7</v>
      </c>
      <c r="B161" s="564"/>
      <c r="C161" s="564"/>
      <c r="D161" s="564"/>
      <c r="E161" s="564"/>
      <c r="F161" s="587"/>
      <c r="G161" s="609"/>
      <c r="H161" s="609"/>
      <c r="I161" s="567" t="str">
        <f t="shared" si="15"/>
        <v>No hay ejecución</v>
      </c>
      <c r="J161" s="568" t="str">
        <f t="shared" si="16"/>
        <v>NA</v>
      </c>
      <c r="K161" s="588"/>
      <c r="L161" s="581"/>
      <c r="M161" s="579"/>
      <c r="N161" s="572"/>
      <c r="O161" s="582"/>
      <c r="P161" s="581"/>
      <c r="Q161" s="579"/>
      <c r="R161" s="572"/>
      <c r="S161" s="582"/>
      <c r="T161" s="583"/>
      <c r="U161" s="579"/>
      <c r="V161" s="572"/>
      <c r="W161" s="582"/>
      <c r="X161" s="575"/>
      <c r="Y161" s="607"/>
      <c r="Z161" s="607"/>
      <c r="AA161" s="567" t="str">
        <f t="shared" si="17"/>
        <v>No hay ejecución</v>
      </c>
      <c r="AB161" s="568" t="str">
        <f t="shared" si="18"/>
        <v>NA</v>
      </c>
      <c r="AC161" s="575"/>
      <c r="AD161" s="575"/>
      <c r="AE161" s="607">
        <v>0</v>
      </c>
      <c r="AF161" s="567" t="str">
        <f t="shared" si="19"/>
        <v>No hay Programación</v>
      </c>
      <c r="AG161" s="568" t="str">
        <f t="shared" si="14"/>
        <v>De acuerdo con lo programado</v>
      </c>
      <c r="AH161" s="575"/>
      <c r="AI161" s="575"/>
      <c r="AJ161" s="575"/>
      <c r="AK161" s="576"/>
      <c r="AL161" s="576"/>
      <c r="AM161" s="575"/>
      <c r="AN161" s="575"/>
      <c r="AO161" s="575"/>
      <c r="AP161" s="575"/>
      <c r="AQ161" s="575"/>
    </row>
    <row r="162" spans="1:43" ht="35.25" customHeight="1" thickTop="1" thickBot="1">
      <c r="A162" s="563">
        <v>15.7</v>
      </c>
      <c r="B162" s="564"/>
      <c r="C162" s="564"/>
      <c r="D162" s="564"/>
      <c r="E162" s="564"/>
      <c r="F162" s="587"/>
      <c r="G162" s="609"/>
      <c r="H162" s="609"/>
      <c r="I162" s="567" t="str">
        <f t="shared" si="15"/>
        <v>No hay ejecución</v>
      </c>
      <c r="J162" s="568" t="str">
        <f t="shared" si="16"/>
        <v>NA</v>
      </c>
      <c r="K162" s="588"/>
      <c r="L162" s="581"/>
      <c r="M162" s="579"/>
      <c r="N162" s="572"/>
      <c r="O162" s="582"/>
      <c r="P162" s="581"/>
      <c r="Q162" s="579"/>
      <c r="R162" s="572"/>
      <c r="S162" s="582"/>
      <c r="T162" s="583"/>
      <c r="U162" s="579"/>
      <c r="V162" s="572"/>
      <c r="W162" s="582"/>
      <c r="X162" s="575"/>
      <c r="Y162" s="607"/>
      <c r="Z162" s="607"/>
      <c r="AA162" s="567" t="str">
        <f t="shared" si="17"/>
        <v>No hay ejecución</v>
      </c>
      <c r="AB162" s="568" t="str">
        <f t="shared" si="18"/>
        <v>NA</v>
      </c>
      <c r="AC162" s="575"/>
      <c r="AD162" s="575"/>
      <c r="AE162" s="607">
        <v>0</v>
      </c>
      <c r="AF162" s="567" t="str">
        <f t="shared" si="19"/>
        <v>No hay Programación</v>
      </c>
      <c r="AG162" s="568" t="str">
        <f t="shared" si="14"/>
        <v>De acuerdo con lo programado</v>
      </c>
      <c r="AH162" s="575"/>
      <c r="AI162" s="575"/>
      <c r="AJ162" s="575"/>
      <c r="AK162" s="576"/>
      <c r="AL162" s="576"/>
      <c r="AM162" s="575"/>
      <c r="AN162" s="575"/>
      <c r="AO162" s="575"/>
      <c r="AP162" s="575"/>
      <c r="AQ162" s="575"/>
    </row>
    <row r="163" spans="1:43" ht="35.25" customHeight="1" thickTop="1" thickBot="1">
      <c r="A163" s="563">
        <v>16</v>
      </c>
      <c r="B163" s="564"/>
      <c r="C163" s="564"/>
      <c r="D163" s="564"/>
      <c r="E163" s="564"/>
      <c r="F163" s="565"/>
      <c r="G163" s="604"/>
      <c r="H163" s="604"/>
      <c r="I163" s="567" t="str">
        <f t="shared" si="15"/>
        <v>No hay ejecución</v>
      </c>
      <c r="J163" s="568" t="str">
        <f t="shared" si="16"/>
        <v>NA</v>
      </c>
      <c r="K163" s="569"/>
      <c r="L163" s="581"/>
      <c r="M163" s="579"/>
      <c r="N163" s="572"/>
      <c r="O163" s="582"/>
      <c r="P163" s="581"/>
      <c r="Q163" s="579"/>
      <c r="R163" s="572"/>
      <c r="S163" s="582"/>
      <c r="T163" s="583"/>
      <c r="U163" s="579"/>
      <c r="V163" s="572"/>
      <c r="W163" s="582"/>
      <c r="X163" s="575"/>
      <c r="Y163" s="607"/>
      <c r="Z163" s="607"/>
      <c r="AA163" s="567" t="str">
        <f t="shared" si="17"/>
        <v>No hay ejecución</v>
      </c>
      <c r="AB163" s="568" t="str">
        <f t="shared" si="18"/>
        <v>NA</v>
      </c>
      <c r="AC163" s="575"/>
      <c r="AD163" s="575"/>
      <c r="AE163" s="607">
        <v>0</v>
      </c>
      <c r="AF163" s="567" t="str">
        <f t="shared" si="19"/>
        <v>No hay Programación</v>
      </c>
      <c r="AG163" s="568" t="str">
        <f t="shared" si="14"/>
        <v>De acuerdo con lo programado</v>
      </c>
      <c r="AH163" s="575"/>
      <c r="AI163" s="575"/>
      <c r="AJ163" s="575"/>
      <c r="AK163" s="576"/>
      <c r="AL163" s="576"/>
      <c r="AM163" s="575"/>
      <c r="AN163" s="575"/>
      <c r="AO163" s="575"/>
      <c r="AP163" s="575"/>
      <c r="AQ163" s="575"/>
    </row>
    <row r="164" spans="1:43" ht="35.25" customHeight="1" thickTop="1" thickBot="1">
      <c r="A164" s="563">
        <v>16.100000000000001</v>
      </c>
      <c r="B164" s="564"/>
      <c r="C164" s="564"/>
      <c r="D164" s="564"/>
      <c r="E164" s="564"/>
      <c r="F164" s="577"/>
      <c r="G164" s="605">
        <v>3</v>
      </c>
      <c r="H164" s="605">
        <v>3</v>
      </c>
      <c r="I164" s="567">
        <f t="shared" si="15"/>
        <v>1</v>
      </c>
      <c r="J164" s="568" t="str">
        <f t="shared" si="16"/>
        <v>De acuerdo con lo programado</v>
      </c>
      <c r="K164" s="578"/>
      <c r="L164" s="581"/>
      <c r="M164" s="579"/>
      <c r="N164" s="572"/>
      <c r="O164" s="582"/>
      <c r="P164" s="581"/>
      <c r="Q164" s="579"/>
      <c r="R164" s="572"/>
      <c r="S164" s="582"/>
      <c r="T164" s="583"/>
      <c r="U164" s="579"/>
      <c r="V164" s="572"/>
      <c r="W164" s="582"/>
      <c r="X164" s="575"/>
      <c r="Y164" s="607">
        <v>2</v>
      </c>
      <c r="Z164" s="607"/>
      <c r="AA164" s="567" t="str">
        <f t="shared" si="17"/>
        <v>No hay ejecución</v>
      </c>
      <c r="AB164" s="568" t="str">
        <f t="shared" si="18"/>
        <v>NA</v>
      </c>
      <c r="AC164" s="575"/>
      <c r="AD164" s="575"/>
      <c r="AE164" s="607">
        <v>0</v>
      </c>
      <c r="AF164" s="567" t="str">
        <f t="shared" si="19"/>
        <v>No hay Programación</v>
      </c>
      <c r="AG164" s="568" t="str">
        <f t="shared" si="14"/>
        <v>De acuerdo con lo programado</v>
      </c>
      <c r="AH164" s="575"/>
      <c r="AI164" s="575"/>
      <c r="AJ164" s="575"/>
      <c r="AK164" s="576"/>
      <c r="AL164" s="576"/>
      <c r="AM164" s="575"/>
      <c r="AN164" s="575"/>
      <c r="AO164" s="575"/>
      <c r="AP164" s="575"/>
      <c r="AQ164" s="575"/>
    </row>
    <row r="165" spans="1:43" ht="35.25" customHeight="1" thickTop="1" thickBot="1">
      <c r="A165" s="563">
        <v>16.100000000000001</v>
      </c>
      <c r="B165" s="564"/>
      <c r="C165" s="564"/>
      <c r="D165" s="564"/>
      <c r="E165" s="564"/>
      <c r="F165" s="577"/>
      <c r="G165" s="605"/>
      <c r="H165" s="605"/>
      <c r="I165" s="567" t="str">
        <f t="shared" si="15"/>
        <v>No hay ejecución</v>
      </c>
      <c r="J165" s="568" t="str">
        <f t="shared" si="16"/>
        <v>NA</v>
      </c>
      <c r="K165" s="578"/>
      <c r="L165" s="581"/>
      <c r="M165" s="579"/>
      <c r="N165" s="572"/>
      <c r="O165" s="582"/>
      <c r="P165" s="581"/>
      <c r="Q165" s="579"/>
      <c r="R165" s="572"/>
      <c r="S165" s="582"/>
      <c r="T165" s="583"/>
      <c r="U165" s="579"/>
      <c r="V165" s="572"/>
      <c r="W165" s="582"/>
      <c r="X165" s="575"/>
      <c r="Y165" s="607"/>
      <c r="Z165" s="607"/>
      <c r="AA165" s="567" t="str">
        <f t="shared" si="17"/>
        <v>No hay ejecución</v>
      </c>
      <c r="AB165" s="568" t="str">
        <f t="shared" si="18"/>
        <v>NA</v>
      </c>
      <c r="AC165" s="575"/>
      <c r="AD165" s="575"/>
      <c r="AE165" s="607">
        <v>0</v>
      </c>
      <c r="AF165" s="567" t="str">
        <f t="shared" si="19"/>
        <v>No hay Programación</v>
      </c>
      <c r="AG165" s="568" t="str">
        <f t="shared" si="14"/>
        <v>De acuerdo con lo programado</v>
      </c>
      <c r="AH165" s="575"/>
      <c r="AI165" s="575"/>
      <c r="AJ165" s="575"/>
      <c r="AK165" s="576"/>
      <c r="AL165" s="576"/>
      <c r="AM165" s="575"/>
      <c r="AN165" s="575"/>
      <c r="AO165" s="575"/>
      <c r="AP165" s="575"/>
      <c r="AQ165" s="575"/>
    </row>
    <row r="166" spans="1:43" ht="35.25" customHeight="1" thickTop="1" thickBot="1">
      <c r="A166" s="563">
        <v>16.2</v>
      </c>
      <c r="B166" s="564"/>
      <c r="C166" s="564"/>
      <c r="D166" s="564"/>
      <c r="E166" s="564"/>
      <c r="F166" s="577"/>
      <c r="G166" s="605">
        <v>1</v>
      </c>
      <c r="H166" s="605">
        <v>1</v>
      </c>
      <c r="I166" s="567">
        <f t="shared" si="15"/>
        <v>1</v>
      </c>
      <c r="J166" s="568" t="str">
        <f t="shared" si="16"/>
        <v>De acuerdo con lo programado</v>
      </c>
      <c r="K166" s="578"/>
      <c r="L166" s="581"/>
      <c r="M166" s="579"/>
      <c r="N166" s="572"/>
      <c r="O166" s="582"/>
      <c r="P166" s="581"/>
      <c r="Q166" s="579"/>
      <c r="R166" s="572"/>
      <c r="S166" s="582"/>
      <c r="T166" s="583"/>
      <c r="U166" s="579"/>
      <c r="V166" s="572"/>
      <c r="W166" s="582"/>
      <c r="X166" s="575"/>
      <c r="Y166" s="607">
        <v>1</v>
      </c>
      <c r="Z166" s="607">
        <v>1</v>
      </c>
      <c r="AA166" s="567">
        <f t="shared" si="17"/>
        <v>1</v>
      </c>
      <c r="AB166" s="568" t="str">
        <f t="shared" si="18"/>
        <v>De acuerdo con lo programado</v>
      </c>
      <c r="AC166" s="575"/>
      <c r="AD166" s="575"/>
      <c r="AE166" s="607">
        <v>0</v>
      </c>
      <c r="AF166" s="567" t="str">
        <f t="shared" si="19"/>
        <v>No hay Programación</v>
      </c>
      <c r="AG166" s="568" t="str">
        <f t="shared" si="14"/>
        <v>De acuerdo con lo programado</v>
      </c>
      <c r="AH166" s="575"/>
      <c r="AI166" s="575"/>
      <c r="AJ166" s="575"/>
      <c r="AK166" s="576"/>
      <c r="AL166" s="576"/>
      <c r="AM166" s="575"/>
      <c r="AN166" s="575"/>
      <c r="AO166" s="575"/>
      <c r="AP166" s="575"/>
      <c r="AQ166" s="575"/>
    </row>
    <row r="167" spans="1:43" ht="35.25" customHeight="1" thickTop="1" thickBot="1">
      <c r="A167" s="563">
        <v>16.2</v>
      </c>
      <c r="B167" s="564"/>
      <c r="C167" s="564"/>
      <c r="D167" s="564"/>
      <c r="E167" s="564"/>
      <c r="F167" s="577"/>
      <c r="G167" s="605"/>
      <c r="H167" s="605"/>
      <c r="I167" s="567" t="str">
        <f t="shared" si="15"/>
        <v>No hay ejecución</v>
      </c>
      <c r="J167" s="568" t="str">
        <f t="shared" si="16"/>
        <v>NA</v>
      </c>
      <c r="K167" s="578"/>
      <c r="L167" s="581"/>
      <c r="M167" s="579"/>
      <c r="N167" s="572"/>
      <c r="O167" s="582"/>
      <c r="P167" s="581"/>
      <c r="Q167" s="579"/>
      <c r="R167" s="572"/>
      <c r="S167" s="582"/>
      <c r="T167" s="583"/>
      <c r="U167" s="579"/>
      <c r="V167" s="572"/>
      <c r="W167" s="582"/>
      <c r="X167" s="575"/>
      <c r="Y167" s="607"/>
      <c r="Z167" s="607"/>
      <c r="AA167" s="567" t="str">
        <f t="shared" si="17"/>
        <v>No hay ejecución</v>
      </c>
      <c r="AB167" s="568" t="str">
        <f t="shared" si="18"/>
        <v>NA</v>
      </c>
      <c r="AC167" s="575"/>
      <c r="AD167" s="575"/>
      <c r="AE167" s="607">
        <v>0</v>
      </c>
      <c r="AF167" s="567" t="str">
        <f t="shared" si="19"/>
        <v>No hay Programación</v>
      </c>
      <c r="AG167" s="568" t="str">
        <f t="shared" si="14"/>
        <v>De acuerdo con lo programado</v>
      </c>
      <c r="AH167" s="575"/>
      <c r="AI167" s="575"/>
      <c r="AJ167" s="575"/>
      <c r="AK167" s="576"/>
      <c r="AL167" s="576"/>
      <c r="AM167" s="575"/>
      <c r="AN167" s="575"/>
      <c r="AO167" s="575"/>
      <c r="AP167" s="575"/>
      <c r="AQ167" s="575"/>
    </row>
    <row r="168" spans="1:43" ht="35.25" customHeight="1" thickTop="1" thickBot="1">
      <c r="A168" s="563">
        <v>16.2</v>
      </c>
      <c r="B168" s="564"/>
      <c r="C168" s="564"/>
      <c r="D168" s="564"/>
      <c r="E168" s="564"/>
      <c r="F168" s="577"/>
      <c r="G168" s="605"/>
      <c r="H168" s="605"/>
      <c r="I168" s="567" t="str">
        <f t="shared" si="15"/>
        <v>No hay ejecución</v>
      </c>
      <c r="J168" s="568" t="str">
        <f t="shared" si="16"/>
        <v>NA</v>
      </c>
      <c r="K168" s="578"/>
      <c r="L168" s="581"/>
      <c r="M168" s="579"/>
      <c r="N168" s="572"/>
      <c r="O168" s="582"/>
      <c r="P168" s="581"/>
      <c r="Q168" s="579"/>
      <c r="R168" s="572"/>
      <c r="S168" s="582"/>
      <c r="T168" s="583"/>
      <c r="U168" s="579"/>
      <c r="V168" s="572"/>
      <c r="W168" s="582"/>
      <c r="X168" s="575"/>
      <c r="Y168" s="607"/>
      <c r="Z168" s="607"/>
      <c r="AA168" s="567" t="str">
        <f t="shared" si="17"/>
        <v>No hay ejecución</v>
      </c>
      <c r="AB168" s="568" t="str">
        <f t="shared" si="18"/>
        <v>NA</v>
      </c>
      <c r="AC168" s="575"/>
      <c r="AD168" s="575"/>
      <c r="AE168" s="607">
        <v>0</v>
      </c>
      <c r="AF168" s="567" t="str">
        <f t="shared" si="19"/>
        <v>No hay Programación</v>
      </c>
      <c r="AG168" s="568" t="str">
        <f t="shared" si="14"/>
        <v>De acuerdo con lo programado</v>
      </c>
      <c r="AH168" s="575"/>
      <c r="AI168" s="575"/>
      <c r="AJ168" s="575"/>
      <c r="AK168" s="576"/>
      <c r="AL168" s="576"/>
      <c r="AM168" s="575"/>
      <c r="AN168" s="575"/>
      <c r="AO168" s="575"/>
      <c r="AP168" s="575"/>
      <c r="AQ168" s="575"/>
    </row>
    <row r="169" spans="1:43" ht="35.25" customHeight="1" thickTop="1" thickBot="1">
      <c r="A169" s="563">
        <v>16.3</v>
      </c>
      <c r="B169" s="564"/>
      <c r="C169" s="564"/>
      <c r="D169" s="564"/>
      <c r="E169" s="564"/>
      <c r="F169" s="577"/>
      <c r="G169" s="605">
        <v>1</v>
      </c>
      <c r="H169" s="605">
        <v>0</v>
      </c>
      <c r="I169" s="567">
        <f t="shared" si="15"/>
        <v>0</v>
      </c>
      <c r="J169" s="568" t="str">
        <f t="shared" si="16"/>
        <v>En riesgo cumplimiento</v>
      </c>
      <c r="K169" s="578"/>
      <c r="L169" s="581"/>
      <c r="M169" s="579"/>
      <c r="N169" s="572"/>
      <c r="O169" s="582"/>
      <c r="P169" s="581"/>
      <c r="Q169" s="579"/>
      <c r="R169" s="572"/>
      <c r="S169" s="582"/>
      <c r="T169" s="583"/>
      <c r="U169" s="579"/>
      <c r="V169" s="572"/>
      <c r="W169" s="582"/>
      <c r="X169" s="575"/>
      <c r="Y169" s="607">
        <v>1</v>
      </c>
      <c r="Z169" s="607">
        <v>0</v>
      </c>
      <c r="AA169" s="567">
        <f t="shared" si="17"/>
        <v>0</v>
      </c>
      <c r="AB169" s="568" t="str">
        <f t="shared" si="18"/>
        <v>En riesgo cumplimiento</v>
      </c>
      <c r="AC169" s="575"/>
      <c r="AD169" s="575"/>
      <c r="AE169" s="607">
        <v>0</v>
      </c>
      <c r="AF169" s="567" t="str">
        <f t="shared" si="19"/>
        <v>No hay Programación</v>
      </c>
      <c r="AG169" s="568" t="str">
        <f t="shared" si="14"/>
        <v>De acuerdo con lo programado</v>
      </c>
      <c r="AH169" s="575"/>
      <c r="AI169" s="575"/>
      <c r="AJ169" s="575"/>
      <c r="AK169" s="576"/>
      <c r="AL169" s="576"/>
      <c r="AM169" s="575"/>
      <c r="AN169" s="575"/>
      <c r="AO169" s="575"/>
      <c r="AP169" s="575"/>
      <c r="AQ169" s="575"/>
    </row>
    <row r="170" spans="1:43" ht="35.25" customHeight="1" thickTop="1" thickBot="1">
      <c r="A170" s="563">
        <v>16.3</v>
      </c>
      <c r="B170" s="564"/>
      <c r="C170" s="564"/>
      <c r="D170" s="564"/>
      <c r="E170" s="564"/>
      <c r="F170" s="577"/>
      <c r="G170" s="605"/>
      <c r="H170" s="605"/>
      <c r="I170" s="567" t="str">
        <f t="shared" si="15"/>
        <v>No hay ejecución</v>
      </c>
      <c r="J170" s="568" t="str">
        <f t="shared" si="16"/>
        <v>NA</v>
      </c>
      <c r="K170" s="578"/>
      <c r="L170" s="581"/>
      <c r="M170" s="579"/>
      <c r="N170" s="572"/>
      <c r="O170" s="582"/>
      <c r="P170" s="581"/>
      <c r="Q170" s="579"/>
      <c r="R170" s="572"/>
      <c r="S170" s="582"/>
      <c r="T170" s="583"/>
      <c r="U170" s="579"/>
      <c r="V170" s="572"/>
      <c r="W170" s="582"/>
      <c r="X170" s="575"/>
      <c r="Y170" s="607"/>
      <c r="Z170" s="607"/>
      <c r="AA170" s="567" t="str">
        <f t="shared" si="17"/>
        <v>No hay ejecución</v>
      </c>
      <c r="AB170" s="568" t="str">
        <f t="shared" si="18"/>
        <v>NA</v>
      </c>
      <c r="AC170" s="575"/>
      <c r="AD170" s="575"/>
      <c r="AE170" s="607">
        <v>0</v>
      </c>
      <c r="AF170" s="567" t="str">
        <f t="shared" si="19"/>
        <v>No hay Programación</v>
      </c>
      <c r="AG170" s="568" t="str">
        <f t="shared" si="14"/>
        <v>De acuerdo con lo programado</v>
      </c>
      <c r="AH170" s="575"/>
      <c r="AI170" s="575"/>
      <c r="AJ170" s="575"/>
      <c r="AK170" s="576"/>
      <c r="AL170" s="576"/>
      <c r="AM170" s="575"/>
      <c r="AN170" s="575"/>
      <c r="AO170" s="575"/>
      <c r="AP170" s="575"/>
      <c r="AQ170" s="575"/>
    </row>
    <row r="171" spans="1:43" ht="35.25" customHeight="1" thickTop="1" thickBot="1">
      <c r="A171" s="563">
        <v>16.3</v>
      </c>
      <c r="B171" s="564"/>
      <c r="C171" s="564"/>
      <c r="D171" s="564"/>
      <c r="E171" s="564"/>
      <c r="F171" s="577"/>
      <c r="G171" s="605"/>
      <c r="H171" s="605"/>
      <c r="I171" s="567" t="str">
        <f t="shared" si="15"/>
        <v>No hay ejecución</v>
      </c>
      <c r="J171" s="568" t="str">
        <f t="shared" si="16"/>
        <v>NA</v>
      </c>
      <c r="K171" s="578"/>
      <c r="L171" s="581"/>
      <c r="M171" s="579"/>
      <c r="N171" s="572"/>
      <c r="O171" s="582"/>
      <c r="P171" s="581"/>
      <c r="Q171" s="579"/>
      <c r="R171" s="572"/>
      <c r="S171" s="582"/>
      <c r="T171" s="583"/>
      <c r="U171" s="579"/>
      <c r="V171" s="572"/>
      <c r="W171" s="582"/>
      <c r="X171" s="575"/>
      <c r="Y171" s="607"/>
      <c r="Z171" s="607"/>
      <c r="AA171" s="567" t="str">
        <f t="shared" si="17"/>
        <v>No hay ejecución</v>
      </c>
      <c r="AB171" s="568" t="str">
        <f t="shared" si="18"/>
        <v>NA</v>
      </c>
      <c r="AC171" s="575"/>
      <c r="AD171" s="575"/>
      <c r="AE171" s="607">
        <v>0</v>
      </c>
      <c r="AF171" s="567" t="str">
        <f t="shared" si="19"/>
        <v>No hay Programación</v>
      </c>
      <c r="AG171" s="568" t="str">
        <f t="shared" si="14"/>
        <v>De acuerdo con lo programado</v>
      </c>
      <c r="AH171" s="575"/>
      <c r="AI171" s="575"/>
      <c r="AJ171" s="575"/>
      <c r="AK171" s="576"/>
      <c r="AL171" s="576"/>
      <c r="AM171" s="575"/>
      <c r="AN171" s="575"/>
      <c r="AO171" s="575"/>
      <c r="AP171" s="575"/>
      <c r="AQ171" s="575"/>
    </row>
    <row r="172" spans="1:43" ht="35.25" customHeight="1" thickTop="1" thickBot="1">
      <c r="A172" s="563">
        <v>16.399999999999999</v>
      </c>
      <c r="B172" s="564"/>
      <c r="C172" s="564"/>
      <c r="D172" s="564"/>
      <c r="E172" s="564"/>
      <c r="F172" s="577"/>
      <c r="G172" s="605">
        <v>3</v>
      </c>
      <c r="H172" s="605">
        <v>3</v>
      </c>
      <c r="I172" s="567">
        <f t="shared" si="15"/>
        <v>1</v>
      </c>
      <c r="J172" s="568" t="str">
        <f t="shared" si="16"/>
        <v>De acuerdo con lo programado</v>
      </c>
      <c r="K172" s="578"/>
      <c r="L172" s="581"/>
      <c r="M172" s="579"/>
      <c r="N172" s="572"/>
      <c r="O172" s="582"/>
      <c r="P172" s="581"/>
      <c r="Q172" s="579"/>
      <c r="R172" s="572"/>
      <c r="S172" s="582"/>
      <c r="T172" s="583"/>
      <c r="U172" s="579"/>
      <c r="V172" s="572"/>
      <c r="W172" s="582"/>
      <c r="X172" s="575"/>
      <c r="Y172" s="607">
        <v>3</v>
      </c>
      <c r="Z172" s="607">
        <v>3</v>
      </c>
      <c r="AA172" s="567">
        <f t="shared" si="17"/>
        <v>1</v>
      </c>
      <c r="AB172" s="568" t="str">
        <f t="shared" si="18"/>
        <v>De acuerdo con lo programado</v>
      </c>
      <c r="AC172" s="575"/>
      <c r="AD172" s="575"/>
      <c r="AE172" s="607">
        <v>0</v>
      </c>
      <c r="AF172" s="567" t="str">
        <f t="shared" si="19"/>
        <v>No hay Programación</v>
      </c>
      <c r="AG172" s="568" t="str">
        <f t="shared" si="14"/>
        <v>De acuerdo con lo programado</v>
      </c>
      <c r="AH172" s="575"/>
      <c r="AI172" s="575"/>
      <c r="AJ172" s="575"/>
      <c r="AK172" s="576"/>
      <c r="AL172" s="576"/>
      <c r="AM172" s="575"/>
      <c r="AN172" s="575"/>
      <c r="AO172" s="575"/>
      <c r="AP172" s="575"/>
      <c r="AQ172" s="575"/>
    </row>
    <row r="173" spans="1:43" ht="35.25" customHeight="1" thickTop="1" thickBot="1">
      <c r="A173" s="563">
        <v>16.399999999999999</v>
      </c>
      <c r="B173" s="564"/>
      <c r="C173" s="564"/>
      <c r="D173" s="564"/>
      <c r="E173" s="564"/>
      <c r="F173" s="577"/>
      <c r="G173" s="605"/>
      <c r="H173" s="605"/>
      <c r="I173" s="567" t="str">
        <f t="shared" si="15"/>
        <v>No hay ejecución</v>
      </c>
      <c r="J173" s="568" t="str">
        <f t="shared" si="16"/>
        <v>NA</v>
      </c>
      <c r="K173" s="578"/>
      <c r="L173" s="581"/>
      <c r="M173" s="579"/>
      <c r="N173" s="572"/>
      <c r="O173" s="582"/>
      <c r="P173" s="581"/>
      <c r="Q173" s="579"/>
      <c r="R173" s="572"/>
      <c r="S173" s="582"/>
      <c r="T173" s="583"/>
      <c r="U173" s="579"/>
      <c r="V173" s="572"/>
      <c r="W173" s="582"/>
      <c r="X173" s="575"/>
      <c r="Y173" s="607"/>
      <c r="Z173" s="607"/>
      <c r="AA173" s="567" t="str">
        <f t="shared" si="17"/>
        <v>No hay ejecución</v>
      </c>
      <c r="AB173" s="568" t="str">
        <f t="shared" si="18"/>
        <v>NA</v>
      </c>
      <c r="AC173" s="575"/>
      <c r="AD173" s="575"/>
      <c r="AE173" s="607">
        <v>0</v>
      </c>
      <c r="AF173" s="567" t="str">
        <f t="shared" si="19"/>
        <v>No hay Programación</v>
      </c>
      <c r="AG173" s="568" t="str">
        <f t="shared" si="14"/>
        <v>De acuerdo con lo programado</v>
      </c>
      <c r="AH173" s="575"/>
      <c r="AI173" s="575"/>
      <c r="AJ173" s="575"/>
      <c r="AK173" s="576"/>
      <c r="AL173" s="576"/>
      <c r="AM173" s="575"/>
      <c r="AN173" s="575"/>
      <c r="AO173" s="575"/>
      <c r="AP173" s="575"/>
      <c r="AQ173" s="575"/>
    </row>
    <row r="174" spans="1:43" ht="35.25" customHeight="1" thickTop="1" thickBot="1">
      <c r="A174" s="563">
        <v>16.399999999999999</v>
      </c>
      <c r="B174" s="564"/>
      <c r="C174" s="564"/>
      <c r="D174" s="564"/>
      <c r="E174" s="564"/>
      <c r="F174" s="577"/>
      <c r="G174" s="605"/>
      <c r="H174" s="605"/>
      <c r="I174" s="567" t="str">
        <f t="shared" si="15"/>
        <v>No hay ejecución</v>
      </c>
      <c r="J174" s="568" t="str">
        <f t="shared" si="16"/>
        <v>NA</v>
      </c>
      <c r="K174" s="578"/>
      <c r="L174" s="581"/>
      <c r="M174" s="579"/>
      <c r="N174" s="572"/>
      <c r="O174" s="582"/>
      <c r="P174" s="581"/>
      <c r="Q174" s="579"/>
      <c r="R174" s="572"/>
      <c r="S174" s="582"/>
      <c r="T174" s="583"/>
      <c r="U174" s="579"/>
      <c r="V174" s="572"/>
      <c r="W174" s="582"/>
      <c r="X174" s="575"/>
      <c r="Y174" s="607"/>
      <c r="Z174" s="607"/>
      <c r="AA174" s="567" t="str">
        <f t="shared" si="17"/>
        <v>No hay ejecución</v>
      </c>
      <c r="AB174" s="568" t="str">
        <f t="shared" si="18"/>
        <v>NA</v>
      </c>
      <c r="AC174" s="575"/>
      <c r="AD174" s="575"/>
      <c r="AE174" s="607">
        <v>0</v>
      </c>
      <c r="AF174" s="567" t="str">
        <f t="shared" si="19"/>
        <v>No hay Programación</v>
      </c>
      <c r="AG174" s="568" t="str">
        <f t="shared" si="14"/>
        <v>De acuerdo con lo programado</v>
      </c>
      <c r="AH174" s="575"/>
      <c r="AI174" s="575"/>
      <c r="AJ174" s="575"/>
      <c r="AK174" s="576"/>
      <c r="AL174" s="576"/>
      <c r="AM174" s="575"/>
      <c r="AN174" s="575"/>
      <c r="AO174" s="575"/>
      <c r="AP174" s="575"/>
      <c r="AQ174" s="575"/>
    </row>
    <row r="175" spans="1:43" ht="35.25" customHeight="1" thickTop="1" thickBot="1">
      <c r="A175" s="563">
        <v>16.399999999999999</v>
      </c>
      <c r="B175" s="564"/>
      <c r="C175" s="564"/>
      <c r="D175" s="564"/>
      <c r="E175" s="564"/>
      <c r="F175" s="577"/>
      <c r="G175" s="605"/>
      <c r="H175" s="605"/>
      <c r="I175" s="567" t="str">
        <f t="shared" si="15"/>
        <v>No hay ejecución</v>
      </c>
      <c r="J175" s="568" t="str">
        <f t="shared" si="16"/>
        <v>NA</v>
      </c>
      <c r="K175" s="578"/>
      <c r="L175" s="581"/>
      <c r="M175" s="579"/>
      <c r="N175" s="572"/>
      <c r="O175" s="582"/>
      <c r="P175" s="581"/>
      <c r="Q175" s="579"/>
      <c r="R175" s="572"/>
      <c r="S175" s="582"/>
      <c r="T175" s="583"/>
      <c r="U175" s="579"/>
      <c r="V175" s="572"/>
      <c r="W175" s="582"/>
      <c r="X175" s="575"/>
      <c r="Y175" s="607"/>
      <c r="Z175" s="607"/>
      <c r="AA175" s="567" t="str">
        <f t="shared" si="17"/>
        <v>No hay ejecución</v>
      </c>
      <c r="AB175" s="568" t="str">
        <f t="shared" si="18"/>
        <v>NA</v>
      </c>
      <c r="AC175" s="575"/>
      <c r="AD175" s="575"/>
      <c r="AE175" s="607">
        <v>0</v>
      </c>
      <c r="AF175" s="567" t="str">
        <f t="shared" si="19"/>
        <v>No hay Programación</v>
      </c>
      <c r="AG175" s="568" t="str">
        <f t="shared" si="14"/>
        <v>De acuerdo con lo programado</v>
      </c>
      <c r="AH175" s="575"/>
      <c r="AI175" s="575"/>
      <c r="AJ175" s="575"/>
      <c r="AK175" s="576"/>
      <c r="AL175" s="576"/>
      <c r="AM175" s="575"/>
      <c r="AN175" s="575"/>
      <c r="AO175" s="575"/>
      <c r="AP175" s="575"/>
      <c r="AQ175" s="575"/>
    </row>
    <row r="176" spans="1:43" ht="35.25" customHeight="1" thickTop="1" thickBot="1">
      <c r="A176" s="563">
        <v>16.399999999999999</v>
      </c>
      <c r="B176" s="564"/>
      <c r="C176" s="564"/>
      <c r="D176" s="564"/>
      <c r="E176" s="564"/>
      <c r="F176" s="577"/>
      <c r="G176" s="605"/>
      <c r="H176" s="605"/>
      <c r="I176" s="567" t="str">
        <f t="shared" si="15"/>
        <v>No hay ejecución</v>
      </c>
      <c r="J176" s="568" t="str">
        <f t="shared" si="16"/>
        <v>NA</v>
      </c>
      <c r="K176" s="578"/>
      <c r="L176" s="581"/>
      <c r="M176" s="579"/>
      <c r="N176" s="572"/>
      <c r="O176" s="582"/>
      <c r="P176" s="581"/>
      <c r="Q176" s="579"/>
      <c r="R176" s="572"/>
      <c r="S176" s="582"/>
      <c r="T176" s="583"/>
      <c r="U176" s="579"/>
      <c r="V176" s="572"/>
      <c r="W176" s="582"/>
      <c r="X176" s="575"/>
      <c r="Y176" s="607"/>
      <c r="Z176" s="607"/>
      <c r="AA176" s="567" t="str">
        <f t="shared" si="17"/>
        <v>No hay ejecución</v>
      </c>
      <c r="AB176" s="568" t="str">
        <f t="shared" si="18"/>
        <v>NA</v>
      </c>
      <c r="AC176" s="575"/>
      <c r="AD176" s="575"/>
      <c r="AE176" s="607">
        <v>0</v>
      </c>
      <c r="AF176" s="567" t="str">
        <f t="shared" si="19"/>
        <v>No hay Programación</v>
      </c>
      <c r="AG176" s="568" t="str">
        <f t="shared" si="14"/>
        <v>De acuerdo con lo programado</v>
      </c>
      <c r="AH176" s="575"/>
      <c r="AI176" s="575"/>
      <c r="AJ176" s="575"/>
      <c r="AK176" s="576"/>
      <c r="AL176" s="576"/>
      <c r="AM176" s="575"/>
      <c r="AN176" s="575"/>
      <c r="AO176" s="575"/>
      <c r="AP176" s="575"/>
      <c r="AQ176" s="575"/>
    </row>
    <row r="177" spans="1:43" ht="35.25" customHeight="1" thickTop="1" thickBot="1">
      <c r="A177" s="563">
        <v>16.399999999999999</v>
      </c>
      <c r="B177" s="564"/>
      <c r="C177" s="564"/>
      <c r="D177" s="564"/>
      <c r="E177" s="564"/>
      <c r="F177" s="577"/>
      <c r="G177" s="605"/>
      <c r="H177" s="605"/>
      <c r="I177" s="567" t="str">
        <f t="shared" si="15"/>
        <v>No hay ejecución</v>
      </c>
      <c r="J177" s="568" t="str">
        <f t="shared" si="16"/>
        <v>NA</v>
      </c>
      <c r="K177" s="578"/>
      <c r="L177" s="581"/>
      <c r="M177" s="579"/>
      <c r="N177" s="572"/>
      <c r="O177" s="582"/>
      <c r="P177" s="581"/>
      <c r="Q177" s="579"/>
      <c r="R177" s="572"/>
      <c r="S177" s="582"/>
      <c r="T177" s="583"/>
      <c r="U177" s="579"/>
      <c r="V177" s="572"/>
      <c r="W177" s="582"/>
      <c r="X177" s="575"/>
      <c r="Y177" s="607"/>
      <c r="Z177" s="607"/>
      <c r="AA177" s="567" t="str">
        <f t="shared" si="17"/>
        <v>No hay ejecución</v>
      </c>
      <c r="AB177" s="568" t="str">
        <f t="shared" si="18"/>
        <v>NA</v>
      </c>
      <c r="AC177" s="575"/>
      <c r="AD177" s="575"/>
      <c r="AE177" s="607">
        <v>0</v>
      </c>
      <c r="AF177" s="567" t="str">
        <f t="shared" si="19"/>
        <v>No hay Programación</v>
      </c>
      <c r="AG177" s="568" t="str">
        <f t="shared" si="14"/>
        <v>De acuerdo con lo programado</v>
      </c>
      <c r="AH177" s="575"/>
      <c r="AI177" s="575"/>
      <c r="AJ177" s="575"/>
      <c r="AK177" s="576"/>
      <c r="AL177" s="576"/>
      <c r="AM177" s="575"/>
      <c r="AN177" s="575"/>
      <c r="AO177" s="575"/>
      <c r="AP177" s="575"/>
      <c r="AQ177" s="575"/>
    </row>
    <row r="178" spans="1:43" ht="35.25" customHeight="1" thickTop="1" thickBot="1">
      <c r="A178" s="563">
        <v>16.5</v>
      </c>
      <c r="B178" s="564"/>
      <c r="C178" s="564"/>
      <c r="D178" s="564"/>
      <c r="E178" s="564"/>
      <c r="F178" s="577"/>
      <c r="G178" s="605">
        <v>0</v>
      </c>
      <c r="H178" s="605">
        <v>0</v>
      </c>
      <c r="I178" s="567" t="str">
        <f t="shared" si="15"/>
        <v>No hay Programación</v>
      </c>
      <c r="J178" s="568" t="str">
        <f t="shared" si="16"/>
        <v>De acuerdo con lo programado</v>
      </c>
      <c r="K178" s="578"/>
      <c r="L178" s="581"/>
      <c r="M178" s="579"/>
      <c r="N178" s="572"/>
      <c r="O178" s="582"/>
      <c r="P178" s="581"/>
      <c r="Q178" s="579"/>
      <c r="R178" s="572"/>
      <c r="S178" s="582"/>
      <c r="T178" s="583"/>
      <c r="U178" s="579"/>
      <c r="V178" s="572"/>
      <c r="W178" s="582"/>
      <c r="X178" s="575"/>
      <c r="Y178" s="607">
        <v>0</v>
      </c>
      <c r="Z178" s="607">
        <v>0</v>
      </c>
      <c r="AA178" s="567" t="str">
        <f t="shared" si="17"/>
        <v>No hay Programación</v>
      </c>
      <c r="AB178" s="568" t="str">
        <f t="shared" si="18"/>
        <v>De acuerdo con lo programado</v>
      </c>
      <c r="AC178" s="575"/>
      <c r="AD178" s="575"/>
      <c r="AE178" s="607">
        <v>0</v>
      </c>
      <c r="AF178" s="567" t="str">
        <f t="shared" si="19"/>
        <v>No hay Programación</v>
      </c>
      <c r="AG178" s="568" t="str">
        <f t="shared" si="14"/>
        <v>De acuerdo con lo programado</v>
      </c>
      <c r="AH178" s="575"/>
      <c r="AI178" s="575"/>
      <c r="AJ178" s="575"/>
      <c r="AK178" s="576"/>
      <c r="AL178" s="576"/>
      <c r="AM178" s="575"/>
      <c r="AN178" s="575"/>
      <c r="AO178" s="575"/>
      <c r="AP178" s="575"/>
      <c r="AQ178" s="575"/>
    </row>
    <row r="179" spans="1:43" ht="35.25" customHeight="1" thickTop="1" thickBot="1">
      <c r="A179" s="563">
        <v>16.5</v>
      </c>
      <c r="B179" s="564"/>
      <c r="C179" s="564"/>
      <c r="D179" s="564"/>
      <c r="E179" s="564"/>
      <c r="F179" s="577"/>
      <c r="G179" s="605"/>
      <c r="H179" s="605"/>
      <c r="I179" s="567" t="str">
        <f t="shared" si="15"/>
        <v>No hay ejecución</v>
      </c>
      <c r="J179" s="568" t="str">
        <f t="shared" si="16"/>
        <v>NA</v>
      </c>
      <c r="K179" s="578"/>
      <c r="L179" s="581"/>
      <c r="M179" s="579"/>
      <c r="N179" s="572"/>
      <c r="O179" s="582"/>
      <c r="P179" s="581"/>
      <c r="Q179" s="579"/>
      <c r="R179" s="572"/>
      <c r="S179" s="582"/>
      <c r="T179" s="583"/>
      <c r="U179" s="579"/>
      <c r="V179" s="572"/>
      <c r="W179" s="582"/>
      <c r="X179" s="575"/>
      <c r="Y179" s="607"/>
      <c r="Z179" s="607"/>
      <c r="AA179" s="567" t="str">
        <f t="shared" si="17"/>
        <v>No hay ejecución</v>
      </c>
      <c r="AB179" s="568" t="str">
        <f t="shared" si="18"/>
        <v>NA</v>
      </c>
      <c r="AC179" s="575"/>
      <c r="AD179" s="575"/>
      <c r="AE179" s="607">
        <v>0</v>
      </c>
      <c r="AF179" s="567" t="str">
        <f t="shared" si="19"/>
        <v>No hay Programación</v>
      </c>
      <c r="AG179" s="568" t="str">
        <f t="shared" si="14"/>
        <v>De acuerdo con lo programado</v>
      </c>
      <c r="AH179" s="575"/>
      <c r="AI179" s="575"/>
      <c r="AJ179" s="575"/>
      <c r="AK179" s="576"/>
      <c r="AL179" s="576"/>
      <c r="AM179" s="575"/>
      <c r="AN179" s="575"/>
      <c r="AO179" s="575"/>
      <c r="AP179" s="575"/>
      <c r="AQ179" s="575"/>
    </row>
    <row r="180" spans="1:43" ht="35.25" customHeight="1" thickTop="1" thickBot="1">
      <c r="A180" s="563">
        <v>16.600000000000001</v>
      </c>
      <c r="B180" s="564"/>
      <c r="C180" s="564"/>
      <c r="D180" s="564"/>
      <c r="E180" s="564"/>
      <c r="F180" s="577"/>
      <c r="G180" s="605">
        <v>3</v>
      </c>
      <c r="H180" s="605">
        <v>3</v>
      </c>
      <c r="I180" s="567">
        <f t="shared" si="15"/>
        <v>1</v>
      </c>
      <c r="J180" s="568" t="str">
        <f t="shared" si="16"/>
        <v>De acuerdo con lo programado</v>
      </c>
      <c r="K180" s="578"/>
      <c r="L180" s="581"/>
      <c r="M180" s="579"/>
      <c r="N180" s="572"/>
      <c r="O180" s="582"/>
      <c r="P180" s="581"/>
      <c r="Q180" s="579"/>
      <c r="R180" s="572"/>
      <c r="S180" s="582"/>
      <c r="T180" s="583"/>
      <c r="U180" s="579"/>
      <c r="V180" s="572"/>
      <c r="W180" s="582"/>
      <c r="X180" s="575"/>
      <c r="Y180" s="607">
        <v>2</v>
      </c>
      <c r="Z180" s="607">
        <v>2</v>
      </c>
      <c r="AA180" s="567">
        <f t="shared" si="17"/>
        <v>1</v>
      </c>
      <c r="AB180" s="568" t="str">
        <f t="shared" si="18"/>
        <v>De acuerdo con lo programado</v>
      </c>
      <c r="AC180" s="575"/>
      <c r="AD180" s="575"/>
      <c r="AE180" s="607">
        <v>0</v>
      </c>
      <c r="AF180" s="567" t="str">
        <f t="shared" si="19"/>
        <v>No hay Programación</v>
      </c>
      <c r="AG180" s="568" t="str">
        <f t="shared" si="14"/>
        <v>De acuerdo con lo programado</v>
      </c>
      <c r="AH180" s="575"/>
      <c r="AI180" s="575"/>
      <c r="AJ180" s="575"/>
      <c r="AK180" s="576"/>
      <c r="AL180" s="576"/>
      <c r="AM180" s="575"/>
      <c r="AN180" s="575"/>
      <c r="AO180" s="575"/>
      <c r="AP180" s="575"/>
      <c r="AQ180" s="575"/>
    </row>
    <row r="181" spans="1:43" ht="35.25" customHeight="1" thickTop="1" thickBot="1">
      <c r="A181" s="563">
        <v>16.600000000000001</v>
      </c>
      <c r="B181" s="564"/>
      <c r="C181" s="564"/>
      <c r="D181" s="564"/>
      <c r="E181" s="564"/>
      <c r="F181" s="577"/>
      <c r="G181" s="605"/>
      <c r="H181" s="605"/>
      <c r="I181" s="567" t="str">
        <f t="shared" si="15"/>
        <v>No hay ejecución</v>
      </c>
      <c r="J181" s="568" t="str">
        <f t="shared" si="16"/>
        <v>NA</v>
      </c>
      <c r="K181" s="578"/>
      <c r="L181" s="581"/>
      <c r="M181" s="579"/>
      <c r="N181" s="572"/>
      <c r="O181" s="582"/>
      <c r="P181" s="581"/>
      <c r="Q181" s="579"/>
      <c r="R181" s="572"/>
      <c r="S181" s="582"/>
      <c r="T181" s="583"/>
      <c r="U181" s="579"/>
      <c r="V181" s="572"/>
      <c r="W181" s="582"/>
      <c r="X181" s="575"/>
      <c r="Y181" s="607"/>
      <c r="Z181" s="607"/>
      <c r="AA181" s="567" t="str">
        <f t="shared" si="17"/>
        <v>No hay ejecución</v>
      </c>
      <c r="AB181" s="568" t="str">
        <f t="shared" si="18"/>
        <v>NA</v>
      </c>
      <c r="AC181" s="575"/>
      <c r="AD181" s="575"/>
      <c r="AE181" s="607">
        <v>0</v>
      </c>
      <c r="AF181" s="567" t="str">
        <f t="shared" si="19"/>
        <v>No hay Programación</v>
      </c>
      <c r="AG181" s="568" t="str">
        <f t="shared" si="14"/>
        <v>De acuerdo con lo programado</v>
      </c>
      <c r="AH181" s="575"/>
      <c r="AI181" s="575"/>
      <c r="AJ181" s="575"/>
      <c r="AK181" s="576"/>
      <c r="AL181" s="576"/>
      <c r="AM181" s="575"/>
      <c r="AN181" s="575"/>
      <c r="AO181" s="575"/>
      <c r="AP181" s="575"/>
      <c r="AQ181" s="575"/>
    </row>
    <row r="182" spans="1:43" ht="35.25" customHeight="1" thickTop="1" thickBot="1">
      <c r="A182" s="563">
        <v>16.7</v>
      </c>
      <c r="B182" s="564"/>
      <c r="C182" s="564"/>
      <c r="D182" s="564"/>
      <c r="E182" s="564"/>
      <c r="F182" s="577"/>
      <c r="G182" s="605">
        <v>0</v>
      </c>
      <c r="H182" s="605">
        <v>0</v>
      </c>
      <c r="I182" s="567" t="str">
        <f t="shared" si="15"/>
        <v>No hay Programación</v>
      </c>
      <c r="J182" s="568" t="str">
        <f t="shared" si="16"/>
        <v>De acuerdo con lo programado</v>
      </c>
      <c r="K182" s="578"/>
      <c r="L182" s="581"/>
      <c r="M182" s="579"/>
      <c r="N182" s="572"/>
      <c r="O182" s="582"/>
      <c r="P182" s="581"/>
      <c r="Q182" s="579"/>
      <c r="R182" s="572"/>
      <c r="S182" s="582"/>
      <c r="T182" s="583"/>
      <c r="U182" s="579"/>
      <c r="V182" s="572"/>
      <c r="W182" s="582"/>
      <c r="X182" s="575"/>
      <c r="Y182" s="607">
        <v>0</v>
      </c>
      <c r="Z182" s="607">
        <v>0</v>
      </c>
      <c r="AA182" s="567" t="str">
        <f t="shared" si="17"/>
        <v>No hay Programación</v>
      </c>
      <c r="AB182" s="568" t="str">
        <f t="shared" si="18"/>
        <v>De acuerdo con lo programado</v>
      </c>
      <c r="AC182" s="575"/>
      <c r="AD182" s="575"/>
      <c r="AE182" s="607">
        <v>0</v>
      </c>
      <c r="AF182" s="567" t="str">
        <f t="shared" si="19"/>
        <v>No hay Programación</v>
      </c>
      <c r="AG182" s="568" t="str">
        <f t="shared" si="14"/>
        <v>De acuerdo con lo programado</v>
      </c>
      <c r="AH182" s="575"/>
      <c r="AI182" s="575"/>
      <c r="AJ182" s="575"/>
      <c r="AK182" s="576"/>
      <c r="AL182" s="576"/>
      <c r="AM182" s="575"/>
      <c r="AN182" s="575"/>
      <c r="AO182" s="575"/>
      <c r="AP182" s="575"/>
      <c r="AQ182" s="575"/>
    </row>
    <row r="183" spans="1:43" ht="35.25" customHeight="1" thickTop="1" thickBot="1">
      <c r="A183" s="563">
        <v>16.7</v>
      </c>
      <c r="B183" s="564"/>
      <c r="C183" s="564"/>
      <c r="D183" s="564"/>
      <c r="E183" s="564"/>
      <c r="F183" s="577"/>
      <c r="G183" s="605"/>
      <c r="H183" s="605"/>
      <c r="I183" s="567" t="str">
        <f t="shared" si="15"/>
        <v>No hay ejecución</v>
      </c>
      <c r="J183" s="568" t="str">
        <f t="shared" si="16"/>
        <v>NA</v>
      </c>
      <c r="K183" s="578"/>
      <c r="L183" s="581"/>
      <c r="M183" s="579"/>
      <c r="N183" s="572"/>
      <c r="O183" s="582"/>
      <c r="P183" s="581"/>
      <c r="Q183" s="579"/>
      <c r="R183" s="572"/>
      <c r="S183" s="582"/>
      <c r="T183" s="583"/>
      <c r="U183" s="579"/>
      <c r="V183" s="572"/>
      <c r="W183" s="582"/>
      <c r="X183" s="575"/>
      <c r="Y183" s="607"/>
      <c r="Z183" s="607"/>
      <c r="AA183" s="567" t="str">
        <f t="shared" si="17"/>
        <v>No hay ejecución</v>
      </c>
      <c r="AB183" s="568" t="str">
        <f t="shared" si="18"/>
        <v>NA</v>
      </c>
      <c r="AC183" s="575"/>
      <c r="AD183" s="575"/>
      <c r="AE183" s="607">
        <v>0</v>
      </c>
      <c r="AF183" s="567" t="str">
        <f t="shared" si="19"/>
        <v>No hay Programación</v>
      </c>
      <c r="AG183" s="568" t="str">
        <f t="shared" si="14"/>
        <v>De acuerdo con lo programado</v>
      </c>
      <c r="AH183" s="575"/>
      <c r="AI183" s="575"/>
      <c r="AJ183" s="575"/>
      <c r="AK183" s="576"/>
      <c r="AL183" s="576"/>
      <c r="AM183" s="575"/>
      <c r="AN183" s="575"/>
      <c r="AO183" s="575"/>
      <c r="AP183" s="575"/>
      <c r="AQ183" s="575"/>
    </row>
    <row r="184" spans="1:43" ht="35.25" customHeight="1" thickTop="1" thickBot="1">
      <c r="A184" s="563">
        <v>16.8</v>
      </c>
      <c r="B184" s="564"/>
      <c r="C184" s="564"/>
      <c r="D184" s="564"/>
      <c r="E184" s="564"/>
      <c r="F184" s="577"/>
      <c r="G184" s="605">
        <v>0</v>
      </c>
      <c r="H184" s="605">
        <v>0</v>
      </c>
      <c r="I184" s="567" t="str">
        <f t="shared" si="15"/>
        <v>No hay Programación</v>
      </c>
      <c r="J184" s="568" t="str">
        <f t="shared" si="16"/>
        <v>De acuerdo con lo programado</v>
      </c>
      <c r="K184" s="578"/>
      <c r="L184" s="581"/>
      <c r="M184" s="579"/>
      <c r="N184" s="572"/>
      <c r="O184" s="582"/>
      <c r="P184" s="581"/>
      <c r="Q184" s="579"/>
      <c r="R184" s="572"/>
      <c r="S184" s="582"/>
      <c r="T184" s="583"/>
      <c r="U184" s="579"/>
      <c r="V184" s="572"/>
      <c r="W184" s="582"/>
      <c r="X184" s="575"/>
      <c r="Y184" s="607">
        <v>0</v>
      </c>
      <c r="Z184" s="607">
        <v>0</v>
      </c>
      <c r="AA184" s="567" t="str">
        <f t="shared" si="17"/>
        <v>No hay Programación</v>
      </c>
      <c r="AB184" s="568" t="str">
        <f t="shared" si="18"/>
        <v>De acuerdo con lo programado</v>
      </c>
      <c r="AC184" s="575"/>
      <c r="AD184" s="575"/>
      <c r="AE184" s="607">
        <v>0</v>
      </c>
      <c r="AF184" s="567" t="str">
        <f t="shared" si="19"/>
        <v>No hay Programación</v>
      </c>
      <c r="AG184" s="568" t="str">
        <f t="shared" si="14"/>
        <v>De acuerdo con lo programado</v>
      </c>
      <c r="AH184" s="575"/>
      <c r="AI184" s="575"/>
      <c r="AJ184" s="575"/>
      <c r="AK184" s="576"/>
      <c r="AL184" s="576"/>
      <c r="AM184" s="575"/>
      <c r="AN184" s="575"/>
      <c r="AO184" s="575"/>
      <c r="AP184" s="575"/>
      <c r="AQ184" s="575"/>
    </row>
    <row r="185" spans="1:43" ht="35.25" customHeight="1" thickTop="1" thickBot="1">
      <c r="A185" s="563">
        <v>16.899999999999999</v>
      </c>
      <c r="B185" s="564"/>
      <c r="C185" s="564"/>
      <c r="D185" s="564"/>
      <c r="E185" s="564"/>
      <c r="F185" s="577"/>
      <c r="G185" s="605">
        <v>15</v>
      </c>
      <c r="H185" s="605">
        <v>15</v>
      </c>
      <c r="I185" s="567">
        <f t="shared" si="15"/>
        <v>1</v>
      </c>
      <c r="J185" s="568" t="str">
        <f t="shared" si="16"/>
        <v>De acuerdo con lo programado</v>
      </c>
      <c r="K185" s="578"/>
      <c r="L185" s="581"/>
      <c r="M185" s="579"/>
      <c r="N185" s="572"/>
      <c r="O185" s="582"/>
      <c r="P185" s="581"/>
      <c r="Q185" s="579"/>
      <c r="R185" s="572"/>
      <c r="S185" s="582"/>
      <c r="T185" s="583"/>
      <c r="U185" s="579"/>
      <c r="V185" s="572"/>
      <c r="W185" s="582"/>
      <c r="X185" s="575"/>
      <c r="Y185" s="607">
        <v>15</v>
      </c>
      <c r="Z185" s="607">
        <v>15</v>
      </c>
      <c r="AA185" s="567">
        <f t="shared" si="17"/>
        <v>1</v>
      </c>
      <c r="AB185" s="568" t="str">
        <f t="shared" si="18"/>
        <v>De acuerdo con lo programado</v>
      </c>
      <c r="AC185" s="575"/>
      <c r="AD185" s="575"/>
      <c r="AE185" s="607">
        <v>3</v>
      </c>
      <c r="AF185" s="567" t="str">
        <f t="shared" si="19"/>
        <v>No hay Programación</v>
      </c>
      <c r="AG185" s="568" t="str">
        <f t="shared" si="14"/>
        <v>De acuerdo con lo programado</v>
      </c>
      <c r="AH185" s="575"/>
      <c r="AI185" s="575"/>
      <c r="AJ185" s="575"/>
      <c r="AK185" s="576"/>
      <c r="AL185" s="576"/>
      <c r="AM185" s="575"/>
      <c r="AN185" s="575"/>
      <c r="AO185" s="575"/>
      <c r="AP185" s="575"/>
      <c r="AQ185" s="575"/>
    </row>
    <row r="186" spans="1:43" ht="35.25" customHeight="1" thickTop="1" thickBot="1">
      <c r="A186" s="563">
        <v>16.899999999999999</v>
      </c>
      <c r="B186" s="564"/>
      <c r="C186" s="564"/>
      <c r="D186" s="564"/>
      <c r="E186" s="564"/>
      <c r="F186" s="577"/>
      <c r="G186" s="605"/>
      <c r="H186" s="605"/>
      <c r="I186" s="567" t="str">
        <f t="shared" si="15"/>
        <v>No hay ejecución</v>
      </c>
      <c r="J186" s="568" t="str">
        <f t="shared" si="16"/>
        <v>NA</v>
      </c>
      <c r="K186" s="578"/>
      <c r="L186" s="581"/>
      <c r="M186" s="579"/>
      <c r="N186" s="572"/>
      <c r="O186" s="582"/>
      <c r="P186" s="581"/>
      <c r="Q186" s="579"/>
      <c r="R186" s="572"/>
      <c r="S186" s="582"/>
      <c r="T186" s="583"/>
      <c r="U186" s="579"/>
      <c r="V186" s="572"/>
      <c r="W186" s="582"/>
      <c r="X186" s="575"/>
      <c r="Y186" s="607"/>
      <c r="Z186" s="607"/>
      <c r="AA186" s="567" t="str">
        <f t="shared" si="17"/>
        <v>No hay ejecución</v>
      </c>
      <c r="AB186" s="568" t="str">
        <f t="shared" si="18"/>
        <v>NA</v>
      </c>
      <c r="AC186" s="575"/>
      <c r="AD186" s="575"/>
      <c r="AE186" s="607">
        <v>0</v>
      </c>
      <c r="AF186" s="567" t="str">
        <f t="shared" si="19"/>
        <v>No hay Programación</v>
      </c>
      <c r="AG186" s="568" t="str">
        <f t="shared" si="14"/>
        <v>De acuerdo con lo programado</v>
      </c>
      <c r="AH186" s="575"/>
      <c r="AI186" s="575"/>
      <c r="AJ186" s="575"/>
      <c r="AK186" s="576"/>
      <c r="AL186" s="576"/>
      <c r="AM186" s="575"/>
      <c r="AN186" s="575"/>
      <c r="AO186" s="575"/>
      <c r="AP186" s="575"/>
      <c r="AQ186" s="575"/>
    </row>
    <row r="187" spans="1:43" ht="35.25" customHeight="1" thickTop="1" thickBot="1">
      <c r="A187" s="563">
        <v>16.899999999999999</v>
      </c>
      <c r="B187" s="564"/>
      <c r="C187" s="564"/>
      <c r="D187" s="564"/>
      <c r="E187" s="564"/>
      <c r="F187" s="577"/>
      <c r="G187" s="605"/>
      <c r="H187" s="605"/>
      <c r="I187" s="567" t="str">
        <f t="shared" si="15"/>
        <v>No hay ejecución</v>
      </c>
      <c r="J187" s="568" t="str">
        <f t="shared" si="16"/>
        <v>NA</v>
      </c>
      <c r="K187" s="578"/>
      <c r="L187" s="581"/>
      <c r="M187" s="579"/>
      <c r="N187" s="572"/>
      <c r="O187" s="582"/>
      <c r="P187" s="581"/>
      <c r="Q187" s="579"/>
      <c r="R187" s="572"/>
      <c r="S187" s="582"/>
      <c r="T187" s="583"/>
      <c r="U187" s="579"/>
      <c r="V187" s="572"/>
      <c r="W187" s="582"/>
      <c r="X187" s="575"/>
      <c r="Y187" s="607"/>
      <c r="Z187" s="607"/>
      <c r="AA187" s="567" t="str">
        <f t="shared" si="17"/>
        <v>No hay ejecución</v>
      </c>
      <c r="AB187" s="568" t="str">
        <f t="shared" si="18"/>
        <v>NA</v>
      </c>
      <c r="AC187" s="575"/>
      <c r="AD187" s="575"/>
      <c r="AE187" s="607">
        <v>0</v>
      </c>
      <c r="AF187" s="567" t="str">
        <f t="shared" si="19"/>
        <v>No hay Programación</v>
      </c>
      <c r="AG187" s="568" t="str">
        <f t="shared" si="14"/>
        <v>De acuerdo con lo programado</v>
      </c>
      <c r="AH187" s="575"/>
      <c r="AI187" s="575"/>
      <c r="AJ187" s="575"/>
      <c r="AK187" s="576"/>
      <c r="AL187" s="576"/>
      <c r="AM187" s="575"/>
      <c r="AN187" s="575"/>
      <c r="AO187" s="575"/>
      <c r="AP187" s="575"/>
      <c r="AQ187" s="575"/>
    </row>
    <row r="188" spans="1:43" ht="35.25" customHeight="1" thickTop="1" thickBot="1">
      <c r="A188" s="563">
        <v>16.899999999999999</v>
      </c>
      <c r="B188" s="564"/>
      <c r="C188" s="564"/>
      <c r="D188" s="564"/>
      <c r="E188" s="564"/>
      <c r="F188" s="577"/>
      <c r="G188" s="605"/>
      <c r="H188" s="605"/>
      <c r="I188" s="567" t="str">
        <f t="shared" si="15"/>
        <v>No hay ejecución</v>
      </c>
      <c r="J188" s="568" t="str">
        <f t="shared" si="16"/>
        <v>NA</v>
      </c>
      <c r="K188" s="578"/>
      <c r="L188" s="581"/>
      <c r="M188" s="579"/>
      <c r="N188" s="572"/>
      <c r="O188" s="582"/>
      <c r="P188" s="581"/>
      <c r="Q188" s="579"/>
      <c r="R188" s="572"/>
      <c r="S188" s="582"/>
      <c r="T188" s="583"/>
      <c r="U188" s="579"/>
      <c r="V188" s="572"/>
      <c r="W188" s="582"/>
      <c r="X188" s="575"/>
      <c r="Y188" s="607"/>
      <c r="Z188" s="607"/>
      <c r="AA188" s="567" t="str">
        <f t="shared" si="17"/>
        <v>No hay ejecución</v>
      </c>
      <c r="AB188" s="568" t="str">
        <f t="shared" si="18"/>
        <v>NA</v>
      </c>
      <c r="AC188" s="575"/>
      <c r="AD188" s="575"/>
      <c r="AE188" s="607">
        <v>0</v>
      </c>
      <c r="AF188" s="567" t="str">
        <f t="shared" si="19"/>
        <v>No hay Programación</v>
      </c>
      <c r="AG188" s="568" t="str">
        <f t="shared" si="14"/>
        <v>De acuerdo con lo programado</v>
      </c>
      <c r="AH188" s="575"/>
      <c r="AI188" s="575"/>
      <c r="AJ188" s="575"/>
      <c r="AK188" s="576"/>
      <c r="AL188" s="576"/>
      <c r="AM188" s="575"/>
      <c r="AN188" s="575"/>
      <c r="AO188" s="575"/>
      <c r="AP188" s="575"/>
      <c r="AQ188" s="575"/>
    </row>
    <row r="189" spans="1:43" ht="35.25" customHeight="1" thickTop="1" thickBot="1">
      <c r="A189" s="563">
        <v>16.899999999999999</v>
      </c>
      <c r="B189" s="564"/>
      <c r="C189" s="564"/>
      <c r="D189" s="564"/>
      <c r="E189" s="564"/>
      <c r="F189" s="577"/>
      <c r="G189" s="605"/>
      <c r="H189" s="605"/>
      <c r="I189" s="567" t="str">
        <f t="shared" si="15"/>
        <v>No hay ejecución</v>
      </c>
      <c r="J189" s="568" t="str">
        <f t="shared" si="16"/>
        <v>NA</v>
      </c>
      <c r="K189" s="578"/>
      <c r="L189" s="581"/>
      <c r="M189" s="579"/>
      <c r="N189" s="572"/>
      <c r="O189" s="582"/>
      <c r="P189" s="581"/>
      <c r="Q189" s="579"/>
      <c r="R189" s="572"/>
      <c r="S189" s="582"/>
      <c r="T189" s="583"/>
      <c r="U189" s="579"/>
      <c r="V189" s="572"/>
      <c r="W189" s="582"/>
      <c r="X189" s="575"/>
      <c r="Y189" s="607"/>
      <c r="Z189" s="607"/>
      <c r="AA189" s="567" t="str">
        <f t="shared" si="17"/>
        <v>No hay ejecución</v>
      </c>
      <c r="AB189" s="568" t="str">
        <f t="shared" si="18"/>
        <v>NA</v>
      </c>
      <c r="AC189" s="575"/>
      <c r="AD189" s="575"/>
      <c r="AE189" s="607">
        <v>0</v>
      </c>
      <c r="AF189" s="567" t="str">
        <f t="shared" si="19"/>
        <v>No hay Programación</v>
      </c>
      <c r="AG189" s="568" t="str">
        <f t="shared" si="14"/>
        <v>De acuerdo con lo programado</v>
      </c>
      <c r="AH189" s="575"/>
      <c r="AI189" s="575"/>
      <c r="AJ189" s="575"/>
      <c r="AK189" s="576"/>
      <c r="AL189" s="576"/>
      <c r="AM189" s="575"/>
      <c r="AN189" s="575"/>
      <c r="AO189" s="575"/>
      <c r="AP189" s="575"/>
      <c r="AQ189" s="575"/>
    </row>
    <row r="190" spans="1:43" ht="35.25" customHeight="1" thickTop="1" thickBot="1">
      <c r="A190" s="563">
        <v>16.899999999999999</v>
      </c>
      <c r="B190" s="564"/>
      <c r="C190" s="564"/>
      <c r="D190" s="564"/>
      <c r="E190" s="564"/>
      <c r="F190" s="577"/>
      <c r="G190" s="605"/>
      <c r="H190" s="605"/>
      <c r="I190" s="567" t="str">
        <f t="shared" si="15"/>
        <v>No hay ejecución</v>
      </c>
      <c r="J190" s="568" t="str">
        <f t="shared" si="16"/>
        <v>NA</v>
      </c>
      <c r="K190" s="578"/>
      <c r="L190" s="581"/>
      <c r="M190" s="579"/>
      <c r="N190" s="572"/>
      <c r="O190" s="582"/>
      <c r="P190" s="581"/>
      <c r="Q190" s="579"/>
      <c r="R190" s="572"/>
      <c r="S190" s="582"/>
      <c r="T190" s="583"/>
      <c r="U190" s="579"/>
      <c r="V190" s="572"/>
      <c r="W190" s="582"/>
      <c r="X190" s="575"/>
      <c r="Y190" s="607"/>
      <c r="Z190" s="607"/>
      <c r="AA190" s="567" t="str">
        <f t="shared" si="17"/>
        <v>No hay ejecución</v>
      </c>
      <c r="AB190" s="568" t="str">
        <f t="shared" si="18"/>
        <v>NA</v>
      </c>
      <c r="AC190" s="575"/>
      <c r="AD190" s="575"/>
      <c r="AE190" s="607">
        <v>0</v>
      </c>
      <c r="AF190" s="567" t="str">
        <f t="shared" si="19"/>
        <v>No hay Programación</v>
      </c>
      <c r="AG190" s="568" t="str">
        <f t="shared" si="14"/>
        <v>De acuerdo con lo programado</v>
      </c>
      <c r="AH190" s="575"/>
      <c r="AI190" s="575"/>
      <c r="AJ190" s="575"/>
      <c r="AK190" s="576"/>
      <c r="AL190" s="576"/>
      <c r="AM190" s="575"/>
      <c r="AN190" s="575"/>
      <c r="AO190" s="575"/>
      <c r="AP190" s="575"/>
      <c r="AQ190" s="575"/>
    </row>
    <row r="191" spans="1:43" ht="35.25" customHeight="1" thickTop="1" thickBot="1">
      <c r="A191" s="593">
        <v>16.100000000000001</v>
      </c>
      <c r="B191" s="564"/>
      <c r="C191" s="564"/>
      <c r="D191" s="564"/>
      <c r="E191" s="564"/>
      <c r="F191" s="577"/>
      <c r="G191" s="605">
        <v>1</v>
      </c>
      <c r="H191" s="605">
        <v>1</v>
      </c>
      <c r="I191" s="567">
        <f t="shared" si="15"/>
        <v>1</v>
      </c>
      <c r="J191" s="568" t="str">
        <f t="shared" si="16"/>
        <v>De acuerdo con lo programado</v>
      </c>
      <c r="K191" s="578"/>
      <c r="L191" s="581"/>
      <c r="M191" s="579"/>
      <c r="N191" s="572"/>
      <c r="O191" s="582"/>
      <c r="P191" s="581"/>
      <c r="Q191" s="579"/>
      <c r="R191" s="572"/>
      <c r="S191" s="582"/>
      <c r="T191" s="583"/>
      <c r="U191" s="579"/>
      <c r="V191" s="572"/>
      <c r="W191" s="582"/>
      <c r="X191" s="575"/>
      <c r="Y191" s="607">
        <v>1</v>
      </c>
      <c r="Z191" s="607">
        <v>1</v>
      </c>
      <c r="AA191" s="567">
        <f t="shared" si="17"/>
        <v>1</v>
      </c>
      <c r="AB191" s="568" t="str">
        <f t="shared" si="18"/>
        <v>De acuerdo con lo programado</v>
      </c>
      <c r="AC191" s="575"/>
      <c r="AD191" s="575"/>
      <c r="AE191" s="607">
        <v>1</v>
      </c>
      <c r="AF191" s="567" t="str">
        <f t="shared" si="19"/>
        <v>No hay Programación</v>
      </c>
      <c r="AG191" s="568" t="str">
        <f t="shared" si="14"/>
        <v>De acuerdo con lo programado</v>
      </c>
      <c r="AH191" s="575"/>
      <c r="AI191" s="575"/>
      <c r="AJ191" s="575"/>
      <c r="AK191" s="576"/>
      <c r="AL191" s="576"/>
      <c r="AM191" s="575"/>
      <c r="AN191" s="575"/>
      <c r="AO191" s="575"/>
      <c r="AP191" s="575"/>
      <c r="AQ191" s="575"/>
    </row>
    <row r="192" spans="1:43" ht="35.25" customHeight="1" thickTop="1" thickBot="1">
      <c r="A192" s="593">
        <v>16.100000000000001</v>
      </c>
      <c r="B192" s="564"/>
      <c r="C192" s="564"/>
      <c r="D192" s="564"/>
      <c r="E192" s="564"/>
      <c r="F192" s="577"/>
      <c r="G192" s="605"/>
      <c r="H192" s="605"/>
      <c r="I192" s="567" t="str">
        <f t="shared" si="15"/>
        <v>No hay ejecución</v>
      </c>
      <c r="J192" s="568" t="str">
        <f t="shared" si="16"/>
        <v>NA</v>
      </c>
      <c r="K192" s="578"/>
      <c r="L192" s="581"/>
      <c r="M192" s="579"/>
      <c r="N192" s="572"/>
      <c r="O192" s="582"/>
      <c r="P192" s="581"/>
      <c r="Q192" s="579"/>
      <c r="R192" s="572"/>
      <c r="S192" s="582"/>
      <c r="T192" s="583"/>
      <c r="U192" s="579"/>
      <c r="V192" s="572"/>
      <c r="W192" s="582"/>
      <c r="X192" s="575"/>
      <c r="Y192" s="607"/>
      <c r="Z192" s="607"/>
      <c r="AA192" s="567" t="str">
        <f t="shared" si="17"/>
        <v>No hay ejecución</v>
      </c>
      <c r="AB192" s="568" t="str">
        <f t="shared" si="18"/>
        <v>NA</v>
      </c>
      <c r="AC192" s="575"/>
      <c r="AD192" s="575"/>
      <c r="AE192" s="607">
        <v>0</v>
      </c>
      <c r="AF192" s="567" t="str">
        <f t="shared" si="19"/>
        <v>No hay Programación</v>
      </c>
      <c r="AG192" s="568" t="str">
        <f t="shared" si="14"/>
        <v>De acuerdo con lo programado</v>
      </c>
      <c r="AH192" s="575"/>
      <c r="AI192" s="575"/>
      <c r="AJ192" s="575"/>
      <c r="AK192" s="576"/>
      <c r="AL192" s="576"/>
      <c r="AM192" s="575"/>
      <c r="AN192" s="575"/>
      <c r="AO192" s="575"/>
      <c r="AP192" s="575"/>
      <c r="AQ192" s="575"/>
    </row>
    <row r="193" spans="1:43" ht="35.25" customHeight="1" thickTop="1" thickBot="1">
      <c r="A193" s="593">
        <v>16.100000000000001</v>
      </c>
      <c r="B193" s="564"/>
      <c r="C193" s="564"/>
      <c r="D193" s="564"/>
      <c r="E193" s="564"/>
      <c r="F193" s="577"/>
      <c r="G193" s="605"/>
      <c r="H193" s="605"/>
      <c r="I193" s="567" t="str">
        <f t="shared" si="15"/>
        <v>No hay ejecución</v>
      </c>
      <c r="J193" s="568" t="str">
        <f t="shared" si="16"/>
        <v>NA</v>
      </c>
      <c r="K193" s="578"/>
      <c r="L193" s="581"/>
      <c r="M193" s="579"/>
      <c r="N193" s="572"/>
      <c r="O193" s="582"/>
      <c r="P193" s="581"/>
      <c r="Q193" s="579"/>
      <c r="R193" s="572"/>
      <c r="S193" s="582"/>
      <c r="T193" s="583"/>
      <c r="U193" s="579"/>
      <c r="V193" s="572"/>
      <c r="W193" s="582"/>
      <c r="X193" s="575"/>
      <c r="Y193" s="607"/>
      <c r="Z193" s="607"/>
      <c r="AA193" s="567" t="str">
        <f t="shared" si="17"/>
        <v>No hay ejecución</v>
      </c>
      <c r="AB193" s="568" t="str">
        <f t="shared" si="18"/>
        <v>NA</v>
      </c>
      <c r="AC193" s="575"/>
      <c r="AD193" s="575"/>
      <c r="AE193" s="607">
        <v>0</v>
      </c>
      <c r="AF193" s="567" t="str">
        <f t="shared" si="19"/>
        <v>No hay Programación</v>
      </c>
      <c r="AG193" s="568" t="str">
        <f t="shared" si="14"/>
        <v>De acuerdo con lo programado</v>
      </c>
      <c r="AH193" s="575"/>
      <c r="AI193" s="575"/>
      <c r="AJ193" s="575"/>
      <c r="AK193" s="576"/>
      <c r="AL193" s="576"/>
      <c r="AM193" s="575"/>
      <c r="AN193" s="575"/>
      <c r="AO193" s="575"/>
      <c r="AP193" s="575"/>
      <c r="AQ193" s="575"/>
    </row>
    <row r="194" spans="1:43" ht="35.25" customHeight="1" thickTop="1" thickBot="1">
      <c r="A194" s="593">
        <v>16.100000000000001</v>
      </c>
      <c r="B194" s="564"/>
      <c r="C194" s="564"/>
      <c r="D194" s="564"/>
      <c r="E194" s="564"/>
      <c r="F194" s="577"/>
      <c r="G194" s="605"/>
      <c r="H194" s="605"/>
      <c r="I194" s="567" t="str">
        <f t="shared" si="15"/>
        <v>No hay ejecución</v>
      </c>
      <c r="J194" s="568" t="str">
        <f t="shared" si="16"/>
        <v>NA</v>
      </c>
      <c r="K194" s="578"/>
      <c r="L194" s="581"/>
      <c r="M194" s="579"/>
      <c r="N194" s="572"/>
      <c r="O194" s="582"/>
      <c r="P194" s="581"/>
      <c r="Q194" s="579"/>
      <c r="R194" s="572"/>
      <c r="S194" s="582"/>
      <c r="T194" s="583"/>
      <c r="U194" s="579"/>
      <c r="V194" s="572"/>
      <c r="W194" s="582"/>
      <c r="X194" s="575"/>
      <c r="Y194" s="607"/>
      <c r="Z194" s="607"/>
      <c r="AA194" s="567" t="str">
        <f t="shared" si="17"/>
        <v>No hay ejecución</v>
      </c>
      <c r="AB194" s="568" t="str">
        <f t="shared" si="18"/>
        <v>NA</v>
      </c>
      <c r="AC194" s="575"/>
      <c r="AD194" s="575"/>
      <c r="AE194" s="607">
        <v>0</v>
      </c>
      <c r="AF194" s="567" t="str">
        <f t="shared" si="19"/>
        <v>No hay Programación</v>
      </c>
      <c r="AG194" s="568" t="str">
        <f t="shared" si="14"/>
        <v>De acuerdo con lo programado</v>
      </c>
      <c r="AH194" s="575"/>
      <c r="AI194" s="575"/>
      <c r="AJ194" s="575"/>
      <c r="AK194" s="576"/>
      <c r="AL194" s="576"/>
      <c r="AM194" s="575"/>
      <c r="AN194" s="575"/>
      <c r="AO194" s="575"/>
      <c r="AP194" s="575"/>
      <c r="AQ194" s="575"/>
    </row>
    <row r="195" spans="1:43" ht="35.25" customHeight="1" thickTop="1" thickBot="1">
      <c r="A195" s="593">
        <v>16.100000000000001</v>
      </c>
      <c r="B195" s="564"/>
      <c r="C195" s="564"/>
      <c r="D195" s="564"/>
      <c r="E195" s="564"/>
      <c r="F195" s="577"/>
      <c r="G195" s="605"/>
      <c r="H195" s="605"/>
      <c r="I195" s="567" t="str">
        <f t="shared" si="15"/>
        <v>No hay ejecución</v>
      </c>
      <c r="J195" s="568" t="str">
        <f t="shared" si="16"/>
        <v>NA</v>
      </c>
      <c r="K195" s="578"/>
      <c r="L195" s="581"/>
      <c r="M195" s="579"/>
      <c r="N195" s="572"/>
      <c r="O195" s="582"/>
      <c r="P195" s="581"/>
      <c r="Q195" s="579"/>
      <c r="R195" s="572"/>
      <c r="S195" s="582"/>
      <c r="T195" s="583"/>
      <c r="U195" s="579"/>
      <c r="V195" s="572"/>
      <c r="W195" s="582"/>
      <c r="X195" s="575"/>
      <c r="Y195" s="607"/>
      <c r="Z195" s="607"/>
      <c r="AA195" s="567" t="str">
        <f t="shared" si="17"/>
        <v>No hay ejecución</v>
      </c>
      <c r="AB195" s="568" t="str">
        <f t="shared" si="18"/>
        <v>NA</v>
      </c>
      <c r="AC195" s="575"/>
      <c r="AD195" s="575"/>
      <c r="AE195" s="607">
        <v>0</v>
      </c>
      <c r="AF195" s="567" t="str">
        <f t="shared" si="19"/>
        <v>No hay Programación</v>
      </c>
      <c r="AG195" s="568" t="str">
        <f t="shared" si="14"/>
        <v>De acuerdo con lo programado</v>
      </c>
      <c r="AH195" s="575"/>
      <c r="AI195" s="575"/>
      <c r="AJ195" s="575"/>
      <c r="AK195" s="576"/>
      <c r="AL195" s="576"/>
      <c r="AM195" s="575"/>
      <c r="AN195" s="575"/>
      <c r="AO195" s="575"/>
      <c r="AP195" s="575"/>
      <c r="AQ195" s="575"/>
    </row>
    <row r="196" spans="1:43" ht="35.25" customHeight="1" thickTop="1" thickBot="1">
      <c r="A196" s="593">
        <v>16.100000000000001</v>
      </c>
      <c r="B196" s="564"/>
      <c r="C196" s="564"/>
      <c r="D196" s="564"/>
      <c r="E196" s="564"/>
      <c r="F196" s="577"/>
      <c r="G196" s="605"/>
      <c r="H196" s="605"/>
      <c r="I196" s="567" t="str">
        <f t="shared" si="15"/>
        <v>No hay ejecución</v>
      </c>
      <c r="J196" s="568" t="str">
        <f t="shared" si="16"/>
        <v>NA</v>
      </c>
      <c r="K196" s="578"/>
      <c r="L196" s="581"/>
      <c r="M196" s="579"/>
      <c r="N196" s="572"/>
      <c r="O196" s="582"/>
      <c r="P196" s="581"/>
      <c r="Q196" s="579"/>
      <c r="R196" s="572"/>
      <c r="S196" s="582"/>
      <c r="T196" s="583"/>
      <c r="U196" s="579"/>
      <c r="V196" s="572"/>
      <c r="W196" s="582"/>
      <c r="X196" s="575"/>
      <c r="Y196" s="607"/>
      <c r="Z196" s="607"/>
      <c r="AA196" s="567" t="str">
        <f t="shared" si="17"/>
        <v>No hay ejecución</v>
      </c>
      <c r="AB196" s="568" t="str">
        <f t="shared" si="18"/>
        <v>NA</v>
      </c>
      <c r="AC196" s="575"/>
      <c r="AD196" s="575"/>
      <c r="AE196" s="607">
        <v>0</v>
      </c>
      <c r="AF196" s="567" t="str">
        <f t="shared" si="19"/>
        <v>No hay Programación</v>
      </c>
      <c r="AG196" s="568" t="str">
        <f t="shared" si="14"/>
        <v>De acuerdo con lo programado</v>
      </c>
      <c r="AH196" s="575"/>
      <c r="AI196" s="575"/>
      <c r="AJ196" s="575"/>
      <c r="AK196" s="576"/>
      <c r="AL196" s="576"/>
      <c r="AM196" s="575"/>
      <c r="AN196" s="575"/>
      <c r="AO196" s="575"/>
      <c r="AP196" s="575"/>
      <c r="AQ196" s="575"/>
    </row>
    <row r="197" spans="1:43" ht="35.25" customHeight="1" thickTop="1" thickBot="1">
      <c r="A197" s="593">
        <v>16.100000000000001</v>
      </c>
      <c r="B197" s="564"/>
      <c r="C197" s="564"/>
      <c r="D197" s="564"/>
      <c r="E197" s="564"/>
      <c r="F197" s="577"/>
      <c r="G197" s="605"/>
      <c r="H197" s="605"/>
      <c r="I197" s="567" t="str">
        <f t="shared" si="15"/>
        <v>No hay ejecución</v>
      </c>
      <c r="J197" s="568" t="str">
        <f t="shared" si="16"/>
        <v>NA</v>
      </c>
      <c r="K197" s="578"/>
      <c r="L197" s="581"/>
      <c r="M197" s="579"/>
      <c r="N197" s="572"/>
      <c r="O197" s="582"/>
      <c r="P197" s="581"/>
      <c r="Q197" s="579"/>
      <c r="R197" s="572"/>
      <c r="S197" s="582"/>
      <c r="T197" s="583"/>
      <c r="U197" s="579"/>
      <c r="V197" s="572"/>
      <c r="W197" s="582"/>
      <c r="X197" s="575"/>
      <c r="Y197" s="607"/>
      <c r="Z197" s="607"/>
      <c r="AA197" s="567" t="str">
        <f t="shared" si="17"/>
        <v>No hay ejecución</v>
      </c>
      <c r="AB197" s="568" t="str">
        <f t="shared" si="18"/>
        <v>NA</v>
      </c>
      <c r="AC197" s="575"/>
      <c r="AD197" s="575"/>
      <c r="AE197" s="607">
        <v>0</v>
      </c>
      <c r="AF197" s="567" t="str">
        <f t="shared" si="19"/>
        <v>No hay Programación</v>
      </c>
      <c r="AG197" s="568" t="str">
        <f t="shared" si="14"/>
        <v>De acuerdo con lo programado</v>
      </c>
      <c r="AH197" s="575"/>
      <c r="AI197" s="575"/>
      <c r="AJ197" s="575"/>
      <c r="AK197" s="576"/>
      <c r="AL197" s="576"/>
      <c r="AM197" s="575"/>
      <c r="AN197" s="575"/>
      <c r="AO197" s="575"/>
      <c r="AP197" s="575"/>
      <c r="AQ197" s="575"/>
    </row>
    <row r="198" spans="1:43" ht="35.25" customHeight="1" thickTop="1" thickBot="1">
      <c r="A198" s="593">
        <v>16.100000000000001</v>
      </c>
      <c r="B198" s="564"/>
      <c r="C198" s="564"/>
      <c r="D198" s="564"/>
      <c r="E198" s="564"/>
      <c r="F198" s="577"/>
      <c r="G198" s="605"/>
      <c r="H198" s="605"/>
      <c r="I198" s="567" t="str">
        <f t="shared" si="15"/>
        <v>No hay ejecución</v>
      </c>
      <c r="J198" s="568" t="str">
        <f t="shared" si="16"/>
        <v>NA</v>
      </c>
      <c r="K198" s="578"/>
      <c r="L198" s="581"/>
      <c r="M198" s="579"/>
      <c r="N198" s="572"/>
      <c r="O198" s="582"/>
      <c r="P198" s="581"/>
      <c r="Q198" s="579"/>
      <c r="R198" s="572"/>
      <c r="S198" s="582"/>
      <c r="T198" s="583"/>
      <c r="U198" s="579"/>
      <c r="V198" s="572"/>
      <c r="W198" s="582"/>
      <c r="X198" s="575"/>
      <c r="Y198" s="607"/>
      <c r="Z198" s="607"/>
      <c r="AA198" s="567" t="str">
        <f t="shared" si="17"/>
        <v>No hay ejecución</v>
      </c>
      <c r="AB198" s="568" t="str">
        <f t="shared" si="18"/>
        <v>NA</v>
      </c>
      <c r="AC198" s="575"/>
      <c r="AD198" s="575"/>
      <c r="AE198" s="607">
        <v>0</v>
      </c>
      <c r="AF198" s="567" t="str">
        <f t="shared" si="19"/>
        <v>No hay Programación</v>
      </c>
      <c r="AG198" s="568" t="str">
        <f t="shared" si="14"/>
        <v>De acuerdo con lo programado</v>
      </c>
      <c r="AH198" s="575"/>
      <c r="AI198" s="575"/>
      <c r="AJ198" s="575"/>
      <c r="AK198" s="576"/>
      <c r="AL198" s="576"/>
      <c r="AM198" s="575"/>
      <c r="AN198" s="575"/>
      <c r="AO198" s="575"/>
      <c r="AP198" s="575"/>
      <c r="AQ198" s="575"/>
    </row>
    <row r="199" spans="1:43" ht="35.25" customHeight="1" thickTop="1" thickBot="1">
      <c r="A199" s="563">
        <v>16.11</v>
      </c>
      <c r="B199" s="564"/>
      <c r="C199" s="564"/>
      <c r="D199" s="564"/>
      <c r="E199" s="564"/>
      <c r="F199" s="577"/>
      <c r="G199" s="605">
        <v>27</v>
      </c>
      <c r="H199" s="605">
        <v>27</v>
      </c>
      <c r="I199" s="567">
        <f t="shared" si="15"/>
        <v>1</v>
      </c>
      <c r="J199" s="568" t="str">
        <f t="shared" si="16"/>
        <v>De acuerdo con lo programado</v>
      </c>
      <c r="K199" s="578"/>
      <c r="L199" s="581"/>
      <c r="M199" s="579"/>
      <c r="N199" s="572"/>
      <c r="O199" s="582"/>
      <c r="P199" s="581"/>
      <c r="Q199" s="579"/>
      <c r="R199" s="572"/>
      <c r="S199" s="582"/>
      <c r="T199" s="583"/>
      <c r="U199" s="579"/>
      <c r="V199" s="572"/>
      <c r="W199" s="582"/>
      <c r="X199" s="575"/>
      <c r="Y199" s="607">
        <v>27</v>
      </c>
      <c r="Z199" s="607">
        <v>27</v>
      </c>
      <c r="AA199" s="567">
        <f t="shared" si="17"/>
        <v>1</v>
      </c>
      <c r="AB199" s="568" t="str">
        <f t="shared" si="18"/>
        <v>De acuerdo con lo programado</v>
      </c>
      <c r="AC199" s="575"/>
      <c r="AD199" s="575"/>
      <c r="AE199" s="607">
        <v>0</v>
      </c>
      <c r="AF199" s="567" t="str">
        <f t="shared" si="19"/>
        <v>No hay Programación</v>
      </c>
      <c r="AG199" s="568" t="str">
        <f t="shared" si="14"/>
        <v>De acuerdo con lo programado</v>
      </c>
      <c r="AH199" s="575"/>
      <c r="AI199" s="575"/>
      <c r="AJ199" s="575"/>
      <c r="AK199" s="576"/>
      <c r="AL199" s="576"/>
      <c r="AM199" s="575"/>
      <c r="AN199" s="575"/>
      <c r="AO199" s="575"/>
      <c r="AP199" s="575"/>
      <c r="AQ199" s="575"/>
    </row>
    <row r="200" spans="1:43" ht="35.25" customHeight="1" thickTop="1" thickBot="1">
      <c r="A200" s="563">
        <v>16.11</v>
      </c>
      <c r="B200" s="564"/>
      <c r="C200" s="564"/>
      <c r="D200" s="564"/>
      <c r="E200" s="564"/>
      <c r="F200" s="577"/>
      <c r="G200" s="605"/>
      <c r="H200" s="605"/>
      <c r="I200" s="567" t="str">
        <f t="shared" si="15"/>
        <v>No hay ejecución</v>
      </c>
      <c r="J200" s="568" t="str">
        <f t="shared" si="16"/>
        <v>NA</v>
      </c>
      <c r="K200" s="578"/>
      <c r="L200" s="581"/>
      <c r="M200" s="579"/>
      <c r="N200" s="572"/>
      <c r="O200" s="582"/>
      <c r="P200" s="581"/>
      <c r="Q200" s="579"/>
      <c r="R200" s="572"/>
      <c r="S200" s="582"/>
      <c r="T200" s="583"/>
      <c r="U200" s="579"/>
      <c r="V200" s="572"/>
      <c r="W200" s="582"/>
      <c r="X200" s="575"/>
      <c r="Y200" s="607"/>
      <c r="Z200" s="607"/>
      <c r="AA200" s="567" t="str">
        <f t="shared" si="17"/>
        <v>No hay ejecución</v>
      </c>
      <c r="AB200" s="568" t="str">
        <f t="shared" si="18"/>
        <v>NA</v>
      </c>
      <c r="AC200" s="575"/>
      <c r="AD200" s="575"/>
      <c r="AE200" s="607">
        <v>0</v>
      </c>
      <c r="AF200" s="567" t="str">
        <f t="shared" si="19"/>
        <v>No hay Programación</v>
      </c>
      <c r="AG200" s="568" t="str">
        <f t="shared" si="14"/>
        <v>De acuerdo con lo programado</v>
      </c>
      <c r="AH200" s="575"/>
      <c r="AI200" s="575"/>
      <c r="AJ200" s="575"/>
      <c r="AK200" s="576"/>
      <c r="AL200" s="576"/>
      <c r="AM200" s="575"/>
      <c r="AN200" s="575"/>
      <c r="AO200" s="575"/>
      <c r="AP200" s="575"/>
      <c r="AQ200" s="575"/>
    </row>
    <row r="201" spans="1:43" ht="35.25" customHeight="1" thickTop="1" thickBot="1">
      <c r="A201" s="563">
        <v>16.11</v>
      </c>
      <c r="B201" s="564"/>
      <c r="C201" s="564"/>
      <c r="D201" s="564"/>
      <c r="E201" s="564"/>
      <c r="F201" s="577"/>
      <c r="G201" s="605"/>
      <c r="H201" s="605"/>
      <c r="I201" s="567" t="str">
        <f t="shared" si="15"/>
        <v>No hay ejecución</v>
      </c>
      <c r="J201" s="568" t="str">
        <f t="shared" si="16"/>
        <v>NA</v>
      </c>
      <c r="K201" s="578"/>
      <c r="L201" s="581"/>
      <c r="M201" s="579"/>
      <c r="N201" s="572"/>
      <c r="O201" s="582"/>
      <c r="P201" s="581"/>
      <c r="Q201" s="579"/>
      <c r="R201" s="572"/>
      <c r="S201" s="582"/>
      <c r="T201" s="583"/>
      <c r="U201" s="579"/>
      <c r="V201" s="572"/>
      <c r="W201" s="582"/>
      <c r="X201" s="575"/>
      <c r="Y201" s="607"/>
      <c r="Z201" s="607"/>
      <c r="AA201" s="567" t="str">
        <f t="shared" si="17"/>
        <v>No hay ejecución</v>
      </c>
      <c r="AB201" s="568" t="str">
        <f t="shared" si="18"/>
        <v>NA</v>
      </c>
      <c r="AC201" s="575"/>
      <c r="AD201" s="575"/>
      <c r="AE201" s="607">
        <v>0</v>
      </c>
      <c r="AF201" s="567" t="str">
        <f t="shared" si="19"/>
        <v>No hay Programación</v>
      </c>
      <c r="AG201" s="568" t="str">
        <f t="shared" si="14"/>
        <v>De acuerdo con lo programado</v>
      </c>
      <c r="AH201" s="575"/>
      <c r="AI201" s="575"/>
      <c r="AJ201" s="575"/>
      <c r="AK201" s="576"/>
      <c r="AL201" s="576"/>
      <c r="AM201" s="575"/>
      <c r="AN201" s="575"/>
      <c r="AO201" s="575"/>
      <c r="AP201" s="575"/>
      <c r="AQ201" s="575"/>
    </row>
    <row r="202" spans="1:43" ht="35.25" customHeight="1" thickTop="1" thickBot="1">
      <c r="A202" s="563">
        <v>16.11</v>
      </c>
      <c r="B202" s="564"/>
      <c r="C202" s="564"/>
      <c r="D202" s="564"/>
      <c r="E202" s="564"/>
      <c r="F202" s="577"/>
      <c r="G202" s="605"/>
      <c r="H202" s="605"/>
      <c r="I202" s="567" t="str">
        <f t="shared" si="15"/>
        <v>No hay ejecución</v>
      </c>
      <c r="J202" s="568" t="str">
        <f t="shared" si="16"/>
        <v>NA</v>
      </c>
      <c r="K202" s="578"/>
      <c r="L202" s="581"/>
      <c r="M202" s="579"/>
      <c r="N202" s="572"/>
      <c r="O202" s="582"/>
      <c r="P202" s="581"/>
      <c r="Q202" s="579"/>
      <c r="R202" s="572"/>
      <c r="S202" s="582"/>
      <c r="T202" s="583"/>
      <c r="U202" s="579"/>
      <c r="V202" s="572"/>
      <c r="W202" s="582"/>
      <c r="X202" s="575"/>
      <c r="Y202" s="607"/>
      <c r="Z202" s="607"/>
      <c r="AA202" s="567" t="str">
        <f t="shared" si="17"/>
        <v>No hay ejecución</v>
      </c>
      <c r="AB202" s="568" t="str">
        <f t="shared" si="18"/>
        <v>NA</v>
      </c>
      <c r="AC202" s="575"/>
      <c r="AD202" s="575"/>
      <c r="AE202" s="607">
        <v>0</v>
      </c>
      <c r="AF202" s="567" t="str">
        <f t="shared" si="19"/>
        <v>No hay Programación</v>
      </c>
      <c r="AG202" s="568" t="str">
        <f t="shared" si="14"/>
        <v>De acuerdo con lo programado</v>
      </c>
      <c r="AH202" s="575"/>
      <c r="AI202" s="575"/>
      <c r="AJ202" s="575"/>
      <c r="AK202" s="576"/>
      <c r="AL202" s="576"/>
      <c r="AM202" s="575"/>
      <c r="AN202" s="575"/>
      <c r="AO202" s="575"/>
      <c r="AP202" s="575"/>
      <c r="AQ202" s="575"/>
    </row>
    <row r="203" spans="1:43" ht="35.25" customHeight="1" thickTop="1" thickBot="1">
      <c r="A203" s="563">
        <v>16.11</v>
      </c>
      <c r="B203" s="564"/>
      <c r="C203" s="564"/>
      <c r="D203" s="564"/>
      <c r="E203" s="564"/>
      <c r="F203" s="577"/>
      <c r="G203" s="605"/>
      <c r="H203" s="605"/>
      <c r="I203" s="567" t="str">
        <f t="shared" si="15"/>
        <v>No hay ejecución</v>
      </c>
      <c r="J203" s="568" t="str">
        <f t="shared" si="16"/>
        <v>NA</v>
      </c>
      <c r="K203" s="578"/>
      <c r="L203" s="581"/>
      <c r="M203" s="579"/>
      <c r="N203" s="572"/>
      <c r="O203" s="582"/>
      <c r="P203" s="581"/>
      <c r="Q203" s="579"/>
      <c r="R203" s="572"/>
      <c r="S203" s="582"/>
      <c r="T203" s="583"/>
      <c r="U203" s="579"/>
      <c r="V203" s="572"/>
      <c r="W203" s="582"/>
      <c r="X203" s="575"/>
      <c r="Y203" s="607"/>
      <c r="Z203" s="607"/>
      <c r="AA203" s="567" t="str">
        <f t="shared" si="17"/>
        <v>No hay ejecución</v>
      </c>
      <c r="AB203" s="568" t="str">
        <f t="shared" si="18"/>
        <v>NA</v>
      </c>
      <c r="AC203" s="575"/>
      <c r="AD203" s="575"/>
      <c r="AE203" s="607">
        <v>0</v>
      </c>
      <c r="AF203" s="567" t="str">
        <f t="shared" si="19"/>
        <v>No hay Programación</v>
      </c>
      <c r="AG203" s="568" t="str">
        <f t="shared" si="14"/>
        <v>De acuerdo con lo programado</v>
      </c>
      <c r="AH203" s="575"/>
      <c r="AI203" s="575"/>
      <c r="AJ203" s="575"/>
      <c r="AK203" s="576"/>
      <c r="AL203" s="576"/>
      <c r="AM203" s="575"/>
      <c r="AN203" s="575"/>
      <c r="AO203" s="575"/>
      <c r="AP203" s="575"/>
      <c r="AQ203" s="575"/>
    </row>
    <row r="204" spans="1:43" ht="35.25" customHeight="1" thickTop="1" thickBot="1">
      <c r="A204" s="563">
        <v>16.11</v>
      </c>
      <c r="B204" s="564"/>
      <c r="C204" s="564"/>
      <c r="D204" s="564"/>
      <c r="E204" s="564"/>
      <c r="F204" s="577"/>
      <c r="G204" s="605"/>
      <c r="H204" s="605"/>
      <c r="I204" s="567" t="str">
        <f t="shared" si="15"/>
        <v>No hay ejecución</v>
      </c>
      <c r="J204" s="568" t="str">
        <f t="shared" si="16"/>
        <v>NA</v>
      </c>
      <c r="K204" s="578"/>
      <c r="L204" s="581"/>
      <c r="M204" s="579"/>
      <c r="N204" s="572"/>
      <c r="O204" s="582"/>
      <c r="P204" s="581"/>
      <c r="Q204" s="579"/>
      <c r="R204" s="572"/>
      <c r="S204" s="582"/>
      <c r="T204" s="583"/>
      <c r="U204" s="579"/>
      <c r="V204" s="572"/>
      <c r="W204" s="582"/>
      <c r="X204" s="575"/>
      <c r="Y204" s="607"/>
      <c r="Z204" s="607"/>
      <c r="AA204" s="567" t="str">
        <f t="shared" si="17"/>
        <v>No hay ejecución</v>
      </c>
      <c r="AB204" s="568" t="str">
        <f t="shared" si="18"/>
        <v>NA</v>
      </c>
      <c r="AC204" s="575"/>
      <c r="AD204" s="575"/>
      <c r="AE204" s="607">
        <v>0</v>
      </c>
      <c r="AF204" s="567" t="str">
        <f t="shared" si="19"/>
        <v>No hay Programación</v>
      </c>
      <c r="AG204" s="568" t="str">
        <f t="shared" si="14"/>
        <v>De acuerdo con lo programado</v>
      </c>
      <c r="AH204" s="575"/>
      <c r="AI204" s="575"/>
      <c r="AJ204" s="575"/>
      <c r="AK204" s="576"/>
      <c r="AL204" s="576"/>
      <c r="AM204" s="575"/>
      <c r="AN204" s="575"/>
      <c r="AO204" s="575"/>
      <c r="AP204" s="575"/>
      <c r="AQ204" s="575"/>
    </row>
    <row r="205" spans="1:43" ht="35.25" customHeight="1" thickTop="1" thickBot="1">
      <c r="A205" s="563">
        <v>16.11</v>
      </c>
      <c r="B205" s="564"/>
      <c r="C205" s="564"/>
      <c r="D205" s="564"/>
      <c r="E205" s="564"/>
      <c r="F205" s="577"/>
      <c r="G205" s="605"/>
      <c r="H205" s="605"/>
      <c r="I205" s="567" t="str">
        <f t="shared" si="15"/>
        <v>No hay ejecución</v>
      </c>
      <c r="J205" s="568" t="str">
        <f t="shared" si="16"/>
        <v>NA</v>
      </c>
      <c r="K205" s="578"/>
      <c r="L205" s="581"/>
      <c r="M205" s="579"/>
      <c r="N205" s="572"/>
      <c r="O205" s="582"/>
      <c r="P205" s="581"/>
      <c r="Q205" s="579"/>
      <c r="R205" s="572"/>
      <c r="S205" s="582"/>
      <c r="T205" s="583"/>
      <c r="U205" s="579"/>
      <c r="V205" s="572"/>
      <c r="W205" s="582"/>
      <c r="X205" s="575"/>
      <c r="Y205" s="607"/>
      <c r="Z205" s="607"/>
      <c r="AA205" s="567" t="str">
        <f t="shared" si="17"/>
        <v>No hay ejecución</v>
      </c>
      <c r="AB205" s="568" t="str">
        <f t="shared" si="18"/>
        <v>NA</v>
      </c>
      <c r="AC205" s="575"/>
      <c r="AD205" s="575"/>
      <c r="AE205" s="607">
        <v>0</v>
      </c>
      <c r="AF205" s="567" t="str">
        <f t="shared" si="19"/>
        <v>No hay Programación</v>
      </c>
      <c r="AG205" s="568" t="str">
        <f t="shared" ref="AG205:AG268" si="20">IF(AF205="No hay ejecución","NA",IF(AF205&gt;=90%,"De acuerdo con lo programado",IF(AF205&gt;=51%,"Atraso Leve",IF(AF205&lt;=50%,"En riesgo cumplimiento"))))</f>
        <v>De acuerdo con lo programado</v>
      </c>
      <c r="AH205" s="575"/>
      <c r="AI205" s="575"/>
      <c r="AJ205" s="575"/>
      <c r="AK205" s="576"/>
      <c r="AL205" s="576"/>
      <c r="AM205" s="575"/>
      <c r="AN205" s="575"/>
      <c r="AO205" s="575"/>
      <c r="AP205" s="575"/>
      <c r="AQ205" s="575"/>
    </row>
    <row r="206" spans="1:43" ht="35.25" customHeight="1" thickTop="1" thickBot="1">
      <c r="A206" s="563">
        <v>16.11</v>
      </c>
      <c r="B206" s="564"/>
      <c r="C206" s="564"/>
      <c r="D206" s="564"/>
      <c r="E206" s="564"/>
      <c r="F206" s="577"/>
      <c r="G206" s="605"/>
      <c r="H206" s="605"/>
      <c r="I206" s="567" t="str">
        <f t="shared" ref="I206:I269" si="21">IF(H206="","No hay ejecución",IF(AND(G206=0),"No hay Programación", H206/G206))</f>
        <v>No hay ejecución</v>
      </c>
      <c r="J206" s="568" t="str">
        <f t="shared" ref="J206:J269" si="22">IF(I206="No hay ejecución","NA",IF(I206&gt;=90%,"De acuerdo con lo programado",IF(I206&gt;=51%,"Atraso Leve",IF(I206&lt;=50%,"En riesgo cumplimiento"))))</f>
        <v>NA</v>
      </c>
      <c r="K206" s="578"/>
      <c r="L206" s="581"/>
      <c r="M206" s="579"/>
      <c r="N206" s="572"/>
      <c r="O206" s="582"/>
      <c r="P206" s="581"/>
      <c r="Q206" s="579"/>
      <c r="R206" s="572"/>
      <c r="S206" s="582"/>
      <c r="T206" s="583"/>
      <c r="U206" s="579"/>
      <c r="V206" s="572"/>
      <c r="W206" s="582"/>
      <c r="X206" s="575"/>
      <c r="Y206" s="607"/>
      <c r="Z206" s="607"/>
      <c r="AA206" s="567" t="str">
        <f t="shared" ref="AA206:AA269" si="23">IF(Z206="","No hay ejecución",IF(AND(Y206=0),"No hay Programación", Z206/Y206))</f>
        <v>No hay ejecución</v>
      </c>
      <c r="AB206" s="568" t="str">
        <f t="shared" ref="AB206:AB269" si="24">IF(AA206="No hay ejecución","NA",IF(AA206&gt;=90%,"De acuerdo con lo programado",IF(AA206&gt;=51%,"Atraso Leve",IF(AA206&lt;=50%,"En riesgo cumplimiento"))))</f>
        <v>NA</v>
      </c>
      <c r="AC206" s="575"/>
      <c r="AD206" s="575"/>
      <c r="AE206" s="607">
        <v>0</v>
      </c>
      <c r="AF206" s="567" t="str">
        <f t="shared" ref="AF206:AF269" si="25">IF(AE206="","No hay ejecución",IF(AND(AD206=0),"No hay Programación", AE206/AD206))</f>
        <v>No hay Programación</v>
      </c>
      <c r="AG206" s="568" t="str">
        <f t="shared" si="20"/>
        <v>De acuerdo con lo programado</v>
      </c>
      <c r="AH206" s="575"/>
      <c r="AI206" s="575"/>
      <c r="AJ206" s="575"/>
      <c r="AK206" s="576"/>
      <c r="AL206" s="576"/>
      <c r="AM206" s="575"/>
      <c r="AN206" s="575"/>
      <c r="AO206" s="575"/>
      <c r="AP206" s="575"/>
      <c r="AQ206" s="575"/>
    </row>
    <row r="207" spans="1:43" ht="35.25" customHeight="1" thickTop="1" thickBot="1">
      <c r="A207" s="563">
        <v>16.11</v>
      </c>
      <c r="B207" s="564"/>
      <c r="C207" s="564"/>
      <c r="D207" s="564"/>
      <c r="E207" s="564"/>
      <c r="F207" s="577"/>
      <c r="G207" s="605"/>
      <c r="H207" s="605"/>
      <c r="I207" s="567" t="str">
        <f t="shared" si="21"/>
        <v>No hay ejecución</v>
      </c>
      <c r="J207" s="568" t="str">
        <f t="shared" si="22"/>
        <v>NA</v>
      </c>
      <c r="K207" s="578"/>
      <c r="L207" s="581"/>
      <c r="M207" s="579"/>
      <c r="N207" s="572"/>
      <c r="O207" s="582"/>
      <c r="P207" s="581"/>
      <c r="Q207" s="579"/>
      <c r="R207" s="572"/>
      <c r="S207" s="582"/>
      <c r="T207" s="583"/>
      <c r="U207" s="579"/>
      <c r="V207" s="572"/>
      <c r="W207" s="582"/>
      <c r="X207" s="575"/>
      <c r="Y207" s="607"/>
      <c r="Z207" s="607"/>
      <c r="AA207" s="567" t="str">
        <f t="shared" si="23"/>
        <v>No hay ejecución</v>
      </c>
      <c r="AB207" s="568" t="str">
        <f t="shared" si="24"/>
        <v>NA</v>
      </c>
      <c r="AC207" s="575"/>
      <c r="AD207" s="575"/>
      <c r="AE207" s="607">
        <v>0</v>
      </c>
      <c r="AF207" s="567" t="str">
        <f t="shared" si="25"/>
        <v>No hay Programación</v>
      </c>
      <c r="AG207" s="568" t="str">
        <f t="shared" si="20"/>
        <v>De acuerdo con lo programado</v>
      </c>
      <c r="AH207" s="575"/>
      <c r="AI207" s="575"/>
      <c r="AJ207" s="575"/>
      <c r="AK207" s="576"/>
      <c r="AL207" s="576"/>
      <c r="AM207" s="575"/>
      <c r="AN207" s="575"/>
      <c r="AO207" s="575"/>
      <c r="AP207" s="575"/>
      <c r="AQ207" s="575"/>
    </row>
    <row r="208" spans="1:43" ht="35.25" customHeight="1" thickTop="1" thickBot="1">
      <c r="A208" s="563">
        <v>16.11</v>
      </c>
      <c r="B208" s="564"/>
      <c r="C208" s="564"/>
      <c r="D208" s="564"/>
      <c r="E208" s="564"/>
      <c r="F208" s="577"/>
      <c r="G208" s="605"/>
      <c r="H208" s="605"/>
      <c r="I208" s="567" t="str">
        <f t="shared" si="21"/>
        <v>No hay ejecución</v>
      </c>
      <c r="J208" s="568" t="str">
        <f t="shared" si="22"/>
        <v>NA</v>
      </c>
      <c r="K208" s="578"/>
      <c r="L208" s="581"/>
      <c r="M208" s="579"/>
      <c r="N208" s="572"/>
      <c r="O208" s="582"/>
      <c r="P208" s="581"/>
      <c r="Q208" s="579"/>
      <c r="R208" s="572"/>
      <c r="S208" s="582"/>
      <c r="T208" s="583"/>
      <c r="U208" s="579"/>
      <c r="V208" s="572"/>
      <c r="W208" s="582"/>
      <c r="X208" s="575"/>
      <c r="Y208" s="607"/>
      <c r="Z208" s="607"/>
      <c r="AA208" s="567" t="str">
        <f t="shared" si="23"/>
        <v>No hay ejecución</v>
      </c>
      <c r="AB208" s="568" t="str">
        <f t="shared" si="24"/>
        <v>NA</v>
      </c>
      <c r="AC208" s="575"/>
      <c r="AD208" s="575"/>
      <c r="AE208" s="607">
        <v>0</v>
      </c>
      <c r="AF208" s="567" t="str">
        <f t="shared" si="25"/>
        <v>No hay Programación</v>
      </c>
      <c r="AG208" s="568" t="str">
        <f t="shared" si="20"/>
        <v>De acuerdo con lo programado</v>
      </c>
      <c r="AH208" s="575"/>
      <c r="AI208" s="575"/>
      <c r="AJ208" s="575"/>
      <c r="AK208" s="576"/>
      <c r="AL208" s="576"/>
      <c r="AM208" s="575"/>
      <c r="AN208" s="575"/>
      <c r="AO208" s="575"/>
      <c r="AP208" s="575"/>
      <c r="AQ208" s="575"/>
    </row>
    <row r="209" spans="1:43" ht="35.25" customHeight="1" thickTop="1" thickBot="1">
      <c r="A209" s="563">
        <v>16.11</v>
      </c>
      <c r="B209" s="564"/>
      <c r="C209" s="564"/>
      <c r="D209" s="564"/>
      <c r="E209" s="564"/>
      <c r="F209" s="577"/>
      <c r="G209" s="605"/>
      <c r="H209" s="605"/>
      <c r="I209" s="567" t="str">
        <f t="shared" si="21"/>
        <v>No hay ejecución</v>
      </c>
      <c r="J209" s="568" t="str">
        <f t="shared" si="22"/>
        <v>NA</v>
      </c>
      <c r="K209" s="578"/>
      <c r="L209" s="581"/>
      <c r="M209" s="579"/>
      <c r="N209" s="572"/>
      <c r="O209" s="582"/>
      <c r="P209" s="581"/>
      <c r="Q209" s="579"/>
      <c r="R209" s="572"/>
      <c r="S209" s="582"/>
      <c r="T209" s="583"/>
      <c r="U209" s="579"/>
      <c r="V209" s="572"/>
      <c r="W209" s="582"/>
      <c r="X209" s="575"/>
      <c r="Y209" s="607"/>
      <c r="Z209" s="607"/>
      <c r="AA209" s="567" t="str">
        <f t="shared" si="23"/>
        <v>No hay ejecución</v>
      </c>
      <c r="AB209" s="568" t="str">
        <f t="shared" si="24"/>
        <v>NA</v>
      </c>
      <c r="AC209" s="575"/>
      <c r="AD209" s="575"/>
      <c r="AE209" s="607">
        <v>0</v>
      </c>
      <c r="AF209" s="567" t="str">
        <f t="shared" si="25"/>
        <v>No hay Programación</v>
      </c>
      <c r="AG209" s="568" t="str">
        <f t="shared" si="20"/>
        <v>De acuerdo con lo programado</v>
      </c>
      <c r="AH209" s="575"/>
      <c r="AI209" s="575"/>
      <c r="AJ209" s="575"/>
      <c r="AK209" s="576"/>
      <c r="AL209" s="576"/>
      <c r="AM209" s="575"/>
      <c r="AN209" s="575"/>
      <c r="AO209" s="575"/>
      <c r="AP209" s="575"/>
      <c r="AQ209" s="575"/>
    </row>
    <row r="210" spans="1:43" ht="35.25" customHeight="1" thickTop="1" thickBot="1">
      <c r="A210" s="563">
        <v>16.12</v>
      </c>
      <c r="B210" s="564"/>
      <c r="C210" s="564"/>
      <c r="D210" s="564"/>
      <c r="E210" s="564"/>
      <c r="F210" s="587"/>
      <c r="G210" s="609">
        <v>1</v>
      </c>
      <c r="H210" s="609">
        <v>0</v>
      </c>
      <c r="I210" s="567">
        <f t="shared" si="21"/>
        <v>0</v>
      </c>
      <c r="J210" s="568" t="str">
        <f t="shared" si="22"/>
        <v>En riesgo cumplimiento</v>
      </c>
      <c r="K210" s="588"/>
      <c r="L210" s="581"/>
      <c r="M210" s="579"/>
      <c r="N210" s="572"/>
      <c r="O210" s="582"/>
      <c r="P210" s="581"/>
      <c r="Q210" s="579"/>
      <c r="R210" s="572"/>
      <c r="S210" s="582"/>
      <c r="T210" s="583"/>
      <c r="U210" s="579"/>
      <c r="V210" s="572"/>
      <c r="W210" s="582"/>
      <c r="X210" s="575"/>
      <c r="Y210" s="607">
        <v>0</v>
      </c>
      <c r="Z210" s="607">
        <v>0</v>
      </c>
      <c r="AA210" s="567" t="str">
        <f t="shared" si="23"/>
        <v>No hay Programación</v>
      </c>
      <c r="AB210" s="568" t="str">
        <f t="shared" si="24"/>
        <v>De acuerdo con lo programado</v>
      </c>
      <c r="AC210" s="575"/>
      <c r="AD210" s="575"/>
      <c r="AE210" s="607">
        <v>0</v>
      </c>
      <c r="AF210" s="567" t="str">
        <f t="shared" si="25"/>
        <v>No hay Programación</v>
      </c>
      <c r="AG210" s="568" t="str">
        <f t="shared" si="20"/>
        <v>De acuerdo con lo programado</v>
      </c>
      <c r="AH210" s="575"/>
      <c r="AI210" s="575"/>
      <c r="AJ210" s="575"/>
      <c r="AK210" s="576"/>
      <c r="AL210" s="576"/>
      <c r="AM210" s="575"/>
      <c r="AN210" s="575"/>
      <c r="AO210" s="575"/>
      <c r="AP210" s="575"/>
      <c r="AQ210" s="575"/>
    </row>
    <row r="211" spans="1:43" ht="35.25" customHeight="1" thickTop="1" thickBot="1">
      <c r="A211" s="563">
        <v>16.12</v>
      </c>
      <c r="B211" s="564"/>
      <c r="C211" s="564"/>
      <c r="D211" s="564"/>
      <c r="E211" s="564"/>
      <c r="F211" s="587"/>
      <c r="G211" s="609"/>
      <c r="H211" s="609"/>
      <c r="I211" s="567" t="str">
        <f t="shared" si="21"/>
        <v>No hay ejecución</v>
      </c>
      <c r="J211" s="568" t="str">
        <f t="shared" si="22"/>
        <v>NA</v>
      </c>
      <c r="K211" s="588"/>
      <c r="L211" s="581"/>
      <c r="M211" s="579"/>
      <c r="N211" s="572"/>
      <c r="O211" s="582"/>
      <c r="P211" s="581"/>
      <c r="Q211" s="579"/>
      <c r="R211" s="572"/>
      <c r="S211" s="582"/>
      <c r="T211" s="583"/>
      <c r="U211" s="579"/>
      <c r="V211" s="572"/>
      <c r="W211" s="582"/>
      <c r="X211" s="575"/>
      <c r="Y211" s="607"/>
      <c r="Z211" s="607"/>
      <c r="AA211" s="567" t="str">
        <f t="shared" si="23"/>
        <v>No hay ejecución</v>
      </c>
      <c r="AB211" s="568" t="str">
        <f t="shared" si="24"/>
        <v>NA</v>
      </c>
      <c r="AC211" s="575"/>
      <c r="AD211" s="575"/>
      <c r="AE211" s="607">
        <v>0</v>
      </c>
      <c r="AF211" s="567" t="str">
        <f t="shared" si="25"/>
        <v>No hay Programación</v>
      </c>
      <c r="AG211" s="568" t="str">
        <f t="shared" si="20"/>
        <v>De acuerdo con lo programado</v>
      </c>
      <c r="AH211" s="575"/>
      <c r="AI211" s="575"/>
      <c r="AJ211" s="575"/>
      <c r="AK211" s="576"/>
      <c r="AL211" s="576"/>
      <c r="AM211" s="575"/>
      <c r="AN211" s="575"/>
      <c r="AO211" s="575"/>
      <c r="AP211" s="575"/>
      <c r="AQ211" s="575"/>
    </row>
    <row r="212" spans="1:43" ht="35.25" customHeight="1" thickTop="1" thickBot="1">
      <c r="A212" s="563">
        <v>16.12</v>
      </c>
      <c r="B212" s="564"/>
      <c r="C212" s="564"/>
      <c r="D212" s="564"/>
      <c r="E212" s="564"/>
      <c r="F212" s="587"/>
      <c r="G212" s="609"/>
      <c r="H212" s="609"/>
      <c r="I212" s="567" t="str">
        <f t="shared" si="21"/>
        <v>No hay ejecución</v>
      </c>
      <c r="J212" s="568" t="str">
        <f t="shared" si="22"/>
        <v>NA</v>
      </c>
      <c r="K212" s="588"/>
      <c r="L212" s="581"/>
      <c r="M212" s="579"/>
      <c r="N212" s="572"/>
      <c r="O212" s="582"/>
      <c r="P212" s="581"/>
      <c r="Q212" s="579"/>
      <c r="R212" s="572"/>
      <c r="S212" s="582"/>
      <c r="T212" s="583"/>
      <c r="U212" s="579"/>
      <c r="V212" s="572"/>
      <c r="W212" s="582"/>
      <c r="X212" s="575"/>
      <c r="Y212" s="607"/>
      <c r="Z212" s="607"/>
      <c r="AA212" s="567" t="str">
        <f t="shared" si="23"/>
        <v>No hay ejecución</v>
      </c>
      <c r="AB212" s="568" t="str">
        <f t="shared" si="24"/>
        <v>NA</v>
      </c>
      <c r="AC212" s="575"/>
      <c r="AD212" s="575"/>
      <c r="AE212" s="607">
        <v>0</v>
      </c>
      <c r="AF212" s="567" t="str">
        <f t="shared" si="25"/>
        <v>No hay Programación</v>
      </c>
      <c r="AG212" s="568" t="str">
        <f t="shared" si="20"/>
        <v>De acuerdo con lo programado</v>
      </c>
      <c r="AH212" s="575"/>
      <c r="AI212" s="575"/>
      <c r="AJ212" s="575"/>
      <c r="AK212" s="576"/>
      <c r="AL212" s="576"/>
      <c r="AM212" s="575"/>
      <c r="AN212" s="575"/>
      <c r="AO212" s="575"/>
      <c r="AP212" s="575"/>
      <c r="AQ212" s="575"/>
    </row>
    <row r="213" spans="1:43" ht="35.25" customHeight="1" thickTop="1" thickBot="1">
      <c r="A213" s="563">
        <v>16.13</v>
      </c>
      <c r="B213" s="564"/>
      <c r="C213" s="564"/>
      <c r="D213" s="564"/>
      <c r="E213" s="564"/>
      <c r="F213" s="577"/>
      <c r="G213" s="605">
        <v>0</v>
      </c>
      <c r="H213" s="605">
        <v>0</v>
      </c>
      <c r="I213" s="567" t="str">
        <f t="shared" si="21"/>
        <v>No hay Programación</v>
      </c>
      <c r="J213" s="568" t="str">
        <f t="shared" si="22"/>
        <v>De acuerdo con lo programado</v>
      </c>
      <c r="K213" s="578"/>
      <c r="L213" s="581"/>
      <c r="M213" s="579"/>
      <c r="N213" s="572"/>
      <c r="O213" s="582"/>
      <c r="P213" s="581"/>
      <c r="Q213" s="579"/>
      <c r="R213" s="572"/>
      <c r="S213" s="582"/>
      <c r="T213" s="583"/>
      <c r="U213" s="579"/>
      <c r="V213" s="572"/>
      <c r="W213" s="582"/>
      <c r="X213" s="575"/>
      <c r="Y213" s="607">
        <v>0</v>
      </c>
      <c r="Z213" s="607">
        <v>0</v>
      </c>
      <c r="AA213" s="567" t="str">
        <f t="shared" si="23"/>
        <v>No hay Programación</v>
      </c>
      <c r="AB213" s="568" t="str">
        <f t="shared" si="24"/>
        <v>De acuerdo con lo programado</v>
      </c>
      <c r="AC213" s="575"/>
      <c r="AD213" s="575"/>
      <c r="AE213" s="607">
        <v>0</v>
      </c>
      <c r="AF213" s="567" t="str">
        <f t="shared" si="25"/>
        <v>No hay Programación</v>
      </c>
      <c r="AG213" s="568" t="str">
        <f t="shared" si="20"/>
        <v>De acuerdo con lo programado</v>
      </c>
      <c r="AH213" s="575"/>
      <c r="AI213" s="575"/>
      <c r="AJ213" s="575"/>
      <c r="AK213" s="576"/>
      <c r="AL213" s="576"/>
      <c r="AM213" s="575"/>
      <c r="AN213" s="575"/>
      <c r="AO213" s="575"/>
      <c r="AP213" s="575"/>
      <c r="AQ213" s="575"/>
    </row>
    <row r="214" spans="1:43" ht="35.25" customHeight="1" thickTop="1" thickBot="1">
      <c r="A214" s="563">
        <v>16.14</v>
      </c>
      <c r="B214" s="564"/>
      <c r="C214" s="564"/>
      <c r="D214" s="564"/>
      <c r="E214" s="564"/>
      <c r="F214" s="577"/>
      <c r="G214" s="605">
        <v>2</v>
      </c>
      <c r="H214" s="605">
        <v>2</v>
      </c>
      <c r="I214" s="567">
        <f t="shared" si="21"/>
        <v>1</v>
      </c>
      <c r="J214" s="568" t="str">
        <f t="shared" si="22"/>
        <v>De acuerdo con lo programado</v>
      </c>
      <c r="K214" s="578"/>
      <c r="L214" s="581"/>
      <c r="M214" s="579"/>
      <c r="N214" s="572"/>
      <c r="O214" s="582"/>
      <c r="P214" s="581"/>
      <c r="Q214" s="579"/>
      <c r="R214" s="572"/>
      <c r="S214" s="582"/>
      <c r="T214" s="583"/>
      <c r="U214" s="579"/>
      <c r="V214" s="572"/>
      <c r="W214" s="582"/>
      <c r="X214" s="575"/>
      <c r="Y214" s="607">
        <v>2</v>
      </c>
      <c r="Z214" s="607">
        <v>0</v>
      </c>
      <c r="AA214" s="567">
        <f t="shared" si="23"/>
        <v>0</v>
      </c>
      <c r="AB214" s="568" t="str">
        <f t="shared" si="24"/>
        <v>En riesgo cumplimiento</v>
      </c>
      <c r="AC214" s="575"/>
      <c r="AD214" s="575"/>
      <c r="AE214" s="607">
        <v>0</v>
      </c>
      <c r="AF214" s="567" t="str">
        <f t="shared" si="25"/>
        <v>No hay Programación</v>
      </c>
      <c r="AG214" s="568" t="str">
        <f t="shared" si="20"/>
        <v>De acuerdo con lo programado</v>
      </c>
      <c r="AH214" s="575"/>
      <c r="AI214" s="575"/>
      <c r="AJ214" s="575"/>
      <c r="AK214" s="576"/>
      <c r="AL214" s="576"/>
      <c r="AM214" s="575"/>
      <c r="AN214" s="575"/>
      <c r="AO214" s="575"/>
      <c r="AP214" s="575"/>
      <c r="AQ214" s="575"/>
    </row>
    <row r="215" spans="1:43" ht="35.25" customHeight="1" thickTop="1" thickBot="1">
      <c r="A215" s="563">
        <v>16.14</v>
      </c>
      <c r="B215" s="564"/>
      <c r="C215" s="564"/>
      <c r="D215" s="564"/>
      <c r="E215" s="564"/>
      <c r="F215" s="577"/>
      <c r="G215" s="605"/>
      <c r="H215" s="605"/>
      <c r="I215" s="567" t="str">
        <f t="shared" si="21"/>
        <v>No hay ejecución</v>
      </c>
      <c r="J215" s="568" t="str">
        <f t="shared" si="22"/>
        <v>NA</v>
      </c>
      <c r="K215" s="578"/>
      <c r="L215" s="581"/>
      <c r="M215" s="579"/>
      <c r="N215" s="572"/>
      <c r="O215" s="582"/>
      <c r="P215" s="581"/>
      <c r="Q215" s="579"/>
      <c r="R215" s="572"/>
      <c r="S215" s="582"/>
      <c r="T215" s="583"/>
      <c r="U215" s="579"/>
      <c r="V215" s="572"/>
      <c r="W215" s="582"/>
      <c r="X215" s="575"/>
      <c r="Y215" s="607"/>
      <c r="Z215" s="607"/>
      <c r="AA215" s="567" t="str">
        <f t="shared" si="23"/>
        <v>No hay ejecución</v>
      </c>
      <c r="AB215" s="568" t="str">
        <f t="shared" si="24"/>
        <v>NA</v>
      </c>
      <c r="AC215" s="575"/>
      <c r="AD215" s="575"/>
      <c r="AE215" s="607">
        <v>0</v>
      </c>
      <c r="AF215" s="567" t="str">
        <f t="shared" si="25"/>
        <v>No hay Programación</v>
      </c>
      <c r="AG215" s="568" t="str">
        <f t="shared" si="20"/>
        <v>De acuerdo con lo programado</v>
      </c>
      <c r="AH215" s="575"/>
      <c r="AI215" s="575"/>
      <c r="AJ215" s="575"/>
      <c r="AK215" s="576"/>
      <c r="AL215" s="576"/>
      <c r="AM215" s="575"/>
      <c r="AN215" s="575"/>
      <c r="AO215" s="575"/>
      <c r="AP215" s="575"/>
      <c r="AQ215" s="575"/>
    </row>
    <row r="216" spans="1:43" ht="35.25" customHeight="1" thickTop="1" thickBot="1">
      <c r="A216" s="563">
        <v>16.14</v>
      </c>
      <c r="B216" s="564"/>
      <c r="C216" s="564"/>
      <c r="D216" s="564"/>
      <c r="E216" s="564"/>
      <c r="F216" s="577"/>
      <c r="G216" s="605"/>
      <c r="H216" s="605"/>
      <c r="I216" s="567" t="str">
        <f t="shared" si="21"/>
        <v>No hay ejecución</v>
      </c>
      <c r="J216" s="568" t="str">
        <f t="shared" si="22"/>
        <v>NA</v>
      </c>
      <c r="K216" s="578"/>
      <c r="L216" s="581"/>
      <c r="M216" s="579"/>
      <c r="N216" s="572"/>
      <c r="O216" s="582"/>
      <c r="P216" s="581"/>
      <c r="Q216" s="579"/>
      <c r="R216" s="572"/>
      <c r="S216" s="582"/>
      <c r="T216" s="583"/>
      <c r="U216" s="579"/>
      <c r="V216" s="572"/>
      <c r="W216" s="582"/>
      <c r="X216" s="575"/>
      <c r="Y216" s="607"/>
      <c r="Z216" s="607"/>
      <c r="AA216" s="567" t="str">
        <f t="shared" si="23"/>
        <v>No hay ejecución</v>
      </c>
      <c r="AB216" s="568" t="str">
        <f t="shared" si="24"/>
        <v>NA</v>
      </c>
      <c r="AC216" s="575"/>
      <c r="AD216" s="575"/>
      <c r="AE216" s="607">
        <v>0</v>
      </c>
      <c r="AF216" s="567" t="str">
        <f t="shared" si="25"/>
        <v>No hay Programación</v>
      </c>
      <c r="AG216" s="568" t="str">
        <f t="shared" si="20"/>
        <v>De acuerdo con lo programado</v>
      </c>
      <c r="AH216" s="575"/>
      <c r="AI216" s="575"/>
      <c r="AJ216" s="575"/>
      <c r="AK216" s="576"/>
      <c r="AL216" s="576"/>
      <c r="AM216" s="575"/>
      <c r="AN216" s="575"/>
      <c r="AO216" s="575"/>
      <c r="AP216" s="575"/>
      <c r="AQ216" s="575"/>
    </row>
    <row r="217" spans="1:43" ht="35.25" customHeight="1" thickTop="1" thickBot="1">
      <c r="A217" s="563">
        <v>16.149999999999999</v>
      </c>
      <c r="B217" s="564"/>
      <c r="C217" s="564"/>
      <c r="D217" s="564"/>
      <c r="E217" s="564"/>
      <c r="F217" s="577"/>
      <c r="G217" s="605">
        <v>1</v>
      </c>
      <c r="H217" s="605">
        <v>1</v>
      </c>
      <c r="I217" s="567">
        <f t="shared" si="21"/>
        <v>1</v>
      </c>
      <c r="J217" s="568" t="str">
        <f t="shared" si="22"/>
        <v>De acuerdo con lo programado</v>
      </c>
      <c r="K217" s="578"/>
      <c r="L217" s="581"/>
      <c r="M217" s="579"/>
      <c r="N217" s="572"/>
      <c r="O217" s="582"/>
      <c r="P217" s="581"/>
      <c r="Q217" s="579"/>
      <c r="R217" s="572"/>
      <c r="S217" s="582"/>
      <c r="T217" s="583"/>
      <c r="U217" s="579"/>
      <c r="V217" s="572"/>
      <c r="W217" s="582"/>
      <c r="X217" s="575"/>
      <c r="Y217" s="607">
        <v>1</v>
      </c>
      <c r="Z217" s="607">
        <v>1</v>
      </c>
      <c r="AA217" s="567">
        <f t="shared" si="23"/>
        <v>1</v>
      </c>
      <c r="AB217" s="568" t="str">
        <f t="shared" si="24"/>
        <v>De acuerdo con lo programado</v>
      </c>
      <c r="AC217" s="575"/>
      <c r="AD217" s="575"/>
      <c r="AE217" s="607">
        <v>0</v>
      </c>
      <c r="AF217" s="567" t="str">
        <f t="shared" si="25"/>
        <v>No hay Programación</v>
      </c>
      <c r="AG217" s="568" t="str">
        <f t="shared" si="20"/>
        <v>De acuerdo con lo programado</v>
      </c>
      <c r="AH217" s="575"/>
      <c r="AI217" s="575"/>
      <c r="AJ217" s="575"/>
      <c r="AK217" s="576"/>
      <c r="AL217" s="576"/>
      <c r="AM217" s="575"/>
      <c r="AN217" s="575"/>
      <c r="AO217" s="575"/>
      <c r="AP217" s="575"/>
      <c r="AQ217" s="575"/>
    </row>
    <row r="218" spans="1:43" ht="35.25" customHeight="1" thickTop="1" thickBot="1">
      <c r="A218" s="563">
        <v>16.149999999999999</v>
      </c>
      <c r="B218" s="564"/>
      <c r="C218" s="564"/>
      <c r="D218" s="564"/>
      <c r="E218" s="564"/>
      <c r="F218" s="577"/>
      <c r="G218" s="605"/>
      <c r="H218" s="605"/>
      <c r="I218" s="567" t="str">
        <f t="shared" si="21"/>
        <v>No hay ejecución</v>
      </c>
      <c r="J218" s="568" t="str">
        <f t="shared" si="22"/>
        <v>NA</v>
      </c>
      <c r="K218" s="578"/>
      <c r="L218" s="581"/>
      <c r="M218" s="579"/>
      <c r="N218" s="572"/>
      <c r="O218" s="582"/>
      <c r="P218" s="581"/>
      <c r="Q218" s="579"/>
      <c r="R218" s="572"/>
      <c r="S218" s="582"/>
      <c r="T218" s="583"/>
      <c r="U218" s="579"/>
      <c r="V218" s="572"/>
      <c r="W218" s="582"/>
      <c r="X218" s="575"/>
      <c r="Y218" s="607"/>
      <c r="Z218" s="607"/>
      <c r="AA218" s="567" t="str">
        <f t="shared" si="23"/>
        <v>No hay ejecución</v>
      </c>
      <c r="AB218" s="568" t="str">
        <f t="shared" si="24"/>
        <v>NA</v>
      </c>
      <c r="AC218" s="575"/>
      <c r="AD218" s="575"/>
      <c r="AE218" s="607">
        <v>0</v>
      </c>
      <c r="AF218" s="567" t="str">
        <f t="shared" si="25"/>
        <v>No hay Programación</v>
      </c>
      <c r="AG218" s="568" t="str">
        <f t="shared" si="20"/>
        <v>De acuerdo con lo programado</v>
      </c>
      <c r="AH218" s="575"/>
      <c r="AI218" s="575"/>
      <c r="AJ218" s="575"/>
      <c r="AK218" s="576"/>
      <c r="AL218" s="576"/>
      <c r="AM218" s="575"/>
      <c r="AN218" s="575"/>
      <c r="AO218" s="575"/>
      <c r="AP218" s="575"/>
      <c r="AQ218" s="575"/>
    </row>
    <row r="219" spans="1:43" ht="35.25" customHeight="1" thickTop="1" thickBot="1">
      <c r="A219" s="563">
        <v>16.16</v>
      </c>
      <c r="B219" s="564"/>
      <c r="C219" s="564"/>
      <c r="D219" s="564"/>
      <c r="E219" s="564"/>
      <c r="F219" s="577"/>
      <c r="G219" s="605">
        <v>5</v>
      </c>
      <c r="H219" s="605">
        <v>5</v>
      </c>
      <c r="I219" s="567">
        <f t="shared" si="21"/>
        <v>1</v>
      </c>
      <c r="J219" s="568" t="str">
        <f t="shared" si="22"/>
        <v>De acuerdo con lo programado</v>
      </c>
      <c r="K219" s="578"/>
      <c r="L219" s="581"/>
      <c r="M219" s="579"/>
      <c r="N219" s="572"/>
      <c r="O219" s="582"/>
      <c r="P219" s="581"/>
      <c r="Q219" s="579"/>
      <c r="R219" s="572"/>
      <c r="S219" s="582"/>
      <c r="T219" s="583"/>
      <c r="U219" s="579"/>
      <c r="V219" s="572"/>
      <c r="W219" s="582"/>
      <c r="X219" s="575"/>
      <c r="Y219" s="607">
        <v>5</v>
      </c>
      <c r="Z219" s="607">
        <v>5</v>
      </c>
      <c r="AA219" s="567">
        <f t="shared" si="23"/>
        <v>1</v>
      </c>
      <c r="AB219" s="568" t="str">
        <f t="shared" si="24"/>
        <v>De acuerdo con lo programado</v>
      </c>
      <c r="AC219" s="575"/>
      <c r="AD219" s="575"/>
      <c r="AE219" s="607">
        <v>0</v>
      </c>
      <c r="AF219" s="567" t="str">
        <f t="shared" si="25"/>
        <v>No hay Programación</v>
      </c>
      <c r="AG219" s="568" t="str">
        <f t="shared" si="20"/>
        <v>De acuerdo con lo programado</v>
      </c>
      <c r="AH219" s="575"/>
      <c r="AI219" s="575"/>
      <c r="AJ219" s="575"/>
      <c r="AK219" s="576"/>
      <c r="AL219" s="576"/>
      <c r="AM219" s="575"/>
      <c r="AN219" s="575"/>
      <c r="AO219" s="575"/>
      <c r="AP219" s="575"/>
      <c r="AQ219" s="575"/>
    </row>
    <row r="220" spans="1:43" ht="35.25" customHeight="1" thickTop="1" thickBot="1">
      <c r="A220" s="563">
        <v>16.170000000000002</v>
      </c>
      <c r="B220" s="564"/>
      <c r="C220" s="564"/>
      <c r="D220" s="564"/>
      <c r="E220" s="564"/>
      <c r="F220" s="577"/>
      <c r="G220" s="605">
        <v>30</v>
      </c>
      <c r="H220" s="605">
        <v>30</v>
      </c>
      <c r="I220" s="567">
        <f t="shared" si="21"/>
        <v>1</v>
      </c>
      <c r="J220" s="568" t="str">
        <f t="shared" si="22"/>
        <v>De acuerdo con lo programado</v>
      </c>
      <c r="K220" s="578"/>
      <c r="L220" s="581"/>
      <c r="M220" s="579"/>
      <c r="N220" s="572"/>
      <c r="O220" s="582"/>
      <c r="P220" s="581"/>
      <c r="Q220" s="579"/>
      <c r="R220" s="572"/>
      <c r="S220" s="582"/>
      <c r="T220" s="583"/>
      <c r="U220" s="579"/>
      <c r="V220" s="572"/>
      <c r="W220" s="582"/>
      <c r="X220" s="575"/>
      <c r="Y220" s="607">
        <v>30</v>
      </c>
      <c r="Z220" s="607">
        <v>30</v>
      </c>
      <c r="AA220" s="567">
        <f t="shared" si="23"/>
        <v>1</v>
      </c>
      <c r="AB220" s="568" t="str">
        <f t="shared" si="24"/>
        <v>De acuerdo con lo programado</v>
      </c>
      <c r="AC220" s="575"/>
      <c r="AD220" s="575"/>
      <c r="AE220" s="607">
        <v>24</v>
      </c>
      <c r="AF220" s="567" t="str">
        <f t="shared" si="25"/>
        <v>No hay Programación</v>
      </c>
      <c r="AG220" s="568" t="str">
        <f t="shared" si="20"/>
        <v>De acuerdo con lo programado</v>
      </c>
      <c r="AH220" s="575"/>
      <c r="AI220" s="575"/>
      <c r="AJ220" s="575"/>
      <c r="AK220" s="576"/>
      <c r="AL220" s="576"/>
      <c r="AM220" s="575"/>
      <c r="AN220" s="575"/>
      <c r="AO220" s="575"/>
      <c r="AP220" s="575"/>
      <c r="AQ220" s="575"/>
    </row>
    <row r="221" spans="1:43" ht="35.25" customHeight="1" thickTop="1" thickBot="1">
      <c r="A221" s="563">
        <v>16.170000000000002</v>
      </c>
      <c r="B221" s="564"/>
      <c r="C221" s="564"/>
      <c r="D221" s="564"/>
      <c r="E221" s="564"/>
      <c r="F221" s="577"/>
      <c r="G221" s="605"/>
      <c r="H221" s="605"/>
      <c r="I221" s="567" t="str">
        <f t="shared" si="21"/>
        <v>No hay ejecución</v>
      </c>
      <c r="J221" s="568" t="str">
        <f t="shared" si="22"/>
        <v>NA</v>
      </c>
      <c r="K221" s="578"/>
      <c r="L221" s="581"/>
      <c r="M221" s="579"/>
      <c r="N221" s="572"/>
      <c r="O221" s="582"/>
      <c r="P221" s="581"/>
      <c r="Q221" s="579"/>
      <c r="R221" s="572"/>
      <c r="S221" s="582"/>
      <c r="T221" s="583"/>
      <c r="U221" s="579"/>
      <c r="V221" s="572"/>
      <c r="W221" s="582"/>
      <c r="X221" s="575"/>
      <c r="Y221" s="607"/>
      <c r="Z221" s="607"/>
      <c r="AA221" s="567" t="str">
        <f t="shared" si="23"/>
        <v>No hay ejecución</v>
      </c>
      <c r="AB221" s="568" t="str">
        <f t="shared" si="24"/>
        <v>NA</v>
      </c>
      <c r="AC221" s="575"/>
      <c r="AD221" s="575"/>
      <c r="AE221" s="607">
        <v>0</v>
      </c>
      <c r="AF221" s="567" t="str">
        <f t="shared" si="25"/>
        <v>No hay Programación</v>
      </c>
      <c r="AG221" s="568" t="str">
        <f t="shared" si="20"/>
        <v>De acuerdo con lo programado</v>
      </c>
      <c r="AH221" s="575"/>
      <c r="AI221" s="575"/>
      <c r="AJ221" s="575"/>
      <c r="AK221" s="576"/>
      <c r="AL221" s="576"/>
      <c r="AM221" s="575"/>
      <c r="AN221" s="575"/>
      <c r="AO221" s="575"/>
      <c r="AP221" s="575"/>
      <c r="AQ221" s="575"/>
    </row>
    <row r="222" spans="1:43" ht="35.25" customHeight="1" thickTop="1" thickBot="1">
      <c r="A222" s="563">
        <v>16.170000000000002</v>
      </c>
      <c r="B222" s="564"/>
      <c r="C222" s="564"/>
      <c r="D222" s="564"/>
      <c r="E222" s="564"/>
      <c r="F222" s="577"/>
      <c r="G222" s="605"/>
      <c r="H222" s="605"/>
      <c r="I222" s="567" t="str">
        <f t="shared" si="21"/>
        <v>No hay ejecución</v>
      </c>
      <c r="J222" s="568" t="str">
        <f t="shared" si="22"/>
        <v>NA</v>
      </c>
      <c r="K222" s="578"/>
      <c r="L222" s="581"/>
      <c r="M222" s="579"/>
      <c r="N222" s="572"/>
      <c r="O222" s="582"/>
      <c r="P222" s="581"/>
      <c r="Q222" s="579"/>
      <c r="R222" s="572"/>
      <c r="S222" s="582"/>
      <c r="T222" s="583"/>
      <c r="U222" s="579"/>
      <c r="V222" s="572"/>
      <c r="W222" s="582"/>
      <c r="X222" s="575"/>
      <c r="Y222" s="607"/>
      <c r="Z222" s="607"/>
      <c r="AA222" s="567" t="str">
        <f t="shared" si="23"/>
        <v>No hay ejecución</v>
      </c>
      <c r="AB222" s="568" t="str">
        <f t="shared" si="24"/>
        <v>NA</v>
      </c>
      <c r="AC222" s="575"/>
      <c r="AD222" s="575"/>
      <c r="AE222" s="607">
        <v>0</v>
      </c>
      <c r="AF222" s="567" t="str">
        <f t="shared" si="25"/>
        <v>No hay Programación</v>
      </c>
      <c r="AG222" s="568" t="str">
        <f t="shared" si="20"/>
        <v>De acuerdo con lo programado</v>
      </c>
      <c r="AH222" s="575"/>
      <c r="AI222" s="575"/>
      <c r="AJ222" s="575"/>
      <c r="AK222" s="576"/>
      <c r="AL222" s="576"/>
      <c r="AM222" s="575"/>
      <c r="AN222" s="575"/>
      <c r="AO222" s="575"/>
      <c r="AP222" s="575"/>
      <c r="AQ222" s="575"/>
    </row>
    <row r="223" spans="1:43" ht="35.25" customHeight="1" thickTop="1" thickBot="1">
      <c r="A223" s="563">
        <v>16.170000000000002</v>
      </c>
      <c r="B223" s="564"/>
      <c r="C223" s="564"/>
      <c r="D223" s="564"/>
      <c r="E223" s="564"/>
      <c r="F223" s="577"/>
      <c r="G223" s="605"/>
      <c r="H223" s="605"/>
      <c r="I223" s="567" t="str">
        <f t="shared" si="21"/>
        <v>No hay ejecución</v>
      </c>
      <c r="J223" s="568" t="str">
        <f t="shared" si="22"/>
        <v>NA</v>
      </c>
      <c r="K223" s="578"/>
      <c r="L223" s="581"/>
      <c r="M223" s="579"/>
      <c r="N223" s="572"/>
      <c r="O223" s="582"/>
      <c r="P223" s="581"/>
      <c r="Q223" s="579"/>
      <c r="R223" s="572"/>
      <c r="S223" s="582"/>
      <c r="T223" s="583"/>
      <c r="U223" s="579"/>
      <c r="V223" s="572"/>
      <c r="W223" s="582"/>
      <c r="X223" s="575"/>
      <c r="Y223" s="607"/>
      <c r="Z223" s="607"/>
      <c r="AA223" s="567" t="str">
        <f t="shared" si="23"/>
        <v>No hay ejecución</v>
      </c>
      <c r="AB223" s="568" t="str">
        <f t="shared" si="24"/>
        <v>NA</v>
      </c>
      <c r="AC223" s="575"/>
      <c r="AD223" s="575"/>
      <c r="AE223" s="607">
        <v>0</v>
      </c>
      <c r="AF223" s="567" t="str">
        <f t="shared" si="25"/>
        <v>No hay Programación</v>
      </c>
      <c r="AG223" s="568" t="str">
        <f t="shared" si="20"/>
        <v>De acuerdo con lo programado</v>
      </c>
      <c r="AH223" s="575"/>
      <c r="AI223" s="575"/>
      <c r="AJ223" s="575"/>
      <c r="AK223" s="576"/>
      <c r="AL223" s="576"/>
      <c r="AM223" s="575"/>
      <c r="AN223" s="575"/>
      <c r="AO223" s="575"/>
      <c r="AP223" s="575"/>
      <c r="AQ223" s="575"/>
    </row>
    <row r="224" spans="1:43" ht="35.25" customHeight="1" thickTop="1" thickBot="1">
      <c r="A224" s="563">
        <v>16.170000000000002</v>
      </c>
      <c r="B224" s="564"/>
      <c r="C224" s="564"/>
      <c r="D224" s="564"/>
      <c r="E224" s="564"/>
      <c r="F224" s="577"/>
      <c r="G224" s="605"/>
      <c r="H224" s="605"/>
      <c r="I224" s="567" t="str">
        <f t="shared" si="21"/>
        <v>No hay ejecución</v>
      </c>
      <c r="J224" s="568" t="str">
        <f t="shared" si="22"/>
        <v>NA</v>
      </c>
      <c r="K224" s="578"/>
      <c r="L224" s="581"/>
      <c r="M224" s="579"/>
      <c r="N224" s="572"/>
      <c r="O224" s="582"/>
      <c r="P224" s="581"/>
      <c r="Q224" s="579"/>
      <c r="R224" s="572"/>
      <c r="S224" s="582"/>
      <c r="T224" s="583"/>
      <c r="U224" s="579"/>
      <c r="V224" s="572"/>
      <c r="W224" s="582"/>
      <c r="X224" s="575"/>
      <c r="Y224" s="607"/>
      <c r="Z224" s="607"/>
      <c r="AA224" s="567" t="str">
        <f t="shared" si="23"/>
        <v>No hay ejecución</v>
      </c>
      <c r="AB224" s="568" t="str">
        <f t="shared" si="24"/>
        <v>NA</v>
      </c>
      <c r="AC224" s="575"/>
      <c r="AD224" s="575"/>
      <c r="AE224" s="607">
        <v>0</v>
      </c>
      <c r="AF224" s="567" t="str">
        <f t="shared" si="25"/>
        <v>No hay Programación</v>
      </c>
      <c r="AG224" s="568" t="str">
        <f t="shared" si="20"/>
        <v>De acuerdo con lo programado</v>
      </c>
      <c r="AH224" s="575"/>
      <c r="AI224" s="575"/>
      <c r="AJ224" s="575"/>
      <c r="AK224" s="576"/>
      <c r="AL224" s="576"/>
      <c r="AM224" s="575"/>
      <c r="AN224" s="575"/>
      <c r="AO224" s="575"/>
      <c r="AP224" s="575"/>
      <c r="AQ224" s="575"/>
    </row>
    <row r="225" spans="1:43" ht="35.25" customHeight="1" thickTop="1" thickBot="1">
      <c r="A225" s="563">
        <v>16.170000000000002</v>
      </c>
      <c r="B225" s="564"/>
      <c r="C225" s="564"/>
      <c r="D225" s="564"/>
      <c r="E225" s="564"/>
      <c r="F225" s="577"/>
      <c r="G225" s="605"/>
      <c r="H225" s="605"/>
      <c r="I225" s="567" t="str">
        <f t="shared" si="21"/>
        <v>No hay ejecución</v>
      </c>
      <c r="J225" s="568" t="str">
        <f t="shared" si="22"/>
        <v>NA</v>
      </c>
      <c r="K225" s="578"/>
      <c r="L225" s="581"/>
      <c r="M225" s="579"/>
      <c r="N225" s="572"/>
      <c r="O225" s="582"/>
      <c r="P225" s="581"/>
      <c r="Q225" s="579"/>
      <c r="R225" s="572"/>
      <c r="S225" s="582"/>
      <c r="T225" s="583"/>
      <c r="U225" s="579"/>
      <c r="V225" s="572"/>
      <c r="W225" s="582"/>
      <c r="X225" s="575"/>
      <c r="Y225" s="607"/>
      <c r="Z225" s="607"/>
      <c r="AA225" s="567" t="str">
        <f t="shared" si="23"/>
        <v>No hay ejecución</v>
      </c>
      <c r="AB225" s="568" t="str">
        <f t="shared" si="24"/>
        <v>NA</v>
      </c>
      <c r="AC225" s="575"/>
      <c r="AD225" s="575"/>
      <c r="AE225" s="607">
        <v>0</v>
      </c>
      <c r="AF225" s="567" t="str">
        <f t="shared" si="25"/>
        <v>No hay Programación</v>
      </c>
      <c r="AG225" s="568" t="str">
        <f t="shared" si="20"/>
        <v>De acuerdo con lo programado</v>
      </c>
      <c r="AH225" s="575"/>
      <c r="AI225" s="575"/>
      <c r="AJ225" s="575"/>
      <c r="AK225" s="576"/>
      <c r="AL225" s="576"/>
      <c r="AM225" s="575"/>
      <c r="AN225" s="575"/>
      <c r="AO225" s="575"/>
      <c r="AP225" s="575"/>
      <c r="AQ225" s="575"/>
    </row>
    <row r="226" spans="1:43" ht="35.25" customHeight="1" thickTop="1" thickBot="1">
      <c r="A226" s="563">
        <v>16.18</v>
      </c>
      <c r="B226" s="564"/>
      <c r="C226" s="564"/>
      <c r="D226" s="564"/>
      <c r="E226" s="564"/>
      <c r="F226" s="577"/>
      <c r="G226" s="605">
        <v>0</v>
      </c>
      <c r="H226" s="605">
        <v>0</v>
      </c>
      <c r="I226" s="567" t="str">
        <f t="shared" si="21"/>
        <v>No hay Programación</v>
      </c>
      <c r="J226" s="568" t="str">
        <f t="shared" si="22"/>
        <v>De acuerdo con lo programado</v>
      </c>
      <c r="K226" s="578"/>
      <c r="L226" s="581"/>
      <c r="M226" s="579"/>
      <c r="N226" s="572"/>
      <c r="O226" s="582"/>
      <c r="P226" s="581"/>
      <c r="Q226" s="579"/>
      <c r="R226" s="572"/>
      <c r="S226" s="582"/>
      <c r="T226" s="583"/>
      <c r="U226" s="579"/>
      <c r="V226" s="572"/>
      <c r="W226" s="582"/>
      <c r="X226" s="575"/>
      <c r="Y226" s="607">
        <v>0</v>
      </c>
      <c r="Z226" s="607">
        <v>0</v>
      </c>
      <c r="AA226" s="567" t="str">
        <f t="shared" si="23"/>
        <v>No hay Programación</v>
      </c>
      <c r="AB226" s="568" t="str">
        <f t="shared" si="24"/>
        <v>De acuerdo con lo programado</v>
      </c>
      <c r="AC226" s="575"/>
      <c r="AD226" s="575"/>
      <c r="AE226" s="607">
        <v>0</v>
      </c>
      <c r="AF226" s="567" t="str">
        <f t="shared" si="25"/>
        <v>No hay Programación</v>
      </c>
      <c r="AG226" s="568" t="str">
        <f t="shared" si="20"/>
        <v>De acuerdo con lo programado</v>
      </c>
      <c r="AH226" s="575"/>
      <c r="AI226" s="575"/>
      <c r="AJ226" s="575"/>
      <c r="AK226" s="576"/>
      <c r="AL226" s="576"/>
      <c r="AM226" s="575"/>
      <c r="AN226" s="575"/>
      <c r="AO226" s="575"/>
      <c r="AP226" s="575"/>
      <c r="AQ226" s="575"/>
    </row>
    <row r="227" spans="1:43" ht="35.25" customHeight="1" thickTop="1" thickBot="1">
      <c r="A227" s="563">
        <v>16.18</v>
      </c>
      <c r="B227" s="564"/>
      <c r="C227" s="564"/>
      <c r="D227" s="564"/>
      <c r="E227" s="564"/>
      <c r="F227" s="577"/>
      <c r="G227" s="605"/>
      <c r="H227" s="605"/>
      <c r="I227" s="567" t="str">
        <f t="shared" si="21"/>
        <v>No hay ejecución</v>
      </c>
      <c r="J227" s="568" t="str">
        <f t="shared" si="22"/>
        <v>NA</v>
      </c>
      <c r="K227" s="578"/>
      <c r="L227" s="581"/>
      <c r="M227" s="579"/>
      <c r="N227" s="572"/>
      <c r="O227" s="582"/>
      <c r="P227" s="581"/>
      <c r="Q227" s="579"/>
      <c r="R227" s="572"/>
      <c r="S227" s="582"/>
      <c r="T227" s="583"/>
      <c r="U227" s="579"/>
      <c r="V227" s="572"/>
      <c r="W227" s="582"/>
      <c r="X227" s="575"/>
      <c r="Y227" s="607"/>
      <c r="Z227" s="607"/>
      <c r="AA227" s="567" t="str">
        <f t="shared" si="23"/>
        <v>No hay ejecución</v>
      </c>
      <c r="AB227" s="568" t="str">
        <f t="shared" si="24"/>
        <v>NA</v>
      </c>
      <c r="AC227" s="575"/>
      <c r="AD227" s="575"/>
      <c r="AE227" s="607">
        <v>0</v>
      </c>
      <c r="AF227" s="567" t="str">
        <f t="shared" si="25"/>
        <v>No hay Programación</v>
      </c>
      <c r="AG227" s="568" t="str">
        <f t="shared" si="20"/>
        <v>De acuerdo con lo programado</v>
      </c>
      <c r="AH227" s="575"/>
      <c r="AI227" s="575"/>
      <c r="AJ227" s="575"/>
      <c r="AK227" s="576"/>
      <c r="AL227" s="576"/>
      <c r="AM227" s="575"/>
      <c r="AN227" s="575"/>
      <c r="AO227" s="575"/>
      <c r="AP227" s="575"/>
      <c r="AQ227" s="575"/>
    </row>
    <row r="228" spans="1:43" ht="35.25" customHeight="1" thickTop="1" thickBot="1">
      <c r="A228" s="563">
        <v>16.18</v>
      </c>
      <c r="B228" s="564"/>
      <c r="C228" s="564"/>
      <c r="D228" s="564"/>
      <c r="E228" s="564"/>
      <c r="F228" s="577"/>
      <c r="G228" s="605"/>
      <c r="H228" s="605"/>
      <c r="I228" s="567" t="str">
        <f t="shared" si="21"/>
        <v>No hay ejecución</v>
      </c>
      <c r="J228" s="568" t="str">
        <f t="shared" si="22"/>
        <v>NA</v>
      </c>
      <c r="K228" s="578"/>
      <c r="L228" s="581"/>
      <c r="M228" s="579"/>
      <c r="N228" s="572"/>
      <c r="O228" s="582"/>
      <c r="P228" s="581"/>
      <c r="Q228" s="579"/>
      <c r="R228" s="572"/>
      <c r="S228" s="582"/>
      <c r="T228" s="583"/>
      <c r="U228" s="579"/>
      <c r="V228" s="572"/>
      <c r="W228" s="582"/>
      <c r="X228" s="575"/>
      <c r="Y228" s="607"/>
      <c r="Z228" s="607"/>
      <c r="AA228" s="567" t="str">
        <f t="shared" si="23"/>
        <v>No hay ejecución</v>
      </c>
      <c r="AB228" s="568" t="str">
        <f t="shared" si="24"/>
        <v>NA</v>
      </c>
      <c r="AC228" s="575"/>
      <c r="AD228" s="575"/>
      <c r="AE228" s="607">
        <v>0</v>
      </c>
      <c r="AF228" s="567" t="str">
        <f t="shared" si="25"/>
        <v>No hay Programación</v>
      </c>
      <c r="AG228" s="568" t="str">
        <f t="shared" si="20"/>
        <v>De acuerdo con lo programado</v>
      </c>
      <c r="AH228" s="575"/>
      <c r="AI228" s="575"/>
      <c r="AJ228" s="575"/>
      <c r="AK228" s="576"/>
      <c r="AL228" s="576"/>
      <c r="AM228" s="575"/>
      <c r="AN228" s="575"/>
      <c r="AO228" s="575"/>
      <c r="AP228" s="575"/>
      <c r="AQ228" s="575"/>
    </row>
    <row r="229" spans="1:43" ht="35.25" customHeight="1" thickTop="1" thickBot="1">
      <c r="A229" s="563">
        <v>16.190000000000001</v>
      </c>
      <c r="B229" s="564"/>
      <c r="C229" s="564"/>
      <c r="D229" s="564"/>
      <c r="E229" s="564"/>
      <c r="F229" s="577"/>
      <c r="G229" s="605">
        <v>5</v>
      </c>
      <c r="H229" s="605">
        <v>5</v>
      </c>
      <c r="I229" s="567">
        <f t="shared" si="21"/>
        <v>1</v>
      </c>
      <c r="J229" s="568" t="str">
        <f t="shared" si="22"/>
        <v>De acuerdo con lo programado</v>
      </c>
      <c r="K229" s="578"/>
      <c r="L229" s="581"/>
      <c r="M229" s="579"/>
      <c r="N229" s="572"/>
      <c r="O229" s="582"/>
      <c r="P229" s="581"/>
      <c r="Q229" s="579"/>
      <c r="R229" s="572"/>
      <c r="S229" s="582"/>
      <c r="T229" s="583"/>
      <c r="U229" s="579"/>
      <c r="V229" s="572"/>
      <c r="W229" s="582"/>
      <c r="X229" s="575"/>
      <c r="Y229" s="607">
        <v>5</v>
      </c>
      <c r="Z229" s="607">
        <v>5</v>
      </c>
      <c r="AA229" s="567">
        <f t="shared" si="23"/>
        <v>1</v>
      </c>
      <c r="AB229" s="568" t="str">
        <f t="shared" si="24"/>
        <v>De acuerdo con lo programado</v>
      </c>
      <c r="AC229" s="575"/>
      <c r="AD229" s="575"/>
      <c r="AE229" s="607">
        <v>0</v>
      </c>
      <c r="AF229" s="567" t="str">
        <f t="shared" si="25"/>
        <v>No hay Programación</v>
      </c>
      <c r="AG229" s="568" t="str">
        <f t="shared" si="20"/>
        <v>De acuerdo con lo programado</v>
      </c>
      <c r="AH229" s="575"/>
      <c r="AI229" s="575"/>
      <c r="AJ229" s="575"/>
      <c r="AK229" s="576"/>
      <c r="AL229" s="576"/>
      <c r="AM229" s="575"/>
      <c r="AN229" s="575"/>
      <c r="AO229" s="575"/>
      <c r="AP229" s="575"/>
      <c r="AQ229" s="575"/>
    </row>
    <row r="230" spans="1:43" ht="35.25" customHeight="1" thickTop="1" thickBot="1">
      <c r="A230" s="563">
        <v>16.190000000000001</v>
      </c>
      <c r="B230" s="564"/>
      <c r="C230" s="564"/>
      <c r="D230" s="564"/>
      <c r="E230" s="564"/>
      <c r="F230" s="577"/>
      <c r="G230" s="605"/>
      <c r="H230" s="605"/>
      <c r="I230" s="567" t="str">
        <f t="shared" si="21"/>
        <v>No hay ejecución</v>
      </c>
      <c r="J230" s="568" t="str">
        <f t="shared" si="22"/>
        <v>NA</v>
      </c>
      <c r="K230" s="578"/>
      <c r="L230" s="581"/>
      <c r="M230" s="579"/>
      <c r="N230" s="572"/>
      <c r="O230" s="582"/>
      <c r="P230" s="581"/>
      <c r="Q230" s="579"/>
      <c r="R230" s="572"/>
      <c r="S230" s="582"/>
      <c r="T230" s="583"/>
      <c r="U230" s="579"/>
      <c r="V230" s="572"/>
      <c r="W230" s="582"/>
      <c r="X230" s="575"/>
      <c r="Y230" s="607"/>
      <c r="Z230" s="607"/>
      <c r="AA230" s="567" t="str">
        <f t="shared" si="23"/>
        <v>No hay ejecución</v>
      </c>
      <c r="AB230" s="568" t="str">
        <f t="shared" si="24"/>
        <v>NA</v>
      </c>
      <c r="AC230" s="575"/>
      <c r="AD230" s="575"/>
      <c r="AE230" s="607">
        <v>0</v>
      </c>
      <c r="AF230" s="567" t="str">
        <f t="shared" si="25"/>
        <v>No hay Programación</v>
      </c>
      <c r="AG230" s="568" t="str">
        <f t="shared" si="20"/>
        <v>De acuerdo con lo programado</v>
      </c>
      <c r="AH230" s="575"/>
      <c r="AI230" s="575"/>
      <c r="AJ230" s="575"/>
      <c r="AK230" s="576"/>
      <c r="AL230" s="576"/>
      <c r="AM230" s="575"/>
      <c r="AN230" s="575"/>
      <c r="AO230" s="575"/>
      <c r="AP230" s="575"/>
      <c r="AQ230" s="575"/>
    </row>
    <row r="231" spans="1:43" ht="35.25" customHeight="1" thickTop="1" thickBot="1">
      <c r="A231" s="563">
        <v>16.190000000000001</v>
      </c>
      <c r="B231" s="564"/>
      <c r="C231" s="564"/>
      <c r="D231" s="564"/>
      <c r="E231" s="564"/>
      <c r="F231" s="577"/>
      <c r="G231" s="605"/>
      <c r="H231" s="605"/>
      <c r="I231" s="567" t="str">
        <f t="shared" si="21"/>
        <v>No hay ejecución</v>
      </c>
      <c r="J231" s="568" t="str">
        <f t="shared" si="22"/>
        <v>NA</v>
      </c>
      <c r="K231" s="578"/>
      <c r="L231" s="581"/>
      <c r="M231" s="579"/>
      <c r="N231" s="572"/>
      <c r="O231" s="582"/>
      <c r="P231" s="581"/>
      <c r="Q231" s="579"/>
      <c r="R231" s="572"/>
      <c r="S231" s="582"/>
      <c r="T231" s="583"/>
      <c r="U231" s="579"/>
      <c r="V231" s="572"/>
      <c r="W231" s="582"/>
      <c r="X231" s="575"/>
      <c r="Y231" s="607"/>
      <c r="Z231" s="607"/>
      <c r="AA231" s="567" t="str">
        <f t="shared" si="23"/>
        <v>No hay ejecución</v>
      </c>
      <c r="AB231" s="568" t="str">
        <f t="shared" si="24"/>
        <v>NA</v>
      </c>
      <c r="AC231" s="575"/>
      <c r="AD231" s="575"/>
      <c r="AE231" s="607">
        <v>0</v>
      </c>
      <c r="AF231" s="567" t="str">
        <f t="shared" si="25"/>
        <v>No hay Programación</v>
      </c>
      <c r="AG231" s="568" t="str">
        <f t="shared" si="20"/>
        <v>De acuerdo con lo programado</v>
      </c>
      <c r="AH231" s="575"/>
      <c r="AI231" s="575"/>
      <c r="AJ231" s="575"/>
      <c r="AK231" s="576"/>
      <c r="AL231" s="576"/>
      <c r="AM231" s="575"/>
      <c r="AN231" s="575"/>
      <c r="AO231" s="575"/>
      <c r="AP231" s="575"/>
      <c r="AQ231" s="575"/>
    </row>
    <row r="232" spans="1:43" ht="35.25" customHeight="1" thickTop="1" thickBot="1">
      <c r="A232" s="593">
        <v>16.2</v>
      </c>
      <c r="B232" s="564"/>
      <c r="C232" s="564"/>
      <c r="D232" s="564"/>
      <c r="E232" s="564"/>
      <c r="F232" s="577"/>
      <c r="G232" s="605">
        <v>0</v>
      </c>
      <c r="H232" s="605">
        <v>0</v>
      </c>
      <c r="I232" s="567" t="str">
        <f t="shared" si="21"/>
        <v>No hay Programación</v>
      </c>
      <c r="J232" s="568" t="str">
        <f t="shared" si="22"/>
        <v>De acuerdo con lo programado</v>
      </c>
      <c r="K232" s="578"/>
      <c r="L232" s="581"/>
      <c r="M232" s="579"/>
      <c r="N232" s="572"/>
      <c r="O232" s="582"/>
      <c r="P232" s="581"/>
      <c r="Q232" s="579"/>
      <c r="R232" s="572"/>
      <c r="S232" s="582"/>
      <c r="T232" s="583"/>
      <c r="U232" s="579"/>
      <c r="V232" s="572"/>
      <c r="W232" s="582"/>
      <c r="X232" s="575"/>
      <c r="Y232" s="607">
        <v>0</v>
      </c>
      <c r="Z232" s="607">
        <v>0</v>
      </c>
      <c r="AA232" s="567" t="str">
        <f t="shared" si="23"/>
        <v>No hay Programación</v>
      </c>
      <c r="AB232" s="568" t="str">
        <f t="shared" si="24"/>
        <v>De acuerdo con lo programado</v>
      </c>
      <c r="AC232" s="575"/>
      <c r="AD232" s="575"/>
      <c r="AE232" s="607">
        <v>0</v>
      </c>
      <c r="AF232" s="567" t="str">
        <f t="shared" si="25"/>
        <v>No hay Programación</v>
      </c>
      <c r="AG232" s="568" t="str">
        <f t="shared" si="20"/>
        <v>De acuerdo con lo programado</v>
      </c>
      <c r="AH232" s="575"/>
      <c r="AI232" s="575"/>
      <c r="AJ232" s="575"/>
      <c r="AK232" s="576"/>
      <c r="AL232" s="576"/>
      <c r="AM232" s="575"/>
      <c r="AN232" s="575"/>
      <c r="AO232" s="575"/>
      <c r="AP232" s="575"/>
      <c r="AQ232" s="575"/>
    </row>
    <row r="233" spans="1:43" ht="35.25" customHeight="1" thickTop="1" thickBot="1">
      <c r="A233" s="593">
        <v>16.2</v>
      </c>
      <c r="B233" s="564"/>
      <c r="C233" s="564"/>
      <c r="D233" s="564"/>
      <c r="E233" s="564"/>
      <c r="F233" s="577"/>
      <c r="G233" s="605"/>
      <c r="H233" s="605"/>
      <c r="I233" s="567" t="str">
        <f t="shared" si="21"/>
        <v>No hay ejecución</v>
      </c>
      <c r="J233" s="568" t="str">
        <f t="shared" si="22"/>
        <v>NA</v>
      </c>
      <c r="K233" s="578"/>
      <c r="L233" s="581"/>
      <c r="M233" s="579"/>
      <c r="N233" s="572"/>
      <c r="O233" s="582"/>
      <c r="P233" s="581"/>
      <c r="Q233" s="579"/>
      <c r="R233" s="572"/>
      <c r="S233" s="582"/>
      <c r="T233" s="583"/>
      <c r="U233" s="579"/>
      <c r="V233" s="572"/>
      <c r="W233" s="582"/>
      <c r="X233" s="575"/>
      <c r="Y233" s="607"/>
      <c r="Z233" s="607"/>
      <c r="AA233" s="567" t="str">
        <f t="shared" si="23"/>
        <v>No hay ejecución</v>
      </c>
      <c r="AB233" s="568" t="str">
        <f t="shared" si="24"/>
        <v>NA</v>
      </c>
      <c r="AC233" s="575"/>
      <c r="AD233" s="575"/>
      <c r="AE233" s="607">
        <v>0</v>
      </c>
      <c r="AF233" s="567" t="str">
        <f t="shared" si="25"/>
        <v>No hay Programación</v>
      </c>
      <c r="AG233" s="568" t="str">
        <f t="shared" si="20"/>
        <v>De acuerdo con lo programado</v>
      </c>
      <c r="AH233" s="575"/>
      <c r="AI233" s="575"/>
      <c r="AJ233" s="575"/>
      <c r="AK233" s="576"/>
      <c r="AL233" s="576"/>
      <c r="AM233" s="575"/>
      <c r="AN233" s="575"/>
      <c r="AO233" s="575"/>
      <c r="AP233" s="575"/>
      <c r="AQ233" s="575"/>
    </row>
    <row r="234" spans="1:43" ht="35.25" customHeight="1" thickTop="1" thickBot="1">
      <c r="A234" s="563">
        <v>16.21</v>
      </c>
      <c r="B234" s="564"/>
      <c r="C234" s="564"/>
      <c r="D234" s="564"/>
      <c r="E234" s="564"/>
      <c r="F234" s="577"/>
      <c r="G234" s="605">
        <v>0</v>
      </c>
      <c r="H234" s="605">
        <v>0</v>
      </c>
      <c r="I234" s="567" t="str">
        <f t="shared" si="21"/>
        <v>No hay Programación</v>
      </c>
      <c r="J234" s="568" t="str">
        <f t="shared" si="22"/>
        <v>De acuerdo con lo programado</v>
      </c>
      <c r="K234" s="578"/>
      <c r="L234" s="581"/>
      <c r="M234" s="579"/>
      <c r="N234" s="572"/>
      <c r="O234" s="582"/>
      <c r="P234" s="581"/>
      <c r="Q234" s="579"/>
      <c r="R234" s="572"/>
      <c r="S234" s="582"/>
      <c r="T234" s="583"/>
      <c r="U234" s="579"/>
      <c r="V234" s="572"/>
      <c r="W234" s="582"/>
      <c r="X234" s="575"/>
      <c r="Y234" s="607">
        <v>0</v>
      </c>
      <c r="Z234" s="607">
        <v>0</v>
      </c>
      <c r="AA234" s="567" t="str">
        <f t="shared" si="23"/>
        <v>No hay Programación</v>
      </c>
      <c r="AB234" s="568" t="str">
        <f t="shared" si="24"/>
        <v>De acuerdo con lo programado</v>
      </c>
      <c r="AC234" s="575"/>
      <c r="AD234" s="575"/>
      <c r="AE234" s="607">
        <v>0</v>
      </c>
      <c r="AF234" s="567" t="str">
        <f t="shared" si="25"/>
        <v>No hay Programación</v>
      </c>
      <c r="AG234" s="568" t="str">
        <f t="shared" si="20"/>
        <v>De acuerdo con lo programado</v>
      </c>
      <c r="AH234" s="575"/>
      <c r="AI234" s="575"/>
      <c r="AJ234" s="575"/>
      <c r="AK234" s="576"/>
      <c r="AL234" s="576"/>
      <c r="AM234" s="575"/>
      <c r="AN234" s="575"/>
      <c r="AO234" s="575"/>
      <c r="AP234" s="575"/>
      <c r="AQ234" s="575"/>
    </row>
    <row r="235" spans="1:43" ht="35.25" customHeight="1" thickTop="1" thickBot="1">
      <c r="A235" s="563">
        <v>16.21</v>
      </c>
      <c r="B235" s="564"/>
      <c r="C235" s="564"/>
      <c r="D235" s="564"/>
      <c r="E235" s="564"/>
      <c r="F235" s="577"/>
      <c r="G235" s="605"/>
      <c r="H235" s="605"/>
      <c r="I235" s="567" t="str">
        <f t="shared" si="21"/>
        <v>No hay ejecución</v>
      </c>
      <c r="J235" s="568" t="str">
        <f t="shared" si="22"/>
        <v>NA</v>
      </c>
      <c r="K235" s="578"/>
      <c r="L235" s="581"/>
      <c r="M235" s="579"/>
      <c r="N235" s="572"/>
      <c r="O235" s="582"/>
      <c r="P235" s="581"/>
      <c r="Q235" s="579"/>
      <c r="R235" s="572"/>
      <c r="S235" s="582"/>
      <c r="T235" s="583"/>
      <c r="U235" s="579"/>
      <c r="V235" s="572"/>
      <c r="W235" s="582"/>
      <c r="X235" s="575"/>
      <c r="Y235" s="607"/>
      <c r="Z235" s="607"/>
      <c r="AA235" s="567" t="str">
        <f t="shared" si="23"/>
        <v>No hay ejecución</v>
      </c>
      <c r="AB235" s="568" t="str">
        <f t="shared" si="24"/>
        <v>NA</v>
      </c>
      <c r="AC235" s="575"/>
      <c r="AD235" s="575"/>
      <c r="AE235" s="607">
        <v>0</v>
      </c>
      <c r="AF235" s="567" t="str">
        <f t="shared" si="25"/>
        <v>No hay Programación</v>
      </c>
      <c r="AG235" s="568" t="str">
        <f t="shared" si="20"/>
        <v>De acuerdo con lo programado</v>
      </c>
      <c r="AH235" s="575"/>
      <c r="AI235" s="575"/>
      <c r="AJ235" s="575"/>
      <c r="AK235" s="576"/>
      <c r="AL235" s="576"/>
      <c r="AM235" s="575"/>
      <c r="AN235" s="575"/>
      <c r="AO235" s="575"/>
      <c r="AP235" s="575"/>
      <c r="AQ235" s="575"/>
    </row>
    <row r="236" spans="1:43" ht="35.25" customHeight="1" thickTop="1" thickBot="1">
      <c r="A236" s="563">
        <v>16.22</v>
      </c>
      <c r="B236" s="564"/>
      <c r="C236" s="564"/>
      <c r="D236" s="564"/>
      <c r="E236" s="564"/>
      <c r="F236" s="577"/>
      <c r="G236" s="605">
        <v>0</v>
      </c>
      <c r="H236" s="605">
        <v>0</v>
      </c>
      <c r="I236" s="567" t="str">
        <f t="shared" si="21"/>
        <v>No hay Programación</v>
      </c>
      <c r="J236" s="568" t="str">
        <f t="shared" si="22"/>
        <v>De acuerdo con lo programado</v>
      </c>
      <c r="K236" s="578"/>
      <c r="L236" s="581"/>
      <c r="M236" s="579"/>
      <c r="N236" s="572"/>
      <c r="O236" s="582"/>
      <c r="P236" s="581"/>
      <c r="Q236" s="579"/>
      <c r="R236" s="572"/>
      <c r="S236" s="582"/>
      <c r="T236" s="583"/>
      <c r="U236" s="579"/>
      <c r="V236" s="572"/>
      <c r="W236" s="582"/>
      <c r="X236" s="575"/>
      <c r="Y236" s="607">
        <v>0</v>
      </c>
      <c r="Z236" s="607">
        <v>0</v>
      </c>
      <c r="AA236" s="567" t="str">
        <f t="shared" si="23"/>
        <v>No hay Programación</v>
      </c>
      <c r="AB236" s="568" t="str">
        <f t="shared" si="24"/>
        <v>De acuerdo con lo programado</v>
      </c>
      <c r="AC236" s="575"/>
      <c r="AD236" s="575"/>
      <c r="AE236" s="607">
        <v>0</v>
      </c>
      <c r="AF236" s="567" t="str">
        <f t="shared" si="25"/>
        <v>No hay Programación</v>
      </c>
      <c r="AG236" s="568" t="str">
        <f t="shared" si="20"/>
        <v>De acuerdo con lo programado</v>
      </c>
      <c r="AH236" s="575"/>
      <c r="AI236" s="575"/>
      <c r="AJ236" s="575"/>
      <c r="AK236" s="576"/>
      <c r="AL236" s="576"/>
      <c r="AM236" s="575"/>
      <c r="AN236" s="575"/>
      <c r="AO236" s="575"/>
      <c r="AP236" s="575"/>
      <c r="AQ236" s="575"/>
    </row>
    <row r="237" spans="1:43" ht="35.25" customHeight="1" thickTop="1" thickBot="1">
      <c r="A237" s="563">
        <v>16.22</v>
      </c>
      <c r="B237" s="564"/>
      <c r="C237" s="564"/>
      <c r="D237" s="564"/>
      <c r="E237" s="564"/>
      <c r="F237" s="577"/>
      <c r="G237" s="605"/>
      <c r="H237" s="605"/>
      <c r="I237" s="567" t="str">
        <f t="shared" si="21"/>
        <v>No hay ejecución</v>
      </c>
      <c r="J237" s="568" t="str">
        <f t="shared" si="22"/>
        <v>NA</v>
      </c>
      <c r="K237" s="578"/>
      <c r="L237" s="581"/>
      <c r="M237" s="579"/>
      <c r="N237" s="572"/>
      <c r="O237" s="582"/>
      <c r="P237" s="581"/>
      <c r="Q237" s="579"/>
      <c r="R237" s="572"/>
      <c r="S237" s="582"/>
      <c r="T237" s="583"/>
      <c r="U237" s="579"/>
      <c r="V237" s="572"/>
      <c r="W237" s="582"/>
      <c r="X237" s="575"/>
      <c r="Y237" s="607"/>
      <c r="Z237" s="607"/>
      <c r="AA237" s="567" t="str">
        <f t="shared" si="23"/>
        <v>No hay ejecución</v>
      </c>
      <c r="AB237" s="568" t="str">
        <f t="shared" si="24"/>
        <v>NA</v>
      </c>
      <c r="AC237" s="575"/>
      <c r="AD237" s="575"/>
      <c r="AE237" s="607">
        <v>0</v>
      </c>
      <c r="AF237" s="567" t="str">
        <f t="shared" si="25"/>
        <v>No hay Programación</v>
      </c>
      <c r="AG237" s="568" t="str">
        <f t="shared" si="20"/>
        <v>De acuerdo con lo programado</v>
      </c>
      <c r="AH237" s="575"/>
      <c r="AI237" s="575"/>
      <c r="AJ237" s="575"/>
      <c r="AK237" s="576"/>
      <c r="AL237" s="576"/>
      <c r="AM237" s="575"/>
      <c r="AN237" s="575"/>
      <c r="AO237" s="575"/>
      <c r="AP237" s="575"/>
      <c r="AQ237" s="575"/>
    </row>
    <row r="238" spans="1:43" ht="35.25" customHeight="1" thickTop="1" thickBot="1">
      <c r="A238" s="563">
        <v>16.22</v>
      </c>
      <c r="B238" s="564"/>
      <c r="C238" s="564"/>
      <c r="D238" s="564"/>
      <c r="E238" s="564"/>
      <c r="F238" s="577"/>
      <c r="G238" s="605"/>
      <c r="H238" s="605"/>
      <c r="I238" s="567" t="str">
        <f t="shared" si="21"/>
        <v>No hay ejecución</v>
      </c>
      <c r="J238" s="568" t="str">
        <f t="shared" si="22"/>
        <v>NA</v>
      </c>
      <c r="K238" s="578"/>
      <c r="L238" s="581"/>
      <c r="M238" s="579"/>
      <c r="N238" s="572"/>
      <c r="O238" s="582"/>
      <c r="P238" s="581"/>
      <c r="Q238" s="579"/>
      <c r="R238" s="572"/>
      <c r="S238" s="582"/>
      <c r="T238" s="583"/>
      <c r="U238" s="579"/>
      <c r="V238" s="572"/>
      <c r="W238" s="582"/>
      <c r="X238" s="575"/>
      <c r="Y238" s="607"/>
      <c r="Z238" s="607"/>
      <c r="AA238" s="567" t="str">
        <f t="shared" si="23"/>
        <v>No hay ejecución</v>
      </c>
      <c r="AB238" s="568" t="str">
        <f t="shared" si="24"/>
        <v>NA</v>
      </c>
      <c r="AC238" s="575"/>
      <c r="AD238" s="575"/>
      <c r="AE238" s="607">
        <v>0</v>
      </c>
      <c r="AF238" s="567" t="str">
        <f t="shared" si="25"/>
        <v>No hay Programación</v>
      </c>
      <c r="AG238" s="568" t="str">
        <f t="shared" si="20"/>
        <v>De acuerdo con lo programado</v>
      </c>
      <c r="AH238" s="575"/>
      <c r="AI238" s="575"/>
      <c r="AJ238" s="575"/>
      <c r="AK238" s="576"/>
      <c r="AL238" s="576"/>
      <c r="AM238" s="575"/>
      <c r="AN238" s="575"/>
      <c r="AO238" s="575"/>
      <c r="AP238" s="575"/>
      <c r="AQ238" s="575"/>
    </row>
    <row r="239" spans="1:43" ht="35.25" customHeight="1" thickTop="1" thickBot="1">
      <c r="A239" s="563">
        <v>16.22</v>
      </c>
      <c r="B239" s="564"/>
      <c r="C239" s="564"/>
      <c r="D239" s="564"/>
      <c r="E239" s="564"/>
      <c r="F239" s="577"/>
      <c r="G239" s="605"/>
      <c r="H239" s="605"/>
      <c r="I239" s="567" t="str">
        <f t="shared" si="21"/>
        <v>No hay ejecución</v>
      </c>
      <c r="J239" s="568" t="str">
        <f t="shared" si="22"/>
        <v>NA</v>
      </c>
      <c r="K239" s="578"/>
      <c r="L239" s="581"/>
      <c r="M239" s="579"/>
      <c r="N239" s="572"/>
      <c r="O239" s="582"/>
      <c r="P239" s="581"/>
      <c r="Q239" s="579"/>
      <c r="R239" s="572"/>
      <c r="S239" s="582"/>
      <c r="T239" s="583"/>
      <c r="U239" s="579"/>
      <c r="V239" s="572"/>
      <c r="W239" s="582"/>
      <c r="X239" s="575"/>
      <c r="Y239" s="607"/>
      <c r="Z239" s="607"/>
      <c r="AA239" s="567" t="str">
        <f t="shared" si="23"/>
        <v>No hay ejecución</v>
      </c>
      <c r="AB239" s="568" t="str">
        <f t="shared" si="24"/>
        <v>NA</v>
      </c>
      <c r="AC239" s="575"/>
      <c r="AD239" s="575"/>
      <c r="AE239" s="607">
        <v>0</v>
      </c>
      <c r="AF239" s="567" t="str">
        <f t="shared" si="25"/>
        <v>No hay Programación</v>
      </c>
      <c r="AG239" s="568" t="str">
        <f t="shared" si="20"/>
        <v>De acuerdo con lo programado</v>
      </c>
      <c r="AH239" s="575"/>
      <c r="AI239" s="575"/>
      <c r="AJ239" s="575"/>
      <c r="AK239" s="576"/>
      <c r="AL239" s="576"/>
      <c r="AM239" s="575"/>
      <c r="AN239" s="575"/>
      <c r="AO239" s="575"/>
      <c r="AP239" s="575"/>
      <c r="AQ239" s="575"/>
    </row>
    <row r="240" spans="1:43" ht="35.25" customHeight="1" thickTop="1" thickBot="1">
      <c r="A240" s="563">
        <v>16.23</v>
      </c>
      <c r="B240" s="564"/>
      <c r="C240" s="564"/>
      <c r="D240" s="564"/>
      <c r="E240" s="564"/>
      <c r="F240" s="577"/>
      <c r="G240" s="605">
        <v>0</v>
      </c>
      <c r="H240" s="605">
        <v>0</v>
      </c>
      <c r="I240" s="567" t="str">
        <f t="shared" si="21"/>
        <v>No hay Programación</v>
      </c>
      <c r="J240" s="568" t="str">
        <f t="shared" si="22"/>
        <v>De acuerdo con lo programado</v>
      </c>
      <c r="K240" s="578"/>
      <c r="L240" s="581"/>
      <c r="M240" s="579"/>
      <c r="N240" s="572"/>
      <c r="O240" s="582"/>
      <c r="P240" s="581"/>
      <c r="Q240" s="579"/>
      <c r="R240" s="572"/>
      <c r="S240" s="582"/>
      <c r="T240" s="583"/>
      <c r="U240" s="579"/>
      <c r="V240" s="572"/>
      <c r="W240" s="582"/>
      <c r="X240" s="575"/>
      <c r="Y240" s="607">
        <v>0</v>
      </c>
      <c r="Z240" s="607">
        <v>0</v>
      </c>
      <c r="AA240" s="567" t="str">
        <f t="shared" si="23"/>
        <v>No hay Programación</v>
      </c>
      <c r="AB240" s="568" t="str">
        <f t="shared" si="24"/>
        <v>De acuerdo con lo programado</v>
      </c>
      <c r="AC240" s="575"/>
      <c r="AD240" s="575"/>
      <c r="AE240" s="607">
        <v>0</v>
      </c>
      <c r="AF240" s="567" t="str">
        <f t="shared" si="25"/>
        <v>No hay Programación</v>
      </c>
      <c r="AG240" s="568" t="str">
        <f t="shared" si="20"/>
        <v>De acuerdo con lo programado</v>
      </c>
      <c r="AH240" s="575"/>
      <c r="AI240" s="575"/>
      <c r="AJ240" s="575"/>
      <c r="AK240" s="576"/>
      <c r="AL240" s="576"/>
      <c r="AM240" s="575"/>
      <c r="AN240" s="575"/>
      <c r="AO240" s="575"/>
      <c r="AP240" s="575"/>
      <c r="AQ240" s="575"/>
    </row>
    <row r="241" spans="1:43" ht="35.25" customHeight="1" thickTop="1" thickBot="1">
      <c r="A241" s="563">
        <v>16.23</v>
      </c>
      <c r="B241" s="564"/>
      <c r="C241" s="564"/>
      <c r="D241" s="564"/>
      <c r="E241" s="564"/>
      <c r="F241" s="577"/>
      <c r="G241" s="605"/>
      <c r="H241" s="605"/>
      <c r="I241" s="567" t="str">
        <f t="shared" si="21"/>
        <v>No hay ejecución</v>
      </c>
      <c r="J241" s="568" t="str">
        <f t="shared" si="22"/>
        <v>NA</v>
      </c>
      <c r="K241" s="578"/>
      <c r="L241" s="581"/>
      <c r="M241" s="579"/>
      <c r="N241" s="572"/>
      <c r="O241" s="582"/>
      <c r="P241" s="581"/>
      <c r="Q241" s="579"/>
      <c r="R241" s="572"/>
      <c r="S241" s="582"/>
      <c r="T241" s="583"/>
      <c r="U241" s="579"/>
      <c r="V241" s="572"/>
      <c r="W241" s="582"/>
      <c r="X241" s="575"/>
      <c r="Y241" s="607"/>
      <c r="Z241" s="607"/>
      <c r="AA241" s="567" t="str">
        <f t="shared" si="23"/>
        <v>No hay ejecución</v>
      </c>
      <c r="AB241" s="568" t="str">
        <f t="shared" si="24"/>
        <v>NA</v>
      </c>
      <c r="AC241" s="575"/>
      <c r="AD241" s="575"/>
      <c r="AE241" s="607">
        <v>0</v>
      </c>
      <c r="AF241" s="567" t="str">
        <f t="shared" si="25"/>
        <v>No hay Programación</v>
      </c>
      <c r="AG241" s="568" t="str">
        <f t="shared" si="20"/>
        <v>De acuerdo con lo programado</v>
      </c>
      <c r="AH241" s="575"/>
      <c r="AI241" s="575"/>
      <c r="AJ241" s="575"/>
      <c r="AK241" s="576"/>
      <c r="AL241" s="576"/>
      <c r="AM241" s="575"/>
      <c r="AN241" s="575"/>
      <c r="AO241" s="575"/>
      <c r="AP241" s="575"/>
      <c r="AQ241" s="575"/>
    </row>
    <row r="242" spans="1:43" ht="35.25" customHeight="1" thickTop="1" thickBot="1">
      <c r="A242" s="563">
        <v>16.23</v>
      </c>
      <c r="B242" s="564"/>
      <c r="C242" s="564"/>
      <c r="D242" s="564"/>
      <c r="E242" s="564"/>
      <c r="F242" s="577"/>
      <c r="G242" s="605"/>
      <c r="H242" s="605"/>
      <c r="I242" s="567" t="str">
        <f t="shared" si="21"/>
        <v>No hay ejecución</v>
      </c>
      <c r="J242" s="568" t="str">
        <f t="shared" si="22"/>
        <v>NA</v>
      </c>
      <c r="K242" s="578"/>
      <c r="L242" s="581"/>
      <c r="M242" s="579"/>
      <c r="N242" s="572"/>
      <c r="O242" s="582"/>
      <c r="P242" s="581"/>
      <c r="Q242" s="579"/>
      <c r="R242" s="572"/>
      <c r="S242" s="582"/>
      <c r="T242" s="583"/>
      <c r="U242" s="579"/>
      <c r="V242" s="572"/>
      <c r="W242" s="582"/>
      <c r="X242" s="575"/>
      <c r="Y242" s="607"/>
      <c r="Z242" s="607"/>
      <c r="AA242" s="567" t="str">
        <f t="shared" si="23"/>
        <v>No hay ejecución</v>
      </c>
      <c r="AB242" s="568" t="str">
        <f t="shared" si="24"/>
        <v>NA</v>
      </c>
      <c r="AC242" s="575"/>
      <c r="AD242" s="575"/>
      <c r="AE242" s="607">
        <v>0</v>
      </c>
      <c r="AF242" s="567" t="str">
        <f t="shared" si="25"/>
        <v>No hay Programación</v>
      </c>
      <c r="AG242" s="568" t="str">
        <f t="shared" si="20"/>
        <v>De acuerdo con lo programado</v>
      </c>
      <c r="AH242" s="575"/>
      <c r="AI242" s="575"/>
      <c r="AJ242" s="575"/>
      <c r="AK242" s="576"/>
      <c r="AL242" s="576"/>
      <c r="AM242" s="575"/>
      <c r="AN242" s="575"/>
      <c r="AO242" s="575"/>
      <c r="AP242" s="575"/>
      <c r="AQ242" s="575"/>
    </row>
    <row r="243" spans="1:43" ht="35.25" customHeight="1" thickTop="1" thickBot="1">
      <c r="A243" s="563">
        <v>16.239999999999998</v>
      </c>
      <c r="B243" s="564"/>
      <c r="C243" s="564"/>
      <c r="D243" s="564"/>
      <c r="E243" s="564"/>
      <c r="F243" s="577"/>
      <c r="G243" s="605">
        <v>18</v>
      </c>
      <c r="H243" s="605">
        <v>18</v>
      </c>
      <c r="I243" s="567">
        <f t="shared" si="21"/>
        <v>1</v>
      </c>
      <c r="J243" s="568" t="str">
        <f t="shared" si="22"/>
        <v>De acuerdo con lo programado</v>
      </c>
      <c r="K243" s="578"/>
      <c r="L243" s="581"/>
      <c r="M243" s="579"/>
      <c r="N243" s="572"/>
      <c r="O243" s="582"/>
      <c r="P243" s="581"/>
      <c r="Q243" s="579"/>
      <c r="R243" s="572"/>
      <c r="S243" s="582"/>
      <c r="T243" s="583"/>
      <c r="U243" s="579"/>
      <c r="V243" s="572"/>
      <c r="W243" s="582"/>
      <c r="X243" s="575"/>
      <c r="Y243" s="607"/>
      <c r="Z243" s="607"/>
      <c r="AA243" s="567" t="str">
        <f t="shared" si="23"/>
        <v>No hay ejecución</v>
      </c>
      <c r="AB243" s="568" t="str">
        <f t="shared" si="24"/>
        <v>NA</v>
      </c>
      <c r="AC243" s="575"/>
      <c r="AD243" s="575"/>
      <c r="AE243" s="607">
        <v>0</v>
      </c>
      <c r="AF243" s="567" t="str">
        <f t="shared" si="25"/>
        <v>No hay Programación</v>
      </c>
      <c r="AG243" s="568" t="str">
        <f t="shared" si="20"/>
        <v>De acuerdo con lo programado</v>
      </c>
      <c r="AH243" s="575"/>
      <c r="AI243" s="575"/>
      <c r="AJ243" s="575"/>
      <c r="AK243" s="576"/>
      <c r="AL243" s="576"/>
      <c r="AM243" s="575"/>
      <c r="AN243" s="575"/>
      <c r="AO243" s="575"/>
      <c r="AP243" s="575"/>
      <c r="AQ243" s="575"/>
    </row>
    <row r="244" spans="1:43" ht="35.25" customHeight="1" thickTop="1" thickBot="1">
      <c r="A244" s="563">
        <v>16.239999999999998</v>
      </c>
      <c r="B244" s="564"/>
      <c r="C244" s="564"/>
      <c r="D244" s="564"/>
      <c r="E244" s="564"/>
      <c r="F244" s="577"/>
      <c r="G244" s="605"/>
      <c r="H244" s="605"/>
      <c r="I244" s="567" t="str">
        <f t="shared" si="21"/>
        <v>No hay ejecución</v>
      </c>
      <c r="J244" s="568" t="str">
        <f t="shared" si="22"/>
        <v>NA</v>
      </c>
      <c r="K244" s="578"/>
      <c r="L244" s="581"/>
      <c r="M244" s="579"/>
      <c r="N244" s="572"/>
      <c r="O244" s="582"/>
      <c r="P244" s="581"/>
      <c r="Q244" s="579"/>
      <c r="R244" s="572"/>
      <c r="S244" s="582"/>
      <c r="T244" s="583"/>
      <c r="U244" s="579"/>
      <c r="V244" s="572"/>
      <c r="W244" s="582"/>
      <c r="X244" s="575"/>
      <c r="Y244" s="607">
        <v>18</v>
      </c>
      <c r="Z244" s="607">
        <v>18</v>
      </c>
      <c r="AA244" s="567">
        <f t="shared" si="23"/>
        <v>1</v>
      </c>
      <c r="AB244" s="568" t="str">
        <f t="shared" si="24"/>
        <v>De acuerdo con lo programado</v>
      </c>
      <c r="AC244" s="575"/>
      <c r="AD244" s="575"/>
      <c r="AE244" s="607">
        <v>0</v>
      </c>
      <c r="AF244" s="567" t="str">
        <f t="shared" si="25"/>
        <v>No hay Programación</v>
      </c>
      <c r="AG244" s="568" t="str">
        <f t="shared" si="20"/>
        <v>De acuerdo con lo programado</v>
      </c>
      <c r="AH244" s="575"/>
      <c r="AI244" s="575"/>
      <c r="AJ244" s="575"/>
      <c r="AK244" s="576"/>
      <c r="AL244" s="576"/>
      <c r="AM244" s="575"/>
      <c r="AN244" s="575"/>
      <c r="AO244" s="575"/>
      <c r="AP244" s="575"/>
      <c r="AQ244" s="575"/>
    </row>
    <row r="245" spans="1:43" ht="35.25" customHeight="1" thickTop="1" thickBot="1">
      <c r="A245" s="563">
        <v>16.239999999999998</v>
      </c>
      <c r="B245" s="564"/>
      <c r="C245" s="564"/>
      <c r="D245" s="564"/>
      <c r="E245" s="564"/>
      <c r="F245" s="577"/>
      <c r="G245" s="605"/>
      <c r="H245" s="605"/>
      <c r="I245" s="567" t="str">
        <f t="shared" si="21"/>
        <v>No hay ejecución</v>
      </c>
      <c r="J245" s="568" t="str">
        <f t="shared" si="22"/>
        <v>NA</v>
      </c>
      <c r="K245" s="578"/>
      <c r="L245" s="581"/>
      <c r="M245" s="579"/>
      <c r="N245" s="572"/>
      <c r="O245" s="582"/>
      <c r="P245" s="581"/>
      <c r="Q245" s="579"/>
      <c r="R245" s="572"/>
      <c r="S245" s="582"/>
      <c r="T245" s="583"/>
      <c r="U245" s="579"/>
      <c r="V245" s="572"/>
      <c r="W245" s="582"/>
      <c r="X245" s="575"/>
      <c r="Y245" s="607"/>
      <c r="Z245" s="607"/>
      <c r="AA245" s="567" t="str">
        <f t="shared" si="23"/>
        <v>No hay ejecución</v>
      </c>
      <c r="AB245" s="568" t="str">
        <f t="shared" si="24"/>
        <v>NA</v>
      </c>
      <c r="AC245" s="575"/>
      <c r="AD245" s="575"/>
      <c r="AE245" s="607">
        <v>0</v>
      </c>
      <c r="AF245" s="567" t="str">
        <f t="shared" si="25"/>
        <v>No hay Programación</v>
      </c>
      <c r="AG245" s="568" t="str">
        <f t="shared" si="20"/>
        <v>De acuerdo con lo programado</v>
      </c>
      <c r="AH245" s="575"/>
      <c r="AI245" s="575"/>
      <c r="AJ245" s="575"/>
      <c r="AK245" s="576"/>
      <c r="AL245" s="576"/>
      <c r="AM245" s="575"/>
      <c r="AN245" s="575"/>
      <c r="AO245" s="575"/>
      <c r="AP245" s="575"/>
      <c r="AQ245" s="575"/>
    </row>
    <row r="246" spans="1:43" ht="35.25" customHeight="1" thickTop="1" thickBot="1">
      <c r="A246" s="563">
        <v>16.239999999999998</v>
      </c>
      <c r="B246" s="564"/>
      <c r="C246" s="564"/>
      <c r="D246" s="564"/>
      <c r="E246" s="564"/>
      <c r="F246" s="577"/>
      <c r="G246" s="605"/>
      <c r="H246" s="605"/>
      <c r="I246" s="567" t="str">
        <f t="shared" si="21"/>
        <v>No hay ejecución</v>
      </c>
      <c r="J246" s="568" t="str">
        <f t="shared" si="22"/>
        <v>NA</v>
      </c>
      <c r="K246" s="578"/>
      <c r="L246" s="581"/>
      <c r="M246" s="579"/>
      <c r="N246" s="572"/>
      <c r="O246" s="582"/>
      <c r="P246" s="581"/>
      <c r="Q246" s="579"/>
      <c r="R246" s="572"/>
      <c r="S246" s="582"/>
      <c r="T246" s="583"/>
      <c r="U246" s="579"/>
      <c r="V246" s="572"/>
      <c r="W246" s="582"/>
      <c r="X246" s="575"/>
      <c r="Y246" s="607"/>
      <c r="Z246" s="607"/>
      <c r="AA246" s="567" t="str">
        <f t="shared" si="23"/>
        <v>No hay ejecución</v>
      </c>
      <c r="AB246" s="568" t="str">
        <f t="shared" si="24"/>
        <v>NA</v>
      </c>
      <c r="AC246" s="575"/>
      <c r="AD246" s="575"/>
      <c r="AE246" s="607">
        <v>0</v>
      </c>
      <c r="AF246" s="567" t="str">
        <f t="shared" si="25"/>
        <v>No hay Programación</v>
      </c>
      <c r="AG246" s="568" t="str">
        <f t="shared" si="20"/>
        <v>De acuerdo con lo programado</v>
      </c>
      <c r="AH246" s="575"/>
      <c r="AI246" s="575"/>
      <c r="AJ246" s="575"/>
      <c r="AK246" s="576"/>
      <c r="AL246" s="576"/>
      <c r="AM246" s="575"/>
      <c r="AN246" s="575"/>
      <c r="AO246" s="575"/>
      <c r="AP246" s="575"/>
      <c r="AQ246" s="575"/>
    </row>
    <row r="247" spans="1:43" ht="35.25" customHeight="1" thickTop="1" thickBot="1">
      <c r="A247" s="563">
        <v>16.239999999999998</v>
      </c>
      <c r="B247" s="564"/>
      <c r="C247" s="564"/>
      <c r="D247" s="564"/>
      <c r="E247" s="564"/>
      <c r="F247" s="577"/>
      <c r="G247" s="605"/>
      <c r="H247" s="605"/>
      <c r="I247" s="567" t="str">
        <f t="shared" si="21"/>
        <v>No hay ejecución</v>
      </c>
      <c r="J247" s="568" t="str">
        <f t="shared" si="22"/>
        <v>NA</v>
      </c>
      <c r="K247" s="578"/>
      <c r="L247" s="581"/>
      <c r="M247" s="579"/>
      <c r="N247" s="572"/>
      <c r="O247" s="582"/>
      <c r="P247" s="581"/>
      <c r="Q247" s="579"/>
      <c r="R247" s="572"/>
      <c r="S247" s="582"/>
      <c r="T247" s="583"/>
      <c r="U247" s="579"/>
      <c r="V247" s="572"/>
      <c r="W247" s="582"/>
      <c r="X247" s="575"/>
      <c r="Y247" s="607"/>
      <c r="Z247" s="607"/>
      <c r="AA247" s="567" t="str">
        <f t="shared" si="23"/>
        <v>No hay ejecución</v>
      </c>
      <c r="AB247" s="568" t="str">
        <f t="shared" si="24"/>
        <v>NA</v>
      </c>
      <c r="AC247" s="575"/>
      <c r="AD247" s="575"/>
      <c r="AE247" s="607">
        <v>0</v>
      </c>
      <c r="AF247" s="567" t="str">
        <f t="shared" si="25"/>
        <v>No hay Programación</v>
      </c>
      <c r="AG247" s="568" t="str">
        <f t="shared" si="20"/>
        <v>De acuerdo con lo programado</v>
      </c>
      <c r="AH247" s="575"/>
      <c r="AI247" s="575"/>
      <c r="AJ247" s="575"/>
      <c r="AK247" s="576"/>
      <c r="AL247" s="576"/>
      <c r="AM247" s="575"/>
      <c r="AN247" s="575"/>
      <c r="AO247" s="575"/>
      <c r="AP247" s="575"/>
      <c r="AQ247" s="575"/>
    </row>
    <row r="248" spans="1:43" ht="35.25" customHeight="1" thickTop="1" thickBot="1">
      <c r="A248" s="563">
        <v>16.239999999999998</v>
      </c>
      <c r="B248" s="564"/>
      <c r="C248" s="564"/>
      <c r="D248" s="564"/>
      <c r="E248" s="564"/>
      <c r="F248" s="577"/>
      <c r="G248" s="605"/>
      <c r="H248" s="605"/>
      <c r="I248" s="567" t="str">
        <f t="shared" si="21"/>
        <v>No hay ejecución</v>
      </c>
      <c r="J248" s="568" t="str">
        <f t="shared" si="22"/>
        <v>NA</v>
      </c>
      <c r="K248" s="578"/>
      <c r="L248" s="581"/>
      <c r="M248" s="579"/>
      <c r="N248" s="572"/>
      <c r="O248" s="582"/>
      <c r="P248" s="581"/>
      <c r="Q248" s="579"/>
      <c r="R248" s="572"/>
      <c r="S248" s="582"/>
      <c r="T248" s="583"/>
      <c r="U248" s="579"/>
      <c r="V248" s="572"/>
      <c r="W248" s="582"/>
      <c r="X248" s="575"/>
      <c r="Y248" s="607"/>
      <c r="Z248" s="607"/>
      <c r="AA248" s="567" t="str">
        <f t="shared" si="23"/>
        <v>No hay ejecución</v>
      </c>
      <c r="AB248" s="568" t="str">
        <f t="shared" si="24"/>
        <v>NA</v>
      </c>
      <c r="AC248" s="575"/>
      <c r="AD248" s="575"/>
      <c r="AE248" s="607">
        <v>0</v>
      </c>
      <c r="AF248" s="567" t="str">
        <f t="shared" si="25"/>
        <v>No hay Programación</v>
      </c>
      <c r="AG248" s="568" t="str">
        <f t="shared" si="20"/>
        <v>De acuerdo con lo programado</v>
      </c>
      <c r="AH248" s="575"/>
      <c r="AI248" s="575"/>
      <c r="AJ248" s="575"/>
      <c r="AK248" s="576"/>
      <c r="AL248" s="576"/>
      <c r="AM248" s="575"/>
      <c r="AN248" s="575"/>
      <c r="AO248" s="575"/>
      <c r="AP248" s="575"/>
      <c r="AQ248" s="575"/>
    </row>
    <row r="249" spans="1:43" ht="35.25" customHeight="1" thickTop="1" thickBot="1">
      <c r="A249" s="563">
        <v>16.25</v>
      </c>
      <c r="B249" s="564"/>
      <c r="C249" s="564"/>
      <c r="D249" s="564"/>
      <c r="E249" s="564"/>
      <c r="F249" s="577"/>
      <c r="G249" s="605">
        <v>0</v>
      </c>
      <c r="H249" s="605">
        <v>0</v>
      </c>
      <c r="I249" s="567" t="str">
        <f t="shared" si="21"/>
        <v>No hay Programación</v>
      </c>
      <c r="J249" s="568" t="str">
        <f t="shared" si="22"/>
        <v>De acuerdo con lo programado</v>
      </c>
      <c r="K249" s="578"/>
      <c r="L249" s="581"/>
      <c r="M249" s="579"/>
      <c r="N249" s="572"/>
      <c r="O249" s="582"/>
      <c r="P249" s="581"/>
      <c r="Q249" s="579"/>
      <c r="R249" s="572"/>
      <c r="S249" s="582"/>
      <c r="T249" s="583"/>
      <c r="U249" s="579"/>
      <c r="V249" s="572"/>
      <c r="W249" s="582"/>
      <c r="X249" s="575"/>
      <c r="Y249" s="607">
        <v>0</v>
      </c>
      <c r="Z249" s="607">
        <v>0</v>
      </c>
      <c r="AA249" s="567" t="str">
        <f t="shared" si="23"/>
        <v>No hay Programación</v>
      </c>
      <c r="AB249" s="568" t="str">
        <f t="shared" si="24"/>
        <v>De acuerdo con lo programado</v>
      </c>
      <c r="AC249" s="575"/>
      <c r="AD249" s="575"/>
      <c r="AE249" s="607">
        <v>0</v>
      </c>
      <c r="AF249" s="567" t="str">
        <f t="shared" si="25"/>
        <v>No hay Programación</v>
      </c>
      <c r="AG249" s="568" t="str">
        <f t="shared" si="20"/>
        <v>De acuerdo con lo programado</v>
      </c>
      <c r="AH249" s="575"/>
      <c r="AI249" s="575"/>
      <c r="AJ249" s="575"/>
      <c r="AK249" s="576"/>
      <c r="AL249" s="576"/>
      <c r="AM249" s="575"/>
      <c r="AN249" s="575"/>
      <c r="AO249" s="575"/>
      <c r="AP249" s="575"/>
      <c r="AQ249" s="575"/>
    </row>
    <row r="250" spans="1:43" ht="35.25" customHeight="1" thickTop="1" thickBot="1">
      <c r="A250" s="563">
        <v>16.25</v>
      </c>
      <c r="B250" s="564"/>
      <c r="C250" s="564"/>
      <c r="D250" s="564"/>
      <c r="E250" s="564"/>
      <c r="F250" s="577"/>
      <c r="G250" s="605"/>
      <c r="H250" s="605"/>
      <c r="I250" s="567" t="str">
        <f t="shared" si="21"/>
        <v>No hay ejecución</v>
      </c>
      <c r="J250" s="568" t="str">
        <f t="shared" si="22"/>
        <v>NA</v>
      </c>
      <c r="K250" s="578"/>
      <c r="L250" s="581"/>
      <c r="M250" s="579"/>
      <c r="N250" s="572"/>
      <c r="O250" s="582"/>
      <c r="P250" s="581"/>
      <c r="Q250" s="579"/>
      <c r="R250" s="572"/>
      <c r="S250" s="582"/>
      <c r="T250" s="583"/>
      <c r="U250" s="579"/>
      <c r="V250" s="572"/>
      <c r="W250" s="582"/>
      <c r="X250" s="575"/>
      <c r="Y250" s="607"/>
      <c r="Z250" s="607"/>
      <c r="AA250" s="567" t="str">
        <f t="shared" si="23"/>
        <v>No hay ejecución</v>
      </c>
      <c r="AB250" s="568" t="str">
        <f t="shared" si="24"/>
        <v>NA</v>
      </c>
      <c r="AC250" s="575"/>
      <c r="AD250" s="575"/>
      <c r="AE250" s="607">
        <v>0</v>
      </c>
      <c r="AF250" s="567" t="str">
        <f t="shared" si="25"/>
        <v>No hay Programación</v>
      </c>
      <c r="AG250" s="568" t="str">
        <f t="shared" si="20"/>
        <v>De acuerdo con lo programado</v>
      </c>
      <c r="AH250" s="575"/>
      <c r="AI250" s="575"/>
      <c r="AJ250" s="575"/>
      <c r="AK250" s="576"/>
      <c r="AL250" s="576"/>
      <c r="AM250" s="575"/>
      <c r="AN250" s="575"/>
      <c r="AO250" s="575"/>
      <c r="AP250" s="575"/>
      <c r="AQ250" s="575"/>
    </row>
    <row r="251" spans="1:43" ht="35.25" customHeight="1" thickTop="1" thickBot="1">
      <c r="A251" s="563">
        <v>16.25</v>
      </c>
      <c r="B251" s="564"/>
      <c r="C251" s="564"/>
      <c r="D251" s="564"/>
      <c r="E251" s="564"/>
      <c r="F251" s="577"/>
      <c r="G251" s="605"/>
      <c r="H251" s="605"/>
      <c r="I251" s="567" t="str">
        <f t="shared" si="21"/>
        <v>No hay ejecución</v>
      </c>
      <c r="J251" s="568" t="str">
        <f t="shared" si="22"/>
        <v>NA</v>
      </c>
      <c r="K251" s="578"/>
      <c r="L251" s="581"/>
      <c r="M251" s="579"/>
      <c r="N251" s="572"/>
      <c r="O251" s="582"/>
      <c r="P251" s="581"/>
      <c r="Q251" s="579"/>
      <c r="R251" s="572"/>
      <c r="S251" s="582"/>
      <c r="T251" s="583"/>
      <c r="U251" s="579"/>
      <c r="V251" s="572"/>
      <c r="W251" s="582"/>
      <c r="X251" s="575"/>
      <c r="Y251" s="607"/>
      <c r="Z251" s="607"/>
      <c r="AA251" s="567" t="str">
        <f t="shared" si="23"/>
        <v>No hay ejecución</v>
      </c>
      <c r="AB251" s="568" t="str">
        <f t="shared" si="24"/>
        <v>NA</v>
      </c>
      <c r="AC251" s="575"/>
      <c r="AD251" s="575"/>
      <c r="AE251" s="607">
        <v>0</v>
      </c>
      <c r="AF251" s="567" t="str">
        <f t="shared" si="25"/>
        <v>No hay Programación</v>
      </c>
      <c r="AG251" s="568" t="str">
        <f t="shared" si="20"/>
        <v>De acuerdo con lo programado</v>
      </c>
      <c r="AH251" s="575"/>
      <c r="AI251" s="575"/>
      <c r="AJ251" s="575"/>
      <c r="AK251" s="576"/>
      <c r="AL251" s="576"/>
      <c r="AM251" s="575"/>
      <c r="AN251" s="575"/>
      <c r="AO251" s="575"/>
      <c r="AP251" s="575"/>
      <c r="AQ251" s="575"/>
    </row>
    <row r="252" spans="1:43" ht="35.25" customHeight="1" thickTop="1" thickBot="1">
      <c r="A252" s="563">
        <v>16.25</v>
      </c>
      <c r="B252" s="564"/>
      <c r="C252" s="564"/>
      <c r="D252" s="564"/>
      <c r="E252" s="564"/>
      <c r="F252" s="577"/>
      <c r="G252" s="605"/>
      <c r="H252" s="605"/>
      <c r="I252" s="567" t="str">
        <f t="shared" si="21"/>
        <v>No hay ejecución</v>
      </c>
      <c r="J252" s="568" t="str">
        <f t="shared" si="22"/>
        <v>NA</v>
      </c>
      <c r="K252" s="578"/>
      <c r="L252" s="581"/>
      <c r="M252" s="579"/>
      <c r="N252" s="572"/>
      <c r="O252" s="582"/>
      <c r="P252" s="581"/>
      <c r="Q252" s="579"/>
      <c r="R252" s="572"/>
      <c r="S252" s="582"/>
      <c r="T252" s="583"/>
      <c r="U252" s="579"/>
      <c r="V252" s="572"/>
      <c r="W252" s="582"/>
      <c r="X252" s="575"/>
      <c r="Y252" s="607"/>
      <c r="Z252" s="607"/>
      <c r="AA252" s="567" t="str">
        <f t="shared" si="23"/>
        <v>No hay ejecución</v>
      </c>
      <c r="AB252" s="568" t="str">
        <f t="shared" si="24"/>
        <v>NA</v>
      </c>
      <c r="AC252" s="575"/>
      <c r="AD252" s="575"/>
      <c r="AE252" s="607">
        <v>0</v>
      </c>
      <c r="AF252" s="567" t="str">
        <f t="shared" si="25"/>
        <v>No hay Programación</v>
      </c>
      <c r="AG252" s="568" t="str">
        <f t="shared" si="20"/>
        <v>De acuerdo con lo programado</v>
      </c>
      <c r="AH252" s="575"/>
      <c r="AI252" s="575"/>
      <c r="AJ252" s="575"/>
      <c r="AK252" s="576"/>
      <c r="AL252" s="576"/>
      <c r="AM252" s="575"/>
      <c r="AN252" s="575"/>
      <c r="AO252" s="575"/>
      <c r="AP252" s="575"/>
      <c r="AQ252" s="575"/>
    </row>
    <row r="253" spans="1:43" ht="35.25" customHeight="1" thickTop="1" thickBot="1">
      <c r="A253" s="563">
        <v>16.25</v>
      </c>
      <c r="B253" s="564"/>
      <c r="C253" s="564"/>
      <c r="D253" s="564"/>
      <c r="E253" s="564"/>
      <c r="F253" s="577"/>
      <c r="G253" s="605"/>
      <c r="H253" s="605"/>
      <c r="I253" s="567" t="str">
        <f t="shared" si="21"/>
        <v>No hay ejecución</v>
      </c>
      <c r="J253" s="568" t="str">
        <f t="shared" si="22"/>
        <v>NA</v>
      </c>
      <c r="K253" s="578"/>
      <c r="L253" s="581"/>
      <c r="M253" s="579"/>
      <c r="N253" s="572"/>
      <c r="O253" s="582"/>
      <c r="P253" s="581"/>
      <c r="Q253" s="579"/>
      <c r="R253" s="572"/>
      <c r="S253" s="582"/>
      <c r="T253" s="583"/>
      <c r="U253" s="579"/>
      <c r="V253" s="572"/>
      <c r="W253" s="582"/>
      <c r="X253" s="575"/>
      <c r="Y253" s="607"/>
      <c r="Z253" s="607"/>
      <c r="AA253" s="567" t="str">
        <f t="shared" si="23"/>
        <v>No hay ejecución</v>
      </c>
      <c r="AB253" s="568" t="str">
        <f t="shared" si="24"/>
        <v>NA</v>
      </c>
      <c r="AC253" s="575"/>
      <c r="AD253" s="575"/>
      <c r="AE253" s="607">
        <v>0</v>
      </c>
      <c r="AF253" s="567" t="str">
        <f t="shared" si="25"/>
        <v>No hay Programación</v>
      </c>
      <c r="AG253" s="568" t="str">
        <f t="shared" si="20"/>
        <v>De acuerdo con lo programado</v>
      </c>
      <c r="AH253" s="575"/>
      <c r="AI253" s="575"/>
      <c r="AJ253" s="575"/>
      <c r="AK253" s="576"/>
      <c r="AL253" s="576"/>
      <c r="AM253" s="575"/>
      <c r="AN253" s="575"/>
      <c r="AO253" s="575"/>
      <c r="AP253" s="575"/>
      <c r="AQ253" s="575"/>
    </row>
    <row r="254" spans="1:43" ht="35.25" customHeight="1" thickTop="1" thickBot="1">
      <c r="A254" s="563">
        <v>16.25</v>
      </c>
      <c r="B254" s="564"/>
      <c r="C254" s="564"/>
      <c r="D254" s="564"/>
      <c r="E254" s="564"/>
      <c r="F254" s="577"/>
      <c r="G254" s="605"/>
      <c r="H254" s="605"/>
      <c r="I254" s="567" t="str">
        <f t="shared" si="21"/>
        <v>No hay ejecución</v>
      </c>
      <c r="J254" s="568" t="str">
        <f t="shared" si="22"/>
        <v>NA</v>
      </c>
      <c r="K254" s="578"/>
      <c r="L254" s="581"/>
      <c r="M254" s="579"/>
      <c r="N254" s="572"/>
      <c r="O254" s="582"/>
      <c r="P254" s="581"/>
      <c r="Q254" s="579"/>
      <c r="R254" s="572"/>
      <c r="S254" s="582"/>
      <c r="T254" s="583"/>
      <c r="U254" s="579"/>
      <c r="V254" s="572"/>
      <c r="W254" s="582"/>
      <c r="X254" s="575"/>
      <c r="Y254" s="607"/>
      <c r="Z254" s="607"/>
      <c r="AA254" s="567" t="str">
        <f t="shared" si="23"/>
        <v>No hay ejecución</v>
      </c>
      <c r="AB254" s="568" t="str">
        <f t="shared" si="24"/>
        <v>NA</v>
      </c>
      <c r="AC254" s="575"/>
      <c r="AD254" s="575"/>
      <c r="AE254" s="607">
        <v>0</v>
      </c>
      <c r="AF254" s="567" t="str">
        <f t="shared" si="25"/>
        <v>No hay Programación</v>
      </c>
      <c r="AG254" s="568" t="str">
        <f t="shared" si="20"/>
        <v>De acuerdo con lo programado</v>
      </c>
      <c r="AH254" s="575"/>
      <c r="AI254" s="575"/>
      <c r="AJ254" s="575"/>
      <c r="AK254" s="576"/>
      <c r="AL254" s="576"/>
      <c r="AM254" s="575"/>
      <c r="AN254" s="575"/>
      <c r="AO254" s="575"/>
      <c r="AP254" s="575"/>
      <c r="AQ254" s="575"/>
    </row>
    <row r="255" spans="1:43" ht="35.25" customHeight="1" thickTop="1" thickBot="1">
      <c r="A255" s="563">
        <v>16.260000000000002</v>
      </c>
      <c r="B255" s="564"/>
      <c r="C255" s="564"/>
      <c r="D255" s="564"/>
      <c r="E255" s="564"/>
      <c r="F255" s="577"/>
      <c r="G255" s="605">
        <v>3</v>
      </c>
      <c r="H255" s="605">
        <v>3</v>
      </c>
      <c r="I255" s="567">
        <f t="shared" si="21"/>
        <v>1</v>
      </c>
      <c r="J255" s="568" t="str">
        <f t="shared" si="22"/>
        <v>De acuerdo con lo programado</v>
      </c>
      <c r="K255" s="578"/>
      <c r="L255" s="581"/>
      <c r="M255" s="579"/>
      <c r="N255" s="572"/>
      <c r="O255" s="582"/>
      <c r="P255" s="581"/>
      <c r="Q255" s="579"/>
      <c r="R255" s="572"/>
      <c r="S255" s="582"/>
      <c r="T255" s="583"/>
      <c r="U255" s="579"/>
      <c r="V255" s="572"/>
      <c r="W255" s="582"/>
      <c r="X255" s="575"/>
      <c r="Y255" s="607">
        <v>3</v>
      </c>
      <c r="Z255" s="607">
        <v>3</v>
      </c>
      <c r="AA255" s="567">
        <f t="shared" si="23"/>
        <v>1</v>
      </c>
      <c r="AB255" s="568" t="str">
        <f t="shared" si="24"/>
        <v>De acuerdo con lo programado</v>
      </c>
      <c r="AC255" s="575"/>
      <c r="AD255" s="575"/>
      <c r="AE255" s="607">
        <v>0</v>
      </c>
      <c r="AF255" s="567" t="str">
        <f t="shared" si="25"/>
        <v>No hay Programación</v>
      </c>
      <c r="AG255" s="568" t="str">
        <f t="shared" si="20"/>
        <v>De acuerdo con lo programado</v>
      </c>
      <c r="AH255" s="575"/>
      <c r="AI255" s="575"/>
      <c r="AJ255" s="575"/>
      <c r="AK255" s="576"/>
      <c r="AL255" s="576"/>
      <c r="AM255" s="575"/>
      <c r="AN255" s="575"/>
      <c r="AO255" s="575"/>
      <c r="AP255" s="575"/>
      <c r="AQ255" s="575"/>
    </row>
    <row r="256" spans="1:43" ht="35.25" customHeight="1" thickTop="1" thickBot="1">
      <c r="A256" s="563">
        <v>16.260000000000002</v>
      </c>
      <c r="B256" s="564"/>
      <c r="C256" s="564"/>
      <c r="D256" s="564"/>
      <c r="E256" s="564"/>
      <c r="F256" s="577"/>
      <c r="G256" s="605"/>
      <c r="H256" s="605"/>
      <c r="I256" s="567" t="str">
        <f t="shared" si="21"/>
        <v>No hay ejecución</v>
      </c>
      <c r="J256" s="568" t="str">
        <f t="shared" si="22"/>
        <v>NA</v>
      </c>
      <c r="K256" s="578"/>
      <c r="L256" s="581"/>
      <c r="M256" s="579"/>
      <c r="N256" s="572"/>
      <c r="O256" s="582"/>
      <c r="P256" s="581"/>
      <c r="Q256" s="579"/>
      <c r="R256" s="572"/>
      <c r="S256" s="582"/>
      <c r="T256" s="583"/>
      <c r="U256" s="579"/>
      <c r="V256" s="572"/>
      <c r="W256" s="582"/>
      <c r="X256" s="575"/>
      <c r="Y256" s="607"/>
      <c r="Z256" s="607"/>
      <c r="AA256" s="567" t="str">
        <f t="shared" si="23"/>
        <v>No hay ejecución</v>
      </c>
      <c r="AB256" s="568" t="str">
        <f t="shared" si="24"/>
        <v>NA</v>
      </c>
      <c r="AC256" s="575"/>
      <c r="AD256" s="575"/>
      <c r="AE256" s="607">
        <v>0</v>
      </c>
      <c r="AF256" s="567" t="str">
        <f t="shared" si="25"/>
        <v>No hay Programación</v>
      </c>
      <c r="AG256" s="568" t="str">
        <f t="shared" si="20"/>
        <v>De acuerdo con lo programado</v>
      </c>
      <c r="AH256" s="575"/>
      <c r="AI256" s="575"/>
      <c r="AJ256" s="575"/>
      <c r="AK256" s="576"/>
      <c r="AL256" s="576"/>
      <c r="AM256" s="575"/>
      <c r="AN256" s="575"/>
      <c r="AO256" s="575"/>
      <c r="AP256" s="575"/>
      <c r="AQ256" s="575"/>
    </row>
    <row r="257" spans="1:43" ht="35.25" customHeight="1" thickTop="1" thickBot="1">
      <c r="A257" s="563">
        <v>16.260000000000002</v>
      </c>
      <c r="B257" s="564"/>
      <c r="C257" s="564"/>
      <c r="D257" s="564"/>
      <c r="E257" s="564"/>
      <c r="F257" s="577"/>
      <c r="G257" s="605"/>
      <c r="H257" s="605"/>
      <c r="I257" s="567" t="str">
        <f t="shared" si="21"/>
        <v>No hay ejecución</v>
      </c>
      <c r="J257" s="568" t="str">
        <f t="shared" si="22"/>
        <v>NA</v>
      </c>
      <c r="K257" s="578"/>
      <c r="L257" s="581"/>
      <c r="M257" s="579"/>
      <c r="N257" s="572"/>
      <c r="O257" s="582"/>
      <c r="P257" s="581"/>
      <c r="Q257" s="579"/>
      <c r="R257" s="572"/>
      <c r="S257" s="582"/>
      <c r="T257" s="583"/>
      <c r="U257" s="579"/>
      <c r="V257" s="572"/>
      <c r="W257" s="582"/>
      <c r="X257" s="575"/>
      <c r="Y257" s="607"/>
      <c r="Z257" s="607"/>
      <c r="AA257" s="567" t="str">
        <f t="shared" si="23"/>
        <v>No hay ejecución</v>
      </c>
      <c r="AB257" s="568" t="str">
        <f t="shared" si="24"/>
        <v>NA</v>
      </c>
      <c r="AC257" s="575"/>
      <c r="AD257" s="575"/>
      <c r="AE257" s="607">
        <v>0</v>
      </c>
      <c r="AF257" s="567" t="str">
        <f t="shared" si="25"/>
        <v>No hay Programación</v>
      </c>
      <c r="AG257" s="568" t="str">
        <f t="shared" si="20"/>
        <v>De acuerdo con lo programado</v>
      </c>
      <c r="AH257" s="575"/>
      <c r="AI257" s="575"/>
      <c r="AJ257" s="575"/>
      <c r="AK257" s="576"/>
      <c r="AL257" s="576"/>
      <c r="AM257" s="575"/>
      <c r="AN257" s="575"/>
      <c r="AO257" s="575"/>
      <c r="AP257" s="575"/>
      <c r="AQ257" s="575"/>
    </row>
    <row r="258" spans="1:43" ht="35.25" customHeight="1" thickTop="1" thickBot="1">
      <c r="A258" s="563">
        <v>16.260000000000002</v>
      </c>
      <c r="B258" s="564"/>
      <c r="C258" s="564"/>
      <c r="D258" s="564"/>
      <c r="E258" s="564"/>
      <c r="F258" s="577"/>
      <c r="G258" s="605"/>
      <c r="H258" s="605"/>
      <c r="I258" s="567" t="str">
        <f t="shared" si="21"/>
        <v>No hay ejecución</v>
      </c>
      <c r="J258" s="568" t="str">
        <f t="shared" si="22"/>
        <v>NA</v>
      </c>
      <c r="K258" s="578"/>
      <c r="L258" s="581"/>
      <c r="M258" s="579"/>
      <c r="N258" s="572"/>
      <c r="O258" s="582"/>
      <c r="P258" s="581"/>
      <c r="Q258" s="579"/>
      <c r="R258" s="572"/>
      <c r="S258" s="582"/>
      <c r="T258" s="583"/>
      <c r="U258" s="579"/>
      <c r="V258" s="572"/>
      <c r="W258" s="582"/>
      <c r="X258" s="575"/>
      <c r="Y258" s="607"/>
      <c r="Z258" s="607"/>
      <c r="AA258" s="567" t="str">
        <f t="shared" si="23"/>
        <v>No hay ejecución</v>
      </c>
      <c r="AB258" s="568" t="str">
        <f t="shared" si="24"/>
        <v>NA</v>
      </c>
      <c r="AC258" s="575"/>
      <c r="AD258" s="575"/>
      <c r="AE258" s="607">
        <v>0</v>
      </c>
      <c r="AF258" s="567" t="str">
        <f t="shared" si="25"/>
        <v>No hay Programación</v>
      </c>
      <c r="AG258" s="568" t="str">
        <f t="shared" si="20"/>
        <v>De acuerdo con lo programado</v>
      </c>
      <c r="AH258" s="575"/>
      <c r="AI258" s="575"/>
      <c r="AJ258" s="575"/>
      <c r="AK258" s="576"/>
      <c r="AL258" s="576"/>
      <c r="AM258" s="575"/>
      <c r="AN258" s="575"/>
      <c r="AO258" s="575"/>
      <c r="AP258" s="575"/>
      <c r="AQ258" s="575"/>
    </row>
    <row r="259" spans="1:43" ht="35.25" customHeight="1" thickTop="1" thickBot="1">
      <c r="A259" s="563">
        <v>16.260000000000002</v>
      </c>
      <c r="B259" s="564"/>
      <c r="C259" s="564"/>
      <c r="D259" s="564"/>
      <c r="E259" s="564"/>
      <c r="F259" s="577"/>
      <c r="G259" s="605"/>
      <c r="H259" s="605"/>
      <c r="I259" s="567" t="str">
        <f t="shared" si="21"/>
        <v>No hay ejecución</v>
      </c>
      <c r="J259" s="568" t="str">
        <f t="shared" si="22"/>
        <v>NA</v>
      </c>
      <c r="K259" s="578"/>
      <c r="L259" s="581"/>
      <c r="M259" s="579"/>
      <c r="N259" s="572"/>
      <c r="O259" s="582"/>
      <c r="P259" s="581"/>
      <c r="Q259" s="579"/>
      <c r="R259" s="572"/>
      <c r="S259" s="582"/>
      <c r="T259" s="583"/>
      <c r="U259" s="579"/>
      <c r="V259" s="572"/>
      <c r="W259" s="582"/>
      <c r="X259" s="575"/>
      <c r="Y259" s="607"/>
      <c r="Z259" s="607"/>
      <c r="AA259" s="567" t="str">
        <f t="shared" si="23"/>
        <v>No hay ejecución</v>
      </c>
      <c r="AB259" s="568" t="str">
        <f t="shared" si="24"/>
        <v>NA</v>
      </c>
      <c r="AC259" s="575"/>
      <c r="AD259" s="575"/>
      <c r="AE259" s="607">
        <v>0</v>
      </c>
      <c r="AF259" s="567" t="str">
        <f t="shared" si="25"/>
        <v>No hay Programación</v>
      </c>
      <c r="AG259" s="568" t="str">
        <f t="shared" si="20"/>
        <v>De acuerdo con lo programado</v>
      </c>
      <c r="AH259" s="575"/>
      <c r="AI259" s="575"/>
      <c r="AJ259" s="575"/>
      <c r="AK259" s="576"/>
      <c r="AL259" s="576"/>
      <c r="AM259" s="575"/>
      <c r="AN259" s="575"/>
      <c r="AO259" s="575"/>
      <c r="AP259" s="575"/>
      <c r="AQ259" s="575"/>
    </row>
    <row r="260" spans="1:43" ht="35.25" customHeight="1" thickTop="1" thickBot="1">
      <c r="A260" s="563">
        <v>16.260000000000002</v>
      </c>
      <c r="B260" s="564"/>
      <c r="C260" s="564"/>
      <c r="D260" s="564"/>
      <c r="E260" s="564"/>
      <c r="F260" s="577"/>
      <c r="G260" s="605"/>
      <c r="H260" s="605"/>
      <c r="I260" s="567" t="str">
        <f t="shared" si="21"/>
        <v>No hay ejecución</v>
      </c>
      <c r="J260" s="568" t="str">
        <f t="shared" si="22"/>
        <v>NA</v>
      </c>
      <c r="K260" s="578"/>
      <c r="L260" s="581"/>
      <c r="M260" s="579"/>
      <c r="N260" s="572"/>
      <c r="O260" s="582"/>
      <c r="P260" s="581"/>
      <c r="Q260" s="579"/>
      <c r="R260" s="572"/>
      <c r="S260" s="582"/>
      <c r="T260" s="583"/>
      <c r="U260" s="579"/>
      <c r="V260" s="572"/>
      <c r="W260" s="582"/>
      <c r="X260" s="575"/>
      <c r="Y260" s="607"/>
      <c r="Z260" s="607"/>
      <c r="AA260" s="567" t="str">
        <f t="shared" si="23"/>
        <v>No hay ejecución</v>
      </c>
      <c r="AB260" s="568" t="str">
        <f t="shared" si="24"/>
        <v>NA</v>
      </c>
      <c r="AC260" s="575"/>
      <c r="AD260" s="575"/>
      <c r="AE260" s="607">
        <v>0</v>
      </c>
      <c r="AF260" s="567" t="str">
        <f t="shared" si="25"/>
        <v>No hay Programación</v>
      </c>
      <c r="AG260" s="568" t="str">
        <f t="shared" si="20"/>
        <v>De acuerdo con lo programado</v>
      </c>
      <c r="AH260" s="575"/>
      <c r="AI260" s="575"/>
      <c r="AJ260" s="575"/>
      <c r="AK260" s="576"/>
      <c r="AL260" s="576"/>
      <c r="AM260" s="575"/>
      <c r="AN260" s="575"/>
      <c r="AO260" s="575"/>
      <c r="AP260" s="575"/>
      <c r="AQ260" s="575"/>
    </row>
    <row r="261" spans="1:43" ht="35.25" customHeight="1" thickTop="1" thickBot="1">
      <c r="A261" s="563">
        <v>16.260000000000002</v>
      </c>
      <c r="B261" s="564"/>
      <c r="C261" s="564"/>
      <c r="D261" s="564"/>
      <c r="E261" s="564"/>
      <c r="F261" s="577"/>
      <c r="G261" s="605"/>
      <c r="H261" s="605"/>
      <c r="I261" s="567" t="str">
        <f t="shared" si="21"/>
        <v>No hay ejecución</v>
      </c>
      <c r="J261" s="568" t="str">
        <f t="shared" si="22"/>
        <v>NA</v>
      </c>
      <c r="K261" s="578"/>
      <c r="L261" s="581"/>
      <c r="M261" s="579"/>
      <c r="N261" s="572"/>
      <c r="O261" s="582"/>
      <c r="P261" s="581"/>
      <c r="Q261" s="579"/>
      <c r="R261" s="572"/>
      <c r="S261" s="582"/>
      <c r="T261" s="583"/>
      <c r="U261" s="579"/>
      <c r="V261" s="572"/>
      <c r="W261" s="582"/>
      <c r="X261" s="575"/>
      <c r="Y261" s="607"/>
      <c r="Z261" s="607"/>
      <c r="AA261" s="567" t="str">
        <f t="shared" si="23"/>
        <v>No hay ejecución</v>
      </c>
      <c r="AB261" s="568" t="str">
        <f t="shared" si="24"/>
        <v>NA</v>
      </c>
      <c r="AC261" s="575"/>
      <c r="AD261" s="575"/>
      <c r="AE261" s="607">
        <v>0</v>
      </c>
      <c r="AF261" s="567" t="str">
        <f t="shared" si="25"/>
        <v>No hay Programación</v>
      </c>
      <c r="AG261" s="568" t="str">
        <f t="shared" si="20"/>
        <v>De acuerdo con lo programado</v>
      </c>
      <c r="AH261" s="575"/>
      <c r="AI261" s="575"/>
      <c r="AJ261" s="575"/>
      <c r="AK261" s="576"/>
      <c r="AL261" s="576"/>
      <c r="AM261" s="575"/>
      <c r="AN261" s="575"/>
      <c r="AO261" s="575"/>
      <c r="AP261" s="575"/>
      <c r="AQ261" s="575"/>
    </row>
    <row r="262" spans="1:43" ht="35.25" customHeight="1" thickTop="1" thickBot="1">
      <c r="A262" s="563">
        <v>16.27</v>
      </c>
      <c r="B262" s="564"/>
      <c r="C262" s="564"/>
      <c r="D262" s="564"/>
      <c r="E262" s="564"/>
      <c r="F262" s="577"/>
      <c r="G262" s="605">
        <v>0</v>
      </c>
      <c r="H262" s="605">
        <v>0</v>
      </c>
      <c r="I262" s="567" t="str">
        <f t="shared" si="21"/>
        <v>No hay Programación</v>
      </c>
      <c r="J262" s="568" t="str">
        <f t="shared" si="22"/>
        <v>De acuerdo con lo programado</v>
      </c>
      <c r="K262" s="578"/>
      <c r="L262" s="581"/>
      <c r="M262" s="579"/>
      <c r="N262" s="572"/>
      <c r="O262" s="582"/>
      <c r="P262" s="581"/>
      <c r="Q262" s="579"/>
      <c r="R262" s="572"/>
      <c r="S262" s="582"/>
      <c r="T262" s="583"/>
      <c r="U262" s="579"/>
      <c r="V262" s="572"/>
      <c r="W262" s="582"/>
      <c r="X262" s="575"/>
      <c r="Y262" s="607">
        <v>0</v>
      </c>
      <c r="Z262" s="607">
        <v>0</v>
      </c>
      <c r="AA262" s="567" t="str">
        <f t="shared" si="23"/>
        <v>No hay Programación</v>
      </c>
      <c r="AB262" s="568" t="str">
        <f t="shared" si="24"/>
        <v>De acuerdo con lo programado</v>
      </c>
      <c r="AC262" s="575"/>
      <c r="AD262" s="575"/>
      <c r="AE262" s="607">
        <v>0</v>
      </c>
      <c r="AF262" s="567" t="str">
        <f t="shared" si="25"/>
        <v>No hay Programación</v>
      </c>
      <c r="AG262" s="568" t="str">
        <f t="shared" si="20"/>
        <v>De acuerdo con lo programado</v>
      </c>
      <c r="AH262" s="575"/>
      <c r="AI262" s="575"/>
      <c r="AJ262" s="575"/>
      <c r="AK262" s="576"/>
      <c r="AL262" s="576"/>
      <c r="AM262" s="575"/>
      <c r="AN262" s="575"/>
      <c r="AO262" s="575"/>
      <c r="AP262" s="575"/>
      <c r="AQ262" s="575"/>
    </row>
    <row r="263" spans="1:43" ht="35.25" customHeight="1" thickTop="1" thickBot="1">
      <c r="A263" s="563">
        <v>16.27</v>
      </c>
      <c r="B263" s="564"/>
      <c r="C263" s="564"/>
      <c r="D263" s="564"/>
      <c r="E263" s="564"/>
      <c r="F263" s="577"/>
      <c r="G263" s="605"/>
      <c r="H263" s="605"/>
      <c r="I263" s="567" t="str">
        <f t="shared" si="21"/>
        <v>No hay ejecución</v>
      </c>
      <c r="J263" s="568" t="str">
        <f t="shared" si="22"/>
        <v>NA</v>
      </c>
      <c r="K263" s="578"/>
      <c r="L263" s="581"/>
      <c r="M263" s="579"/>
      <c r="N263" s="572"/>
      <c r="O263" s="582"/>
      <c r="P263" s="581"/>
      <c r="Q263" s="579"/>
      <c r="R263" s="572"/>
      <c r="S263" s="582"/>
      <c r="T263" s="583"/>
      <c r="U263" s="579"/>
      <c r="V263" s="572"/>
      <c r="W263" s="582"/>
      <c r="X263" s="575"/>
      <c r="Y263" s="607"/>
      <c r="Z263" s="607"/>
      <c r="AA263" s="567" t="str">
        <f t="shared" si="23"/>
        <v>No hay ejecución</v>
      </c>
      <c r="AB263" s="568" t="str">
        <f t="shared" si="24"/>
        <v>NA</v>
      </c>
      <c r="AC263" s="575"/>
      <c r="AD263" s="575"/>
      <c r="AE263" s="607">
        <v>0</v>
      </c>
      <c r="AF263" s="567" t="str">
        <f t="shared" si="25"/>
        <v>No hay Programación</v>
      </c>
      <c r="AG263" s="568" t="str">
        <f t="shared" si="20"/>
        <v>De acuerdo con lo programado</v>
      </c>
      <c r="AH263" s="575"/>
      <c r="AI263" s="575"/>
      <c r="AJ263" s="575"/>
      <c r="AK263" s="576"/>
      <c r="AL263" s="576"/>
      <c r="AM263" s="575"/>
      <c r="AN263" s="575"/>
      <c r="AO263" s="575"/>
      <c r="AP263" s="575"/>
      <c r="AQ263" s="575"/>
    </row>
    <row r="264" spans="1:43" ht="35.25" customHeight="1" thickTop="1" thickBot="1">
      <c r="A264" s="563">
        <v>16.28</v>
      </c>
      <c r="B264" s="564"/>
      <c r="C264" s="564"/>
      <c r="D264" s="564"/>
      <c r="E264" s="564"/>
      <c r="F264" s="577"/>
      <c r="G264" s="605">
        <v>0</v>
      </c>
      <c r="H264" s="605">
        <v>0</v>
      </c>
      <c r="I264" s="567" t="str">
        <f t="shared" si="21"/>
        <v>No hay Programación</v>
      </c>
      <c r="J264" s="568" t="str">
        <f t="shared" si="22"/>
        <v>De acuerdo con lo programado</v>
      </c>
      <c r="K264" s="578"/>
      <c r="L264" s="581"/>
      <c r="M264" s="579"/>
      <c r="N264" s="572"/>
      <c r="O264" s="582"/>
      <c r="P264" s="581"/>
      <c r="Q264" s="579"/>
      <c r="R264" s="572"/>
      <c r="S264" s="582"/>
      <c r="T264" s="583"/>
      <c r="U264" s="579"/>
      <c r="V264" s="572"/>
      <c r="W264" s="582"/>
      <c r="X264" s="575"/>
      <c r="Y264" s="607">
        <v>0</v>
      </c>
      <c r="Z264" s="607">
        <v>0</v>
      </c>
      <c r="AA264" s="567" t="str">
        <f t="shared" si="23"/>
        <v>No hay Programación</v>
      </c>
      <c r="AB264" s="568" t="str">
        <f t="shared" si="24"/>
        <v>De acuerdo con lo programado</v>
      </c>
      <c r="AC264" s="575"/>
      <c r="AD264" s="575"/>
      <c r="AE264" s="607">
        <v>0</v>
      </c>
      <c r="AF264" s="567" t="str">
        <f t="shared" si="25"/>
        <v>No hay Programación</v>
      </c>
      <c r="AG264" s="568" t="str">
        <f t="shared" si="20"/>
        <v>De acuerdo con lo programado</v>
      </c>
      <c r="AH264" s="575"/>
      <c r="AI264" s="575"/>
      <c r="AJ264" s="575"/>
      <c r="AK264" s="576"/>
      <c r="AL264" s="576"/>
      <c r="AM264" s="575"/>
      <c r="AN264" s="575"/>
      <c r="AO264" s="575"/>
      <c r="AP264" s="575"/>
      <c r="AQ264" s="575"/>
    </row>
    <row r="265" spans="1:43" ht="35.25" customHeight="1" thickTop="1" thickBot="1">
      <c r="A265" s="563">
        <v>17</v>
      </c>
      <c r="B265" s="564"/>
      <c r="C265" s="564"/>
      <c r="D265" s="564"/>
      <c r="E265" s="564"/>
      <c r="F265" s="565"/>
      <c r="G265" s="604"/>
      <c r="H265" s="604"/>
      <c r="I265" s="567" t="str">
        <f t="shared" si="21"/>
        <v>No hay ejecución</v>
      </c>
      <c r="J265" s="568" t="str">
        <f t="shared" si="22"/>
        <v>NA</v>
      </c>
      <c r="K265" s="569"/>
      <c r="L265" s="581"/>
      <c r="M265" s="579"/>
      <c r="N265" s="572"/>
      <c r="O265" s="582"/>
      <c r="P265" s="581"/>
      <c r="Q265" s="579"/>
      <c r="R265" s="572"/>
      <c r="S265" s="582"/>
      <c r="T265" s="583"/>
      <c r="U265" s="579"/>
      <c r="V265" s="572"/>
      <c r="W265" s="582"/>
      <c r="X265" s="575"/>
      <c r="Y265" s="607"/>
      <c r="Z265" s="607"/>
      <c r="AA265" s="567" t="str">
        <f t="shared" si="23"/>
        <v>No hay ejecución</v>
      </c>
      <c r="AB265" s="568" t="str">
        <f t="shared" si="24"/>
        <v>NA</v>
      </c>
      <c r="AC265" s="575"/>
      <c r="AD265" s="575"/>
      <c r="AE265" s="607">
        <v>0</v>
      </c>
      <c r="AF265" s="567" t="str">
        <f t="shared" si="25"/>
        <v>No hay Programación</v>
      </c>
      <c r="AG265" s="568" t="str">
        <f t="shared" si="20"/>
        <v>De acuerdo con lo programado</v>
      </c>
      <c r="AH265" s="575"/>
      <c r="AI265" s="575"/>
      <c r="AJ265" s="575"/>
      <c r="AK265" s="576"/>
      <c r="AL265" s="576"/>
      <c r="AM265" s="575"/>
      <c r="AN265" s="575"/>
      <c r="AO265" s="575"/>
      <c r="AP265" s="575"/>
      <c r="AQ265" s="575"/>
    </row>
    <row r="266" spans="1:43" ht="35.25" customHeight="1" thickTop="1" thickBot="1">
      <c r="A266" s="563">
        <v>17.100000000000001</v>
      </c>
      <c r="B266" s="564"/>
      <c r="C266" s="564"/>
      <c r="D266" s="564"/>
      <c r="E266" s="564"/>
      <c r="F266" s="587"/>
      <c r="G266" s="609">
        <v>0</v>
      </c>
      <c r="H266" s="609">
        <v>0</v>
      </c>
      <c r="I266" s="567" t="str">
        <f t="shared" si="21"/>
        <v>No hay Programación</v>
      </c>
      <c r="J266" s="568" t="str">
        <f t="shared" si="22"/>
        <v>De acuerdo con lo programado</v>
      </c>
      <c r="K266" s="588"/>
      <c r="L266" s="581"/>
      <c r="M266" s="579"/>
      <c r="N266" s="572"/>
      <c r="O266" s="582"/>
      <c r="P266" s="581"/>
      <c r="Q266" s="579"/>
      <c r="R266" s="572"/>
      <c r="S266" s="582"/>
      <c r="T266" s="583"/>
      <c r="U266" s="579"/>
      <c r="V266" s="572"/>
      <c r="W266" s="582"/>
      <c r="X266" s="575"/>
      <c r="Y266" s="607">
        <v>0</v>
      </c>
      <c r="Z266" s="607">
        <v>0</v>
      </c>
      <c r="AA266" s="567" t="str">
        <f t="shared" si="23"/>
        <v>No hay Programación</v>
      </c>
      <c r="AB266" s="568" t="str">
        <f t="shared" si="24"/>
        <v>De acuerdo con lo programado</v>
      </c>
      <c r="AC266" s="575"/>
      <c r="AD266" s="575"/>
      <c r="AE266" s="607">
        <v>0</v>
      </c>
      <c r="AF266" s="567" t="str">
        <f t="shared" si="25"/>
        <v>No hay Programación</v>
      </c>
      <c r="AG266" s="568" t="str">
        <f t="shared" si="20"/>
        <v>De acuerdo con lo programado</v>
      </c>
      <c r="AH266" s="575"/>
      <c r="AI266" s="575"/>
      <c r="AJ266" s="575"/>
      <c r="AK266" s="576"/>
      <c r="AL266" s="576"/>
      <c r="AM266" s="575"/>
      <c r="AN266" s="575"/>
      <c r="AO266" s="575"/>
      <c r="AP266" s="575"/>
      <c r="AQ266" s="575"/>
    </row>
    <row r="267" spans="1:43" ht="35.25" customHeight="1" thickTop="1" thickBot="1">
      <c r="A267" s="563">
        <v>17.2</v>
      </c>
      <c r="B267" s="564"/>
      <c r="C267" s="564"/>
      <c r="D267" s="564"/>
      <c r="E267" s="564"/>
      <c r="F267" s="577"/>
      <c r="G267" s="605">
        <v>0</v>
      </c>
      <c r="H267" s="605">
        <v>0</v>
      </c>
      <c r="I267" s="567" t="str">
        <f t="shared" si="21"/>
        <v>No hay Programación</v>
      </c>
      <c r="J267" s="568" t="str">
        <f t="shared" si="22"/>
        <v>De acuerdo con lo programado</v>
      </c>
      <c r="K267" s="578"/>
      <c r="L267" s="581"/>
      <c r="M267" s="579"/>
      <c r="N267" s="572"/>
      <c r="O267" s="582"/>
      <c r="P267" s="581"/>
      <c r="Q267" s="579"/>
      <c r="R267" s="572"/>
      <c r="S267" s="582"/>
      <c r="T267" s="583"/>
      <c r="U267" s="579"/>
      <c r="V267" s="572"/>
      <c r="W267" s="582"/>
      <c r="X267" s="575"/>
      <c r="Y267" s="607">
        <v>0</v>
      </c>
      <c r="Z267" s="607">
        <v>0</v>
      </c>
      <c r="AA267" s="567" t="str">
        <f t="shared" si="23"/>
        <v>No hay Programación</v>
      </c>
      <c r="AB267" s="568" t="str">
        <f t="shared" si="24"/>
        <v>De acuerdo con lo programado</v>
      </c>
      <c r="AC267" s="575"/>
      <c r="AD267" s="575"/>
      <c r="AE267" s="607">
        <v>0</v>
      </c>
      <c r="AF267" s="567" t="str">
        <f t="shared" si="25"/>
        <v>No hay Programación</v>
      </c>
      <c r="AG267" s="568" t="str">
        <f t="shared" si="20"/>
        <v>De acuerdo con lo programado</v>
      </c>
      <c r="AH267" s="575"/>
      <c r="AI267" s="575"/>
      <c r="AJ267" s="575"/>
      <c r="AK267" s="576"/>
      <c r="AL267" s="576"/>
      <c r="AM267" s="575"/>
      <c r="AN267" s="575"/>
      <c r="AO267" s="575"/>
      <c r="AP267" s="575"/>
      <c r="AQ267" s="575"/>
    </row>
    <row r="268" spans="1:43" ht="35.25" customHeight="1" thickTop="1" thickBot="1">
      <c r="A268" s="563">
        <v>17.3</v>
      </c>
      <c r="B268" s="564"/>
      <c r="C268" s="564"/>
      <c r="D268" s="564"/>
      <c r="E268" s="564"/>
      <c r="F268" s="577"/>
      <c r="G268" s="605">
        <v>1</v>
      </c>
      <c r="H268" s="605">
        <v>1</v>
      </c>
      <c r="I268" s="567">
        <f t="shared" si="21"/>
        <v>1</v>
      </c>
      <c r="J268" s="568" t="str">
        <f t="shared" si="22"/>
        <v>De acuerdo con lo programado</v>
      </c>
      <c r="K268" s="578"/>
      <c r="L268" s="581"/>
      <c r="M268" s="579"/>
      <c r="N268" s="572"/>
      <c r="O268" s="582"/>
      <c r="P268" s="581"/>
      <c r="Q268" s="579"/>
      <c r="R268" s="572"/>
      <c r="S268" s="582"/>
      <c r="T268" s="583"/>
      <c r="U268" s="579"/>
      <c r="V268" s="572"/>
      <c r="W268" s="582"/>
      <c r="X268" s="575"/>
      <c r="Y268" s="607">
        <v>1</v>
      </c>
      <c r="Z268" s="607">
        <v>1</v>
      </c>
      <c r="AA268" s="567">
        <f t="shared" si="23"/>
        <v>1</v>
      </c>
      <c r="AB268" s="568" t="str">
        <f t="shared" si="24"/>
        <v>De acuerdo con lo programado</v>
      </c>
      <c r="AC268" s="575"/>
      <c r="AD268" s="575"/>
      <c r="AE268" s="607">
        <v>0</v>
      </c>
      <c r="AF268" s="567" t="str">
        <f t="shared" si="25"/>
        <v>No hay Programación</v>
      </c>
      <c r="AG268" s="568" t="str">
        <f t="shared" si="20"/>
        <v>De acuerdo con lo programado</v>
      </c>
      <c r="AH268" s="575"/>
      <c r="AI268" s="575"/>
      <c r="AJ268" s="575"/>
      <c r="AK268" s="576"/>
      <c r="AL268" s="576"/>
      <c r="AM268" s="575"/>
      <c r="AN268" s="575"/>
      <c r="AO268" s="575"/>
      <c r="AP268" s="575"/>
      <c r="AQ268" s="575"/>
    </row>
    <row r="269" spans="1:43" ht="35.25" customHeight="1" thickTop="1" thickBot="1">
      <c r="A269" s="563">
        <v>17.399999999999999</v>
      </c>
      <c r="B269" s="564"/>
      <c r="C269" s="564"/>
      <c r="D269" s="564"/>
      <c r="E269" s="564"/>
      <c r="F269" s="577"/>
      <c r="G269" s="605">
        <v>1</v>
      </c>
      <c r="H269" s="605">
        <v>1</v>
      </c>
      <c r="I269" s="567">
        <f t="shared" si="21"/>
        <v>1</v>
      </c>
      <c r="J269" s="568" t="str">
        <f t="shared" si="22"/>
        <v>De acuerdo con lo programado</v>
      </c>
      <c r="K269" s="578"/>
      <c r="L269" s="581"/>
      <c r="M269" s="579"/>
      <c r="N269" s="572"/>
      <c r="O269" s="582"/>
      <c r="P269" s="581"/>
      <c r="Q269" s="579"/>
      <c r="R269" s="572"/>
      <c r="S269" s="582"/>
      <c r="T269" s="583"/>
      <c r="U269" s="579"/>
      <c r="V269" s="572"/>
      <c r="W269" s="582"/>
      <c r="X269" s="575"/>
      <c r="Y269" s="607">
        <v>0</v>
      </c>
      <c r="Z269" s="607">
        <v>0</v>
      </c>
      <c r="AA269" s="567" t="str">
        <f t="shared" si="23"/>
        <v>No hay Programación</v>
      </c>
      <c r="AB269" s="568" t="str">
        <f t="shared" si="24"/>
        <v>De acuerdo con lo programado</v>
      </c>
      <c r="AC269" s="575"/>
      <c r="AD269" s="575"/>
      <c r="AE269" s="607">
        <v>0</v>
      </c>
      <c r="AF269" s="567" t="str">
        <f t="shared" si="25"/>
        <v>No hay Programación</v>
      </c>
      <c r="AG269" s="568" t="str">
        <f t="shared" ref="AG269:AG332" si="26">IF(AF269="No hay ejecución","NA",IF(AF269&gt;=90%,"De acuerdo con lo programado",IF(AF269&gt;=51%,"Atraso Leve",IF(AF269&lt;=50%,"En riesgo cumplimiento"))))</f>
        <v>De acuerdo con lo programado</v>
      </c>
      <c r="AH269" s="575"/>
      <c r="AI269" s="575"/>
      <c r="AJ269" s="575"/>
      <c r="AK269" s="576"/>
      <c r="AL269" s="576"/>
      <c r="AM269" s="575"/>
      <c r="AN269" s="575"/>
      <c r="AO269" s="575"/>
      <c r="AP269" s="575"/>
      <c r="AQ269" s="575"/>
    </row>
    <row r="270" spans="1:43" ht="35.25" customHeight="1" thickTop="1" thickBot="1">
      <c r="A270" s="563">
        <v>17.5</v>
      </c>
      <c r="B270" s="564"/>
      <c r="C270" s="564"/>
      <c r="D270" s="564"/>
      <c r="E270" s="564"/>
      <c r="F270" s="577"/>
      <c r="G270" s="605">
        <v>1</v>
      </c>
      <c r="H270" s="605">
        <v>1</v>
      </c>
      <c r="I270" s="567">
        <f t="shared" ref="I270:I333" si="27">IF(H270="","No hay ejecución",IF(AND(G270=0),"No hay Programación", H270/G270))</f>
        <v>1</v>
      </c>
      <c r="J270" s="568" t="str">
        <f t="shared" ref="J270:J333" si="28">IF(I270="No hay ejecución","NA",IF(I270&gt;=90%,"De acuerdo con lo programado",IF(I270&gt;=51%,"Atraso Leve",IF(I270&lt;=50%,"En riesgo cumplimiento"))))</f>
        <v>De acuerdo con lo programado</v>
      </c>
      <c r="K270" s="578"/>
      <c r="L270" s="581"/>
      <c r="M270" s="579"/>
      <c r="N270" s="572"/>
      <c r="O270" s="582"/>
      <c r="P270" s="581"/>
      <c r="Q270" s="579"/>
      <c r="R270" s="572"/>
      <c r="S270" s="582"/>
      <c r="T270" s="583"/>
      <c r="U270" s="579"/>
      <c r="V270" s="572"/>
      <c r="W270" s="582"/>
      <c r="X270" s="575"/>
      <c r="Y270" s="607">
        <v>1</v>
      </c>
      <c r="Z270" s="607">
        <v>1</v>
      </c>
      <c r="AA270" s="567">
        <f t="shared" ref="AA270:AA333" si="29">IF(Z270="","No hay ejecución",IF(AND(Y270=0),"No hay Programación", Z270/Y270))</f>
        <v>1</v>
      </c>
      <c r="AB270" s="568" t="str">
        <f t="shared" ref="AB270:AB333" si="30">IF(AA270="No hay ejecución","NA",IF(AA270&gt;=90%,"De acuerdo con lo programado",IF(AA270&gt;=51%,"Atraso Leve",IF(AA270&lt;=50%,"En riesgo cumplimiento"))))</f>
        <v>De acuerdo con lo programado</v>
      </c>
      <c r="AC270" s="575"/>
      <c r="AD270" s="575"/>
      <c r="AE270" s="607">
        <v>0</v>
      </c>
      <c r="AF270" s="567" t="str">
        <f t="shared" ref="AF270:AF333" si="31">IF(AE270="","No hay ejecución",IF(AND(AD270=0),"No hay Programación", AE270/AD270))</f>
        <v>No hay Programación</v>
      </c>
      <c r="AG270" s="568" t="str">
        <f t="shared" si="26"/>
        <v>De acuerdo con lo programado</v>
      </c>
      <c r="AH270" s="575"/>
      <c r="AI270" s="575"/>
      <c r="AJ270" s="575"/>
      <c r="AK270" s="576"/>
      <c r="AL270" s="576"/>
      <c r="AM270" s="575"/>
      <c r="AN270" s="575"/>
      <c r="AO270" s="575"/>
      <c r="AP270" s="575"/>
      <c r="AQ270" s="575"/>
    </row>
    <row r="271" spans="1:43" ht="35.25" customHeight="1" thickTop="1" thickBot="1">
      <c r="A271" s="563">
        <v>17.600000000000001</v>
      </c>
      <c r="B271" s="564"/>
      <c r="C271" s="564"/>
      <c r="D271" s="564"/>
      <c r="E271" s="564"/>
      <c r="F271" s="577"/>
      <c r="G271" s="605">
        <v>1</v>
      </c>
      <c r="H271" s="605">
        <v>1</v>
      </c>
      <c r="I271" s="567">
        <f t="shared" si="27"/>
        <v>1</v>
      </c>
      <c r="J271" s="568" t="str">
        <f t="shared" si="28"/>
        <v>De acuerdo con lo programado</v>
      </c>
      <c r="K271" s="578"/>
      <c r="L271" s="581"/>
      <c r="M271" s="579"/>
      <c r="N271" s="572"/>
      <c r="O271" s="582"/>
      <c r="P271" s="581"/>
      <c r="Q271" s="579"/>
      <c r="R271" s="572"/>
      <c r="S271" s="582"/>
      <c r="T271" s="583"/>
      <c r="U271" s="579"/>
      <c r="V271" s="572"/>
      <c r="W271" s="582"/>
      <c r="X271" s="575"/>
      <c r="Y271" s="607">
        <v>0</v>
      </c>
      <c r="Z271" s="607">
        <v>0</v>
      </c>
      <c r="AA271" s="567" t="str">
        <f t="shared" si="29"/>
        <v>No hay Programación</v>
      </c>
      <c r="AB271" s="568" t="str">
        <f t="shared" si="30"/>
        <v>De acuerdo con lo programado</v>
      </c>
      <c r="AC271" s="575"/>
      <c r="AD271" s="575"/>
      <c r="AE271" s="607">
        <v>0</v>
      </c>
      <c r="AF271" s="567" t="str">
        <f t="shared" si="31"/>
        <v>No hay Programación</v>
      </c>
      <c r="AG271" s="568" t="str">
        <f t="shared" si="26"/>
        <v>De acuerdo con lo programado</v>
      </c>
      <c r="AH271" s="575"/>
      <c r="AI271" s="575"/>
      <c r="AJ271" s="575"/>
      <c r="AK271" s="576"/>
      <c r="AL271" s="576"/>
      <c r="AM271" s="575"/>
      <c r="AN271" s="575"/>
      <c r="AO271" s="575"/>
      <c r="AP271" s="575"/>
      <c r="AQ271" s="575"/>
    </row>
    <row r="272" spans="1:43" ht="35.25" customHeight="1" thickTop="1" thickBot="1">
      <c r="A272" s="563">
        <v>18</v>
      </c>
      <c r="B272" s="564"/>
      <c r="C272" s="564"/>
      <c r="D272" s="564"/>
      <c r="E272" s="564"/>
      <c r="F272" s="565"/>
      <c r="G272" s="604"/>
      <c r="H272" s="604"/>
      <c r="I272" s="567" t="str">
        <f t="shared" si="27"/>
        <v>No hay ejecución</v>
      </c>
      <c r="J272" s="568" t="str">
        <f t="shared" si="28"/>
        <v>NA</v>
      </c>
      <c r="K272" s="569"/>
      <c r="L272" s="581"/>
      <c r="M272" s="579"/>
      <c r="N272" s="572"/>
      <c r="O272" s="582"/>
      <c r="P272" s="581"/>
      <c r="Q272" s="579"/>
      <c r="R272" s="572"/>
      <c r="S272" s="582"/>
      <c r="T272" s="583"/>
      <c r="U272" s="579"/>
      <c r="V272" s="572"/>
      <c r="W272" s="582"/>
      <c r="X272" s="575"/>
      <c r="Y272" s="607"/>
      <c r="Z272" s="607"/>
      <c r="AA272" s="567" t="str">
        <f t="shared" si="29"/>
        <v>No hay ejecución</v>
      </c>
      <c r="AB272" s="568" t="str">
        <f t="shared" si="30"/>
        <v>NA</v>
      </c>
      <c r="AC272" s="575"/>
      <c r="AD272" s="575"/>
      <c r="AE272" s="607">
        <v>0</v>
      </c>
      <c r="AF272" s="567" t="str">
        <f t="shared" si="31"/>
        <v>No hay Programación</v>
      </c>
      <c r="AG272" s="568" t="str">
        <f t="shared" si="26"/>
        <v>De acuerdo con lo programado</v>
      </c>
      <c r="AH272" s="575"/>
      <c r="AI272" s="575"/>
      <c r="AJ272" s="575"/>
      <c r="AK272" s="576"/>
      <c r="AL272" s="576"/>
      <c r="AM272" s="575"/>
      <c r="AN272" s="575"/>
      <c r="AO272" s="575"/>
      <c r="AP272" s="575"/>
      <c r="AQ272" s="575"/>
    </row>
    <row r="273" spans="1:43" ht="35.25" customHeight="1" thickTop="1" thickBot="1">
      <c r="A273" s="563">
        <v>18.100000000000001</v>
      </c>
      <c r="B273" s="564"/>
      <c r="C273" s="564"/>
      <c r="D273" s="564"/>
      <c r="E273" s="564"/>
      <c r="F273" s="587"/>
      <c r="G273" s="609">
        <v>0</v>
      </c>
      <c r="H273" s="609">
        <v>0</v>
      </c>
      <c r="I273" s="567" t="str">
        <f t="shared" si="27"/>
        <v>No hay Programación</v>
      </c>
      <c r="J273" s="568" t="str">
        <f t="shared" si="28"/>
        <v>De acuerdo con lo programado</v>
      </c>
      <c r="K273" s="588"/>
      <c r="L273" s="581"/>
      <c r="M273" s="579"/>
      <c r="N273" s="572"/>
      <c r="O273" s="582"/>
      <c r="P273" s="581"/>
      <c r="Q273" s="579"/>
      <c r="R273" s="572"/>
      <c r="S273" s="582"/>
      <c r="T273" s="583"/>
      <c r="U273" s="579"/>
      <c r="V273" s="572"/>
      <c r="W273" s="582"/>
      <c r="X273" s="575"/>
      <c r="Y273" s="607">
        <v>0</v>
      </c>
      <c r="Z273" s="607">
        <v>0</v>
      </c>
      <c r="AA273" s="567" t="str">
        <f t="shared" si="29"/>
        <v>No hay Programación</v>
      </c>
      <c r="AB273" s="568" t="str">
        <f t="shared" si="30"/>
        <v>De acuerdo con lo programado</v>
      </c>
      <c r="AC273" s="575"/>
      <c r="AD273" s="575"/>
      <c r="AE273" s="607">
        <v>0</v>
      </c>
      <c r="AF273" s="567" t="str">
        <f t="shared" si="31"/>
        <v>No hay Programación</v>
      </c>
      <c r="AG273" s="568" t="str">
        <f t="shared" si="26"/>
        <v>De acuerdo con lo programado</v>
      </c>
      <c r="AH273" s="575"/>
      <c r="AI273" s="575"/>
      <c r="AJ273" s="575"/>
      <c r="AK273" s="576"/>
      <c r="AL273" s="576"/>
      <c r="AM273" s="575"/>
      <c r="AN273" s="575"/>
      <c r="AO273" s="575"/>
      <c r="AP273" s="575"/>
      <c r="AQ273" s="575"/>
    </row>
    <row r="274" spans="1:43" ht="35.25" customHeight="1" thickTop="1" thickBot="1">
      <c r="A274" s="563">
        <v>18.2</v>
      </c>
      <c r="B274" s="564"/>
      <c r="C274" s="564"/>
      <c r="D274" s="564"/>
      <c r="E274" s="564"/>
      <c r="F274" s="587"/>
      <c r="G274" s="609">
        <v>1</v>
      </c>
      <c r="H274" s="609">
        <v>1</v>
      </c>
      <c r="I274" s="567">
        <f t="shared" si="27"/>
        <v>1</v>
      </c>
      <c r="J274" s="568" t="str">
        <f t="shared" si="28"/>
        <v>De acuerdo con lo programado</v>
      </c>
      <c r="K274" s="588"/>
      <c r="L274" s="581"/>
      <c r="M274" s="579"/>
      <c r="N274" s="572"/>
      <c r="O274" s="582"/>
      <c r="P274" s="581"/>
      <c r="Q274" s="579"/>
      <c r="R274" s="572"/>
      <c r="S274" s="582"/>
      <c r="T274" s="583"/>
      <c r="U274" s="579"/>
      <c r="V274" s="572"/>
      <c r="W274" s="582"/>
      <c r="X274" s="575"/>
      <c r="Y274" s="607">
        <v>0</v>
      </c>
      <c r="Z274" s="607">
        <v>0</v>
      </c>
      <c r="AA274" s="567" t="str">
        <f t="shared" si="29"/>
        <v>No hay Programación</v>
      </c>
      <c r="AB274" s="568" t="str">
        <f t="shared" si="30"/>
        <v>De acuerdo con lo programado</v>
      </c>
      <c r="AC274" s="575"/>
      <c r="AD274" s="575"/>
      <c r="AE274" s="607">
        <v>0</v>
      </c>
      <c r="AF274" s="567" t="str">
        <f t="shared" si="31"/>
        <v>No hay Programación</v>
      </c>
      <c r="AG274" s="568" t="str">
        <f t="shared" si="26"/>
        <v>De acuerdo con lo programado</v>
      </c>
      <c r="AH274" s="575"/>
      <c r="AI274" s="575"/>
      <c r="AJ274" s="575"/>
      <c r="AK274" s="576"/>
      <c r="AL274" s="576"/>
      <c r="AM274" s="575"/>
      <c r="AN274" s="575"/>
      <c r="AO274" s="575"/>
      <c r="AP274" s="575"/>
      <c r="AQ274" s="575"/>
    </row>
    <row r="275" spans="1:43" ht="35.25" customHeight="1" thickTop="1" thickBot="1">
      <c r="A275" s="563">
        <v>18.3</v>
      </c>
      <c r="B275" s="564"/>
      <c r="C275" s="564"/>
      <c r="D275" s="564"/>
      <c r="E275" s="564"/>
      <c r="F275" s="587"/>
      <c r="G275" s="609">
        <v>0</v>
      </c>
      <c r="H275" s="609">
        <v>0</v>
      </c>
      <c r="I275" s="567" t="str">
        <f t="shared" si="27"/>
        <v>No hay Programación</v>
      </c>
      <c r="J275" s="568" t="str">
        <f t="shared" si="28"/>
        <v>De acuerdo con lo programado</v>
      </c>
      <c r="K275" s="588"/>
      <c r="L275" s="581"/>
      <c r="M275" s="579"/>
      <c r="N275" s="572"/>
      <c r="O275" s="582"/>
      <c r="P275" s="581"/>
      <c r="Q275" s="579"/>
      <c r="R275" s="572"/>
      <c r="S275" s="582"/>
      <c r="T275" s="583"/>
      <c r="U275" s="579"/>
      <c r="V275" s="572"/>
      <c r="W275" s="582"/>
      <c r="X275" s="575"/>
      <c r="Y275" s="607">
        <v>0</v>
      </c>
      <c r="Z275" s="607">
        <v>0</v>
      </c>
      <c r="AA275" s="567" t="str">
        <f t="shared" si="29"/>
        <v>No hay Programación</v>
      </c>
      <c r="AB275" s="568" t="str">
        <f t="shared" si="30"/>
        <v>De acuerdo con lo programado</v>
      </c>
      <c r="AC275" s="575"/>
      <c r="AD275" s="575"/>
      <c r="AE275" s="607">
        <v>0</v>
      </c>
      <c r="AF275" s="567" t="str">
        <f t="shared" si="31"/>
        <v>No hay Programación</v>
      </c>
      <c r="AG275" s="568" t="str">
        <f t="shared" si="26"/>
        <v>De acuerdo con lo programado</v>
      </c>
      <c r="AH275" s="575"/>
      <c r="AI275" s="575"/>
      <c r="AJ275" s="575"/>
      <c r="AK275" s="576"/>
      <c r="AL275" s="576"/>
      <c r="AM275" s="575"/>
      <c r="AN275" s="575"/>
      <c r="AO275" s="575"/>
      <c r="AP275" s="575"/>
      <c r="AQ275" s="575"/>
    </row>
    <row r="276" spans="1:43" ht="35.25" customHeight="1" thickTop="1" thickBot="1">
      <c r="A276" s="563">
        <v>19</v>
      </c>
      <c r="B276" s="564"/>
      <c r="C276" s="564"/>
      <c r="D276" s="564"/>
      <c r="E276" s="564"/>
      <c r="F276" s="584"/>
      <c r="G276" s="608"/>
      <c r="H276" s="608"/>
      <c r="I276" s="567" t="str">
        <f t="shared" si="27"/>
        <v>No hay ejecución</v>
      </c>
      <c r="J276" s="568" t="str">
        <f t="shared" si="28"/>
        <v>NA</v>
      </c>
      <c r="K276" s="586"/>
      <c r="L276" s="581"/>
      <c r="M276" s="579"/>
      <c r="N276" s="572"/>
      <c r="O276" s="582"/>
      <c r="P276" s="581"/>
      <c r="Q276" s="579"/>
      <c r="R276" s="572"/>
      <c r="S276" s="582"/>
      <c r="T276" s="583"/>
      <c r="U276" s="579"/>
      <c r="V276" s="572"/>
      <c r="W276" s="582"/>
      <c r="X276" s="575"/>
      <c r="Y276" s="607"/>
      <c r="Z276" s="607"/>
      <c r="AA276" s="567" t="str">
        <f t="shared" si="29"/>
        <v>No hay ejecución</v>
      </c>
      <c r="AB276" s="568" t="str">
        <f t="shared" si="30"/>
        <v>NA</v>
      </c>
      <c r="AC276" s="575"/>
      <c r="AD276" s="575"/>
      <c r="AE276" s="607">
        <v>0</v>
      </c>
      <c r="AF276" s="567" t="str">
        <f t="shared" si="31"/>
        <v>No hay Programación</v>
      </c>
      <c r="AG276" s="568" t="str">
        <f t="shared" si="26"/>
        <v>De acuerdo con lo programado</v>
      </c>
      <c r="AH276" s="575"/>
      <c r="AI276" s="575"/>
      <c r="AJ276" s="575"/>
      <c r="AK276" s="576"/>
      <c r="AL276" s="576"/>
      <c r="AM276" s="575"/>
      <c r="AN276" s="575"/>
      <c r="AO276" s="575"/>
      <c r="AP276" s="575"/>
      <c r="AQ276" s="575"/>
    </row>
    <row r="277" spans="1:43" ht="35.25" customHeight="1" thickTop="1" thickBot="1">
      <c r="A277" s="563">
        <v>19.100000000000001</v>
      </c>
      <c r="B277" s="564"/>
      <c r="C277" s="564"/>
      <c r="D277" s="564"/>
      <c r="E277" s="564"/>
      <c r="F277" s="587"/>
      <c r="G277" s="609">
        <v>1</v>
      </c>
      <c r="H277" s="609">
        <v>1</v>
      </c>
      <c r="I277" s="567">
        <f t="shared" si="27"/>
        <v>1</v>
      </c>
      <c r="J277" s="568" t="str">
        <f t="shared" si="28"/>
        <v>De acuerdo con lo programado</v>
      </c>
      <c r="K277" s="588"/>
      <c r="L277" s="581"/>
      <c r="M277" s="579"/>
      <c r="N277" s="572"/>
      <c r="O277" s="582"/>
      <c r="P277" s="581"/>
      <c r="Q277" s="579"/>
      <c r="R277" s="572"/>
      <c r="S277" s="582"/>
      <c r="T277" s="583"/>
      <c r="U277" s="579"/>
      <c r="V277" s="572"/>
      <c r="W277" s="582"/>
      <c r="X277" s="575"/>
      <c r="Y277" s="607">
        <v>0</v>
      </c>
      <c r="Z277" s="607">
        <v>0</v>
      </c>
      <c r="AA277" s="567" t="str">
        <f t="shared" si="29"/>
        <v>No hay Programación</v>
      </c>
      <c r="AB277" s="568" t="str">
        <f t="shared" si="30"/>
        <v>De acuerdo con lo programado</v>
      </c>
      <c r="AC277" s="575"/>
      <c r="AD277" s="575"/>
      <c r="AE277" s="607">
        <v>0</v>
      </c>
      <c r="AF277" s="567" t="str">
        <f t="shared" si="31"/>
        <v>No hay Programación</v>
      </c>
      <c r="AG277" s="568" t="str">
        <f t="shared" si="26"/>
        <v>De acuerdo con lo programado</v>
      </c>
      <c r="AH277" s="575"/>
      <c r="AI277" s="575"/>
      <c r="AJ277" s="575"/>
      <c r="AK277" s="576"/>
      <c r="AL277" s="576"/>
      <c r="AM277" s="575"/>
      <c r="AN277" s="575"/>
      <c r="AO277" s="575"/>
      <c r="AP277" s="575"/>
      <c r="AQ277" s="575"/>
    </row>
    <row r="278" spans="1:43" ht="35.25" customHeight="1" thickTop="1" thickBot="1">
      <c r="A278" s="563">
        <v>19.2</v>
      </c>
      <c r="B278" s="564"/>
      <c r="C278" s="564"/>
      <c r="D278" s="564"/>
      <c r="E278" s="564"/>
      <c r="F278" s="587"/>
      <c r="G278" s="609">
        <v>0</v>
      </c>
      <c r="H278" s="609">
        <v>0</v>
      </c>
      <c r="I278" s="567" t="str">
        <f t="shared" si="27"/>
        <v>No hay Programación</v>
      </c>
      <c r="J278" s="568" t="str">
        <f t="shared" si="28"/>
        <v>De acuerdo con lo programado</v>
      </c>
      <c r="K278" s="588"/>
      <c r="L278" s="581"/>
      <c r="M278" s="579"/>
      <c r="N278" s="572"/>
      <c r="O278" s="582"/>
      <c r="P278" s="581"/>
      <c r="Q278" s="579"/>
      <c r="R278" s="572"/>
      <c r="S278" s="582"/>
      <c r="T278" s="583"/>
      <c r="U278" s="579"/>
      <c r="V278" s="572"/>
      <c r="W278" s="582"/>
      <c r="X278" s="575"/>
      <c r="Y278" s="607">
        <v>0</v>
      </c>
      <c r="Z278" s="607">
        <v>0</v>
      </c>
      <c r="AA278" s="567" t="str">
        <f t="shared" si="29"/>
        <v>No hay Programación</v>
      </c>
      <c r="AB278" s="568" t="str">
        <f t="shared" si="30"/>
        <v>De acuerdo con lo programado</v>
      </c>
      <c r="AC278" s="575"/>
      <c r="AD278" s="575"/>
      <c r="AE278" s="607">
        <v>0</v>
      </c>
      <c r="AF278" s="567" t="str">
        <f t="shared" si="31"/>
        <v>No hay Programación</v>
      </c>
      <c r="AG278" s="568" t="str">
        <f t="shared" si="26"/>
        <v>De acuerdo con lo programado</v>
      </c>
      <c r="AH278" s="575"/>
      <c r="AI278" s="575"/>
      <c r="AJ278" s="575"/>
      <c r="AK278" s="576"/>
      <c r="AL278" s="576"/>
      <c r="AM278" s="575"/>
      <c r="AN278" s="575"/>
      <c r="AO278" s="575"/>
      <c r="AP278" s="575"/>
      <c r="AQ278" s="575"/>
    </row>
    <row r="279" spans="1:43" ht="35.25" customHeight="1" thickTop="1" thickBot="1">
      <c r="A279" s="563">
        <v>19.2</v>
      </c>
      <c r="B279" s="564"/>
      <c r="C279" s="564"/>
      <c r="D279" s="564"/>
      <c r="E279" s="564"/>
      <c r="F279" s="587"/>
      <c r="G279" s="609"/>
      <c r="H279" s="609"/>
      <c r="I279" s="567" t="str">
        <f t="shared" si="27"/>
        <v>No hay ejecución</v>
      </c>
      <c r="J279" s="568" t="str">
        <f t="shared" si="28"/>
        <v>NA</v>
      </c>
      <c r="K279" s="588"/>
      <c r="L279" s="581"/>
      <c r="M279" s="579"/>
      <c r="N279" s="572"/>
      <c r="O279" s="582"/>
      <c r="P279" s="581"/>
      <c r="Q279" s="579"/>
      <c r="R279" s="572"/>
      <c r="S279" s="582"/>
      <c r="T279" s="583"/>
      <c r="U279" s="579"/>
      <c r="V279" s="572"/>
      <c r="W279" s="582"/>
      <c r="X279" s="575"/>
      <c r="Y279" s="607"/>
      <c r="Z279" s="607"/>
      <c r="AA279" s="567" t="str">
        <f t="shared" si="29"/>
        <v>No hay ejecución</v>
      </c>
      <c r="AB279" s="568" t="str">
        <f t="shared" si="30"/>
        <v>NA</v>
      </c>
      <c r="AC279" s="575"/>
      <c r="AD279" s="575"/>
      <c r="AE279" s="607">
        <v>0</v>
      </c>
      <c r="AF279" s="567" t="str">
        <f t="shared" si="31"/>
        <v>No hay Programación</v>
      </c>
      <c r="AG279" s="568" t="str">
        <f t="shared" si="26"/>
        <v>De acuerdo con lo programado</v>
      </c>
      <c r="AH279" s="575"/>
      <c r="AI279" s="575"/>
      <c r="AJ279" s="575"/>
      <c r="AK279" s="576"/>
      <c r="AL279" s="576"/>
      <c r="AM279" s="575"/>
      <c r="AN279" s="575"/>
      <c r="AO279" s="575"/>
      <c r="AP279" s="575"/>
      <c r="AQ279" s="575"/>
    </row>
    <row r="280" spans="1:43" ht="35.25" customHeight="1" thickTop="1" thickBot="1">
      <c r="A280" s="563">
        <v>19.2</v>
      </c>
      <c r="B280" s="564"/>
      <c r="C280" s="564"/>
      <c r="D280" s="564"/>
      <c r="E280" s="564"/>
      <c r="F280" s="587"/>
      <c r="G280" s="609"/>
      <c r="H280" s="609"/>
      <c r="I280" s="567" t="str">
        <f t="shared" si="27"/>
        <v>No hay ejecución</v>
      </c>
      <c r="J280" s="568" t="str">
        <f t="shared" si="28"/>
        <v>NA</v>
      </c>
      <c r="K280" s="588"/>
      <c r="L280" s="581"/>
      <c r="M280" s="579"/>
      <c r="N280" s="572"/>
      <c r="O280" s="582"/>
      <c r="P280" s="581"/>
      <c r="Q280" s="579"/>
      <c r="R280" s="572"/>
      <c r="S280" s="582"/>
      <c r="T280" s="583"/>
      <c r="U280" s="579"/>
      <c r="V280" s="572"/>
      <c r="W280" s="582"/>
      <c r="X280" s="575"/>
      <c r="Y280" s="607"/>
      <c r="Z280" s="607"/>
      <c r="AA280" s="567" t="str">
        <f t="shared" si="29"/>
        <v>No hay ejecución</v>
      </c>
      <c r="AB280" s="568" t="str">
        <f t="shared" si="30"/>
        <v>NA</v>
      </c>
      <c r="AC280" s="575"/>
      <c r="AD280" s="575"/>
      <c r="AE280" s="607">
        <v>0</v>
      </c>
      <c r="AF280" s="567" t="str">
        <f t="shared" si="31"/>
        <v>No hay Programación</v>
      </c>
      <c r="AG280" s="568" t="str">
        <f t="shared" si="26"/>
        <v>De acuerdo con lo programado</v>
      </c>
      <c r="AH280" s="575"/>
      <c r="AI280" s="575"/>
      <c r="AJ280" s="575"/>
      <c r="AK280" s="576"/>
      <c r="AL280" s="576"/>
      <c r="AM280" s="575"/>
      <c r="AN280" s="575"/>
      <c r="AO280" s="575"/>
      <c r="AP280" s="575"/>
      <c r="AQ280" s="575"/>
    </row>
    <row r="281" spans="1:43" ht="35.25" customHeight="1" thickTop="1" thickBot="1">
      <c r="A281" s="563">
        <v>19.3</v>
      </c>
      <c r="B281" s="564"/>
      <c r="C281" s="564"/>
      <c r="D281" s="564"/>
      <c r="E281" s="564"/>
      <c r="F281" s="587"/>
      <c r="G281" s="609">
        <v>0</v>
      </c>
      <c r="H281" s="609">
        <v>0</v>
      </c>
      <c r="I281" s="567" t="str">
        <f t="shared" si="27"/>
        <v>No hay Programación</v>
      </c>
      <c r="J281" s="568" t="str">
        <f t="shared" si="28"/>
        <v>De acuerdo con lo programado</v>
      </c>
      <c r="K281" s="588"/>
      <c r="L281" s="581"/>
      <c r="M281" s="579"/>
      <c r="N281" s="572"/>
      <c r="O281" s="582"/>
      <c r="P281" s="581"/>
      <c r="Q281" s="579"/>
      <c r="R281" s="572"/>
      <c r="S281" s="582"/>
      <c r="T281" s="583"/>
      <c r="U281" s="579"/>
      <c r="V281" s="572"/>
      <c r="W281" s="582"/>
      <c r="X281" s="575"/>
      <c r="Y281" s="607">
        <v>0</v>
      </c>
      <c r="Z281" s="607">
        <v>0</v>
      </c>
      <c r="AA281" s="567" t="str">
        <f t="shared" si="29"/>
        <v>No hay Programación</v>
      </c>
      <c r="AB281" s="568" t="str">
        <f t="shared" si="30"/>
        <v>De acuerdo con lo programado</v>
      </c>
      <c r="AC281" s="575"/>
      <c r="AD281" s="575"/>
      <c r="AE281" s="607">
        <v>0</v>
      </c>
      <c r="AF281" s="567" t="str">
        <f t="shared" si="31"/>
        <v>No hay Programación</v>
      </c>
      <c r="AG281" s="568" t="str">
        <f t="shared" si="26"/>
        <v>De acuerdo con lo programado</v>
      </c>
      <c r="AH281" s="575"/>
      <c r="AI281" s="575"/>
      <c r="AJ281" s="575"/>
      <c r="AK281" s="576"/>
      <c r="AL281" s="576"/>
      <c r="AM281" s="575"/>
      <c r="AN281" s="575"/>
      <c r="AO281" s="575"/>
      <c r="AP281" s="575"/>
      <c r="AQ281" s="575"/>
    </row>
    <row r="282" spans="1:43" ht="35.25" customHeight="1" thickTop="1" thickBot="1">
      <c r="A282" s="563">
        <v>19.3</v>
      </c>
      <c r="B282" s="564"/>
      <c r="C282" s="564"/>
      <c r="D282" s="564"/>
      <c r="E282" s="564"/>
      <c r="F282" s="587"/>
      <c r="G282" s="609"/>
      <c r="H282" s="609"/>
      <c r="I282" s="567" t="str">
        <f t="shared" si="27"/>
        <v>No hay ejecución</v>
      </c>
      <c r="J282" s="568" t="str">
        <f t="shared" si="28"/>
        <v>NA</v>
      </c>
      <c r="K282" s="588"/>
      <c r="L282" s="581"/>
      <c r="M282" s="579"/>
      <c r="N282" s="572"/>
      <c r="O282" s="582"/>
      <c r="P282" s="581"/>
      <c r="Q282" s="579"/>
      <c r="R282" s="572"/>
      <c r="S282" s="582"/>
      <c r="T282" s="583"/>
      <c r="U282" s="579"/>
      <c r="V282" s="572"/>
      <c r="W282" s="582"/>
      <c r="X282" s="575"/>
      <c r="Y282" s="607"/>
      <c r="Z282" s="607"/>
      <c r="AA282" s="567" t="str">
        <f t="shared" si="29"/>
        <v>No hay ejecución</v>
      </c>
      <c r="AB282" s="568" t="str">
        <f t="shared" si="30"/>
        <v>NA</v>
      </c>
      <c r="AC282" s="575"/>
      <c r="AD282" s="575"/>
      <c r="AE282" s="607">
        <v>0</v>
      </c>
      <c r="AF282" s="567" t="str">
        <f t="shared" si="31"/>
        <v>No hay Programación</v>
      </c>
      <c r="AG282" s="568" t="str">
        <f t="shared" si="26"/>
        <v>De acuerdo con lo programado</v>
      </c>
      <c r="AH282" s="575"/>
      <c r="AI282" s="575"/>
      <c r="AJ282" s="575"/>
      <c r="AK282" s="576"/>
      <c r="AL282" s="576"/>
      <c r="AM282" s="575"/>
      <c r="AN282" s="575"/>
      <c r="AO282" s="575"/>
      <c r="AP282" s="575"/>
      <c r="AQ282" s="575"/>
    </row>
    <row r="283" spans="1:43" ht="35.25" customHeight="1" thickTop="1" thickBot="1">
      <c r="A283" s="563">
        <v>19.3</v>
      </c>
      <c r="B283" s="564"/>
      <c r="C283" s="564"/>
      <c r="D283" s="564"/>
      <c r="E283" s="564"/>
      <c r="F283" s="587"/>
      <c r="G283" s="609"/>
      <c r="H283" s="609"/>
      <c r="I283" s="567" t="str">
        <f t="shared" si="27"/>
        <v>No hay ejecución</v>
      </c>
      <c r="J283" s="568" t="str">
        <f t="shared" si="28"/>
        <v>NA</v>
      </c>
      <c r="K283" s="588"/>
      <c r="L283" s="581"/>
      <c r="M283" s="579"/>
      <c r="N283" s="572"/>
      <c r="O283" s="582"/>
      <c r="P283" s="581"/>
      <c r="Q283" s="579"/>
      <c r="R283" s="572"/>
      <c r="S283" s="582"/>
      <c r="T283" s="583"/>
      <c r="U283" s="579"/>
      <c r="V283" s="572"/>
      <c r="W283" s="582"/>
      <c r="X283" s="575"/>
      <c r="Y283" s="607"/>
      <c r="Z283" s="607"/>
      <c r="AA283" s="567" t="str">
        <f t="shared" si="29"/>
        <v>No hay ejecución</v>
      </c>
      <c r="AB283" s="568" t="str">
        <f t="shared" si="30"/>
        <v>NA</v>
      </c>
      <c r="AC283" s="575"/>
      <c r="AD283" s="575"/>
      <c r="AE283" s="607">
        <v>0</v>
      </c>
      <c r="AF283" s="567" t="str">
        <f t="shared" si="31"/>
        <v>No hay Programación</v>
      </c>
      <c r="AG283" s="568" t="str">
        <f t="shared" si="26"/>
        <v>De acuerdo con lo programado</v>
      </c>
      <c r="AH283" s="575"/>
      <c r="AI283" s="575"/>
      <c r="AJ283" s="575"/>
      <c r="AK283" s="576"/>
      <c r="AL283" s="576"/>
      <c r="AM283" s="575"/>
      <c r="AN283" s="575"/>
      <c r="AO283" s="575"/>
      <c r="AP283" s="575"/>
      <c r="AQ283" s="575"/>
    </row>
    <row r="284" spans="1:43" ht="35.25" customHeight="1" thickTop="1" thickBot="1">
      <c r="A284" s="563">
        <v>20</v>
      </c>
      <c r="B284" s="564"/>
      <c r="C284" s="564"/>
      <c r="D284" s="564"/>
      <c r="E284" s="564"/>
      <c r="F284" s="584"/>
      <c r="G284" s="608"/>
      <c r="H284" s="608"/>
      <c r="I284" s="567" t="str">
        <f t="shared" si="27"/>
        <v>No hay ejecución</v>
      </c>
      <c r="J284" s="568" t="str">
        <f t="shared" si="28"/>
        <v>NA</v>
      </c>
      <c r="K284" s="586"/>
      <c r="L284" s="581"/>
      <c r="M284" s="579"/>
      <c r="N284" s="572"/>
      <c r="O284" s="582"/>
      <c r="P284" s="581"/>
      <c r="Q284" s="579"/>
      <c r="R284" s="572"/>
      <c r="S284" s="582"/>
      <c r="T284" s="583"/>
      <c r="U284" s="579"/>
      <c r="V284" s="572"/>
      <c r="W284" s="582"/>
      <c r="X284" s="575"/>
      <c r="Y284" s="607"/>
      <c r="Z284" s="607"/>
      <c r="AA284" s="567" t="str">
        <f t="shared" si="29"/>
        <v>No hay ejecución</v>
      </c>
      <c r="AB284" s="568" t="str">
        <f t="shared" si="30"/>
        <v>NA</v>
      </c>
      <c r="AC284" s="575"/>
      <c r="AD284" s="575"/>
      <c r="AE284" s="607">
        <v>0</v>
      </c>
      <c r="AF284" s="567" t="str">
        <f t="shared" si="31"/>
        <v>No hay Programación</v>
      </c>
      <c r="AG284" s="568" t="str">
        <f t="shared" si="26"/>
        <v>De acuerdo con lo programado</v>
      </c>
      <c r="AH284" s="575"/>
      <c r="AI284" s="575"/>
      <c r="AJ284" s="575"/>
      <c r="AK284" s="576"/>
      <c r="AL284" s="576"/>
      <c r="AM284" s="575"/>
      <c r="AN284" s="575"/>
      <c r="AO284" s="575"/>
      <c r="AP284" s="575"/>
      <c r="AQ284" s="575"/>
    </row>
    <row r="285" spans="1:43" ht="35.25" customHeight="1" thickTop="1" thickBot="1">
      <c r="A285" s="563">
        <v>20.100000000000001</v>
      </c>
      <c r="B285" s="564"/>
      <c r="C285" s="564"/>
      <c r="D285" s="564"/>
      <c r="E285" s="564"/>
      <c r="F285" s="577"/>
      <c r="G285" s="605">
        <v>0</v>
      </c>
      <c r="H285" s="605">
        <v>0</v>
      </c>
      <c r="I285" s="567" t="str">
        <f t="shared" si="27"/>
        <v>No hay Programación</v>
      </c>
      <c r="J285" s="568" t="str">
        <f t="shared" si="28"/>
        <v>De acuerdo con lo programado</v>
      </c>
      <c r="K285" s="578"/>
      <c r="L285" s="581"/>
      <c r="M285" s="579"/>
      <c r="N285" s="572"/>
      <c r="O285" s="582"/>
      <c r="P285" s="581"/>
      <c r="Q285" s="579"/>
      <c r="R285" s="572"/>
      <c r="S285" s="582"/>
      <c r="T285" s="583"/>
      <c r="U285" s="579"/>
      <c r="V285" s="572"/>
      <c r="W285" s="582"/>
      <c r="X285" s="575"/>
      <c r="Y285" s="607">
        <v>0</v>
      </c>
      <c r="Z285" s="607">
        <v>0</v>
      </c>
      <c r="AA285" s="567" t="str">
        <f t="shared" si="29"/>
        <v>No hay Programación</v>
      </c>
      <c r="AB285" s="568" t="str">
        <f t="shared" si="30"/>
        <v>De acuerdo con lo programado</v>
      </c>
      <c r="AC285" s="575"/>
      <c r="AD285" s="575"/>
      <c r="AE285" s="607">
        <v>0</v>
      </c>
      <c r="AF285" s="567" t="str">
        <f t="shared" si="31"/>
        <v>No hay Programación</v>
      </c>
      <c r="AG285" s="568" t="str">
        <f t="shared" si="26"/>
        <v>De acuerdo con lo programado</v>
      </c>
      <c r="AH285" s="575"/>
      <c r="AI285" s="575"/>
      <c r="AJ285" s="575"/>
      <c r="AK285" s="576"/>
      <c r="AL285" s="576"/>
      <c r="AM285" s="575"/>
      <c r="AN285" s="575"/>
      <c r="AO285" s="575"/>
      <c r="AP285" s="575"/>
      <c r="AQ285" s="575"/>
    </row>
    <row r="286" spans="1:43" ht="35.25" customHeight="1" thickTop="1" thickBot="1">
      <c r="A286" s="563">
        <v>20.100000000000001</v>
      </c>
      <c r="B286" s="564"/>
      <c r="C286" s="564"/>
      <c r="D286" s="564"/>
      <c r="E286" s="564"/>
      <c r="F286" s="577"/>
      <c r="G286" s="605"/>
      <c r="H286" s="605"/>
      <c r="I286" s="567" t="str">
        <f t="shared" si="27"/>
        <v>No hay ejecución</v>
      </c>
      <c r="J286" s="568" t="str">
        <f t="shared" si="28"/>
        <v>NA</v>
      </c>
      <c r="K286" s="578"/>
      <c r="L286" s="581"/>
      <c r="M286" s="579"/>
      <c r="N286" s="572"/>
      <c r="O286" s="582"/>
      <c r="P286" s="581"/>
      <c r="Q286" s="579"/>
      <c r="R286" s="572"/>
      <c r="S286" s="582"/>
      <c r="T286" s="583"/>
      <c r="U286" s="579"/>
      <c r="V286" s="572"/>
      <c r="W286" s="582"/>
      <c r="X286" s="575"/>
      <c r="Y286" s="607"/>
      <c r="Z286" s="607"/>
      <c r="AA286" s="567" t="str">
        <f t="shared" si="29"/>
        <v>No hay ejecución</v>
      </c>
      <c r="AB286" s="568" t="str">
        <f t="shared" si="30"/>
        <v>NA</v>
      </c>
      <c r="AC286" s="575"/>
      <c r="AD286" s="575"/>
      <c r="AE286" s="607">
        <v>0</v>
      </c>
      <c r="AF286" s="567" t="str">
        <f t="shared" si="31"/>
        <v>No hay Programación</v>
      </c>
      <c r="AG286" s="568" t="str">
        <f t="shared" si="26"/>
        <v>De acuerdo con lo programado</v>
      </c>
      <c r="AH286" s="575"/>
      <c r="AI286" s="575"/>
      <c r="AJ286" s="575"/>
      <c r="AK286" s="576"/>
      <c r="AL286" s="576"/>
      <c r="AM286" s="575"/>
      <c r="AN286" s="575"/>
      <c r="AO286" s="575"/>
      <c r="AP286" s="575"/>
      <c r="AQ286" s="575"/>
    </row>
    <row r="287" spans="1:43" ht="35.25" customHeight="1" thickTop="1" thickBot="1">
      <c r="A287" s="563">
        <v>20.100000000000001</v>
      </c>
      <c r="B287" s="564"/>
      <c r="C287" s="564"/>
      <c r="D287" s="564"/>
      <c r="E287" s="564"/>
      <c r="F287" s="577"/>
      <c r="G287" s="605"/>
      <c r="H287" s="605"/>
      <c r="I287" s="567" t="str">
        <f t="shared" si="27"/>
        <v>No hay ejecución</v>
      </c>
      <c r="J287" s="568" t="str">
        <f t="shared" si="28"/>
        <v>NA</v>
      </c>
      <c r="K287" s="578"/>
      <c r="L287" s="581"/>
      <c r="M287" s="579"/>
      <c r="N287" s="572"/>
      <c r="O287" s="582"/>
      <c r="P287" s="581"/>
      <c r="Q287" s="579"/>
      <c r="R287" s="572"/>
      <c r="S287" s="582"/>
      <c r="T287" s="583"/>
      <c r="U287" s="579"/>
      <c r="V287" s="572"/>
      <c r="W287" s="582"/>
      <c r="X287" s="575"/>
      <c r="Y287" s="607"/>
      <c r="Z287" s="607"/>
      <c r="AA287" s="567" t="str">
        <f t="shared" si="29"/>
        <v>No hay ejecución</v>
      </c>
      <c r="AB287" s="568" t="str">
        <f t="shared" si="30"/>
        <v>NA</v>
      </c>
      <c r="AC287" s="575"/>
      <c r="AD287" s="575"/>
      <c r="AE287" s="607">
        <v>0</v>
      </c>
      <c r="AF287" s="567" t="str">
        <f t="shared" si="31"/>
        <v>No hay Programación</v>
      </c>
      <c r="AG287" s="568" t="str">
        <f t="shared" si="26"/>
        <v>De acuerdo con lo programado</v>
      </c>
      <c r="AH287" s="575"/>
      <c r="AI287" s="575"/>
      <c r="AJ287" s="575"/>
      <c r="AK287" s="576"/>
      <c r="AL287" s="576"/>
      <c r="AM287" s="575"/>
      <c r="AN287" s="575"/>
      <c r="AO287" s="575"/>
      <c r="AP287" s="575"/>
      <c r="AQ287" s="575"/>
    </row>
    <row r="288" spans="1:43" ht="35.25" customHeight="1" thickTop="1" thickBot="1">
      <c r="A288" s="563">
        <v>20.2</v>
      </c>
      <c r="B288" s="564"/>
      <c r="C288" s="564"/>
      <c r="D288" s="564"/>
      <c r="E288" s="564"/>
      <c r="F288" s="577"/>
      <c r="G288" s="605">
        <v>0</v>
      </c>
      <c r="H288" s="605">
        <v>0</v>
      </c>
      <c r="I288" s="567" t="str">
        <f t="shared" si="27"/>
        <v>No hay Programación</v>
      </c>
      <c r="J288" s="568" t="str">
        <f t="shared" si="28"/>
        <v>De acuerdo con lo programado</v>
      </c>
      <c r="K288" s="578"/>
      <c r="L288" s="581"/>
      <c r="M288" s="579"/>
      <c r="N288" s="572"/>
      <c r="O288" s="582"/>
      <c r="P288" s="581"/>
      <c r="Q288" s="579"/>
      <c r="R288" s="572"/>
      <c r="S288" s="582"/>
      <c r="T288" s="583"/>
      <c r="U288" s="579"/>
      <c r="V288" s="572"/>
      <c r="W288" s="582"/>
      <c r="X288" s="575"/>
      <c r="Y288" s="607">
        <v>0</v>
      </c>
      <c r="Z288" s="607">
        <v>0</v>
      </c>
      <c r="AA288" s="567" t="str">
        <f t="shared" si="29"/>
        <v>No hay Programación</v>
      </c>
      <c r="AB288" s="568" t="str">
        <f t="shared" si="30"/>
        <v>De acuerdo con lo programado</v>
      </c>
      <c r="AC288" s="575"/>
      <c r="AD288" s="575"/>
      <c r="AE288" s="607">
        <v>0</v>
      </c>
      <c r="AF288" s="567" t="str">
        <f t="shared" si="31"/>
        <v>No hay Programación</v>
      </c>
      <c r="AG288" s="568" t="str">
        <f t="shared" si="26"/>
        <v>De acuerdo con lo programado</v>
      </c>
      <c r="AH288" s="575"/>
      <c r="AI288" s="575"/>
      <c r="AJ288" s="575"/>
      <c r="AK288" s="576"/>
      <c r="AL288" s="576"/>
      <c r="AM288" s="575"/>
      <c r="AN288" s="575"/>
      <c r="AO288" s="575"/>
      <c r="AP288" s="575"/>
      <c r="AQ288" s="575"/>
    </row>
    <row r="289" spans="1:43" ht="35.25" customHeight="1" thickTop="1" thickBot="1">
      <c r="A289" s="563">
        <v>20.3</v>
      </c>
      <c r="B289" s="564"/>
      <c r="C289" s="564"/>
      <c r="D289" s="564"/>
      <c r="E289" s="564"/>
      <c r="F289" s="577"/>
      <c r="G289" s="605">
        <v>4</v>
      </c>
      <c r="H289" s="605">
        <v>4</v>
      </c>
      <c r="I289" s="567">
        <f t="shared" si="27"/>
        <v>1</v>
      </c>
      <c r="J289" s="568" t="str">
        <f t="shared" si="28"/>
        <v>De acuerdo con lo programado</v>
      </c>
      <c r="K289" s="578"/>
      <c r="L289" s="581"/>
      <c r="M289" s="579"/>
      <c r="N289" s="572"/>
      <c r="O289" s="582"/>
      <c r="P289" s="581"/>
      <c r="Q289" s="579"/>
      <c r="R289" s="572"/>
      <c r="S289" s="582"/>
      <c r="T289" s="583"/>
      <c r="U289" s="579"/>
      <c r="V289" s="572"/>
      <c r="W289" s="582"/>
      <c r="X289" s="575"/>
      <c r="Y289" s="607">
        <v>4</v>
      </c>
      <c r="Z289" s="607">
        <v>4</v>
      </c>
      <c r="AA289" s="567">
        <f t="shared" si="29"/>
        <v>1</v>
      </c>
      <c r="AB289" s="568" t="str">
        <f t="shared" si="30"/>
        <v>De acuerdo con lo programado</v>
      </c>
      <c r="AC289" s="575"/>
      <c r="AD289" s="575"/>
      <c r="AE289" s="607">
        <v>0</v>
      </c>
      <c r="AF289" s="567" t="str">
        <f t="shared" si="31"/>
        <v>No hay Programación</v>
      </c>
      <c r="AG289" s="568" t="str">
        <f t="shared" si="26"/>
        <v>De acuerdo con lo programado</v>
      </c>
      <c r="AH289" s="575"/>
      <c r="AI289" s="575"/>
      <c r="AJ289" s="575"/>
      <c r="AK289" s="576"/>
      <c r="AL289" s="576"/>
      <c r="AM289" s="575"/>
      <c r="AN289" s="575"/>
      <c r="AO289" s="575"/>
      <c r="AP289" s="575"/>
      <c r="AQ289" s="575"/>
    </row>
    <row r="290" spans="1:43" ht="35.25" customHeight="1" thickTop="1" thickBot="1">
      <c r="A290" s="563">
        <v>20.3</v>
      </c>
      <c r="B290" s="564"/>
      <c r="C290" s="564"/>
      <c r="D290" s="564"/>
      <c r="E290" s="564"/>
      <c r="F290" s="577"/>
      <c r="G290" s="605"/>
      <c r="H290" s="605"/>
      <c r="I290" s="567" t="str">
        <f t="shared" si="27"/>
        <v>No hay ejecución</v>
      </c>
      <c r="J290" s="568" t="str">
        <f t="shared" si="28"/>
        <v>NA</v>
      </c>
      <c r="K290" s="578"/>
      <c r="L290" s="581"/>
      <c r="M290" s="579"/>
      <c r="N290" s="572"/>
      <c r="O290" s="582"/>
      <c r="P290" s="581"/>
      <c r="Q290" s="579"/>
      <c r="R290" s="572"/>
      <c r="S290" s="582"/>
      <c r="T290" s="583"/>
      <c r="U290" s="579"/>
      <c r="V290" s="572"/>
      <c r="W290" s="582"/>
      <c r="X290" s="575"/>
      <c r="Y290" s="607"/>
      <c r="Z290" s="607"/>
      <c r="AA290" s="567" t="str">
        <f t="shared" si="29"/>
        <v>No hay ejecución</v>
      </c>
      <c r="AB290" s="568" t="str">
        <f t="shared" si="30"/>
        <v>NA</v>
      </c>
      <c r="AC290" s="575"/>
      <c r="AD290" s="575"/>
      <c r="AE290" s="607">
        <v>0</v>
      </c>
      <c r="AF290" s="567" t="str">
        <f t="shared" si="31"/>
        <v>No hay Programación</v>
      </c>
      <c r="AG290" s="568" t="str">
        <f t="shared" si="26"/>
        <v>De acuerdo con lo programado</v>
      </c>
      <c r="AH290" s="575"/>
      <c r="AI290" s="575"/>
      <c r="AJ290" s="575"/>
      <c r="AK290" s="576"/>
      <c r="AL290" s="576"/>
      <c r="AM290" s="575"/>
      <c r="AN290" s="575"/>
      <c r="AO290" s="575"/>
      <c r="AP290" s="575"/>
      <c r="AQ290" s="575"/>
    </row>
    <row r="291" spans="1:43" ht="35.25" customHeight="1" thickTop="1" thickBot="1">
      <c r="A291" s="563">
        <v>20.3</v>
      </c>
      <c r="B291" s="564"/>
      <c r="C291" s="564"/>
      <c r="D291" s="564"/>
      <c r="E291" s="564"/>
      <c r="F291" s="577"/>
      <c r="G291" s="605"/>
      <c r="H291" s="605"/>
      <c r="I291" s="567" t="str">
        <f t="shared" si="27"/>
        <v>No hay ejecución</v>
      </c>
      <c r="J291" s="568" t="str">
        <f t="shared" si="28"/>
        <v>NA</v>
      </c>
      <c r="K291" s="578"/>
      <c r="L291" s="581"/>
      <c r="M291" s="579"/>
      <c r="N291" s="572"/>
      <c r="O291" s="582"/>
      <c r="P291" s="581"/>
      <c r="Q291" s="579"/>
      <c r="R291" s="572"/>
      <c r="S291" s="582"/>
      <c r="T291" s="583"/>
      <c r="U291" s="579"/>
      <c r="V291" s="572"/>
      <c r="W291" s="582"/>
      <c r="X291" s="575"/>
      <c r="Y291" s="607"/>
      <c r="Z291" s="607"/>
      <c r="AA291" s="567" t="str">
        <f t="shared" si="29"/>
        <v>No hay ejecución</v>
      </c>
      <c r="AB291" s="568" t="str">
        <f t="shared" si="30"/>
        <v>NA</v>
      </c>
      <c r="AC291" s="575"/>
      <c r="AD291" s="575"/>
      <c r="AE291" s="607">
        <v>0</v>
      </c>
      <c r="AF291" s="567" t="str">
        <f t="shared" si="31"/>
        <v>No hay Programación</v>
      </c>
      <c r="AG291" s="568" t="str">
        <f t="shared" si="26"/>
        <v>De acuerdo con lo programado</v>
      </c>
      <c r="AH291" s="575"/>
      <c r="AI291" s="575"/>
      <c r="AJ291" s="575"/>
      <c r="AK291" s="576"/>
      <c r="AL291" s="576"/>
      <c r="AM291" s="575"/>
      <c r="AN291" s="575"/>
      <c r="AO291" s="575"/>
      <c r="AP291" s="575"/>
      <c r="AQ291" s="575"/>
    </row>
    <row r="292" spans="1:43" ht="35.25" customHeight="1" thickTop="1" thickBot="1">
      <c r="A292" s="563">
        <v>20.3</v>
      </c>
      <c r="B292" s="564"/>
      <c r="C292" s="564"/>
      <c r="D292" s="564"/>
      <c r="E292" s="564"/>
      <c r="F292" s="577"/>
      <c r="G292" s="605"/>
      <c r="H292" s="605"/>
      <c r="I292" s="567" t="str">
        <f t="shared" si="27"/>
        <v>No hay ejecución</v>
      </c>
      <c r="J292" s="568" t="str">
        <f t="shared" si="28"/>
        <v>NA</v>
      </c>
      <c r="K292" s="578"/>
      <c r="L292" s="581"/>
      <c r="M292" s="579"/>
      <c r="N292" s="572"/>
      <c r="O292" s="582"/>
      <c r="P292" s="581"/>
      <c r="Q292" s="579"/>
      <c r="R292" s="572"/>
      <c r="S292" s="582"/>
      <c r="T292" s="583"/>
      <c r="U292" s="579"/>
      <c r="V292" s="572"/>
      <c r="W292" s="582"/>
      <c r="X292" s="575"/>
      <c r="Y292" s="607"/>
      <c r="Z292" s="607"/>
      <c r="AA292" s="567" t="str">
        <f t="shared" si="29"/>
        <v>No hay ejecución</v>
      </c>
      <c r="AB292" s="568" t="str">
        <f t="shared" si="30"/>
        <v>NA</v>
      </c>
      <c r="AC292" s="575"/>
      <c r="AD292" s="575"/>
      <c r="AE292" s="607">
        <v>0</v>
      </c>
      <c r="AF292" s="567" t="str">
        <f t="shared" si="31"/>
        <v>No hay Programación</v>
      </c>
      <c r="AG292" s="568" t="str">
        <f t="shared" si="26"/>
        <v>De acuerdo con lo programado</v>
      </c>
      <c r="AH292" s="575"/>
      <c r="AI292" s="575"/>
      <c r="AJ292" s="575"/>
      <c r="AK292" s="576"/>
      <c r="AL292" s="576"/>
      <c r="AM292" s="575"/>
      <c r="AN292" s="575"/>
      <c r="AO292" s="575"/>
      <c r="AP292" s="575"/>
      <c r="AQ292" s="575"/>
    </row>
    <row r="293" spans="1:43" ht="35.25" customHeight="1" thickTop="1" thickBot="1">
      <c r="A293" s="563">
        <v>20.3</v>
      </c>
      <c r="B293" s="564"/>
      <c r="C293" s="564"/>
      <c r="D293" s="564"/>
      <c r="E293" s="564"/>
      <c r="F293" s="577"/>
      <c r="G293" s="605"/>
      <c r="H293" s="605"/>
      <c r="I293" s="567" t="str">
        <f t="shared" si="27"/>
        <v>No hay ejecución</v>
      </c>
      <c r="J293" s="568" t="str">
        <f t="shared" si="28"/>
        <v>NA</v>
      </c>
      <c r="K293" s="578"/>
      <c r="L293" s="581"/>
      <c r="M293" s="579"/>
      <c r="N293" s="572"/>
      <c r="O293" s="582"/>
      <c r="P293" s="581"/>
      <c r="Q293" s="579"/>
      <c r="R293" s="572"/>
      <c r="S293" s="582"/>
      <c r="T293" s="583"/>
      <c r="U293" s="579"/>
      <c r="V293" s="572"/>
      <c r="W293" s="582"/>
      <c r="X293" s="575"/>
      <c r="Y293" s="607"/>
      <c r="Z293" s="607"/>
      <c r="AA293" s="567" t="str">
        <f t="shared" si="29"/>
        <v>No hay ejecución</v>
      </c>
      <c r="AB293" s="568" t="str">
        <f t="shared" si="30"/>
        <v>NA</v>
      </c>
      <c r="AC293" s="575"/>
      <c r="AD293" s="575"/>
      <c r="AE293" s="607">
        <v>0</v>
      </c>
      <c r="AF293" s="567" t="str">
        <f t="shared" si="31"/>
        <v>No hay Programación</v>
      </c>
      <c r="AG293" s="568" t="str">
        <f t="shared" si="26"/>
        <v>De acuerdo con lo programado</v>
      </c>
      <c r="AH293" s="575"/>
      <c r="AI293" s="575"/>
      <c r="AJ293" s="575"/>
      <c r="AK293" s="576"/>
      <c r="AL293" s="576"/>
      <c r="AM293" s="575"/>
      <c r="AN293" s="575"/>
      <c r="AO293" s="575"/>
      <c r="AP293" s="575"/>
      <c r="AQ293" s="575"/>
    </row>
    <row r="294" spans="1:43" ht="35.25" customHeight="1" thickTop="1" thickBot="1">
      <c r="A294" s="563">
        <v>20.3</v>
      </c>
      <c r="B294" s="564"/>
      <c r="C294" s="564"/>
      <c r="D294" s="564"/>
      <c r="E294" s="564"/>
      <c r="F294" s="577"/>
      <c r="G294" s="605"/>
      <c r="H294" s="605"/>
      <c r="I294" s="567" t="str">
        <f t="shared" si="27"/>
        <v>No hay ejecución</v>
      </c>
      <c r="J294" s="568" t="str">
        <f t="shared" si="28"/>
        <v>NA</v>
      </c>
      <c r="K294" s="578"/>
      <c r="L294" s="581"/>
      <c r="M294" s="579"/>
      <c r="N294" s="572"/>
      <c r="O294" s="582"/>
      <c r="P294" s="581"/>
      <c r="Q294" s="579"/>
      <c r="R294" s="572"/>
      <c r="S294" s="582"/>
      <c r="T294" s="583"/>
      <c r="U294" s="579"/>
      <c r="V294" s="572"/>
      <c r="W294" s="582"/>
      <c r="X294" s="575"/>
      <c r="Y294" s="607"/>
      <c r="Z294" s="607"/>
      <c r="AA294" s="567" t="str">
        <f t="shared" si="29"/>
        <v>No hay ejecución</v>
      </c>
      <c r="AB294" s="568" t="str">
        <f t="shared" si="30"/>
        <v>NA</v>
      </c>
      <c r="AC294" s="575"/>
      <c r="AD294" s="575"/>
      <c r="AE294" s="607">
        <v>0</v>
      </c>
      <c r="AF294" s="567" t="str">
        <f t="shared" si="31"/>
        <v>No hay Programación</v>
      </c>
      <c r="AG294" s="568" t="str">
        <f t="shared" si="26"/>
        <v>De acuerdo con lo programado</v>
      </c>
      <c r="AH294" s="575"/>
      <c r="AI294" s="575"/>
      <c r="AJ294" s="575"/>
      <c r="AK294" s="576"/>
      <c r="AL294" s="576"/>
      <c r="AM294" s="575"/>
      <c r="AN294" s="575"/>
      <c r="AO294" s="575"/>
      <c r="AP294" s="575"/>
      <c r="AQ294" s="575"/>
    </row>
    <row r="295" spans="1:43" ht="35.25" customHeight="1" thickTop="1" thickBot="1">
      <c r="A295" s="563">
        <v>20.399999999999999</v>
      </c>
      <c r="B295" s="564"/>
      <c r="C295" s="564"/>
      <c r="D295" s="564"/>
      <c r="E295" s="564"/>
      <c r="F295" s="577"/>
      <c r="G295" s="605">
        <v>0</v>
      </c>
      <c r="H295" s="605">
        <v>0</v>
      </c>
      <c r="I295" s="567" t="str">
        <f t="shared" si="27"/>
        <v>No hay Programación</v>
      </c>
      <c r="J295" s="568" t="str">
        <f t="shared" si="28"/>
        <v>De acuerdo con lo programado</v>
      </c>
      <c r="K295" s="578"/>
      <c r="L295" s="581"/>
      <c r="M295" s="579"/>
      <c r="N295" s="572"/>
      <c r="O295" s="582"/>
      <c r="P295" s="581"/>
      <c r="Q295" s="579"/>
      <c r="R295" s="572"/>
      <c r="S295" s="582"/>
      <c r="T295" s="583"/>
      <c r="U295" s="579"/>
      <c r="V295" s="572"/>
      <c r="W295" s="582"/>
      <c r="X295" s="575"/>
      <c r="Y295" s="607">
        <v>0</v>
      </c>
      <c r="Z295" s="607">
        <v>0</v>
      </c>
      <c r="AA295" s="567" t="str">
        <f t="shared" si="29"/>
        <v>No hay Programación</v>
      </c>
      <c r="AB295" s="568" t="str">
        <f t="shared" si="30"/>
        <v>De acuerdo con lo programado</v>
      </c>
      <c r="AC295" s="575"/>
      <c r="AD295" s="575"/>
      <c r="AE295" s="607">
        <v>0</v>
      </c>
      <c r="AF295" s="567" t="str">
        <f t="shared" si="31"/>
        <v>No hay Programación</v>
      </c>
      <c r="AG295" s="568" t="str">
        <f t="shared" si="26"/>
        <v>De acuerdo con lo programado</v>
      </c>
      <c r="AH295" s="575"/>
      <c r="AI295" s="575"/>
      <c r="AJ295" s="575"/>
      <c r="AK295" s="576"/>
      <c r="AL295" s="576"/>
      <c r="AM295" s="575"/>
      <c r="AN295" s="575"/>
      <c r="AO295" s="575"/>
      <c r="AP295" s="575"/>
      <c r="AQ295" s="575"/>
    </row>
    <row r="296" spans="1:43" ht="35.25" customHeight="1" thickTop="1" thickBot="1">
      <c r="A296" s="563">
        <v>20.399999999999999</v>
      </c>
      <c r="B296" s="564"/>
      <c r="C296" s="564"/>
      <c r="D296" s="564"/>
      <c r="E296" s="564"/>
      <c r="F296" s="577"/>
      <c r="G296" s="605"/>
      <c r="H296" s="605"/>
      <c r="I296" s="567" t="str">
        <f t="shared" si="27"/>
        <v>No hay ejecución</v>
      </c>
      <c r="J296" s="568" t="str">
        <f t="shared" si="28"/>
        <v>NA</v>
      </c>
      <c r="K296" s="578"/>
      <c r="L296" s="581"/>
      <c r="M296" s="579"/>
      <c r="N296" s="572"/>
      <c r="O296" s="582"/>
      <c r="P296" s="581"/>
      <c r="Q296" s="579"/>
      <c r="R296" s="572"/>
      <c r="S296" s="582"/>
      <c r="T296" s="583"/>
      <c r="U296" s="579"/>
      <c r="V296" s="572"/>
      <c r="W296" s="582"/>
      <c r="X296" s="575"/>
      <c r="Y296" s="607"/>
      <c r="Z296" s="607"/>
      <c r="AA296" s="567" t="str">
        <f t="shared" si="29"/>
        <v>No hay ejecución</v>
      </c>
      <c r="AB296" s="568" t="str">
        <f t="shared" si="30"/>
        <v>NA</v>
      </c>
      <c r="AC296" s="575"/>
      <c r="AD296" s="575"/>
      <c r="AE296" s="607">
        <v>0</v>
      </c>
      <c r="AF296" s="567" t="str">
        <f t="shared" si="31"/>
        <v>No hay Programación</v>
      </c>
      <c r="AG296" s="568" t="str">
        <f t="shared" si="26"/>
        <v>De acuerdo con lo programado</v>
      </c>
      <c r="AH296" s="575"/>
      <c r="AI296" s="575"/>
      <c r="AJ296" s="575"/>
      <c r="AK296" s="576"/>
      <c r="AL296" s="576"/>
      <c r="AM296" s="575"/>
      <c r="AN296" s="575"/>
      <c r="AO296" s="575"/>
      <c r="AP296" s="575"/>
      <c r="AQ296" s="575"/>
    </row>
    <row r="297" spans="1:43" ht="35.25" customHeight="1" thickTop="1" thickBot="1">
      <c r="A297" s="563">
        <v>20.5</v>
      </c>
      <c r="B297" s="564"/>
      <c r="C297" s="564"/>
      <c r="D297" s="564"/>
      <c r="E297" s="564"/>
      <c r="F297" s="577"/>
      <c r="G297" s="605">
        <v>0</v>
      </c>
      <c r="H297" s="605">
        <v>0</v>
      </c>
      <c r="I297" s="567" t="str">
        <f t="shared" si="27"/>
        <v>No hay Programación</v>
      </c>
      <c r="J297" s="568" t="str">
        <f t="shared" si="28"/>
        <v>De acuerdo con lo programado</v>
      </c>
      <c r="K297" s="578"/>
      <c r="L297" s="581"/>
      <c r="M297" s="579"/>
      <c r="N297" s="572"/>
      <c r="O297" s="582"/>
      <c r="P297" s="581"/>
      <c r="Q297" s="579"/>
      <c r="R297" s="572"/>
      <c r="S297" s="582"/>
      <c r="T297" s="583"/>
      <c r="U297" s="579"/>
      <c r="V297" s="572"/>
      <c r="W297" s="582"/>
      <c r="X297" s="575"/>
      <c r="Y297" s="607">
        <v>0</v>
      </c>
      <c r="Z297" s="607">
        <v>0</v>
      </c>
      <c r="AA297" s="567" t="str">
        <f t="shared" si="29"/>
        <v>No hay Programación</v>
      </c>
      <c r="AB297" s="568" t="str">
        <f t="shared" si="30"/>
        <v>De acuerdo con lo programado</v>
      </c>
      <c r="AC297" s="575"/>
      <c r="AD297" s="575"/>
      <c r="AE297" s="607">
        <v>0</v>
      </c>
      <c r="AF297" s="567" t="str">
        <f t="shared" si="31"/>
        <v>No hay Programación</v>
      </c>
      <c r="AG297" s="568" t="str">
        <f t="shared" si="26"/>
        <v>De acuerdo con lo programado</v>
      </c>
      <c r="AH297" s="575"/>
      <c r="AI297" s="575"/>
      <c r="AJ297" s="575"/>
      <c r="AK297" s="576"/>
      <c r="AL297" s="576"/>
      <c r="AM297" s="575"/>
      <c r="AN297" s="575"/>
      <c r="AO297" s="575"/>
      <c r="AP297" s="575"/>
      <c r="AQ297" s="575"/>
    </row>
    <row r="298" spans="1:43" ht="35.25" customHeight="1" thickTop="1" thickBot="1">
      <c r="A298" s="563">
        <v>20.6</v>
      </c>
      <c r="B298" s="564"/>
      <c r="C298" s="564"/>
      <c r="D298" s="564"/>
      <c r="E298" s="564"/>
      <c r="F298" s="577"/>
      <c r="G298" s="605">
        <v>0</v>
      </c>
      <c r="H298" s="605">
        <v>0</v>
      </c>
      <c r="I298" s="567" t="str">
        <f t="shared" si="27"/>
        <v>No hay Programación</v>
      </c>
      <c r="J298" s="568" t="str">
        <f t="shared" si="28"/>
        <v>De acuerdo con lo programado</v>
      </c>
      <c r="K298" s="578"/>
      <c r="L298" s="581"/>
      <c r="M298" s="579"/>
      <c r="N298" s="572"/>
      <c r="O298" s="582"/>
      <c r="P298" s="581"/>
      <c r="Q298" s="579"/>
      <c r="R298" s="572"/>
      <c r="S298" s="582"/>
      <c r="T298" s="583"/>
      <c r="U298" s="579"/>
      <c r="V298" s="572"/>
      <c r="W298" s="582"/>
      <c r="X298" s="575"/>
      <c r="Y298" s="607">
        <v>0</v>
      </c>
      <c r="Z298" s="607">
        <v>0</v>
      </c>
      <c r="AA298" s="567" t="str">
        <f t="shared" si="29"/>
        <v>No hay Programación</v>
      </c>
      <c r="AB298" s="568" t="str">
        <f t="shared" si="30"/>
        <v>De acuerdo con lo programado</v>
      </c>
      <c r="AC298" s="575"/>
      <c r="AD298" s="575"/>
      <c r="AE298" s="607">
        <v>0</v>
      </c>
      <c r="AF298" s="567" t="str">
        <f t="shared" si="31"/>
        <v>No hay Programación</v>
      </c>
      <c r="AG298" s="568" t="str">
        <f t="shared" si="26"/>
        <v>De acuerdo con lo programado</v>
      </c>
      <c r="AH298" s="575"/>
      <c r="AI298" s="575"/>
      <c r="AJ298" s="575"/>
      <c r="AK298" s="576"/>
      <c r="AL298" s="576"/>
      <c r="AM298" s="575"/>
      <c r="AN298" s="575"/>
      <c r="AO298" s="575"/>
      <c r="AP298" s="575"/>
      <c r="AQ298" s="575"/>
    </row>
    <row r="299" spans="1:43" ht="35.25" customHeight="1" thickTop="1" thickBot="1">
      <c r="A299" s="563">
        <v>20.6</v>
      </c>
      <c r="B299" s="564"/>
      <c r="C299" s="564"/>
      <c r="D299" s="564"/>
      <c r="E299" s="564"/>
      <c r="F299" s="577"/>
      <c r="G299" s="605"/>
      <c r="H299" s="605"/>
      <c r="I299" s="567" t="str">
        <f t="shared" si="27"/>
        <v>No hay ejecución</v>
      </c>
      <c r="J299" s="568" t="str">
        <f t="shared" si="28"/>
        <v>NA</v>
      </c>
      <c r="K299" s="578"/>
      <c r="L299" s="581"/>
      <c r="M299" s="579"/>
      <c r="N299" s="572"/>
      <c r="O299" s="582"/>
      <c r="P299" s="581"/>
      <c r="Q299" s="579"/>
      <c r="R299" s="572"/>
      <c r="S299" s="582"/>
      <c r="T299" s="583"/>
      <c r="U299" s="579"/>
      <c r="V299" s="572"/>
      <c r="W299" s="582"/>
      <c r="X299" s="575"/>
      <c r="Y299" s="607"/>
      <c r="Z299" s="607"/>
      <c r="AA299" s="567" t="str">
        <f t="shared" si="29"/>
        <v>No hay ejecución</v>
      </c>
      <c r="AB299" s="568" t="str">
        <f t="shared" si="30"/>
        <v>NA</v>
      </c>
      <c r="AC299" s="575"/>
      <c r="AD299" s="575"/>
      <c r="AE299" s="607">
        <v>0</v>
      </c>
      <c r="AF299" s="567" t="str">
        <f t="shared" si="31"/>
        <v>No hay Programación</v>
      </c>
      <c r="AG299" s="568" t="str">
        <f t="shared" si="26"/>
        <v>De acuerdo con lo programado</v>
      </c>
      <c r="AH299" s="575"/>
      <c r="AI299" s="575"/>
      <c r="AJ299" s="575"/>
      <c r="AK299" s="576"/>
      <c r="AL299" s="576"/>
      <c r="AM299" s="575"/>
      <c r="AN299" s="575"/>
      <c r="AO299" s="575"/>
      <c r="AP299" s="575"/>
      <c r="AQ299" s="575"/>
    </row>
    <row r="300" spans="1:43" ht="35.25" customHeight="1" thickTop="1" thickBot="1">
      <c r="A300" s="563">
        <v>20.7</v>
      </c>
      <c r="B300" s="564"/>
      <c r="C300" s="564"/>
      <c r="D300" s="564"/>
      <c r="E300" s="564"/>
      <c r="F300" s="577"/>
      <c r="G300" s="605">
        <v>0</v>
      </c>
      <c r="H300" s="605">
        <v>0</v>
      </c>
      <c r="I300" s="567" t="str">
        <f t="shared" si="27"/>
        <v>No hay Programación</v>
      </c>
      <c r="J300" s="568" t="str">
        <f t="shared" si="28"/>
        <v>De acuerdo con lo programado</v>
      </c>
      <c r="K300" s="578"/>
      <c r="L300" s="581"/>
      <c r="M300" s="579"/>
      <c r="N300" s="572"/>
      <c r="O300" s="582"/>
      <c r="P300" s="581"/>
      <c r="Q300" s="579"/>
      <c r="R300" s="572"/>
      <c r="S300" s="582"/>
      <c r="T300" s="583"/>
      <c r="U300" s="579"/>
      <c r="V300" s="572"/>
      <c r="W300" s="582"/>
      <c r="X300" s="575"/>
      <c r="Y300" s="607">
        <v>0</v>
      </c>
      <c r="Z300" s="607">
        <v>0</v>
      </c>
      <c r="AA300" s="567" t="str">
        <f t="shared" si="29"/>
        <v>No hay Programación</v>
      </c>
      <c r="AB300" s="568" t="str">
        <f t="shared" si="30"/>
        <v>De acuerdo con lo programado</v>
      </c>
      <c r="AC300" s="575"/>
      <c r="AD300" s="575"/>
      <c r="AE300" s="607">
        <v>0</v>
      </c>
      <c r="AF300" s="567" t="str">
        <f t="shared" si="31"/>
        <v>No hay Programación</v>
      </c>
      <c r="AG300" s="568" t="str">
        <f t="shared" si="26"/>
        <v>De acuerdo con lo programado</v>
      </c>
      <c r="AH300" s="575"/>
      <c r="AI300" s="575"/>
      <c r="AJ300" s="575"/>
      <c r="AK300" s="576"/>
      <c r="AL300" s="576"/>
      <c r="AM300" s="575"/>
      <c r="AN300" s="575"/>
      <c r="AO300" s="575"/>
      <c r="AP300" s="575"/>
      <c r="AQ300" s="575"/>
    </row>
    <row r="301" spans="1:43" ht="35.25" customHeight="1" thickTop="1" thickBot="1">
      <c r="A301" s="563">
        <v>20.7</v>
      </c>
      <c r="B301" s="564"/>
      <c r="C301" s="564"/>
      <c r="D301" s="564"/>
      <c r="E301" s="564"/>
      <c r="F301" s="577"/>
      <c r="G301" s="605"/>
      <c r="H301" s="605"/>
      <c r="I301" s="567" t="str">
        <f t="shared" si="27"/>
        <v>No hay ejecución</v>
      </c>
      <c r="J301" s="568" t="str">
        <f t="shared" si="28"/>
        <v>NA</v>
      </c>
      <c r="K301" s="578"/>
      <c r="L301" s="581"/>
      <c r="M301" s="579"/>
      <c r="N301" s="572"/>
      <c r="O301" s="582"/>
      <c r="P301" s="581"/>
      <c r="Q301" s="579"/>
      <c r="R301" s="572"/>
      <c r="S301" s="582"/>
      <c r="T301" s="583"/>
      <c r="U301" s="579"/>
      <c r="V301" s="572"/>
      <c r="W301" s="582"/>
      <c r="X301" s="575"/>
      <c r="Y301" s="607"/>
      <c r="Z301" s="607"/>
      <c r="AA301" s="567" t="str">
        <f t="shared" si="29"/>
        <v>No hay ejecución</v>
      </c>
      <c r="AB301" s="568" t="str">
        <f t="shared" si="30"/>
        <v>NA</v>
      </c>
      <c r="AC301" s="575"/>
      <c r="AD301" s="575"/>
      <c r="AE301" s="607">
        <v>0</v>
      </c>
      <c r="AF301" s="567" t="str">
        <f t="shared" si="31"/>
        <v>No hay Programación</v>
      </c>
      <c r="AG301" s="568" t="str">
        <f t="shared" si="26"/>
        <v>De acuerdo con lo programado</v>
      </c>
      <c r="AH301" s="575"/>
      <c r="AI301" s="575"/>
      <c r="AJ301" s="575"/>
      <c r="AK301" s="576"/>
      <c r="AL301" s="576"/>
      <c r="AM301" s="575"/>
      <c r="AN301" s="575"/>
      <c r="AO301" s="575"/>
      <c r="AP301" s="575"/>
      <c r="AQ301" s="575"/>
    </row>
    <row r="302" spans="1:43" ht="35.25" customHeight="1" thickTop="1" thickBot="1">
      <c r="A302" s="563">
        <v>20.7</v>
      </c>
      <c r="B302" s="564"/>
      <c r="C302" s="564"/>
      <c r="D302" s="564"/>
      <c r="E302" s="564"/>
      <c r="F302" s="577"/>
      <c r="G302" s="605"/>
      <c r="H302" s="605"/>
      <c r="I302" s="567" t="str">
        <f t="shared" si="27"/>
        <v>No hay ejecución</v>
      </c>
      <c r="J302" s="568" t="str">
        <f t="shared" si="28"/>
        <v>NA</v>
      </c>
      <c r="K302" s="578"/>
      <c r="L302" s="581"/>
      <c r="M302" s="579"/>
      <c r="N302" s="572"/>
      <c r="O302" s="582"/>
      <c r="P302" s="581"/>
      <c r="Q302" s="579"/>
      <c r="R302" s="572"/>
      <c r="S302" s="582"/>
      <c r="T302" s="583"/>
      <c r="U302" s="579"/>
      <c r="V302" s="572"/>
      <c r="W302" s="582"/>
      <c r="X302" s="575"/>
      <c r="Y302" s="607"/>
      <c r="Z302" s="607"/>
      <c r="AA302" s="567" t="str">
        <f t="shared" si="29"/>
        <v>No hay ejecución</v>
      </c>
      <c r="AB302" s="568" t="str">
        <f t="shared" si="30"/>
        <v>NA</v>
      </c>
      <c r="AC302" s="575"/>
      <c r="AD302" s="575"/>
      <c r="AE302" s="607">
        <v>0</v>
      </c>
      <c r="AF302" s="567" t="str">
        <f t="shared" si="31"/>
        <v>No hay Programación</v>
      </c>
      <c r="AG302" s="568" t="str">
        <f t="shared" si="26"/>
        <v>De acuerdo con lo programado</v>
      </c>
      <c r="AH302" s="575"/>
      <c r="AI302" s="575"/>
      <c r="AJ302" s="575"/>
      <c r="AK302" s="576"/>
      <c r="AL302" s="576"/>
      <c r="AM302" s="575"/>
      <c r="AN302" s="575"/>
      <c r="AO302" s="575"/>
      <c r="AP302" s="575"/>
      <c r="AQ302" s="575"/>
    </row>
    <row r="303" spans="1:43" ht="35.25" customHeight="1" thickTop="1" thickBot="1">
      <c r="A303" s="563">
        <v>21.7</v>
      </c>
      <c r="B303" s="564"/>
      <c r="C303" s="564"/>
      <c r="D303" s="564"/>
      <c r="E303" s="564"/>
      <c r="F303" s="577"/>
      <c r="G303" s="605"/>
      <c r="H303" s="605"/>
      <c r="I303" s="567" t="str">
        <f t="shared" si="27"/>
        <v>No hay ejecución</v>
      </c>
      <c r="J303" s="568" t="str">
        <f t="shared" si="28"/>
        <v>NA</v>
      </c>
      <c r="K303" s="578"/>
      <c r="L303" s="581"/>
      <c r="M303" s="579"/>
      <c r="N303" s="572"/>
      <c r="O303" s="582"/>
      <c r="P303" s="581"/>
      <c r="Q303" s="579"/>
      <c r="R303" s="572"/>
      <c r="S303" s="582"/>
      <c r="T303" s="583"/>
      <c r="U303" s="579"/>
      <c r="V303" s="572"/>
      <c r="W303" s="582"/>
      <c r="X303" s="575"/>
      <c r="Y303" s="607"/>
      <c r="Z303" s="607"/>
      <c r="AA303" s="567" t="str">
        <f t="shared" si="29"/>
        <v>No hay ejecución</v>
      </c>
      <c r="AB303" s="568" t="str">
        <f t="shared" si="30"/>
        <v>NA</v>
      </c>
      <c r="AC303" s="575"/>
      <c r="AD303" s="575"/>
      <c r="AE303" s="607">
        <v>0</v>
      </c>
      <c r="AF303" s="567" t="str">
        <f t="shared" si="31"/>
        <v>No hay Programación</v>
      </c>
      <c r="AG303" s="568" t="str">
        <f t="shared" si="26"/>
        <v>De acuerdo con lo programado</v>
      </c>
      <c r="AH303" s="575"/>
      <c r="AI303" s="575"/>
      <c r="AJ303" s="575"/>
      <c r="AK303" s="576"/>
      <c r="AL303" s="576"/>
      <c r="AM303" s="575"/>
      <c r="AN303" s="575"/>
      <c r="AO303" s="575"/>
      <c r="AP303" s="575"/>
      <c r="AQ303" s="575"/>
    </row>
    <row r="304" spans="1:43" ht="35.25" customHeight="1" thickTop="1" thickBot="1">
      <c r="A304" s="563">
        <v>20.8</v>
      </c>
      <c r="B304" s="564"/>
      <c r="C304" s="564"/>
      <c r="D304" s="564"/>
      <c r="E304" s="564"/>
      <c r="F304" s="577"/>
      <c r="G304" s="605">
        <v>1</v>
      </c>
      <c r="H304" s="605">
        <v>1</v>
      </c>
      <c r="I304" s="567">
        <f t="shared" si="27"/>
        <v>1</v>
      </c>
      <c r="J304" s="568" t="str">
        <f t="shared" si="28"/>
        <v>De acuerdo con lo programado</v>
      </c>
      <c r="K304" s="578"/>
      <c r="L304" s="581"/>
      <c r="M304" s="579"/>
      <c r="N304" s="572"/>
      <c r="O304" s="582"/>
      <c r="P304" s="581"/>
      <c r="Q304" s="579"/>
      <c r="R304" s="572"/>
      <c r="S304" s="582"/>
      <c r="T304" s="583"/>
      <c r="U304" s="579"/>
      <c r="V304" s="572"/>
      <c r="W304" s="582"/>
      <c r="X304" s="575"/>
      <c r="Y304" s="607">
        <v>1</v>
      </c>
      <c r="Z304" s="607">
        <v>1</v>
      </c>
      <c r="AA304" s="567">
        <f t="shared" si="29"/>
        <v>1</v>
      </c>
      <c r="AB304" s="568" t="str">
        <f t="shared" si="30"/>
        <v>De acuerdo con lo programado</v>
      </c>
      <c r="AC304" s="575"/>
      <c r="AD304" s="575"/>
      <c r="AE304" s="607">
        <v>0</v>
      </c>
      <c r="AF304" s="567" t="str">
        <f t="shared" si="31"/>
        <v>No hay Programación</v>
      </c>
      <c r="AG304" s="568" t="str">
        <f t="shared" si="26"/>
        <v>De acuerdo con lo programado</v>
      </c>
      <c r="AH304" s="575"/>
      <c r="AI304" s="575"/>
      <c r="AJ304" s="575"/>
      <c r="AK304" s="576"/>
      <c r="AL304" s="576"/>
      <c r="AM304" s="575"/>
      <c r="AN304" s="575"/>
      <c r="AO304" s="575"/>
      <c r="AP304" s="575"/>
      <c r="AQ304" s="575"/>
    </row>
    <row r="305" spans="1:43" ht="35.25" customHeight="1" thickTop="1" thickBot="1">
      <c r="A305" s="563">
        <v>20.8</v>
      </c>
      <c r="B305" s="564"/>
      <c r="C305" s="564"/>
      <c r="D305" s="564"/>
      <c r="E305" s="564"/>
      <c r="F305" s="577"/>
      <c r="G305" s="605"/>
      <c r="H305" s="605"/>
      <c r="I305" s="567" t="str">
        <f t="shared" si="27"/>
        <v>No hay ejecución</v>
      </c>
      <c r="J305" s="568" t="str">
        <f t="shared" si="28"/>
        <v>NA</v>
      </c>
      <c r="K305" s="578"/>
      <c r="L305" s="581"/>
      <c r="M305" s="579"/>
      <c r="N305" s="572"/>
      <c r="O305" s="582"/>
      <c r="P305" s="581"/>
      <c r="Q305" s="579"/>
      <c r="R305" s="572"/>
      <c r="S305" s="582"/>
      <c r="T305" s="583"/>
      <c r="U305" s="579"/>
      <c r="V305" s="572"/>
      <c r="W305" s="582"/>
      <c r="X305" s="575"/>
      <c r="Y305" s="607"/>
      <c r="Z305" s="607"/>
      <c r="AA305" s="567" t="str">
        <f t="shared" si="29"/>
        <v>No hay ejecución</v>
      </c>
      <c r="AB305" s="568" t="str">
        <f t="shared" si="30"/>
        <v>NA</v>
      </c>
      <c r="AC305" s="575"/>
      <c r="AD305" s="575"/>
      <c r="AE305" s="607">
        <v>0</v>
      </c>
      <c r="AF305" s="567" t="str">
        <f t="shared" si="31"/>
        <v>No hay Programación</v>
      </c>
      <c r="AG305" s="568" t="str">
        <f t="shared" si="26"/>
        <v>De acuerdo con lo programado</v>
      </c>
      <c r="AH305" s="575"/>
      <c r="AI305" s="575"/>
      <c r="AJ305" s="575"/>
      <c r="AK305" s="576"/>
      <c r="AL305" s="576"/>
      <c r="AM305" s="575"/>
      <c r="AN305" s="575"/>
      <c r="AO305" s="575"/>
      <c r="AP305" s="575"/>
      <c r="AQ305" s="575"/>
    </row>
    <row r="306" spans="1:43" ht="35.25" customHeight="1" thickTop="1" thickBot="1">
      <c r="A306" s="563">
        <v>20.8</v>
      </c>
      <c r="B306" s="564"/>
      <c r="C306" s="564"/>
      <c r="D306" s="564"/>
      <c r="E306" s="564"/>
      <c r="F306" s="577"/>
      <c r="G306" s="605"/>
      <c r="H306" s="605"/>
      <c r="I306" s="567" t="str">
        <f t="shared" si="27"/>
        <v>No hay ejecución</v>
      </c>
      <c r="J306" s="568" t="str">
        <f t="shared" si="28"/>
        <v>NA</v>
      </c>
      <c r="K306" s="578"/>
      <c r="L306" s="581"/>
      <c r="M306" s="579"/>
      <c r="N306" s="572"/>
      <c r="O306" s="582"/>
      <c r="P306" s="581"/>
      <c r="Q306" s="579"/>
      <c r="R306" s="572"/>
      <c r="S306" s="582"/>
      <c r="T306" s="583"/>
      <c r="U306" s="579"/>
      <c r="V306" s="572"/>
      <c r="W306" s="582"/>
      <c r="X306" s="575"/>
      <c r="Y306" s="607"/>
      <c r="Z306" s="607"/>
      <c r="AA306" s="567" t="str">
        <f t="shared" si="29"/>
        <v>No hay ejecución</v>
      </c>
      <c r="AB306" s="568" t="str">
        <f t="shared" si="30"/>
        <v>NA</v>
      </c>
      <c r="AC306" s="575"/>
      <c r="AD306" s="575"/>
      <c r="AE306" s="607">
        <v>0</v>
      </c>
      <c r="AF306" s="567" t="str">
        <f t="shared" si="31"/>
        <v>No hay Programación</v>
      </c>
      <c r="AG306" s="568" t="str">
        <f t="shared" si="26"/>
        <v>De acuerdo con lo programado</v>
      </c>
      <c r="AH306" s="575"/>
      <c r="AI306" s="575"/>
      <c r="AJ306" s="575"/>
      <c r="AK306" s="576"/>
      <c r="AL306" s="576"/>
      <c r="AM306" s="575"/>
      <c r="AN306" s="575"/>
      <c r="AO306" s="575"/>
      <c r="AP306" s="575"/>
      <c r="AQ306" s="575"/>
    </row>
    <row r="307" spans="1:43" ht="35.25" customHeight="1" thickTop="1" thickBot="1">
      <c r="A307" s="563">
        <v>20.9</v>
      </c>
      <c r="B307" s="564"/>
      <c r="C307" s="564"/>
      <c r="D307" s="564"/>
      <c r="E307" s="564"/>
      <c r="F307" s="577"/>
      <c r="G307" s="605">
        <v>0</v>
      </c>
      <c r="H307" s="605">
        <v>0</v>
      </c>
      <c r="I307" s="567" t="str">
        <f t="shared" si="27"/>
        <v>No hay Programación</v>
      </c>
      <c r="J307" s="568" t="str">
        <f t="shared" si="28"/>
        <v>De acuerdo con lo programado</v>
      </c>
      <c r="K307" s="578"/>
      <c r="L307" s="581"/>
      <c r="M307" s="579"/>
      <c r="N307" s="572"/>
      <c r="O307" s="582"/>
      <c r="P307" s="581"/>
      <c r="Q307" s="579"/>
      <c r="R307" s="572"/>
      <c r="S307" s="582"/>
      <c r="T307" s="583"/>
      <c r="U307" s="579"/>
      <c r="V307" s="572"/>
      <c r="W307" s="582"/>
      <c r="X307" s="575"/>
      <c r="Y307" s="607">
        <v>0</v>
      </c>
      <c r="Z307" s="607">
        <v>0</v>
      </c>
      <c r="AA307" s="567" t="str">
        <f t="shared" si="29"/>
        <v>No hay Programación</v>
      </c>
      <c r="AB307" s="568" t="str">
        <f t="shared" si="30"/>
        <v>De acuerdo con lo programado</v>
      </c>
      <c r="AC307" s="575"/>
      <c r="AD307" s="575"/>
      <c r="AE307" s="607">
        <v>0</v>
      </c>
      <c r="AF307" s="567" t="str">
        <f t="shared" si="31"/>
        <v>No hay Programación</v>
      </c>
      <c r="AG307" s="568" t="str">
        <f t="shared" si="26"/>
        <v>De acuerdo con lo programado</v>
      </c>
      <c r="AH307" s="575"/>
      <c r="AI307" s="575"/>
      <c r="AJ307" s="575"/>
      <c r="AK307" s="576"/>
      <c r="AL307" s="576"/>
      <c r="AM307" s="575"/>
      <c r="AN307" s="575"/>
      <c r="AO307" s="575"/>
      <c r="AP307" s="575"/>
      <c r="AQ307" s="575"/>
    </row>
    <row r="308" spans="1:43" ht="35.25" customHeight="1" thickTop="1" thickBot="1">
      <c r="A308" s="593">
        <v>20.100000000000001</v>
      </c>
      <c r="B308" s="564"/>
      <c r="C308" s="564"/>
      <c r="D308" s="564"/>
      <c r="E308" s="564"/>
      <c r="F308" s="577"/>
      <c r="G308" s="605">
        <v>1</v>
      </c>
      <c r="H308" s="605">
        <v>0</v>
      </c>
      <c r="I308" s="567">
        <f t="shared" si="27"/>
        <v>0</v>
      </c>
      <c r="J308" s="568" t="str">
        <f t="shared" si="28"/>
        <v>En riesgo cumplimiento</v>
      </c>
      <c r="K308" s="578"/>
      <c r="L308" s="581"/>
      <c r="M308" s="579"/>
      <c r="N308" s="572"/>
      <c r="O308" s="582"/>
      <c r="P308" s="581"/>
      <c r="Q308" s="579"/>
      <c r="R308" s="572"/>
      <c r="S308" s="582"/>
      <c r="T308" s="583"/>
      <c r="U308" s="579"/>
      <c r="V308" s="572"/>
      <c r="W308" s="582"/>
      <c r="X308" s="575"/>
      <c r="Y308" s="607">
        <v>0</v>
      </c>
      <c r="Z308" s="607">
        <v>0</v>
      </c>
      <c r="AA308" s="567" t="str">
        <f t="shared" si="29"/>
        <v>No hay Programación</v>
      </c>
      <c r="AB308" s="568" t="str">
        <f t="shared" si="30"/>
        <v>De acuerdo con lo programado</v>
      </c>
      <c r="AC308" s="575"/>
      <c r="AD308" s="575"/>
      <c r="AE308" s="607">
        <v>0</v>
      </c>
      <c r="AF308" s="567" t="str">
        <f t="shared" si="31"/>
        <v>No hay Programación</v>
      </c>
      <c r="AG308" s="568" t="str">
        <f t="shared" si="26"/>
        <v>De acuerdo con lo programado</v>
      </c>
      <c r="AH308" s="575"/>
      <c r="AI308" s="575"/>
      <c r="AJ308" s="575"/>
      <c r="AK308" s="576"/>
      <c r="AL308" s="576"/>
      <c r="AM308" s="575"/>
      <c r="AN308" s="575"/>
      <c r="AO308" s="575"/>
      <c r="AP308" s="575"/>
      <c r="AQ308" s="575"/>
    </row>
    <row r="309" spans="1:43" ht="35.25" customHeight="1" thickTop="1" thickBot="1">
      <c r="A309" s="593">
        <v>20.100000000000001</v>
      </c>
      <c r="B309" s="564"/>
      <c r="C309" s="564"/>
      <c r="D309" s="564"/>
      <c r="E309" s="564"/>
      <c r="F309" s="577"/>
      <c r="G309" s="605"/>
      <c r="H309" s="605"/>
      <c r="I309" s="567" t="str">
        <f t="shared" si="27"/>
        <v>No hay ejecución</v>
      </c>
      <c r="J309" s="568" t="str">
        <f t="shared" si="28"/>
        <v>NA</v>
      </c>
      <c r="K309" s="578"/>
      <c r="L309" s="581"/>
      <c r="M309" s="579"/>
      <c r="N309" s="572"/>
      <c r="O309" s="582"/>
      <c r="P309" s="581"/>
      <c r="Q309" s="579"/>
      <c r="R309" s="572"/>
      <c r="S309" s="582"/>
      <c r="T309" s="583"/>
      <c r="U309" s="579"/>
      <c r="V309" s="572"/>
      <c r="W309" s="582"/>
      <c r="X309" s="575"/>
      <c r="Y309" s="607"/>
      <c r="Z309" s="607"/>
      <c r="AA309" s="567" t="str">
        <f t="shared" si="29"/>
        <v>No hay ejecución</v>
      </c>
      <c r="AB309" s="568" t="str">
        <f t="shared" si="30"/>
        <v>NA</v>
      </c>
      <c r="AC309" s="575"/>
      <c r="AD309" s="575"/>
      <c r="AE309" s="607">
        <v>0</v>
      </c>
      <c r="AF309" s="567" t="str">
        <f t="shared" si="31"/>
        <v>No hay Programación</v>
      </c>
      <c r="AG309" s="568" t="str">
        <f t="shared" si="26"/>
        <v>De acuerdo con lo programado</v>
      </c>
      <c r="AH309" s="575"/>
      <c r="AI309" s="575"/>
      <c r="AJ309" s="575"/>
      <c r="AK309" s="576"/>
      <c r="AL309" s="576"/>
      <c r="AM309" s="575"/>
      <c r="AN309" s="575"/>
      <c r="AO309" s="575"/>
      <c r="AP309" s="575"/>
      <c r="AQ309" s="575"/>
    </row>
    <row r="310" spans="1:43" ht="35.25" customHeight="1" thickTop="1" thickBot="1">
      <c r="A310" s="593">
        <v>20.100000000000001</v>
      </c>
      <c r="B310" s="564"/>
      <c r="C310" s="564"/>
      <c r="D310" s="564"/>
      <c r="E310" s="564"/>
      <c r="F310" s="577"/>
      <c r="G310" s="605"/>
      <c r="H310" s="605"/>
      <c r="I310" s="567" t="str">
        <f t="shared" si="27"/>
        <v>No hay ejecución</v>
      </c>
      <c r="J310" s="568" t="str">
        <f t="shared" si="28"/>
        <v>NA</v>
      </c>
      <c r="K310" s="578"/>
      <c r="L310" s="581"/>
      <c r="M310" s="579"/>
      <c r="N310" s="572"/>
      <c r="O310" s="582"/>
      <c r="P310" s="581"/>
      <c r="Q310" s="579"/>
      <c r="R310" s="572"/>
      <c r="S310" s="582"/>
      <c r="T310" s="583"/>
      <c r="U310" s="579"/>
      <c r="V310" s="572"/>
      <c r="W310" s="582"/>
      <c r="X310" s="575"/>
      <c r="Y310" s="607"/>
      <c r="Z310" s="607"/>
      <c r="AA310" s="567" t="str">
        <f t="shared" si="29"/>
        <v>No hay ejecución</v>
      </c>
      <c r="AB310" s="568" t="str">
        <f t="shared" si="30"/>
        <v>NA</v>
      </c>
      <c r="AC310" s="575"/>
      <c r="AD310" s="575"/>
      <c r="AE310" s="607">
        <v>0</v>
      </c>
      <c r="AF310" s="567" t="str">
        <f t="shared" si="31"/>
        <v>No hay Programación</v>
      </c>
      <c r="AG310" s="568" t="str">
        <f t="shared" si="26"/>
        <v>De acuerdo con lo programado</v>
      </c>
      <c r="AH310" s="575"/>
      <c r="AI310" s="575"/>
      <c r="AJ310" s="575"/>
      <c r="AK310" s="576"/>
      <c r="AL310" s="576"/>
      <c r="AM310" s="575"/>
      <c r="AN310" s="575"/>
      <c r="AO310" s="575"/>
      <c r="AP310" s="575"/>
      <c r="AQ310" s="575"/>
    </row>
    <row r="311" spans="1:43" ht="35.25" customHeight="1" thickTop="1" thickBot="1">
      <c r="A311" s="593">
        <v>20.100000000000001</v>
      </c>
      <c r="B311" s="564"/>
      <c r="C311" s="564"/>
      <c r="D311" s="564"/>
      <c r="E311" s="564"/>
      <c r="F311" s="577"/>
      <c r="G311" s="605"/>
      <c r="H311" s="605"/>
      <c r="I311" s="567" t="str">
        <f t="shared" si="27"/>
        <v>No hay ejecución</v>
      </c>
      <c r="J311" s="568" t="str">
        <f t="shared" si="28"/>
        <v>NA</v>
      </c>
      <c r="K311" s="578"/>
      <c r="L311" s="581"/>
      <c r="M311" s="579"/>
      <c r="N311" s="572"/>
      <c r="O311" s="582"/>
      <c r="P311" s="581"/>
      <c r="Q311" s="579"/>
      <c r="R311" s="572"/>
      <c r="S311" s="582"/>
      <c r="T311" s="583"/>
      <c r="U311" s="579"/>
      <c r="V311" s="572"/>
      <c r="W311" s="582"/>
      <c r="X311" s="575"/>
      <c r="Y311" s="607"/>
      <c r="Z311" s="607"/>
      <c r="AA311" s="567" t="str">
        <f t="shared" si="29"/>
        <v>No hay ejecución</v>
      </c>
      <c r="AB311" s="568" t="str">
        <f t="shared" si="30"/>
        <v>NA</v>
      </c>
      <c r="AC311" s="575"/>
      <c r="AD311" s="575"/>
      <c r="AE311" s="607">
        <v>0</v>
      </c>
      <c r="AF311" s="567" t="str">
        <f t="shared" si="31"/>
        <v>No hay Programación</v>
      </c>
      <c r="AG311" s="568" t="str">
        <f t="shared" si="26"/>
        <v>De acuerdo con lo programado</v>
      </c>
      <c r="AH311" s="575"/>
      <c r="AI311" s="575"/>
      <c r="AJ311" s="575"/>
      <c r="AK311" s="576"/>
      <c r="AL311" s="576"/>
      <c r="AM311" s="575"/>
      <c r="AN311" s="575"/>
      <c r="AO311" s="575"/>
      <c r="AP311" s="575"/>
      <c r="AQ311" s="575"/>
    </row>
    <row r="312" spans="1:43" ht="35.25" customHeight="1" thickTop="1" thickBot="1">
      <c r="A312" s="593">
        <v>20.100000000000001</v>
      </c>
      <c r="B312" s="564"/>
      <c r="C312" s="564"/>
      <c r="D312" s="564"/>
      <c r="E312" s="564"/>
      <c r="F312" s="577"/>
      <c r="G312" s="605"/>
      <c r="H312" s="605"/>
      <c r="I312" s="567" t="str">
        <f t="shared" si="27"/>
        <v>No hay ejecución</v>
      </c>
      <c r="J312" s="568" t="str">
        <f t="shared" si="28"/>
        <v>NA</v>
      </c>
      <c r="K312" s="578"/>
      <c r="L312" s="581"/>
      <c r="M312" s="579"/>
      <c r="N312" s="572"/>
      <c r="O312" s="582"/>
      <c r="P312" s="581"/>
      <c r="Q312" s="579"/>
      <c r="R312" s="572"/>
      <c r="S312" s="582"/>
      <c r="T312" s="583"/>
      <c r="U312" s="579"/>
      <c r="V312" s="572"/>
      <c r="W312" s="582"/>
      <c r="X312" s="575"/>
      <c r="Y312" s="607"/>
      <c r="Z312" s="607"/>
      <c r="AA312" s="567" t="str">
        <f t="shared" si="29"/>
        <v>No hay ejecución</v>
      </c>
      <c r="AB312" s="568" t="str">
        <f t="shared" si="30"/>
        <v>NA</v>
      </c>
      <c r="AC312" s="575"/>
      <c r="AD312" s="575"/>
      <c r="AE312" s="607">
        <v>0</v>
      </c>
      <c r="AF312" s="567" t="str">
        <f t="shared" si="31"/>
        <v>No hay Programación</v>
      </c>
      <c r="AG312" s="568" t="str">
        <f t="shared" si="26"/>
        <v>De acuerdo con lo programado</v>
      </c>
      <c r="AH312" s="575"/>
      <c r="AI312" s="575"/>
      <c r="AJ312" s="575"/>
      <c r="AK312" s="576"/>
      <c r="AL312" s="576"/>
      <c r="AM312" s="575"/>
      <c r="AN312" s="575"/>
      <c r="AO312" s="575"/>
      <c r="AP312" s="575"/>
      <c r="AQ312" s="575"/>
    </row>
    <row r="313" spans="1:43" ht="35.25" customHeight="1" thickTop="1" thickBot="1">
      <c r="A313" s="593">
        <v>20.100000000000001</v>
      </c>
      <c r="B313" s="564"/>
      <c r="C313" s="564"/>
      <c r="D313" s="564"/>
      <c r="E313" s="564"/>
      <c r="F313" s="577"/>
      <c r="G313" s="605"/>
      <c r="H313" s="605"/>
      <c r="I313" s="567" t="str">
        <f t="shared" si="27"/>
        <v>No hay ejecución</v>
      </c>
      <c r="J313" s="568" t="str">
        <f t="shared" si="28"/>
        <v>NA</v>
      </c>
      <c r="K313" s="578"/>
      <c r="L313" s="581"/>
      <c r="M313" s="579"/>
      <c r="N313" s="572"/>
      <c r="O313" s="582"/>
      <c r="P313" s="581"/>
      <c r="Q313" s="579"/>
      <c r="R313" s="572"/>
      <c r="S313" s="582"/>
      <c r="T313" s="583"/>
      <c r="U313" s="579"/>
      <c r="V313" s="572"/>
      <c r="W313" s="582"/>
      <c r="X313" s="575"/>
      <c r="Y313" s="607"/>
      <c r="Z313" s="607"/>
      <c r="AA313" s="567" t="str">
        <f t="shared" si="29"/>
        <v>No hay ejecución</v>
      </c>
      <c r="AB313" s="568" t="str">
        <f t="shared" si="30"/>
        <v>NA</v>
      </c>
      <c r="AC313" s="575"/>
      <c r="AD313" s="575"/>
      <c r="AE313" s="607">
        <v>0</v>
      </c>
      <c r="AF313" s="567" t="str">
        <f t="shared" si="31"/>
        <v>No hay Programación</v>
      </c>
      <c r="AG313" s="568" t="str">
        <f t="shared" si="26"/>
        <v>De acuerdo con lo programado</v>
      </c>
      <c r="AH313" s="575"/>
      <c r="AI313" s="575"/>
      <c r="AJ313" s="575"/>
      <c r="AK313" s="576"/>
      <c r="AL313" s="576"/>
      <c r="AM313" s="575"/>
      <c r="AN313" s="575"/>
      <c r="AO313" s="575"/>
      <c r="AP313" s="575"/>
      <c r="AQ313" s="575"/>
    </row>
    <row r="314" spans="1:43" ht="35.25" customHeight="1" thickTop="1" thickBot="1">
      <c r="A314" s="563">
        <v>20.11</v>
      </c>
      <c r="B314" s="564"/>
      <c r="C314" s="564"/>
      <c r="D314" s="564"/>
      <c r="E314" s="564"/>
      <c r="F314" s="577"/>
      <c r="G314" s="605">
        <v>0</v>
      </c>
      <c r="H314" s="605">
        <v>0</v>
      </c>
      <c r="I314" s="567" t="str">
        <f t="shared" si="27"/>
        <v>No hay Programación</v>
      </c>
      <c r="J314" s="568" t="str">
        <f t="shared" si="28"/>
        <v>De acuerdo con lo programado</v>
      </c>
      <c r="K314" s="578"/>
      <c r="L314" s="581"/>
      <c r="M314" s="579"/>
      <c r="N314" s="572"/>
      <c r="O314" s="582"/>
      <c r="P314" s="581"/>
      <c r="Q314" s="579"/>
      <c r="R314" s="572"/>
      <c r="S314" s="582"/>
      <c r="T314" s="583"/>
      <c r="U314" s="579"/>
      <c r="V314" s="572"/>
      <c r="W314" s="582"/>
      <c r="X314" s="575"/>
      <c r="Y314" s="607">
        <v>0</v>
      </c>
      <c r="Z314" s="607">
        <v>0</v>
      </c>
      <c r="AA314" s="567" t="str">
        <f t="shared" si="29"/>
        <v>No hay Programación</v>
      </c>
      <c r="AB314" s="568" t="str">
        <f t="shared" si="30"/>
        <v>De acuerdo con lo programado</v>
      </c>
      <c r="AC314" s="575"/>
      <c r="AD314" s="575"/>
      <c r="AE314" s="607">
        <v>0</v>
      </c>
      <c r="AF314" s="567" t="str">
        <f t="shared" si="31"/>
        <v>No hay Programación</v>
      </c>
      <c r="AG314" s="568" t="str">
        <f t="shared" si="26"/>
        <v>De acuerdo con lo programado</v>
      </c>
      <c r="AH314" s="575"/>
      <c r="AI314" s="575"/>
      <c r="AJ314" s="575"/>
      <c r="AK314" s="576"/>
      <c r="AL314" s="576"/>
      <c r="AM314" s="575"/>
      <c r="AN314" s="575"/>
      <c r="AO314" s="575"/>
      <c r="AP314" s="575"/>
      <c r="AQ314" s="575"/>
    </row>
    <row r="315" spans="1:43" ht="35.25" customHeight="1" thickTop="1" thickBot="1">
      <c r="A315" s="563">
        <v>20.11</v>
      </c>
      <c r="B315" s="564"/>
      <c r="C315" s="564"/>
      <c r="D315" s="564"/>
      <c r="E315" s="564"/>
      <c r="F315" s="577"/>
      <c r="G315" s="605"/>
      <c r="H315" s="605"/>
      <c r="I315" s="567" t="str">
        <f t="shared" si="27"/>
        <v>No hay ejecución</v>
      </c>
      <c r="J315" s="568" t="str">
        <f t="shared" si="28"/>
        <v>NA</v>
      </c>
      <c r="K315" s="578"/>
      <c r="L315" s="581"/>
      <c r="M315" s="579"/>
      <c r="N315" s="572"/>
      <c r="O315" s="582"/>
      <c r="P315" s="581"/>
      <c r="Q315" s="579"/>
      <c r="R315" s="572"/>
      <c r="S315" s="582"/>
      <c r="T315" s="583"/>
      <c r="U315" s="579"/>
      <c r="V315" s="572"/>
      <c r="W315" s="582"/>
      <c r="X315" s="575"/>
      <c r="Y315" s="607"/>
      <c r="Z315" s="607"/>
      <c r="AA315" s="567" t="str">
        <f t="shared" si="29"/>
        <v>No hay ejecución</v>
      </c>
      <c r="AB315" s="568" t="str">
        <f t="shared" si="30"/>
        <v>NA</v>
      </c>
      <c r="AC315" s="575"/>
      <c r="AD315" s="575"/>
      <c r="AE315" s="607">
        <v>0</v>
      </c>
      <c r="AF315" s="567" t="str">
        <f t="shared" si="31"/>
        <v>No hay Programación</v>
      </c>
      <c r="AG315" s="568" t="str">
        <f t="shared" si="26"/>
        <v>De acuerdo con lo programado</v>
      </c>
      <c r="AH315" s="575"/>
      <c r="AI315" s="575"/>
      <c r="AJ315" s="575"/>
      <c r="AK315" s="576"/>
      <c r="AL315" s="576"/>
      <c r="AM315" s="575"/>
      <c r="AN315" s="575"/>
      <c r="AO315" s="575"/>
      <c r="AP315" s="575"/>
      <c r="AQ315" s="575"/>
    </row>
    <row r="316" spans="1:43" ht="35.25" customHeight="1" thickTop="1" thickBot="1">
      <c r="A316" s="563">
        <v>20.11</v>
      </c>
      <c r="B316" s="564"/>
      <c r="C316" s="564"/>
      <c r="D316" s="564"/>
      <c r="E316" s="564"/>
      <c r="F316" s="577"/>
      <c r="G316" s="605"/>
      <c r="H316" s="605"/>
      <c r="I316" s="567" t="str">
        <f t="shared" si="27"/>
        <v>No hay ejecución</v>
      </c>
      <c r="J316" s="568" t="str">
        <f t="shared" si="28"/>
        <v>NA</v>
      </c>
      <c r="K316" s="578"/>
      <c r="L316" s="581"/>
      <c r="M316" s="579"/>
      <c r="N316" s="572"/>
      <c r="O316" s="582"/>
      <c r="P316" s="581"/>
      <c r="Q316" s="579"/>
      <c r="R316" s="572"/>
      <c r="S316" s="582"/>
      <c r="T316" s="583"/>
      <c r="U316" s="579"/>
      <c r="V316" s="572"/>
      <c r="W316" s="582"/>
      <c r="X316" s="575"/>
      <c r="Y316" s="607"/>
      <c r="Z316" s="607"/>
      <c r="AA316" s="567" t="str">
        <f t="shared" si="29"/>
        <v>No hay ejecución</v>
      </c>
      <c r="AB316" s="568" t="str">
        <f t="shared" si="30"/>
        <v>NA</v>
      </c>
      <c r="AC316" s="575"/>
      <c r="AD316" s="575"/>
      <c r="AE316" s="607">
        <v>0</v>
      </c>
      <c r="AF316" s="567" t="str">
        <f t="shared" si="31"/>
        <v>No hay Programación</v>
      </c>
      <c r="AG316" s="568" t="str">
        <f t="shared" si="26"/>
        <v>De acuerdo con lo programado</v>
      </c>
      <c r="AH316" s="575"/>
      <c r="AI316" s="575"/>
      <c r="AJ316" s="575"/>
      <c r="AK316" s="576"/>
      <c r="AL316" s="576"/>
      <c r="AM316" s="575"/>
      <c r="AN316" s="575"/>
      <c r="AO316" s="575"/>
      <c r="AP316" s="575"/>
      <c r="AQ316" s="575"/>
    </row>
    <row r="317" spans="1:43" ht="35.25" customHeight="1" thickTop="1" thickBot="1">
      <c r="A317" s="563">
        <v>20.11</v>
      </c>
      <c r="B317" s="564"/>
      <c r="C317" s="564"/>
      <c r="D317" s="564"/>
      <c r="E317" s="564"/>
      <c r="F317" s="577"/>
      <c r="G317" s="605"/>
      <c r="H317" s="605"/>
      <c r="I317" s="567" t="str">
        <f t="shared" si="27"/>
        <v>No hay ejecución</v>
      </c>
      <c r="J317" s="568" t="str">
        <f t="shared" si="28"/>
        <v>NA</v>
      </c>
      <c r="K317" s="578"/>
      <c r="L317" s="581"/>
      <c r="M317" s="579"/>
      <c r="N317" s="572"/>
      <c r="O317" s="582"/>
      <c r="P317" s="581"/>
      <c r="Q317" s="579"/>
      <c r="R317" s="572"/>
      <c r="S317" s="582"/>
      <c r="T317" s="583"/>
      <c r="U317" s="579"/>
      <c r="V317" s="572"/>
      <c r="W317" s="582"/>
      <c r="X317" s="575"/>
      <c r="Y317" s="607"/>
      <c r="Z317" s="607"/>
      <c r="AA317" s="567" t="str">
        <f t="shared" si="29"/>
        <v>No hay ejecución</v>
      </c>
      <c r="AB317" s="568" t="str">
        <f t="shared" si="30"/>
        <v>NA</v>
      </c>
      <c r="AC317" s="575"/>
      <c r="AD317" s="575"/>
      <c r="AE317" s="607">
        <v>0</v>
      </c>
      <c r="AF317" s="567" t="str">
        <f t="shared" si="31"/>
        <v>No hay Programación</v>
      </c>
      <c r="AG317" s="568" t="str">
        <f t="shared" si="26"/>
        <v>De acuerdo con lo programado</v>
      </c>
      <c r="AH317" s="575"/>
      <c r="AI317" s="575"/>
      <c r="AJ317" s="575"/>
      <c r="AK317" s="576"/>
      <c r="AL317" s="576"/>
      <c r="AM317" s="575"/>
      <c r="AN317" s="575"/>
      <c r="AO317" s="575"/>
      <c r="AP317" s="575"/>
      <c r="AQ317" s="575"/>
    </row>
    <row r="318" spans="1:43" ht="36" thickTop="1" thickBot="1">
      <c r="A318" s="563">
        <v>20.11</v>
      </c>
      <c r="B318" s="564"/>
      <c r="C318" s="564"/>
      <c r="D318" s="564"/>
      <c r="E318" s="564"/>
      <c r="F318" s="577"/>
      <c r="G318" s="605"/>
      <c r="H318" s="605"/>
      <c r="I318" s="567" t="str">
        <f t="shared" si="27"/>
        <v>No hay ejecución</v>
      </c>
      <c r="J318" s="568" t="str">
        <f t="shared" si="28"/>
        <v>NA</v>
      </c>
      <c r="K318" s="578"/>
      <c r="L318" s="581"/>
      <c r="M318" s="579"/>
      <c r="N318" s="572"/>
      <c r="O318" s="582"/>
      <c r="P318" s="581"/>
      <c r="Q318" s="579"/>
      <c r="R318" s="572"/>
      <c r="S318" s="582"/>
      <c r="T318" s="583"/>
      <c r="U318" s="579"/>
      <c r="V318" s="572"/>
      <c r="W318" s="582"/>
      <c r="X318" s="575"/>
      <c r="Y318" s="607"/>
      <c r="Z318" s="607"/>
      <c r="AA318" s="567" t="str">
        <f t="shared" si="29"/>
        <v>No hay ejecución</v>
      </c>
      <c r="AB318" s="568" t="str">
        <f t="shared" si="30"/>
        <v>NA</v>
      </c>
      <c r="AC318" s="575"/>
      <c r="AD318" s="575"/>
      <c r="AE318" s="607">
        <v>0</v>
      </c>
      <c r="AF318" s="567" t="str">
        <f t="shared" si="31"/>
        <v>No hay Programación</v>
      </c>
      <c r="AG318" s="568" t="str">
        <f t="shared" si="26"/>
        <v>De acuerdo con lo programado</v>
      </c>
      <c r="AH318" s="575"/>
      <c r="AI318" s="575"/>
      <c r="AJ318" s="575"/>
      <c r="AK318" s="576"/>
      <c r="AL318" s="576"/>
      <c r="AM318" s="575"/>
      <c r="AN318" s="575"/>
      <c r="AO318" s="575"/>
      <c r="AP318" s="575"/>
      <c r="AQ318" s="575"/>
    </row>
    <row r="319" spans="1:43" ht="36" thickTop="1" thickBot="1">
      <c r="A319" s="563">
        <v>20.11</v>
      </c>
      <c r="B319" s="564"/>
      <c r="C319" s="564"/>
      <c r="D319" s="564"/>
      <c r="E319" s="564"/>
      <c r="F319" s="577"/>
      <c r="G319" s="605"/>
      <c r="H319" s="605"/>
      <c r="I319" s="567" t="str">
        <f t="shared" si="27"/>
        <v>No hay ejecución</v>
      </c>
      <c r="J319" s="568" t="str">
        <f t="shared" si="28"/>
        <v>NA</v>
      </c>
      <c r="K319" s="578"/>
      <c r="L319" s="581"/>
      <c r="M319" s="579"/>
      <c r="N319" s="572"/>
      <c r="O319" s="582"/>
      <c r="P319" s="581"/>
      <c r="Q319" s="579"/>
      <c r="R319" s="572"/>
      <c r="S319" s="582"/>
      <c r="T319" s="583"/>
      <c r="U319" s="579"/>
      <c r="V319" s="572"/>
      <c r="W319" s="582"/>
      <c r="X319" s="575"/>
      <c r="Y319" s="607"/>
      <c r="Z319" s="607"/>
      <c r="AA319" s="567" t="str">
        <f t="shared" si="29"/>
        <v>No hay ejecución</v>
      </c>
      <c r="AB319" s="568" t="str">
        <f t="shared" si="30"/>
        <v>NA</v>
      </c>
      <c r="AC319" s="575"/>
      <c r="AD319" s="575"/>
      <c r="AE319" s="607">
        <v>0</v>
      </c>
      <c r="AF319" s="567" t="str">
        <f t="shared" si="31"/>
        <v>No hay Programación</v>
      </c>
      <c r="AG319" s="568" t="str">
        <f t="shared" si="26"/>
        <v>De acuerdo con lo programado</v>
      </c>
      <c r="AH319" s="575"/>
      <c r="AI319" s="575"/>
      <c r="AJ319" s="575"/>
      <c r="AK319" s="576"/>
      <c r="AL319" s="576"/>
      <c r="AM319" s="575"/>
      <c r="AN319" s="575"/>
      <c r="AO319" s="575"/>
      <c r="AP319" s="575"/>
      <c r="AQ319" s="575"/>
    </row>
    <row r="320" spans="1:43" ht="36" thickTop="1" thickBot="1">
      <c r="A320" s="563">
        <v>20.11</v>
      </c>
      <c r="B320" s="564"/>
      <c r="C320" s="564"/>
      <c r="D320" s="564"/>
      <c r="E320" s="564"/>
      <c r="F320" s="577"/>
      <c r="G320" s="605"/>
      <c r="H320" s="605"/>
      <c r="I320" s="567" t="str">
        <f t="shared" si="27"/>
        <v>No hay ejecución</v>
      </c>
      <c r="J320" s="568" t="str">
        <f t="shared" si="28"/>
        <v>NA</v>
      </c>
      <c r="K320" s="578"/>
      <c r="L320" s="581"/>
      <c r="M320" s="579"/>
      <c r="N320" s="572"/>
      <c r="O320" s="582"/>
      <c r="P320" s="581"/>
      <c r="Q320" s="579"/>
      <c r="R320" s="572"/>
      <c r="S320" s="582"/>
      <c r="T320" s="583"/>
      <c r="U320" s="579"/>
      <c r="V320" s="572"/>
      <c r="W320" s="582"/>
      <c r="X320" s="575"/>
      <c r="Y320" s="607"/>
      <c r="Z320" s="607"/>
      <c r="AA320" s="567" t="str">
        <f t="shared" si="29"/>
        <v>No hay ejecución</v>
      </c>
      <c r="AB320" s="568" t="str">
        <f t="shared" si="30"/>
        <v>NA</v>
      </c>
      <c r="AC320" s="575"/>
      <c r="AD320" s="575"/>
      <c r="AE320" s="607">
        <v>0</v>
      </c>
      <c r="AF320" s="567" t="str">
        <f t="shared" si="31"/>
        <v>No hay Programación</v>
      </c>
      <c r="AG320" s="568" t="str">
        <f t="shared" si="26"/>
        <v>De acuerdo con lo programado</v>
      </c>
      <c r="AH320" s="575"/>
      <c r="AI320" s="575"/>
      <c r="AJ320" s="575"/>
      <c r="AK320" s="576"/>
      <c r="AL320" s="576"/>
      <c r="AM320" s="575"/>
      <c r="AN320" s="575"/>
      <c r="AO320" s="575"/>
      <c r="AP320" s="575"/>
      <c r="AQ320" s="575"/>
    </row>
    <row r="321" spans="1:43" ht="36" thickTop="1" thickBot="1">
      <c r="A321" s="563">
        <v>20.11</v>
      </c>
      <c r="B321" s="564"/>
      <c r="C321" s="564"/>
      <c r="D321" s="564"/>
      <c r="E321" s="564"/>
      <c r="F321" s="577"/>
      <c r="G321" s="605"/>
      <c r="H321" s="605"/>
      <c r="I321" s="567" t="str">
        <f t="shared" si="27"/>
        <v>No hay ejecución</v>
      </c>
      <c r="J321" s="568" t="str">
        <f t="shared" si="28"/>
        <v>NA</v>
      </c>
      <c r="K321" s="578"/>
      <c r="L321" s="581"/>
      <c r="M321" s="579"/>
      <c r="N321" s="572"/>
      <c r="O321" s="582"/>
      <c r="P321" s="581"/>
      <c r="Q321" s="579"/>
      <c r="R321" s="572"/>
      <c r="S321" s="582"/>
      <c r="T321" s="583"/>
      <c r="U321" s="579"/>
      <c r="V321" s="572"/>
      <c r="W321" s="582"/>
      <c r="X321" s="575"/>
      <c r="Y321" s="607"/>
      <c r="Z321" s="607"/>
      <c r="AA321" s="567" t="str">
        <f t="shared" si="29"/>
        <v>No hay ejecución</v>
      </c>
      <c r="AB321" s="568" t="str">
        <f t="shared" si="30"/>
        <v>NA</v>
      </c>
      <c r="AC321" s="575"/>
      <c r="AD321" s="575"/>
      <c r="AE321" s="607">
        <v>0</v>
      </c>
      <c r="AF321" s="567" t="str">
        <f t="shared" si="31"/>
        <v>No hay Programación</v>
      </c>
      <c r="AG321" s="568" t="str">
        <f t="shared" si="26"/>
        <v>De acuerdo con lo programado</v>
      </c>
      <c r="AH321" s="575"/>
      <c r="AI321" s="575"/>
      <c r="AJ321" s="575"/>
      <c r="AK321" s="576"/>
      <c r="AL321" s="576"/>
      <c r="AM321" s="575"/>
      <c r="AN321" s="575"/>
      <c r="AO321" s="575"/>
      <c r="AP321" s="575"/>
      <c r="AQ321" s="575"/>
    </row>
    <row r="322" spans="1:43" ht="36" thickTop="1" thickBot="1">
      <c r="A322" s="563">
        <v>20.11</v>
      </c>
      <c r="B322" s="564"/>
      <c r="C322" s="564"/>
      <c r="D322" s="564"/>
      <c r="E322" s="564"/>
      <c r="F322" s="577"/>
      <c r="G322" s="605"/>
      <c r="H322" s="605"/>
      <c r="I322" s="567" t="str">
        <f t="shared" si="27"/>
        <v>No hay ejecución</v>
      </c>
      <c r="J322" s="568" t="str">
        <f t="shared" si="28"/>
        <v>NA</v>
      </c>
      <c r="K322" s="578"/>
      <c r="L322" s="581"/>
      <c r="M322" s="579"/>
      <c r="N322" s="572"/>
      <c r="O322" s="582"/>
      <c r="P322" s="581"/>
      <c r="Q322" s="579"/>
      <c r="R322" s="572"/>
      <c r="S322" s="582"/>
      <c r="T322" s="583"/>
      <c r="U322" s="579"/>
      <c r="V322" s="572"/>
      <c r="W322" s="582"/>
      <c r="X322" s="575"/>
      <c r="Y322" s="607"/>
      <c r="Z322" s="607"/>
      <c r="AA322" s="567" t="str">
        <f t="shared" si="29"/>
        <v>No hay ejecución</v>
      </c>
      <c r="AB322" s="568" t="str">
        <f t="shared" si="30"/>
        <v>NA</v>
      </c>
      <c r="AC322" s="575"/>
      <c r="AD322" s="575"/>
      <c r="AE322" s="607">
        <v>0</v>
      </c>
      <c r="AF322" s="567" t="str">
        <f t="shared" si="31"/>
        <v>No hay Programación</v>
      </c>
      <c r="AG322" s="568" t="str">
        <f t="shared" si="26"/>
        <v>De acuerdo con lo programado</v>
      </c>
      <c r="AH322" s="575"/>
      <c r="AI322" s="575"/>
      <c r="AJ322" s="575"/>
      <c r="AK322" s="576"/>
      <c r="AL322" s="576"/>
      <c r="AM322" s="575"/>
      <c r="AN322" s="575"/>
      <c r="AO322" s="575"/>
      <c r="AP322" s="575"/>
      <c r="AQ322" s="575"/>
    </row>
    <row r="323" spans="1:43" ht="36" thickTop="1" thickBot="1">
      <c r="A323" s="563">
        <v>20.11</v>
      </c>
      <c r="B323" s="564"/>
      <c r="C323" s="564"/>
      <c r="D323" s="564"/>
      <c r="E323" s="564"/>
      <c r="F323" s="577"/>
      <c r="G323" s="605"/>
      <c r="H323" s="605"/>
      <c r="I323" s="567" t="str">
        <f t="shared" si="27"/>
        <v>No hay ejecución</v>
      </c>
      <c r="J323" s="568" t="str">
        <f t="shared" si="28"/>
        <v>NA</v>
      </c>
      <c r="K323" s="578"/>
      <c r="L323" s="581"/>
      <c r="M323" s="579"/>
      <c r="N323" s="572"/>
      <c r="O323" s="582"/>
      <c r="P323" s="581"/>
      <c r="Q323" s="579"/>
      <c r="R323" s="572"/>
      <c r="S323" s="582"/>
      <c r="T323" s="583"/>
      <c r="U323" s="579"/>
      <c r="V323" s="572"/>
      <c r="W323" s="582"/>
      <c r="X323" s="575"/>
      <c r="Y323" s="607"/>
      <c r="Z323" s="607"/>
      <c r="AA323" s="567" t="str">
        <f t="shared" si="29"/>
        <v>No hay ejecución</v>
      </c>
      <c r="AB323" s="568" t="str">
        <f t="shared" si="30"/>
        <v>NA</v>
      </c>
      <c r="AC323" s="575"/>
      <c r="AD323" s="575"/>
      <c r="AE323" s="607">
        <v>0</v>
      </c>
      <c r="AF323" s="567" t="str">
        <f t="shared" si="31"/>
        <v>No hay Programación</v>
      </c>
      <c r="AG323" s="568" t="str">
        <f t="shared" si="26"/>
        <v>De acuerdo con lo programado</v>
      </c>
      <c r="AH323" s="575"/>
      <c r="AI323" s="575"/>
      <c r="AJ323" s="575"/>
      <c r="AK323" s="576"/>
      <c r="AL323" s="576"/>
      <c r="AM323" s="575"/>
      <c r="AN323" s="575"/>
      <c r="AO323" s="575"/>
      <c r="AP323" s="575"/>
      <c r="AQ323" s="575"/>
    </row>
    <row r="324" spans="1:43" ht="36" thickTop="1" thickBot="1">
      <c r="A324" s="563">
        <v>20.11</v>
      </c>
      <c r="B324" s="564"/>
      <c r="C324" s="564"/>
      <c r="D324" s="564"/>
      <c r="E324" s="564"/>
      <c r="F324" s="577"/>
      <c r="G324" s="605"/>
      <c r="H324" s="605"/>
      <c r="I324" s="567" t="str">
        <f t="shared" si="27"/>
        <v>No hay ejecución</v>
      </c>
      <c r="J324" s="568" t="str">
        <f t="shared" si="28"/>
        <v>NA</v>
      </c>
      <c r="K324" s="578"/>
      <c r="L324" s="581"/>
      <c r="M324" s="579"/>
      <c r="N324" s="572"/>
      <c r="O324" s="582"/>
      <c r="P324" s="581"/>
      <c r="Q324" s="579"/>
      <c r="R324" s="572"/>
      <c r="S324" s="582"/>
      <c r="T324" s="583"/>
      <c r="U324" s="579"/>
      <c r="V324" s="572"/>
      <c r="W324" s="582"/>
      <c r="X324" s="575"/>
      <c r="Y324" s="607"/>
      <c r="Z324" s="607"/>
      <c r="AA324" s="567" t="str">
        <f t="shared" si="29"/>
        <v>No hay ejecución</v>
      </c>
      <c r="AB324" s="568" t="str">
        <f t="shared" si="30"/>
        <v>NA</v>
      </c>
      <c r="AC324" s="575"/>
      <c r="AD324" s="575"/>
      <c r="AE324" s="607">
        <v>0</v>
      </c>
      <c r="AF324" s="567" t="str">
        <f t="shared" si="31"/>
        <v>No hay Programación</v>
      </c>
      <c r="AG324" s="568" t="str">
        <f t="shared" si="26"/>
        <v>De acuerdo con lo programado</v>
      </c>
      <c r="AH324" s="575"/>
      <c r="AI324" s="575"/>
      <c r="AJ324" s="575"/>
      <c r="AK324" s="576"/>
      <c r="AL324" s="576"/>
      <c r="AM324" s="575"/>
      <c r="AN324" s="575"/>
      <c r="AO324" s="575"/>
      <c r="AP324" s="575"/>
      <c r="AQ324" s="575"/>
    </row>
    <row r="325" spans="1:43" ht="36" thickTop="1" thickBot="1">
      <c r="A325" s="563">
        <v>20.12</v>
      </c>
      <c r="B325" s="564"/>
      <c r="C325" s="564"/>
      <c r="D325" s="564"/>
      <c r="E325" s="564"/>
      <c r="F325" s="577"/>
      <c r="G325" s="605">
        <v>0</v>
      </c>
      <c r="H325" s="605">
        <v>0</v>
      </c>
      <c r="I325" s="567" t="str">
        <f t="shared" si="27"/>
        <v>No hay Programación</v>
      </c>
      <c r="J325" s="568" t="str">
        <f t="shared" si="28"/>
        <v>De acuerdo con lo programado</v>
      </c>
      <c r="K325" s="578"/>
      <c r="L325" s="581"/>
      <c r="M325" s="579"/>
      <c r="N325" s="572"/>
      <c r="O325" s="582"/>
      <c r="P325" s="581"/>
      <c r="Q325" s="579"/>
      <c r="R325" s="572"/>
      <c r="S325" s="582"/>
      <c r="T325" s="583"/>
      <c r="U325" s="579"/>
      <c r="V325" s="572"/>
      <c r="W325" s="582"/>
      <c r="X325" s="575"/>
      <c r="Y325" s="607">
        <v>0</v>
      </c>
      <c r="Z325" s="607">
        <v>0</v>
      </c>
      <c r="AA325" s="567" t="str">
        <f t="shared" si="29"/>
        <v>No hay Programación</v>
      </c>
      <c r="AB325" s="568" t="str">
        <f t="shared" si="30"/>
        <v>De acuerdo con lo programado</v>
      </c>
      <c r="AC325" s="575"/>
      <c r="AD325" s="575"/>
      <c r="AE325" s="607">
        <v>0</v>
      </c>
      <c r="AF325" s="567" t="str">
        <f t="shared" si="31"/>
        <v>No hay Programación</v>
      </c>
      <c r="AG325" s="568" t="str">
        <f t="shared" si="26"/>
        <v>De acuerdo con lo programado</v>
      </c>
      <c r="AH325" s="575"/>
      <c r="AI325" s="575"/>
      <c r="AJ325" s="575"/>
      <c r="AK325" s="576"/>
      <c r="AL325" s="576"/>
      <c r="AM325" s="575"/>
      <c r="AN325" s="575"/>
      <c r="AO325" s="575"/>
      <c r="AP325" s="575"/>
      <c r="AQ325" s="575"/>
    </row>
    <row r="326" spans="1:43" ht="35.25" customHeight="1" thickTop="1" thickBot="1">
      <c r="A326" s="563">
        <v>20.13</v>
      </c>
      <c r="B326" s="564"/>
      <c r="C326" s="564"/>
      <c r="D326" s="564"/>
      <c r="E326" s="564"/>
      <c r="F326" s="587"/>
      <c r="G326" s="609">
        <v>0</v>
      </c>
      <c r="H326" s="609">
        <v>0</v>
      </c>
      <c r="I326" s="567" t="str">
        <f t="shared" si="27"/>
        <v>No hay Programación</v>
      </c>
      <c r="J326" s="568" t="str">
        <f t="shared" si="28"/>
        <v>De acuerdo con lo programado</v>
      </c>
      <c r="K326" s="588"/>
      <c r="L326" s="581"/>
      <c r="M326" s="579"/>
      <c r="N326" s="572"/>
      <c r="O326" s="582"/>
      <c r="P326" s="581"/>
      <c r="Q326" s="579"/>
      <c r="R326" s="572"/>
      <c r="S326" s="582"/>
      <c r="T326" s="583"/>
      <c r="U326" s="579"/>
      <c r="V326" s="572"/>
      <c r="W326" s="582"/>
      <c r="X326" s="575"/>
      <c r="Y326" s="607">
        <v>0</v>
      </c>
      <c r="Z326" s="607">
        <v>0</v>
      </c>
      <c r="AA326" s="567" t="str">
        <f t="shared" si="29"/>
        <v>No hay Programación</v>
      </c>
      <c r="AB326" s="568" t="str">
        <f t="shared" si="30"/>
        <v>De acuerdo con lo programado</v>
      </c>
      <c r="AC326" s="575"/>
      <c r="AD326" s="575"/>
      <c r="AE326" s="607">
        <v>0</v>
      </c>
      <c r="AF326" s="567" t="str">
        <f t="shared" si="31"/>
        <v>No hay Programación</v>
      </c>
      <c r="AG326" s="568" t="str">
        <f t="shared" si="26"/>
        <v>De acuerdo con lo programado</v>
      </c>
      <c r="AH326" s="575"/>
      <c r="AI326" s="575"/>
      <c r="AJ326" s="575"/>
      <c r="AK326" s="576"/>
      <c r="AL326" s="576"/>
      <c r="AM326" s="575"/>
      <c r="AN326" s="575"/>
      <c r="AO326" s="575"/>
      <c r="AP326" s="575"/>
      <c r="AQ326" s="575"/>
    </row>
    <row r="327" spans="1:43" ht="35.25" customHeight="1" thickTop="1" thickBot="1">
      <c r="A327" s="563">
        <v>20.13</v>
      </c>
      <c r="B327" s="564"/>
      <c r="C327" s="564"/>
      <c r="D327" s="564"/>
      <c r="E327" s="564"/>
      <c r="F327" s="587"/>
      <c r="G327" s="609"/>
      <c r="H327" s="609"/>
      <c r="I327" s="567" t="str">
        <f t="shared" si="27"/>
        <v>No hay ejecución</v>
      </c>
      <c r="J327" s="568" t="str">
        <f t="shared" si="28"/>
        <v>NA</v>
      </c>
      <c r="K327" s="588"/>
      <c r="L327" s="581"/>
      <c r="M327" s="579"/>
      <c r="N327" s="572"/>
      <c r="O327" s="582"/>
      <c r="P327" s="581"/>
      <c r="Q327" s="579"/>
      <c r="R327" s="572"/>
      <c r="S327" s="582"/>
      <c r="T327" s="583"/>
      <c r="U327" s="579"/>
      <c r="V327" s="572"/>
      <c r="W327" s="582"/>
      <c r="X327" s="575"/>
      <c r="Y327" s="607"/>
      <c r="Z327" s="607"/>
      <c r="AA327" s="567" t="str">
        <f t="shared" si="29"/>
        <v>No hay ejecución</v>
      </c>
      <c r="AB327" s="568" t="str">
        <f t="shared" si="30"/>
        <v>NA</v>
      </c>
      <c r="AC327" s="575"/>
      <c r="AD327" s="575"/>
      <c r="AE327" s="607">
        <v>0</v>
      </c>
      <c r="AF327" s="567" t="str">
        <f t="shared" si="31"/>
        <v>No hay Programación</v>
      </c>
      <c r="AG327" s="568" t="str">
        <f t="shared" si="26"/>
        <v>De acuerdo con lo programado</v>
      </c>
      <c r="AH327" s="575"/>
      <c r="AI327" s="575"/>
      <c r="AJ327" s="575"/>
      <c r="AK327" s="576"/>
      <c r="AL327" s="576"/>
      <c r="AM327" s="575"/>
      <c r="AN327" s="575"/>
      <c r="AO327" s="575"/>
      <c r="AP327" s="575"/>
      <c r="AQ327" s="575"/>
    </row>
    <row r="328" spans="1:43" ht="35.25" customHeight="1" thickTop="1" thickBot="1">
      <c r="A328" s="563">
        <v>20.13</v>
      </c>
      <c r="B328" s="564"/>
      <c r="C328" s="564"/>
      <c r="D328" s="564"/>
      <c r="E328" s="564"/>
      <c r="F328" s="587"/>
      <c r="G328" s="609"/>
      <c r="H328" s="609"/>
      <c r="I328" s="567" t="str">
        <f t="shared" si="27"/>
        <v>No hay ejecución</v>
      </c>
      <c r="J328" s="568" t="str">
        <f t="shared" si="28"/>
        <v>NA</v>
      </c>
      <c r="K328" s="588"/>
      <c r="L328" s="581"/>
      <c r="M328" s="579"/>
      <c r="N328" s="572"/>
      <c r="O328" s="582"/>
      <c r="P328" s="581"/>
      <c r="Q328" s="579"/>
      <c r="R328" s="572"/>
      <c r="S328" s="582"/>
      <c r="T328" s="583"/>
      <c r="U328" s="579"/>
      <c r="V328" s="572"/>
      <c r="W328" s="582"/>
      <c r="X328" s="575"/>
      <c r="Y328" s="607"/>
      <c r="Z328" s="607"/>
      <c r="AA328" s="567" t="str">
        <f t="shared" si="29"/>
        <v>No hay ejecución</v>
      </c>
      <c r="AB328" s="568" t="str">
        <f t="shared" si="30"/>
        <v>NA</v>
      </c>
      <c r="AC328" s="575"/>
      <c r="AD328" s="575"/>
      <c r="AE328" s="607">
        <v>0</v>
      </c>
      <c r="AF328" s="567" t="str">
        <f t="shared" si="31"/>
        <v>No hay Programación</v>
      </c>
      <c r="AG328" s="568" t="str">
        <f t="shared" si="26"/>
        <v>De acuerdo con lo programado</v>
      </c>
      <c r="AH328" s="575"/>
      <c r="AI328" s="575"/>
      <c r="AJ328" s="575"/>
      <c r="AK328" s="576"/>
      <c r="AL328" s="576"/>
      <c r="AM328" s="575"/>
      <c r="AN328" s="575"/>
      <c r="AO328" s="575"/>
      <c r="AP328" s="575"/>
      <c r="AQ328" s="575"/>
    </row>
    <row r="329" spans="1:43" ht="35.25" customHeight="1" thickTop="1" thickBot="1">
      <c r="A329" s="563">
        <v>20.13</v>
      </c>
      <c r="B329" s="564"/>
      <c r="C329" s="564"/>
      <c r="D329" s="564"/>
      <c r="E329" s="564"/>
      <c r="F329" s="587"/>
      <c r="G329" s="609"/>
      <c r="H329" s="609"/>
      <c r="I329" s="567" t="str">
        <f t="shared" si="27"/>
        <v>No hay ejecución</v>
      </c>
      <c r="J329" s="568" t="str">
        <f t="shared" si="28"/>
        <v>NA</v>
      </c>
      <c r="K329" s="588"/>
      <c r="L329" s="581"/>
      <c r="M329" s="579"/>
      <c r="N329" s="572"/>
      <c r="O329" s="582"/>
      <c r="P329" s="581"/>
      <c r="Q329" s="579"/>
      <c r="R329" s="572"/>
      <c r="S329" s="582"/>
      <c r="T329" s="583"/>
      <c r="U329" s="579"/>
      <c r="V329" s="572"/>
      <c r="W329" s="582"/>
      <c r="X329" s="575"/>
      <c r="Y329" s="607"/>
      <c r="Z329" s="607"/>
      <c r="AA329" s="567" t="str">
        <f t="shared" si="29"/>
        <v>No hay ejecución</v>
      </c>
      <c r="AB329" s="568" t="str">
        <f t="shared" si="30"/>
        <v>NA</v>
      </c>
      <c r="AC329" s="575"/>
      <c r="AD329" s="575"/>
      <c r="AE329" s="607">
        <v>0</v>
      </c>
      <c r="AF329" s="567" t="str">
        <f t="shared" si="31"/>
        <v>No hay Programación</v>
      </c>
      <c r="AG329" s="568" t="str">
        <f t="shared" si="26"/>
        <v>De acuerdo con lo programado</v>
      </c>
      <c r="AH329" s="575"/>
      <c r="AI329" s="575"/>
      <c r="AJ329" s="575"/>
      <c r="AK329" s="576"/>
      <c r="AL329" s="576"/>
      <c r="AM329" s="575"/>
      <c r="AN329" s="575"/>
      <c r="AO329" s="575"/>
      <c r="AP329" s="575"/>
      <c r="AQ329" s="575"/>
    </row>
    <row r="330" spans="1:43" ht="35.25" customHeight="1" thickTop="1" thickBot="1">
      <c r="A330" s="563">
        <v>20.13</v>
      </c>
      <c r="B330" s="564"/>
      <c r="C330" s="564"/>
      <c r="D330" s="564"/>
      <c r="E330" s="564"/>
      <c r="F330" s="587"/>
      <c r="G330" s="609"/>
      <c r="H330" s="609"/>
      <c r="I330" s="567" t="str">
        <f t="shared" si="27"/>
        <v>No hay ejecución</v>
      </c>
      <c r="J330" s="568" t="str">
        <f t="shared" si="28"/>
        <v>NA</v>
      </c>
      <c r="K330" s="588"/>
      <c r="L330" s="581"/>
      <c r="M330" s="579"/>
      <c r="N330" s="572"/>
      <c r="O330" s="582"/>
      <c r="P330" s="581"/>
      <c r="Q330" s="579"/>
      <c r="R330" s="572"/>
      <c r="S330" s="582"/>
      <c r="T330" s="583"/>
      <c r="U330" s="579"/>
      <c r="V330" s="572"/>
      <c r="W330" s="582"/>
      <c r="X330" s="575"/>
      <c r="Y330" s="607"/>
      <c r="Z330" s="607"/>
      <c r="AA330" s="567" t="str">
        <f t="shared" si="29"/>
        <v>No hay ejecución</v>
      </c>
      <c r="AB330" s="568" t="str">
        <f t="shared" si="30"/>
        <v>NA</v>
      </c>
      <c r="AC330" s="575"/>
      <c r="AD330" s="575"/>
      <c r="AE330" s="607">
        <v>0</v>
      </c>
      <c r="AF330" s="567" t="str">
        <f t="shared" si="31"/>
        <v>No hay Programación</v>
      </c>
      <c r="AG330" s="568" t="str">
        <f t="shared" si="26"/>
        <v>De acuerdo con lo programado</v>
      </c>
      <c r="AH330" s="575"/>
      <c r="AI330" s="575"/>
      <c r="AJ330" s="575"/>
      <c r="AK330" s="576"/>
      <c r="AL330" s="576"/>
      <c r="AM330" s="575"/>
      <c r="AN330" s="575"/>
      <c r="AO330" s="575"/>
      <c r="AP330" s="575"/>
      <c r="AQ330" s="575"/>
    </row>
    <row r="331" spans="1:43" ht="35.25" customHeight="1" thickTop="1" thickBot="1">
      <c r="A331" s="563">
        <v>20.13</v>
      </c>
      <c r="B331" s="564"/>
      <c r="C331" s="564"/>
      <c r="D331" s="564"/>
      <c r="E331" s="564"/>
      <c r="F331" s="587"/>
      <c r="G331" s="609"/>
      <c r="H331" s="609"/>
      <c r="I331" s="567" t="str">
        <f t="shared" si="27"/>
        <v>No hay ejecución</v>
      </c>
      <c r="J331" s="568" t="str">
        <f t="shared" si="28"/>
        <v>NA</v>
      </c>
      <c r="K331" s="588"/>
      <c r="L331" s="581"/>
      <c r="M331" s="579"/>
      <c r="N331" s="572"/>
      <c r="O331" s="582"/>
      <c r="P331" s="581"/>
      <c r="Q331" s="579"/>
      <c r="R331" s="572"/>
      <c r="S331" s="582"/>
      <c r="T331" s="583"/>
      <c r="U331" s="579"/>
      <c r="V331" s="572"/>
      <c r="W331" s="582"/>
      <c r="X331" s="575"/>
      <c r="Y331" s="607"/>
      <c r="Z331" s="607"/>
      <c r="AA331" s="567" t="str">
        <f t="shared" si="29"/>
        <v>No hay ejecución</v>
      </c>
      <c r="AB331" s="568" t="str">
        <f t="shared" si="30"/>
        <v>NA</v>
      </c>
      <c r="AC331" s="575"/>
      <c r="AD331" s="575"/>
      <c r="AE331" s="607">
        <v>0</v>
      </c>
      <c r="AF331" s="567" t="str">
        <f t="shared" si="31"/>
        <v>No hay Programación</v>
      </c>
      <c r="AG331" s="568" t="str">
        <f t="shared" si="26"/>
        <v>De acuerdo con lo programado</v>
      </c>
      <c r="AH331" s="575"/>
      <c r="AI331" s="575"/>
      <c r="AJ331" s="575"/>
      <c r="AK331" s="576"/>
      <c r="AL331" s="576"/>
      <c r="AM331" s="575"/>
      <c r="AN331" s="575"/>
      <c r="AO331" s="575"/>
      <c r="AP331" s="575"/>
      <c r="AQ331" s="575"/>
    </row>
    <row r="332" spans="1:43" ht="35.25" customHeight="1" thickTop="1" thickBot="1">
      <c r="A332" s="563">
        <v>20.13</v>
      </c>
      <c r="B332" s="564"/>
      <c r="C332" s="564"/>
      <c r="D332" s="564"/>
      <c r="E332" s="564"/>
      <c r="F332" s="587"/>
      <c r="G332" s="609"/>
      <c r="H332" s="609"/>
      <c r="I332" s="567" t="str">
        <f t="shared" si="27"/>
        <v>No hay ejecución</v>
      </c>
      <c r="J332" s="568" t="str">
        <f t="shared" si="28"/>
        <v>NA</v>
      </c>
      <c r="K332" s="588"/>
      <c r="L332" s="581"/>
      <c r="M332" s="579"/>
      <c r="N332" s="572"/>
      <c r="O332" s="582"/>
      <c r="P332" s="581"/>
      <c r="Q332" s="579"/>
      <c r="R332" s="572"/>
      <c r="S332" s="582"/>
      <c r="T332" s="583"/>
      <c r="U332" s="579"/>
      <c r="V332" s="572"/>
      <c r="W332" s="582"/>
      <c r="X332" s="575"/>
      <c r="Y332" s="607"/>
      <c r="Z332" s="607"/>
      <c r="AA332" s="567" t="str">
        <f t="shared" si="29"/>
        <v>No hay ejecución</v>
      </c>
      <c r="AB332" s="568" t="str">
        <f t="shared" si="30"/>
        <v>NA</v>
      </c>
      <c r="AC332" s="575"/>
      <c r="AD332" s="575"/>
      <c r="AE332" s="607">
        <v>0</v>
      </c>
      <c r="AF332" s="567" t="str">
        <f t="shared" si="31"/>
        <v>No hay Programación</v>
      </c>
      <c r="AG332" s="568" t="str">
        <f t="shared" si="26"/>
        <v>De acuerdo con lo programado</v>
      </c>
      <c r="AH332" s="575"/>
      <c r="AI332" s="575"/>
      <c r="AJ332" s="575"/>
      <c r="AK332" s="576"/>
      <c r="AL332" s="576"/>
      <c r="AM332" s="575"/>
      <c r="AN332" s="575"/>
      <c r="AO332" s="575"/>
      <c r="AP332" s="575"/>
      <c r="AQ332" s="575"/>
    </row>
    <row r="333" spans="1:43" ht="35.25" customHeight="1" thickTop="1" thickBot="1">
      <c r="A333" s="563">
        <v>20.13</v>
      </c>
      <c r="B333" s="564"/>
      <c r="C333" s="564"/>
      <c r="D333" s="564"/>
      <c r="E333" s="564"/>
      <c r="F333" s="587"/>
      <c r="G333" s="609"/>
      <c r="H333" s="609"/>
      <c r="I333" s="567" t="str">
        <f t="shared" si="27"/>
        <v>No hay ejecución</v>
      </c>
      <c r="J333" s="568" t="str">
        <f t="shared" si="28"/>
        <v>NA</v>
      </c>
      <c r="K333" s="588"/>
      <c r="L333" s="581"/>
      <c r="M333" s="579"/>
      <c r="N333" s="572"/>
      <c r="O333" s="582"/>
      <c r="P333" s="581"/>
      <c r="Q333" s="579"/>
      <c r="R333" s="572"/>
      <c r="S333" s="582"/>
      <c r="T333" s="583"/>
      <c r="U333" s="579"/>
      <c r="V333" s="572"/>
      <c r="W333" s="582"/>
      <c r="X333" s="575"/>
      <c r="Y333" s="607"/>
      <c r="Z333" s="607"/>
      <c r="AA333" s="567" t="str">
        <f t="shared" si="29"/>
        <v>No hay ejecución</v>
      </c>
      <c r="AB333" s="568" t="str">
        <f t="shared" si="30"/>
        <v>NA</v>
      </c>
      <c r="AC333" s="575"/>
      <c r="AD333" s="575"/>
      <c r="AE333" s="607">
        <v>0</v>
      </c>
      <c r="AF333" s="567" t="str">
        <f t="shared" si="31"/>
        <v>No hay Programación</v>
      </c>
      <c r="AG333" s="568" t="str">
        <f t="shared" ref="AG333:AG396" si="32">IF(AF333="No hay ejecución","NA",IF(AF333&gt;=90%,"De acuerdo con lo programado",IF(AF333&gt;=51%,"Atraso Leve",IF(AF333&lt;=50%,"En riesgo cumplimiento"))))</f>
        <v>De acuerdo con lo programado</v>
      </c>
      <c r="AH333" s="575"/>
      <c r="AI333" s="575"/>
      <c r="AJ333" s="575"/>
      <c r="AK333" s="576"/>
      <c r="AL333" s="576"/>
      <c r="AM333" s="575"/>
      <c r="AN333" s="575"/>
      <c r="AO333" s="575"/>
      <c r="AP333" s="575"/>
      <c r="AQ333" s="575"/>
    </row>
    <row r="334" spans="1:43" ht="35.25" customHeight="1" thickTop="1" thickBot="1">
      <c r="A334" s="563">
        <v>20.13</v>
      </c>
      <c r="B334" s="564"/>
      <c r="C334" s="564"/>
      <c r="D334" s="564"/>
      <c r="E334" s="564"/>
      <c r="F334" s="587"/>
      <c r="G334" s="609"/>
      <c r="H334" s="609"/>
      <c r="I334" s="567" t="str">
        <f t="shared" ref="I334:I397" si="33">IF(H334="","No hay ejecución",IF(AND(G334=0),"No hay Programación", H334/G334))</f>
        <v>No hay ejecución</v>
      </c>
      <c r="J334" s="568" t="str">
        <f t="shared" ref="J334:J397" si="34">IF(I334="No hay ejecución","NA",IF(I334&gt;=90%,"De acuerdo con lo programado",IF(I334&gt;=51%,"Atraso Leve",IF(I334&lt;=50%,"En riesgo cumplimiento"))))</f>
        <v>NA</v>
      </c>
      <c r="K334" s="588"/>
      <c r="L334" s="581"/>
      <c r="M334" s="579"/>
      <c r="N334" s="572"/>
      <c r="O334" s="582"/>
      <c r="P334" s="581"/>
      <c r="Q334" s="579"/>
      <c r="R334" s="572"/>
      <c r="S334" s="582"/>
      <c r="T334" s="583"/>
      <c r="U334" s="579"/>
      <c r="V334" s="572"/>
      <c r="W334" s="582"/>
      <c r="X334" s="575"/>
      <c r="Y334" s="607"/>
      <c r="Z334" s="607"/>
      <c r="AA334" s="567" t="str">
        <f t="shared" ref="AA334:AA397" si="35">IF(Z334="","No hay ejecución",IF(AND(Y334=0),"No hay Programación", Z334/Y334))</f>
        <v>No hay ejecución</v>
      </c>
      <c r="AB334" s="568" t="str">
        <f t="shared" ref="AB334:AB397" si="36">IF(AA334="No hay ejecución","NA",IF(AA334&gt;=90%,"De acuerdo con lo programado",IF(AA334&gt;=51%,"Atraso Leve",IF(AA334&lt;=50%,"En riesgo cumplimiento"))))</f>
        <v>NA</v>
      </c>
      <c r="AC334" s="575"/>
      <c r="AD334" s="575"/>
      <c r="AE334" s="607">
        <v>0</v>
      </c>
      <c r="AF334" s="567" t="str">
        <f t="shared" ref="AF334:AF397" si="37">IF(AE334="","No hay ejecución",IF(AND(AD334=0),"No hay Programación", AE334/AD334))</f>
        <v>No hay Programación</v>
      </c>
      <c r="AG334" s="568" t="str">
        <f t="shared" si="32"/>
        <v>De acuerdo con lo programado</v>
      </c>
      <c r="AH334" s="575"/>
      <c r="AI334" s="575"/>
      <c r="AJ334" s="575"/>
      <c r="AK334" s="576"/>
      <c r="AL334" s="576"/>
      <c r="AM334" s="575"/>
      <c r="AN334" s="575"/>
      <c r="AO334" s="575"/>
      <c r="AP334" s="575"/>
      <c r="AQ334" s="575"/>
    </row>
    <row r="335" spans="1:43" ht="35.25" customHeight="1" thickTop="1" thickBot="1">
      <c r="A335" s="563">
        <v>20.13</v>
      </c>
      <c r="B335" s="564"/>
      <c r="C335" s="564"/>
      <c r="D335" s="564"/>
      <c r="E335" s="564"/>
      <c r="F335" s="587"/>
      <c r="G335" s="609"/>
      <c r="H335" s="609"/>
      <c r="I335" s="567" t="str">
        <f t="shared" si="33"/>
        <v>No hay ejecución</v>
      </c>
      <c r="J335" s="568" t="str">
        <f t="shared" si="34"/>
        <v>NA</v>
      </c>
      <c r="K335" s="588"/>
      <c r="L335" s="581"/>
      <c r="M335" s="579"/>
      <c r="N335" s="572"/>
      <c r="O335" s="582"/>
      <c r="P335" s="581"/>
      <c r="Q335" s="579"/>
      <c r="R335" s="572"/>
      <c r="S335" s="582"/>
      <c r="T335" s="583"/>
      <c r="U335" s="579"/>
      <c r="V335" s="572"/>
      <c r="W335" s="582"/>
      <c r="X335" s="575"/>
      <c r="Y335" s="607"/>
      <c r="Z335" s="607"/>
      <c r="AA335" s="567" t="str">
        <f t="shared" si="35"/>
        <v>No hay ejecución</v>
      </c>
      <c r="AB335" s="568" t="str">
        <f t="shared" si="36"/>
        <v>NA</v>
      </c>
      <c r="AC335" s="575"/>
      <c r="AD335" s="575"/>
      <c r="AE335" s="607">
        <v>0</v>
      </c>
      <c r="AF335" s="567" t="str">
        <f t="shared" si="37"/>
        <v>No hay Programación</v>
      </c>
      <c r="AG335" s="568" t="str">
        <f t="shared" si="32"/>
        <v>De acuerdo con lo programado</v>
      </c>
      <c r="AH335" s="575"/>
      <c r="AI335" s="575"/>
      <c r="AJ335" s="575"/>
      <c r="AK335" s="576"/>
      <c r="AL335" s="576"/>
      <c r="AM335" s="575"/>
      <c r="AN335" s="575"/>
      <c r="AO335" s="575"/>
      <c r="AP335" s="575"/>
      <c r="AQ335" s="575"/>
    </row>
    <row r="336" spans="1:43" ht="35.25" customHeight="1" thickTop="1" thickBot="1">
      <c r="A336" s="563">
        <v>20.13</v>
      </c>
      <c r="B336" s="564"/>
      <c r="C336" s="564"/>
      <c r="D336" s="564"/>
      <c r="E336" s="564"/>
      <c r="F336" s="587"/>
      <c r="G336" s="609"/>
      <c r="H336" s="609"/>
      <c r="I336" s="567" t="str">
        <f t="shared" si="33"/>
        <v>No hay ejecución</v>
      </c>
      <c r="J336" s="568" t="str">
        <f t="shared" si="34"/>
        <v>NA</v>
      </c>
      <c r="K336" s="588"/>
      <c r="L336" s="581"/>
      <c r="M336" s="579"/>
      <c r="N336" s="572"/>
      <c r="O336" s="582"/>
      <c r="P336" s="581"/>
      <c r="Q336" s="579"/>
      <c r="R336" s="572"/>
      <c r="S336" s="582"/>
      <c r="T336" s="583"/>
      <c r="U336" s="579"/>
      <c r="V336" s="572"/>
      <c r="W336" s="582"/>
      <c r="X336" s="575"/>
      <c r="Y336" s="607"/>
      <c r="Z336" s="607"/>
      <c r="AA336" s="567" t="str">
        <f t="shared" si="35"/>
        <v>No hay ejecución</v>
      </c>
      <c r="AB336" s="568" t="str">
        <f t="shared" si="36"/>
        <v>NA</v>
      </c>
      <c r="AC336" s="575"/>
      <c r="AD336" s="575"/>
      <c r="AE336" s="607">
        <v>0</v>
      </c>
      <c r="AF336" s="567" t="str">
        <f t="shared" si="37"/>
        <v>No hay Programación</v>
      </c>
      <c r="AG336" s="568" t="str">
        <f t="shared" si="32"/>
        <v>De acuerdo con lo programado</v>
      </c>
      <c r="AH336" s="575"/>
      <c r="AI336" s="575"/>
      <c r="AJ336" s="575"/>
      <c r="AK336" s="576"/>
      <c r="AL336" s="576"/>
      <c r="AM336" s="575"/>
      <c r="AN336" s="575"/>
      <c r="AO336" s="575"/>
      <c r="AP336" s="575"/>
      <c r="AQ336" s="575"/>
    </row>
    <row r="337" spans="1:43" ht="35.25" customHeight="1" thickTop="1" thickBot="1">
      <c r="A337" s="563">
        <v>20.13</v>
      </c>
      <c r="B337" s="564"/>
      <c r="C337" s="564"/>
      <c r="D337" s="564"/>
      <c r="E337" s="564"/>
      <c r="F337" s="587"/>
      <c r="G337" s="609"/>
      <c r="H337" s="609"/>
      <c r="I337" s="567" t="str">
        <f t="shared" si="33"/>
        <v>No hay ejecución</v>
      </c>
      <c r="J337" s="568" t="str">
        <f t="shared" si="34"/>
        <v>NA</v>
      </c>
      <c r="K337" s="588"/>
      <c r="L337" s="581"/>
      <c r="M337" s="579"/>
      <c r="N337" s="572"/>
      <c r="O337" s="582"/>
      <c r="P337" s="581"/>
      <c r="Q337" s="579"/>
      <c r="R337" s="572"/>
      <c r="S337" s="582"/>
      <c r="T337" s="583"/>
      <c r="U337" s="579"/>
      <c r="V337" s="572"/>
      <c r="W337" s="582"/>
      <c r="X337" s="575"/>
      <c r="Y337" s="607"/>
      <c r="Z337" s="607"/>
      <c r="AA337" s="567" t="str">
        <f t="shared" si="35"/>
        <v>No hay ejecución</v>
      </c>
      <c r="AB337" s="568" t="str">
        <f t="shared" si="36"/>
        <v>NA</v>
      </c>
      <c r="AC337" s="575"/>
      <c r="AD337" s="575"/>
      <c r="AE337" s="607">
        <v>0</v>
      </c>
      <c r="AF337" s="567" t="str">
        <f t="shared" si="37"/>
        <v>No hay Programación</v>
      </c>
      <c r="AG337" s="568" t="str">
        <f t="shared" si="32"/>
        <v>De acuerdo con lo programado</v>
      </c>
      <c r="AH337" s="575"/>
      <c r="AI337" s="575"/>
      <c r="AJ337" s="575"/>
      <c r="AK337" s="576"/>
      <c r="AL337" s="576"/>
      <c r="AM337" s="575"/>
      <c r="AN337" s="575"/>
      <c r="AO337" s="575"/>
      <c r="AP337" s="575"/>
      <c r="AQ337" s="575"/>
    </row>
    <row r="338" spans="1:43" ht="35.25" customHeight="1" thickTop="1" thickBot="1">
      <c r="A338" s="563">
        <v>20.14</v>
      </c>
      <c r="B338" s="564"/>
      <c r="C338" s="564"/>
      <c r="D338" s="564"/>
      <c r="E338" s="564"/>
      <c r="F338" s="587"/>
      <c r="G338" s="609">
        <v>0</v>
      </c>
      <c r="H338" s="609">
        <v>0</v>
      </c>
      <c r="I338" s="567" t="str">
        <f t="shared" si="33"/>
        <v>No hay Programación</v>
      </c>
      <c r="J338" s="568" t="str">
        <f t="shared" si="34"/>
        <v>De acuerdo con lo programado</v>
      </c>
      <c r="K338" s="588"/>
      <c r="L338" s="581"/>
      <c r="M338" s="579"/>
      <c r="N338" s="572"/>
      <c r="O338" s="582"/>
      <c r="P338" s="581"/>
      <c r="Q338" s="579"/>
      <c r="R338" s="572"/>
      <c r="S338" s="582"/>
      <c r="T338" s="583"/>
      <c r="U338" s="579"/>
      <c r="V338" s="572"/>
      <c r="W338" s="582"/>
      <c r="X338" s="575"/>
      <c r="Y338" s="607">
        <v>0</v>
      </c>
      <c r="Z338" s="607">
        <v>0</v>
      </c>
      <c r="AA338" s="567" t="str">
        <f t="shared" si="35"/>
        <v>No hay Programación</v>
      </c>
      <c r="AB338" s="568" t="str">
        <f t="shared" si="36"/>
        <v>De acuerdo con lo programado</v>
      </c>
      <c r="AC338" s="575"/>
      <c r="AD338" s="575"/>
      <c r="AE338" s="607">
        <v>0</v>
      </c>
      <c r="AF338" s="567" t="str">
        <f t="shared" si="37"/>
        <v>No hay Programación</v>
      </c>
      <c r="AG338" s="568" t="str">
        <f t="shared" si="32"/>
        <v>De acuerdo con lo programado</v>
      </c>
      <c r="AH338" s="575"/>
      <c r="AI338" s="575"/>
      <c r="AJ338" s="575"/>
      <c r="AK338" s="576"/>
      <c r="AL338" s="576"/>
      <c r="AM338" s="575"/>
      <c r="AN338" s="575"/>
      <c r="AO338" s="575"/>
      <c r="AP338" s="575"/>
      <c r="AQ338" s="575"/>
    </row>
    <row r="339" spans="1:43" ht="35.25" customHeight="1" thickTop="1" thickBot="1">
      <c r="A339" s="563">
        <v>20.14</v>
      </c>
      <c r="B339" s="564"/>
      <c r="C339" s="564"/>
      <c r="D339" s="564"/>
      <c r="E339" s="564"/>
      <c r="F339" s="587"/>
      <c r="G339" s="609"/>
      <c r="H339" s="609"/>
      <c r="I339" s="567" t="str">
        <f t="shared" si="33"/>
        <v>No hay ejecución</v>
      </c>
      <c r="J339" s="568" t="str">
        <f t="shared" si="34"/>
        <v>NA</v>
      </c>
      <c r="K339" s="588"/>
      <c r="L339" s="581"/>
      <c r="M339" s="579"/>
      <c r="N339" s="572"/>
      <c r="O339" s="582"/>
      <c r="P339" s="581"/>
      <c r="Q339" s="579"/>
      <c r="R339" s="572"/>
      <c r="S339" s="582"/>
      <c r="T339" s="583"/>
      <c r="U339" s="579"/>
      <c r="V339" s="572"/>
      <c r="W339" s="582"/>
      <c r="X339" s="575"/>
      <c r="Y339" s="607"/>
      <c r="Z339" s="607"/>
      <c r="AA339" s="567" t="str">
        <f t="shared" si="35"/>
        <v>No hay ejecución</v>
      </c>
      <c r="AB339" s="568" t="str">
        <f t="shared" si="36"/>
        <v>NA</v>
      </c>
      <c r="AC339" s="575"/>
      <c r="AD339" s="575"/>
      <c r="AE339" s="607">
        <v>0</v>
      </c>
      <c r="AF339" s="567" t="str">
        <f t="shared" si="37"/>
        <v>No hay Programación</v>
      </c>
      <c r="AG339" s="568" t="str">
        <f t="shared" si="32"/>
        <v>De acuerdo con lo programado</v>
      </c>
      <c r="AH339" s="575"/>
      <c r="AI339" s="575"/>
      <c r="AJ339" s="575"/>
      <c r="AK339" s="576"/>
      <c r="AL339" s="576"/>
      <c r="AM339" s="575"/>
      <c r="AN339" s="575"/>
      <c r="AO339" s="575"/>
      <c r="AP339" s="575"/>
      <c r="AQ339" s="575"/>
    </row>
    <row r="340" spans="1:43" ht="35.25" customHeight="1" thickTop="1" thickBot="1">
      <c r="A340" s="563">
        <v>20.14</v>
      </c>
      <c r="B340" s="564"/>
      <c r="C340" s="564"/>
      <c r="D340" s="564"/>
      <c r="E340" s="564"/>
      <c r="F340" s="587"/>
      <c r="G340" s="609"/>
      <c r="H340" s="609"/>
      <c r="I340" s="567" t="str">
        <f t="shared" si="33"/>
        <v>No hay ejecución</v>
      </c>
      <c r="J340" s="568" t="str">
        <f t="shared" si="34"/>
        <v>NA</v>
      </c>
      <c r="K340" s="588"/>
      <c r="L340" s="581"/>
      <c r="M340" s="579"/>
      <c r="N340" s="572"/>
      <c r="O340" s="582"/>
      <c r="P340" s="581"/>
      <c r="Q340" s="579"/>
      <c r="R340" s="572"/>
      <c r="S340" s="582"/>
      <c r="T340" s="583"/>
      <c r="U340" s="579"/>
      <c r="V340" s="572"/>
      <c r="W340" s="582"/>
      <c r="X340" s="575"/>
      <c r="Y340" s="607"/>
      <c r="Z340" s="607"/>
      <c r="AA340" s="567" t="str">
        <f t="shared" si="35"/>
        <v>No hay ejecución</v>
      </c>
      <c r="AB340" s="568" t="str">
        <f t="shared" si="36"/>
        <v>NA</v>
      </c>
      <c r="AC340" s="575"/>
      <c r="AD340" s="575"/>
      <c r="AE340" s="607">
        <v>0</v>
      </c>
      <c r="AF340" s="567" t="str">
        <f t="shared" si="37"/>
        <v>No hay Programación</v>
      </c>
      <c r="AG340" s="568" t="str">
        <f t="shared" si="32"/>
        <v>De acuerdo con lo programado</v>
      </c>
      <c r="AH340" s="575"/>
      <c r="AI340" s="575"/>
      <c r="AJ340" s="575"/>
      <c r="AK340" s="576"/>
      <c r="AL340" s="576"/>
      <c r="AM340" s="575"/>
      <c r="AN340" s="575"/>
      <c r="AO340" s="575"/>
      <c r="AP340" s="575"/>
      <c r="AQ340" s="575"/>
    </row>
    <row r="341" spans="1:43" ht="35.25" customHeight="1" thickTop="1" thickBot="1">
      <c r="A341" s="563">
        <v>20.14</v>
      </c>
      <c r="B341" s="564"/>
      <c r="C341" s="564"/>
      <c r="D341" s="564"/>
      <c r="E341" s="564"/>
      <c r="F341" s="587"/>
      <c r="G341" s="609"/>
      <c r="H341" s="609"/>
      <c r="I341" s="567" t="str">
        <f t="shared" si="33"/>
        <v>No hay ejecución</v>
      </c>
      <c r="J341" s="568" t="str">
        <f t="shared" si="34"/>
        <v>NA</v>
      </c>
      <c r="K341" s="588"/>
      <c r="L341" s="581"/>
      <c r="M341" s="579"/>
      <c r="N341" s="572"/>
      <c r="O341" s="582"/>
      <c r="P341" s="581"/>
      <c r="Q341" s="579"/>
      <c r="R341" s="572"/>
      <c r="S341" s="582"/>
      <c r="T341" s="583"/>
      <c r="U341" s="579"/>
      <c r="V341" s="572"/>
      <c r="W341" s="582"/>
      <c r="X341" s="575"/>
      <c r="Y341" s="607"/>
      <c r="Z341" s="607"/>
      <c r="AA341" s="567" t="str">
        <f t="shared" si="35"/>
        <v>No hay ejecución</v>
      </c>
      <c r="AB341" s="568" t="str">
        <f t="shared" si="36"/>
        <v>NA</v>
      </c>
      <c r="AC341" s="575"/>
      <c r="AD341" s="575"/>
      <c r="AE341" s="607">
        <v>0</v>
      </c>
      <c r="AF341" s="567" t="str">
        <f t="shared" si="37"/>
        <v>No hay Programación</v>
      </c>
      <c r="AG341" s="568" t="str">
        <f t="shared" si="32"/>
        <v>De acuerdo con lo programado</v>
      </c>
      <c r="AH341" s="575"/>
      <c r="AI341" s="575"/>
      <c r="AJ341" s="575"/>
      <c r="AK341" s="576"/>
      <c r="AL341" s="576"/>
      <c r="AM341" s="575"/>
      <c r="AN341" s="575"/>
      <c r="AO341" s="575"/>
      <c r="AP341" s="575"/>
      <c r="AQ341" s="575"/>
    </row>
    <row r="342" spans="1:43" ht="35.25" customHeight="1" thickTop="1" thickBot="1">
      <c r="A342" s="563">
        <v>20.14</v>
      </c>
      <c r="B342" s="564"/>
      <c r="C342" s="564"/>
      <c r="D342" s="564"/>
      <c r="E342" s="564"/>
      <c r="F342" s="587"/>
      <c r="G342" s="609"/>
      <c r="H342" s="609"/>
      <c r="I342" s="567" t="str">
        <f t="shared" si="33"/>
        <v>No hay ejecución</v>
      </c>
      <c r="J342" s="568" t="str">
        <f t="shared" si="34"/>
        <v>NA</v>
      </c>
      <c r="K342" s="588"/>
      <c r="L342" s="581"/>
      <c r="M342" s="579"/>
      <c r="N342" s="572"/>
      <c r="O342" s="582"/>
      <c r="P342" s="581"/>
      <c r="Q342" s="579"/>
      <c r="R342" s="572"/>
      <c r="S342" s="582"/>
      <c r="T342" s="583"/>
      <c r="U342" s="579"/>
      <c r="V342" s="572"/>
      <c r="W342" s="582"/>
      <c r="X342" s="575"/>
      <c r="Y342" s="607"/>
      <c r="Z342" s="607"/>
      <c r="AA342" s="567" t="str">
        <f t="shared" si="35"/>
        <v>No hay ejecución</v>
      </c>
      <c r="AB342" s="568" t="str">
        <f t="shared" si="36"/>
        <v>NA</v>
      </c>
      <c r="AC342" s="575"/>
      <c r="AD342" s="575"/>
      <c r="AE342" s="607">
        <v>0</v>
      </c>
      <c r="AF342" s="567" t="str">
        <f t="shared" si="37"/>
        <v>No hay Programación</v>
      </c>
      <c r="AG342" s="568" t="str">
        <f t="shared" si="32"/>
        <v>De acuerdo con lo programado</v>
      </c>
      <c r="AH342" s="575"/>
      <c r="AI342" s="575"/>
      <c r="AJ342" s="575"/>
      <c r="AK342" s="576"/>
      <c r="AL342" s="576"/>
      <c r="AM342" s="575"/>
      <c r="AN342" s="575"/>
      <c r="AO342" s="575"/>
      <c r="AP342" s="575"/>
      <c r="AQ342" s="575"/>
    </row>
    <row r="343" spans="1:43" ht="35.25" customHeight="1" thickTop="1" thickBot="1">
      <c r="A343" s="563">
        <v>20.14</v>
      </c>
      <c r="B343" s="564"/>
      <c r="C343" s="564"/>
      <c r="D343" s="564"/>
      <c r="E343" s="564"/>
      <c r="F343" s="587"/>
      <c r="G343" s="609"/>
      <c r="H343" s="609"/>
      <c r="I343" s="567" t="str">
        <f t="shared" si="33"/>
        <v>No hay ejecución</v>
      </c>
      <c r="J343" s="568" t="str">
        <f t="shared" si="34"/>
        <v>NA</v>
      </c>
      <c r="K343" s="588"/>
      <c r="L343" s="581"/>
      <c r="M343" s="579"/>
      <c r="N343" s="572"/>
      <c r="O343" s="582"/>
      <c r="P343" s="581"/>
      <c r="Q343" s="579"/>
      <c r="R343" s="572"/>
      <c r="S343" s="582"/>
      <c r="T343" s="583"/>
      <c r="U343" s="579"/>
      <c r="V343" s="572"/>
      <c r="W343" s="582"/>
      <c r="X343" s="575"/>
      <c r="Y343" s="607"/>
      <c r="Z343" s="607"/>
      <c r="AA343" s="567" t="str">
        <f t="shared" si="35"/>
        <v>No hay ejecución</v>
      </c>
      <c r="AB343" s="568" t="str">
        <f t="shared" si="36"/>
        <v>NA</v>
      </c>
      <c r="AC343" s="575"/>
      <c r="AD343" s="575"/>
      <c r="AE343" s="607">
        <v>0</v>
      </c>
      <c r="AF343" s="567" t="str">
        <f t="shared" si="37"/>
        <v>No hay Programación</v>
      </c>
      <c r="AG343" s="568" t="str">
        <f t="shared" si="32"/>
        <v>De acuerdo con lo programado</v>
      </c>
      <c r="AH343" s="575"/>
      <c r="AI343" s="575"/>
      <c r="AJ343" s="575"/>
      <c r="AK343" s="576"/>
      <c r="AL343" s="576"/>
      <c r="AM343" s="575"/>
      <c r="AN343" s="575"/>
      <c r="AO343" s="575"/>
      <c r="AP343" s="575"/>
      <c r="AQ343" s="575"/>
    </row>
    <row r="344" spans="1:43" ht="35.25" customHeight="1" thickTop="1" thickBot="1">
      <c r="A344" s="563">
        <v>20.14</v>
      </c>
      <c r="B344" s="564"/>
      <c r="C344" s="564"/>
      <c r="D344" s="564"/>
      <c r="E344" s="564"/>
      <c r="F344" s="587"/>
      <c r="G344" s="609"/>
      <c r="H344" s="609"/>
      <c r="I344" s="567" t="str">
        <f t="shared" si="33"/>
        <v>No hay ejecución</v>
      </c>
      <c r="J344" s="568" t="str">
        <f t="shared" si="34"/>
        <v>NA</v>
      </c>
      <c r="K344" s="588"/>
      <c r="L344" s="581"/>
      <c r="M344" s="579"/>
      <c r="N344" s="572"/>
      <c r="O344" s="582"/>
      <c r="P344" s="581"/>
      <c r="Q344" s="579"/>
      <c r="R344" s="572"/>
      <c r="S344" s="582"/>
      <c r="T344" s="583"/>
      <c r="U344" s="579"/>
      <c r="V344" s="572"/>
      <c r="W344" s="582"/>
      <c r="X344" s="575"/>
      <c r="Y344" s="607"/>
      <c r="Z344" s="607"/>
      <c r="AA344" s="567" t="str">
        <f t="shared" si="35"/>
        <v>No hay ejecución</v>
      </c>
      <c r="AB344" s="568" t="str">
        <f t="shared" si="36"/>
        <v>NA</v>
      </c>
      <c r="AC344" s="575"/>
      <c r="AD344" s="575"/>
      <c r="AE344" s="607">
        <v>0</v>
      </c>
      <c r="AF344" s="567" t="str">
        <f t="shared" si="37"/>
        <v>No hay Programación</v>
      </c>
      <c r="AG344" s="568" t="str">
        <f t="shared" si="32"/>
        <v>De acuerdo con lo programado</v>
      </c>
      <c r="AH344" s="575"/>
      <c r="AI344" s="575"/>
      <c r="AJ344" s="575"/>
      <c r="AK344" s="576"/>
      <c r="AL344" s="576"/>
      <c r="AM344" s="575"/>
      <c r="AN344" s="575"/>
      <c r="AO344" s="575"/>
      <c r="AP344" s="575"/>
      <c r="AQ344" s="575"/>
    </row>
    <row r="345" spans="1:43" ht="35.25" customHeight="1" thickTop="1" thickBot="1">
      <c r="A345" s="563">
        <v>20.149999999999999</v>
      </c>
      <c r="B345" s="564"/>
      <c r="C345" s="564"/>
      <c r="D345" s="564"/>
      <c r="E345" s="564"/>
      <c r="F345" s="587"/>
      <c r="G345" s="609">
        <v>0</v>
      </c>
      <c r="H345" s="609">
        <v>0</v>
      </c>
      <c r="I345" s="567" t="str">
        <f t="shared" si="33"/>
        <v>No hay Programación</v>
      </c>
      <c r="J345" s="568" t="str">
        <f t="shared" si="34"/>
        <v>De acuerdo con lo programado</v>
      </c>
      <c r="K345" s="588"/>
      <c r="L345" s="581"/>
      <c r="M345" s="579"/>
      <c r="N345" s="572"/>
      <c r="O345" s="582"/>
      <c r="P345" s="581"/>
      <c r="Q345" s="579"/>
      <c r="R345" s="572"/>
      <c r="S345" s="582"/>
      <c r="T345" s="583"/>
      <c r="U345" s="579"/>
      <c r="V345" s="572"/>
      <c r="W345" s="582"/>
      <c r="X345" s="575"/>
      <c r="Y345" s="607">
        <v>0</v>
      </c>
      <c r="Z345" s="607">
        <v>0</v>
      </c>
      <c r="AA345" s="567" t="str">
        <f t="shared" si="35"/>
        <v>No hay Programación</v>
      </c>
      <c r="AB345" s="568" t="str">
        <f t="shared" si="36"/>
        <v>De acuerdo con lo programado</v>
      </c>
      <c r="AC345" s="575"/>
      <c r="AD345" s="575"/>
      <c r="AE345" s="607">
        <v>0</v>
      </c>
      <c r="AF345" s="567" t="str">
        <f t="shared" si="37"/>
        <v>No hay Programación</v>
      </c>
      <c r="AG345" s="568" t="str">
        <f t="shared" si="32"/>
        <v>De acuerdo con lo programado</v>
      </c>
      <c r="AH345" s="575"/>
      <c r="AI345" s="575"/>
      <c r="AJ345" s="575"/>
      <c r="AK345" s="576"/>
      <c r="AL345" s="576"/>
      <c r="AM345" s="575"/>
      <c r="AN345" s="575"/>
      <c r="AO345" s="575"/>
      <c r="AP345" s="575"/>
      <c r="AQ345" s="575"/>
    </row>
    <row r="346" spans="1:43" ht="35.25" customHeight="1" thickTop="1" thickBot="1">
      <c r="A346" s="563">
        <v>20.149999999999999</v>
      </c>
      <c r="B346" s="564"/>
      <c r="C346" s="564"/>
      <c r="D346" s="564"/>
      <c r="E346" s="564"/>
      <c r="F346" s="587"/>
      <c r="G346" s="609"/>
      <c r="H346" s="609"/>
      <c r="I346" s="567" t="str">
        <f t="shared" si="33"/>
        <v>No hay ejecución</v>
      </c>
      <c r="J346" s="568" t="str">
        <f t="shared" si="34"/>
        <v>NA</v>
      </c>
      <c r="K346" s="588"/>
      <c r="L346" s="581"/>
      <c r="M346" s="579"/>
      <c r="N346" s="572"/>
      <c r="O346" s="582"/>
      <c r="P346" s="581"/>
      <c r="Q346" s="579"/>
      <c r="R346" s="572"/>
      <c r="S346" s="582"/>
      <c r="T346" s="583"/>
      <c r="U346" s="579"/>
      <c r="V346" s="572"/>
      <c r="W346" s="582"/>
      <c r="X346" s="575"/>
      <c r="Y346" s="607"/>
      <c r="Z346" s="607"/>
      <c r="AA346" s="567" t="str">
        <f t="shared" si="35"/>
        <v>No hay ejecución</v>
      </c>
      <c r="AB346" s="568" t="str">
        <f t="shared" si="36"/>
        <v>NA</v>
      </c>
      <c r="AC346" s="575"/>
      <c r="AD346" s="575"/>
      <c r="AE346" s="607">
        <v>0</v>
      </c>
      <c r="AF346" s="567" t="str">
        <f t="shared" si="37"/>
        <v>No hay Programación</v>
      </c>
      <c r="AG346" s="568" t="str">
        <f t="shared" si="32"/>
        <v>De acuerdo con lo programado</v>
      </c>
      <c r="AH346" s="575"/>
      <c r="AI346" s="575"/>
      <c r="AJ346" s="575"/>
      <c r="AK346" s="576"/>
      <c r="AL346" s="576"/>
      <c r="AM346" s="575"/>
      <c r="AN346" s="575"/>
      <c r="AO346" s="575"/>
      <c r="AP346" s="575"/>
      <c r="AQ346" s="575"/>
    </row>
    <row r="347" spans="1:43" ht="35.25" customHeight="1" thickTop="1" thickBot="1">
      <c r="A347" s="563">
        <v>20.149999999999999</v>
      </c>
      <c r="B347" s="564"/>
      <c r="C347" s="564"/>
      <c r="D347" s="564"/>
      <c r="E347" s="564"/>
      <c r="F347" s="587"/>
      <c r="G347" s="609"/>
      <c r="H347" s="609"/>
      <c r="I347" s="567" t="str">
        <f t="shared" si="33"/>
        <v>No hay ejecución</v>
      </c>
      <c r="J347" s="568" t="str">
        <f t="shared" si="34"/>
        <v>NA</v>
      </c>
      <c r="K347" s="588"/>
      <c r="L347" s="581"/>
      <c r="M347" s="579"/>
      <c r="N347" s="572"/>
      <c r="O347" s="582"/>
      <c r="P347" s="581"/>
      <c r="Q347" s="579"/>
      <c r="R347" s="572"/>
      <c r="S347" s="582"/>
      <c r="T347" s="583"/>
      <c r="U347" s="579"/>
      <c r="V347" s="572"/>
      <c r="W347" s="582"/>
      <c r="X347" s="575"/>
      <c r="Y347" s="607"/>
      <c r="Z347" s="607"/>
      <c r="AA347" s="567" t="str">
        <f t="shared" si="35"/>
        <v>No hay ejecución</v>
      </c>
      <c r="AB347" s="568" t="str">
        <f t="shared" si="36"/>
        <v>NA</v>
      </c>
      <c r="AC347" s="575"/>
      <c r="AD347" s="575"/>
      <c r="AE347" s="607">
        <v>0</v>
      </c>
      <c r="AF347" s="567" t="str">
        <f t="shared" si="37"/>
        <v>No hay Programación</v>
      </c>
      <c r="AG347" s="568" t="str">
        <f t="shared" si="32"/>
        <v>De acuerdo con lo programado</v>
      </c>
      <c r="AH347" s="575"/>
      <c r="AI347" s="575"/>
      <c r="AJ347" s="575"/>
      <c r="AK347" s="576"/>
      <c r="AL347" s="576"/>
      <c r="AM347" s="575"/>
      <c r="AN347" s="575"/>
      <c r="AO347" s="575"/>
      <c r="AP347" s="575"/>
      <c r="AQ347" s="575"/>
    </row>
    <row r="348" spans="1:43" ht="35.25" customHeight="1" thickTop="1" thickBot="1">
      <c r="A348" s="563">
        <v>20.149999999999999</v>
      </c>
      <c r="B348" s="564"/>
      <c r="C348" s="564"/>
      <c r="D348" s="564"/>
      <c r="E348" s="564"/>
      <c r="F348" s="587"/>
      <c r="G348" s="609"/>
      <c r="H348" s="609"/>
      <c r="I348" s="567" t="str">
        <f t="shared" si="33"/>
        <v>No hay ejecución</v>
      </c>
      <c r="J348" s="568" t="str">
        <f t="shared" si="34"/>
        <v>NA</v>
      </c>
      <c r="K348" s="588"/>
      <c r="L348" s="581"/>
      <c r="M348" s="579"/>
      <c r="N348" s="572"/>
      <c r="O348" s="582"/>
      <c r="P348" s="581"/>
      <c r="Q348" s="579"/>
      <c r="R348" s="572"/>
      <c r="S348" s="582"/>
      <c r="T348" s="583"/>
      <c r="U348" s="579"/>
      <c r="V348" s="572"/>
      <c r="W348" s="582"/>
      <c r="X348" s="575"/>
      <c r="Y348" s="607"/>
      <c r="Z348" s="607"/>
      <c r="AA348" s="567" t="str">
        <f t="shared" si="35"/>
        <v>No hay ejecución</v>
      </c>
      <c r="AB348" s="568" t="str">
        <f t="shared" si="36"/>
        <v>NA</v>
      </c>
      <c r="AC348" s="575"/>
      <c r="AD348" s="575"/>
      <c r="AE348" s="607">
        <v>0</v>
      </c>
      <c r="AF348" s="567" t="str">
        <f t="shared" si="37"/>
        <v>No hay Programación</v>
      </c>
      <c r="AG348" s="568" t="str">
        <f t="shared" si="32"/>
        <v>De acuerdo con lo programado</v>
      </c>
      <c r="AH348" s="575"/>
      <c r="AI348" s="575"/>
      <c r="AJ348" s="575"/>
      <c r="AK348" s="576"/>
      <c r="AL348" s="576"/>
      <c r="AM348" s="575"/>
      <c r="AN348" s="575"/>
      <c r="AO348" s="575"/>
      <c r="AP348" s="575"/>
      <c r="AQ348" s="575"/>
    </row>
    <row r="349" spans="1:43" ht="35.25" customHeight="1" thickTop="1" thickBot="1">
      <c r="A349" s="563">
        <v>20.149999999999999</v>
      </c>
      <c r="B349" s="564"/>
      <c r="C349" s="564"/>
      <c r="D349" s="564"/>
      <c r="E349" s="564"/>
      <c r="F349" s="587"/>
      <c r="G349" s="609"/>
      <c r="H349" s="609"/>
      <c r="I349" s="567" t="str">
        <f t="shared" si="33"/>
        <v>No hay ejecución</v>
      </c>
      <c r="J349" s="568" t="str">
        <f t="shared" si="34"/>
        <v>NA</v>
      </c>
      <c r="K349" s="588"/>
      <c r="L349" s="581"/>
      <c r="M349" s="579"/>
      <c r="N349" s="572"/>
      <c r="O349" s="582"/>
      <c r="P349" s="581"/>
      <c r="Q349" s="579"/>
      <c r="R349" s="572"/>
      <c r="S349" s="582"/>
      <c r="T349" s="583"/>
      <c r="U349" s="579"/>
      <c r="V349" s="572"/>
      <c r="W349" s="582"/>
      <c r="X349" s="575"/>
      <c r="Y349" s="607"/>
      <c r="Z349" s="607"/>
      <c r="AA349" s="567" t="str">
        <f t="shared" si="35"/>
        <v>No hay ejecución</v>
      </c>
      <c r="AB349" s="568" t="str">
        <f t="shared" si="36"/>
        <v>NA</v>
      </c>
      <c r="AC349" s="575"/>
      <c r="AD349" s="575"/>
      <c r="AE349" s="607">
        <v>0</v>
      </c>
      <c r="AF349" s="567" t="str">
        <f t="shared" si="37"/>
        <v>No hay Programación</v>
      </c>
      <c r="AG349" s="568" t="str">
        <f t="shared" si="32"/>
        <v>De acuerdo con lo programado</v>
      </c>
      <c r="AH349" s="575"/>
      <c r="AI349" s="575"/>
      <c r="AJ349" s="575"/>
      <c r="AK349" s="576"/>
      <c r="AL349" s="576"/>
      <c r="AM349" s="575"/>
      <c r="AN349" s="575"/>
      <c r="AO349" s="575"/>
      <c r="AP349" s="575"/>
      <c r="AQ349" s="575"/>
    </row>
    <row r="350" spans="1:43" ht="35.25" customHeight="1" thickTop="1" thickBot="1">
      <c r="A350" s="563">
        <v>20.149999999999999</v>
      </c>
      <c r="B350" s="564"/>
      <c r="C350" s="564"/>
      <c r="D350" s="564"/>
      <c r="E350" s="564"/>
      <c r="F350" s="587"/>
      <c r="G350" s="609"/>
      <c r="H350" s="609"/>
      <c r="I350" s="567" t="str">
        <f t="shared" si="33"/>
        <v>No hay ejecución</v>
      </c>
      <c r="J350" s="568" t="str">
        <f t="shared" si="34"/>
        <v>NA</v>
      </c>
      <c r="K350" s="588"/>
      <c r="L350" s="581"/>
      <c r="M350" s="579"/>
      <c r="N350" s="572"/>
      <c r="O350" s="582"/>
      <c r="P350" s="581"/>
      <c r="Q350" s="579"/>
      <c r="R350" s="572"/>
      <c r="S350" s="582"/>
      <c r="T350" s="583"/>
      <c r="U350" s="579"/>
      <c r="V350" s="572"/>
      <c r="W350" s="582"/>
      <c r="X350" s="575"/>
      <c r="Y350" s="607"/>
      <c r="Z350" s="607"/>
      <c r="AA350" s="567" t="str">
        <f t="shared" si="35"/>
        <v>No hay ejecución</v>
      </c>
      <c r="AB350" s="568" t="str">
        <f t="shared" si="36"/>
        <v>NA</v>
      </c>
      <c r="AC350" s="575"/>
      <c r="AD350" s="575"/>
      <c r="AE350" s="607">
        <v>0</v>
      </c>
      <c r="AF350" s="567" t="str">
        <f t="shared" si="37"/>
        <v>No hay Programación</v>
      </c>
      <c r="AG350" s="568" t="str">
        <f t="shared" si="32"/>
        <v>De acuerdo con lo programado</v>
      </c>
      <c r="AH350" s="575"/>
      <c r="AI350" s="575"/>
      <c r="AJ350" s="575"/>
      <c r="AK350" s="576"/>
      <c r="AL350" s="576"/>
      <c r="AM350" s="575"/>
      <c r="AN350" s="575"/>
      <c r="AO350" s="575"/>
      <c r="AP350" s="575"/>
      <c r="AQ350" s="575"/>
    </row>
    <row r="351" spans="1:43" ht="35.25" customHeight="1" thickTop="1" thickBot="1">
      <c r="A351" s="563">
        <v>20.149999999999999</v>
      </c>
      <c r="B351" s="564"/>
      <c r="C351" s="564"/>
      <c r="D351" s="564"/>
      <c r="E351" s="564"/>
      <c r="F351" s="587"/>
      <c r="G351" s="609"/>
      <c r="H351" s="609"/>
      <c r="I351" s="567" t="str">
        <f t="shared" si="33"/>
        <v>No hay ejecución</v>
      </c>
      <c r="J351" s="568" t="str">
        <f t="shared" si="34"/>
        <v>NA</v>
      </c>
      <c r="K351" s="588"/>
      <c r="L351" s="581"/>
      <c r="M351" s="579"/>
      <c r="N351" s="572"/>
      <c r="O351" s="582"/>
      <c r="P351" s="581"/>
      <c r="Q351" s="579"/>
      <c r="R351" s="572"/>
      <c r="S351" s="582"/>
      <c r="T351" s="583"/>
      <c r="U351" s="579"/>
      <c r="V351" s="572"/>
      <c r="W351" s="582"/>
      <c r="X351" s="575"/>
      <c r="Y351" s="607"/>
      <c r="Z351" s="607"/>
      <c r="AA351" s="567" t="str">
        <f t="shared" si="35"/>
        <v>No hay ejecución</v>
      </c>
      <c r="AB351" s="568" t="str">
        <f t="shared" si="36"/>
        <v>NA</v>
      </c>
      <c r="AC351" s="575"/>
      <c r="AD351" s="575"/>
      <c r="AE351" s="607">
        <v>0</v>
      </c>
      <c r="AF351" s="567" t="str">
        <f t="shared" si="37"/>
        <v>No hay Programación</v>
      </c>
      <c r="AG351" s="568" t="str">
        <f t="shared" si="32"/>
        <v>De acuerdo con lo programado</v>
      </c>
      <c r="AH351" s="575"/>
      <c r="AI351" s="575"/>
      <c r="AJ351" s="575"/>
      <c r="AK351" s="576"/>
      <c r="AL351" s="576"/>
      <c r="AM351" s="575"/>
      <c r="AN351" s="575"/>
      <c r="AO351" s="575"/>
      <c r="AP351" s="575"/>
      <c r="AQ351" s="575"/>
    </row>
    <row r="352" spans="1:43" ht="35.25" customHeight="1" thickTop="1" thickBot="1">
      <c r="A352" s="563">
        <v>20.149999999999999</v>
      </c>
      <c r="B352" s="564"/>
      <c r="C352" s="564"/>
      <c r="D352" s="564"/>
      <c r="E352" s="564"/>
      <c r="F352" s="587"/>
      <c r="G352" s="609"/>
      <c r="H352" s="609"/>
      <c r="I352" s="567" t="str">
        <f t="shared" si="33"/>
        <v>No hay ejecución</v>
      </c>
      <c r="J352" s="568" t="str">
        <f t="shared" si="34"/>
        <v>NA</v>
      </c>
      <c r="K352" s="588"/>
      <c r="L352" s="581"/>
      <c r="M352" s="579"/>
      <c r="N352" s="572"/>
      <c r="O352" s="582"/>
      <c r="P352" s="581"/>
      <c r="Q352" s="579"/>
      <c r="R352" s="572"/>
      <c r="S352" s="582"/>
      <c r="T352" s="583"/>
      <c r="U352" s="579"/>
      <c r="V352" s="572"/>
      <c r="W352" s="582"/>
      <c r="X352" s="575"/>
      <c r="Y352" s="607"/>
      <c r="Z352" s="607"/>
      <c r="AA352" s="567" t="str">
        <f t="shared" si="35"/>
        <v>No hay ejecución</v>
      </c>
      <c r="AB352" s="568" t="str">
        <f t="shared" si="36"/>
        <v>NA</v>
      </c>
      <c r="AC352" s="575"/>
      <c r="AD352" s="575"/>
      <c r="AE352" s="607">
        <v>0</v>
      </c>
      <c r="AF352" s="567" t="str">
        <f t="shared" si="37"/>
        <v>No hay Programación</v>
      </c>
      <c r="AG352" s="568" t="str">
        <f t="shared" si="32"/>
        <v>De acuerdo con lo programado</v>
      </c>
      <c r="AH352" s="575"/>
      <c r="AI352" s="575"/>
      <c r="AJ352" s="575"/>
      <c r="AK352" s="576"/>
      <c r="AL352" s="576"/>
      <c r="AM352" s="575"/>
      <c r="AN352" s="575"/>
      <c r="AO352" s="575"/>
      <c r="AP352" s="575"/>
      <c r="AQ352" s="575"/>
    </row>
    <row r="353" spans="1:43" ht="35.25" customHeight="1" thickTop="1" thickBot="1">
      <c r="A353" s="563">
        <v>20.149999999999999</v>
      </c>
      <c r="B353" s="564"/>
      <c r="C353" s="564"/>
      <c r="D353" s="564"/>
      <c r="E353" s="564"/>
      <c r="F353" s="587"/>
      <c r="G353" s="609"/>
      <c r="H353" s="609"/>
      <c r="I353" s="567" t="str">
        <f t="shared" si="33"/>
        <v>No hay ejecución</v>
      </c>
      <c r="J353" s="568" t="str">
        <f t="shared" si="34"/>
        <v>NA</v>
      </c>
      <c r="K353" s="588"/>
      <c r="L353" s="581"/>
      <c r="M353" s="579"/>
      <c r="N353" s="572"/>
      <c r="O353" s="582"/>
      <c r="P353" s="581"/>
      <c r="Q353" s="579"/>
      <c r="R353" s="572"/>
      <c r="S353" s="582"/>
      <c r="T353" s="583"/>
      <c r="U353" s="579"/>
      <c r="V353" s="572"/>
      <c r="W353" s="582"/>
      <c r="X353" s="575"/>
      <c r="Y353" s="607"/>
      <c r="Z353" s="607"/>
      <c r="AA353" s="567" t="str">
        <f t="shared" si="35"/>
        <v>No hay ejecución</v>
      </c>
      <c r="AB353" s="568" t="str">
        <f t="shared" si="36"/>
        <v>NA</v>
      </c>
      <c r="AC353" s="575"/>
      <c r="AD353" s="575"/>
      <c r="AE353" s="607">
        <v>0</v>
      </c>
      <c r="AF353" s="567" t="str">
        <f t="shared" si="37"/>
        <v>No hay Programación</v>
      </c>
      <c r="AG353" s="568" t="str">
        <f t="shared" si="32"/>
        <v>De acuerdo con lo programado</v>
      </c>
      <c r="AH353" s="575"/>
      <c r="AI353" s="575"/>
      <c r="AJ353" s="575"/>
      <c r="AK353" s="576"/>
      <c r="AL353" s="576"/>
      <c r="AM353" s="575"/>
      <c r="AN353" s="575"/>
      <c r="AO353" s="575"/>
      <c r="AP353" s="575"/>
      <c r="AQ353" s="575"/>
    </row>
    <row r="354" spans="1:43" ht="35.25" customHeight="1" thickTop="1" thickBot="1">
      <c r="A354" s="563">
        <v>20.149999999999999</v>
      </c>
      <c r="B354" s="564"/>
      <c r="C354" s="564"/>
      <c r="D354" s="564"/>
      <c r="E354" s="564"/>
      <c r="F354" s="587"/>
      <c r="G354" s="609"/>
      <c r="H354" s="609"/>
      <c r="I354" s="567" t="str">
        <f t="shared" si="33"/>
        <v>No hay ejecución</v>
      </c>
      <c r="J354" s="568" t="str">
        <f t="shared" si="34"/>
        <v>NA</v>
      </c>
      <c r="K354" s="588"/>
      <c r="L354" s="581"/>
      <c r="M354" s="579"/>
      <c r="N354" s="572"/>
      <c r="O354" s="582"/>
      <c r="P354" s="581"/>
      <c r="Q354" s="579"/>
      <c r="R354" s="572"/>
      <c r="S354" s="582"/>
      <c r="T354" s="583"/>
      <c r="U354" s="579"/>
      <c r="V354" s="572"/>
      <c r="W354" s="582"/>
      <c r="X354" s="575"/>
      <c r="Y354" s="607"/>
      <c r="Z354" s="607"/>
      <c r="AA354" s="567" t="str">
        <f t="shared" si="35"/>
        <v>No hay ejecución</v>
      </c>
      <c r="AB354" s="568" t="str">
        <f t="shared" si="36"/>
        <v>NA</v>
      </c>
      <c r="AC354" s="575"/>
      <c r="AD354" s="575"/>
      <c r="AE354" s="607">
        <v>0</v>
      </c>
      <c r="AF354" s="567" t="str">
        <f t="shared" si="37"/>
        <v>No hay Programación</v>
      </c>
      <c r="AG354" s="568" t="str">
        <f t="shared" si="32"/>
        <v>De acuerdo con lo programado</v>
      </c>
      <c r="AH354" s="575"/>
      <c r="AI354" s="575"/>
      <c r="AJ354" s="575"/>
      <c r="AK354" s="576"/>
      <c r="AL354" s="576"/>
      <c r="AM354" s="575"/>
      <c r="AN354" s="575"/>
      <c r="AO354" s="575"/>
      <c r="AP354" s="575"/>
      <c r="AQ354" s="575"/>
    </row>
    <row r="355" spans="1:43" ht="35.25" customHeight="1" thickTop="1" thickBot="1">
      <c r="A355" s="563">
        <v>20.149999999999999</v>
      </c>
      <c r="B355" s="564"/>
      <c r="C355" s="564"/>
      <c r="D355" s="564"/>
      <c r="E355" s="564"/>
      <c r="F355" s="587"/>
      <c r="G355" s="609"/>
      <c r="H355" s="609"/>
      <c r="I355" s="567" t="str">
        <f t="shared" si="33"/>
        <v>No hay ejecución</v>
      </c>
      <c r="J355" s="568" t="str">
        <f t="shared" si="34"/>
        <v>NA</v>
      </c>
      <c r="K355" s="588"/>
      <c r="L355" s="581"/>
      <c r="M355" s="579"/>
      <c r="N355" s="572"/>
      <c r="O355" s="582"/>
      <c r="P355" s="581"/>
      <c r="Q355" s="579"/>
      <c r="R355" s="572"/>
      <c r="S355" s="582"/>
      <c r="T355" s="583"/>
      <c r="U355" s="579"/>
      <c r="V355" s="572"/>
      <c r="W355" s="582"/>
      <c r="X355" s="575"/>
      <c r="Y355" s="607"/>
      <c r="Z355" s="607"/>
      <c r="AA355" s="567" t="str">
        <f t="shared" si="35"/>
        <v>No hay ejecución</v>
      </c>
      <c r="AB355" s="568" t="str">
        <f t="shared" si="36"/>
        <v>NA</v>
      </c>
      <c r="AC355" s="575"/>
      <c r="AD355" s="575"/>
      <c r="AE355" s="607">
        <v>0</v>
      </c>
      <c r="AF355" s="567" t="str">
        <f t="shared" si="37"/>
        <v>No hay Programación</v>
      </c>
      <c r="AG355" s="568" t="str">
        <f t="shared" si="32"/>
        <v>De acuerdo con lo programado</v>
      </c>
      <c r="AH355" s="575"/>
      <c r="AI355" s="575"/>
      <c r="AJ355" s="575"/>
      <c r="AK355" s="576"/>
      <c r="AL355" s="576"/>
      <c r="AM355" s="575"/>
      <c r="AN355" s="575"/>
      <c r="AO355" s="575"/>
      <c r="AP355" s="575"/>
      <c r="AQ355" s="575"/>
    </row>
    <row r="356" spans="1:43" ht="35.25" customHeight="1" thickTop="1" thickBot="1">
      <c r="A356" s="563">
        <v>20.149999999999999</v>
      </c>
      <c r="B356" s="564"/>
      <c r="C356" s="564"/>
      <c r="D356" s="564"/>
      <c r="E356" s="564"/>
      <c r="F356" s="587"/>
      <c r="G356" s="609"/>
      <c r="H356" s="609"/>
      <c r="I356" s="567" t="str">
        <f t="shared" si="33"/>
        <v>No hay ejecución</v>
      </c>
      <c r="J356" s="568" t="str">
        <f t="shared" si="34"/>
        <v>NA</v>
      </c>
      <c r="K356" s="588"/>
      <c r="L356" s="581"/>
      <c r="M356" s="579"/>
      <c r="N356" s="572"/>
      <c r="O356" s="582"/>
      <c r="P356" s="581"/>
      <c r="Q356" s="579"/>
      <c r="R356" s="572"/>
      <c r="S356" s="582"/>
      <c r="T356" s="583"/>
      <c r="U356" s="579"/>
      <c r="V356" s="572"/>
      <c r="W356" s="582"/>
      <c r="X356" s="575"/>
      <c r="Y356" s="607"/>
      <c r="Z356" s="607"/>
      <c r="AA356" s="567" t="str">
        <f t="shared" si="35"/>
        <v>No hay ejecución</v>
      </c>
      <c r="AB356" s="568" t="str">
        <f t="shared" si="36"/>
        <v>NA</v>
      </c>
      <c r="AC356" s="575"/>
      <c r="AD356" s="575"/>
      <c r="AE356" s="607">
        <v>0</v>
      </c>
      <c r="AF356" s="567" t="str">
        <f t="shared" si="37"/>
        <v>No hay Programación</v>
      </c>
      <c r="AG356" s="568" t="str">
        <f t="shared" si="32"/>
        <v>De acuerdo con lo programado</v>
      </c>
      <c r="AH356" s="575"/>
      <c r="AI356" s="575"/>
      <c r="AJ356" s="575"/>
      <c r="AK356" s="576"/>
      <c r="AL356" s="576"/>
      <c r="AM356" s="575"/>
      <c r="AN356" s="575"/>
      <c r="AO356" s="575"/>
      <c r="AP356" s="575"/>
      <c r="AQ356" s="575"/>
    </row>
    <row r="357" spans="1:43" ht="35.25" customHeight="1" thickTop="1" thickBot="1">
      <c r="A357" s="563">
        <v>20.149999999999999</v>
      </c>
      <c r="B357" s="564"/>
      <c r="C357" s="564"/>
      <c r="D357" s="564"/>
      <c r="E357" s="564"/>
      <c r="F357" s="587"/>
      <c r="G357" s="609"/>
      <c r="H357" s="609"/>
      <c r="I357" s="567" t="str">
        <f t="shared" si="33"/>
        <v>No hay ejecución</v>
      </c>
      <c r="J357" s="568" t="str">
        <f t="shared" si="34"/>
        <v>NA</v>
      </c>
      <c r="K357" s="588"/>
      <c r="L357" s="581"/>
      <c r="M357" s="579"/>
      <c r="N357" s="572"/>
      <c r="O357" s="582"/>
      <c r="P357" s="581"/>
      <c r="Q357" s="579"/>
      <c r="R357" s="572"/>
      <c r="S357" s="582"/>
      <c r="T357" s="583"/>
      <c r="U357" s="579"/>
      <c r="V357" s="572"/>
      <c r="W357" s="582"/>
      <c r="X357" s="575"/>
      <c r="Y357" s="607"/>
      <c r="Z357" s="607"/>
      <c r="AA357" s="567" t="str">
        <f t="shared" si="35"/>
        <v>No hay ejecución</v>
      </c>
      <c r="AB357" s="568" t="str">
        <f t="shared" si="36"/>
        <v>NA</v>
      </c>
      <c r="AC357" s="575"/>
      <c r="AD357" s="575"/>
      <c r="AE357" s="607">
        <v>0</v>
      </c>
      <c r="AF357" s="567" t="str">
        <f t="shared" si="37"/>
        <v>No hay Programación</v>
      </c>
      <c r="AG357" s="568" t="str">
        <f t="shared" si="32"/>
        <v>De acuerdo con lo programado</v>
      </c>
      <c r="AH357" s="575"/>
      <c r="AI357" s="575"/>
      <c r="AJ357" s="575"/>
      <c r="AK357" s="576"/>
      <c r="AL357" s="576"/>
      <c r="AM357" s="575"/>
      <c r="AN357" s="575"/>
      <c r="AO357" s="575"/>
      <c r="AP357" s="575"/>
      <c r="AQ357" s="575"/>
    </row>
    <row r="358" spans="1:43" ht="35.25" customHeight="1" thickTop="1" thickBot="1">
      <c r="A358" s="563">
        <v>21</v>
      </c>
      <c r="B358" s="564"/>
      <c r="C358" s="564"/>
      <c r="D358" s="564"/>
      <c r="E358" s="564"/>
      <c r="F358" s="584"/>
      <c r="G358" s="608"/>
      <c r="H358" s="608"/>
      <c r="I358" s="567" t="str">
        <f t="shared" si="33"/>
        <v>No hay ejecución</v>
      </c>
      <c r="J358" s="568" t="str">
        <f t="shared" si="34"/>
        <v>NA</v>
      </c>
      <c r="K358" s="586"/>
      <c r="L358" s="581"/>
      <c r="M358" s="579"/>
      <c r="N358" s="572"/>
      <c r="O358" s="582"/>
      <c r="P358" s="581"/>
      <c r="Q358" s="579"/>
      <c r="R358" s="572"/>
      <c r="S358" s="582"/>
      <c r="T358" s="583"/>
      <c r="U358" s="579"/>
      <c r="V358" s="572"/>
      <c r="W358" s="582"/>
      <c r="X358" s="575"/>
      <c r="Y358" s="607"/>
      <c r="Z358" s="607"/>
      <c r="AA358" s="567" t="str">
        <f t="shared" si="35"/>
        <v>No hay ejecución</v>
      </c>
      <c r="AB358" s="568" t="str">
        <f t="shared" si="36"/>
        <v>NA</v>
      </c>
      <c r="AC358" s="575"/>
      <c r="AD358" s="575"/>
      <c r="AE358" s="607">
        <v>0</v>
      </c>
      <c r="AF358" s="567" t="str">
        <f t="shared" si="37"/>
        <v>No hay Programación</v>
      </c>
      <c r="AG358" s="568" t="str">
        <f t="shared" si="32"/>
        <v>De acuerdo con lo programado</v>
      </c>
      <c r="AH358" s="575"/>
      <c r="AI358" s="575"/>
      <c r="AJ358" s="575"/>
      <c r="AK358" s="576"/>
      <c r="AL358" s="576"/>
      <c r="AM358" s="575"/>
      <c r="AN358" s="575"/>
      <c r="AO358" s="575"/>
      <c r="AP358" s="575"/>
      <c r="AQ358" s="575"/>
    </row>
    <row r="359" spans="1:43" ht="35.25" customHeight="1" thickTop="1" thickBot="1">
      <c r="A359" s="563">
        <v>21.1</v>
      </c>
      <c r="B359" s="564"/>
      <c r="C359" s="564"/>
      <c r="D359" s="564"/>
      <c r="E359" s="564"/>
      <c r="F359" s="577"/>
      <c r="G359" s="605">
        <v>0</v>
      </c>
      <c r="H359" s="605">
        <v>0</v>
      </c>
      <c r="I359" s="567" t="str">
        <f t="shared" si="33"/>
        <v>No hay Programación</v>
      </c>
      <c r="J359" s="568" t="str">
        <f t="shared" si="34"/>
        <v>De acuerdo con lo programado</v>
      </c>
      <c r="K359" s="578"/>
      <c r="L359" s="581"/>
      <c r="M359" s="579"/>
      <c r="N359" s="572"/>
      <c r="O359" s="582"/>
      <c r="P359" s="581"/>
      <c r="Q359" s="579"/>
      <c r="R359" s="572"/>
      <c r="S359" s="582"/>
      <c r="T359" s="583"/>
      <c r="U359" s="579"/>
      <c r="V359" s="572"/>
      <c r="W359" s="582"/>
      <c r="X359" s="575"/>
      <c r="Y359" s="607">
        <v>0</v>
      </c>
      <c r="Z359" s="607">
        <v>0</v>
      </c>
      <c r="AA359" s="567" t="str">
        <f t="shared" si="35"/>
        <v>No hay Programación</v>
      </c>
      <c r="AB359" s="568" t="str">
        <f t="shared" si="36"/>
        <v>De acuerdo con lo programado</v>
      </c>
      <c r="AC359" s="575"/>
      <c r="AD359" s="575"/>
      <c r="AE359" s="607">
        <v>0</v>
      </c>
      <c r="AF359" s="567" t="str">
        <f t="shared" si="37"/>
        <v>No hay Programación</v>
      </c>
      <c r="AG359" s="568" t="str">
        <f t="shared" si="32"/>
        <v>De acuerdo con lo programado</v>
      </c>
      <c r="AH359" s="575"/>
      <c r="AI359" s="575"/>
      <c r="AJ359" s="575"/>
      <c r="AK359" s="576"/>
      <c r="AL359" s="576"/>
      <c r="AM359" s="575"/>
      <c r="AN359" s="575"/>
      <c r="AO359" s="575"/>
      <c r="AP359" s="575"/>
      <c r="AQ359" s="575"/>
    </row>
    <row r="360" spans="1:43" ht="35.25" customHeight="1" thickTop="1" thickBot="1">
      <c r="A360" s="563">
        <v>21.1</v>
      </c>
      <c r="B360" s="564"/>
      <c r="C360" s="564"/>
      <c r="D360" s="564"/>
      <c r="E360" s="564"/>
      <c r="F360" s="577"/>
      <c r="G360" s="605"/>
      <c r="H360" s="605"/>
      <c r="I360" s="567" t="str">
        <f t="shared" si="33"/>
        <v>No hay ejecución</v>
      </c>
      <c r="J360" s="568" t="str">
        <f t="shared" si="34"/>
        <v>NA</v>
      </c>
      <c r="K360" s="578"/>
      <c r="L360" s="581"/>
      <c r="M360" s="579"/>
      <c r="N360" s="572"/>
      <c r="O360" s="582"/>
      <c r="P360" s="581"/>
      <c r="Q360" s="579"/>
      <c r="R360" s="572"/>
      <c r="S360" s="582"/>
      <c r="T360" s="583"/>
      <c r="U360" s="579"/>
      <c r="V360" s="572"/>
      <c r="W360" s="582"/>
      <c r="X360" s="575"/>
      <c r="Y360" s="607"/>
      <c r="Z360" s="607"/>
      <c r="AA360" s="567" t="str">
        <f t="shared" si="35"/>
        <v>No hay ejecución</v>
      </c>
      <c r="AB360" s="568" t="str">
        <f t="shared" si="36"/>
        <v>NA</v>
      </c>
      <c r="AC360" s="575"/>
      <c r="AD360" s="575"/>
      <c r="AE360" s="607">
        <v>0</v>
      </c>
      <c r="AF360" s="567" t="str">
        <f t="shared" si="37"/>
        <v>No hay Programación</v>
      </c>
      <c r="AG360" s="568" t="str">
        <f t="shared" si="32"/>
        <v>De acuerdo con lo programado</v>
      </c>
      <c r="AH360" s="575"/>
      <c r="AI360" s="575"/>
      <c r="AJ360" s="575"/>
      <c r="AK360" s="576"/>
      <c r="AL360" s="576"/>
      <c r="AM360" s="575"/>
      <c r="AN360" s="575"/>
      <c r="AO360" s="575"/>
      <c r="AP360" s="575"/>
      <c r="AQ360" s="575"/>
    </row>
    <row r="361" spans="1:43" ht="35.25" customHeight="1" thickTop="1" thickBot="1">
      <c r="A361" s="563">
        <v>21.1</v>
      </c>
      <c r="B361" s="564"/>
      <c r="C361" s="564"/>
      <c r="D361" s="564"/>
      <c r="E361" s="564"/>
      <c r="F361" s="577"/>
      <c r="G361" s="605"/>
      <c r="H361" s="605"/>
      <c r="I361" s="567" t="str">
        <f t="shared" si="33"/>
        <v>No hay ejecución</v>
      </c>
      <c r="J361" s="568" t="str">
        <f t="shared" si="34"/>
        <v>NA</v>
      </c>
      <c r="K361" s="578"/>
      <c r="L361" s="581"/>
      <c r="M361" s="579"/>
      <c r="N361" s="572"/>
      <c r="O361" s="582"/>
      <c r="P361" s="581"/>
      <c r="Q361" s="579"/>
      <c r="R361" s="572"/>
      <c r="S361" s="582"/>
      <c r="T361" s="583"/>
      <c r="U361" s="579"/>
      <c r="V361" s="572"/>
      <c r="W361" s="582"/>
      <c r="X361" s="575"/>
      <c r="Y361" s="607"/>
      <c r="Z361" s="607"/>
      <c r="AA361" s="567" t="str">
        <f t="shared" si="35"/>
        <v>No hay ejecución</v>
      </c>
      <c r="AB361" s="568" t="str">
        <f t="shared" si="36"/>
        <v>NA</v>
      </c>
      <c r="AC361" s="575"/>
      <c r="AD361" s="575"/>
      <c r="AE361" s="607">
        <v>0</v>
      </c>
      <c r="AF361" s="567" t="str">
        <f t="shared" si="37"/>
        <v>No hay Programación</v>
      </c>
      <c r="AG361" s="568" t="str">
        <f t="shared" si="32"/>
        <v>De acuerdo con lo programado</v>
      </c>
      <c r="AH361" s="575"/>
      <c r="AI361" s="575"/>
      <c r="AJ361" s="575"/>
      <c r="AK361" s="576"/>
      <c r="AL361" s="576"/>
      <c r="AM361" s="575"/>
      <c r="AN361" s="575"/>
      <c r="AO361" s="575"/>
      <c r="AP361" s="575"/>
      <c r="AQ361" s="575"/>
    </row>
    <row r="362" spans="1:43" ht="35.25" customHeight="1" thickTop="1" thickBot="1">
      <c r="A362" s="563">
        <v>21.1</v>
      </c>
      <c r="B362" s="564"/>
      <c r="C362" s="564"/>
      <c r="D362" s="564"/>
      <c r="E362" s="564"/>
      <c r="F362" s="577"/>
      <c r="G362" s="605"/>
      <c r="H362" s="605"/>
      <c r="I362" s="567" t="str">
        <f t="shared" si="33"/>
        <v>No hay ejecución</v>
      </c>
      <c r="J362" s="568" t="str">
        <f t="shared" si="34"/>
        <v>NA</v>
      </c>
      <c r="K362" s="578"/>
      <c r="L362" s="581"/>
      <c r="M362" s="579"/>
      <c r="N362" s="572"/>
      <c r="O362" s="582"/>
      <c r="P362" s="581"/>
      <c r="Q362" s="579"/>
      <c r="R362" s="572"/>
      <c r="S362" s="582"/>
      <c r="T362" s="583"/>
      <c r="U362" s="579"/>
      <c r="V362" s="572"/>
      <c r="W362" s="582"/>
      <c r="X362" s="575"/>
      <c r="Y362" s="607"/>
      <c r="Z362" s="607"/>
      <c r="AA362" s="567" t="str">
        <f t="shared" si="35"/>
        <v>No hay ejecución</v>
      </c>
      <c r="AB362" s="568" t="str">
        <f t="shared" si="36"/>
        <v>NA</v>
      </c>
      <c r="AC362" s="575"/>
      <c r="AD362" s="575"/>
      <c r="AE362" s="607">
        <v>0</v>
      </c>
      <c r="AF362" s="567" t="str">
        <f t="shared" si="37"/>
        <v>No hay Programación</v>
      </c>
      <c r="AG362" s="568" t="str">
        <f t="shared" si="32"/>
        <v>De acuerdo con lo programado</v>
      </c>
      <c r="AH362" s="575"/>
      <c r="AI362" s="575"/>
      <c r="AJ362" s="575"/>
      <c r="AK362" s="576"/>
      <c r="AL362" s="576"/>
      <c r="AM362" s="575"/>
      <c r="AN362" s="575"/>
      <c r="AO362" s="575"/>
      <c r="AP362" s="575"/>
      <c r="AQ362" s="575"/>
    </row>
    <row r="363" spans="1:43" ht="35.25" customHeight="1" thickTop="1" thickBot="1">
      <c r="A363" s="563">
        <v>21.1</v>
      </c>
      <c r="B363" s="564"/>
      <c r="C363" s="564"/>
      <c r="D363" s="564"/>
      <c r="E363" s="564"/>
      <c r="F363" s="577"/>
      <c r="G363" s="605"/>
      <c r="H363" s="605"/>
      <c r="I363" s="567" t="str">
        <f t="shared" si="33"/>
        <v>No hay ejecución</v>
      </c>
      <c r="J363" s="568" t="str">
        <f t="shared" si="34"/>
        <v>NA</v>
      </c>
      <c r="K363" s="578"/>
      <c r="L363" s="581"/>
      <c r="M363" s="579"/>
      <c r="N363" s="572"/>
      <c r="O363" s="582"/>
      <c r="P363" s="581"/>
      <c r="Q363" s="579"/>
      <c r="R363" s="572"/>
      <c r="S363" s="582"/>
      <c r="T363" s="583"/>
      <c r="U363" s="579"/>
      <c r="V363" s="572"/>
      <c r="W363" s="582"/>
      <c r="X363" s="575"/>
      <c r="Y363" s="607"/>
      <c r="Z363" s="607"/>
      <c r="AA363" s="567" t="str">
        <f t="shared" si="35"/>
        <v>No hay ejecución</v>
      </c>
      <c r="AB363" s="568" t="str">
        <f t="shared" si="36"/>
        <v>NA</v>
      </c>
      <c r="AC363" s="575"/>
      <c r="AD363" s="575"/>
      <c r="AE363" s="607">
        <v>0</v>
      </c>
      <c r="AF363" s="567" t="str">
        <f t="shared" si="37"/>
        <v>No hay Programación</v>
      </c>
      <c r="AG363" s="568" t="str">
        <f t="shared" si="32"/>
        <v>De acuerdo con lo programado</v>
      </c>
      <c r="AH363" s="575"/>
      <c r="AI363" s="575"/>
      <c r="AJ363" s="575"/>
      <c r="AK363" s="576"/>
      <c r="AL363" s="576"/>
      <c r="AM363" s="575"/>
      <c r="AN363" s="575"/>
      <c r="AO363" s="575"/>
      <c r="AP363" s="575"/>
      <c r="AQ363" s="575"/>
    </row>
    <row r="364" spans="1:43" ht="35.25" customHeight="1" thickTop="1" thickBot="1">
      <c r="A364" s="563">
        <v>21.1</v>
      </c>
      <c r="B364" s="564"/>
      <c r="C364" s="564"/>
      <c r="D364" s="564"/>
      <c r="E364" s="564"/>
      <c r="F364" s="577"/>
      <c r="G364" s="605"/>
      <c r="H364" s="605"/>
      <c r="I364" s="567" t="str">
        <f t="shared" si="33"/>
        <v>No hay ejecución</v>
      </c>
      <c r="J364" s="568" t="str">
        <f t="shared" si="34"/>
        <v>NA</v>
      </c>
      <c r="K364" s="578"/>
      <c r="L364" s="581"/>
      <c r="M364" s="579"/>
      <c r="N364" s="572"/>
      <c r="O364" s="582"/>
      <c r="P364" s="581"/>
      <c r="Q364" s="579"/>
      <c r="R364" s="572"/>
      <c r="S364" s="582"/>
      <c r="T364" s="583"/>
      <c r="U364" s="579"/>
      <c r="V364" s="572"/>
      <c r="W364" s="582"/>
      <c r="X364" s="575"/>
      <c r="Y364" s="607"/>
      <c r="Z364" s="607"/>
      <c r="AA364" s="567" t="str">
        <f t="shared" si="35"/>
        <v>No hay ejecución</v>
      </c>
      <c r="AB364" s="568" t="str">
        <f t="shared" si="36"/>
        <v>NA</v>
      </c>
      <c r="AC364" s="575"/>
      <c r="AD364" s="575"/>
      <c r="AE364" s="607">
        <v>0</v>
      </c>
      <c r="AF364" s="567" t="str">
        <f t="shared" si="37"/>
        <v>No hay Programación</v>
      </c>
      <c r="AG364" s="568" t="str">
        <f t="shared" si="32"/>
        <v>De acuerdo con lo programado</v>
      </c>
      <c r="AH364" s="575"/>
      <c r="AI364" s="575"/>
      <c r="AJ364" s="575"/>
      <c r="AK364" s="576"/>
      <c r="AL364" s="576"/>
      <c r="AM364" s="575"/>
      <c r="AN364" s="575"/>
      <c r="AO364" s="575"/>
      <c r="AP364" s="575"/>
      <c r="AQ364" s="575"/>
    </row>
    <row r="365" spans="1:43" ht="35.25" customHeight="1" thickTop="1" thickBot="1">
      <c r="A365" s="563">
        <v>21.2</v>
      </c>
      <c r="B365" s="564"/>
      <c r="C365" s="564"/>
      <c r="D365" s="564"/>
      <c r="E365" s="564"/>
      <c r="F365" s="577"/>
      <c r="G365" s="605">
        <v>1</v>
      </c>
      <c r="H365" s="605">
        <v>1</v>
      </c>
      <c r="I365" s="567">
        <f t="shared" si="33"/>
        <v>1</v>
      </c>
      <c r="J365" s="568" t="str">
        <f t="shared" si="34"/>
        <v>De acuerdo con lo programado</v>
      </c>
      <c r="K365" s="578"/>
      <c r="L365" s="581"/>
      <c r="M365" s="579"/>
      <c r="N365" s="572"/>
      <c r="O365" s="582"/>
      <c r="P365" s="581"/>
      <c r="Q365" s="579"/>
      <c r="R365" s="572"/>
      <c r="S365" s="582"/>
      <c r="T365" s="583"/>
      <c r="U365" s="579"/>
      <c r="V365" s="572"/>
      <c r="W365" s="582"/>
      <c r="X365" s="575"/>
      <c r="Y365" s="607">
        <v>1</v>
      </c>
      <c r="Z365" s="607">
        <v>1</v>
      </c>
      <c r="AA365" s="567">
        <f t="shared" si="35"/>
        <v>1</v>
      </c>
      <c r="AB365" s="568" t="str">
        <f t="shared" si="36"/>
        <v>De acuerdo con lo programado</v>
      </c>
      <c r="AC365" s="575"/>
      <c r="AD365" s="575"/>
      <c r="AE365" s="607">
        <v>0</v>
      </c>
      <c r="AF365" s="567" t="str">
        <f t="shared" si="37"/>
        <v>No hay Programación</v>
      </c>
      <c r="AG365" s="568" t="str">
        <f t="shared" si="32"/>
        <v>De acuerdo con lo programado</v>
      </c>
      <c r="AH365" s="575"/>
      <c r="AI365" s="575"/>
      <c r="AJ365" s="575"/>
      <c r="AK365" s="576"/>
      <c r="AL365" s="576"/>
      <c r="AM365" s="575"/>
      <c r="AN365" s="575"/>
      <c r="AO365" s="575"/>
      <c r="AP365" s="575"/>
      <c r="AQ365" s="575"/>
    </row>
    <row r="366" spans="1:43" ht="35.25" customHeight="1" thickTop="1" thickBot="1">
      <c r="A366" s="563">
        <v>22</v>
      </c>
      <c r="B366" s="564"/>
      <c r="C366" s="564"/>
      <c r="D366" s="564"/>
      <c r="E366" s="564"/>
      <c r="F366" s="565"/>
      <c r="G366" s="604"/>
      <c r="H366" s="604"/>
      <c r="I366" s="567" t="str">
        <f t="shared" si="33"/>
        <v>No hay ejecución</v>
      </c>
      <c r="J366" s="568" t="str">
        <f t="shared" si="34"/>
        <v>NA</v>
      </c>
      <c r="K366" s="569"/>
      <c r="L366" s="581"/>
      <c r="M366" s="579"/>
      <c r="N366" s="572"/>
      <c r="O366" s="582"/>
      <c r="P366" s="581"/>
      <c r="Q366" s="579"/>
      <c r="R366" s="572"/>
      <c r="S366" s="582"/>
      <c r="T366" s="583"/>
      <c r="U366" s="579"/>
      <c r="V366" s="572"/>
      <c r="W366" s="582"/>
      <c r="X366" s="575"/>
      <c r="Y366" s="607"/>
      <c r="Z366" s="607"/>
      <c r="AA366" s="567" t="str">
        <f t="shared" si="35"/>
        <v>No hay ejecución</v>
      </c>
      <c r="AB366" s="568" t="str">
        <f t="shared" si="36"/>
        <v>NA</v>
      </c>
      <c r="AC366" s="575"/>
      <c r="AD366" s="575"/>
      <c r="AE366" s="607">
        <v>0</v>
      </c>
      <c r="AF366" s="567" t="str">
        <f t="shared" si="37"/>
        <v>No hay Programación</v>
      </c>
      <c r="AG366" s="568" t="str">
        <f t="shared" si="32"/>
        <v>De acuerdo con lo programado</v>
      </c>
      <c r="AH366" s="575"/>
      <c r="AI366" s="575"/>
      <c r="AJ366" s="575"/>
      <c r="AK366" s="576"/>
      <c r="AL366" s="576"/>
      <c r="AM366" s="575"/>
      <c r="AN366" s="575"/>
      <c r="AO366" s="575"/>
      <c r="AP366" s="575"/>
      <c r="AQ366" s="575"/>
    </row>
    <row r="367" spans="1:43" ht="35.25" customHeight="1" thickTop="1" thickBot="1">
      <c r="A367" s="563">
        <v>22.1</v>
      </c>
      <c r="B367" s="564"/>
      <c r="C367" s="564"/>
      <c r="D367" s="564"/>
      <c r="E367" s="564"/>
      <c r="F367" s="577"/>
      <c r="G367" s="605">
        <v>0</v>
      </c>
      <c r="H367" s="605">
        <v>0</v>
      </c>
      <c r="I367" s="567" t="str">
        <f t="shared" si="33"/>
        <v>No hay Programación</v>
      </c>
      <c r="J367" s="568" t="str">
        <f t="shared" si="34"/>
        <v>De acuerdo con lo programado</v>
      </c>
      <c r="K367" s="578"/>
      <c r="L367" s="581"/>
      <c r="M367" s="579"/>
      <c r="N367" s="572"/>
      <c r="O367" s="582"/>
      <c r="P367" s="581"/>
      <c r="Q367" s="579"/>
      <c r="R367" s="572"/>
      <c r="S367" s="582"/>
      <c r="T367" s="583"/>
      <c r="U367" s="579"/>
      <c r="V367" s="572"/>
      <c r="W367" s="582"/>
      <c r="X367" s="575"/>
      <c r="Y367" s="607">
        <v>0</v>
      </c>
      <c r="Z367" s="607">
        <v>0</v>
      </c>
      <c r="AA367" s="567" t="str">
        <f t="shared" si="35"/>
        <v>No hay Programación</v>
      </c>
      <c r="AB367" s="568" t="str">
        <f t="shared" si="36"/>
        <v>De acuerdo con lo programado</v>
      </c>
      <c r="AC367" s="575"/>
      <c r="AD367" s="575"/>
      <c r="AE367" s="607">
        <v>0</v>
      </c>
      <c r="AF367" s="567" t="str">
        <f t="shared" si="37"/>
        <v>No hay Programación</v>
      </c>
      <c r="AG367" s="568" t="str">
        <f t="shared" si="32"/>
        <v>De acuerdo con lo programado</v>
      </c>
      <c r="AH367" s="575"/>
      <c r="AI367" s="575"/>
      <c r="AJ367" s="575"/>
      <c r="AK367" s="576"/>
      <c r="AL367" s="576"/>
      <c r="AM367" s="575"/>
      <c r="AN367" s="575"/>
      <c r="AO367" s="575"/>
      <c r="AP367" s="575"/>
      <c r="AQ367" s="575"/>
    </row>
    <row r="368" spans="1:43" ht="35.25" customHeight="1" thickTop="1" thickBot="1">
      <c r="A368" s="563">
        <v>22.1</v>
      </c>
      <c r="B368" s="564"/>
      <c r="C368" s="564"/>
      <c r="D368" s="564"/>
      <c r="E368" s="564"/>
      <c r="F368" s="577"/>
      <c r="G368" s="605"/>
      <c r="H368" s="605"/>
      <c r="I368" s="567" t="str">
        <f t="shared" si="33"/>
        <v>No hay ejecución</v>
      </c>
      <c r="J368" s="568" t="str">
        <f t="shared" si="34"/>
        <v>NA</v>
      </c>
      <c r="K368" s="578"/>
      <c r="L368" s="581"/>
      <c r="M368" s="579"/>
      <c r="N368" s="572"/>
      <c r="O368" s="582"/>
      <c r="P368" s="581"/>
      <c r="Q368" s="579"/>
      <c r="R368" s="572"/>
      <c r="S368" s="582"/>
      <c r="T368" s="583"/>
      <c r="U368" s="579"/>
      <c r="V368" s="572"/>
      <c r="W368" s="582"/>
      <c r="X368" s="575"/>
      <c r="Y368" s="607"/>
      <c r="Z368" s="607"/>
      <c r="AA368" s="567" t="str">
        <f t="shared" si="35"/>
        <v>No hay ejecución</v>
      </c>
      <c r="AB368" s="568" t="str">
        <f t="shared" si="36"/>
        <v>NA</v>
      </c>
      <c r="AC368" s="575"/>
      <c r="AD368" s="575"/>
      <c r="AE368" s="607">
        <v>0</v>
      </c>
      <c r="AF368" s="567" t="str">
        <f t="shared" si="37"/>
        <v>No hay Programación</v>
      </c>
      <c r="AG368" s="568" t="str">
        <f t="shared" si="32"/>
        <v>De acuerdo con lo programado</v>
      </c>
      <c r="AH368" s="575"/>
      <c r="AI368" s="575"/>
      <c r="AJ368" s="575"/>
      <c r="AK368" s="576"/>
      <c r="AL368" s="576"/>
      <c r="AM368" s="575"/>
      <c r="AN368" s="575"/>
      <c r="AO368" s="575"/>
      <c r="AP368" s="575"/>
      <c r="AQ368" s="575"/>
    </row>
    <row r="369" spans="1:43" ht="35.25" customHeight="1" thickTop="1" thickBot="1">
      <c r="A369" s="563">
        <v>23</v>
      </c>
      <c r="B369" s="564"/>
      <c r="C369" s="564"/>
      <c r="D369" s="564"/>
      <c r="E369" s="564"/>
      <c r="F369" s="565"/>
      <c r="G369" s="604"/>
      <c r="H369" s="604"/>
      <c r="I369" s="567" t="str">
        <f t="shared" si="33"/>
        <v>No hay ejecución</v>
      </c>
      <c r="J369" s="568" t="str">
        <f t="shared" si="34"/>
        <v>NA</v>
      </c>
      <c r="K369" s="569"/>
      <c r="L369" s="581"/>
      <c r="M369" s="579"/>
      <c r="N369" s="572"/>
      <c r="O369" s="582"/>
      <c r="P369" s="581"/>
      <c r="Q369" s="579"/>
      <c r="R369" s="572"/>
      <c r="S369" s="582"/>
      <c r="T369" s="583"/>
      <c r="U369" s="579"/>
      <c r="V369" s="572"/>
      <c r="W369" s="582"/>
      <c r="X369" s="575"/>
      <c r="Y369" s="607"/>
      <c r="Z369" s="607"/>
      <c r="AA369" s="567" t="str">
        <f t="shared" si="35"/>
        <v>No hay ejecución</v>
      </c>
      <c r="AB369" s="568" t="str">
        <f t="shared" si="36"/>
        <v>NA</v>
      </c>
      <c r="AC369" s="575"/>
      <c r="AD369" s="575"/>
      <c r="AE369" s="607">
        <v>0</v>
      </c>
      <c r="AF369" s="567" t="str">
        <f t="shared" si="37"/>
        <v>No hay Programación</v>
      </c>
      <c r="AG369" s="568" t="str">
        <f t="shared" si="32"/>
        <v>De acuerdo con lo programado</v>
      </c>
      <c r="AH369" s="575"/>
      <c r="AI369" s="575"/>
      <c r="AJ369" s="575"/>
      <c r="AK369" s="576"/>
      <c r="AL369" s="576"/>
      <c r="AM369" s="575"/>
      <c r="AN369" s="575"/>
      <c r="AO369" s="575"/>
      <c r="AP369" s="575"/>
      <c r="AQ369" s="575"/>
    </row>
    <row r="370" spans="1:43" ht="35.25" customHeight="1" thickTop="1" thickBot="1">
      <c r="A370" s="563">
        <v>23.1</v>
      </c>
      <c r="B370" s="564"/>
      <c r="C370" s="564"/>
      <c r="D370" s="564"/>
      <c r="E370" s="564"/>
      <c r="F370" s="577"/>
      <c r="G370" s="605">
        <v>0</v>
      </c>
      <c r="H370" s="605">
        <v>0</v>
      </c>
      <c r="I370" s="567" t="str">
        <f t="shared" si="33"/>
        <v>No hay Programación</v>
      </c>
      <c r="J370" s="568" t="str">
        <f t="shared" si="34"/>
        <v>De acuerdo con lo programado</v>
      </c>
      <c r="K370" s="578"/>
      <c r="L370" s="581"/>
      <c r="M370" s="579"/>
      <c r="N370" s="572"/>
      <c r="O370" s="582"/>
      <c r="P370" s="581"/>
      <c r="Q370" s="579"/>
      <c r="R370" s="572"/>
      <c r="S370" s="582"/>
      <c r="T370" s="583"/>
      <c r="U370" s="579"/>
      <c r="V370" s="572"/>
      <c r="W370" s="582"/>
      <c r="X370" s="575"/>
      <c r="Y370" s="607">
        <v>0</v>
      </c>
      <c r="Z370" s="607">
        <v>0</v>
      </c>
      <c r="AA370" s="567" t="str">
        <f t="shared" si="35"/>
        <v>No hay Programación</v>
      </c>
      <c r="AB370" s="568" t="str">
        <f t="shared" si="36"/>
        <v>De acuerdo con lo programado</v>
      </c>
      <c r="AC370" s="575"/>
      <c r="AD370" s="575"/>
      <c r="AE370" s="607">
        <v>0</v>
      </c>
      <c r="AF370" s="567" t="str">
        <f t="shared" si="37"/>
        <v>No hay Programación</v>
      </c>
      <c r="AG370" s="568" t="str">
        <f t="shared" si="32"/>
        <v>De acuerdo con lo programado</v>
      </c>
      <c r="AH370" s="575"/>
      <c r="AI370" s="575"/>
      <c r="AJ370" s="575"/>
      <c r="AK370" s="576"/>
      <c r="AL370" s="576"/>
      <c r="AM370" s="575"/>
      <c r="AN370" s="575"/>
      <c r="AO370" s="575"/>
      <c r="AP370" s="575"/>
      <c r="AQ370" s="575"/>
    </row>
    <row r="371" spans="1:43" ht="35.25" customHeight="1" thickTop="1" thickBot="1">
      <c r="A371" s="563">
        <v>23.1</v>
      </c>
      <c r="B371" s="564"/>
      <c r="C371" s="564"/>
      <c r="D371" s="564"/>
      <c r="E371" s="564"/>
      <c r="F371" s="577"/>
      <c r="G371" s="605"/>
      <c r="H371" s="605"/>
      <c r="I371" s="567" t="str">
        <f t="shared" si="33"/>
        <v>No hay ejecución</v>
      </c>
      <c r="J371" s="568" t="str">
        <f t="shared" si="34"/>
        <v>NA</v>
      </c>
      <c r="K371" s="578"/>
      <c r="L371" s="581"/>
      <c r="M371" s="579"/>
      <c r="N371" s="572"/>
      <c r="O371" s="582"/>
      <c r="P371" s="581"/>
      <c r="Q371" s="579"/>
      <c r="R371" s="572"/>
      <c r="S371" s="582"/>
      <c r="T371" s="583"/>
      <c r="U371" s="579"/>
      <c r="V371" s="572"/>
      <c r="W371" s="582"/>
      <c r="X371" s="575"/>
      <c r="Y371" s="607"/>
      <c r="Z371" s="607"/>
      <c r="AA371" s="567" t="str">
        <f t="shared" si="35"/>
        <v>No hay ejecución</v>
      </c>
      <c r="AB371" s="568" t="str">
        <f t="shared" si="36"/>
        <v>NA</v>
      </c>
      <c r="AC371" s="575"/>
      <c r="AD371" s="575"/>
      <c r="AE371" s="607">
        <v>0</v>
      </c>
      <c r="AF371" s="567" t="str">
        <f t="shared" si="37"/>
        <v>No hay Programación</v>
      </c>
      <c r="AG371" s="568" t="str">
        <f t="shared" si="32"/>
        <v>De acuerdo con lo programado</v>
      </c>
      <c r="AH371" s="575"/>
      <c r="AI371" s="575"/>
      <c r="AJ371" s="575"/>
      <c r="AK371" s="576"/>
      <c r="AL371" s="576"/>
      <c r="AM371" s="575"/>
      <c r="AN371" s="575"/>
      <c r="AO371" s="575"/>
      <c r="AP371" s="575"/>
      <c r="AQ371" s="575"/>
    </row>
    <row r="372" spans="1:43" ht="35.25" customHeight="1" thickTop="1" thickBot="1">
      <c r="A372" s="563">
        <v>24</v>
      </c>
      <c r="B372" s="564"/>
      <c r="C372" s="564"/>
      <c r="D372" s="564"/>
      <c r="E372" s="564"/>
      <c r="F372" s="565"/>
      <c r="G372" s="604"/>
      <c r="H372" s="604"/>
      <c r="I372" s="567" t="str">
        <f t="shared" si="33"/>
        <v>No hay ejecución</v>
      </c>
      <c r="J372" s="568" t="str">
        <f t="shared" si="34"/>
        <v>NA</v>
      </c>
      <c r="K372" s="569"/>
      <c r="L372" s="581"/>
      <c r="M372" s="579"/>
      <c r="N372" s="572"/>
      <c r="O372" s="582"/>
      <c r="P372" s="581"/>
      <c r="Q372" s="579"/>
      <c r="R372" s="572"/>
      <c r="S372" s="582"/>
      <c r="T372" s="583"/>
      <c r="U372" s="579"/>
      <c r="V372" s="572"/>
      <c r="W372" s="582"/>
      <c r="X372" s="575"/>
      <c r="Y372" s="607"/>
      <c r="Z372" s="607"/>
      <c r="AA372" s="567" t="str">
        <f t="shared" si="35"/>
        <v>No hay ejecución</v>
      </c>
      <c r="AB372" s="568" t="str">
        <f t="shared" si="36"/>
        <v>NA</v>
      </c>
      <c r="AC372" s="575"/>
      <c r="AD372" s="575"/>
      <c r="AE372" s="607">
        <v>0</v>
      </c>
      <c r="AF372" s="567" t="str">
        <f t="shared" si="37"/>
        <v>No hay Programación</v>
      </c>
      <c r="AG372" s="568" t="str">
        <f t="shared" si="32"/>
        <v>De acuerdo con lo programado</v>
      </c>
      <c r="AH372" s="575"/>
      <c r="AI372" s="575"/>
      <c r="AJ372" s="575"/>
      <c r="AK372" s="576"/>
      <c r="AL372" s="576"/>
      <c r="AM372" s="575"/>
      <c r="AN372" s="575"/>
      <c r="AO372" s="575"/>
      <c r="AP372" s="575"/>
      <c r="AQ372" s="575"/>
    </row>
    <row r="373" spans="1:43" ht="35.25" customHeight="1" thickTop="1" thickBot="1">
      <c r="A373" s="563">
        <v>24.1</v>
      </c>
      <c r="B373" s="564"/>
      <c r="C373" s="564"/>
      <c r="D373" s="564"/>
      <c r="E373" s="564"/>
      <c r="F373" s="594"/>
      <c r="G373" s="753">
        <v>0</v>
      </c>
      <c r="H373" s="753">
        <v>0</v>
      </c>
      <c r="I373" s="567" t="str">
        <f t="shared" si="33"/>
        <v>No hay Programación</v>
      </c>
      <c r="J373" s="568" t="str">
        <f t="shared" si="34"/>
        <v>De acuerdo con lo programado</v>
      </c>
      <c r="K373" s="595"/>
      <c r="L373" s="581"/>
      <c r="M373" s="579"/>
      <c r="N373" s="572"/>
      <c r="O373" s="582"/>
      <c r="P373" s="581"/>
      <c r="Q373" s="579"/>
      <c r="R373" s="572"/>
      <c r="S373" s="582"/>
      <c r="T373" s="583"/>
      <c r="U373" s="579"/>
      <c r="V373" s="572"/>
      <c r="W373" s="582"/>
      <c r="X373" s="575"/>
      <c r="Y373" s="607">
        <v>0</v>
      </c>
      <c r="Z373" s="607">
        <v>0</v>
      </c>
      <c r="AA373" s="567" t="str">
        <f t="shared" si="35"/>
        <v>No hay Programación</v>
      </c>
      <c r="AB373" s="568" t="str">
        <f t="shared" si="36"/>
        <v>De acuerdo con lo programado</v>
      </c>
      <c r="AC373" s="575"/>
      <c r="AD373" s="575"/>
      <c r="AE373" s="607">
        <v>0</v>
      </c>
      <c r="AF373" s="567" t="str">
        <f t="shared" si="37"/>
        <v>No hay Programación</v>
      </c>
      <c r="AG373" s="568" t="str">
        <f t="shared" si="32"/>
        <v>De acuerdo con lo programado</v>
      </c>
      <c r="AH373" s="575"/>
      <c r="AI373" s="575"/>
      <c r="AJ373" s="575"/>
      <c r="AK373" s="576"/>
      <c r="AL373" s="576"/>
      <c r="AM373" s="575"/>
      <c r="AN373" s="575"/>
      <c r="AO373" s="575"/>
      <c r="AP373" s="575"/>
      <c r="AQ373" s="575"/>
    </row>
    <row r="374" spans="1:43" ht="35.25" customHeight="1" thickTop="1" thickBot="1">
      <c r="A374" s="563">
        <v>24.1</v>
      </c>
      <c r="B374" s="564"/>
      <c r="C374" s="564"/>
      <c r="D374" s="564"/>
      <c r="E374" s="564"/>
      <c r="F374" s="594"/>
      <c r="G374" s="753"/>
      <c r="H374" s="753"/>
      <c r="I374" s="567" t="str">
        <f t="shared" si="33"/>
        <v>No hay ejecución</v>
      </c>
      <c r="J374" s="568" t="str">
        <f t="shared" si="34"/>
        <v>NA</v>
      </c>
      <c r="K374" s="595"/>
      <c r="L374" s="581"/>
      <c r="M374" s="579"/>
      <c r="N374" s="572"/>
      <c r="O374" s="582"/>
      <c r="P374" s="581"/>
      <c r="Q374" s="579"/>
      <c r="R374" s="572"/>
      <c r="S374" s="582"/>
      <c r="T374" s="583"/>
      <c r="U374" s="579"/>
      <c r="V374" s="572"/>
      <c r="W374" s="582"/>
      <c r="X374" s="575"/>
      <c r="Y374" s="607"/>
      <c r="Z374" s="607"/>
      <c r="AA374" s="567" t="str">
        <f t="shared" si="35"/>
        <v>No hay ejecución</v>
      </c>
      <c r="AB374" s="568" t="str">
        <f t="shared" si="36"/>
        <v>NA</v>
      </c>
      <c r="AC374" s="575"/>
      <c r="AD374" s="575"/>
      <c r="AE374" s="607">
        <v>0</v>
      </c>
      <c r="AF374" s="567" t="str">
        <f t="shared" si="37"/>
        <v>No hay Programación</v>
      </c>
      <c r="AG374" s="568" t="str">
        <f t="shared" si="32"/>
        <v>De acuerdo con lo programado</v>
      </c>
      <c r="AH374" s="575"/>
      <c r="AI374" s="575"/>
      <c r="AJ374" s="575"/>
      <c r="AK374" s="576"/>
      <c r="AL374" s="576"/>
      <c r="AM374" s="575"/>
      <c r="AN374" s="575"/>
      <c r="AO374" s="575"/>
      <c r="AP374" s="575"/>
      <c r="AQ374" s="575"/>
    </row>
    <row r="375" spans="1:43" ht="35.25" customHeight="1" thickTop="1" thickBot="1">
      <c r="A375" s="563">
        <v>24.1</v>
      </c>
      <c r="B375" s="564"/>
      <c r="C375" s="564"/>
      <c r="D375" s="564"/>
      <c r="E375" s="564"/>
      <c r="F375" s="594"/>
      <c r="G375" s="753"/>
      <c r="H375" s="753"/>
      <c r="I375" s="567" t="str">
        <f t="shared" si="33"/>
        <v>No hay ejecución</v>
      </c>
      <c r="J375" s="568" t="str">
        <f t="shared" si="34"/>
        <v>NA</v>
      </c>
      <c r="K375" s="595"/>
      <c r="L375" s="581"/>
      <c r="M375" s="579"/>
      <c r="N375" s="572"/>
      <c r="O375" s="582"/>
      <c r="P375" s="581"/>
      <c r="Q375" s="579"/>
      <c r="R375" s="572"/>
      <c r="S375" s="582"/>
      <c r="T375" s="583"/>
      <c r="U375" s="579"/>
      <c r="V375" s="572"/>
      <c r="W375" s="582"/>
      <c r="X375" s="575"/>
      <c r="Y375" s="607"/>
      <c r="Z375" s="607"/>
      <c r="AA375" s="567" t="str">
        <f t="shared" si="35"/>
        <v>No hay ejecución</v>
      </c>
      <c r="AB375" s="568" t="str">
        <f t="shared" si="36"/>
        <v>NA</v>
      </c>
      <c r="AC375" s="575"/>
      <c r="AD375" s="575"/>
      <c r="AE375" s="607">
        <v>0</v>
      </c>
      <c r="AF375" s="567" t="str">
        <f t="shared" si="37"/>
        <v>No hay Programación</v>
      </c>
      <c r="AG375" s="568" t="str">
        <f t="shared" si="32"/>
        <v>De acuerdo con lo programado</v>
      </c>
      <c r="AH375" s="575"/>
      <c r="AI375" s="575"/>
      <c r="AJ375" s="575"/>
      <c r="AK375" s="576"/>
      <c r="AL375" s="576"/>
      <c r="AM375" s="575"/>
      <c r="AN375" s="575"/>
      <c r="AO375" s="575"/>
      <c r="AP375" s="575"/>
      <c r="AQ375" s="575"/>
    </row>
    <row r="376" spans="1:43" ht="35.25" customHeight="1" thickTop="1" thickBot="1">
      <c r="A376" s="563">
        <v>24.1</v>
      </c>
      <c r="B376" s="564"/>
      <c r="C376" s="564"/>
      <c r="D376" s="564"/>
      <c r="E376" s="564"/>
      <c r="F376" s="594"/>
      <c r="G376" s="753"/>
      <c r="H376" s="753"/>
      <c r="I376" s="567" t="str">
        <f t="shared" si="33"/>
        <v>No hay ejecución</v>
      </c>
      <c r="J376" s="568" t="str">
        <f t="shared" si="34"/>
        <v>NA</v>
      </c>
      <c r="K376" s="595"/>
      <c r="L376" s="581"/>
      <c r="M376" s="579"/>
      <c r="N376" s="572"/>
      <c r="O376" s="582"/>
      <c r="P376" s="581"/>
      <c r="Q376" s="579"/>
      <c r="R376" s="572"/>
      <c r="S376" s="582"/>
      <c r="T376" s="583"/>
      <c r="U376" s="579"/>
      <c r="V376" s="572"/>
      <c r="W376" s="582"/>
      <c r="X376" s="575"/>
      <c r="Y376" s="607"/>
      <c r="Z376" s="607"/>
      <c r="AA376" s="567" t="str">
        <f t="shared" si="35"/>
        <v>No hay ejecución</v>
      </c>
      <c r="AB376" s="568" t="str">
        <f t="shared" si="36"/>
        <v>NA</v>
      </c>
      <c r="AC376" s="575"/>
      <c r="AD376" s="575"/>
      <c r="AE376" s="607">
        <v>0</v>
      </c>
      <c r="AF376" s="567" t="str">
        <f t="shared" si="37"/>
        <v>No hay Programación</v>
      </c>
      <c r="AG376" s="568" t="str">
        <f t="shared" si="32"/>
        <v>De acuerdo con lo programado</v>
      </c>
      <c r="AH376" s="575"/>
      <c r="AI376" s="575"/>
      <c r="AJ376" s="575"/>
      <c r="AK376" s="576"/>
      <c r="AL376" s="576"/>
      <c r="AM376" s="575"/>
      <c r="AN376" s="575"/>
      <c r="AO376" s="575"/>
      <c r="AP376" s="575"/>
      <c r="AQ376" s="575"/>
    </row>
    <row r="377" spans="1:43" ht="35.25" customHeight="1" thickTop="1" thickBot="1">
      <c r="A377" s="563">
        <v>24.1</v>
      </c>
      <c r="B377" s="564"/>
      <c r="C377" s="564"/>
      <c r="D377" s="564"/>
      <c r="E377" s="564"/>
      <c r="F377" s="594"/>
      <c r="G377" s="753"/>
      <c r="H377" s="753"/>
      <c r="I377" s="567" t="str">
        <f t="shared" si="33"/>
        <v>No hay ejecución</v>
      </c>
      <c r="J377" s="568" t="str">
        <f t="shared" si="34"/>
        <v>NA</v>
      </c>
      <c r="K377" s="595"/>
      <c r="L377" s="581"/>
      <c r="M377" s="579"/>
      <c r="N377" s="572"/>
      <c r="O377" s="582"/>
      <c r="P377" s="581"/>
      <c r="Q377" s="579"/>
      <c r="R377" s="572"/>
      <c r="S377" s="582"/>
      <c r="T377" s="583"/>
      <c r="U377" s="579"/>
      <c r="V377" s="572"/>
      <c r="W377" s="582"/>
      <c r="X377" s="575"/>
      <c r="Y377" s="607"/>
      <c r="Z377" s="607"/>
      <c r="AA377" s="567" t="str">
        <f t="shared" si="35"/>
        <v>No hay ejecución</v>
      </c>
      <c r="AB377" s="568" t="str">
        <f t="shared" si="36"/>
        <v>NA</v>
      </c>
      <c r="AC377" s="575"/>
      <c r="AD377" s="575"/>
      <c r="AE377" s="607">
        <v>0</v>
      </c>
      <c r="AF377" s="567" t="str">
        <f t="shared" si="37"/>
        <v>No hay Programación</v>
      </c>
      <c r="AG377" s="568" t="str">
        <f t="shared" si="32"/>
        <v>De acuerdo con lo programado</v>
      </c>
      <c r="AH377" s="575"/>
      <c r="AI377" s="575"/>
      <c r="AJ377" s="575"/>
      <c r="AK377" s="576"/>
      <c r="AL377" s="576"/>
      <c r="AM377" s="575"/>
      <c r="AN377" s="575"/>
      <c r="AO377" s="575"/>
      <c r="AP377" s="575"/>
      <c r="AQ377" s="575"/>
    </row>
    <row r="378" spans="1:43" ht="35.25" customHeight="1" thickTop="1" thickBot="1">
      <c r="A378" s="563">
        <v>24.1</v>
      </c>
      <c r="B378" s="564"/>
      <c r="C378" s="564"/>
      <c r="D378" s="564"/>
      <c r="E378" s="564"/>
      <c r="F378" s="594"/>
      <c r="G378" s="753"/>
      <c r="H378" s="753"/>
      <c r="I378" s="567" t="str">
        <f t="shared" si="33"/>
        <v>No hay ejecución</v>
      </c>
      <c r="J378" s="568" t="str">
        <f t="shared" si="34"/>
        <v>NA</v>
      </c>
      <c r="K378" s="595"/>
      <c r="L378" s="581"/>
      <c r="M378" s="579"/>
      <c r="N378" s="572"/>
      <c r="O378" s="582"/>
      <c r="P378" s="581"/>
      <c r="Q378" s="579"/>
      <c r="R378" s="572"/>
      <c r="S378" s="582"/>
      <c r="T378" s="583"/>
      <c r="U378" s="579"/>
      <c r="V378" s="572"/>
      <c r="W378" s="582"/>
      <c r="X378" s="575"/>
      <c r="Y378" s="607"/>
      <c r="Z378" s="607"/>
      <c r="AA378" s="567" t="str">
        <f t="shared" si="35"/>
        <v>No hay ejecución</v>
      </c>
      <c r="AB378" s="568" t="str">
        <f t="shared" si="36"/>
        <v>NA</v>
      </c>
      <c r="AC378" s="575"/>
      <c r="AD378" s="575"/>
      <c r="AE378" s="607">
        <v>0</v>
      </c>
      <c r="AF378" s="567" t="str">
        <f t="shared" si="37"/>
        <v>No hay Programación</v>
      </c>
      <c r="AG378" s="568" t="str">
        <f t="shared" si="32"/>
        <v>De acuerdo con lo programado</v>
      </c>
      <c r="AH378" s="575"/>
      <c r="AI378" s="575"/>
      <c r="AJ378" s="575"/>
      <c r="AK378" s="576"/>
      <c r="AL378" s="576"/>
      <c r="AM378" s="575"/>
      <c r="AN378" s="575"/>
      <c r="AO378" s="575"/>
      <c r="AP378" s="575"/>
      <c r="AQ378" s="575"/>
    </row>
    <row r="379" spans="1:43" ht="35.25" customHeight="1" thickTop="1" thickBot="1">
      <c r="A379" s="563">
        <v>25</v>
      </c>
      <c r="B379" s="564"/>
      <c r="C379" s="564"/>
      <c r="D379" s="564"/>
      <c r="E379" s="564"/>
      <c r="F379" s="565"/>
      <c r="G379" s="604">
        <v>0</v>
      </c>
      <c r="H379" s="604">
        <v>0</v>
      </c>
      <c r="I379" s="567" t="str">
        <f t="shared" si="33"/>
        <v>No hay Programación</v>
      </c>
      <c r="J379" s="568" t="str">
        <f t="shared" si="34"/>
        <v>De acuerdo con lo programado</v>
      </c>
      <c r="K379" s="569"/>
      <c r="L379" s="581"/>
      <c r="M379" s="579"/>
      <c r="N379" s="572"/>
      <c r="O379" s="582"/>
      <c r="P379" s="581"/>
      <c r="Q379" s="579"/>
      <c r="R379" s="572"/>
      <c r="S379" s="582"/>
      <c r="T379" s="583"/>
      <c r="U379" s="579"/>
      <c r="V379" s="572"/>
      <c r="W379" s="582"/>
      <c r="X379" s="575"/>
      <c r="Y379" s="607">
        <v>0</v>
      </c>
      <c r="Z379" s="607">
        <v>0</v>
      </c>
      <c r="AA379" s="567" t="str">
        <f t="shared" si="35"/>
        <v>No hay Programación</v>
      </c>
      <c r="AB379" s="568" t="str">
        <f t="shared" si="36"/>
        <v>De acuerdo con lo programado</v>
      </c>
      <c r="AC379" s="575"/>
      <c r="AD379" s="575"/>
      <c r="AE379" s="607">
        <v>0</v>
      </c>
      <c r="AF379" s="567" t="str">
        <f t="shared" si="37"/>
        <v>No hay Programación</v>
      </c>
      <c r="AG379" s="568" t="str">
        <f t="shared" si="32"/>
        <v>De acuerdo con lo programado</v>
      </c>
      <c r="AH379" s="575"/>
      <c r="AI379" s="575"/>
      <c r="AJ379" s="575"/>
      <c r="AK379" s="576"/>
      <c r="AL379" s="576"/>
      <c r="AM379" s="575"/>
      <c r="AN379" s="575"/>
      <c r="AO379" s="575"/>
      <c r="AP379" s="575"/>
      <c r="AQ379" s="575"/>
    </row>
    <row r="380" spans="1:43" ht="35.25" customHeight="1" thickTop="1" thickBot="1">
      <c r="A380" s="563">
        <v>25.1</v>
      </c>
      <c r="B380" s="564"/>
      <c r="C380" s="564"/>
      <c r="D380" s="564"/>
      <c r="E380" s="564"/>
      <c r="F380" s="594"/>
      <c r="G380" s="753"/>
      <c r="H380" s="753"/>
      <c r="I380" s="567" t="str">
        <f t="shared" si="33"/>
        <v>No hay ejecución</v>
      </c>
      <c r="J380" s="568" t="str">
        <f t="shared" si="34"/>
        <v>NA</v>
      </c>
      <c r="K380" s="595"/>
      <c r="L380" s="581"/>
      <c r="M380" s="579"/>
      <c r="N380" s="572"/>
      <c r="O380" s="582"/>
      <c r="P380" s="581"/>
      <c r="Q380" s="579"/>
      <c r="R380" s="572"/>
      <c r="S380" s="582"/>
      <c r="T380" s="583"/>
      <c r="U380" s="579"/>
      <c r="V380" s="572"/>
      <c r="W380" s="582"/>
      <c r="X380" s="575"/>
      <c r="Y380" s="607"/>
      <c r="Z380" s="607"/>
      <c r="AA380" s="567" t="str">
        <f t="shared" si="35"/>
        <v>No hay ejecución</v>
      </c>
      <c r="AB380" s="568" t="str">
        <f t="shared" si="36"/>
        <v>NA</v>
      </c>
      <c r="AC380" s="575"/>
      <c r="AD380" s="575"/>
      <c r="AE380" s="607">
        <v>0</v>
      </c>
      <c r="AF380" s="567" t="str">
        <f t="shared" si="37"/>
        <v>No hay Programación</v>
      </c>
      <c r="AG380" s="568" t="str">
        <f t="shared" si="32"/>
        <v>De acuerdo con lo programado</v>
      </c>
      <c r="AH380" s="575"/>
      <c r="AI380" s="575"/>
      <c r="AJ380" s="575"/>
      <c r="AK380" s="576"/>
      <c r="AL380" s="576"/>
      <c r="AM380" s="575"/>
      <c r="AN380" s="575"/>
      <c r="AO380" s="575"/>
      <c r="AP380" s="575"/>
      <c r="AQ380" s="575"/>
    </row>
    <row r="381" spans="1:43" ht="35.25" customHeight="1" thickTop="1" thickBot="1">
      <c r="A381" s="563">
        <v>25.1</v>
      </c>
      <c r="B381" s="564"/>
      <c r="C381" s="564"/>
      <c r="D381" s="564"/>
      <c r="E381" s="564"/>
      <c r="F381" s="594"/>
      <c r="G381" s="753"/>
      <c r="H381" s="753"/>
      <c r="I381" s="567" t="str">
        <f t="shared" si="33"/>
        <v>No hay ejecución</v>
      </c>
      <c r="J381" s="568" t="str">
        <f t="shared" si="34"/>
        <v>NA</v>
      </c>
      <c r="K381" s="595"/>
      <c r="L381" s="581"/>
      <c r="M381" s="579"/>
      <c r="N381" s="572"/>
      <c r="O381" s="582"/>
      <c r="P381" s="581"/>
      <c r="Q381" s="579"/>
      <c r="R381" s="572"/>
      <c r="S381" s="582"/>
      <c r="T381" s="583"/>
      <c r="U381" s="579"/>
      <c r="V381" s="572"/>
      <c r="W381" s="582"/>
      <c r="X381" s="575"/>
      <c r="Y381" s="607"/>
      <c r="Z381" s="607"/>
      <c r="AA381" s="567" t="str">
        <f t="shared" si="35"/>
        <v>No hay ejecución</v>
      </c>
      <c r="AB381" s="568" t="str">
        <f t="shared" si="36"/>
        <v>NA</v>
      </c>
      <c r="AC381" s="575"/>
      <c r="AD381" s="575"/>
      <c r="AE381" s="607">
        <v>0</v>
      </c>
      <c r="AF381" s="567" t="str">
        <f t="shared" si="37"/>
        <v>No hay Programación</v>
      </c>
      <c r="AG381" s="568" t="str">
        <f t="shared" si="32"/>
        <v>De acuerdo con lo programado</v>
      </c>
      <c r="AH381" s="575"/>
      <c r="AI381" s="575"/>
      <c r="AJ381" s="575"/>
      <c r="AK381" s="576"/>
      <c r="AL381" s="576"/>
      <c r="AM381" s="575"/>
      <c r="AN381" s="575"/>
      <c r="AO381" s="575"/>
      <c r="AP381" s="575"/>
      <c r="AQ381" s="575"/>
    </row>
    <row r="382" spans="1:43" ht="35.25" customHeight="1" thickTop="1" thickBot="1">
      <c r="A382" s="563">
        <v>25.1</v>
      </c>
      <c r="B382" s="564"/>
      <c r="C382" s="564"/>
      <c r="D382" s="564"/>
      <c r="E382" s="564"/>
      <c r="F382" s="594"/>
      <c r="G382" s="753"/>
      <c r="H382" s="753"/>
      <c r="I382" s="567" t="str">
        <f t="shared" si="33"/>
        <v>No hay ejecución</v>
      </c>
      <c r="J382" s="568" t="str">
        <f t="shared" si="34"/>
        <v>NA</v>
      </c>
      <c r="K382" s="595"/>
      <c r="L382" s="581"/>
      <c r="M382" s="579"/>
      <c r="N382" s="572"/>
      <c r="O382" s="582"/>
      <c r="P382" s="581"/>
      <c r="Q382" s="579"/>
      <c r="R382" s="572"/>
      <c r="S382" s="582"/>
      <c r="T382" s="583"/>
      <c r="U382" s="579"/>
      <c r="V382" s="572"/>
      <c r="W382" s="582"/>
      <c r="X382" s="575"/>
      <c r="Y382" s="607"/>
      <c r="Z382" s="607"/>
      <c r="AA382" s="567" t="str">
        <f t="shared" si="35"/>
        <v>No hay ejecución</v>
      </c>
      <c r="AB382" s="568" t="str">
        <f t="shared" si="36"/>
        <v>NA</v>
      </c>
      <c r="AC382" s="575"/>
      <c r="AD382" s="575"/>
      <c r="AE382" s="607">
        <v>0</v>
      </c>
      <c r="AF382" s="567" t="str">
        <f t="shared" si="37"/>
        <v>No hay Programación</v>
      </c>
      <c r="AG382" s="568" t="str">
        <f t="shared" si="32"/>
        <v>De acuerdo con lo programado</v>
      </c>
      <c r="AH382" s="575"/>
      <c r="AI382" s="575"/>
      <c r="AJ382" s="575"/>
      <c r="AK382" s="576"/>
      <c r="AL382" s="576"/>
      <c r="AM382" s="575"/>
      <c r="AN382" s="575"/>
      <c r="AO382" s="575"/>
      <c r="AP382" s="575"/>
      <c r="AQ382" s="575"/>
    </row>
    <row r="383" spans="1:43" ht="35.25" customHeight="1" thickTop="1" thickBot="1">
      <c r="A383" s="563">
        <v>25.1</v>
      </c>
      <c r="B383" s="564"/>
      <c r="C383" s="564"/>
      <c r="D383" s="564"/>
      <c r="E383" s="564"/>
      <c r="F383" s="594"/>
      <c r="G383" s="753"/>
      <c r="H383" s="753"/>
      <c r="I383" s="567" t="str">
        <f t="shared" si="33"/>
        <v>No hay ejecución</v>
      </c>
      <c r="J383" s="568" t="str">
        <f t="shared" si="34"/>
        <v>NA</v>
      </c>
      <c r="K383" s="595"/>
      <c r="L383" s="581"/>
      <c r="M383" s="579"/>
      <c r="N383" s="572"/>
      <c r="O383" s="582"/>
      <c r="P383" s="581"/>
      <c r="Q383" s="579"/>
      <c r="R383" s="572"/>
      <c r="S383" s="582"/>
      <c r="T383" s="583"/>
      <c r="U383" s="579"/>
      <c r="V383" s="572"/>
      <c r="W383" s="582"/>
      <c r="X383" s="575"/>
      <c r="Y383" s="607"/>
      <c r="Z383" s="607"/>
      <c r="AA383" s="567" t="str">
        <f t="shared" si="35"/>
        <v>No hay ejecución</v>
      </c>
      <c r="AB383" s="568" t="str">
        <f t="shared" si="36"/>
        <v>NA</v>
      </c>
      <c r="AC383" s="575"/>
      <c r="AD383" s="575"/>
      <c r="AE383" s="607">
        <v>0</v>
      </c>
      <c r="AF383" s="567" t="str">
        <f t="shared" si="37"/>
        <v>No hay Programación</v>
      </c>
      <c r="AG383" s="568" t="str">
        <f t="shared" si="32"/>
        <v>De acuerdo con lo programado</v>
      </c>
      <c r="AH383" s="575"/>
      <c r="AI383" s="575"/>
      <c r="AJ383" s="575"/>
      <c r="AK383" s="576"/>
      <c r="AL383" s="576"/>
      <c r="AM383" s="575"/>
      <c r="AN383" s="575"/>
      <c r="AO383" s="575"/>
      <c r="AP383" s="575"/>
      <c r="AQ383" s="575"/>
    </row>
    <row r="384" spans="1:43" ht="35.25" customHeight="1" thickTop="1" thickBot="1">
      <c r="A384" s="563">
        <v>25.1</v>
      </c>
      <c r="B384" s="564"/>
      <c r="C384" s="564"/>
      <c r="D384" s="564"/>
      <c r="E384" s="564"/>
      <c r="F384" s="594"/>
      <c r="G384" s="753"/>
      <c r="H384" s="753"/>
      <c r="I384" s="567" t="str">
        <f t="shared" si="33"/>
        <v>No hay ejecución</v>
      </c>
      <c r="J384" s="568" t="str">
        <f t="shared" si="34"/>
        <v>NA</v>
      </c>
      <c r="K384" s="595"/>
      <c r="L384" s="581"/>
      <c r="M384" s="579"/>
      <c r="N384" s="572"/>
      <c r="O384" s="582"/>
      <c r="P384" s="581"/>
      <c r="Q384" s="579"/>
      <c r="R384" s="572"/>
      <c r="S384" s="582"/>
      <c r="T384" s="583"/>
      <c r="U384" s="579"/>
      <c r="V384" s="572"/>
      <c r="W384" s="582"/>
      <c r="X384" s="575"/>
      <c r="Y384" s="607"/>
      <c r="Z384" s="607"/>
      <c r="AA384" s="567" t="str">
        <f t="shared" si="35"/>
        <v>No hay ejecución</v>
      </c>
      <c r="AB384" s="568" t="str">
        <f t="shared" si="36"/>
        <v>NA</v>
      </c>
      <c r="AC384" s="575"/>
      <c r="AD384" s="575"/>
      <c r="AE384" s="607">
        <v>0</v>
      </c>
      <c r="AF384" s="567" t="str">
        <f t="shared" si="37"/>
        <v>No hay Programación</v>
      </c>
      <c r="AG384" s="568" t="str">
        <f t="shared" si="32"/>
        <v>De acuerdo con lo programado</v>
      </c>
      <c r="AH384" s="575"/>
      <c r="AI384" s="575"/>
      <c r="AJ384" s="575"/>
      <c r="AK384" s="576"/>
      <c r="AL384" s="576"/>
      <c r="AM384" s="575"/>
      <c r="AN384" s="575"/>
      <c r="AO384" s="575"/>
      <c r="AP384" s="575"/>
      <c r="AQ384" s="575"/>
    </row>
    <row r="385" spans="1:43" ht="35.25" customHeight="1" thickTop="1" thickBot="1">
      <c r="A385" s="563">
        <v>25.2</v>
      </c>
      <c r="B385" s="564"/>
      <c r="C385" s="564"/>
      <c r="D385" s="564"/>
      <c r="E385" s="564"/>
      <c r="F385" s="594"/>
      <c r="G385" s="753">
        <v>0</v>
      </c>
      <c r="H385" s="753">
        <v>0</v>
      </c>
      <c r="I385" s="567" t="str">
        <f t="shared" si="33"/>
        <v>No hay Programación</v>
      </c>
      <c r="J385" s="568" t="str">
        <f t="shared" si="34"/>
        <v>De acuerdo con lo programado</v>
      </c>
      <c r="K385" s="595"/>
      <c r="L385" s="581"/>
      <c r="M385" s="579"/>
      <c r="N385" s="572"/>
      <c r="O385" s="582"/>
      <c r="P385" s="581"/>
      <c r="Q385" s="579"/>
      <c r="R385" s="572"/>
      <c r="S385" s="582"/>
      <c r="T385" s="583"/>
      <c r="U385" s="579"/>
      <c r="V385" s="572"/>
      <c r="W385" s="582"/>
      <c r="X385" s="575"/>
      <c r="Y385" s="607">
        <v>0</v>
      </c>
      <c r="Z385" s="607">
        <v>0</v>
      </c>
      <c r="AA385" s="567" t="str">
        <f t="shared" si="35"/>
        <v>No hay Programación</v>
      </c>
      <c r="AB385" s="568" t="str">
        <f t="shared" si="36"/>
        <v>De acuerdo con lo programado</v>
      </c>
      <c r="AC385" s="575"/>
      <c r="AD385" s="575"/>
      <c r="AE385" s="607">
        <v>0</v>
      </c>
      <c r="AF385" s="567" t="str">
        <f t="shared" si="37"/>
        <v>No hay Programación</v>
      </c>
      <c r="AG385" s="568" t="str">
        <f t="shared" si="32"/>
        <v>De acuerdo con lo programado</v>
      </c>
      <c r="AH385" s="575"/>
      <c r="AI385" s="575"/>
      <c r="AJ385" s="575"/>
      <c r="AK385" s="576"/>
      <c r="AL385" s="576"/>
      <c r="AM385" s="575"/>
      <c r="AN385" s="575"/>
      <c r="AO385" s="575"/>
      <c r="AP385" s="575"/>
      <c r="AQ385" s="575"/>
    </row>
    <row r="386" spans="1:43" ht="35.25" customHeight="1" thickTop="1" thickBot="1">
      <c r="A386" s="563">
        <v>25.3</v>
      </c>
      <c r="B386" s="564"/>
      <c r="C386" s="564"/>
      <c r="D386" s="564"/>
      <c r="E386" s="564"/>
      <c r="F386" s="594"/>
      <c r="G386" s="753">
        <v>0</v>
      </c>
      <c r="H386" s="753">
        <v>0</v>
      </c>
      <c r="I386" s="567" t="str">
        <f t="shared" si="33"/>
        <v>No hay Programación</v>
      </c>
      <c r="J386" s="568" t="str">
        <f t="shared" si="34"/>
        <v>De acuerdo con lo programado</v>
      </c>
      <c r="K386" s="595"/>
      <c r="L386" s="581"/>
      <c r="M386" s="579"/>
      <c r="N386" s="572"/>
      <c r="O386" s="582"/>
      <c r="P386" s="581"/>
      <c r="Q386" s="579"/>
      <c r="R386" s="572"/>
      <c r="S386" s="582"/>
      <c r="T386" s="583"/>
      <c r="U386" s="579"/>
      <c r="V386" s="572"/>
      <c r="W386" s="582"/>
      <c r="X386" s="575"/>
      <c r="Y386" s="607">
        <v>0</v>
      </c>
      <c r="Z386" s="607">
        <v>0</v>
      </c>
      <c r="AA386" s="567" t="str">
        <f t="shared" si="35"/>
        <v>No hay Programación</v>
      </c>
      <c r="AB386" s="568" t="str">
        <f t="shared" si="36"/>
        <v>De acuerdo con lo programado</v>
      </c>
      <c r="AC386" s="575"/>
      <c r="AD386" s="575"/>
      <c r="AE386" s="607">
        <v>0</v>
      </c>
      <c r="AF386" s="567" t="str">
        <f t="shared" si="37"/>
        <v>No hay Programación</v>
      </c>
      <c r="AG386" s="568" t="str">
        <f t="shared" si="32"/>
        <v>De acuerdo con lo programado</v>
      </c>
      <c r="AH386" s="575"/>
      <c r="AI386" s="575"/>
      <c r="AJ386" s="575"/>
      <c r="AK386" s="576"/>
      <c r="AL386" s="576"/>
      <c r="AM386" s="575"/>
      <c r="AN386" s="575"/>
      <c r="AO386" s="575"/>
      <c r="AP386" s="575"/>
      <c r="AQ386" s="575"/>
    </row>
    <row r="387" spans="1:43" ht="35.25" customHeight="1" thickTop="1" thickBot="1">
      <c r="A387" s="563">
        <v>25.3</v>
      </c>
      <c r="B387" s="564"/>
      <c r="C387" s="564"/>
      <c r="D387" s="564"/>
      <c r="E387" s="564"/>
      <c r="F387" s="594"/>
      <c r="G387" s="753"/>
      <c r="H387" s="753"/>
      <c r="I387" s="567" t="str">
        <f t="shared" si="33"/>
        <v>No hay ejecución</v>
      </c>
      <c r="J387" s="568" t="str">
        <f t="shared" si="34"/>
        <v>NA</v>
      </c>
      <c r="K387" s="595"/>
      <c r="L387" s="581"/>
      <c r="M387" s="579"/>
      <c r="N387" s="572"/>
      <c r="O387" s="582"/>
      <c r="P387" s="581"/>
      <c r="Q387" s="579"/>
      <c r="R387" s="572"/>
      <c r="S387" s="582"/>
      <c r="T387" s="583"/>
      <c r="U387" s="579"/>
      <c r="V387" s="572"/>
      <c r="W387" s="582"/>
      <c r="X387" s="575"/>
      <c r="Y387" s="607"/>
      <c r="Z387" s="607"/>
      <c r="AA387" s="567" t="str">
        <f t="shared" si="35"/>
        <v>No hay ejecución</v>
      </c>
      <c r="AB387" s="568" t="str">
        <f t="shared" si="36"/>
        <v>NA</v>
      </c>
      <c r="AC387" s="575"/>
      <c r="AD387" s="575"/>
      <c r="AE387" s="607">
        <v>0</v>
      </c>
      <c r="AF387" s="567" t="str">
        <f t="shared" si="37"/>
        <v>No hay Programación</v>
      </c>
      <c r="AG387" s="568" t="str">
        <f t="shared" si="32"/>
        <v>De acuerdo con lo programado</v>
      </c>
      <c r="AH387" s="575"/>
      <c r="AI387" s="575"/>
      <c r="AJ387" s="575"/>
      <c r="AK387" s="576"/>
      <c r="AL387" s="576"/>
      <c r="AM387" s="575"/>
      <c r="AN387" s="575"/>
      <c r="AO387" s="575"/>
      <c r="AP387" s="575"/>
      <c r="AQ387" s="575"/>
    </row>
    <row r="388" spans="1:43" ht="35.25" customHeight="1" thickTop="1" thickBot="1">
      <c r="A388" s="563">
        <v>25.3</v>
      </c>
      <c r="B388" s="564"/>
      <c r="C388" s="564"/>
      <c r="D388" s="564"/>
      <c r="E388" s="564"/>
      <c r="F388" s="594"/>
      <c r="G388" s="753"/>
      <c r="H388" s="753"/>
      <c r="I388" s="567" t="str">
        <f t="shared" si="33"/>
        <v>No hay ejecución</v>
      </c>
      <c r="J388" s="568" t="str">
        <f t="shared" si="34"/>
        <v>NA</v>
      </c>
      <c r="K388" s="595"/>
      <c r="L388" s="581"/>
      <c r="M388" s="579"/>
      <c r="N388" s="572"/>
      <c r="O388" s="582"/>
      <c r="P388" s="581"/>
      <c r="Q388" s="579"/>
      <c r="R388" s="572"/>
      <c r="S388" s="582"/>
      <c r="T388" s="583"/>
      <c r="U388" s="579"/>
      <c r="V388" s="572"/>
      <c r="W388" s="582"/>
      <c r="X388" s="575"/>
      <c r="Y388" s="607"/>
      <c r="Z388" s="607"/>
      <c r="AA388" s="567" t="str">
        <f t="shared" si="35"/>
        <v>No hay ejecución</v>
      </c>
      <c r="AB388" s="568" t="str">
        <f t="shared" si="36"/>
        <v>NA</v>
      </c>
      <c r="AC388" s="575"/>
      <c r="AD388" s="575"/>
      <c r="AE388" s="607">
        <v>0</v>
      </c>
      <c r="AF388" s="567" t="str">
        <f t="shared" si="37"/>
        <v>No hay Programación</v>
      </c>
      <c r="AG388" s="568" t="str">
        <f t="shared" si="32"/>
        <v>De acuerdo con lo programado</v>
      </c>
      <c r="AH388" s="575"/>
      <c r="AI388" s="575"/>
      <c r="AJ388" s="575"/>
      <c r="AK388" s="576"/>
      <c r="AL388" s="576"/>
      <c r="AM388" s="575"/>
      <c r="AN388" s="575"/>
      <c r="AO388" s="575"/>
      <c r="AP388" s="575"/>
      <c r="AQ388" s="575"/>
    </row>
    <row r="389" spans="1:43" ht="35.25" customHeight="1" thickTop="1" thickBot="1">
      <c r="A389" s="563">
        <v>26</v>
      </c>
      <c r="B389" s="564"/>
      <c r="C389" s="564"/>
      <c r="D389" s="564"/>
      <c r="E389" s="564"/>
      <c r="F389" s="596"/>
      <c r="G389" s="754"/>
      <c r="H389" s="754"/>
      <c r="I389" s="567" t="str">
        <f t="shared" si="33"/>
        <v>No hay ejecución</v>
      </c>
      <c r="J389" s="568" t="str">
        <f t="shared" si="34"/>
        <v>NA</v>
      </c>
      <c r="K389" s="631"/>
      <c r="L389" s="575"/>
      <c r="M389" s="575"/>
      <c r="N389" s="575"/>
      <c r="O389" s="575"/>
      <c r="P389" s="575"/>
      <c r="Q389" s="575"/>
      <c r="R389" s="575"/>
      <c r="S389" s="575"/>
      <c r="T389" s="575"/>
      <c r="U389" s="575"/>
      <c r="V389" s="575"/>
      <c r="W389" s="575"/>
      <c r="X389" s="575"/>
      <c r="Y389" s="607"/>
      <c r="Z389" s="607"/>
      <c r="AA389" s="567" t="str">
        <f t="shared" si="35"/>
        <v>No hay ejecución</v>
      </c>
      <c r="AB389" s="568" t="str">
        <f t="shared" si="36"/>
        <v>NA</v>
      </c>
      <c r="AC389" s="575"/>
      <c r="AD389" s="575"/>
      <c r="AE389" s="607">
        <v>0</v>
      </c>
      <c r="AF389" s="567" t="str">
        <f t="shared" si="37"/>
        <v>No hay Programación</v>
      </c>
      <c r="AG389" s="568" t="str">
        <f t="shared" si="32"/>
        <v>De acuerdo con lo programado</v>
      </c>
      <c r="AH389" s="575"/>
      <c r="AI389" s="575"/>
      <c r="AJ389" s="575"/>
      <c r="AK389" s="576"/>
      <c r="AL389" s="576"/>
      <c r="AM389" s="575"/>
      <c r="AN389" s="575"/>
      <c r="AO389" s="575"/>
      <c r="AP389" s="575"/>
      <c r="AQ389" s="575"/>
    </row>
    <row r="390" spans="1:43" ht="35.25" customHeight="1" thickTop="1" thickBot="1">
      <c r="A390" s="563">
        <v>26.1</v>
      </c>
      <c r="B390" s="564"/>
      <c r="C390" s="564"/>
      <c r="D390" s="564"/>
      <c r="E390" s="564"/>
      <c r="F390" s="599"/>
      <c r="G390" s="755">
        <v>0</v>
      </c>
      <c r="H390" s="755">
        <v>0</v>
      </c>
      <c r="I390" s="567" t="str">
        <f t="shared" si="33"/>
        <v>No hay Programación</v>
      </c>
      <c r="J390" s="568" t="str">
        <f t="shared" si="34"/>
        <v>De acuerdo con lo programado</v>
      </c>
      <c r="K390" s="632"/>
      <c r="L390" s="575"/>
      <c r="M390" s="575"/>
      <c r="N390" s="575"/>
      <c r="O390" s="575"/>
      <c r="P390" s="575"/>
      <c r="Q390" s="575"/>
      <c r="R390" s="575"/>
      <c r="S390" s="575"/>
      <c r="T390" s="575"/>
      <c r="U390" s="575"/>
      <c r="V390" s="575"/>
      <c r="W390" s="575"/>
      <c r="X390" s="575"/>
      <c r="Y390" s="607">
        <v>0</v>
      </c>
      <c r="Z390" s="607">
        <v>0</v>
      </c>
      <c r="AA390" s="567" t="str">
        <f t="shared" si="35"/>
        <v>No hay Programación</v>
      </c>
      <c r="AB390" s="568" t="str">
        <f t="shared" si="36"/>
        <v>De acuerdo con lo programado</v>
      </c>
      <c r="AC390" s="575"/>
      <c r="AD390" s="575"/>
      <c r="AE390" s="607"/>
      <c r="AF390" s="567" t="str">
        <f t="shared" si="37"/>
        <v>No hay ejecución</v>
      </c>
      <c r="AG390" s="568" t="str">
        <f t="shared" si="32"/>
        <v>NA</v>
      </c>
      <c r="AH390" s="575"/>
      <c r="AI390" s="575"/>
      <c r="AJ390" s="575"/>
      <c r="AK390" s="576"/>
      <c r="AL390" s="576"/>
      <c r="AM390" s="575"/>
      <c r="AN390" s="575"/>
      <c r="AO390" s="575"/>
      <c r="AP390" s="575"/>
      <c r="AQ390" s="575"/>
    </row>
    <row r="391" spans="1:43" ht="35.25" customHeight="1" thickTop="1" thickBot="1">
      <c r="A391" s="563">
        <v>26.2</v>
      </c>
      <c r="B391" s="564"/>
      <c r="C391" s="564"/>
      <c r="D391" s="564"/>
      <c r="E391" s="564"/>
      <c r="F391" s="599"/>
      <c r="G391" s="755">
        <v>0</v>
      </c>
      <c r="H391" s="755">
        <v>0</v>
      </c>
      <c r="I391" s="567" t="str">
        <f t="shared" si="33"/>
        <v>No hay Programación</v>
      </c>
      <c r="J391" s="568" t="str">
        <f t="shared" si="34"/>
        <v>De acuerdo con lo programado</v>
      </c>
      <c r="K391" s="632"/>
      <c r="L391" s="575"/>
      <c r="M391" s="575"/>
      <c r="N391" s="575"/>
      <c r="O391" s="575"/>
      <c r="P391" s="575"/>
      <c r="Q391" s="575"/>
      <c r="R391" s="575"/>
      <c r="S391" s="575"/>
      <c r="T391" s="575"/>
      <c r="U391" s="575"/>
      <c r="V391" s="575"/>
      <c r="W391" s="575"/>
      <c r="X391" s="575"/>
      <c r="Y391" s="607">
        <v>0</v>
      </c>
      <c r="Z391" s="607">
        <v>0</v>
      </c>
      <c r="AA391" s="567" t="str">
        <f t="shared" si="35"/>
        <v>No hay Programación</v>
      </c>
      <c r="AB391" s="568" t="str">
        <f t="shared" si="36"/>
        <v>De acuerdo con lo programado</v>
      </c>
      <c r="AC391" s="575"/>
      <c r="AD391" s="575"/>
      <c r="AE391" s="607"/>
      <c r="AF391" s="567" t="str">
        <f t="shared" si="37"/>
        <v>No hay ejecución</v>
      </c>
      <c r="AG391" s="568" t="str">
        <f t="shared" si="32"/>
        <v>NA</v>
      </c>
      <c r="AH391" s="575"/>
      <c r="AI391" s="575"/>
      <c r="AJ391" s="575"/>
      <c r="AK391" s="576"/>
      <c r="AL391" s="576"/>
      <c r="AM391" s="575"/>
      <c r="AN391" s="575"/>
      <c r="AO391" s="575"/>
      <c r="AP391" s="575"/>
      <c r="AQ391" s="575"/>
    </row>
    <row r="392" spans="1:43" ht="35.25" customHeight="1" thickTop="1" thickBot="1">
      <c r="A392" s="563">
        <v>26.3</v>
      </c>
      <c r="B392" s="564"/>
      <c r="C392" s="564"/>
      <c r="D392" s="564"/>
      <c r="E392" s="564"/>
      <c r="F392" s="599"/>
      <c r="G392" s="755">
        <v>1</v>
      </c>
      <c r="H392" s="755">
        <v>0</v>
      </c>
      <c r="I392" s="567">
        <f t="shared" si="33"/>
        <v>0</v>
      </c>
      <c r="J392" s="568" t="str">
        <f t="shared" si="34"/>
        <v>En riesgo cumplimiento</v>
      </c>
      <c r="K392" s="632"/>
      <c r="L392" s="575"/>
      <c r="M392" s="575"/>
      <c r="N392" s="575"/>
      <c r="O392" s="575"/>
      <c r="P392" s="575"/>
      <c r="Q392" s="575"/>
      <c r="R392" s="575"/>
      <c r="S392" s="575"/>
      <c r="T392" s="575"/>
      <c r="U392" s="575"/>
      <c r="V392" s="575"/>
      <c r="W392" s="575"/>
      <c r="X392" s="575"/>
      <c r="Y392" s="607">
        <v>0</v>
      </c>
      <c r="Z392" s="607">
        <v>0</v>
      </c>
      <c r="AA392" s="567" t="str">
        <f t="shared" si="35"/>
        <v>No hay Programación</v>
      </c>
      <c r="AB392" s="568" t="str">
        <f t="shared" si="36"/>
        <v>De acuerdo con lo programado</v>
      </c>
      <c r="AC392" s="575"/>
      <c r="AD392" s="575"/>
      <c r="AE392" s="607"/>
      <c r="AF392" s="567" t="str">
        <f t="shared" si="37"/>
        <v>No hay ejecución</v>
      </c>
      <c r="AG392" s="568" t="str">
        <f t="shared" si="32"/>
        <v>NA</v>
      </c>
      <c r="AH392" s="575"/>
      <c r="AI392" s="575"/>
      <c r="AJ392" s="575"/>
      <c r="AK392" s="576"/>
      <c r="AL392" s="576"/>
      <c r="AM392" s="575"/>
      <c r="AN392" s="575"/>
      <c r="AO392" s="575"/>
      <c r="AP392" s="575"/>
      <c r="AQ392" s="575"/>
    </row>
    <row r="393" spans="1:43" ht="35.25" customHeight="1" thickTop="1" thickBot="1">
      <c r="A393" s="563">
        <v>26.4</v>
      </c>
      <c r="B393" s="564"/>
      <c r="C393" s="564"/>
      <c r="D393" s="564"/>
      <c r="E393" s="564"/>
      <c r="F393" s="599"/>
      <c r="G393" s="755">
        <v>0</v>
      </c>
      <c r="H393" s="755">
        <v>0</v>
      </c>
      <c r="I393" s="567" t="str">
        <f t="shared" si="33"/>
        <v>No hay Programación</v>
      </c>
      <c r="J393" s="568" t="str">
        <f t="shared" si="34"/>
        <v>De acuerdo con lo programado</v>
      </c>
      <c r="K393" s="632"/>
      <c r="L393" s="575"/>
      <c r="M393" s="575"/>
      <c r="N393" s="575"/>
      <c r="O393" s="575"/>
      <c r="P393" s="575"/>
      <c r="Q393" s="575"/>
      <c r="R393" s="575"/>
      <c r="S393" s="575"/>
      <c r="T393" s="575"/>
      <c r="U393" s="575"/>
      <c r="V393" s="575"/>
      <c r="W393" s="575"/>
      <c r="X393" s="575"/>
      <c r="Y393" s="607">
        <v>0</v>
      </c>
      <c r="Z393" s="607">
        <v>0</v>
      </c>
      <c r="AA393" s="567" t="str">
        <f t="shared" si="35"/>
        <v>No hay Programación</v>
      </c>
      <c r="AB393" s="568" t="str">
        <f t="shared" si="36"/>
        <v>De acuerdo con lo programado</v>
      </c>
      <c r="AC393" s="575"/>
      <c r="AD393" s="575"/>
      <c r="AE393" s="607"/>
      <c r="AF393" s="567" t="str">
        <f t="shared" si="37"/>
        <v>No hay ejecución</v>
      </c>
      <c r="AG393" s="568" t="str">
        <f t="shared" si="32"/>
        <v>NA</v>
      </c>
      <c r="AH393" s="575"/>
      <c r="AI393" s="575"/>
      <c r="AJ393" s="575"/>
      <c r="AK393" s="576"/>
      <c r="AL393" s="576"/>
      <c r="AM393" s="575"/>
      <c r="AN393" s="575"/>
      <c r="AO393" s="575"/>
      <c r="AP393" s="575"/>
      <c r="AQ393" s="575"/>
    </row>
    <row r="394" spans="1:43" ht="35.25" customHeight="1" thickTop="1" thickBot="1">
      <c r="A394" s="563">
        <v>26.5</v>
      </c>
      <c r="B394" s="564"/>
      <c r="C394" s="564"/>
      <c r="D394" s="564"/>
      <c r="E394" s="564"/>
      <c r="F394" s="599"/>
      <c r="G394" s="755">
        <v>1</v>
      </c>
      <c r="H394" s="755">
        <v>0</v>
      </c>
      <c r="I394" s="567">
        <f t="shared" si="33"/>
        <v>0</v>
      </c>
      <c r="J394" s="568" t="str">
        <f t="shared" si="34"/>
        <v>En riesgo cumplimiento</v>
      </c>
      <c r="K394" s="632"/>
      <c r="L394" s="575"/>
      <c r="M394" s="575"/>
      <c r="N394" s="575"/>
      <c r="O394" s="575"/>
      <c r="P394" s="575"/>
      <c r="Q394" s="575"/>
      <c r="R394" s="575"/>
      <c r="S394" s="575"/>
      <c r="T394" s="575"/>
      <c r="U394" s="575"/>
      <c r="V394" s="575"/>
      <c r="W394" s="575"/>
      <c r="X394" s="575"/>
      <c r="Y394" s="607">
        <v>0</v>
      </c>
      <c r="Z394" s="607">
        <v>0</v>
      </c>
      <c r="AA394" s="567" t="str">
        <f t="shared" si="35"/>
        <v>No hay Programación</v>
      </c>
      <c r="AB394" s="568" t="str">
        <f t="shared" si="36"/>
        <v>De acuerdo con lo programado</v>
      </c>
      <c r="AC394" s="575"/>
      <c r="AD394" s="575"/>
      <c r="AE394" s="607"/>
      <c r="AF394" s="567" t="str">
        <f t="shared" si="37"/>
        <v>No hay ejecución</v>
      </c>
      <c r="AG394" s="568" t="str">
        <f t="shared" si="32"/>
        <v>NA</v>
      </c>
      <c r="AH394" s="575"/>
      <c r="AI394" s="575"/>
      <c r="AJ394" s="575"/>
      <c r="AK394" s="576"/>
      <c r="AL394" s="576"/>
      <c r="AM394" s="575"/>
      <c r="AN394" s="575"/>
      <c r="AO394" s="575"/>
      <c r="AP394" s="575"/>
      <c r="AQ394" s="575"/>
    </row>
    <row r="395" spans="1:43" ht="35.25" customHeight="1" thickTop="1" thickBot="1">
      <c r="A395" s="563">
        <v>26.6</v>
      </c>
      <c r="B395" s="564"/>
      <c r="C395" s="564"/>
      <c r="D395" s="564"/>
      <c r="E395" s="564"/>
      <c r="F395" s="599"/>
      <c r="G395" s="755"/>
      <c r="H395" s="755"/>
      <c r="I395" s="567" t="str">
        <f t="shared" si="33"/>
        <v>No hay ejecución</v>
      </c>
      <c r="J395" s="568" t="str">
        <f t="shared" si="34"/>
        <v>NA</v>
      </c>
      <c r="K395" s="632"/>
      <c r="L395" s="575"/>
      <c r="M395" s="575"/>
      <c r="N395" s="575"/>
      <c r="O395" s="575"/>
      <c r="P395" s="575"/>
      <c r="Q395" s="575"/>
      <c r="R395" s="575"/>
      <c r="S395" s="575"/>
      <c r="T395" s="575"/>
      <c r="U395" s="575"/>
      <c r="V395" s="575"/>
      <c r="W395" s="575"/>
      <c r="X395" s="575"/>
      <c r="Y395" s="607"/>
      <c r="Z395" s="607"/>
      <c r="AA395" s="567" t="str">
        <f t="shared" si="35"/>
        <v>No hay ejecución</v>
      </c>
      <c r="AB395" s="568" t="str">
        <f t="shared" si="36"/>
        <v>NA</v>
      </c>
      <c r="AC395" s="575"/>
      <c r="AD395" s="575"/>
      <c r="AE395" s="607"/>
      <c r="AF395" s="567" t="str">
        <f t="shared" si="37"/>
        <v>No hay ejecución</v>
      </c>
      <c r="AG395" s="568" t="str">
        <f t="shared" si="32"/>
        <v>NA</v>
      </c>
      <c r="AH395" s="575"/>
      <c r="AI395" s="575"/>
      <c r="AJ395" s="575"/>
      <c r="AK395" s="576"/>
      <c r="AL395" s="576"/>
      <c r="AM395" s="575"/>
      <c r="AN395" s="575"/>
      <c r="AO395" s="575"/>
      <c r="AP395" s="575"/>
      <c r="AQ395" s="575"/>
    </row>
    <row r="396" spans="1:43" ht="35.25" customHeight="1" thickTop="1" thickBot="1">
      <c r="A396" s="563">
        <v>26.7</v>
      </c>
      <c r="B396" s="564"/>
      <c r="C396" s="564"/>
      <c r="D396" s="564"/>
      <c r="E396" s="564"/>
      <c r="F396" s="599"/>
      <c r="G396" s="755">
        <v>1</v>
      </c>
      <c r="H396" s="755">
        <v>1</v>
      </c>
      <c r="I396" s="567">
        <f t="shared" si="33"/>
        <v>1</v>
      </c>
      <c r="J396" s="568" t="str">
        <f t="shared" si="34"/>
        <v>De acuerdo con lo programado</v>
      </c>
      <c r="K396" s="632"/>
      <c r="L396" s="575"/>
      <c r="M396" s="575"/>
      <c r="N396" s="575"/>
      <c r="O396" s="575"/>
      <c r="P396" s="575"/>
      <c r="Q396" s="575"/>
      <c r="R396" s="575"/>
      <c r="S396" s="575"/>
      <c r="T396" s="575"/>
      <c r="U396" s="575"/>
      <c r="V396" s="575"/>
      <c r="W396" s="575"/>
      <c r="X396" s="575"/>
      <c r="Y396" s="607">
        <v>0</v>
      </c>
      <c r="Z396" s="607">
        <v>0</v>
      </c>
      <c r="AA396" s="567" t="str">
        <f t="shared" si="35"/>
        <v>No hay Programación</v>
      </c>
      <c r="AB396" s="568" t="str">
        <f t="shared" si="36"/>
        <v>De acuerdo con lo programado</v>
      </c>
      <c r="AC396" s="575"/>
      <c r="AD396" s="575"/>
      <c r="AE396" s="607"/>
      <c r="AF396" s="567" t="str">
        <f t="shared" si="37"/>
        <v>No hay ejecución</v>
      </c>
      <c r="AG396" s="568" t="str">
        <f t="shared" si="32"/>
        <v>NA</v>
      </c>
      <c r="AH396" s="575"/>
      <c r="AI396" s="575"/>
      <c r="AJ396" s="575"/>
      <c r="AK396" s="576"/>
      <c r="AL396" s="576"/>
      <c r="AM396" s="575"/>
      <c r="AN396" s="575"/>
      <c r="AO396" s="575"/>
      <c r="AP396" s="575"/>
      <c r="AQ396" s="575"/>
    </row>
    <row r="397" spans="1:43" ht="35.25" customHeight="1" thickTop="1" thickBot="1">
      <c r="A397" s="563">
        <v>26.8</v>
      </c>
      <c r="B397" s="564"/>
      <c r="C397" s="564"/>
      <c r="D397" s="564"/>
      <c r="E397" s="564"/>
      <c r="F397" s="599"/>
      <c r="G397" s="755">
        <v>1</v>
      </c>
      <c r="H397" s="755">
        <v>0</v>
      </c>
      <c r="I397" s="567">
        <f t="shared" si="33"/>
        <v>0</v>
      </c>
      <c r="J397" s="568" t="str">
        <f t="shared" si="34"/>
        <v>En riesgo cumplimiento</v>
      </c>
      <c r="K397" s="632"/>
      <c r="L397" s="575"/>
      <c r="M397" s="575"/>
      <c r="N397" s="575"/>
      <c r="O397" s="575"/>
      <c r="P397" s="575"/>
      <c r="Q397" s="575"/>
      <c r="R397" s="575"/>
      <c r="S397" s="575"/>
      <c r="T397" s="575"/>
      <c r="U397" s="575"/>
      <c r="V397" s="575"/>
      <c r="W397" s="575"/>
      <c r="X397" s="575"/>
      <c r="Y397" s="607">
        <v>0</v>
      </c>
      <c r="Z397" s="607">
        <v>0</v>
      </c>
      <c r="AA397" s="567" t="str">
        <f t="shared" si="35"/>
        <v>No hay Programación</v>
      </c>
      <c r="AB397" s="568" t="str">
        <f t="shared" si="36"/>
        <v>De acuerdo con lo programado</v>
      </c>
      <c r="AC397" s="575"/>
      <c r="AD397" s="575"/>
      <c r="AE397" s="607"/>
      <c r="AF397" s="567" t="str">
        <f t="shared" si="37"/>
        <v>No hay ejecución</v>
      </c>
      <c r="AG397" s="568" t="str">
        <f t="shared" ref="AG397:AG410" si="38">IF(AF397="No hay ejecución","NA",IF(AF397&gt;=90%,"De acuerdo con lo programado",IF(AF397&gt;=51%,"Atraso Leve",IF(AF397&lt;=50%,"En riesgo cumplimiento"))))</f>
        <v>NA</v>
      </c>
      <c r="AH397" s="575"/>
      <c r="AI397" s="575"/>
      <c r="AJ397" s="575"/>
      <c r="AK397" s="576"/>
      <c r="AL397" s="576"/>
      <c r="AM397" s="575"/>
      <c r="AN397" s="575"/>
      <c r="AO397" s="575"/>
      <c r="AP397" s="575"/>
      <c r="AQ397" s="575"/>
    </row>
    <row r="398" spans="1:43" ht="35.25" customHeight="1" thickTop="1" thickBot="1">
      <c r="A398" s="563">
        <v>26.9</v>
      </c>
      <c r="B398" s="564"/>
      <c r="C398" s="564"/>
      <c r="D398" s="564"/>
      <c r="E398" s="564"/>
      <c r="F398" s="599"/>
      <c r="G398" s="755">
        <v>0</v>
      </c>
      <c r="H398" s="755">
        <v>0</v>
      </c>
      <c r="I398" s="567" t="str">
        <f t="shared" ref="I398:I410" si="39">IF(H398="","No hay ejecución",IF(AND(G398=0),"No hay Programación", H398/G398))</f>
        <v>No hay Programación</v>
      </c>
      <c r="J398" s="568" t="str">
        <f t="shared" ref="J398:J410" si="40">IF(I398="No hay ejecución","NA",IF(I398&gt;=90%,"De acuerdo con lo programado",IF(I398&gt;=51%,"Atraso Leve",IF(I398&lt;=50%,"En riesgo cumplimiento"))))</f>
        <v>De acuerdo con lo programado</v>
      </c>
      <c r="K398" s="632"/>
      <c r="L398" s="575"/>
      <c r="M398" s="575"/>
      <c r="N398" s="575"/>
      <c r="O398" s="575"/>
      <c r="P398" s="575"/>
      <c r="Q398" s="575"/>
      <c r="R398" s="575"/>
      <c r="S398" s="575"/>
      <c r="T398" s="575"/>
      <c r="U398" s="575"/>
      <c r="V398" s="575"/>
      <c r="W398" s="575"/>
      <c r="X398" s="575"/>
      <c r="Y398" s="607">
        <v>0</v>
      </c>
      <c r="Z398" s="607">
        <v>0</v>
      </c>
      <c r="AA398" s="567" t="str">
        <f t="shared" ref="AA398:AA410" si="41">IF(Z398="","No hay ejecución",IF(AND(Y398=0),"No hay Programación", Z398/Y398))</f>
        <v>No hay Programación</v>
      </c>
      <c r="AB398" s="568" t="str">
        <f t="shared" ref="AB398:AB410" si="42">IF(AA398="No hay ejecución","NA",IF(AA398&gt;=90%,"De acuerdo con lo programado",IF(AA398&gt;=51%,"Atraso Leve",IF(AA398&lt;=50%,"En riesgo cumplimiento"))))</f>
        <v>De acuerdo con lo programado</v>
      </c>
      <c r="AC398" s="575"/>
      <c r="AD398" s="575"/>
      <c r="AE398" s="607"/>
      <c r="AF398" s="567" t="str">
        <f t="shared" ref="AF398:AF410" si="43">IF(AE398="","No hay ejecución",IF(AND(AD398=0),"No hay Programación", AE398/AD398))</f>
        <v>No hay ejecución</v>
      </c>
      <c r="AG398" s="568" t="str">
        <f t="shared" si="38"/>
        <v>NA</v>
      </c>
      <c r="AH398" s="575"/>
      <c r="AI398" s="575"/>
      <c r="AJ398" s="575"/>
      <c r="AK398" s="576"/>
      <c r="AL398" s="576"/>
      <c r="AM398" s="575"/>
      <c r="AN398" s="575"/>
      <c r="AO398" s="575"/>
      <c r="AP398" s="575"/>
      <c r="AQ398" s="575"/>
    </row>
    <row r="399" spans="1:43" ht="35.25" customHeight="1" thickTop="1" thickBot="1">
      <c r="A399" s="593">
        <v>26.1</v>
      </c>
      <c r="B399" s="564"/>
      <c r="C399" s="564"/>
      <c r="D399" s="564"/>
      <c r="E399" s="564"/>
      <c r="F399" s="599"/>
      <c r="G399" s="755">
        <v>1</v>
      </c>
      <c r="H399" s="755">
        <v>1</v>
      </c>
      <c r="I399" s="567">
        <f t="shared" si="39"/>
        <v>1</v>
      </c>
      <c r="J399" s="568" t="str">
        <f t="shared" si="40"/>
        <v>De acuerdo con lo programado</v>
      </c>
      <c r="K399" s="632"/>
      <c r="L399" s="575"/>
      <c r="M399" s="575"/>
      <c r="N399" s="575"/>
      <c r="O399" s="575"/>
      <c r="P399" s="575"/>
      <c r="Q399" s="575"/>
      <c r="R399" s="575"/>
      <c r="S399" s="575"/>
      <c r="T399" s="575"/>
      <c r="U399" s="575"/>
      <c r="V399" s="575"/>
      <c r="W399" s="575"/>
      <c r="X399" s="575"/>
      <c r="Y399" s="607">
        <v>0</v>
      </c>
      <c r="Z399" s="607">
        <v>0</v>
      </c>
      <c r="AA399" s="567" t="str">
        <f t="shared" si="41"/>
        <v>No hay Programación</v>
      </c>
      <c r="AB399" s="568" t="str">
        <f t="shared" si="42"/>
        <v>De acuerdo con lo programado</v>
      </c>
      <c r="AC399" s="575"/>
      <c r="AD399" s="575"/>
      <c r="AE399" s="607"/>
      <c r="AF399" s="567" t="str">
        <f t="shared" si="43"/>
        <v>No hay ejecución</v>
      </c>
      <c r="AG399" s="568" t="str">
        <f t="shared" si="38"/>
        <v>NA</v>
      </c>
      <c r="AH399" s="575"/>
      <c r="AI399" s="575"/>
      <c r="AJ399" s="575"/>
      <c r="AK399" s="576"/>
      <c r="AL399" s="576"/>
      <c r="AM399" s="575"/>
      <c r="AN399" s="575"/>
      <c r="AO399" s="575"/>
      <c r="AP399" s="575"/>
      <c r="AQ399" s="575"/>
    </row>
    <row r="400" spans="1:43" ht="35.25" customHeight="1" thickTop="1" thickBot="1">
      <c r="A400" s="563">
        <v>26.11</v>
      </c>
      <c r="B400" s="564"/>
      <c r="C400" s="564"/>
      <c r="D400" s="564"/>
      <c r="E400" s="564"/>
      <c r="F400" s="599"/>
      <c r="G400" s="755">
        <v>0</v>
      </c>
      <c r="H400" s="755">
        <v>0</v>
      </c>
      <c r="I400" s="567" t="str">
        <f t="shared" si="39"/>
        <v>No hay Programación</v>
      </c>
      <c r="J400" s="568" t="str">
        <f t="shared" si="40"/>
        <v>De acuerdo con lo programado</v>
      </c>
      <c r="K400" s="632"/>
      <c r="L400" s="575"/>
      <c r="M400" s="575"/>
      <c r="N400" s="575"/>
      <c r="O400" s="575"/>
      <c r="P400" s="575"/>
      <c r="Q400" s="575"/>
      <c r="R400" s="575"/>
      <c r="S400" s="575"/>
      <c r="T400" s="575"/>
      <c r="U400" s="575"/>
      <c r="V400" s="575"/>
      <c r="W400" s="575"/>
      <c r="X400" s="575"/>
      <c r="Y400" s="607">
        <v>0</v>
      </c>
      <c r="Z400" s="607">
        <v>0</v>
      </c>
      <c r="AA400" s="567" t="str">
        <f t="shared" si="41"/>
        <v>No hay Programación</v>
      </c>
      <c r="AB400" s="568" t="str">
        <f t="shared" si="42"/>
        <v>De acuerdo con lo programado</v>
      </c>
      <c r="AC400" s="575"/>
      <c r="AD400" s="575"/>
      <c r="AE400" s="607"/>
      <c r="AF400" s="567" t="str">
        <f t="shared" si="43"/>
        <v>No hay ejecución</v>
      </c>
      <c r="AG400" s="568" t="str">
        <f t="shared" si="38"/>
        <v>NA</v>
      </c>
      <c r="AH400" s="575"/>
      <c r="AI400" s="575"/>
      <c r="AJ400" s="575"/>
      <c r="AK400" s="576"/>
      <c r="AL400" s="576"/>
      <c r="AM400" s="575"/>
      <c r="AN400" s="575"/>
      <c r="AO400" s="575"/>
      <c r="AP400" s="575"/>
      <c r="AQ400" s="575"/>
    </row>
    <row r="401" spans="1:43" ht="35.25" customHeight="1" thickTop="1" thickBot="1">
      <c r="A401" s="563">
        <v>26.12</v>
      </c>
      <c r="B401" s="564"/>
      <c r="C401" s="564"/>
      <c r="D401" s="564"/>
      <c r="E401" s="564"/>
      <c r="F401" s="599"/>
      <c r="G401" s="755">
        <v>0</v>
      </c>
      <c r="H401" s="755">
        <v>0</v>
      </c>
      <c r="I401" s="567" t="str">
        <f t="shared" si="39"/>
        <v>No hay Programación</v>
      </c>
      <c r="J401" s="568" t="str">
        <f t="shared" si="40"/>
        <v>De acuerdo con lo programado</v>
      </c>
      <c r="K401" s="632"/>
      <c r="L401" s="575"/>
      <c r="M401" s="575"/>
      <c r="N401" s="575"/>
      <c r="O401" s="575"/>
      <c r="P401" s="575"/>
      <c r="Q401" s="575"/>
      <c r="R401" s="575"/>
      <c r="S401" s="575"/>
      <c r="T401" s="575"/>
      <c r="U401" s="575"/>
      <c r="V401" s="575"/>
      <c r="W401" s="575"/>
      <c r="X401" s="575"/>
      <c r="Y401" s="607">
        <v>0</v>
      </c>
      <c r="Z401" s="607">
        <v>0</v>
      </c>
      <c r="AA401" s="567" t="str">
        <f t="shared" si="41"/>
        <v>No hay Programación</v>
      </c>
      <c r="AB401" s="568" t="str">
        <f t="shared" si="42"/>
        <v>De acuerdo con lo programado</v>
      </c>
      <c r="AC401" s="575"/>
      <c r="AD401" s="575"/>
      <c r="AE401" s="607"/>
      <c r="AF401" s="567" t="str">
        <f t="shared" si="43"/>
        <v>No hay ejecución</v>
      </c>
      <c r="AG401" s="568" t="str">
        <f t="shared" si="38"/>
        <v>NA</v>
      </c>
      <c r="AH401" s="575"/>
      <c r="AI401" s="575"/>
      <c r="AJ401" s="575"/>
      <c r="AK401" s="576"/>
      <c r="AL401" s="576"/>
      <c r="AM401" s="575"/>
      <c r="AN401" s="575"/>
      <c r="AO401" s="575"/>
      <c r="AP401" s="575"/>
      <c r="AQ401" s="575"/>
    </row>
    <row r="402" spans="1:43" ht="35.25" customHeight="1" thickTop="1" thickBot="1">
      <c r="A402" s="563">
        <v>26.13</v>
      </c>
      <c r="B402" s="564"/>
      <c r="C402" s="564"/>
      <c r="D402" s="564"/>
      <c r="E402" s="564"/>
      <c r="F402" s="599"/>
      <c r="G402" s="755">
        <v>0</v>
      </c>
      <c r="H402" s="755">
        <v>0</v>
      </c>
      <c r="I402" s="567" t="str">
        <f t="shared" si="39"/>
        <v>No hay Programación</v>
      </c>
      <c r="J402" s="568" t="str">
        <f t="shared" si="40"/>
        <v>De acuerdo con lo programado</v>
      </c>
      <c r="K402" s="632"/>
      <c r="L402" s="575"/>
      <c r="M402" s="575"/>
      <c r="N402" s="575"/>
      <c r="O402" s="575"/>
      <c r="P402" s="575"/>
      <c r="Q402" s="575"/>
      <c r="R402" s="575"/>
      <c r="S402" s="575"/>
      <c r="T402" s="575"/>
      <c r="U402" s="575"/>
      <c r="V402" s="575"/>
      <c r="W402" s="575"/>
      <c r="X402" s="575"/>
      <c r="Y402" s="607">
        <v>0</v>
      </c>
      <c r="Z402" s="607">
        <v>0</v>
      </c>
      <c r="AA402" s="567" t="str">
        <f t="shared" si="41"/>
        <v>No hay Programación</v>
      </c>
      <c r="AB402" s="568" t="str">
        <f t="shared" si="42"/>
        <v>De acuerdo con lo programado</v>
      </c>
      <c r="AC402" s="575"/>
      <c r="AD402" s="575"/>
      <c r="AE402" s="607"/>
      <c r="AF402" s="567" t="str">
        <f t="shared" si="43"/>
        <v>No hay ejecución</v>
      </c>
      <c r="AG402" s="568" t="str">
        <f t="shared" si="38"/>
        <v>NA</v>
      </c>
      <c r="AH402" s="575"/>
      <c r="AI402" s="575"/>
      <c r="AJ402" s="575"/>
      <c r="AK402" s="576"/>
      <c r="AL402" s="576"/>
      <c r="AM402" s="575"/>
      <c r="AN402" s="575"/>
      <c r="AO402" s="575"/>
      <c r="AP402" s="575"/>
      <c r="AQ402" s="575"/>
    </row>
    <row r="403" spans="1:43" ht="35.25" customHeight="1" thickTop="1" thickBot="1">
      <c r="A403" s="563">
        <v>26.14</v>
      </c>
      <c r="B403" s="564"/>
      <c r="C403" s="564"/>
      <c r="D403" s="564"/>
      <c r="E403" s="564"/>
      <c r="F403" s="599"/>
      <c r="G403" s="755">
        <v>0</v>
      </c>
      <c r="H403" s="755">
        <v>0</v>
      </c>
      <c r="I403" s="567" t="str">
        <f t="shared" si="39"/>
        <v>No hay Programación</v>
      </c>
      <c r="J403" s="568" t="str">
        <f t="shared" si="40"/>
        <v>De acuerdo con lo programado</v>
      </c>
      <c r="K403" s="632"/>
      <c r="L403" s="575"/>
      <c r="M403" s="575"/>
      <c r="N403" s="575"/>
      <c r="O403" s="575"/>
      <c r="P403" s="575"/>
      <c r="Q403" s="575"/>
      <c r="R403" s="575"/>
      <c r="S403" s="575"/>
      <c r="T403" s="575"/>
      <c r="U403" s="575"/>
      <c r="V403" s="575"/>
      <c r="W403" s="575"/>
      <c r="X403" s="575"/>
      <c r="Y403" s="607">
        <v>0</v>
      </c>
      <c r="Z403" s="607">
        <v>0</v>
      </c>
      <c r="AA403" s="567" t="str">
        <f t="shared" si="41"/>
        <v>No hay Programación</v>
      </c>
      <c r="AB403" s="568" t="str">
        <f t="shared" si="42"/>
        <v>De acuerdo con lo programado</v>
      </c>
      <c r="AC403" s="575"/>
      <c r="AD403" s="575"/>
      <c r="AE403" s="607"/>
      <c r="AF403" s="567" t="str">
        <f t="shared" si="43"/>
        <v>No hay ejecución</v>
      </c>
      <c r="AG403" s="568" t="str">
        <f t="shared" si="38"/>
        <v>NA</v>
      </c>
      <c r="AH403" s="575"/>
      <c r="AI403" s="575"/>
      <c r="AJ403" s="575"/>
      <c r="AK403" s="576"/>
      <c r="AL403" s="576"/>
      <c r="AM403" s="575"/>
      <c r="AN403" s="575"/>
      <c r="AO403" s="575"/>
      <c r="AP403" s="575"/>
      <c r="AQ403" s="575"/>
    </row>
    <row r="404" spans="1:43" ht="35.25" customHeight="1" thickTop="1" thickBot="1">
      <c r="A404" s="563">
        <v>26.15</v>
      </c>
      <c r="B404" s="564"/>
      <c r="C404" s="564"/>
      <c r="D404" s="564"/>
      <c r="E404" s="564"/>
      <c r="F404" s="599"/>
      <c r="G404" s="755">
        <v>0</v>
      </c>
      <c r="H404" s="755">
        <v>0</v>
      </c>
      <c r="I404" s="567" t="str">
        <f t="shared" si="39"/>
        <v>No hay Programación</v>
      </c>
      <c r="J404" s="568" t="str">
        <f t="shared" si="40"/>
        <v>De acuerdo con lo programado</v>
      </c>
      <c r="K404" s="632"/>
      <c r="L404" s="575"/>
      <c r="M404" s="575"/>
      <c r="N404" s="575"/>
      <c r="O404" s="575"/>
      <c r="P404" s="575"/>
      <c r="Q404" s="575"/>
      <c r="R404" s="575"/>
      <c r="S404" s="575"/>
      <c r="T404" s="575"/>
      <c r="U404" s="575"/>
      <c r="V404" s="575"/>
      <c r="W404" s="575"/>
      <c r="X404" s="575"/>
      <c r="Y404" s="607">
        <v>0</v>
      </c>
      <c r="Z404" s="607">
        <v>0</v>
      </c>
      <c r="AA404" s="567" t="str">
        <f t="shared" si="41"/>
        <v>No hay Programación</v>
      </c>
      <c r="AB404" s="568" t="str">
        <f t="shared" si="42"/>
        <v>De acuerdo con lo programado</v>
      </c>
      <c r="AC404" s="575"/>
      <c r="AD404" s="575"/>
      <c r="AE404" s="607"/>
      <c r="AF404" s="567" t="str">
        <f t="shared" si="43"/>
        <v>No hay ejecución</v>
      </c>
      <c r="AG404" s="568" t="str">
        <f t="shared" si="38"/>
        <v>NA</v>
      </c>
      <c r="AH404" s="575"/>
      <c r="AI404" s="575"/>
      <c r="AJ404" s="575"/>
      <c r="AK404" s="576"/>
      <c r="AL404" s="576"/>
      <c r="AM404" s="575"/>
      <c r="AN404" s="575"/>
      <c r="AO404" s="575"/>
      <c r="AP404" s="575"/>
      <c r="AQ404" s="575"/>
    </row>
    <row r="405" spans="1:43" ht="35.25" customHeight="1" thickTop="1" thickBot="1">
      <c r="A405" s="563">
        <v>26.16</v>
      </c>
      <c r="B405" s="564"/>
      <c r="C405" s="564"/>
      <c r="D405" s="564"/>
      <c r="E405" s="564"/>
      <c r="F405" s="599"/>
      <c r="G405" s="755">
        <v>0</v>
      </c>
      <c r="H405" s="755">
        <v>0</v>
      </c>
      <c r="I405" s="567" t="str">
        <f t="shared" si="39"/>
        <v>No hay Programación</v>
      </c>
      <c r="J405" s="568" t="str">
        <f t="shared" si="40"/>
        <v>De acuerdo con lo programado</v>
      </c>
      <c r="K405" s="632"/>
      <c r="L405" s="575"/>
      <c r="M405" s="575"/>
      <c r="N405" s="575"/>
      <c r="O405" s="575"/>
      <c r="P405" s="575"/>
      <c r="Q405" s="575"/>
      <c r="R405" s="575"/>
      <c r="S405" s="575"/>
      <c r="T405" s="575"/>
      <c r="U405" s="575"/>
      <c r="V405" s="575"/>
      <c r="W405" s="575"/>
      <c r="X405" s="575"/>
      <c r="Y405" s="607">
        <v>0</v>
      </c>
      <c r="Z405" s="607">
        <v>0</v>
      </c>
      <c r="AA405" s="567" t="str">
        <f t="shared" si="41"/>
        <v>No hay Programación</v>
      </c>
      <c r="AB405" s="568" t="str">
        <f t="shared" si="42"/>
        <v>De acuerdo con lo programado</v>
      </c>
      <c r="AC405" s="575"/>
      <c r="AD405" s="575"/>
      <c r="AE405" s="607"/>
      <c r="AF405" s="567" t="str">
        <f t="shared" si="43"/>
        <v>No hay ejecución</v>
      </c>
      <c r="AG405" s="568" t="str">
        <f t="shared" si="38"/>
        <v>NA</v>
      </c>
      <c r="AH405" s="575"/>
      <c r="AI405" s="575"/>
      <c r="AJ405" s="575"/>
      <c r="AK405" s="576"/>
      <c r="AL405" s="576"/>
      <c r="AM405" s="575"/>
      <c r="AN405" s="575"/>
      <c r="AO405" s="575"/>
      <c r="AP405" s="575"/>
      <c r="AQ405" s="575"/>
    </row>
    <row r="406" spans="1:43" ht="35.25" customHeight="1" thickTop="1" thickBot="1">
      <c r="A406" s="563">
        <v>26.17</v>
      </c>
      <c r="B406" s="564"/>
      <c r="C406" s="564"/>
      <c r="D406" s="564"/>
      <c r="E406" s="564"/>
      <c r="F406" s="599"/>
      <c r="G406" s="755">
        <v>0</v>
      </c>
      <c r="H406" s="755">
        <v>0</v>
      </c>
      <c r="I406" s="567" t="str">
        <f t="shared" si="39"/>
        <v>No hay Programación</v>
      </c>
      <c r="J406" s="568" t="str">
        <f t="shared" si="40"/>
        <v>De acuerdo con lo programado</v>
      </c>
      <c r="K406" s="632"/>
      <c r="L406" s="575"/>
      <c r="M406" s="575"/>
      <c r="N406" s="575"/>
      <c r="O406" s="575"/>
      <c r="P406" s="575"/>
      <c r="Q406" s="575"/>
      <c r="R406" s="575"/>
      <c r="S406" s="575"/>
      <c r="T406" s="575"/>
      <c r="U406" s="575"/>
      <c r="V406" s="575"/>
      <c r="W406" s="575"/>
      <c r="X406" s="575"/>
      <c r="Y406" s="607">
        <v>0</v>
      </c>
      <c r="Z406" s="607">
        <v>0</v>
      </c>
      <c r="AA406" s="567" t="str">
        <f t="shared" si="41"/>
        <v>No hay Programación</v>
      </c>
      <c r="AB406" s="568" t="str">
        <f t="shared" si="42"/>
        <v>De acuerdo con lo programado</v>
      </c>
      <c r="AC406" s="575"/>
      <c r="AD406" s="575"/>
      <c r="AE406" s="607"/>
      <c r="AF406" s="567" t="str">
        <f t="shared" si="43"/>
        <v>No hay ejecución</v>
      </c>
      <c r="AG406" s="568" t="str">
        <f t="shared" si="38"/>
        <v>NA</v>
      </c>
      <c r="AH406" s="575"/>
      <c r="AI406" s="575"/>
      <c r="AJ406" s="575"/>
      <c r="AK406" s="576"/>
      <c r="AL406" s="576"/>
      <c r="AM406" s="575"/>
      <c r="AN406" s="575"/>
      <c r="AO406" s="575"/>
      <c r="AP406" s="575"/>
      <c r="AQ406" s="575"/>
    </row>
    <row r="407" spans="1:43" ht="35.25" customHeight="1" thickTop="1" thickBot="1">
      <c r="A407" s="563">
        <v>26.18</v>
      </c>
      <c r="B407" s="564"/>
      <c r="C407" s="564"/>
      <c r="D407" s="564"/>
      <c r="E407" s="564"/>
      <c r="F407" s="599"/>
      <c r="G407" s="755">
        <v>0</v>
      </c>
      <c r="H407" s="755">
        <v>0</v>
      </c>
      <c r="I407" s="567" t="str">
        <f t="shared" si="39"/>
        <v>No hay Programación</v>
      </c>
      <c r="J407" s="568" t="str">
        <f t="shared" si="40"/>
        <v>De acuerdo con lo programado</v>
      </c>
      <c r="K407" s="632"/>
      <c r="L407" s="575"/>
      <c r="M407" s="575"/>
      <c r="N407" s="575"/>
      <c r="O407" s="575"/>
      <c r="P407" s="575"/>
      <c r="Q407" s="575"/>
      <c r="R407" s="575"/>
      <c r="S407" s="575"/>
      <c r="T407" s="575"/>
      <c r="U407" s="575"/>
      <c r="V407" s="575"/>
      <c r="W407" s="575"/>
      <c r="X407" s="575"/>
      <c r="Y407" s="607">
        <v>0</v>
      </c>
      <c r="Z407" s="607">
        <v>0</v>
      </c>
      <c r="AA407" s="567" t="str">
        <f t="shared" si="41"/>
        <v>No hay Programación</v>
      </c>
      <c r="AB407" s="568" t="str">
        <f t="shared" si="42"/>
        <v>De acuerdo con lo programado</v>
      </c>
      <c r="AC407" s="575"/>
      <c r="AD407" s="575"/>
      <c r="AE407" s="607"/>
      <c r="AF407" s="567" t="str">
        <f t="shared" si="43"/>
        <v>No hay ejecución</v>
      </c>
      <c r="AG407" s="568" t="str">
        <f t="shared" si="38"/>
        <v>NA</v>
      </c>
      <c r="AH407" s="575"/>
      <c r="AI407" s="575"/>
      <c r="AJ407" s="575"/>
      <c r="AK407" s="576"/>
      <c r="AL407" s="576"/>
      <c r="AM407" s="575"/>
      <c r="AN407" s="575"/>
      <c r="AO407" s="575"/>
      <c r="AP407" s="575"/>
      <c r="AQ407" s="575"/>
    </row>
    <row r="408" spans="1:43" ht="35.25" customHeight="1" thickTop="1" thickBot="1">
      <c r="A408" s="563">
        <v>26.19</v>
      </c>
      <c r="B408" s="564"/>
      <c r="C408" s="564"/>
      <c r="D408" s="564"/>
      <c r="E408" s="564"/>
      <c r="F408" s="599"/>
      <c r="G408" s="755">
        <v>0</v>
      </c>
      <c r="H408" s="755">
        <v>0</v>
      </c>
      <c r="I408" s="567" t="str">
        <f t="shared" si="39"/>
        <v>No hay Programación</v>
      </c>
      <c r="J408" s="568" t="str">
        <f t="shared" si="40"/>
        <v>De acuerdo con lo programado</v>
      </c>
      <c r="K408" s="632"/>
      <c r="L408" s="575"/>
      <c r="M408" s="575"/>
      <c r="N408" s="575"/>
      <c r="O408" s="575"/>
      <c r="P408" s="575"/>
      <c r="Q408" s="575"/>
      <c r="R408" s="575"/>
      <c r="S408" s="575"/>
      <c r="T408" s="575"/>
      <c r="U408" s="575"/>
      <c r="V408" s="575"/>
      <c r="W408" s="575"/>
      <c r="X408" s="575"/>
      <c r="Y408" s="607">
        <v>0</v>
      </c>
      <c r="Z408" s="607">
        <v>0</v>
      </c>
      <c r="AA408" s="567" t="str">
        <f t="shared" si="41"/>
        <v>No hay Programación</v>
      </c>
      <c r="AB408" s="568" t="str">
        <f t="shared" si="42"/>
        <v>De acuerdo con lo programado</v>
      </c>
      <c r="AC408" s="575"/>
      <c r="AD408" s="575"/>
      <c r="AE408" s="607"/>
      <c r="AF408" s="567" t="str">
        <f t="shared" si="43"/>
        <v>No hay ejecución</v>
      </c>
      <c r="AG408" s="568" t="str">
        <f t="shared" si="38"/>
        <v>NA</v>
      </c>
      <c r="AH408" s="575"/>
      <c r="AI408" s="575"/>
      <c r="AJ408" s="575"/>
      <c r="AK408" s="576"/>
      <c r="AL408" s="576"/>
      <c r="AM408" s="575"/>
      <c r="AN408" s="575"/>
      <c r="AO408" s="575"/>
      <c r="AP408" s="575"/>
      <c r="AQ408" s="575"/>
    </row>
    <row r="409" spans="1:43" ht="35.25" customHeight="1" thickTop="1" thickBot="1">
      <c r="A409" s="593">
        <v>26.2</v>
      </c>
      <c r="B409" s="564"/>
      <c r="C409" s="564"/>
      <c r="D409" s="564"/>
      <c r="E409" s="564"/>
      <c r="F409" s="599"/>
      <c r="G409" s="755">
        <v>0</v>
      </c>
      <c r="H409" s="755">
        <v>0</v>
      </c>
      <c r="I409" s="567" t="str">
        <f t="shared" si="39"/>
        <v>No hay Programación</v>
      </c>
      <c r="J409" s="568" t="str">
        <f t="shared" si="40"/>
        <v>De acuerdo con lo programado</v>
      </c>
      <c r="K409" s="632"/>
      <c r="L409" s="575"/>
      <c r="M409" s="575"/>
      <c r="N409" s="575"/>
      <c r="O409" s="575"/>
      <c r="P409" s="575"/>
      <c r="Q409" s="575"/>
      <c r="R409" s="575"/>
      <c r="S409" s="575"/>
      <c r="T409" s="575"/>
      <c r="U409" s="575"/>
      <c r="V409" s="575"/>
      <c r="W409" s="575"/>
      <c r="X409" s="575"/>
      <c r="Y409" s="607">
        <v>0</v>
      </c>
      <c r="Z409" s="607">
        <v>0</v>
      </c>
      <c r="AA409" s="567" t="str">
        <f t="shared" si="41"/>
        <v>No hay Programación</v>
      </c>
      <c r="AB409" s="568" t="str">
        <f t="shared" si="42"/>
        <v>De acuerdo con lo programado</v>
      </c>
      <c r="AC409" s="575"/>
      <c r="AD409" s="575"/>
      <c r="AE409" s="607"/>
      <c r="AF409" s="567" t="str">
        <f t="shared" si="43"/>
        <v>No hay ejecución</v>
      </c>
      <c r="AG409" s="568" t="str">
        <f t="shared" si="38"/>
        <v>NA</v>
      </c>
      <c r="AH409" s="575"/>
      <c r="AI409" s="575"/>
      <c r="AJ409" s="575"/>
      <c r="AK409" s="576"/>
      <c r="AL409" s="576"/>
      <c r="AM409" s="575"/>
      <c r="AN409" s="575"/>
      <c r="AO409" s="575"/>
      <c r="AP409" s="575"/>
      <c r="AQ409" s="575"/>
    </row>
    <row r="410" spans="1:43" ht="35.25" customHeight="1" thickTop="1" thickBot="1">
      <c r="A410" s="563">
        <v>26.21</v>
      </c>
      <c r="B410" s="564"/>
      <c r="C410" s="564"/>
      <c r="D410" s="564"/>
      <c r="E410" s="564"/>
      <c r="F410" s="599"/>
      <c r="G410" s="755">
        <v>0</v>
      </c>
      <c r="H410" s="755">
        <v>0</v>
      </c>
      <c r="I410" s="567" t="str">
        <f t="shared" si="39"/>
        <v>No hay Programación</v>
      </c>
      <c r="J410" s="568" t="str">
        <f t="shared" si="40"/>
        <v>De acuerdo con lo programado</v>
      </c>
      <c r="K410" s="632"/>
      <c r="L410" s="575"/>
      <c r="M410" s="575"/>
      <c r="N410" s="575"/>
      <c r="O410" s="575"/>
      <c r="P410" s="575"/>
      <c r="Q410" s="575"/>
      <c r="R410" s="575"/>
      <c r="S410" s="575"/>
      <c r="T410" s="575"/>
      <c r="U410" s="575"/>
      <c r="V410" s="575"/>
      <c r="W410" s="575"/>
      <c r="X410" s="575"/>
      <c r="Y410" s="607">
        <v>0</v>
      </c>
      <c r="Z410" s="607">
        <v>0</v>
      </c>
      <c r="AA410" s="567" t="str">
        <f t="shared" si="41"/>
        <v>No hay Programación</v>
      </c>
      <c r="AB410" s="568" t="str">
        <f t="shared" si="42"/>
        <v>De acuerdo con lo programado</v>
      </c>
      <c r="AC410" s="575"/>
      <c r="AD410" s="575"/>
      <c r="AE410" s="607"/>
      <c r="AF410" s="567" t="str">
        <f t="shared" si="43"/>
        <v>No hay ejecución</v>
      </c>
      <c r="AG410" s="568" t="str">
        <f t="shared" si="38"/>
        <v>NA</v>
      </c>
      <c r="AH410" s="575"/>
      <c r="AI410" s="575"/>
      <c r="AJ410" s="575"/>
      <c r="AK410" s="576"/>
      <c r="AL410" s="576"/>
      <c r="AM410" s="575"/>
      <c r="AN410" s="575"/>
      <c r="AO410" s="575"/>
      <c r="AP410" s="575"/>
      <c r="AQ410" s="575"/>
    </row>
    <row r="411" spans="1:43" ht="35.25" customHeight="1" thickTop="1">
      <c r="F411" s="633"/>
      <c r="G411" s="633"/>
      <c r="H411" s="633"/>
      <c r="I411" s="633"/>
      <c r="J411" s="633"/>
      <c r="K411" s="633"/>
      <c r="AD411" s="634"/>
      <c r="AE411" s="634"/>
    </row>
    <row r="412" spans="1:43" ht="35.25" customHeight="1">
      <c r="F412" s="633"/>
      <c r="G412" s="633"/>
      <c r="H412" s="633"/>
      <c r="I412" s="633"/>
      <c r="J412" s="633"/>
      <c r="K412" s="633"/>
      <c r="AD412" s="634"/>
      <c r="AE412" s="634"/>
    </row>
    <row r="413" spans="1:43" ht="35.25" customHeight="1">
      <c r="F413" s="633"/>
      <c r="G413" s="633"/>
      <c r="H413" s="633"/>
      <c r="I413" s="633"/>
      <c r="J413" s="633"/>
      <c r="K413" s="633"/>
      <c r="AD413" s="634"/>
      <c r="AE413" s="634"/>
    </row>
    <row r="414" spans="1:43" ht="35.25" customHeight="1">
      <c r="F414" s="633"/>
      <c r="G414" s="633"/>
      <c r="H414" s="633"/>
      <c r="I414" s="633"/>
      <c r="J414" s="633"/>
      <c r="K414" s="633"/>
      <c r="AD414" s="634"/>
      <c r="AE414" s="634"/>
    </row>
    <row r="415" spans="1:43" ht="35.25" customHeight="1">
      <c r="F415" s="633"/>
      <c r="G415" s="633"/>
      <c r="H415" s="633"/>
      <c r="I415" s="633"/>
      <c r="J415" s="633"/>
      <c r="K415" s="633"/>
    </row>
    <row r="416" spans="1:43" ht="35.25" customHeight="1">
      <c r="F416" s="633"/>
      <c r="G416" s="633"/>
      <c r="H416" s="633"/>
      <c r="I416" s="633"/>
      <c r="J416" s="633"/>
      <c r="K416" s="633"/>
    </row>
    <row r="417" spans="6:11" ht="35.25" customHeight="1">
      <c r="F417" s="633"/>
      <c r="G417" s="633"/>
      <c r="H417" s="633"/>
      <c r="I417" s="633"/>
      <c r="J417" s="633"/>
      <c r="K417" s="633"/>
    </row>
    <row r="418" spans="6:11" ht="35.25" customHeight="1">
      <c r="F418" s="633"/>
      <c r="G418" s="633"/>
      <c r="H418" s="633"/>
      <c r="I418" s="633"/>
      <c r="J418" s="633"/>
      <c r="K418" s="633"/>
    </row>
    <row r="419" spans="6:11" ht="35.25" customHeight="1">
      <c r="F419" s="633"/>
      <c r="G419" s="633"/>
      <c r="H419" s="633"/>
      <c r="I419" s="633"/>
      <c r="J419" s="633"/>
      <c r="K419" s="633"/>
    </row>
    <row r="420" spans="6:11" ht="35.25" customHeight="1">
      <c r="F420" s="633"/>
      <c r="G420" s="633"/>
      <c r="H420" s="633"/>
      <c r="I420" s="633"/>
      <c r="J420" s="633"/>
      <c r="K420" s="633"/>
    </row>
    <row r="421" spans="6:11" ht="35.25" customHeight="1">
      <c r="F421" s="633"/>
      <c r="G421" s="633"/>
      <c r="H421" s="633"/>
      <c r="I421" s="633"/>
      <c r="J421" s="633"/>
      <c r="K421" s="633"/>
    </row>
    <row r="422" spans="6:11" ht="35.25" customHeight="1">
      <c r="F422" s="633"/>
      <c r="G422" s="633"/>
      <c r="H422" s="633"/>
      <c r="I422" s="633"/>
      <c r="J422" s="633"/>
      <c r="K422" s="633"/>
    </row>
  </sheetData>
  <autoFilter ref="AI12:AL410" xr:uid="{4717F20F-C339-42CF-8F6F-17EE2ABCF8A2}"/>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382D9-044C-468D-B787-B601A325BB3A}">
  <dimension ref="A1:AQ441"/>
  <sheetViews>
    <sheetView topLeftCell="A10" zoomScale="80" zoomScaleNormal="80" workbookViewId="0">
      <selection activeCell="AA73" sqref="AA73"/>
    </sheetView>
  </sheetViews>
  <sheetFormatPr baseColWidth="10" defaultColWidth="11.44140625" defaultRowHeight="35.25" customHeight="1"/>
  <cols>
    <col min="1" max="1" width="10.21875" style="524" customWidth="1"/>
    <col min="2" max="5" width="6.77734375" style="524" hidden="1" customWidth="1"/>
    <col min="6" max="6" width="53.77734375" style="603" customWidth="1"/>
    <col min="7" max="7" width="25.21875" style="603" customWidth="1"/>
    <col min="8" max="9" width="27.21875" style="603" customWidth="1"/>
    <col min="10" max="10" width="23.77734375" style="603" customWidth="1"/>
    <col min="11" max="11" width="24.21875" style="603" customWidth="1"/>
    <col min="12" max="13" width="0" style="524" hidden="1" customWidth="1"/>
    <col min="14" max="14" width="13.21875" style="524" hidden="1" customWidth="1"/>
    <col min="15" max="15" width="26.77734375" style="524" hidden="1" customWidth="1"/>
    <col min="16" max="19" width="0" style="524" hidden="1" customWidth="1"/>
    <col min="20" max="20" width="23.5546875" style="524" hidden="1" customWidth="1"/>
    <col min="21" max="24" width="0" style="524" hidden="1" customWidth="1"/>
    <col min="25" max="25" width="16.77734375" style="524" customWidth="1"/>
    <col min="26" max="26" width="18.77734375" style="524" customWidth="1"/>
    <col min="27" max="27" width="15.77734375" style="525" customWidth="1"/>
    <col min="28" max="28" width="17.44140625" style="525" customWidth="1"/>
    <col min="29" max="29" width="29.21875" style="524" customWidth="1"/>
    <col min="30" max="30" width="14.5546875" style="524" hidden="1" customWidth="1"/>
    <col min="31" max="31" width="12.77734375" style="524" hidden="1" customWidth="1"/>
    <col min="32" max="32" width="16.21875" style="525" hidden="1" customWidth="1"/>
    <col min="33" max="33" width="0" style="525" hidden="1" customWidth="1"/>
    <col min="34" max="34" width="26.21875" style="524" hidden="1" customWidth="1"/>
    <col min="35" max="35" width="17.44140625" style="524" hidden="1" customWidth="1"/>
    <col min="36" max="36" width="0" style="524" hidden="1" customWidth="1"/>
    <col min="37" max="37" width="0" style="525" hidden="1" customWidth="1"/>
    <col min="38" max="38" width="15.44140625" style="525" hidden="1" customWidth="1"/>
    <col min="39" max="39" width="21.21875" style="524" hidden="1" customWidth="1"/>
    <col min="40" max="40" width="18.21875" style="524" customWidth="1"/>
    <col min="41" max="41" width="15.77734375" style="524" customWidth="1"/>
    <col min="42" max="42" width="14.77734375" style="524" customWidth="1"/>
    <col min="43" max="43" width="25.77734375" style="524" customWidth="1"/>
    <col min="44" max="16384" width="11.44140625" style="524"/>
  </cols>
  <sheetData>
    <row r="1" spans="1:43" ht="35.25" customHeight="1">
      <c r="F1" s="524"/>
      <c r="G1" s="524"/>
      <c r="H1" s="524"/>
      <c r="I1" s="524"/>
      <c r="J1" s="524"/>
      <c r="K1" s="524"/>
    </row>
    <row r="2" spans="1:43" ht="35.25" customHeight="1">
      <c r="A2" s="526"/>
      <c r="B2" s="526"/>
      <c r="C2" s="526"/>
      <c r="D2" s="526"/>
      <c r="E2" s="526"/>
      <c r="F2" s="527"/>
      <c r="G2" s="527"/>
      <c r="H2" s="527"/>
      <c r="I2" s="527"/>
      <c r="J2" s="527"/>
      <c r="K2" s="527"/>
    </row>
    <row r="6" spans="1:43" ht="35.25" customHeight="1">
      <c r="A6" s="528" t="s">
        <v>40</v>
      </c>
      <c r="B6" s="528"/>
      <c r="C6" s="528"/>
      <c r="D6" s="528"/>
      <c r="E6" s="528"/>
      <c r="F6" s="529">
        <v>2024</v>
      </c>
      <c r="G6" s="530"/>
      <c r="H6" s="530"/>
      <c r="I6" s="530"/>
      <c r="J6" s="530"/>
      <c r="K6" s="530"/>
    </row>
    <row r="7" spans="1:43" ht="35.25" customHeight="1">
      <c r="A7" s="531" t="s">
        <v>41</v>
      </c>
      <c r="B7" s="531"/>
      <c r="C7" s="531"/>
      <c r="D7" s="531"/>
      <c r="E7" s="531"/>
      <c r="F7" s="532"/>
      <c r="G7" s="530"/>
      <c r="H7" s="530"/>
      <c r="I7" s="530"/>
      <c r="J7" s="530"/>
      <c r="K7" s="530"/>
    </row>
    <row r="8" spans="1:43" ht="35.25" customHeight="1">
      <c r="A8" s="528" t="s">
        <v>42</v>
      </c>
      <c r="B8" s="528"/>
      <c r="C8" s="528"/>
      <c r="D8" s="528"/>
      <c r="E8" s="528"/>
      <c r="F8" s="532" t="s">
        <v>1241</v>
      </c>
      <c r="G8" s="530"/>
      <c r="H8" s="530"/>
      <c r="I8" s="530"/>
      <c r="J8" s="530"/>
      <c r="K8" s="530"/>
    </row>
    <row r="9" spans="1:43" ht="35.25" customHeight="1">
      <c r="A9" s="531" t="s">
        <v>43</v>
      </c>
      <c r="B9" s="531"/>
      <c r="C9" s="531"/>
      <c r="D9" s="531"/>
      <c r="E9" s="531"/>
      <c r="F9" s="532" t="s">
        <v>1413</v>
      </c>
      <c r="G9" s="530"/>
      <c r="H9" s="530"/>
      <c r="I9" s="530"/>
      <c r="J9" s="530"/>
      <c r="K9" s="530"/>
    </row>
    <row r="10" spans="1:43" ht="35.25" customHeight="1">
      <c r="A10" s="533" t="s">
        <v>45</v>
      </c>
      <c r="B10" s="534" t="s">
        <v>1243</v>
      </c>
      <c r="C10" s="535"/>
      <c r="D10" s="535"/>
      <c r="E10" s="536"/>
      <c r="F10" s="537" t="s">
        <v>48</v>
      </c>
      <c r="G10" s="538"/>
      <c r="H10" s="538"/>
      <c r="I10" s="538"/>
      <c r="J10" s="538"/>
      <c r="K10" s="538"/>
      <c r="L10" s="538"/>
      <c r="M10" s="538"/>
      <c r="N10" s="538"/>
      <c r="O10" s="538"/>
      <c r="P10" s="538"/>
      <c r="Q10" s="538"/>
      <c r="R10" s="538"/>
      <c r="S10" s="538"/>
      <c r="T10" s="538"/>
      <c r="U10" s="538"/>
      <c r="V10" s="538"/>
      <c r="W10" s="538"/>
      <c r="X10" s="538"/>
      <c r="Y10" s="538"/>
      <c r="Z10" s="538"/>
      <c r="AA10" s="539"/>
      <c r="AB10" s="539"/>
      <c r="AC10" s="538"/>
      <c r="AD10" s="538"/>
      <c r="AE10" s="538"/>
      <c r="AF10" s="539"/>
      <c r="AG10" s="539"/>
      <c r="AH10" s="538"/>
      <c r="AI10" s="538"/>
      <c r="AJ10" s="538"/>
      <c r="AK10" s="539"/>
      <c r="AL10" s="539"/>
      <c r="AM10" s="538"/>
      <c r="AN10" s="538"/>
      <c r="AO10" s="538"/>
      <c r="AP10" s="538"/>
      <c r="AQ10" s="538"/>
    </row>
    <row r="11" spans="1:43" ht="35.25" customHeight="1">
      <c r="A11" s="540"/>
      <c r="B11" s="541" t="s">
        <v>1244</v>
      </c>
      <c r="C11" s="541" t="s">
        <v>1245</v>
      </c>
      <c r="D11" s="541" t="s">
        <v>1246</v>
      </c>
      <c r="E11" s="541" t="s">
        <v>1247</v>
      </c>
      <c r="F11" s="542"/>
      <c r="G11" s="543" t="s">
        <v>59</v>
      </c>
      <c r="H11" s="120"/>
      <c r="I11" s="120"/>
      <c r="J11" s="120"/>
      <c r="K11" s="120"/>
      <c r="L11" s="544" t="s">
        <v>1248</v>
      </c>
      <c r="M11" s="545"/>
      <c r="N11" s="545"/>
      <c r="O11" s="546"/>
      <c r="P11" s="547" t="s">
        <v>1249</v>
      </c>
      <c r="Q11" s="548"/>
      <c r="R11" s="548"/>
      <c r="S11" s="549"/>
      <c r="T11" s="550"/>
      <c r="U11" s="551"/>
      <c r="V11" s="551"/>
      <c r="W11" s="551"/>
      <c r="Y11" s="543" t="s">
        <v>60</v>
      </c>
      <c r="Z11" s="120"/>
      <c r="AA11" s="270"/>
      <c r="AB11" s="270"/>
      <c r="AC11" s="120"/>
      <c r="AD11" s="543" t="s">
        <v>61</v>
      </c>
      <c r="AE11" s="120"/>
      <c r="AF11" s="270"/>
      <c r="AG11" s="270"/>
      <c r="AH11" s="120"/>
      <c r="AI11" s="543" t="s">
        <v>62</v>
      </c>
      <c r="AJ11" s="120"/>
      <c r="AK11" s="270"/>
      <c r="AL11" s="270"/>
      <c r="AM11" s="120"/>
      <c r="AN11" s="543" t="s">
        <v>49</v>
      </c>
      <c r="AO11" s="120"/>
      <c r="AP11" s="120"/>
      <c r="AQ11" s="120"/>
    </row>
    <row r="12" spans="1:43" ht="35.25" customHeight="1">
      <c r="A12" s="540"/>
      <c r="B12" s="541"/>
      <c r="C12" s="541"/>
      <c r="D12" s="541"/>
      <c r="E12" s="541"/>
      <c r="F12" s="552" t="s">
        <v>1250</v>
      </c>
      <c r="G12" s="553" t="s">
        <v>1251</v>
      </c>
      <c r="H12" s="554" t="s">
        <v>67</v>
      </c>
      <c r="I12" s="555" t="s">
        <v>68</v>
      </c>
      <c r="J12" s="555" t="s">
        <v>69</v>
      </c>
      <c r="K12" s="554" t="s">
        <v>70</v>
      </c>
      <c r="L12" s="556" t="s">
        <v>67</v>
      </c>
      <c r="M12" s="556" t="s">
        <v>68</v>
      </c>
      <c r="N12" s="556" t="s">
        <v>69</v>
      </c>
      <c r="O12" s="556" t="s">
        <v>70</v>
      </c>
      <c r="P12" s="557" t="s">
        <v>67</v>
      </c>
      <c r="Q12" s="557" t="s">
        <v>68</v>
      </c>
      <c r="R12" s="557" t="s">
        <v>69</v>
      </c>
      <c r="S12" s="557" t="s">
        <v>70</v>
      </c>
      <c r="T12" s="558" t="s">
        <v>71</v>
      </c>
      <c r="U12" s="559" t="s">
        <v>72</v>
      </c>
      <c r="V12" s="559" t="s">
        <v>73</v>
      </c>
      <c r="W12" s="559" t="s">
        <v>70</v>
      </c>
      <c r="Y12" s="560" t="s">
        <v>1251</v>
      </c>
      <c r="Z12" s="561" t="s">
        <v>67</v>
      </c>
      <c r="AA12" s="562" t="s">
        <v>68</v>
      </c>
      <c r="AB12" s="562" t="s">
        <v>69</v>
      </c>
      <c r="AC12" s="561" t="s">
        <v>70</v>
      </c>
      <c r="AD12" s="560" t="s">
        <v>1251</v>
      </c>
      <c r="AE12" s="561" t="s">
        <v>67</v>
      </c>
      <c r="AF12" s="562" t="s">
        <v>68</v>
      </c>
      <c r="AG12" s="562" t="s">
        <v>69</v>
      </c>
      <c r="AH12" s="561" t="s">
        <v>70</v>
      </c>
      <c r="AI12" s="560" t="s">
        <v>1251</v>
      </c>
      <c r="AJ12" s="561" t="s">
        <v>67</v>
      </c>
      <c r="AK12" s="562" t="s">
        <v>68</v>
      </c>
      <c r="AL12" s="562" t="s">
        <v>69</v>
      </c>
      <c r="AM12" s="561" t="s">
        <v>70</v>
      </c>
      <c r="AN12" s="553" t="s">
        <v>71</v>
      </c>
      <c r="AO12" s="561" t="s">
        <v>72</v>
      </c>
      <c r="AP12" s="561" t="s">
        <v>73</v>
      </c>
      <c r="AQ12" s="561" t="s">
        <v>70</v>
      </c>
    </row>
    <row r="13" spans="1:43" ht="35.25" customHeight="1" thickBot="1">
      <c r="A13" s="563">
        <v>1</v>
      </c>
      <c r="B13" s="564">
        <v>0</v>
      </c>
      <c r="C13" s="564">
        <v>0</v>
      </c>
      <c r="D13" s="564">
        <v>0</v>
      </c>
      <c r="E13" s="564">
        <v>0</v>
      </c>
      <c r="F13" s="565" t="s">
        <v>1252</v>
      </c>
      <c r="G13" s="569"/>
      <c r="H13" s="569"/>
      <c r="I13" s="567" t="str">
        <f>IF(H13="","No hay ejecución",IF(AND(G13=0),"No hay Programación", H13/G13))</f>
        <v>No hay ejecución</v>
      </c>
      <c r="J13" s="568" t="str">
        <f>IF(I13="No hay ejecución","NA",IF(I13&gt;=90%,"De acuerdo con lo programado",IF(I13&gt;=51%,"Atraso Leve",IF(I13&lt;=50%,"En riesgo cumplimiento"))))</f>
        <v>NA</v>
      </c>
      <c r="K13" s="569"/>
      <c r="L13" s="570"/>
      <c r="M13" s="571"/>
      <c r="N13" s="572"/>
      <c r="O13" s="573"/>
      <c r="P13" s="570"/>
      <c r="Q13" s="571"/>
      <c r="R13" s="573"/>
      <c r="S13" s="573"/>
      <c r="T13" s="574"/>
      <c r="U13" s="571"/>
      <c r="V13" s="573"/>
      <c r="W13" s="573"/>
      <c r="X13" s="575"/>
      <c r="Y13" s="569"/>
      <c r="Z13" s="569"/>
      <c r="AA13" s="567" t="str">
        <f>IF(Z13="","No hay ejecución",IF(AND(Y13=0),"No hay Programación", Z13/Y13))</f>
        <v>No hay ejecución</v>
      </c>
      <c r="AB13" s="568" t="str">
        <f>IF(AA13="No hay ejecución","NA",IF(AA13&gt;=90%,"De acuerdo con lo programado",IF(AA13&gt;=51%,"Atraso Leve",IF(AA13&lt;=50%,"En riesgo cumplimiento"))))</f>
        <v>NA</v>
      </c>
      <c r="AC13" s="569"/>
      <c r="AD13" s="575"/>
      <c r="AE13" s="575"/>
      <c r="AF13" s="576"/>
      <c r="AG13" s="576"/>
      <c r="AH13" s="575"/>
      <c r="AI13" s="575"/>
      <c r="AJ13" s="575"/>
      <c r="AK13" s="576"/>
      <c r="AL13" s="576"/>
      <c r="AM13" s="575"/>
      <c r="AN13" s="575"/>
      <c r="AO13" s="575"/>
      <c r="AP13" s="575"/>
      <c r="AQ13" s="575"/>
    </row>
    <row r="14" spans="1:43" ht="35.25" customHeight="1" thickTop="1" thickBot="1">
      <c r="A14" s="563">
        <v>1.1000000000000001</v>
      </c>
      <c r="B14" s="564"/>
      <c r="C14" s="564"/>
      <c r="D14" s="564"/>
      <c r="E14" s="564"/>
      <c r="F14" s="577" t="s">
        <v>1253</v>
      </c>
      <c r="G14" s="578"/>
      <c r="H14" s="578"/>
      <c r="I14" s="567" t="str">
        <f t="shared" ref="I14:I77" si="0">IF(H14="","No hay ejecución",IF(AND(G14=0),"No hay Programación", H14/G14))</f>
        <v>No hay ejecución</v>
      </c>
      <c r="J14" s="568" t="str">
        <f t="shared" ref="J14:J77" si="1">IF(I14="No hay ejecución","NA",IF(I14&gt;=90%,"De acuerdo con lo programado",IF(I14&gt;=51%,"Atraso Leve",IF(I14&lt;=50%,"En riesgo cumplimiento"))))</f>
        <v>NA</v>
      </c>
      <c r="K14" s="578"/>
      <c r="L14" s="570"/>
      <c r="M14" s="579"/>
      <c r="N14" s="572"/>
      <c r="O14" s="573"/>
      <c r="P14" s="570"/>
      <c r="Q14" s="571"/>
      <c r="R14" s="573"/>
      <c r="S14" s="573"/>
      <c r="T14" s="574"/>
      <c r="U14" s="571"/>
      <c r="V14" s="573"/>
      <c r="W14" s="573"/>
      <c r="X14" s="575"/>
      <c r="Y14" s="575"/>
      <c r="Z14" s="575"/>
      <c r="AA14" s="567" t="str">
        <f t="shared" ref="AA14:AA77" si="2">IF(Z14="","No hay ejecución",IF(AND(Y14=0),"No hay Programación", Z14/Y14))</f>
        <v>No hay ejecución</v>
      </c>
      <c r="AB14" s="568" t="str">
        <f t="shared" ref="AB14:AB77" si="3">IF(AA14="No hay ejecución","NA",IF(AA14&gt;=90%,"De acuerdo con lo programado",IF(AA14&gt;=51%,"Atraso Leve",IF(AA14&lt;=50%,"En riesgo cumplimiento"))))</f>
        <v>NA</v>
      </c>
      <c r="AC14" s="575"/>
      <c r="AD14" s="575"/>
      <c r="AE14" s="575"/>
      <c r="AF14" s="576"/>
      <c r="AG14" s="576"/>
      <c r="AH14" s="575"/>
      <c r="AI14" s="575"/>
      <c r="AJ14" s="575"/>
      <c r="AK14" s="576"/>
      <c r="AL14" s="576"/>
      <c r="AM14" s="575"/>
      <c r="AN14" s="575"/>
      <c r="AO14" s="575"/>
      <c r="AP14" s="575"/>
      <c r="AQ14" s="575"/>
    </row>
    <row r="15" spans="1:43" ht="35.25" customHeight="1" thickTop="1" thickBot="1">
      <c r="A15" s="563">
        <v>1.1000000000000001</v>
      </c>
      <c r="B15" s="564"/>
      <c r="C15" s="564"/>
      <c r="D15" s="564"/>
      <c r="E15" s="564"/>
      <c r="F15" s="577" t="s">
        <v>1253</v>
      </c>
      <c r="G15" s="578"/>
      <c r="H15" s="578"/>
      <c r="I15" s="567" t="str">
        <f t="shared" si="0"/>
        <v>No hay ejecución</v>
      </c>
      <c r="J15" s="568" t="str">
        <f t="shared" si="1"/>
        <v>NA</v>
      </c>
      <c r="K15" s="578"/>
      <c r="L15" s="581"/>
      <c r="M15" s="579"/>
      <c r="N15" s="572"/>
      <c r="O15" s="582"/>
      <c r="P15" s="581"/>
      <c r="Q15" s="579"/>
      <c r="R15" s="572"/>
      <c r="S15" s="582"/>
      <c r="T15" s="583"/>
      <c r="U15" s="579"/>
      <c r="V15" s="572"/>
      <c r="W15" s="582"/>
      <c r="X15" s="575"/>
      <c r="Y15" s="575"/>
      <c r="Z15" s="575"/>
      <c r="AA15" s="567" t="str">
        <f t="shared" si="2"/>
        <v>No hay ejecución</v>
      </c>
      <c r="AB15" s="568" t="str">
        <f t="shared" si="3"/>
        <v>NA</v>
      </c>
      <c r="AC15" s="575"/>
      <c r="AD15" s="575"/>
      <c r="AE15" s="575"/>
      <c r="AF15" s="576"/>
      <c r="AG15" s="576"/>
      <c r="AH15" s="575"/>
      <c r="AI15" s="575"/>
      <c r="AJ15" s="575"/>
      <c r="AK15" s="576"/>
      <c r="AL15" s="576"/>
      <c r="AM15" s="575"/>
      <c r="AN15" s="575"/>
      <c r="AO15" s="575"/>
      <c r="AP15" s="575"/>
      <c r="AQ15" s="575"/>
    </row>
    <row r="16" spans="1:43" ht="35.25" customHeight="1" thickTop="1" thickBot="1">
      <c r="A16" s="563">
        <v>1.1000000000000001</v>
      </c>
      <c r="B16" s="564"/>
      <c r="C16" s="564"/>
      <c r="D16" s="564"/>
      <c r="E16" s="564"/>
      <c r="F16" s="577" t="s">
        <v>1253</v>
      </c>
      <c r="G16" s="578"/>
      <c r="H16" s="578"/>
      <c r="I16" s="567" t="str">
        <f t="shared" si="0"/>
        <v>No hay ejecución</v>
      </c>
      <c r="J16" s="568" t="str">
        <f t="shared" si="1"/>
        <v>NA</v>
      </c>
      <c r="K16" s="578"/>
      <c r="L16" s="581"/>
      <c r="M16" s="579"/>
      <c r="N16" s="572"/>
      <c r="O16" s="582"/>
      <c r="P16" s="581"/>
      <c r="Q16" s="579"/>
      <c r="R16" s="572"/>
      <c r="S16" s="582"/>
      <c r="T16" s="583"/>
      <c r="U16" s="579"/>
      <c r="V16" s="572"/>
      <c r="W16" s="582"/>
      <c r="X16" s="575"/>
      <c r="Y16" s="575"/>
      <c r="Z16" s="575"/>
      <c r="AA16" s="567" t="str">
        <f t="shared" si="2"/>
        <v>No hay ejecución</v>
      </c>
      <c r="AB16" s="568" t="str">
        <f t="shared" si="3"/>
        <v>NA</v>
      </c>
      <c r="AC16" s="575"/>
      <c r="AD16" s="575"/>
      <c r="AE16" s="575"/>
      <c r="AF16" s="576"/>
      <c r="AG16" s="576"/>
      <c r="AH16" s="575"/>
      <c r="AI16" s="575"/>
      <c r="AJ16" s="575"/>
      <c r="AK16" s="576"/>
      <c r="AL16" s="576"/>
      <c r="AM16" s="575"/>
      <c r="AN16" s="575"/>
      <c r="AO16" s="575"/>
      <c r="AP16" s="575"/>
      <c r="AQ16" s="575"/>
    </row>
    <row r="17" spans="1:43" ht="35.25" customHeight="1" thickTop="1" thickBot="1">
      <c r="A17" s="563">
        <v>1.1000000000000001</v>
      </c>
      <c r="B17" s="564"/>
      <c r="C17" s="564"/>
      <c r="D17" s="564"/>
      <c r="E17" s="564"/>
      <c r="F17" s="577" t="s">
        <v>1253</v>
      </c>
      <c r="G17" s="578"/>
      <c r="H17" s="578"/>
      <c r="I17" s="567" t="str">
        <f t="shared" si="0"/>
        <v>No hay ejecución</v>
      </c>
      <c r="J17" s="568" t="str">
        <f t="shared" si="1"/>
        <v>NA</v>
      </c>
      <c r="K17" s="578"/>
      <c r="L17" s="581"/>
      <c r="M17" s="579"/>
      <c r="N17" s="572"/>
      <c r="O17" s="582"/>
      <c r="P17" s="581"/>
      <c r="Q17" s="579"/>
      <c r="R17" s="572"/>
      <c r="S17" s="582"/>
      <c r="T17" s="583"/>
      <c r="U17" s="579"/>
      <c r="V17" s="572"/>
      <c r="W17" s="582"/>
      <c r="X17" s="575"/>
      <c r="Y17" s="575"/>
      <c r="Z17" s="575"/>
      <c r="AA17" s="567" t="str">
        <f t="shared" si="2"/>
        <v>No hay ejecución</v>
      </c>
      <c r="AB17" s="568" t="str">
        <f t="shared" si="3"/>
        <v>NA</v>
      </c>
      <c r="AC17" s="575"/>
      <c r="AD17" s="575"/>
      <c r="AE17" s="575"/>
      <c r="AF17" s="576"/>
      <c r="AG17" s="576"/>
      <c r="AH17" s="575"/>
      <c r="AI17" s="575"/>
      <c r="AJ17" s="575"/>
      <c r="AK17" s="576"/>
      <c r="AL17" s="576"/>
      <c r="AM17" s="575"/>
      <c r="AN17" s="575"/>
      <c r="AO17" s="575"/>
      <c r="AP17" s="575"/>
      <c r="AQ17" s="575"/>
    </row>
    <row r="18" spans="1:43" ht="35.25" customHeight="1" thickTop="1" thickBot="1">
      <c r="A18" s="563">
        <v>1.1000000000000001</v>
      </c>
      <c r="B18" s="564"/>
      <c r="C18" s="564"/>
      <c r="D18" s="564"/>
      <c r="E18" s="564"/>
      <c r="F18" s="577" t="s">
        <v>1253</v>
      </c>
      <c r="G18" s="578"/>
      <c r="H18" s="578"/>
      <c r="I18" s="567" t="str">
        <f t="shared" si="0"/>
        <v>No hay ejecución</v>
      </c>
      <c r="J18" s="568" t="str">
        <f t="shared" si="1"/>
        <v>NA</v>
      </c>
      <c r="K18" s="578"/>
      <c r="L18" s="581"/>
      <c r="M18" s="579"/>
      <c r="N18" s="572"/>
      <c r="O18" s="582"/>
      <c r="P18" s="581"/>
      <c r="Q18" s="579"/>
      <c r="R18" s="572"/>
      <c r="S18" s="582"/>
      <c r="T18" s="583"/>
      <c r="U18" s="579"/>
      <c r="V18" s="572"/>
      <c r="W18" s="582"/>
      <c r="X18" s="575"/>
      <c r="Y18" s="575"/>
      <c r="Z18" s="575"/>
      <c r="AA18" s="567" t="str">
        <f t="shared" si="2"/>
        <v>No hay ejecución</v>
      </c>
      <c r="AB18" s="568" t="str">
        <f t="shared" si="3"/>
        <v>NA</v>
      </c>
      <c r="AC18" s="575"/>
      <c r="AD18" s="575"/>
      <c r="AE18" s="575"/>
      <c r="AF18" s="576"/>
      <c r="AG18" s="576"/>
      <c r="AH18" s="575"/>
      <c r="AI18" s="575"/>
      <c r="AJ18" s="575"/>
      <c r="AK18" s="576"/>
      <c r="AL18" s="576"/>
      <c r="AM18" s="575"/>
      <c r="AN18" s="575"/>
      <c r="AO18" s="575"/>
      <c r="AP18" s="575"/>
      <c r="AQ18" s="575"/>
    </row>
    <row r="19" spans="1:43" ht="35.25" customHeight="1" thickTop="1" thickBot="1">
      <c r="A19" s="563">
        <v>1.1000000000000001</v>
      </c>
      <c r="B19" s="564"/>
      <c r="C19" s="564"/>
      <c r="D19" s="564"/>
      <c r="E19" s="564"/>
      <c r="F19" s="577" t="s">
        <v>1253</v>
      </c>
      <c r="G19" s="578"/>
      <c r="H19" s="578"/>
      <c r="I19" s="567" t="str">
        <f t="shared" si="0"/>
        <v>No hay ejecución</v>
      </c>
      <c r="J19" s="568" t="str">
        <f t="shared" si="1"/>
        <v>NA</v>
      </c>
      <c r="K19" s="578"/>
      <c r="L19" s="581"/>
      <c r="M19" s="579"/>
      <c r="N19" s="572"/>
      <c r="O19" s="582"/>
      <c r="P19" s="581"/>
      <c r="Q19" s="579"/>
      <c r="R19" s="572"/>
      <c r="S19" s="582"/>
      <c r="T19" s="583"/>
      <c r="U19" s="579"/>
      <c r="V19" s="572"/>
      <c r="W19" s="582"/>
      <c r="X19" s="575"/>
      <c r="Y19" s="575"/>
      <c r="Z19" s="575"/>
      <c r="AA19" s="567" t="str">
        <f t="shared" si="2"/>
        <v>No hay ejecución</v>
      </c>
      <c r="AB19" s="568" t="str">
        <f t="shared" si="3"/>
        <v>NA</v>
      </c>
      <c r="AC19" s="575"/>
      <c r="AD19" s="575"/>
      <c r="AE19" s="575"/>
      <c r="AF19" s="576"/>
      <c r="AG19" s="576"/>
      <c r="AH19" s="575"/>
      <c r="AI19" s="575"/>
      <c r="AJ19" s="575"/>
      <c r="AK19" s="576"/>
      <c r="AL19" s="576"/>
      <c r="AM19" s="575"/>
      <c r="AN19" s="575"/>
      <c r="AO19" s="575"/>
      <c r="AP19" s="575"/>
      <c r="AQ19" s="575"/>
    </row>
    <row r="20" spans="1:43" ht="39" customHeight="1" thickTop="1" thickBot="1">
      <c r="A20" s="563">
        <v>1.1000000000000001</v>
      </c>
      <c r="B20" s="564"/>
      <c r="C20" s="564"/>
      <c r="D20" s="564"/>
      <c r="E20" s="564"/>
      <c r="F20" s="577" t="s">
        <v>1253</v>
      </c>
      <c r="G20" s="578"/>
      <c r="H20" s="578"/>
      <c r="I20" s="567" t="str">
        <f t="shared" si="0"/>
        <v>No hay ejecución</v>
      </c>
      <c r="J20" s="568" t="str">
        <f t="shared" si="1"/>
        <v>NA</v>
      </c>
      <c r="K20" s="578"/>
      <c r="L20" s="581"/>
      <c r="M20" s="579"/>
      <c r="N20" s="572"/>
      <c r="O20" s="582"/>
      <c r="P20" s="581"/>
      <c r="Q20" s="579"/>
      <c r="R20" s="572"/>
      <c r="S20" s="582"/>
      <c r="T20" s="583"/>
      <c r="U20" s="579"/>
      <c r="V20" s="572"/>
      <c r="W20" s="582"/>
      <c r="X20" s="575"/>
      <c r="Y20" s="575"/>
      <c r="Z20" s="575"/>
      <c r="AA20" s="567" t="str">
        <f t="shared" si="2"/>
        <v>No hay ejecución</v>
      </c>
      <c r="AB20" s="568" t="str">
        <f t="shared" si="3"/>
        <v>NA</v>
      </c>
      <c r="AC20" s="575"/>
      <c r="AD20" s="575"/>
      <c r="AE20" s="575"/>
      <c r="AF20" s="576"/>
      <c r="AG20" s="576"/>
      <c r="AH20" s="575"/>
      <c r="AI20" s="575"/>
      <c r="AJ20" s="575"/>
      <c r="AK20" s="576"/>
      <c r="AL20" s="576"/>
      <c r="AM20" s="575"/>
      <c r="AN20" s="575"/>
      <c r="AO20" s="575"/>
      <c r="AP20" s="575"/>
      <c r="AQ20" s="575"/>
    </row>
    <row r="21" spans="1:43" ht="35.25" customHeight="1" thickTop="1" thickBot="1">
      <c r="A21" s="563">
        <v>1.2</v>
      </c>
      <c r="B21" s="564"/>
      <c r="C21" s="564"/>
      <c r="D21" s="564"/>
      <c r="E21" s="564"/>
      <c r="F21" s="577" t="s">
        <v>1254</v>
      </c>
      <c r="G21" s="578"/>
      <c r="H21" s="578"/>
      <c r="I21" s="567" t="str">
        <f t="shared" si="0"/>
        <v>No hay ejecución</v>
      </c>
      <c r="J21" s="568" t="str">
        <f t="shared" si="1"/>
        <v>NA</v>
      </c>
      <c r="K21" s="578"/>
      <c r="L21" s="581"/>
      <c r="M21" s="579"/>
      <c r="N21" s="572"/>
      <c r="O21" s="582"/>
      <c r="P21" s="581"/>
      <c r="Q21" s="579"/>
      <c r="R21" s="572"/>
      <c r="S21" s="582"/>
      <c r="T21" s="583"/>
      <c r="U21" s="579"/>
      <c r="V21" s="572"/>
      <c r="W21" s="582"/>
      <c r="X21" s="575"/>
      <c r="Y21" s="575"/>
      <c r="Z21" s="575"/>
      <c r="AA21" s="567" t="str">
        <f t="shared" si="2"/>
        <v>No hay ejecución</v>
      </c>
      <c r="AB21" s="568" t="str">
        <f t="shared" si="3"/>
        <v>NA</v>
      </c>
      <c r="AC21" s="575"/>
      <c r="AD21" s="575"/>
      <c r="AE21" s="575"/>
      <c r="AF21" s="576"/>
      <c r="AG21" s="576"/>
      <c r="AH21" s="575"/>
      <c r="AI21" s="575"/>
      <c r="AJ21" s="575"/>
      <c r="AK21" s="576"/>
      <c r="AL21" s="576"/>
      <c r="AM21" s="575"/>
      <c r="AN21" s="575"/>
      <c r="AO21" s="575"/>
      <c r="AP21" s="575"/>
      <c r="AQ21" s="575"/>
    </row>
    <row r="22" spans="1:43" ht="40.5" customHeight="1" thickTop="1" thickBot="1">
      <c r="A22" s="563">
        <v>1.2</v>
      </c>
      <c r="B22" s="564"/>
      <c r="C22" s="564"/>
      <c r="D22" s="564"/>
      <c r="E22" s="564"/>
      <c r="F22" s="577" t="s">
        <v>1254</v>
      </c>
      <c r="G22" s="578"/>
      <c r="H22" s="578"/>
      <c r="I22" s="567" t="str">
        <f t="shared" si="0"/>
        <v>No hay ejecución</v>
      </c>
      <c r="J22" s="568" t="str">
        <f t="shared" si="1"/>
        <v>NA</v>
      </c>
      <c r="K22" s="578"/>
      <c r="L22" s="581"/>
      <c r="M22" s="579"/>
      <c r="N22" s="572"/>
      <c r="O22" s="582"/>
      <c r="P22" s="581"/>
      <c r="Q22" s="579"/>
      <c r="R22" s="572"/>
      <c r="S22" s="582"/>
      <c r="T22" s="583"/>
      <c r="U22" s="579"/>
      <c r="V22" s="572"/>
      <c r="W22" s="582"/>
      <c r="X22" s="575"/>
      <c r="Y22" s="575"/>
      <c r="Z22" s="575"/>
      <c r="AA22" s="567" t="str">
        <f t="shared" si="2"/>
        <v>No hay ejecución</v>
      </c>
      <c r="AB22" s="568" t="str">
        <f t="shared" si="3"/>
        <v>NA</v>
      </c>
      <c r="AC22" s="575"/>
      <c r="AD22" s="575"/>
      <c r="AE22" s="575"/>
      <c r="AF22" s="576"/>
      <c r="AG22" s="576"/>
      <c r="AH22" s="575"/>
      <c r="AI22" s="575"/>
      <c r="AJ22" s="575"/>
      <c r="AK22" s="576"/>
      <c r="AL22" s="576"/>
      <c r="AM22" s="575"/>
      <c r="AN22" s="575"/>
      <c r="AO22" s="575"/>
      <c r="AP22" s="575"/>
      <c r="AQ22" s="575"/>
    </row>
    <row r="23" spans="1:43" ht="35.25" customHeight="1" thickTop="1" thickBot="1">
      <c r="A23" s="563">
        <v>1.3</v>
      </c>
      <c r="B23" s="564"/>
      <c r="C23" s="564"/>
      <c r="D23" s="564"/>
      <c r="E23" s="564"/>
      <c r="F23" s="577" t="s">
        <v>1255</v>
      </c>
      <c r="G23" s="578"/>
      <c r="H23" s="578"/>
      <c r="I23" s="567" t="str">
        <f t="shared" si="0"/>
        <v>No hay ejecución</v>
      </c>
      <c r="J23" s="568" t="str">
        <f t="shared" si="1"/>
        <v>NA</v>
      </c>
      <c r="K23" s="578"/>
      <c r="L23" s="581"/>
      <c r="M23" s="579"/>
      <c r="N23" s="572"/>
      <c r="O23" s="582"/>
      <c r="P23" s="581"/>
      <c r="Q23" s="579"/>
      <c r="R23" s="572"/>
      <c r="S23" s="582"/>
      <c r="T23" s="583"/>
      <c r="U23" s="579"/>
      <c r="V23" s="572"/>
      <c r="W23" s="582"/>
      <c r="X23" s="575"/>
      <c r="Y23" s="575"/>
      <c r="Z23" s="575"/>
      <c r="AA23" s="567" t="str">
        <f t="shared" si="2"/>
        <v>No hay ejecución</v>
      </c>
      <c r="AB23" s="568" t="str">
        <f t="shared" si="3"/>
        <v>NA</v>
      </c>
      <c r="AC23" s="575"/>
      <c r="AD23" s="575"/>
      <c r="AE23" s="575"/>
      <c r="AF23" s="576"/>
      <c r="AG23" s="576"/>
      <c r="AH23" s="575"/>
      <c r="AI23" s="575"/>
      <c r="AJ23" s="575"/>
      <c r="AK23" s="576"/>
      <c r="AL23" s="576"/>
      <c r="AM23" s="575"/>
      <c r="AN23" s="575"/>
      <c r="AO23" s="575"/>
      <c r="AP23" s="575"/>
      <c r="AQ23" s="575"/>
    </row>
    <row r="24" spans="1:43" ht="35.25" customHeight="1" thickTop="1" thickBot="1">
      <c r="A24" s="563">
        <v>1.3</v>
      </c>
      <c r="B24" s="564"/>
      <c r="C24" s="564"/>
      <c r="D24" s="564"/>
      <c r="E24" s="564"/>
      <c r="F24" s="577" t="s">
        <v>1255</v>
      </c>
      <c r="G24" s="578"/>
      <c r="H24" s="578"/>
      <c r="I24" s="567" t="str">
        <f t="shared" si="0"/>
        <v>No hay ejecución</v>
      </c>
      <c r="J24" s="568" t="str">
        <f t="shared" si="1"/>
        <v>NA</v>
      </c>
      <c r="K24" s="578"/>
      <c r="L24" s="581"/>
      <c r="M24" s="579"/>
      <c r="N24" s="572"/>
      <c r="O24" s="582"/>
      <c r="P24" s="581"/>
      <c r="Q24" s="579"/>
      <c r="R24" s="572"/>
      <c r="S24" s="582"/>
      <c r="T24" s="583"/>
      <c r="U24" s="579"/>
      <c r="V24" s="572"/>
      <c r="W24" s="582"/>
      <c r="X24" s="575"/>
      <c r="Y24" s="575"/>
      <c r="Z24" s="575"/>
      <c r="AA24" s="567" t="str">
        <f t="shared" si="2"/>
        <v>No hay ejecución</v>
      </c>
      <c r="AB24" s="568" t="str">
        <f t="shared" si="3"/>
        <v>NA</v>
      </c>
      <c r="AC24" s="575"/>
      <c r="AD24" s="575"/>
      <c r="AE24" s="575"/>
      <c r="AF24" s="576"/>
      <c r="AG24" s="576"/>
      <c r="AH24" s="575"/>
      <c r="AI24" s="575"/>
      <c r="AJ24" s="575"/>
      <c r="AK24" s="576"/>
      <c r="AL24" s="576"/>
      <c r="AM24" s="575"/>
      <c r="AN24" s="575"/>
      <c r="AO24" s="575"/>
      <c r="AP24" s="575"/>
      <c r="AQ24" s="575"/>
    </row>
    <row r="25" spans="1:43" ht="35.25" customHeight="1" thickTop="1" thickBot="1">
      <c r="A25" s="563">
        <v>1.3</v>
      </c>
      <c r="B25" s="564"/>
      <c r="C25" s="564"/>
      <c r="D25" s="564"/>
      <c r="E25" s="564"/>
      <c r="F25" s="577" t="s">
        <v>1255</v>
      </c>
      <c r="G25" s="578"/>
      <c r="H25" s="578"/>
      <c r="I25" s="567" t="str">
        <f t="shared" si="0"/>
        <v>No hay ejecución</v>
      </c>
      <c r="J25" s="568" t="str">
        <f t="shared" si="1"/>
        <v>NA</v>
      </c>
      <c r="K25" s="578"/>
      <c r="L25" s="581"/>
      <c r="M25" s="579"/>
      <c r="N25" s="572"/>
      <c r="O25" s="582"/>
      <c r="P25" s="581"/>
      <c r="Q25" s="579"/>
      <c r="R25" s="572"/>
      <c r="S25" s="582"/>
      <c r="T25" s="583"/>
      <c r="U25" s="579"/>
      <c r="V25" s="572"/>
      <c r="W25" s="582"/>
      <c r="X25" s="575"/>
      <c r="Y25" s="575"/>
      <c r="Z25" s="575"/>
      <c r="AA25" s="567" t="str">
        <f t="shared" si="2"/>
        <v>No hay ejecución</v>
      </c>
      <c r="AB25" s="568" t="str">
        <f t="shared" si="3"/>
        <v>NA</v>
      </c>
      <c r="AC25" s="575"/>
      <c r="AD25" s="575"/>
      <c r="AE25" s="575"/>
      <c r="AF25" s="576"/>
      <c r="AG25" s="576"/>
      <c r="AH25" s="575"/>
      <c r="AI25" s="575"/>
      <c r="AJ25" s="575"/>
      <c r="AK25" s="576"/>
      <c r="AL25" s="576"/>
      <c r="AM25" s="575"/>
      <c r="AN25" s="575"/>
      <c r="AO25" s="575"/>
      <c r="AP25" s="575"/>
      <c r="AQ25" s="575"/>
    </row>
    <row r="26" spans="1:43" ht="35.25" customHeight="1" thickTop="1" thickBot="1">
      <c r="A26" s="563">
        <v>1.3</v>
      </c>
      <c r="B26" s="564"/>
      <c r="C26" s="564"/>
      <c r="D26" s="564"/>
      <c r="E26" s="564"/>
      <c r="F26" s="577" t="s">
        <v>1255</v>
      </c>
      <c r="G26" s="578"/>
      <c r="H26" s="578"/>
      <c r="I26" s="567" t="str">
        <f t="shared" si="0"/>
        <v>No hay ejecución</v>
      </c>
      <c r="J26" s="568" t="str">
        <f t="shared" si="1"/>
        <v>NA</v>
      </c>
      <c r="K26" s="578"/>
      <c r="L26" s="581"/>
      <c r="M26" s="579"/>
      <c r="N26" s="572"/>
      <c r="O26" s="582"/>
      <c r="P26" s="581"/>
      <c r="Q26" s="579"/>
      <c r="R26" s="572"/>
      <c r="S26" s="582"/>
      <c r="T26" s="583"/>
      <c r="U26" s="579"/>
      <c r="V26" s="572"/>
      <c r="W26" s="582"/>
      <c r="X26" s="575"/>
      <c r="Y26" s="575"/>
      <c r="Z26" s="575"/>
      <c r="AA26" s="567" t="str">
        <f t="shared" si="2"/>
        <v>No hay ejecución</v>
      </c>
      <c r="AB26" s="568" t="str">
        <f t="shared" si="3"/>
        <v>NA</v>
      </c>
      <c r="AC26" s="575"/>
      <c r="AD26" s="575"/>
      <c r="AE26" s="575"/>
      <c r="AF26" s="576"/>
      <c r="AG26" s="576"/>
      <c r="AH26" s="575"/>
      <c r="AI26" s="575"/>
      <c r="AJ26" s="575"/>
      <c r="AK26" s="576"/>
      <c r="AL26" s="576"/>
      <c r="AM26" s="575"/>
      <c r="AN26" s="575"/>
      <c r="AO26" s="575"/>
      <c r="AP26" s="575"/>
      <c r="AQ26" s="575"/>
    </row>
    <row r="27" spans="1:43" ht="35.25" customHeight="1" thickTop="1" thickBot="1">
      <c r="A27" s="563">
        <v>1.3</v>
      </c>
      <c r="B27" s="564"/>
      <c r="C27" s="564"/>
      <c r="D27" s="564"/>
      <c r="E27" s="564"/>
      <c r="F27" s="577" t="s">
        <v>1255</v>
      </c>
      <c r="G27" s="578"/>
      <c r="H27" s="578"/>
      <c r="I27" s="567" t="str">
        <f t="shared" si="0"/>
        <v>No hay ejecución</v>
      </c>
      <c r="J27" s="568" t="str">
        <f t="shared" si="1"/>
        <v>NA</v>
      </c>
      <c r="K27" s="578"/>
      <c r="L27" s="581"/>
      <c r="M27" s="579"/>
      <c r="N27" s="572"/>
      <c r="O27" s="582"/>
      <c r="P27" s="581"/>
      <c r="Q27" s="579"/>
      <c r="R27" s="572"/>
      <c r="S27" s="582"/>
      <c r="T27" s="583"/>
      <c r="U27" s="579"/>
      <c r="V27" s="572"/>
      <c r="W27" s="582"/>
      <c r="X27" s="575"/>
      <c r="Y27" s="575"/>
      <c r="Z27" s="575"/>
      <c r="AA27" s="567" t="str">
        <f t="shared" si="2"/>
        <v>No hay ejecución</v>
      </c>
      <c r="AB27" s="568" t="str">
        <f t="shared" si="3"/>
        <v>NA</v>
      </c>
      <c r="AC27" s="575"/>
      <c r="AD27" s="575"/>
      <c r="AE27" s="575"/>
      <c r="AF27" s="576"/>
      <c r="AG27" s="576"/>
      <c r="AH27" s="575"/>
      <c r="AI27" s="575"/>
      <c r="AJ27" s="575"/>
      <c r="AK27" s="576"/>
      <c r="AL27" s="576"/>
      <c r="AM27" s="575"/>
      <c r="AN27" s="575"/>
      <c r="AO27" s="575"/>
      <c r="AP27" s="575"/>
      <c r="AQ27" s="575"/>
    </row>
    <row r="28" spans="1:43" ht="16.5" customHeight="1" thickTop="1" thickBot="1">
      <c r="A28" s="563">
        <v>2</v>
      </c>
      <c r="B28" s="564">
        <v>0</v>
      </c>
      <c r="C28" s="564">
        <v>0</v>
      </c>
      <c r="D28" s="564">
        <v>0</v>
      </c>
      <c r="E28" s="564">
        <v>0</v>
      </c>
      <c r="F28" s="584" t="s">
        <v>1256</v>
      </c>
      <c r="G28" s="586"/>
      <c r="H28" s="586"/>
      <c r="I28" s="567" t="str">
        <f t="shared" si="0"/>
        <v>No hay ejecución</v>
      </c>
      <c r="J28" s="568" t="str">
        <f t="shared" si="1"/>
        <v>NA</v>
      </c>
      <c r="K28" s="586"/>
      <c r="L28" s="581"/>
      <c r="M28" s="579"/>
      <c r="N28" s="572"/>
      <c r="O28" s="582"/>
      <c r="P28" s="581"/>
      <c r="Q28" s="579"/>
      <c r="R28" s="572"/>
      <c r="S28" s="582"/>
      <c r="T28" s="583"/>
      <c r="U28" s="579"/>
      <c r="V28" s="572"/>
      <c r="W28" s="582"/>
      <c r="X28" s="575"/>
      <c r="Y28" s="575"/>
      <c r="Z28" s="575"/>
      <c r="AA28" s="567" t="str">
        <f t="shared" si="2"/>
        <v>No hay ejecución</v>
      </c>
      <c r="AB28" s="568" t="str">
        <f t="shared" si="3"/>
        <v>NA</v>
      </c>
      <c r="AC28" s="575"/>
      <c r="AD28" s="575"/>
      <c r="AE28" s="575"/>
      <c r="AF28" s="576"/>
      <c r="AG28" s="576"/>
      <c r="AH28" s="575"/>
      <c r="AI28" s="575"/>
      <c r="AJ28" s="575"/>
      <c r="AK28" s="576"/>
      <c r="AL28" s="576"/>
      <c r="AM28" s="575"/>
      <c r="AN28" s="575"/>
      <c r="AO28" s="575"/>
      <c r="AP28" s="575"/>
      <c r="AQ28" s="575"/>
    </row>
    <row r="29" spans="1:43" ht="35.25" customHeight="1" thickTop="1" thickBot="1">
      <c r="A29" s="563">
        <v>2.1</v>
      </c>
      <c r="B29" s="564"/>
      <c r="C29" s="564"/>
      <c r="D29" s="564"/>
      <c r="E29" s="564"/>
      <c r="F29" s="577" t="s">
        <v>1257</v>
      </c>
      <c r="G29" s="578"/>
      <c r="H29" s="578"/>
      <c r="I29" s="567" t="str">
        <f t="shared" si="0"/>
        <v>No hay ejecución</v>
      </c>
      <c r="J29" s="568" t="str">
        <f t="shared" si="1"/>
        <v>NA</v>
      </c>
      <c r="K29" s="578"/>
      <c r="L29" s="581"/>
      <c r="M29" s="579"/>
      <c r="N29" s="572"/>
      <c r="O29" s="582"/>
      <c r="P29" s="581"/>
      <c r="Q29" s="579"/>
      <c r="R29" s="572"/>
      <c r="S29" s="582"/>
      <c r="T29" s="583"/>
      <c r="U29" s="579"/>
      <c r="V29" s="572"/>
      <c r="W29" s="582"/>
      <c r="X29" s="575"/>
      <c r="Y29" s="575"/>
      <c r="Z29" s="575"/>
      <c r="AA29" s="567" t="str">
        <f t="shared" si="2"/>
        <v>No hay ejecución</v>
      </c>
      <c r="AB29" s="568" t="str">
        <f t="shared" si="3"/>
        <v>NA</v>
      </c>
      <c r="AC29" s="575"/>
      <c r="AD29" s="575"/>
      <c r="AE29" s="575"/>
      <c r="AF29" s="576"/>
      <c r="AG29" s="576"/>
      <c r="AH29" s="575"/>
      <c r="AI29" s="575"/>
      <c r="AJ29" s="575"/>
      <c r="AK29" s="576"/>
      <c r="AL29" s="576"/>
      <c r="AM29" s="575"/>
      <c r="AN29" s="575"/>
      <c r="AO29" s="575"/>
      <c r="AP29" s="575"/>
      <c r="AQ29" s="575"/>
    </row>
    <row r="30" spans="1:43" ht="35.25" customHeight="1" thickTop="1" thickBot="1">
      <c r="A30" s="563">
        <v>2.1</v>
      </c>
      <c r="B30" s="564"/>
      <c r="C30" s="564"/>
      <c r="D30" s="564"/>
      <c r="E30" s="564"/>
      <c r="F30" s="577" t="s">
        <v>1257</v>
      </c>
      <c r="G30" s="578"/>
      <c r="H30" s="578"/>
      <c r="I30" s="567" t="str">
        <f t="shared" si="0"/>
        <v>No hay ejecución</v>
      </c>
      <c r="J30" s="568" t="str">
        <f t="shared" si="1"/>
        <v>NA</v>
      </c>
      <c r="K30" s="578"/>
      <c r="L30" s="581"/>
      <c r="M30" s="579"/>
      <c r="N30" s="572"/>
      <c r="O30" s="582"/>
      <c r="P30" s="581"/>
      <c r="Q30" s="579"/>
      <c r="R30" s="572"/>
      <c r="S30" s="582"/>
      <c r="T30" s="583"/>
      <c r="U30" s="579"/>
      <c r="V30" s="572"/>
      <c r="W30" s="582"/>
      <c r="X30" s="575"/>
      <c r="Y30" s="575"/>
      <c r="Z30" s="575"/>
      <c r="AA30" s="567" t="str">
        <f t="shared" si="2"/>
        <v>No hay ejecución</v>
      </c>
      <c r="AB30" s="568" t="str">
        <f t="shared" si="3"/>
        <v>NA</v>
      </c>
      <c r="AC30" s="575"/>
      <c r="AD30" s="575"/>
      <c r="AE30" s="575"/>
      <c r="AF30" s="576"/>
      <c r="AG30" s="576"/>
      <c r="AH30" s="575"/>
      <c r="AI30" s="575"/>
      <c r="AJ30" s="575"/>
      <c r="AK30" s="576"/>
      <c r="AL30" s="576"/>
      <c r="AM30" s="575"/>
      <c r="AN30" s="575"/>
      <c r="AO30" s="575"/>
      <c r="AP30" s="575"/>
      <c r="AQ30" s="575"/>
    </row>
    <row r="31" spans="1:43" ht="35.25" customHeight="1" thickTop="1" thickBot="1">
      <c r="A31" s="563">
        <v>2.1</v>
      </c>
      <c r="B31" s="564"/>
      <c r="C31" s="564"/>
      <c r="D31" s="564"/>
      <c r="E31" s="564"/>
      <c r="F31" s="577" t="s">
        <v>1257</v>
      </c>
      <c r="G31" s="578"/>
      <c r="H31" s="578"/>
      <c r="I31" s="567" t="str">
        <f t="shared" si="0"/>
        <v>No hay ejecución</v>
      </c>
      <c r="J31" s="568" t="str">
        <f t="shared" si="1"/>
        <v>NA</v>
      </c>
      <c r="K31" s="578"/>
      <c r="L31" s="581"/>
      <c r="M31" s="579"/>
      <c r="N31" s="572"/>
      <c r="O31" s="582"/>
      <c r="P31" s="581"/>
      <c r="Q31" s="579"/>
      <c r="R31" s="572"/>
      <c r="S31" s="582"/>
      <c r="T31" s="583"/>
      <c r="U31" s="579"/>
      <c r="V31" s="572"/>
      <c r="W31" s="582"/>
      <c r="X31" s="575"/>
      <c r="Y31" s="575"/>
      <c r="Z31" s="575"/>
      <c r="AA31" s="567" t="str">
        <f t="shared" si="2"/>
        <v>No hay ejecución</v>
      </c>
      <c r="AB31" s="568" t="str">
        <f t="shared" si="3"/>
        <v>NA</v>
      </c>
      <c r="AC31" s="575"/>
      <c r="AD31" s="575"/>
      <c r="AE31" s="575"/>
      <c r="AF31" s="576"/>
      <c r="AG31" s="576"/>
      <c r="AH31" s="575"/>
      <c r="AI31" s="575"/>
      <c r="AJ31" s="575"/>
      <c r="AK31" s="576"/>
      <c r="AL31" s="576"/>
      <c r="AM31" s="575"/>
      <c r="AN31" s="575"/>
      <c r="AO31" s="575"/>
      <c r="AP31" s="575"/>
      <c r="AQ31" s="575"/>
    </row>
    <row r="32" spans="1:43" ht="35.25" customHeight="1" thickTop="1" thickBot="1">
      <c r="A32" s="563">
        <v>2.1</v>
      </c>
      <c r="B32" s="564"/>
      <c r="C32" s="564"/>
      <c r="D32" s="564"/>
      <c r="E32" s="564"/>
      <c r="F32" s="577" t="s">
        <v>1257</v>
      </c>
      <c r="G32" s="578"/>
      <c r="H32" s="578"/>
      <c r="I32" s="567" t="str">
        <f t="shared" si="0"/>
        <v>No hay ejecución</v>
      </c>
      <c r="J32" s="568" t="str">
        <f t="shared" si="1"/>
        <v>NA</v>
      </c>
      <c r="K32" s="578"/>
      <c r="L32" s="581"/>
      <c r="M32" s="579"/>
      <c r="N32" s="572"/>
      <c r="O32" s="582"/>
      <c r="P32" s="581"/>
      <c r="Q32" s="579"/>
      <c r="R32" s="572"/>
      <c r="S32" s="582"/>
      <c r="T32" s="583"/>
      <c r="U32" s="579"/>
      <c r="V32" s="572"/>
      <c r="W32" s="582"/>
      <c r="X32" s="575"/>
      <c r="Y32" s="575"/>
      <c r="Z32" s="575"/>
      <c r="AA32" s="567" t="str">
        <f t="shared" si="2"/>
        <v>No hay ejecución</v>
      </c>
      <c r="AB32" s="568" t="str">
        <f t="shared" si="3"/>
        <v>NA</v>
      </c>
      <c r="AC32" s="575"/>
      <c r="AD32" s="575"/>
      <c r="AE32" s="575"/>
      <c r="AF32" s="576"/>
      <c r="AG32" s="576"/>
      <c r="AH32" s="575"/>
      <c r="AI32" s="575"/>
      <c r="AJ32" s="575"/>
      <c r="AK32" s="576"/>
      <c r="AL32" s="576"/>
      <c r="AM32" s="575"/>
      <c r="AN32" s="575"/>
      <c r="AO32" s="575"/>
      <c r="AP32" s="575"/>
      <c r="AQ32" s="575"/>
    </row>
    <row r="33" spans="1:43" ht="35.25" customHeight="1" thickTop="1" thickBot="1">
      <c r="A33" s="563">
        <v>2.1</v>
      </c>
      <c r="B33" s="564"/>
      <c r="C33" s="564"/>
      <c r="D33" s="564"/>
      <c r="E33" s="564"/>
      <c r="F33" s="577" t="s">
        <v>1257</v>
      </c>
      <c r="G33" s="578"/>
      <c r="H33" s="578"/>
      <c r="I33" s="567" t="str">
        <f t="shared" si="0"/>
        <v>No hay ejecución</v>
      </c>
      <c r="J33" s="568" t="str">
        <f t="shared" si="1"/>
        <v>NA</v>
      </c>
      <c r="K33" s="578"/>
      <c r="L33" s="581"/>
      <c r="M33" s="579"/>
      <c r="N33" s="572"/>
      <c r="O33" s="582"/>
      <c r="P33" s="581"/>
      <c r="Q33" s="579"/>
      <c r="R33" s="572"/>
      <c r="S33" s="582"/>
      <c r="T33" s="583"/>
      <c r="U33" s="579"/>
      <c r="V33" s="572"/>
      <c r="W33" s="582"/>
      <c r="X33" s="575"/>
      <c r="Y33" s="575"/>
      <c r="Z33" s="575"/>
      <c r="AA33" s="567" t="str">
        <f t="shared" si="2"/>
        <v>No hay ejecución</v>
      </c>
      <c r="AB33" s="568" t="str">
        <f t="shared" si="3"/>
        <v>NA</v>
      </c>
      <c r="AC33" s="575"/>
      <c r="AD33" s="575"/>
      <c r="AE33" s="575"/>
      <c r="AF33" s="576"/>
      <c r="AG33" s="576"/>
      <c r="AH33" s="575"/>
      <c r="AI33" s="575"/>
      <c r="AJ33" s="575"/>
      <c r="AK33" s="576"/>
      <c r="AL33" s="576"/>
      <c r="AM33" s="575"/>
      <c r="AN33" s="575"/>
      <c r="AO33" s="575"/>
      <c r="AP33" s="575"/>
      <c r="AQ33" s="575"/>
    </row>
    <row r="34" spans="1:43" ht="35.25" customHeight="1" thickTop="1" thickBot="1">
      <c r="A34" s="563">
        <v>2.1</v>
      </c>
      <c r="B34" s="564"/>
      <c r="C34" s="564"/>
      <c r="D34" s="564"/>
      <c r="E34" s="564"/>
      <c r="F34" s="577" t="s">
        <v>1257</v>
      </c>
      <c r="G34" s="578"/>
      <c r="H34" s="578"/>
      <c r="I34" s="567" t="str">
        <f t="shared" si="0"/>
        <v>No hay ejecución</v>
      </c>
      <c r="J34" s="568" t="str">
        <f t="shared" si="1"/>
        <v>NA</v>
      </c>
      <c r="K34" s="578"/>
      <c r="L34" s="581"/>
      <c r="M34" s="579"/>
      <c r="N34" s="572"/>
      <c r="O34" s="582"/>
      <c r="P34" s="581"/>
      <c r="Q34" s="579"/>
      <c r="R34" s="572"/>
      <c r="S34" s="582"/>
      <c r="T34" s="583"/>
      <c r="U34" s="579"/>
      <c r="V34" s="572"/>
      <c r="W34" s="582"/>
      <c r="X34" s="575"/>
      <c r="Y34" s="575"/>
      <c r="Z34" s="575"/>
      <c r="AA34" s="567" t="str">
        <f t="shared" si="2"/>
        <v>No hay ejecución</v>
      </c>
      <c r="AB34" s="568" t="str">
        <f t="shared" si="3"/>
        <v>NA</v>
      </c>
      <c r="AC34" s="575"/>
      <c r="AD34" s="575"/>
      <c r="AE34" s="575"/>
      <c r="AF34" s="576"/>
      <c r="AG34" s="576"/>
      <c r="AH34" s="575"/>
      <c r="AI34" s="575"/>
      <c r="AJ34" s="575"/>
      <c r="AK34" s="576"/>
      <c r="AL34" s="576"/>
      <c r="AM34" s="575"/>
      <c r="AN34" s="575"/>
      <c r="AO34" s="575"/>
      <c r="AP34" s="575"/>
      <c r="AQ34" s="575"/>
    </row>
    <row r="35" spans="1:43" ht="35.25" customHeight="1" thickTop="1" thickBot="1">
      <c r="A35" s="563">
        <v>2.2000000000000002</v>
      </c>
      <c r="B35" s="564"/>
      <c r="C35" s="564"/>
      <c r="D35" s="564"/>
      <c r="E35" s="564"/>
      <c r="F35" s="577" t="s">
        <v>1258</v>
      </c>
      <c r="G35" s="578"/>
      <c r="H35" s="578"/>
      <c r="I35" s="567" t="str">
        <f t="shared" si="0"/>
        <v>No hay ejecución</v>
      </c>
      <c r="J35" s="568" t="str">
        <f t="shared" si="1"/>
        <v>NA</v>
      </c>
      <c r="K35" s="578"/>
      <c r="L35" s="581"/>
      <c r="M35" s="579"/>
      <c r="N35" s="572"/>
      <c r="O35" s="582"/>
      <c r="P35" s="581"/>
      <c r="Q35" s="579"/>
      <c r="R35" s="572"/>
      <c r="S35" s="582"/>
      <c r="T35" s="583"/>
      <c r="U35" s="579"/>
      <c r="V35" s="572"/>
      <c r="W35" s="582"/>
      <c r="X35" s="575"/>
      <c r="Y35" s="575"/>
      <c r="Z35" s="575"/>
      <c r="AA35" s="567" t="str">
        <f t="shared" si="2"/>
        <v>No hay ejecución</v>
      </c>
      <c r="AB35" s="568" t="str">
        <f t="shared" si="3"/>
        <v>NA</v>
      </c>
      <c r="AC35" s="575"/>
      <c r="AD35" s="575"/>
      <c r="AE35" s="575"/>
      <c r="AF35" s="576"/>
      <c r="AG35" s="576"/>
      <c r="AH35" s="575"/>
      <c r="AI35" s="575"/>
      <c r="AJ35" s="575"/>
      <c r="AK35" s="576"/>
      <c r="AL35" s="576"/>
      <c r="AM35" s="575"/>
      <c r="AN35" s="575"/>
      <c r="AO35" s="575"/>
      <c r="AP35" s="575"/>
      <c r="AQ35" s="575"/>
    </row>
    <row r="36" spans="1:43" ht="35.25" customHeight="1" thickTop="1" thickBot="1">
      <c r="A36" s="563">
        <v>2.2000000000000002</v>
      </c>
      <c r="B36" s="564"/>
      <c r="C36" s="564"/>
      <c r="D36" s="564"/>
      <c r="E36" s="564"/>
      <c r="F36" s="577" t="s">
        <v>1258</v>
      </c>
      <c r="G36" s="578"/>
      <c r="H36" s="578"/>
      <c r="I36" s="567" t="str">
        <f t="shared" si="0"/>
        <v>No hay ejecución</v>
      </c>
      <c r="J36" s="568" t="str">
        <f t="shared" si="1"/>
        <v>NA</v>
      </c>
      <c r="K36" s="578"/>
      <c r="L36" s="581"/>
      <c r="M36" s="579"/>
      <c r="N36" s="572"/>
      <c r="O36" s="582"/>
      <c r="P36" s="581"/>
      <c r="Q36" s="579"/>
      <c r="R36" s="572"/>
      <c r="S36" s="582"/>
      <c r="T36" s="583"/>
      <c r="U36" s="579"/>
      <c r="V36" s="572"/>
      <c r="W36" s="582"/>
      <c r="X36" s="575"/>
      <c r="Y36" s="575"/>
      <c r="Z36" s="575"/>
      <c r="AA36" s="567" t="str">
        <f t="shared" si="2"/>
        <v>No hay ejecución</v>
      </c>
      <c r="AB36" s="568" t="str">
        <f t="shared" si="3"/>
        <v>NA</v>
      </c>
      <c r="AC36" s="575"/>
      <c r="AD36" s="575"/>
      <c r="AE36" s="575"/>
      <c r="AF36" s="576"/>
      <c r="AG36" s="576"/>
      <c r="AH36" s="575"/>
      <c r="AI36" s="575"/>
      <c r="AJ36" s="575"/>
      <c r="AK36" s="576"/>
      <c r="AL36" s="576"/>
      <c r="AM36" s="575"/>
      <c r="AN36" s="575"/>
      <c r="AO36" s="575"/>
      <c r="AP36" s="575"/>
      <c r="AQ36" s="575"/>
    </row>
    <row r="37" spans="1:43" ht="35.25" customHeight="1" thickTop="1" thickBot="1">
      <c r="A37" s="563">
        <v>2.2999999999999998</v>
      </c>
      <c r="B37" s="564"/>
      <c r="C37" s="564"/>
      <c r="D37" s="564"/>
      <c r="E37" s="564"/>
      <c r="F37" s="577" t="s">
        <v>1259</v>
      </c>
      <c r="G37" s="578"/>
      <c r="H37" s="578"/>
      <c r="I37" s="567" t="str">
        <f t="shared" si="0"/>
        <v>No hay ejecución</v>
      </c>
      <c r="J37" s="568" t="str">
        <f t="shared" si="1"/>
        <v>NA</v>
      </c>
      <c r="K37" s="578"/>
      <c r="L37" s="581"/>
      <c r="M37" s="579"/>
      <c r="N37" s="572"/>
      <c r="O37" s="582"/>
      <c r="P37" s="581"/>
      <c r="Q37" s="579"/>
      <c r="R37" s="572"/>
      <c r="S37" s="582"/>
      <c r="T37" s="583"/>
      <c r="U37" s="579"/>
      <c r="V37" s="572"/>
      <c r="W37" s="582"/>
      <c r="X37" s="575"/>
      <c r="Y37" s="575"/>
      <c r="Z37" s="575"/>
      <c r="AA37" s="567" t="str">
        <f t="shared" si="2"/>
        <v>No hay ejecución</v>
      </c>
      <c r="AB37" s="568" t="str">
        <f t="shared" si="3"/>
        <v>NA</v>
      </c>
      <c r="AC37" s="575"/>
      <c r="AD37" s="575"/>
      <c r="AE37" s="575"/>
      <c r="AF37" s="576"/>
      <c r="AG37" s="576"/>
      <c r="AH37" s="575"/>
      <c r="AI37" s="575"/>
      <c r="AJ37" s="575"/>
      <c r="AK37" s="576"/>
      <c r="AL37" s="576"/>
      <c r="AM37" s="575"/>
      <c r="AN37" s="575"/>
      <c r="AO37" s="575"/>
      <c r="AP37" s="575"/>
      <c r="AQ37" s="575"/>
    </row>
    <row r="38" spans="1:43" ht="35.25" customHeight="1" thickTop="1" thickBot="1">
      <c r="A38" s="563">
        <v>2.4</v>
      </c>
      <c r="B38" s="564"/>
      <c r="C38" s="564"/>
      <c r="D38" s="564"/>
      <c r="E38" s="564"/>
      <c r="F38" s="577" t="s">
        <v>1260</v>
      </c>
      <c r="G38" s="578"/>
      <c r="H38" s="578"/>
      <c r="I38" s="567" t="str">
        <f t="shared" si="0"/>
        <v>No hay ejecución</v>
      </c>
      <c r="J38" s="568" t="str">
        <f t="shared" si="1"/>
        <v>NA</v>
      </c>
      <c r="K38" s="578"/>
      <c r="L38" s="581"/>
      <c r="M38" s="579"/>
      <c r="N38" s="572"/>
      <c r="O38" s="582"/>
      <c r="P38" s="581"/>
      <c r="Q38" s="579"/>
      <c r="R38" s="572"/>
      <c r="S38" s="582"/>
      <c r="T38" s="583"/>
      <c r="U38" s="579"/>
      <c r="V38" s="572"/>
      <c r="W38" s="582"/>
      <c r="X38" s="575"/>
      <c r="Y38" s="575"/>
      <c r="Z38" s="575"/>
      <c r="AA38" s="567" t="str">
        <f t="shared" si="2"/>
        <v>No hay ejecución</v>
      </c>
      <c r="AB38" s="568" t="str">
        <f t="shared" si="3"/>
        <v>NA</v>
      </c>
      <c r="AC38" s="575"/>
      <c r="AD38" s="575"/>
      <c r="AE38" s="575"/>
      <c r="AF38" s="576"/>
      <c r="AG38" s="576"/>
      <c r="AH38" s="575"/>
      <c r="AI38" s="575"/>
      <c r="AJ38" s="575"/>
      <c r="AK38" s="576"/>
      <c r="AL38" s="576"/>
      <c r="AM38" s="575"/>
      <c r="AN38" s="575"/>
      <c r="AO38" s="575"/>
      <c r="AP38" s="575"/>
      <c r="AQ38" s="575"/>
    </row>
    <row r="39" spans="1:43" ht="35.25" customHeight="1" thickTop="1" thickBot="1">
      <c r="A39" s="563">
        <v>2.4</v>
      </c>
      <c r="B39" s="564"/>
      <c r="C39" s="564"/>
      <c r="D39" s="564"/>
      <c r="E39" s="564"/>
      <c r="F39" s="577" t="s">
        <v>1260</v>
      </c>
      <c r="G39" s="578"/>
      <c r="H39" s="578"/>
      <c r="I39" s="567" t="str">
        <f t="shared" si="0"/>
        <v>No hay ejecución</v>
      </c>
      <c r="J39" s="568" t="str">
        <f t="shared" si="1"/>
        <v>NA</v>
      </c>
      <c r="K39" s="578"/>
      <c r="L39" s="581"/>
      <c r="M39" s="579"/>
      <c r="N39" s="572"/>
      <c r="O39" s="582"/>
      <c r="P39" s="581"/>
      <c r="Q39" s="579"/>
      <c r="R39" s="572"/>
      <c r="S39" s="582"/>
      <c r="T39" s="583"/>
      <c r="U39" s="579"/>
      <c r="V39" s="572"/>
      <c r="W39" s="582"/>
      <c r="X39" s="575"/>
      <c r="Y39" s="575"/>
      <c r="Z39" s="575"/>
      <c r="AA39" s="567" t="str">
        <f t="shared" si="2"/>
        <v>No hay ejecución</v>
      </c>
      <c r="AB39" s="568" t="str">
        <f t="shared" si="3"/>
        <v>NA</v>
      </c>
      <c r="AC39" s="575"/>
      <c r="AD39" s="575"/>
      <c r="AE39" s="575"/>
      <c r="AF39" s="576"/>
      <c r="AG39" s="576"/>
      <c r="AH39" s="575"/>
      <c r="AI39" s="575"/>
      <c r="AJ39" s="575"/>
      <c r="AK39" s="576"/>
      <c r="AL39" s="576"/>
      <c r="AM39" s="575"/>
      <c r="AN39" s="575"/>
      <c r="AO39" s="575"/>
      <c r="AP39" s="575"/>
      <c r="AQ39" s="575"/>
    </row>
    <row r="40" spans="1:43" ht="35.25" customHeight="1" thickTop="1" thickBot="1">
      <c r="A40" s="563">
        <v>2.4</v>
      </c>
      <c r="B40" s="564"/>
      <c r="C40" s="564"/>
      <c r="D40" s="564"/>
      <c r="E40" s="564"/>
      <c r="F40" s="577" t="s">
        <v>1260</v>
      </c>
      <c r="G40" s="578"/>
      <c r="H40" s="578"/>
      <c r="I40" s="567" t="str">
        <f t="shared" si="0"/>
        <v>No hay ejecución</v>
      </c>
      <c r="J40" s="568" t="str">
        <f t="shared" si="1"/>
        <v>NA</v>
      </c>
      <c r="K40" s="578"/>
      <c r="L40" s="581"/>
      <c r="M40" s="579"/>
      <c r="N40" s="572"/>
      <c r="O40" s="582"/>
      <c r="P40" s="581"/>
      <c r="Q40" s="579"/>
      <c r="R40" s="572"/>
      <c r="S40" s="582"/>
      <c r="T40" s="583"/>
      <c r="U40" s="579"/>
      <c r="V40" s="572"/>
      <c r="W40" s="582"/>
      <c r="X40" s="575"/>
      <c r="Y40" s="575"/>
      <c r="Z40" s="575"/>
      <c r="AA40" s="567" t="str">
        <f t="shared" si="2"/>
        <v>No hay ejecución</v>
      </c>
      <c r="AB40" s="568" t="str">
        <f t="shared" si="3"/>
        <v>NA</v>
      </c>
      <c r="AC40" s="575"/>
      <c r="AD40" s="575"/>
      <c r="AE40" s="575"/>
      <c r="AF40" s="576"/>
      <c r="AG40" s="576"/>
      <c r="AH40" s="575"/>
      <c r="AI40" s="575"/>
      <c r="AJ40" s="575"/>
      <c r="AK40" s="576"/>
      <c r="AL40" s="576"/>
      <c r="AM40" s="575"/>
      <c r="AN40" s="575"/>
      <c r="AO40" s="575"/>
      <c r="AP40" s="575"/>
      <c r="AQ40" s="575"/>
    </row>
    <row r="41" spans="1:43" ht="35.25" customHeight="1" thickTop="1" thickBot="1">
      <c r="A41" s="563">
        <v>2.4</v>
      </c>
      <c r="B41" s="564"/>
      <c r="C41" s="564"/>
      <c r="D41" s="564"/>
      <c r="E41" s="564"/>
      <c r="F41" s="577" t="s">
        <v>1260</v>
      </c>
      <c r="G41" s="578"/>
      <c r="H41" s="578"/>
      <c r="I41" s="567" t="str">
        <f t="shared" si="0"/>
        <v>No hay ejecución</v>
      </c>
      <c r="J41" s="568" t="str">
        <f t="shared" si="1"/>
        <v>NA</v>
      </c>
      <c r="K41" s="578"/>
      <c r="L41" s="581"/>
      <c r="M41" s="579"/>
      <c r="N41" s="572"/>
      <c r="O41" s="582"/>
      <c r="P41" s="581"/>
      <c r="Q41" s="579"/>
      <c r="R41" s="572"/>
      <c r="S41" s="582"/>
      <c r="T41" s="583"/>
      <c r="U41" s="579"/>
      <c r="V41" s="572"/>
      <c r="W41" s="582"/>
      <c r="X41" s="575"/>
      <c r="Y41" s="575"/>
      <c r="Z41" s="575"/>
      <c r="AA41" s="567" t="str">
        <f t="shared" si="2"/>
        <v>No hay ejecución</v>
      </c>
      <c r="AB41" s="568" t="str">
        <f t="shared" si="3"/>
        <v>NA</v>
      </c>
      <c r="AC41" s="575"/>
      <c r="AD41" s="575"/>
      <c r="AE41" s="575"/>
      <c r="AF41" s="576"/>
      <c r="AG41" s="576"/>
      <c r="AH41" s="575"/>
      <c r="AI41" s="575"/>
      <c r="AJ41" s="575"/>
      <c r="AK41" s="576"/>
      <c r="AL41" s="576"/>
      <c r="AM41" s="575"/>
      <c r="AN41" s="575"/>
      <c r="AO41" s="575"/>
      <c r="AP41" s="575"/>
      <c r="AQ41" s="575"/>
    </row>
    <row r="42" spans="1:43" ht="35.25" customHeight="1" thickTop="1" thickBot="1">
      <c r="A42" s="563">
        <v>2.4</v>
      </c>
      <c r="B42" s="564"/>
      <c r="C42" s="564"/>
      <c r="D42" s="564"/>
      <c r="E42" s="564"/>
      <c r="F42" s="577" t="s">
        <v>1260</v>
      </c>
      <c r="G42" s="578"/>
      <c r="H42" s="578"/>
      <c r="I42" s="567" t="str">
        <f t="shared" si="0"/>
        <v>No hay ejecución</v>
      </c>
      <c r="J42" s="568" t="str">
        <f t="shared" si="1"/>
        <v>NA</v>
      </c>
      <c r="K42" s="578"/>
      <c r="L42" s="581"/>
      <c r="M42" s="579"/>
      <c r="N42" s="572"/>
      <c r="O42" s="582"/>
      <c r="P42" s="581"/>
      <c r="Q42" s="579"/>
      <c r="R42" s="572"/>
      <c r="S42" s="582"/>
      <c r="T42" s="583"/>
      <c r="U42" s="579"/>
      <c r="V42" s="572"/>
      <c r="W42" s="582"/>
      <c r="X42" s="575"/>
      <c r="Y42" s="575"/>
      <c r="Z42" s="575"/>
      <c r="AA42" s="567" t="str">
        <f t="shared" si="2"/>
        <v>No hay ejecución</v>
      </c>
      <c r="AB42" s="568" t="str">
        <f t="shared" si="3"/>
        <v>NA</v>
      </c>
      <c r="AC42" s="575"/>
      <c r="AD42" s="575"/>
      <c r="AE42" s="575"/>
      <c r="AF42" s="576"/>
      <c r="AG42" s="576"/>
      <c r="AH42" s="575"/>
      <c r="AI42" s="575"/>
      <c r="AJ42" s="575"/>
      <c r="AK42" s="576"/>
      <c r="AL42" s="576"/>
      <c r="AM42" s="575"/>
      <c r="AN42" s="575"/>
      <c r="AO42" s="575"/>
      <c r="AP42" s="575"/>
      <c r="AQ42" s="575"/>
    </row>
    <row r="43" spans="1:43" ht="35.25" customHeight="1" thickTop="1" thickBot="1">
      <c r="A43" s="563">
        <v>2.4</v>
      </c>
      <c r="B43" s="564"/>
      <c r="C43" s="564"/>
      <c r="D43" s="564"/>
      <c r="E43" s="564"/>
      <c r="F43" s="577" t="s">
        <v>1260</v>
      </c>
      <c r="G43" s="578"/>
      <c r="H43" s="578"/>
      <c r="I43" s="567" t="str">
        <f t="shared" si="0"/>
        <v>No hay ejecución</v>
      </c>
      <c r="J43" s="568" t="str">
        <f t="shared" si="1"/>
        <v>NA</v>
      </c>
      <c r="K43" s="578"/>
      <c r="L43" s="581"/>
      <c r="M43" s="579"/>
      <c r="N43" s="572"/>
      <c r="O43" s="582"/>
      <c r="P43" s="581"/>
      <c r="Q43" s="579"/>
      <c r="R43" s="572"/>
      <c r="S43" s="582"/>
      <c r="T43" s="583"/>
      <c r="U43" s="579"/>
      <c r="V43" s="572"/>
      <c r="W43" s="582"/>
      <c r="X43" s="575"/>
      <c r="Y43" s="575"/>
      <c r="Z43" s="575"/>
      <c r="AA43" s="567" t="str">
        <f t="shared" si="2"/>
        <v>No hay ejecución</v>
      </c>
      <c r="AB43" s="568" t="str">
        <f t="shared" si="3"/>
        <v>NA</v>
      </c>
      <c r="AC43" s="575"/>
      <c r="AD43" s="575"/>
      <c r="AE43" s="575"/>
      <c r="AF43" s="576"/>
      <c r="AG43" s="576"/>
      <c r="AH43" s="575"/>
      <c r="AI43" s="575"/>
      <c r="AJ43" s="575"/>
      <c r="AK43" s="576"/>
      <c r="AL43" s="576"/>
      <c r="AM43" s="575"/>
      <c r="AN43" s="575"/>
      <c r="AO43" s="575"/>
      <c r="AP43" s="575"/>
      <c r="AQ43" s="575"/>
    </row>
    <row r="44" spans="1:43" ht="28.2" customHeight="1" thickTop="1" thickBot="1">
      <c r="A44" s="563">
        <v>3</v>
      </c>
      <c r="B44" s="564">
        <v>0</v>
      </c>
      <c r="C44" s="564">
        <v>0</v>
      </c>
      <c r="D44" s="564">
        <v>0</v>
      </c>
      <c r="E44" s="564">
        <v>0</v>
      </c>
      <c r="F44" s="584" t="s">
        <v>1261</v>
      </c>
      <c r="G44" s="586"/>
      <c r="H44" s="586"/>
      <c r="I44" s="567" t="str">
        <f t="shared" si="0"/>
        <v>No hay ejecución</v>
      </c>
      <c r="J44" s="568" t="str">
        <f t="shared" si="1"/>
        <v>NA</v>
      </c>
      <c r="K44" s="586"/>
      <c r="L44" s="581"/>
      <c r="M44" s="579"/>
      <c r="N44" s="572"/>
      <c r="O44" s="582"/>
      <c r="P44" s="581"/>
      <c r="Q44" s="579"/>
      <c r="R44" s="572"/>
      <c r="S44" s="582"/>
      <c r="T44" s="583"/>
      <c r="U44" s="579"/>
      <c r="V44" s="572"/>
      <c r="W44" s="582"/>
      <c r="X44" s="575"/>
      <c r="Y44" s="575"/>
      <c r="Z44" s="575"/>
      <c r="AA44" s="567" t="str">
        <f t="shared" si="2"/>
        <v>No hay ejecución</v>
      </c>
      <c r="AB44" s="568" t="str">
        <f t="shared" si="3"/>
        <v>NA</v>
      </c>
      <c r="AC44" s="575"/>
      <c r="AD44" s="575"/>
      <c r="AE44" s="575"/>
      <c r="AF44" s="576"/>
      <c r="AG44" s="576"/>
      <c r="AH44" s="575"/>
      <c r="AI44" s="575"/>
      <c r="AJ44" s="575"/>
      <c r="AK44" s="576"/>
      <c r="AL44" s="576"/>
      <c r="AM44" s="575"/>
      <c r="AN44" s="575"/>
      <c r="AO44" s="575"/>
      <c r="AP44" s="575"/>
      <c r="AQ44" s="575"/>
    </row>
    <row r="45" spans="1:43" ht="35.25" customHeight="1" thickTop="1" thickBot="1">
      <c r="A45" s="563">
        <v>3.1</v>
      </c>
      <c r="B45" s="564"/>
      <c r="C45" s="564"/>
      <c r="D45" s="564"/>
      <c r="E45" s="564"/>
      <c r="F45" s="577" t="s">
        <v>1262</v>
      </c>
      <c r="G45" s="578"/>
      <c r="H45" s="578"/>
      <c r="I45" s="567" t="str">
        <f t="shared" si="0"/>
        <v>No hay ejecución</v>
      </c>
      <c r="J45" s="568" t="str">
        <f t="shared" si="1"/>
        <v>NA</v>
      </c>
      <c r="K45" s="578"/>
      <c r="L45" s="581"/>
      <c r="M45" s="579"/>
      <c r="N45" s="572"/>
      <c r="O45" s="582"/>
      <c r="P45" s="581"/>
      <c r="Q45" s="579"/>
      <c r="R45" s="572"/>
      <c r="S45" s="582"/>
      <c r="T45" s="583"/>
      <c r="U45" s="579"/>
      <c r="V45" s="572"/>
      <c r="W45" s="582"/>
      <c r="X45" s="575"/>
      <c r="Y45" s="575"/>
      <c r="Z45" s="575"/>
      <c r="AA45" s="567" t="str">
        <f t="shared" si="2"/>
        <v>No hay ejecución</v>
      </c>
      <c r="AB45" s="568" t="str">
        <f t="shared" si="3"/>
        <v>NA</v>
      </c>
      <c r="AC45" s="575"/>
      <c r="AD45" s="575"/>
      <c r="AE45" s="575"/>
      <c r="AF45" s="576"/>
      <c r="AG45" s="576"/>
      <c r="AH45" s="575"/>
      <c r="AI45" s="575"/>
      <c r="AJ45" s="575"/>
      <c r="AK45" s="576"/>
      <c r="AL45" s="576"/>
      <c r="AM45" s="575"/>
      <c r="AN45" s="575"/>
      <c r="AO45" s="575"/>
      <c r="AP45" s="575"/>
      <c r="AQ45" s="575"/>
    </row>
    <row r="46" spans="1:43" ht="35.25" customHeight="1" thickTop="1" thickBot="1">
      <c r="A46" s="563">
        <v>3.1</v>
      </c>
      <c r="B46" s="564"/>
      <c r="C46" s="564"/>
      <c r="D46" s="564"/>
      <c r="E46" s="564"/>
      <c r="F46" s="577" t="s">
        <v>1262</v>
      </c>
      <c r="G46" s="578"/>
      <c r="H46" s="578"/>
      <c r="I46" s="567" t="str">
        <f t="shared" si="0"/>
        <v>No hay ejecución</v>
      </c>
      <c r="J46" s="568" t="str">
        <f t="shared" si="1"/>
        <v>NA</v>
      </c>
      <c r="K46" s="578"/>
      <c r="L46" s="581"/>
      <c r="M46" s="579"/>
      <c r="N46" s="572"/>
      <c r="O46" s="582"/>
      <c r="P46" s="581"/>
      <c r="Q46" s="579"/>
      <c r="R46" s="572"/>
      <c r="S46" s="582"/>
      <c r="T46" s="583"/>
      <c r="U46" s="579"/>
      <c r="V46" s="572"/>
      <c r="W46" s="582"/>
      <c r="X46" s="575"/>
      <c r="Y46" s="575"/>
      <c r="Z46" s="575"/>
      <c r="AA46" s="567" t="str">
        <f t="shared" si="2"/>
        <v>No hay ejecución</v>
      </c>
      <c r="AB46" s="568" t="str">
        <f t="shared" si="3"/>
        <v>NA</v>
      </c>
      <c r="AC46" s="575"/>
      <c r="AD46" s="575"/>
      <c r="AE46" s="575"/>
      <c r="AF46" s="576"/>
      <c r="AG46" s="576"/>
      <c r="AH46" s="575"/>
      <c r="AI46" s="575"/>
      <c r="AJ46" s="575"/>
      <c r="AK46" s="576"/>
      <c r="AL46" s="576"/>
      <c r="AM46" s="575"/>
      <c r="AN46" s="575"/>
      <c r="AO46" s="575"/>
      <c r="AP46" s="575"/>
      <c r="AQ46" s="575"/>
    </row>
    <row r="47" spans="1:43" ht="35.25" customHeight="1" thickTop="1" thickBot="1">
      <c r="A47" s="563">
        <v>3.1</v>
      </c>
      <c r="B47" s="564"/>
      <c r="C47" s="564"/>
      <c r="D47" s="564"/>
      <c r="E47" s="564"/>
      <c r="F47" s="577" t="s">
        <v>1262</v>
      </c>
      <c r="G47" s="578"/>
      <c r="H47" s="578"/>
      <c r="I47" s="567" t="str">
        <f t="shared" si="0"/>
        <v>No hay ejecución</v>
      </c>
      <c r="J47" s="568" t="str">
        <f t="shared" si="1"/>
        <v>NA</v>
      </c>
      <c r="K47" s="578"/>
      <c r="L47" s="581"/>
      <c r="M47" s="579"/>
      <c r="N47" s="572"/>
      <c r="O47" s="582"/>
      <c r="P47" s="581"/>
      <c r="Q47" s="579"/>
      <c r="R47" s="572"/>
      <c r="S47" s="582"/>
      <c r="T47" s="583"/>
      <c r="U47" s="579"/>
      <c r="V47" s="572"/>
      <c r="W47" s="582"/>
      <c r="X47" s="575"/>
      <c r="Y47" s="575"/>
      <c r="Z47" s="575"/>
      <c r="AA47" s="567" t="str">
        <f t="shared" si="2"/>
        <v>No hay ejecución</v>
      </c>
      <c r="AB47" s="568" t="str">
        <f t="shared" si="3"/>
        <v>NA</v>
      </c>
      <c r="AC47" s="575"/>
      <c r="AD47" s="575"/>
      <c r="AE47" s="575"/>
      <c r="AF47" s="576"/>
      <c r="AG47" s="576"/>
      <c r="AH47" s="575"/>
      <c r="AI47" s="575"/>
      <c r="AJ47" s="575"/>
      <c r="AK47" s="576"/>
      <c r="AL47" s="576"/>
      <c r="AM47" s="575"/>
      <c r="AN47" s="575"/>
      <c r="AO47" s="575"/>
      <c r="AP47" s="575"/>
      <c r="AQ47" s="575"/>
    </row>
    <row r="48" spans="1:43" ht="35.25" customHeight="1" thickTop="1" thickBot="1">
      <c r="A48" s="563">
        <v>4</v>
      </c>
      <c r="B48" s="564"/>
      <c r="C48" s="564"/>
      <c r="D48" s="564"/>
      <c r="E48" s="564"/>
      <c r="F48" s="584" t="s">
        <v>1263</v>
      </c>
      <c r="G48" s="586"/>
      <c r="H48" s="586"/>
      <c r="I48" s="567" t="str">
        <f t="shared" si="0"/>
        <v>No hay ejecución</v>
      </c>
      <c r="J48" s="568" t="str">
        <f t="shared" si="1"/>
        <v>NA</v>
      </c>
      <c r="K48" s="586"/>
      <c r="L48" s="581"/>
      <c r="M48" s="579"/>
      <c r="N48" s="572"/>
      <c r="O48" s="582"/>
      <c r="P48" s="581"/>
      <c r="Q48" s="579"/>
      <c r="R48" s="572"/>
      <c r="S48" s="582"/>
      <c r="T48" s="583"/>
      <c r="U48" s="579"/>
      <c r="V48" s="572"/>
      <c r="W48" s="582"/>
      <c r="X48" s="575"/>
      <c r="Y48" s="575"/>
      <c r="Z48" s="575"/>
      <c r="AA48" s="567" t="str">
        <f t="shared" si="2"/>
        <v>No hay ejecución</v>
      </c>
      <c r="AB48" s="568" t="str">
        <f t="shared" si="3"/>
        <v>NA</v>
      </c>
      <c r="AC48" s="575"/>
      <c r="AD48" s="575"/>
      <c r="AE48" s="575"/>
      <c r="AF48" s="576"/>
      <c r="AG48" s="576"/>
      <c r="AH48" s="575"/>
      <c r="AI48" s="575"/>
      <c r="AJ48" s="575"/>
      <c r="AK48" s="576"/>
      <c r="AL48" s="576"/>
      <c r="AM48" s="575"/>
      <c r="AN48" s="575"/>
      <c r="AO48" s="575"/>
      <c r="AP48" s="575"/>
      <c r="AQ48" s="575"/>
    </row>
    <row r="49" spans="1:43" ht="35.25" customHeight="1" thickTop="1" thickBot="1">
      <c r="A49" s="563">
        <v>4.0999999999999996</v>
      </c>
      <c r="B49" s="564"/>
      <c r="C49" s="564"/>
      <c r="D49" s="564"/>
      <c r="E49" s="564"/>
      <c r="F49" s="577" t="s">
        <v>1264</v>
      </c>
      <c r="G49" s="578"/>
      <c r="H49" s="578"/>
      <c r="I49" s="567" t="str">
        <f t="shared" si="0"/>
        <v>No hay ejecución</v>
      </c>
      <c r="J49" s="568" t="str">
        <f t="shared" si="1"/>
        <v>NA</v>
      </c>
      <c r="K49" s="578"/>
      <c r="L49" s="581"/>
      <c r="M49" s="579"/>
      <c r="N49" s="572"/>
      <c r="O49" s="582"/>
      <c r="P49" s="581"/>
      <c r="Q49" s="579"/>
      <c r="R49" s="572"/>
      <c r="S49" s="582"/>
      <c r="T49" s="583"/>
      <c r="U49" s="579"/>
      <c r="V49" s="572"/>
      <c r="W49" s="582"/>
      <c r="X49" s="575"/>
      <c r="Y49" s="575"/>
      <c r="Z49" s="575"/>
      <c r="AA49" s="567" t="str">
        <f t="shared" si="2"/>
        <v>No hay ejecución</v>
      </c>
      <c r="AB49" s="568" t="str">
        <f t="shared" si="3"/>
        <v>NA</v>
      </c>
      <c r="AC49" s="575"/>
      <c r="AD49" s="575"/>
      <c r="AE49" s="575"/>
      <c r="AF49" s="576"/>
      <c r="AG49" s="576"/>
      <c r="AH49" s="575"/>
      <c r="AI49" s="575"/>
      <c r="AJ49" s="575"/>
      <c r="AK49" s="576"/>
      <c r="AL49" s="576"/>
      <c r="AM49" s="575"/>
      <c r="AN49" s="575"/>
      <c r="AO49" s="575"/>
      <c r="AP49" s="575"/>
      <c r="AQ49" s="575"/>
    </row>
    <row r="50" spans="1:43" ht="35.25" customHeight="1" thickTop="1" thickBot="1">
      <c r="A50" s="563">
        <v>5</v>
      </c>
      <c r="B50" s="564">
        <v>0</v>
      </c>
      <c r="C50" s="564">
        <v>0</v>
      </c>
      <c r="D50" s="564">
        <v>0</v>
      </c>
      <c r="E50" s="564">
        <v>0</v>
      </c>
      <c r="F50" s="584" t="s">
        <v>1265</v>
      </c>
      <c r="G50" s="586"/>
      <c r="H50" s="586"/>
      <c r="I50" s="567" t="str">
        <f t="shared" si="0"/>
        <v>No hay ejecución</v>
      </c>
      <c r="J50" s="568" t="str">
        <f t="shared" si="1"/>
        <v>NA</v>
      </c>
      <c r="K50" s="586"/>
      <c r="L50" s="581"/>
      <c r="M50" s="579"/>
      <c r="N50" s="572"/>
      <c r="O50" s="582"/>
      <c r="P50" s="581"/>
      <c r="Q50" s="579"/>
      <c r="R50" s="572"/>
      <c r="S50" s="582"/>
      <c r="T50" s="583"/>
      <c r="U50" s="579"/>
      <c r="V50" s="572"/>
      <c r="W50" s="582"/>
      <c r="X50" s="575"/>
      <c r="Y50" s="575"/>
      <c r="Z50" s="575"/>
      <c r="AA50" s="567" t="str">
        <f t="shared" si="2"/>
        <v>No hay ejecución</v>
      </c>
      <c r="AB50" s="568" t="str">
        <f t="shared" si="3"/>
        <v>NA</v>
      </c>
      <c r="AC50" s="575"/>
      <c r="AD50" s="575"/>
      <c r="AE50" s="575"/>
      <c r="AF50" s="576"/>
      <c r="AG50" s="576"/>
      <c r="AH50" s="575"/>
      <c r="AI50" s="575"/>
      <c r="AJ50" s="575"/>
      <c r="AK50" s="576"/>
      <c r="AL50" s="576"/>
      <c r="AM50" s="575"/>
      <c r="AN50" s="575"/>
      <c r="AO50" s="575"/>
      <c r="AP50" s="575"/>
      <c r="AQ50" s="575"/>
    </row>
    <row r="51" spans="1:43" ht="35.25" customHeight="1" thickTop="1" thickBot="1">
      <c r="A51" s="563">
        <v>5.0999999999999996</v>
      </c>
      <c r="B51" s="564"/>
      <c r="C51" s="564"/>
      <c r="D51" s="564"/>
      <c r="E51" s="564"/>
      <c r="F51" s="577" t="s">
        <v>1266</v>
      </c>
      <c r="G51" s="578"/>
      <c r="H51" s="578"/>
      <c r="I51" s="567" t="str">
        <f t="shared" si="0"/>
        <v>No hay ejecución</v>
      </c>
      <c r="J51" s="568" t="str">
        <f t="shared" si="1"/>
        <v>NA</v>
      </c>
      <c r="K51" s="578"/>
      <c r="L51" s="581"/>
      <c r="M51" s="579"/>
      <c r="N51" s="572"/>
      <c r="O51" s="582"/>
      <c r="P51" s="581"/>
      <c r="Q51" s="579"/>
      <c r="R51" s="572"/>
      <c r="S51" s="582"/>
      <c r="T51" s="583"/>
      <c r="U51" s="579"/>
      <c r="V51" s="572"/>
      <c r="W51" s="582"/>
      <c r="X51" s="575"/>
      <c r="Y51" s="575"/>
      <c r="Z51" s="575"/>
      <c r="AA51" s="567" t="str">
        <f t="shared" si="2"/>
        <v>No hay ejecución</v>
      </c>
      <c r="AB51" s="568" t="str">
        <f t="shared" si="3"/>
        <v>NA</v>
      </c>
      <c r="AC51" s="575"/>
      <c r="AD51" s="575"/>
      <c r="AE51" s="575"/>
      <c r="AF51" s="576"/>
      <c r="AG51" s="576"/>
      <c r="AH51" s="575"/>
      <c r="AI51" s="575"/>
      <c r="AJ51" s="575"/>
      <c r="AK51" s="576"/>
      <c r="AL51" s="576"/>
      <c r="AM51" s="575"/>
      <c r="AN51" s="575"/>
      <c r="AO51" s="575"/>
      <c r="AP51" s="575"/>
      <c r="AQ51" s="575"/>
    </row>
    <row r="52" spans="1:43" ht="35.25" customHeight="1" thickTop="1" thickBot="1">
      <c r="A52" s="563">
        <v>5.0999999999999996</v>
      </c>
      <c r="B52" s="564"/>
      <c r="C52" s="564"/>
      <c r="D52" s="564"/>
      <c r="E52" s="564"/>
      <c r="F52" s="577" t="s">
        <v>1266</v>
      </c>
      <c r="G52" s="578"/>
      <c r="H52" s="578"/>
      <c r="I52" s="567" t="str">
        <f t="shared" si="0"/>
        <v>No hay ejecución</v>
      </c>
      <c r="J52" s="568" t="str">
        <f t="shared" si="1"/>
        <v>NA</v>
      </c>
      <c r="K52" s="578"/>
      <c r="L52" s="581"/>
      <c r="M52" s="579"/>
      <c r="N52" s="572"/>
      <c r="O52" s="582"/>
      <c r="P52" s="581"/>
      <c r="Q52" s="579"/>
      <c r="R52" s="572"/>
      <c r="S52" s="582"/>
      <c r="T52" s="583"/>
      <c r="U52" s="579"/>
      <c r="V52" s="572"/>
      <c r="W52" s="582"/>
      <c r="X52" s="575"/>
      <c r="Y52" s="575"/>
      <c r="Z52" s="575"/>
      <c r="AA52" s="567" t="str">
        <f t="shared" si="2"/>
        <v>No hay ejecución</v>
      </c>
      <c r="AB52" s="568" t="str">
        <f t="shared" si="3"/>
        <v>NA</v>
      </c>
      <c r="AC52" s="575"/>
      <c r="AD52" s="575"/>
      <c r="AE52" s="575"/>
      <c r="AF52" s="576"/>
      <c r="AG52" s="576"/>
      <c r="AH52" s="575"/>
      <c r="AI52" s="575"/>
      <c r="AJ52" s="575"/>
      <c r="AK52" s="576"/>
      <c r="AL52" s="576"/>
      <c r="AM52" s="575"/>
      <c r="AN52" s="575"/>
      <c r="AO52" s="575"/>
      <c r="AP52" s="575"/>
      <c r="AQ52" s="575"/>
    </row>
    <row r="53" spans="1:43" ht="35.25" customHeight="1" thickTop="1" thickBot="1">
      <c r="A53" s="563">
        <v>5.0999999999999996</v>
      </c>
      <c r="B53" s="564"/>
      <c r="C53" s="564"/>
      <c r="D53" s="564"/>
      <c r="E53" s="564"/>
      <c r="F53" s="577" t="s">
        <v>1266</v>
      </c>
      <c r="G53" s="578"/>
      <c r="H53" s="578"/>
      <c r="I53" s="567" t="str">
        <f t="shared" si="0"/>
        <v>No hay ejecución</v>
      </c>
      <c r="J53" s="568" t="str">
        <f t="shared" si="1"/>
        <v>NA</v>
      </c>
      <c r="K53" s="578"/>
      <c r="L53" s="581"/>
      <c r="M53" s="579"/>
      <c r="N53" s="572"/>
      <c r="O53" s="582"/>
      <c r="P53" s="581"/>
      <c r="Q53" s="579"/>
      <c r="R53" s="572"/>
      <c r="S53" s="582"/>
      <c r="T53" s="583"/>
      <c r="U53" s="579"/>
      <c r="V53" s="572"/>
      <c r="W53" s="582"/>
      <c r="X53" s="575"/>
      <c r="Y53" s="575"/>
      <c r="Z53" s="575"/>
      <c r="AA53" s="567" t="str">
        <f t="shared" si="2"/>
        <v>No hay ejecución</v>
      </c>
      <c r="AB53" s="568" t="str">
        <f t="shared" si="3"/>
        <v>NA</v>
      </c>
      <c r="AC53" s="575"/>
      <c r="AD53" s="575"/>
      <c r="AE53" s="575"/>
      <c r="AF53" s="576"/>
      <c r="AG53" s="576"/>
      <c r="AH53" s="575"/>
      <c r="AI53" s="575"/>
      <c r="AJ53" s="575"/>
      <c r="AK53" s="576"/>
      <c r="AL53" s="576"/>
      <c r="AM53" s="575"/>
      <c r="AN53" s="575"/>
      <c r="AO53" s="575"/>
      <c r="AP53" s="575"/>
      <c r="AQ53" s="575"/>
    </row>
    <row r="54" spans="1:43" ht="35.25" customHeight="1" thickTop="1" thickBot="1">
      <c r="A54" s="563">
        <v>5.0999999999999996</v>
      </c>
      <c r="B54" s="564"/>
      <c r="C54" s="564"/>
      <c r="D54" s="564"/>
      <c r="E54" s="564"/>
      <c r="F54" s="577" t="s">
        <v>1266</v>
      </c>
      <c r="G54" s="578"/>
      <c r="H54" s="578"/>
      <c r="I54" s="567" t="str">
        <f t="shared" si="0"/>
        <v>No hay ejecución</v>
      </c>
      <c r="J54" s="568" t="str">
        <f t="shared" si="1"/>
        <v>NA</v>
      </c>
      <c r="K54" s="578"/>
      <c r="L54" s="581"/>
      <c r="M54" s="579"/>
      <c r="N54" s="572"/>
      <c r="O54" s="582"/>
      <c r="P54" s="581"/>
      <c r="Q54" s="579"/>
      <c r="R54" s="572"/>
      <c r="S54" s="582"/>
      <c r="T54" s="583"/>
      <c r="U54" s="579"/>
      <c r="V54" s="572"/>
      <c r="W54" s="582"/>
      <c r="X54" s="575"/>
      <c r="Y54" s="575"/>
      <c r="Z54" s="575"/>
      <c r="AA54" s="567" t="str">
        <f t="shared" si="2"/>
        <v>No hay ejecución</v>
      </c>
      <c r="AB54" s="568" t="str">
        <f t="shared" si="3"/>
        <v>NA</v>
      </c>
      <c r="AC54" s="575"/>
      <c r="AD54" s="575"/>
      <c r="AE54" s="575"/>
      <c r="AF54" s="576"/>
      <c r="AG54" s="576"/>
      <c r="AH54" s="575"/>
      <c r="AI54" s="575"/>
      <c r="AJ54" s="575"/>
      <c r="AK54" s="576"/>
      <c r="AL54" s="576"/>
      <c r="AM54" s="575"/>
      <c r="AN54" s="575"/>
      <c r="AO54" s="575"/>
      <c r="AP54" s="575"/>
      <c r="AQ54" s="575"/>
    </row>
    <row r="55" spans="1:43" ht="35.25" customHeight="1" thickTop="1" thickBot="1">
      <c r="A55" s="563">
        <v>5.0999999999999996</v>
      </c>
      <c r="B55" s="564"/>
      <c r="C55" s="564"/>
      <c r="D55" s="564"/>
      <c r="E55" s="564"/>
      <c r="F55" s="577" t="s">
        <v>1266</v>
      </c>
      <c r="G55" s="578"/>
      <c r="H55" s="578"/>
      <c r="I55" s="567" t="str">
        <f t="shared" si="0"/>
        <v>No hay ejecución</v>
      </c>
      <c r="J55" s="568" t="str">
        <f t="shared" si="1"/>
        <v>NA</v>
      </c>
      <c r="K55" s="578"/>
      <c r="L55" s="581"/>
      <c r="M55" s="579"/>
      <c r="N55" s="572"/>
      <c r="O55" s="582"/>
      <c r="P55" s="581"/>
      <c r="Q55" s="579"/>
      <c r="R55" s="572"/>
      <c r="S55" s="582"/>
      <c r="T55" s="583"/>
      <c r="U55" s="579"/>
      <c r="V55" s="572"/>
      <c r="W55" s="582"/>
      <c r="X55" s="575"/>
      <c r="Y55" s="575"/>
      <c r="Z55" s="575"/>
      <c r="AA55" s="567" t="str">
        <f t="shared" si="2"/>
        <v>No hay ejecución</v>
      </c>
      <c r="AB55" s="568" t="str">
        <f t="shared" si="3"/>
        <v>NA</v>
      </c>
      <c r="AC55" s="575"/>
      <c r="AD55" s="575"/>
      <c r="AE55" s="575"/>
      <c r="AF55" s="576"/>
      <c r="AG55" s="576"/>
      <c r="AH55" s="575"/>
      <c r="AI55" s="575"/>
      <c r="AJ55" s="575"/>
      <c r="AK55" s="576"/>
      <c r="AL55" s="576"/>
      <c r="AM55" s="575"/>
      <c r="AN55" s="575"/>
      <c r="AO55" s="575"/>
      <c r="AP55" s="575"/>
      <c r="AQ55" s="575"/>
    </row>
    <row r="56" spans="1:43" ht="35.25" customHeight="1" thickTop="1" thickBot="1">
      <c r="A56" s="563">
        <v>5.0999999999999996</v>
      </c>
      <c r="B56" s="564"/>
      <c r="C56" s="564"/>
      <c r="D56" s="564"/>
      <c r="E56" s="564"/>
      <c r="F56" s="577" t="s">
        <v>1266</v>
      </c>
      <c r="G56" s="578"/>
      <c r="H56" s="578"/>
      <c r="I56" s="567" t="str">
        <f t="shared" si="0"/>
        <v>No hay ejecución</v>
      </c>
      <c r="J56" s="568" t="str">
        <f t="shared" si="1"/>
        <v>NA</v>
      </c>
      <c r="K56" s="578"/>
      <c r="L56" s="581"/>
      <c r="M56" s="579"/>
      <c r="N56" s="572"/>
      <c r="O56" s="582"/>
      <c r="P56" s="581"/>
      <c r="Q56" s="579"/>
      <c r="R56" s="572"/>
      <c r="S56" s="582"/>
      <c r="T56" s="583"/>
      <c r="U56" s="579"/>
      <c r="V56" s="572"/>
      <c r="W56" s="582"/>
      <c r="X56" s="575"/>
      <c r="Y56" s="575"/>
      <c r="Z56" s="575"/>
      <c r="AA56" s="567" t="str">
        <f t="shared" si="2"/>
        <v>No hay ejecución</v>
      </c>
      <c r="AB56" s="568" t="str">
        <f t="shared" si="3"/>
        <v>NA</v>
      </c>
      <c r="AC56" s="575"/>
      <c r="AD56" s="575"/>
      <c r="AE56" s="575"/>
      <c r="AF56" s="576"/>
      <c r="AG56" s="576"/>
      <c r="AH56" s="575"/>
      <c r="AI56" s="575"/>
      <c r="AJ56" s="575"/>
      <c r="AK56" s="576"/>
      <c r="AL56" s="576"/>
      <c r="AM56" s="575"/>
      <c r="AN56" s="575"/>
      <c r="AO56" s="575"/>
      <c r="AP56" s="575"/>
      <c r="AQ56" s="575"/>
    </row>
    <row r="57" spans="1:43" ht="35.25" customHeight="1" thickTop="1" thickBot="1">
      <c r="A57" s="563">
        <v>5.0999999999999996</v>
      </c>
      <c r="B57" s="564"/>
      <c r="C57" s="564"/>
      <c r="D57" s="564"/>
      <c r="E57" s="564"/>
      <c r="F57" s="577" t="s">
        <v>1266</v>
      </c>
      <c r="G57" s="578"/>
      <c r="H57" s="578"/>
      <c r="I57" s="567" t="str">
        <f t="shared" si="0"/>
        <v>No hay ejecución</v>
      </c>
      <c r="J57" s="568" t="str">
        <f t="shared" si="1"/>
        <v>NA</v>
      </c>
      <c r="K57" s="578"/>
      <c r="L57" s="581"/>
      <c r="M57" s="579"/>
      <c r="N57" s="572"/>
      <c r="O57" s="582"/>
      <c r="P57" s="581"/>
      <c r="Q57" s="579"/>
      <c r="R57" s="572"/>
      <c r="S57" s="582"/>
      <c r="T57" s="583"/>
      <c r="U57" s="579"/>
      <c r="V57" s="572"/>
      <c r="W57" s="582"/>
      <c r="X57" s="575"/>
      <c r="Y57" s="575"/>
      <c r="Z57" s="575"/>
      <c r="AA57" s="567" t="str">
        <f t="shared" si="2"/>
        <v>No hay ejecución</v>
      </c>
      <c r="AB57" s="568" t="str">
        <f t="shared" si="3"/>
        <v>NA</v>
      </c>
      <c r="AC57" s="575"/>
      <c r="AD57" s="575"/>
      <c r="AE57" s="575"/>
      <c r="AF57" s="576"/>
      <c r="AG57" s="576"/>
      <c r="AH57" s="575"/>
      <c r="AI57" s="575"/>
      <c r="AJ57" s="575"/>
      <c r="AK57" s="576"/>
      <c r="AL57" s="576"/>
      <c r="AM57" s="575"/>
      <c r="AN57" s="575"/>
      <c r="AO57" s="575"/>
      <c r="AP57" s="575"/>
      <c r="AQ57" s="575"/>
    </row>
    <row r="58" spans="1:43" ht="35.25" customHeight="1" thickTop="1" thickBot="1">
      <c r="A58" s="563">
        <v>5.2</v>
      </c>
      <c r="B58" s="564"/>
      <c r="C58" s="564"/>
      <c r="D58" s="564"/>
      <c r="E58" s="564"/>
      <c r="F58" s="577" t="s">
        <v>1267</v>
      </c>
      <c r="G58" s="578"/>
      <c r="H58" s="578"/>
      <c r="I58" s="567" t="str">
        <f t="shared" si="0"/>
        <v>No hay ejecución</v>
      </c>
      <c r="J58" s="568" t="str">
        <f t="shared" si="1"/>
        <v>NA</v>
      </c>
      <c r="K58" s="578"/>
      <c r="L58" s="581"/>
      <c r="M58" s="579"/>
      <c r="N58" s="572"/>
      <c r="O58" s="582"/>
      <c r="P58" s="581"/>
      <c r="Q58" s="579"/>
      <c r="R58" s="572"/>
      <c r="S58" s="582"/>
      <c r="T58" s="583"/>
      <c r="U58" s="579"/>
      <c r="V58" s="572"/>
      <c r="W58" s="582"/>
      <c r="X58" s="575"/>
      <c r="Y58" s="575"/>
      <c r="Z58" s="575"/>
      <c r="AA58" s="567" t="str">
        <f t="shared" si="2"/>
        <v>No hay ejecución</v>
      </c>
      <c r="AB58" s="568" t="str">
        <f t="shared" si="3"/>
        <v>NA</v>
      </c>
      <c r="AC58" s="575"/>
      <c r="AD58" s="575"/>
      <c r="AE58" s="575"/>
      <c r="AF58" s="576"/>
      <c r="AG58" s="576"/>
      <c r="AH58" s="575"/>
      <c r="AI58" s="575"/>
      <c r="AJ58" s="575"/>
      <c r="AK58" s="576"/>
      <c r="AL58" s="576"/>
      <c r="AM58" s="575"/>
      <c r="AN58" s="575"/>
      <c r="AO58" s="575"/>
      <c r="AP58" s="575"/>
      <c r="AQ58" s="575"/>
    </row>
    <row r="59" spans="1:43" ht="35.25" customHeight="1" thickTop="1" thickBot="1">
      <c r="A59" s="563">
        <v>5.2</v>
      </c>
      <c r="B59" s="564"/>
      <c r="C59" s="564"/>
      <c r="D59" s="564"/>
      <c r="E59" s="564"/>
      <c r="F59" s="577" t="s">
        <v>1267</v>
      </c>
      <c r="G59" s="578"/>
      <c r="H59" s="578"/>
      <c r="I59" s="567" t="str">
        <f t="shared" si="0"/>
        <v>No hay ejecución</v>
      </c>
      <c r="J59" s="568" t="str">
        <f t="shared" si="1"/>
        <v>NA</v>
      </c>
      <c r="K59" s="578"/>
      <c r="L59" s="581"/>
      <c r="M59" s="579"/>
      <c r="N59" s="572"/>
      <c r="O59" s="582"/>
      <c r="P59" s="581"/>
      <c r="Q59" s="579"/>
      <c r="R59" s="572"/>
      <c r="S59" s="582"/>
      <c r="T59" s="583"/>
      <c r="U59" s="579"/>
      <c r="V59" s="572"/>
      <c r="W59" s="582"/>
      <c r="X59" s="575"/>
      <c r="Y59" s="575"/>
      <c r="Z59" s="575"/>
      <c r="AA59" s="567" t="str">
        <f t="shared" si="2"/>
        <v>No hay ejecución</v>
      </c>
      <c r="AB59" s="568" t="str">
        <f t="shared" si="3"/>
        <v>NA</v>
      </c>
      <c r="AC59" s="575"/>
      <c r="AD59" s="575"/>
      <c r="AE59" s="575"/>
      <c r="AF59" s="576"/>
      <c r="AG59" s="576"/>
      <c r="AH59" s="575"/>
      <c r="AI59" s="575"/>
      <c r="AJ59" s="575"/>
      <c r="AK59" s="576"/>
      <c r="AL59" s="576"/>
      <c r="AM59" s="575"/>
      <c r="AN59" s="575"/>
      <c r="AO59" s="575"/>
      <c r="AP59" s="575"/>
      <c r="AQ59" s="575"/>
    </row>
    <row r="60" spans="1:43" ht="35.25" customHeight="1" thickTop="1" thickBot="1">
      <c r="A60" s="563">
        <v>5.2</v>
      </c>
      <c r="B60" s="564"/>
      <c r="C60" s="564"/>
      <c r="D60" s="564"/>
      <c r="E60" s="564"/>
      <c r="F60" s="577" t="s">
        <v>1267</v>
      </c>
      <c r="G60" s="578"/>
      <c r="H60" s="578"/>
      <c r="I60" s="567" t="str">
        <f t="shared" si="0"/>
        <v>No hay ejecución</v>
      </c>
      <c r="J60" s="568" t="str">
        <f t="shared" si="1"/>
        <v>NA</v>
      </c>
      <c r="K60" s="578"/>
      <c r="L60" s="581"/>
      <c r="M60" s="579"/>
      <c r="N60" s="572"/>
      <c r="O60" s="582"/>
      <c r="P60" s="581"/>
      <c r="Q60" s="579"/>
      <c r="R60" s="572"/>
      <c r="S60" s="582"/>
      <c r="T60" s="583"/>
      <c r="U60" s="579"/>
      <c r="V60" s="572"/>
      <c r="W60" s="582"/>
      <c r="X60" s="575"/>
      <c r="Y60" s="575"/>
      <c r="Z60" s="575"/>
      <c r="AA60" s="567" t="str">
        <f t="shared" si="2"/>
        <v>No hay ejecución</v>
      </c>
      <c r="AB60" s="568" t="str">
        <f t="shared" si="3"/>
        <v>NA</v>
      </c>
      <c r="AC60" s="575"/>
      <c r="AD60" s="575"/>
      <c r="AE60" s="575"/>
      <c r="AF60" s="576"/>
      <c r="AG60" s="576"/>
      <c r="AH60" s="575"/>
      <c r="AI60" s="575"/>
      <c r="AJ60" s="575"/>
      <c r="AK60" s="576"/>
      <c r="AL60" s="576"/>
      <c r="AM60" s="575"/>
      <c r="AN60" s="575"/>
      <c r="AO60" s="575"/>
      <c r="AP60" s="575"/>
      <c r="AQ60" s="575"/>
    </row>
    <row r="61" spans="1:43" ht="35.25" customHeight="1" thickTop="1" thickBot="1">
      <c r="A61" s="563">
        <v>5.3</v>
      </c>
      <c r="B61" s="564">
        <v>0</v>
      </c>
      <c r="C61" s="564">
        <v>0</v>
      </c>
      <c r="D61" s="564">
        <v>0</v>
      </c>
      <c r="E61" s="564">
        <v>0</v>
      </c>
      <c r="F61" s="577" t="s">
        <v>1268</v>
      </c>
      <c r="G61" s="578"/>
      <c r="H61" s="578"/>
      <c r="I61" s="567" t="str">
        <f t="shared" si="0"/>
        <v>No hay ejecución</v>
      </c>
      <c r="J61" s="568" t="str">
        <f t="shared" si="1"/>
        <v>NA</v>
      </c>
      <c r="K61" s="578"/>
      <c r="L61" s="581"/>
      <c r="M61" s="579"/>
      <c r="N61" s="572"/>
      <c r="O61" s="582"/>
      <c r="P61" s="581"/>
      <c r="Q61" s="579"/>
      <c r="R61" s="572"/>
      <c r="S61" s="582"/>
      <c r="T61" s="583"/>
      <c r="U61" s="579"/>
      <c r="V61" s="572"/>
      <c r="W61" s="582"/>
      <c r="X61" s="575"/>
      <c r="Y61" s="575"/>
      <c r="Z61" s="575"/>
      <c r="AA61" s="567" t="str">
        <f t="shared" si="2"/>
        <v>No hay ejecución</v>
      </c>
      <c r="AB61" s="568" t="str">
        <f t="shared" si="3"/>
        <v>NA</v>
      </c>
      <c r="AC61" s="575"/>
      <c r="AD61" s="575"/>
      <c r="AE61" s="575"/>
      <c r="AF61" s="576"/>
      <c r="AG61" s="576"/>
      <c r="AH61" s="575"/>
      <c r="AI61" s="575"/>
      <c r="AJ61" s="575"/>
      <c r="AK61" s="576"/>
      <c r="AL61" s="576"/>
      <c r="AM61" s="575"/>
      <c r="AN61" s="575"/>
      <c r="AO61" s="575"/>
      <c r="AP61" s="575"/>
      <c r="AQ61" s="575"/>
    </row>
    <row r="62" spans="1:43" ht="35.25" customHeight="1" thickTop="1" thickBot="1">
      <c r="A62" s="563">
        <v>5.3</v>
      </c>
      <c r="B62" s="564"/>
      <c r="C62" s="564"/>
      <c r="D62" s="564"/>
      <c r="E62" s="564"/>
      <c r="F62" s="577" t="s">
        <v>1268</v>
      </c>
      <c r="G62" s="578"/>
      <c r="H62" s="578"/>
      <c r="I62" s="567" t="str">
        <f t="shared" si="0"/>
        <v>No hay ejecución</v>
      </c>
      <c r="J62" s="568" t="str">
        <f t="shared" si="1"/>
        <v>NA</v>
      </c>
      <c r="K62" s="578"/>
      <c r="L62" s="581"/>
      <c r="M62" s="579"/>
      <c r="N62" s="572"/>
      <c r="O62" s="582"/>
      <c r="P62" s="581"/>
      <c r="Q62" s="579"/>
      <c r="R62" s="572"/>
      <c r="S62" s="582"/>
      <c r="T62" s="583"/>
      <c r="U62" s="579"/>
      <c r="V62" s="572"/>
      <c r="W62" s="582"/>
      <c r="X62" s="575"/>
      <c r="Y62" s="575"/>
      <c r="Z62" s="575"/>
      <c r="AA62" s="567" t="str">
        <f t="shared" si="2"/>
        <v>No hay ejecución</v>
      </c>
      <c r="AB62" s="568" t="str">
        <f t="shared" si="3"/>
        <v>NA</v>
      </c>
      <c r="AC62" s="575"/>
      <c r="AD62" s="575"/>
      <c r="AE62" s="575"/>
      <c r="AF62" s="576"/>
      <c r="AG62" s="576"/>
      <c r="AH62" s="575"/>
      <c r="AI62" s="575"/>
      <c r="AJ62" s="575"/>
      <c r="AK62" s="576"/>
      <c r="AL62" s="576"/>
      <c r="AM62" s="575"/>
      <c r="AN62" s="575"/>
      <c r="AO62" s="575"/>
      <c r="AP62" s="575"/>
      <c r="AQ62" s="575"/>
    </row>
    <row r="63" spans="1:43" ht="35.25" customHeight="1" thickTop="1" thickBot="1">
      <c r="A63" s="563">
        <v>6</v>
      </c>
      <c r="B63" s="564">
        <v>0</v>
      </c>
      <c r="C63" s="564">
        <v>0</v>
      </c>
      <c r="D63" s="564">
        <v>0</v>
      </c>
      <c r="E63" s="564">
        <v>0</v>
      </c>
      <c r="F63" s="584" t="s">
        <v>1269</v>
      </c>
      <c r="G63" s="586"/>
      <c r="H63" s="586"/>
      <c r="I63" s="567" t="str">
        <f t="shared" si="0"/>
        <v>No hay ejecución</v>
      </c>
      <c r="J63" s="568" t="str">
        <f t="shared" si="1"/>
        <v>NA</v>
      </c>
      <c r="K63" s="586"/>
      <c r="L63" s="581"/>
      <c r="M63" s="579"/>
      <c r="N63" s="572"/>
      <c r="O63" s="582"/>
      <c r="P63" s="581"/>
      <c r="Q63" s="579"/>
      <c r="R63" s="572"/>
      <c r="S63" s="582"/>
      <c r="T63" s="583"/>
      <c r="U63" s="579"/>
      <c r="V63" s="572"/>
      <c r="W63" s="582"/>
      <c r="X63" s="575"/>
      <c r="Y63" s="575"/>
      <c r="Z63" s="575"/>
      <c r="AA63" s="567" t="str">
        <f t="shared" si="2"/>
        <v>No hay ejecución</v>
      </c>
      <c r="AB63" s="568" t="str">
        <f t="shared" si="3"/>
        <v>NA</v>
      </c>
      <c r="AC63" s="575"/>
      <c r="AD63" s="575"/>
      <c r="AE63" s="575"/>
      <c r="AF63" s="576"/>
      <c r="AG63" s="576"/>
      <c r="AH63" s="575"/>
      <c r="AI63" s="575"/>
      <c r="AJ63" s="575"/>
      <c r="AK63" s="576"/>
      <c r="AL63" s="576"/>
      <c r="AM63" s="575"/>
      <c r="AN63" s="575"/>
      <c r="AO63" s="575"/>
      <c r="AP63" s="575"/>
      <c r="AQ63" s="575"/>
    </row>
    <row r="64" spans="1:43" ht="35.25" customHeight="1" thickTop="1" thickBot="1">
      <c r="A64" s="563">
        <v>6.1</v>
      </c>
      <c r="B64" s="564"/>
      <c r="C64" s="564"/>
      <c r="D64" s="564"/>
      <c r="E64" s="564"/>
      <c r="F64" s="577" t="s">
        <v>1270</v>
      </c>
      <c r="G64" s="578"/>
      <c r="H64" s="578"/>
      <c r="I64" s="567" t="str">
        <f t="shared" si="0"/>
        <v>No hay ejecución</v>
      </c>
      <c r="J64" s="568" t="str">
        <f t="shared" si="1"/>
        <v>NA</v>
      </c>
      <c r="K64" s="578"/>
      <c r="L64" s="581"/>
      <c r="M64" s="579"/>
      <c r="N64" s="572"/>
      <c r="O64" s="582"/>
      <c r="P64" s="581"/>
      <c r="Q64" s="579"/>
      <c r="R64" s="572"/>
      <c r="S64" s="582"/>
      <c r="T64" s="583"/>
      <c r="U64" s="579"/>
      <c r="V64" s="572"/>
      <c r="W64" s="582"/>
      <c r="X64" s="575"/>
      <c r="Y64" s="575"/>
      <c r="Z64" s="575"/>
      <c r="AA64" s="567" t="str">
        <f t="shared" si="2"/>
        <v>No hay ejecución</v>
      </c>
      <c r="AB64" s="568" t="str">
        <f t="shared" si="3"/>
        <v>NA</v>
      </c>
      <c r="AC64" s="575"/>
      <c r="AD64" s="575"/>
      <c r="AE64" s="575"/>
      <c r="AF64" s="576"/>
      <c r="AG64" s="576"/>
      <c r="AH64" s="575"/>
      <c r="AI64" s="575"/>
      <c r="AJ64" s="575"/>
      <c r="AK64" s="576"/>
      <c r="AL64" s="576"/>
      <c r="AM64" s="575"/>
      <c r="AN64" s="575"/>
      <c r="AO64" s="575"/>
      <c r="AP64" s="575"/>
      <c r="AQ64" s="575"/>
    </row>
    <row r="65" spans="1:43" ht="35.25" customHeight="1" thickTop="1" thickBot="1">
      <c r="A65" s="563">
        <v>6.1</v>
      </c>
      <c r="B65" s="564"/>
      <c r="C65" s="564"/>
      <c r="D65" s="564"/>
      <c r="E65" s="564"/>
      <c r="F65" s="577" t="s">
        <v>1270</v>
      </c>
      <c r="G65" s="578"/>
      <c r="H65" s="578"/>
      <c r="I65" s="567" t="str">
        <f t="shared" si="0"/>
        <v>No hay ejecución</v>
      </c>
      <c r="J65" s="568" t="str">
        <f t="shared" si="1"/>
        <v>NA</v>
      </c>
      <c r="K65" s="578"/>
      <c r="L65" s="581"/>
      <c r="M65" s="579"/>
      <c r="N65" s="572"/>
      <c r="O65" s="582"/>
      <c r="P65" s="581"/>
      <c r="Q65" s="579"/>
      <c r="R65" s="572"/>
      <c r="S65" s="582"/>
      <c r="T65" s="583"/>
      <c r="U65" s="579"/>
      <c r="V65" s="572"/>
      <c r="W65" s="582"/>
      <c r="X65" s="575"/>
      <c r="Y65" s="575"/>
      <c r="Z65" s="575"/>
      <c r="AA65" s="567" t="str">
        <f t="shared" si="2"/>
        <v>No hay ejecución</v>
      </c>
      <c r="AB65" s="568" t="str">
        <f t="shared" si="3"/>
        <v>NA</v>
      </c>
      <c r="AC65" s="575"/>
      <c r="AD65" s="575"/>
      <c r="AE65" s="575"/>
      <c r="AF65" s="576"/>
      <c r="AG65" s="576"/>
      <c r="AH65" s="575"/>
      <c r="AI65" s="575"/>
      <c r="AJ65" s="575"/>
      <c r="AK65" s="576"/>
      <c r="AL65" s="576"/>
      <c r="AM65" s="575"/>
      <c r="AN65" s="575"/>
      <c r="AO65" s="575"/>
      <c r="AP65" s="575"/>
      <c r="AQ65" s="575"/>
    </row>
    <row r="66" spans="1:43" ht="35.25" customHeight="1" thickTop="1" thickBot="1">
      <c r="A66" s="563">
        <v>6.2</v>
      </c>
      <c r="B66" s="564"/>
      <c r="C66" s="564"/>
      <c r="D66" s="564"/>
      <c r="E66" s="564"/>
      <c r="F66" s="587" t="s">
        <v>1271</v>
      </c>
      <c r="G66" s="588"/>
      <c r="H66" s="588"/>
      <c r="I66" s="567" t="str">
        <f t="shared" si="0"/>
        <v>No hay ejecución</v>
      </c>
      <c r="J66" s="568" t="str">
        <f t="shared" si="1"/>
        <v>NA</v>
      </c>
      <c r="K66" s="588"/>
      <c r="L66" s="581"/>
      <c r="M66" s="579"/>
      <c r="N66" s="572"/>
      <c r="O66" s="582"/>
      <c r="P66" s="581"/>
      <c r="Q66" s="579"/>
      <c r="R66" s="572"/>
      <c r="S66" s="582"/>
      <c r="T66" s="583"/>
      <c r="U66" s="579"/>
      <c r="V66" s="572"/>
      <c r="W66" s="582"/>
      <c r="X66" s="575"/>
      <c r="Y66" s="575"/>
      <c r="Z66" s="575"/>
      <c r="AA66" s="567" t="str">
        <f t="shared" si="2"/>
        <v>No hay ejecución</v>
      </c>
      <c r="AB66" s="568" t="str">
        <f t="shared" si="3"/>
        <v>NA</v>
      </c>
      <c r="AC66" s="575"/>
      <c r="AD66" s="575"/>
      <c r="AE66" s="575"/>
      <c r="AF66" s="576"/>
      <c r="AG66" s="576"/>
      <c r="AH66" s="575"/>
      <c r="AI66" s="575"/>
      <c r="AJ66" s="575"/>
      <c r="AK66" s="576"/>
      <c r="AL66" s="576"/>
      <c r="AM66" s="575"/>
      <c r="AN66" s="575"/>
      <c r="AO66" s="575"/>
      <c r="AP66" s="575"/>
      <c r="AQ66" s="575"/>
    </row>
    <row r="67" spans="1:43" ht="35.25" customHeight="1" thickTop="1" thickBot="1">
      <c r="A67" s="563">
        <v>6.2</v>
      </c>
      <c r="B67" s="564"/>
      <c r="C67" s="564"/>
      <c r="D67" s="564"/>
      <c r="E67" s="564"/>
      <c r="F67" s="587" t="s">
        <v>1271</v>
      </c>
      <c r="G67" s="588"/>
      <c r="H67" s="588"/>
      <c r="I67" s="567" t="str">
        <f t="shared" si="0"/>
        <v>No hay ejecución</v>
      </c>
      <c r="J67" s="568" t="str">
        <f t="shared" si="1"/>
        <v>NA</v>
      </c>
      <c r="K67" s="588"/>
      <c r="L67" s="581"/>
      <c r="M67" s="579"/>
      <c r="N67" s="572"/>
      <c r="O67" s="582"/>
      <c r="P67" s="581"/>
      <c r="Q67" s="579"/>
      <c r="R67" s="572"/>
      <c r="S67" s="582"/>
      <c r="T67" s="583"/>
      <c r="U67" s="579"/>
      <c r="V67" s="572"/>
      <c r="W67" s="582"/>
      <c r="X67" s="575"/>
      <c r="Y67" s="575"/>
      <c r="Z67" s="575"/>
      <c r="AA67" s="567" t="str">
        <f t="shared" si="2"/>
        <v>No hay ejecución</v>
      </c>
      <c r="AB67" s="568" t="str">
        <f t="shared" si="3"/>
        <v>NA</v>
      </c>
      <c r="AC67" s="575"/>
      <c r="AD67" s="575"/>
      <c r="AE67" s="575"/>
      <c r="AF67" s="576"/>
      <c r="AG67" s="576"/>
      <c r="AH67" s="575"/>
      <c r="AI67" s="575"/>
      <c r="AJ67" s="575"/>
      <c r="AK67" s="576"/>
      <c r="AL67" s="576"/>
      <c r="AM67" s="575"/>
      <c r="AN67" s="575"/>
      <c r="AO67" s="575"/>
      <c r="AP67" s="575"/>
      <c r="AQ67" s="575"/>
    </row>
    <row r="68" spans="1:43" ht="35.25" customHeight="1" thickTop="1" thickBot="1">
      <c r="A68" s="563">
        <v>6.2</v>
      </c>
      <c r="B68" s="564"/>
      <c r="C68" s="564"/>
      <c r="D68" s="564"/>
      <c r="E68" s="564"/>
      <c r="F68" s="587" t="s">
        <v>1271</v>
      </c>
      <c r="G68" s="588"/>
      <c r="H68" s="588"/>
      <c r="I68" s="567" t="str">
        <f t="shared" si="0"/>
        <v>No hay ejecución</v>
      </c>
      <c r="J68" s="568" t="str">
        <f t="shared" si="1"/>
        <v>NA</v>
      </c>
      <c r="K68" s="588"/>
      <c r="L68" s="581"/>
      <c r="M68" s="579"/>
      <c r="N68" s="572"/>
      <c r="O68" s="582"/>
      <c r="P68" s="581"/>
      <c r="Q68" s="579"/>
      <c r="R68" s="572"/>
      <c r="S68" s="582"/>
      <c r="T68" s="583"/>
      <c r="U68" s="579"/>
      <c r="V68" s="572"/>
      <c r="W68" s="582"/>
      <c r="X68" s="575"/>
      <c r="Y68" s="575"/>
      <c r="Z68" s="575"/>
      <c r="AA68" s="567" t="str">
        <f t="shared" si="2"/>
        <v>No hay ejecución</v>
      </c>
      <c r="AB68" s="568" t="str">
        <f t="shared" si="3"/>
        <v>NA</v>
      </c>
      <c r="AC68" s="575"/>
      <c r="AD68" s="575"/>
      <c r="AE68" s="575"/>
      <c r="AF68" s="576"/>
      <c r="AG68" s="576"/>
      <c r="AH68" s="575"/>
      <c r="AI68" s="575"/>
      <c r="AJ68" s="575"/>
      <c r="AK68" s="576"/>
      <c r="AL68" s="576"/>
      <c r="AM68" s="575"/>
      <c r="AN68" s="575"/>
      <c r="AO68" s="575"/>
      <c r="AP68" s="575"/>
      <c r="AQ68" s="575"/>
    </row>
    <row r="69" spans="1:43" ht="35.25" customHeight="1" thickTop="1" thickBot="1">
      <c r="A69" s="563">
        <v>6.3</v>
      </c>
      <c r="B69" s="564"/>
      <c r="C69" s="564"/>
      <c r="D69" s="564"/>
      <c r="E69" s="564"/>
      <c r="F69" s="577" t="s">
        <v>1272</v>
      </c>
      <c r="G69" s="578"/>
      <c r="H69" s="578"/>
      <c r="I69" s="567" t="str">
        <f t="shared" si="0"/>
        <v>No hay ejecución</v>
      </c>
      <c r="J69" s="568" t="str">
        <f t="shared" si="1"/>
        <v>NA</v>
      </c>
      <c r="K69" s="578"/>
      <c r="L69" s="581"/>
      <c r="M69" s="579"/>
      <c r="N69" s="572"/>
      <c r="O69" s="582"/>
      <c r="P69" s="581"/>
      <c r="Q69" s="579"/>
      <c r="R69" s="572"/>
      <c r="S69" s="582"/>
      <c r="T69" s="583"/>
      <c r="U69" s="579"/>
      <c r="V69" s="572"/>
      <c r="W69" s="582"/>
      <c r="X69" s="575"/>
      <c r="Y69" s="575"/>
      <c r="Z69" s="575"/>
      <c r="AA69" s="567" t="str">
        <f t="shared" si="2"/>
        <v>No hay ejecución</v>
      </c>
      <c r="AB69" s="568" t="str">
        <f t="shared" si="3"/>
        <v>NA</v>
      </c>
      <c r="AC69" s="575"/>
      <c r="AD69" s="575"/>
      <c r="AE69" s="575"/>
      <c r="AF69" s="576"/>
      <c r="AG69" s="576"/>
      <c r="AH69" s="575"/>
      <c r="AI69" s="575"/>
      <c r="AJ69" s="575"/>
      <c r="AK69" s="576"/>
      <c r="AL69" s="576"/>
      <c r="AM69" s="575"/>
      <c r="AN69" s="575"/>
      <c r="AO69" s="575"/>
      <c r="AP69" s="575"/>
      <c r="AQ69" s="575"/>
    </row>
    <row r="70" spans="1:43" ht="35.25" customHeight="1" thickTop="1" thickBot="1">
      <c r="A70" s="563">
        <v>6.4</v>
      </c>
      <c r="B70" s="564"/>
      <c r="C70" s="564"/>
      <c r="D70" s="564"/>
      <c r="E70" s="564"/>
      <c r="F70" s="587" t="s">
        <v>1273</v>
      </c>
      <c r="G70" s="588"/>
      <c r="H70" s="588"/>
      <c r="I70" s="567" t="str">
        <f t="shared" si="0"/>
        <v>No hay ejecución</v>
      </c>
      <c r="J70" s="568" t="str">
        <f t="shared" si="1"/>
        <v>NA</v>
      </c>
      <c r="K70" s="588"/>
      <c r="L70" s="581"/>
      <c r="M70" s="579"/>
      <c r="N70" s="572"/>
      <c r="O70" s="582"/>
      <c r="P70" s="581"/>
      <c r="Q70" s="579"/>
      <c r="R70" s="572"/>
      <c r="S70" s="582"/>
      <c r="T70" s="583"/>
      <c r="U70" s="579"/>
      <c r="V70" s="572"/>
      <c r="W70" s="582"/>
      <c r="X70" s="575"/>
      <c r="Y70" s="575"/>
      <c r="Z70" s="575"/>
      <c r="AA70" s="567" t="str">
        <f t="shared" si="2"/>
        <v>No hay ejecución</v>
      </c>
      <c r="AB70" s="568" t="str">
        <f t="shared" si="3"/>
        <v>NA</v>
      </c>
      <c r="AC70" s="575"/>
      <c r="AD70" s="575"/>
      <c r="AE70" s="575"/>
      <c r="AF70" s="576"/>
      <c r="AG70" s="576"/>
      <c r="AH70" s="575"/>
      <c r="AI70" s="575"/>
      <c r="AJ70" s="575"/>
      <c r="AK70" s="576"/>
      <c r="AL70" s="576"/>
      <c r="AM70" s="575"/>
      <c r="AN70" s="575"/>
      <c r="AO70" s="575"/>
      <c r="AP70" s="575"/>
      <c r="AQ70" s="575"/>
    </row>
    <row r="71" spans="1:43" ht="35.25" customHeight="1" thickTop="1" thickBot="1">
      <c r="A71" s="563">
        <v>6.4</v>
      </c>
      <c r="B71" s="564"/>
      <c r="C71" s="564"/>
      <c r="D71" s="564"/>
      <c r="E71" s="564"/>
      <c r="F71" s="587" t="s">
        <v>1273</v>
      </c>
      <c r="G71" s="588"/>
      <c r="H71" s="588"/>
      <c r="I71" s="567" t="str">
        <f t="shared" si="0"/>
        <v>No hay ejecución</v>
      </c>
      <c r="J71" s="568" t="str">
        <f t="shared" si="1"/>
        <v>NA</v>
      </c>
      <c r="K71" s="588"/>
      <c r="L71" s="581"/>
      <c r="M71" s="579"/>
      <c r="N71" s="572"/>
      <c r="O71" s="582"/>
      <c r="P71" s="581"/>
      <c r="Q71" s="579"/>
      <c r="R71" s="572"/>
      <c r="S71" s="582"/>
      <c r="T71" s="583"/>
      <c r="U71" s="579"/>
      <c r="V71" s="572"/>
      <c r="W71" s="582"/>
      <c r="X71" s="575"/>
      <c r="Y71" s="575"/>
      <c r="Z71" s="575"/>
      <c r="AA71" s="567" t="str">
        <f t="shared" si="2"/>
        <v>No hay ejecución</v>
      </c>
      <c r="AB71" s="568" t="str">
        <f t="shared" si="3"/>
        <v>NA</v>
      </c>
      <c r="AC71" s="575"/>
      <c r="AD71" s="575"/>
      <c r="AE71" s="575"/>
      <c r="AF71" s="576"/>
      <c r="AG71" s="576"/>
      <c r="AH71" s="575"/>
      <c r="AI71" s="575"/>
      <c r="AJ71" s="575"/>
      <c r="AK71" s="576"/>
      <c r="AL71" s="576"/>
      <c r="AM71" s="575"/>
      <c r="AN71" s="575"/>
      <c r="AO71" s="575"/>
      <c r="AP71" s="575"/>
      <c r="AQ71" s="575"/>
    </row>
    <row r="72" spans="1:43" ht="35.25" customHeight="1" thickTop="1" thickBot="1">
      <c r="A72" s="563">
        <v>7</v>
      </c>
      <c r="B72" s="564">
        <v>0</v>
      </c>
      <c r="C72" s="564">
        <v>0</v>
      </c>
      <c r="D72" s="564">
        <v>0</v>
      </c>
      <c r="E72" s="564">
        <v>0</v>
      </c>
      <c r="F72" s="584" t="s">
        <v>1274</v>
      </c>
      <c r="G72" s="586"/>
      <c r="H72" s="586"/>
      <c r="I72" s="567" t="str">
        <f t="shared" si="0"/>
        <v>No hay ejecución</v>
      </c>
      <c r="J72" s="568" t="str">
        <f t="shared" si="1"/>
        <v>NA</v>
      </c>
      <c r="K72" s="586"/>
      <c r="L72" s="581"/>
      <c r="M72" s="579"/>
      <c r="N72" s="572"/>
      <c r="O72" s="582"/>
      <c r="P72" s="581"/>
      <c r="Q72" s="579"/>
      <c r="R72" s="572"/>
      <c r="S72" s="582"/>
      <c r="T72" s="583"/>
      <c r="U72" s="579"/>
      <c r="V72" s="572"/>
      <c r="W72" s="582"/>
      <c r="X72" s="575"/>
      <c r="Y72" s="575"/>
      <c r="Z72" s="575"/>
      <c r="AA72" s="567" t="str">
        <f t="shared" si="2"/>
        <v>No hay ejecución</v>
      </c>
      <c r="AB72" s="568" t="str">
        <f t="shared" si="3"/>
        <v>NA</v>
      </c>
      <c r="AC72" s="575"/>
      <c r="AD72" s="575"/>
      <c r="AE72" s="575"/>
      <c r="AF72" s="576"/>
      <c r="AG72" s="576"/>
      <c r="AH72" s="575"/>
      <c r="AI72" s="575"/>
      <c r="AJ72" s="575"/>
      <c r="AK72" s="576"/>
      <c r="AL72" s="576"/>
      <c r="AM72" s="575"/>
      <c r="AN72" s="575"/>
      <c r="AO72" s="575"/>
      <c r="AP72" s="575"/>
      <c r="AQ72" s="575"/>
    </row>
    <row r="73" spans="1:43" ht="35.25" customHeight="1" thickTop="1" thickBot="1">
      <c r="A73" s="563">
        <v>7.1</v>
      </c>
      <c r="B73" s="564"/>
      <c r="C73" s="564"/>
      <c r="D73" s="564"/>
      <c r="E73" s="564"/>
      <c r="F73" s="587" t="s">
        <v>1275</v>
      </c>
      <c r="G73" s="588"/>
      <c r="H73" s="588"/>
      <c r="I73" s="567" t="str">
        <f t="shared" si="0"/>
        <v>No hay ejecución</v>
      </c>
      <c r="J73" s="568" t="str">
        <f t="shared" si="1"/>
        <v>NA</v>
      </c>
      <c r="K73" s="588"/>
      <c r="L73" s="581"/>
      <c r="M73" s="579"/>
      <c r="N73" s="572"/>
      <c r="O73" s="582"/>
      <c r="P73" s="581"/>
      <c r="Q73" s="579"/>
      <c r="R73" s="572"/>
      <c r="S73" s="582"/>
      <c r="T73" s="583"/>
      <c r="U73" s="579"/>
      <c r="V73" s="572"/>
      <c r="W73" s="582"/>
      <c r="X73" s="575"/>
      <c r="Y73" s="575"/>
      <c r="Z73" s="575"/>
      <c r="AA73" s="567" t="str">
        <f t="shared" si="2"/>
        <v>No hay ejecución</v>
      </c>
      <c r="AB73" s="568" t="str">
        <f t="shared" si="3"/>
        <v>NA</v>
      </c>
      <c r="AC73" s="575"/>
      <c r="AD73" s="575"/>
      <c r="AE73" s="575"/>
      <c r="AF73" s="576"/>
      <c r="AG73" s="576"/>
      <c r="AH73" s="575"/>
      <c r="AI73" s="575"/>
      <c r="AJ73" s="575"/>
      <c r="AK73" s="576"/>
      <c r="AL73" s="576"/>
      <c r="AM73" s="575"/>
      <c r="AN73" s="575"/>
      <c r="AO73" s="575"/>
      <c r="AP73" s="575"/>
      <c r="AQ73" s="575"/>
    </row>
    <row r="74" spans="1:43" ht="35.25" customHeight="1" thickTop="1" thickBot="1">
      <c r="A74" s="563">
        <v>7.1</v>
      </c>
      <c r="B74" s="564"/>
      <c r="C74" s="564"/>
      <c r="D74" s="564"/>
      <c r="E74" s="564"/>
      <c r="F74" s="587" t="s">
        <v>1275</v>
      </c>
      <c r="G74" s="588"/>
      <c r="H74" s="588"/>
      <c r="I74" s="567" t="str">
        <f t="shared" si="0"/>
        <v>No hay ejecución</v>
      </c>
      <c r="J74" s="568" t="str">
        <f t="shared" si="1"/>
        <v>NA</v>
      </c>
      <c r="K74" s="588"/>
      <c r="L74" s="581"/>
      <c r="M74" s="579"/>
      <c r="N74" s="572"/>
      <c r="O74" s="582"/>
      <c r="P74" s="581"/>
      <c r="Q74" s="579"/>
      <c r="R74" s="572"/>
      <c r="S74" s="582"/>
      <c r="T74" s="583"/>
      <c r="U74" s="579"/>
      <c r="V74" s="572"/>
      <c r="W74" s="582"/>
      <c r="X74" s="575"/>
      <c r="Y74" s="575"/>
      <c r="Z74" s="575"/>
      <c r="AA74" s="567" t="str">
        <f t="shared" si="2"/>
        <v>No hay ejecución</v>
      </c>
      <c r="AB74" s="568" t="str">
        <f t="shared" si="3"/>
        <v>NA</v>
      </c>
      <c r="AC74" s="575"/>
      <c r="AD74" s="575"/>
      <c r="AE74" s="575"/>
      <c r="AF74" s="576"/>
      <c r="AG74" s="576"/>
      <c r="AH74" s="575"/>
      <c r="AI74" s="575"/>
      <c r="AJ74" s="575"/>
      <c r="AK74" s="576"/>
      <c r="AL74" s="576"/>
      <c r="AM74" s="575"/>
      <c r="AN74" s="575"/>
      <c r="AO74" s="575"/>
      <c r="AP74" s="575"/>
      <c r="AQ74" s="575"/>
    </row>
    <row r="75" spans="1:43" ht="35.25" customHeight="1" thickTop="1" thickBot="1">
      <c r="A75" s="563">
        <v>7.2</v>
      </c>
      <c r="B75" s="564"/>
      <c r="C75" s="564"/>
      <c r="D75" s="564"/>
      <c r="E75" s="564"/>
      <c r="F75" s="577" t="s">
        <v>1276</v>
      </c>
      <c r="G75" s="578"/>
      <c r="H75" s="578"/>
      <c r="I75" s="567" t="str">
        <f t="shared" si="0"/>
        <v>No hay ejecución</v>
      </c>
      <c r="J75" s="568" t="str">
        <f t="shared" si="1"/>
        <v>NA</v>
      </c>
      <c r="K75" s="578"/>
      <c r="L75" s="581"/>
      <c r="M75" s="579"/>
      <c r="N75" s="572"/>
      <c r="O75" s="582"/>
      <c r="P75" s="581"/>
      <c r="Q75" s="579"/>
      <c r="R75" s="572"/>
      <c r="S75" s="582"/>
      <c r="T75" s="583"/>
      <c r="U75" s="579"/>
      <c r="V75" s="572"/>
      <c r="W75" s="582"/>
      <c r="X75" s="575"/>
      <c r="Y75" s="575"/>
      <c r="Z75" s="575"/>
      <c r="AA75" s="567" t="str">
        <f t="shared" si="2"/>
        <v>No hay ejecución</v>
      </c>
      <c r="AB75" s="568" t="str">
        <f t="shared" si="3"/>
        <v>NA</v>
      </c>
      <c r="AC75" s="575"/>
      <c r="AD75" s="575"/>
      <c r="AE75" s="575"/>
      <c r="AF75" s="576"/>
      <c r="AG75" s="576"/>
      <c r="AH75" s="575"/>
      <c r="AI75" s="575"/>
      <c r="AJ75" s="575"/>
      <c r="AK75" s="576"/>
      <c r="AL75" s="576"/>
      <c r="AM75" s="575"/>
      <c r="AN75" s="575"/>
      <c r="AO75" s="575"/>
      <c r="AP75" s="575"/>
      <c r="AQ75" s="575"/>
    </row>
    <row r="76" spans="1:43" ht="35.25" customHeight="1" thickTop="1" thickBot="1">
      <c r="A76" s="563">
        <v>7.3</v>
      </c>
      <c r="B76" s="564"/>
      <c r="C76" s="564"/>
      <c r="D76" s="564"/>
      <c r="E76" s="564"/>
      <c r="F76" s="587" t="s">
        <v>1277</v>
      </c>
      <c r="G76" s="588"/>
      <c r="H76" s="588"/>
      <c r="I76" s="567" t="str">
        <f t="shared" si="0"/>
        <v>No hay ejecución</v>
      </c>
      <c r="J76" s="568" t="str">
        <f t="shared" si="1"/>
        <v>NA</v>
      </c>
      <c r="K76" s="588"/>
      <c r="L76" s="581"/>
      <c r="M76" s="579"/>
      <c r="N76" s="572"/>
      <c r="O76" s="582"/>
      <c r="P76" s="581"/>
      <c r="Q76" s="579"/>
      <c r="R76" s="572"/>
      <c r="S76" s="582"/>
      <c r="T76" s="583"/>
      <c r="U76" s="579"/>
      <c r="V76" s="572"/>
      <c r="W76" s="582"/>
      <c r="X76" s="575"/>
      <c r="Y76" s="575"/>
      <c r="Z76" s="575"/>
      <c r="AA76" s="567" t="str">
        <f t="shared" si="2"/>
        <v>No hay ejecución</v>
      </c>
      <c r="AB76" s="568" t="str">
        <f t="shared" si="3"/>
        <v>NA</v>
      </c>
      <c r="AC76" s="575"/>
      <c r="AD76" s="575"/>
      <c r="AE76" s="575"/>
      <c r="AF76" s="576"/>
      <c r="AG76" s="576"/>
      <c r="AH76" s="575"/>
      <c r="AI76" s="575"/>
      <c r="AJ76" s="575"/>
      <c r="AK76" s="576"/>
      <c r="AL76" s="576"/>
      <c r="AM76" s="575"/>
      <c r="AN76" s="575"/>
      <c r="AO76" s="575"/>
      <c r="AP76" s="575"/>
      <c r="AQ76" s="575"/>
    </row>
    <row r="77" spans="1:43" ht="35.25" customHeight="1" thickTop="1" thickBot="1">
      <c r="A77" s="563">
        <v>7.3</v>
      </c>
      <c r="B77" s="564"/>
      <c r="C77" s="564"/>
      <c r="D77" s="564"/>
      <c r="E77" s="564"/>
      <c r="F77" s="587" t="s">
        <v>1277</v>
      </c>
      <c r="G77" s="588"/>
      <c r="H77" s="588"/>
      <c r="I77" s="567" t="str">
        <f t="shared" si="0"/>
        <v>No hay ejecución</v>
      </c>
      <c r="J77" s="568" t="str">
        <f t="shared" si="1"/>
        <v>NA</v>
      </c>
      <c r="K77" s="588"/>
      <c r="L77" s="581"/>
      <c r="M77" s="579"/>
      <c r="N77" s="572"/>
      <c r="O77" s="582"/>
      <c r="P77" s="581"/>
      <c r="Q77" s="579"/>
      <c r="R77" s="572"/>
      <c r="S77" s="582"/>
      <c r="T77" s="583"/>
      <c r="U77" s="579"/>
      <c r="V77" s="572"/>
      <c r="W77" s="582"/>
      <c r="X77" s="575"/>
      <c r="Y77" s="575"/>
      <c r="Z77" s="575"/>
      <c r="AA77" s="567" t="str">
        <f t="shared" si="2"/>
        <v>No hay ejecución</v>
      </c>
      <c r="AB77" s="568" t="str">
        <f t="shared" si="3"/>
        <v>NA</v>
      </c>
      <c r="AC77" s="575"/>
      <c r="AD77" s="575"/>
      <c r="AE77" s="575"/>
      <c r="AF77" s="576"/>
      <c r="AG77" s="576"/>
      <c r="AH77" s="575"/>
      <c r="AI77" s="575"/>
      <c r="AJ77" s="575"/>
      <c r="AK77" s="576"/>
      <c r="AL77" s="576"/>
      <c r="AM77" s="575"/>
      <c r="AN77" s="575"/>
      <c r="AO77" s="575"/>
      <c r="AP77" s="575"/>
      <c r="AQ77" s="575"/>
    </row>
    <row r="78" spans="1:43" ht="35.25" customHeight="1" thickTop="1" thickBot="1">
      <c r="A78" s="563">
        <v>8</v>
      </c>
      <c r="B78" s="564"/>
      <c r="C78" s="564"/>
      <c r="D78" s="564"/>
      <c r="E78" s="564"/>
      <c r="F78" s="584" t="s">
        <v>1278</v>
      </c>
      <c r="G78" s="586"/>
      <c r="H78" s="586"/>
      <c r="I78" s="567" t="str">
        <f t="shared" ref="I78:I141" si="4">IF(H78="","No hay ejecución",IF(AND(G78=0),"No hay Programación", H78/G78))</f>
        <v>No hay ejecución</v>
      </c>
      <c r="J78" s="568" t="str">
        <f t="shared" ref="J78:J141" si="5">IF(I78="No hay ejecución","NA",IF(I78&gt;=90%,"De acuerdo con lo programado",IF(I78&gt;=51%,"Atraso Leve",IF(I78&lt;=50%,"En riesgo cumplimiento"))))</f>
        <v>NA</v>
      </c>
      <c r="K78" s="586"/>
      <c r="L78" s="581"/>
      <c r="M78" s="579"/>
      <c r="N78" s="572"/>
      <c r="O78" s="582"/>
      <c r="P78" s="581"/>
      <c r="Q78" s="579"/>
      <c r="R78" s="572"/>
      <c r="S78" s="582"/>
      <c r="T78" s="583"/>
      <c r="U78" s="579"/>
      <c r="V78" s="572"/>
      <c r="W78" s="582"/>
      <c r="X78" s="575"/>
      <c r="Y78" s="575"/>
      <c r="Z78" s="575"/>
      <c r="AA78" s="567" t="str">
        <f t="shared" ref="AA78:AA141" si="6">IF(Z78="","No hay ejecución",IF(AND(Y78=0),"No hay Programación", Z78/Y78))</f>
        <v>No hay ejecución</v>
      </c>
      <c r="AB78" s="568" t="str">
        <f t="shared" ref="AB78:AB141" si="7">IF(AA78="No hay ejecución","NA",IF(AA78&gt;=90%,"De acuerdo con lo programado",IF(AA78&gt;=51%,"Atraso Leve",IF(AA78&lt;=50%,"En riesgo cumplimiento"))))</f>
        <v>NA</v>
      </c>
      <c r="AC78" s="575"/>
      <c r="AD78" s="575"/>
      <c r="AE78" s="575"/>
      <c r="AF78" s="576"/>
      <c r="AG78" s="576"/>
      <c r="AH78" s="575"/>
      <c r="AI78" s="575"/>
      <c r="AJ78" s="575"/>
      <c r="AK78" s="576"/>
      <c r="AL78" s="576"/>
      <c r="AM78" s="575"/>
      <c r="AN78" s="575"/>
      <c r="AO78" s="575"/>
      <c r="AP78" s="575"/>
      <c r="AQ78" s="575"/>
    </row>
    <row r="79" spans="1:43" ht="35.25" customHeight="1" thickTop="1" thickBot="1">
      <c r="A79" s="563">
        <v>8.1</v>
      </c>
      <c r="B79" s="564">
        <v>0</v>
      </c>
      <c r="C79" s="564">
        <v>0</v>
      </c>
      <c r="D79" s="564">
        <v>0</v>
      </c>
      <c r="E79" s="564">
        <v>0</v>
      </c>
      <c r="F79" s="587" t="s">
        <v>1279</v>
      </c>
      <c r="G79" s="588"/>
      <c r="H79" s="588"/>
      <c r="I79" s="567" t="str">
        <f t="shared" si="4"/>
        <v>No hay ejecución</v>
      </c>
      <c r="J79" s="568" t="str">
        <f t="shared" si="5"/>
        <v>NA</v>
      </c>
      <c r="K79" s="588"/>
      <c r="L79" s="581"/>
      <c r="M79" s="579"/>
      <c r="N79" s="572"/>
      <c r="O79" s="582"/>
      <c r="P79" s="581"/>
      <c r="Q79" s="579"/>
      <c r="R79" s="572"/>
      <c r="S79" s="582"/>
      <c r="T79" s="583"/>
      <c r="U79" s="579"/>
      <c r="V79" s="572"/>
      <c r="W79" s="582"/>
      <c r="X79" s="575"/>
      <c r="Y79" s="575"/>
      <c r="Z79" s="575"/>
      <c r="AA79" s="567" t="str">
        <f t="shared" si="6"/>
        <v>No hay ejecución</v>
      </c>
      <c r="AB79" s="568" t="str">
        <f t="shared" si="7"/>
        <v>NA</v>
      </c>
      <c r="AC79" s="575"/>
      <c r="AD79" s="575"/>
      <c r="AE79" s="575"/>
      <c r="AF79" s="576"/>
      <c r="AG79" s="576"/>
      <c r="AH79" s="575"/>
      <c r="AI79" s="575"/>
      <c r="AJ79" s="575"/>
      <c r="AK79" s="576"/>
      <c r="AL79" s="576"/>
      <c r="AM79" s="575"/>
      <c r="AN79" s="575"/>
      <c r="AO79" s="575"/>
      <c r="AP79" s="575"/>
      <c r="AQ79" s="575"/>
    </row>
    <row r="80" spans="1:43" ht="35.25" customHeight="1" thickTop="1" thickBot="1">
      <c r="A80" s="563">
        <v>8.1</v>
      </c>
      <c r="B80" s="564"/>
      <c r="C80" s="564"/>
      <c r="D80" s="564"/>
      <c r="E80" s="564"/>
      <c r="F80" s="587" t="s">
        <v>1279</v>
      </c>
      <c r="G80" s="588"/>
      <c r="H80" s="588"/>
      <c r="I80" s="567" t="str">
        <f t="shared" si="4"/>
        <v>No hay ejecución</v>
      </c>
      <c r="J80" s="568" t="str">
        <f t="shared" si="5"/>
        <v>NA</v>
      </c>
      <c r="K80" s="588"/>
      <c r="L80" s="581"/>
      <c r="M80" s="579"/>
      <c r="N80" s="572"/>
      <c r="O80" s="582"/>
      <c r="P80" s="581"/>
      <c r="Q80" s="579"/>
      <c r="R80" s="572"/>
      <c r="S80" s="582"/>
      <c r="T80" s="583"/>
      <c r="U80" s="579"/>
      <c r="V80" s="572"/>
      <c r="W80" s="582"/>
      <c r="X80" s="575"/>
      <c r="Y80" s="575"/>
      <c r="Z80" s="575"/>
      <c r="AA80" s="567" t="str">
        <f t="shared" si="6"/>
        <v>No hay ejecución</v>
      </c>
      <c r="AB80" s="568" t="str">
        <f t="shared" si="7"/>
        <v>NA</v>
      </c>
      <c r="AC80" s="575"/>
      <c r="AD80" s="575"/>
      <c r="AE80" s="575"/>
      <c r="AF80" s="576"/>
      <c r="AG80" s="576"/>
      <c r="AH80" s="575"/>
      <c r="AI80" s="575"/>
      <c r="AJ80" s="575"/>
      <c r="AK80" s="576"/>
      <c r="AL80" s="576"/>
      <c r="AM80" s="575"/>
      <c r="AN80" s="575"/>
      <c r="AO80" s="575"/>
      <c r="AP80" s="575"/>
      <c r="AQ80" s="575"/>
    </row>
    <row r="81" spans="1:43" ht="35.25" customHeight="1" thickTop="1" thickBot="1">
      <c r="A81" s="563">
        <v>8.1999999999999993</v>
      </c>
      <c r="B81" s="564"/>
      <c r="C81" s="564"/>
      <c r="D81" s="564"/>
      <c r="E81" s="564"/>
      <c r="F81" s="577" t="s">
        <v>1280</v>
      </c>
      <c r="G81" s="578"/>
      <c r="H81" s="578"/>
      <c r="I81" s="567" t="str">
        <f t="shared" si="4"/>
        <v>No hay ejecución</v>
      </c>
      <c r="J81" s="568" t="str">
        <f t="shared" si="5"/>
        <v>NA</v>
      </c>
      <c r="K81" s="578"/>
      <c r="L81" s="581"/>
      <c r="M81" s="579"/>
      <c r="N81" s="572"/>
      <c r="O81" s="582"/>
      <c r="P81" s="581"/>
      <c r="Q81" s="579"/>
      <c r="R81" s="572"/>
      <c r="S81" s="582"/>
      <c r="T81" s="583"/>
      <c r="U81" s="579"/>
      <c r="V81" s="572"/>
      <c r="W81" s="582"/>
      <c r="X81" s="575"/>
      <c r="Y81" s="575"/>
      <c r="Z81" s="575"/>
      <c r="AA81" s="567" t="str">
        <f t="shared" si="6"/>
        <v>No hay ejecución</v>
      </c>
      <c r="AB81" s="568" t="str">
        <f t="shared" si="7"/>
        <v>NA</v>
      </c>
      <c r="AC81" s="575"/>
      <c r="AD81" s="575"/>
      <c r="AE81" s="575"/>
      <c r="AF81" s="576"/>
      <c r="AG81" s="576"/>
      <c r="AH81" s="575"/>
      <c r="AI81" s="575"/>
      <c r="AJ81" s="575"/>
      <c r="AK81" s="576"/>
      <c r="AL81" s="576"/>
      <c r="AM81" s="575"/>
      <c r="AN81" s="575"/>
      <c r="AO81" s="575"/>
      <c r="AP81" s="575"/>
      <c r="AQ81" s="575"/>
    </row>
    <row r="82" spans="1:43" ht="35.25" customHeight="1" thickTop="1" thickBot="1">
      <c r="A82" s="563">
        <v>8.1999999999999993</v>
      </c>
      <c r="B82" s="564"/>
      <c r="C82" s="564"/>
      <c r="D82" s="564"/>
      <c r="E82" s="564"/>
      <c r="F82" s="577" t="s">
        <v>1280</v>
      </c>
      <c r="G82" s="578"/>
      <c r="H82" s="578"/>
      <c r="I82" s="567" t="str">
        <f t="shared" si="4"/>
        <v>No hay ejecución</v>
      </c>
      <c r="J82" s="568" t="str">
        <f t="shared" si="5"/>
        <v>NA</v>
      </c>
      <c r="K82" s="578"/>
      <c r="L82" s="581"/>
      <c r="M82" s="579"/>
      <c r="N82" s="572"/>
      <c r="O82" s="582"/>
      <c r="P82" s="581"/>
      <c r="Q82" s="579"/>
      <c r="R82" s="572"/>
      <c r="S82" s="582"/>
      <c r="T82" s="583"/>
      <c r="U82" s="579"/>
      <c r="V82" s="572"/>
      <c r="W82" s="582"/>
      <c r="X82" s="575"/>
      <c r="Y82" s="575"/>
      <c r="Z82" s="575"/>
      <c r="AA82" s="567" t="str">
        <f t="shared" si="6"/>
        <v>No hay ejecución</v>
      </c>
      <c r="AB82" s="568" t="str">
        <f t="shared" si="7"/>
        <v>NA</v>
      </c>
      <c r="AC82" s="575"/>
      <c r="AD82" s="575"/>
      <c r="AE82" s="575"/>
      <c r="AF82" s="576"/>
      <c r="AG82" s="576"/>
      <c r="AH82" s="575"/>
      <c r="AI82" s="575"/>
      <c r="AJ82" s="575"/>
      <c r="AK82" s="576"/>
      <c r="AL82" s="576"/>
      <c r="AM82" s="575"/>
      <c r="AN82" s="575"/>
      <c r="AO82" s="575"/>
      <c r="AP82" s="575"/>
      <c r="AQ82" s="575"/>
    </row>
    <row r="83" spans="1:43" ht="35.25" customHeight="1" thickTop="1" thickBot="1">
      <c r="A83" s="563">
        <v>8.3000000000000007</v>
      </c>
      <c r="B83" s="564"/>
      <c r="C83" s="564"/>
      <c r="D83" s="564"/>
      <c r="E83" s="564"/>
      <c r="F83" s="587" t="s">
        <v>1281</v>
      </c>
      <c r="G83" s="588"/>
      <c r="H83" s="588"/>
      <c r="I83" s="567" t="str">
        <f t="shared" si="4"/>
        <v>No hay ejecución</v>
      </c>
      <c r="J83" s="568" t="str">
        <f t="shared" si="5"/>
        <v>NA</v>
      </c>
      <c r="K83" s="588"/>
      <c r="L83" s="581"/>
      <c r="M83" s="579"/>
      <c r="N83" s="572"/>
      <c r="O83" s="582"/>
      <c r="P83" s="581"/>
      <c r="Q83" s="579"/>
      <c r="R83" s="572"/>
      <c r="S83" s="582"/>
      <c r="T83" s="583"/>
      <c r="U83" s="579"/>
      <c r="V83" s="572"/>
      <c r="W83" s="582"/>
      <c r="X83" s="575"/>
      <c r="Y83" s="575"/>
      <c r="Z83" s="575"/>
      <c r="AA83" s="567" t="str">
        <f t="shared" si="6"/>
        <v>No hay ejecución</v>
      </c>
      <c r="AB83" s="568" t="str">
        <f t="shared" si="7"/>
        <v>NA</v>
      </c>
      <c r="AC83" s="575"/>
      <c r="AD83" s="575"/>
      <c r="AE83" s="575"/>
      <c r="AF83" s="576"/>
      <c r="AG83" s="576"/>
      <c r="AH83" s="575"/>
      <c r="AI83" s="575"/>
      <c r="AJ83" s="575"/>
      <c r="AK83" s="576"/>
      <c r="AL83" s="576"/>
      <c r="AM83" s="575"/>
      <c r="AN83" s="575"/>
      <c r="AO83" s="575"/>
      <c r="AP83" s="575"/>
      <c r="AQ83" s="575"/>
    </row>
    <row r="84" spans="1:43" ht="35.25" customHeight="1" thickTop="1" thickBot="1">
      <c r="A84" s="563">
        <v>8.3000000000000007</v>
      </c>
      <c r="B84" s="564"/>
      <c r="C84" s="564"/>
      <c r="D84" s="564"/>
      <c r="E84" s="564"/>
      <c r="F84" s="587" t="s">
        <v>1281</v>
      </c>
      <c r="G84" s="588"/>
      <c r="H84" s="588"/>
      <c r="I84" s="567" t="str">
        <f t="shared" si="4"/>
        <v>No hay ejecución</v>
      </c>
      <c r="J84" s="568" t="str">
        <f t="shared" si="5"/>
        <v>NA</v>
      </c>
      <c r="K84" s="588"/>
      <c r="L84" s="581"/>
      <c r="M84" s="579"/>
      <c r="N84" s="572"/>
      <c r="O84" s="582"/>
      <c r="P84" s="581"/>
      <c r="Q84" s="579"/>
      <c r="R84" s="572"/>
      <c r="S84" s="582"/>
      <c r="T84" s="583"/>
      <c r="U84" s="579"/>
      <c r="V84" s="572"/>
      <c r="W84" s="582"/>
      <c r="X84" s="575"/>
      <c r="Y84" s="575"/>
      <c r="Z84" s="575"/>
      <c r="AA84" s="567" t="str">
        <f t="shared" si="6"/>
        <v>No hay ejecución</v>
      </c>
      <c r="AB84" s="568" t="str">
        <f t="shared" si="7"/>
        <v>NA</v>
      </c>
      <c r="AC84" s="575"/>
      <c r="AD84" s="575"/>
      <c r="AE84" s="575"/>
      <c r="AF84" s="576"/>
      <c r="AG84" s="576"/>
      <c r="AH84" s="575"/>
      <c r="AI84" s="575"/>
      <c r="AJ84" s="575"/>
      <c r="AK84" s="576"/>
      <c r="AL84" s="576"/>
      <c r="AM84" s="575"/>
      <c r="AN84" s="575"/>
      <c r="AO84" s="575"/>
      <c r="AP84" s="575"/>
      <c r="AQ84" s="575"/>
    </row>
    <row r="85" spans="1:43" ht="35.25" customHeight="1" thickTop="1" thickBot="1">
      <c r="A85" s="563">
        <v>8.4</v>
      </c>
      <c r="B85" s="564"/>
      <c r="C85" s="564"/>
      <c r="D85" s="564"/>
      <c r="E85" s="564"/>
      <c r="F85" s="577" t="s">
        <v>1282</v>
      </c>
      <c r="G85" s="578"/>
      <c r="H85" s="578"/>
      <c r="I85" s="567" t="str">
        <f t="shared" si="4"/>
        <v>No hay ejecución</v>
      </c>
      <c r="J85" s="568" t="str">
        <f t="shared" si="5"/>
        <v>NA</v>
      </c>
      <c r="K85" s="578"/>
      <c r="L85" s="581"/>
      <c r="M85" s="579"/>
      <c r="N85" s="572"/>
      <c r="O85" s="582"/>
      <c r="P85" s="581"/>
      <c r="Q85" s="579"/>
      <c r="R85" s="572"/>
      <c r="S85" s="582"/>
      <c r="T85" s="583"/>
      <c r="U85" s="579"/>
      <c r="V85" s="572"/>
      <c r="W85" s="582"/>
      <c r="X85" s="575"/>
      <c r="Y85" s="575"/>
      <c r="Z85" s="575"/>
      <c r="AA85" s="567" t="str">
        <f t="shared" si="6"/>
        <v>No hay ejecución</v>
      </c>
      <c r="AB85" s="568" t="str">
        <f t="shared" si="7"/>
        <v>NA</v>
      </c>
      <c r="AC85" s="575"/>
      <c r="AD85" s="575"/>
      <c r="AE85" s="575"/>
      <c r="AF85" s="576"/>
      <c r="AG85" s="576"/>
      <c r="AH85" s="575"/>
      <c r="AI85" s="575"/>
      <c r="AJ85" s="575"/>
      <c r="AK85" s="576"/>
      <c r="AL85" s="576"/>
      <c r="AM85" s="575"/>
      <c r="AN85" s="575"/>
      <c r="AO85" s="575"/>
      <c r="AP85" s="575"/>
      <c r="AQ85" s="575"/>
    </row>
    <row r="86" spans="1:43" ht="35.25" customHeight="1" thickTop="1" thickBot="1">
      <c r="A86" s="563">
        <v>8.4</v>
      </c>
      <c r="B86" s="564"/>
      <c r="C86" s="564"/>
      <c r="D86" s="564"/>
      <c r="E86" s="564"/>
      <c r="F86" s="577" t="s">
        <v>1282</v>
      </c>
      <c r="G86" s="578"/>
      <c r="H86" s="578"/>
      <c r="I86" s="567" t="str">
        <f t="shared" si="4"/>
        <v>No hay ejecución</v>
      </c>
      <c r="J86" s="568" t="str">
        <f t="shared" si="5"/>
        <v>NA</v>
      </c>
      <c r="K86" s="578"/>
      <c r="L86" s="581"/>
      <c r="M86" s="579"/>
      <c r="N86" s="572"/>
      <c r="O86" s="582"/>
      <c r="P86" s="581"/>
      <c r="Q86" s="579"/>
      <c r="R86" s="572"/>
      <c r="S86" s="582"/>
      <c r="T86" s="583"/>
      <c r="U86" s="579"/>
      <c r="V86" s="572"/>
      <c r="W86" s="582"/>
      <c r="X86" s="575"/>
      <c r="Y86" s="575"/>
      <c r="Z86" s="575"/>
      <c r="AA86" s="567" t="str">
        <f t="shared" si="6"/>
        <v>No hay ejecución</v>
      </c>
      <c r="AB86" s="568" t="str">
        <f t="shared" si="7"/>
        <v>NA</v>
      </c>
      <c r="AC86" s="575"/>
      <c r="AD86" s="575"/>
      <c r="AE86" s="575"/>
      <c r="AF86" s="576"/>
      <c r="AG86" s="576"/>
      <c r="AH86" s="575"/>
      <c r="AI86" s="575"/>
      <c r="AJ86" s="575"/>
      <c r="AK86" s="576"/>
      <c r="AL86" s="576"/>
      <c r="AM86" s="575"/>
      <c r="AN86" s="575"/>
      <c r="AO86" s="575"/>
      <c r="AP86" s="575"/>
      <c r="AQ86" s="575"/>
    </row>
    <row r="87" spans="1:43" ht="35.25" customHeight="1" thickTop="1" thickBot="1">
      <c r="A87" s="563">
        <v>8.5</v>
      </c>
      <c r="B87" s="564"/>
      <c r="C87" s="564"/>
      <c r="D87" s="564"/>
      <c r="E87" s="564"/>
      <c r="F87" s="577" t="s">
        <v>1283</v>
      </c>
      <c r="G87" s="578"/>
      <c r="H87" s="578"/>
      <c r="I87" s="567" t="str">
        <f t="shared" si="4"/>
        <v>No hay ejecución</v>
      </c>
      <c r="J87" s="568" t="str">
        <f t="shared" si="5"/>
        <v>NA</v>
      </c>
      <c r="K87" s="578"/>
      <c r="L87" s="581"/>
      <c r="M87" s="579"/>
      <c r="N87" s="572"/>
      <c r="O87" s="582"/>
      <c r="P87" s="581"/>
      <c r="Q87" s="579"/>
      <c r="R87" s="572"/>
      <c r="S87" s="582"/>
      <c r="T87" s="583"/>
      <c r="U87" s="579"/>
      <c r="V87" s="572"/>
      <c r="W87" s="582"/>
      <c r="X87" s="575"/>
      <c r="Y87" s="575"/>
      <c r="Z87" s="575"/>
      <c r="AA87" s="567" t="str">
        <f t="shared" si="6"/>
        <v>No hay ejecución</v>
      </c>
      <c r="AB87" s="568" t="str">
        <f t="shared" si="7"/>
        <v>NA</v>
      </c>
      <c r="AC87" s="575"/>
      <c r="AD87" s="575"/>
      <c r="AE87" s="575"/>
      <c r="AF87" s="576"/>
      <c r="AG87" s="576"/>
      <c r="AH87" s="575"/>
      <c r="AI87" s="575"/>
      <c r="AJ87" s="575"/>
      <c r="AK87" s="576"/>
      <c r="AL87" s="576"/>
      <c r="AM87" s="575"/>
      <c r="AN87" s="575"/>
      <c r="AO87" s="575"/>
      <c r="AP87" s="575"/>
      <c r="AQ87" s="575"/>
    </row>
    <row r="88" spans="1:43" ht="35.25" customHeight="1" thickTop="1" thickBot="1">
      <c r="A88" s="563">
        <v>8.5</v>
      </c>
      <c r="B88" s="564"/>
      <c r="C88" s="564"/>
      <c r="D88" s="564"/>
      <c r="E88" s="564"/>
      <c r="F88" s="577" t="s">
        <v>1283</v>
      </c>
      <c r="G88" s="578"/>
      <c r="H88" s="578"/>
      <c r="I88" s="567" t="str">
        <f t="shared" si="4"/>
        <v>No hay ejecución</v>
      </c>
      <c r="J88" s="568" t="str">
        <f t="shared" si="5"/>
        <v>NA</v>
      </c>
      <c r="K88" s="578"/>
      <c r="L88" s="581"/>
      <c r="M88" s="579"/>
      <c r="N88" s="572"/>
      <c r="O88" s="582"/>
      <c r="P88" s="581"/>
      <c r="Q88" s="579"/>
      <c r="R88" s="572"/>
      <c r="S88" s="582"/>
      <c r="T88" s="583"/>
      <c r="U88" s="579"/>
      <c r="V88" s="572"/>
      <c r="W88" s="582"/>
      <c r="X88" s="575"/>
      <c r="Y88" s="575"/>
      <c r="Z88" s="575"/>
      <c r="AA88" s="567" t="str">
        <f t="shared" si="6"/>
        <v>No hay ejecución</v>
      </c>
      <c r="AB88" s="568" t="str">
        <f t="shared" si="7"/>
        <v>NA</v>
      </c>
      <c r="AC88" s="575"/>
      <c r="AD88" s="575"/>
      <c r="AE88" s="575"/>
      <c r="AF88" s="576"/>
      <c r="AG88" s="576"/>
      <c r="AH88" s="575"/>
      <c r="AI88" s="575"/>
      <c r="AJ88" s="575"/>
      <c r="AK88" s="576"/>
      <c r="AL88" s="576"/>
      <c r="AM88" s="575"/>
      <c r="AN88" s="575"/>
      <c r="AO88" s="575"/>
      <c r="AP88" s="575"/>
      <c r="AQ88" s="575"/>
    </row>
    <row r="89" spans="1:43" ht="35.25" customHeight="1" thickTop="1" thickBot="1">
      <c r="A89" s="563">
        <v>9</v>
      </c>
      <c r="B89" s="564"/>
      <c r="C89" s="564"/>
      <c r="D89" s="564"/>
      <c r="E89" s="564"/>
      <c r="F89" s="584" t="s">
        <v>1284</v>
      </c>
      <c r="G89" s="586"/>
      <c r="H89" s="586"/>
      <c r="I89" s="567" t="str">
        <f t="shared" si="4"/>
        <v>No hay ejecución</v>
      </c>
      <c r="J89" s="568" t="str">
        <f t="shared" si="5"/>
        <v>NA</v>
      </c>
      <c r="K89" s="586"/>
      <c r="L89" s="581"/>
      <c r="M89" s="579"/>
      <c r="N89" s="572"/>
      <c r="O89" s="582"/>
      <c r="P89" s="581"/>
      <c r="Q89" s="579"/>
      <c r="R89" s="572"/>
      <c r="S89" s="582"/>
      <c r="T89" s="583"/>
      <c r="U89" s="579"/>
      <c r="V89" s="572"/>
      <c r="W89" s="582"/>
      <c r="X89" s="575"/>
      <c r="Y89" s="575"/>
      <c r="Z89" s="575"/>
      <c r="AA89" s="567" t="str">
        <f t="shared" si="6"/>
        <v>No hay ejecución</v>
      </c>
      <c r="AB89" s="568" t="str">
        <f t="shared" si="7"/>
        <v>NA</v>
      </c>
      <c r="AC89" s="575"/>
      <c r="AD89" s="575"/>
      <c r="AE89" s="575"/>
      <c r="AF89" s="576"/>
      <c r="AG89" s="576"/>
      <c r="AH89" s="575"/>
      <c r="AI89" s="575"/>
      <c r="AJ89" s="575"/>
      <c r="AK89" s="576"/>
      <c r="AL89" s="576"/>
      <c r="AM89" s="575"/>
      <c r="AN89" s="575"/>
      <c r="AO89" s="575"/>
      <c r="AP89" s="575"/>
      <c r="AQ89" s="575"/>
    </row>
    <row r="90" spans="1:43" ht="35.25" customHeight="1" thickTop="1" thickBot="1">
      <c r="A90" s="563">
        <v>9.1</v>
      </c>
      <c r="B90" s="564">
        <v>0</v>
      </c>
      <c r="C90" s="564">
        <v>0</v>
      </c>
      <c r="D90" s="564">
        <v>0</v>
      </c>
      <c r="E90" s="564">
        <v>0</v>
      </c>
      <c r="F90" s="577" t="s">
        <v>1285</v>
      </c>
      <c r="G90" s="578"/>
      <c r="H90" s="578"/>
      <c r="I90" s="567" t="str">
        <f t="shared" si="4"/>
        <v>No hay ejecución</v>
      </c>
      <c r="J90" s="568" t="str">
        <f t="shared" si="5"/>
        <v>NA</v>
      </c>
      <c r="K90" s="578"/>
      <c r="L90" s="581"/>
      <c r="M90" s="579"/>
      <c r="N90" s="572"/>
      <c r="O90" s="582"/>
      <c r="P90" s="581"/>
      <c r="Q90" s="579"/>
      <c r="R90" s="572"/>
      <c r="S90" s="582"/>
      <c r="T90" s="583"/>
      <c r="U90" s="579"/>
      <c r="V90" s="572"/>
      <c r="W90" s="582"/>
      <c r="X90" s="575"/>
      <c r="Y90" s="575"/>
      <c r="Z90" s="575"/>
      <c r="AA90" s="567" t="str">
        <f t="shared" si="6"/>
        <v>No hay ejecución</v>
      </c>
      <c r="AB90" s="568" t="str">
        <f t="shared" si="7"/>
        <v>NA</v>
      </c>
      <c r="AC90" s="575"/>
      <c r="AD90" s="575"/>
      <c r="AE90" s="575"/>
      <c r="AF90" s="576"/>
      <c r="AG90" s="576"/>
      <c r="AH90" s="575"/>
      <c r="AI90" s="575"/>
      <c r="AJ90" s="575"/>
      <c r="AK90" s="576"/>
      <c r="AL90" s="576"/>
      <c r="AM90" s="575"/>
      <c r="AN90" s="575"/>
      <c r="AO90" s="575"/>
      <c r="AP90" s="575"/>
      <c r="AQ90" s="575"/>
    </row>
    <row r="91" spans="1:43" ht="35.25" customHeight="1" thickTop="1" thickBot="1">
      <c r="A91" s="563">
        <v>9.1</v>
      </c>
      <c r="B91" s="564"/>
      <c r="C91" s="564"/>
      <c r="D91" s="564"/>
      <c r="E91" s="564"/>
      <c r="F91" s="577" t="s">
        <v>1285</v>
      </c>
      <c r="G91" s="578"/>
      <c r="H91" s="578"/>
      <c r="I91" s="567" t="str">
        <f t="shared" si="4"/>
        <v>No hay ejecución</v>
      </c>
      <c r="J91" s="568" t="str">
        <f t="shared" si="5"/>
        <v>NA</v>
      </c>
      <c r="K91" s="578"/>
      <c r="L91" s="581"/>
      <c r="M91" s="579"/>
      <c r="N91" s="572"/>
      <c r="O91" s="582"/>
      <c r="P91" s="581"/>
      <c r="Q91" s="579"/>
      <c r="R91" s="572"/>
      <c r="S91" s="582"/>
      <c r="T91" s="583"/>
      <c r="U91" s="579"/>
      <c r="V91" s="572"/>
      <c r="W91" s="582"/>
      <c r="X91" s="575"/>
      <c r="Y91" s="575"/>
      <c r="Z91" s="575"/>
      <c r="AA91" s="567" t="str">
        <f t="shared" si="6"/>
        <v>No hay ejecución</v>
      </c>
      <c r="AB91" s="568" t="str">
        <f t="shared" si="7"/>
        <v>NA</v>
      </c>
      <c r="AC91" s="575"/>
      <c r="AD91" s="575"/>
      <c r="AE91" s="575"/>
      <c r="AF91" s="576"/>
      <c r="AG91" s="576"/>
      <c r="AH91" s="575"/>
      <c r="AI91" s="575"/>
      <c r="AJ91" s="575"/>
      <c r="AK91" s="576"/>
      <c r="AL91" s="576"/>
      <c r="AM91" s="575"/>
      <c r="AN91" s="575"/>
      <c r="AO91" s="575"/>
      <c r="AP91" s="575"/>
      <c r="AQ91" s="575"/>
    </row>
    <row r="92" spans="1:43" ht="35.25" customHeight="1" thickTop="1" thickBot="1">
      <c r="A92" s="563">
        <v>10</v>
      </c>
      <c r="B92" s="564">
        <v>0</v>
      </c>
      <c r="C92" s="564">
        <v>0</v>
      </c>
      <c r="D92" s="564">
        <v>0</v>
      </c>
      <c r="E92" s="564">
        <v>0</v>
      </c>
      <c r="F92" s="584" t="s">
        <v>1286</v>
      </c>
      <c r="G92" s="586"/>
      <c r="H92" s="586"/>
      <c r="I92" s="567" t="str">
        <f t="shared" si="4"/>
        <v>No hay ejecución</v>
      </c>
      <c r="J92" s="568" t="str">
        <f t="shared" si="5"/>
        <v>NA</v>
      </c>
      <c r="K92" s="586"/>
      <c r="L92" s="581"/>
      <c r="M92" s="579"/>
      <c r="N92" s="572"/>
      <c r="O92" s="582"/>
      <c r="P92" s="581"/>
      <c r="Q92" s="579"/>
      <c r="R92" s="572"/>
      <c r="S92" s="582"/>
      <c r="T92" s="583"/>
      <c r="U92" s="579"/>
      <c r="V92" s="572"/>
      <c r="W92" s="582"/>
      <c r="X92" s="575"/>
      <c r="Y92" s="575"/>
      <c r="Z92" s="575"/>
      <c r="AA92" s="567" t="str">
        <f t="shared" si="6"/>
        <v>No hay ejecución</v>
      </c>
      <c r="AB92" s="568" t="str">
        <f t="shared" si="7"/>
        <v>NA</v>
      </c>
      <c r="AC92" s="575"/>
      <c r="AD92" s="575"/>
      <c r="AE92" s="575"/>
      <c r="AF92" s="576"/>
      <c r="AG92" s="576"/>
      <c r="AH92" s="575"/>
      <c r="AI92" s="575"/>
      <c r="AJ92" s="575"/>
      <c r="AK92" s="576"/>
      <c r="AL92" s="576"/>
      <c r="AM92" s="575"/>
      <c r="AN92" s="575"/>
      <c r="AO92" s="575"/>
      <c r="AP92" s="575"/>
      <c r="AQ92" s="575"/>
    </row>
    <row r="93" spans="1:43" ht="35.25" customHeight="1" thickTop="1" thickBot="1">
      <c r="A93" s="563">
        <v>10.1</v>
      </c>
      <c r="B93" s="564">
        <v>0</v>
      </c>
      <c r="C93" s="564">
        <v>0</v>
      </c>
      <c r="D93" s="564">
        <v>0</v>
      </c>
      <c r="E93" s="564">
        <v>0</v>
      </c>
      <c r="F93" s="577" t="s">
        <v>1287</v>
      </c>
      <c r="G93" s="578"/>
      <c r="H93" s="578"/>
      <c r="I93" s="567" t="str">
        <f t="shared" si="4"/>
        <v>No hay ejecución</v>
      </c>
      <c r="J93" s="568" t="str">
        <f t="shared" si="5"/>
        <v>NA</v>
      </c>
      <c r="K93" s="578"/>
      <c r="L93" s="581"/>
      <c r="M93" s="579"/>
      <c r="N93" s="572"/>
      <c r="O93" s="582"/>
      <c r="P93" s="581"/>
      <c r="Q93" s="579"/>
      <c r="R93" s="572"/>
      <c r="S93" s="582"/>
      <c r="T93" s="583"/>
      <c r="U93" s="579"/>
      <c r="V93" s="572"/>
      <c r="W93" s="582"/>
      <c r="X93" s="575"/>
      <c r="Y93" s="575"/>
      <c r="Z93" s="575"/>
      <c r="AA93" s="567" t="str">
        <f t="shared" si="6"/>
        <v>No hay ejecución</v>
      </c>
      <c r="AB93" s="568" t="str">
        <f t="shared" si="7"/>
        <v>NA</v>
      </c>
      <c r="AC93" s="575"/>
      <c r="AD93" s="575"/>
      <c r="AE93" s="575"/>
      <c r="AF93" s="576"/>
      <c r="AG93" s="576"/>
      <c r="AH93" s="575"/>
      <c r="AI93" s="575"/>
      <c r="AJ93" s="575"/>
      <c r="AK93" s="576"/>
      <c r="AL93" s="576"/>
      <c r="AM93" s="575"/>
      <c r="AN93" s="575"/>
      <c r="AO93" s="575"/>
      <c r="AP93" s="575"/>
      <c r="AQ93" s="575"/>
    </row>
    <row r="94" spans="1:43" ht="35.25" customHeight="1" thickTop="1" thickBot="1">
      <c r="A94" s="563">
        <v>10.1</v>
      </c>
      <c r="B94" s="564"/>
      <c r="C94" s="564"/>
      <c r="D94" s="564"/>
      <c r="E94" s="564"/>
      <c r="F94" s="577" t="s">
        <v>1287</v>
      </c>
      <c r="G94" s="578"/>
      <c r="H94" s="578"/>
      <c r="I94" s="567" t="str">
        <f t="shared" si="4"/>
        <v>No hay ejecución</v>
      </c>
      <c r="J94" s="568" t="str">
        <f t="shared" si="5"/>
        <v>NA</v>
      </c>
      <c r="K94" s="578"/>
      <c r="L94" s="581"/>
      <c r="M94" s="579"/>
      <c r="N94" s="572"/>
      <c r="O94" s="582"/>
      <c r="P94" s="581"/>
      <c r="Q94" s="579"/>
      <c r="R94" s="572"/>
      <c r="S94" s="582"/>
      <c r="T94" s="583"/>
      <c r="U94" s="579"/>
      <c r="V94" s="572"/>
      <c r="W94" s="582"/>
      <c r="X94" s="575"/>
      <c r="Y94" s="575"/>
      <c r="Z94" s="575"/>
      <c r="AA94" s="567" t="str">
        <f t="shared" si="6"/>
        <v>No hay ejecución</v>
      </c>
      <c r="AB94" s="568" t="str">
        <f t="shared" si="7"/>
        <v>NA</v>
      </c>
      <c r="AC94" s="575"/>
      <c r="AD94" s="575"/>
      <c r="AE94" s="575"/>
      <c r="AF94" s="576"/>
      <c r="AG94" s="576"/>
      <c r="AH94" s="575"/>
      <c r="AI94" s="575"/>
      <c r="AJ94" s="575"/>
      <c r="AK94" s="576"/>
      <c r="AL94" s="576"/>
      <c r="AM94" s="575"/>
      <c r="AN94" s="575"/>
      <c r="AO94" s="575"/>
      <c r="AP94" s="575"/>
      <c r="AQ94" s="575"/>
    </row>
    <row r="95" spans="1:43" ht="35.25" customHeight="1" thickTop="1" thickBot="1">
      <c r="A95" s="563">
        <v>10.1</v>
      </c>
      <c r="B95" s="564"/>
      <c r="C95" s="564"/>
      <c r="D95" s="564"/>
      <c r="E95" s="564"/>
      <c r="F95" s="577" t="s">
        <v>1287</v>
      </c>
      <c r="G95" s="578"/>
      <c r="H95" s="578"/>
      <c r="I95" s="567" t="str">
        <f t="shared" si="4"/>
        <v>No hay ejecución</v>
      </c>
      <c r="J95" s="568" t="str">
        <f t="shared" si="5"/>
        <v>NA</v>
      </c>
      <c r="K95" s="578"/>
      <c r="L95" s="581"/>
      <c r="M95" s="579"/>
      <c r="N95" s="572"/>
      <c r="O95" s="582"/>
      <c r="P95" s="581"/>
      <c r="Q95" s="579"/>
      <c r="R95" s="572"/>
      <c r="S95" s="582"/>
      <c r="T95" s="583"/>
      <c r="U95" s="579"/>
      <c r="V95" s="572"/>
      <c r="W95" s="582"/>
      <c r="X95" s="575"/>
      <c r="Y95" s="575"/>
      <c r="Z95" s="575"/>
      <c r="AA95" s="567" t="str">
        <f t="shared" si="6"/>
        <v>No hay ejecución</v>
      </c>
      <c r="AB95" s="568" t="str">
        <f t="shared" si="7"/>
        <v>NA</v>
      </c>
      <c r="AC95" s="575"/>
      <c r="AD95" s="575"/>
      <c r="AE95" s="575"/>
      <c r="AF95" s="576"/>
      <c r="AG95" s="576"/>
      <c r="AH95" s="575"/>
      <c r="AI95" s="575"/>
      <c r="AJ95" s="575"/>
      <c r="AK95" s="576"/>
      <c r="AL95" s="576"/>
      <c r="AM95" s="575"/>
      <c r="AN95" s="575"/>
      <c r="AO95" s="575"/>
      <c r="AP95" s="575"/>
      <c r="AQ95" s="575"/>
    </row>
    <row r="96" spans="1:43" ht="35.25" customHeight="1" thickTop="1" thickBot="1">
      <c r="A96" s="563">
        <v>10.1</v>
      </c>
      <c r="B96" s="564"/>
      <c r="C96" s="564"/>
      <c r="D96" s="564"/>
      <c r="E96" s="564"/>
      <c r="F96" s="577" t="s">
        <v>1287</v>
      </c>
      <c r="G96" s="578"/>
      <c r="H96" s="578"/>
      <c r="I96" s="567" t="str">
        <f t="shared" si="4"/>
        <v>No hay ejecución</v>
      </c>
      <c r="J96" s="568" t="str">
        <f t="shared" si="5"/>
        <v>NA</v>
      </c>
      <c r="K96" s="578"/>
      <c r="L96" s="581"/>
      <c r="M96" s="579"/>
      <c r="N96" s="572"/>
      <c r="O96" s="582"/>
      <c r="P96" s="581"/>
      <c r="Q96" s="579"/>
      <c r="R96" s="572"/>
      <c r="S96" s="582"/>
      <c r="T96" s="583"/>
      <c r="U96" s="579"/>
      <c r="V96" s="572"/>
      <c r="W96" s="582"/>
      <c r="X96" s="575"/>
      <c r="Y96" s="575"/>
      <c r="Z96" s="575"/>
      <c r="AA96" s="567" t="str">
        <f t="shared" si="6"/>
        <v>No hay ejecución</v>
      </c>
      <c r="AB96" s="568" t="str">
        <f t="shared" si="7"/>
        <v>NA</v>
      </c>
      <c r="AC96" s="575"/>
      <c r="AD96" s="575"/>
      <c r="AE96" s="575"/>
      <c r="AF96" s="576"/>
      <c r="AG96" s="576"/>
      <c r="AH96" s="575"/>
      <c r="AI96" s="575"/>
      <c r="AJ96" s="575"/>
      <c r="AK96" s="576"/>
      <c r="AL96" s="576"/>
      <c r="AM96" s="575"/>
      <c r="AN96" s="575"/>
      <c r="AO96" s="575"/>
      <c r="AP96" s="575"/>
      <c r="AQ96" s="575"/>
    </row>
    <row r="97" spans="1:43" ht="35.25" customHeight="1" thickTop="1" thickBot="1">
      <c r="A97" s="563">
        <v>10.1</v>
      </c>
      <c r="B97" s="564"/>
      <c r="C97" s="564"/>
      <c r="D97" s="564"/>
      <c r="E97" s="564"/>
      <c r="F97" s="577" t="s">
        <v>1287</v>
      </c>
      <c r="G97" s="578"/>
      <c r="H97" s="578"/>
      <c r="I97" s="567" t="str">
        <f t="shared" si="4"/>
        <v>No hay ejecución</v>
      </c>
      <c r="J97" s="568" t="str">
        <f t="shared" si="5"/>
        <v>NA</v>
      </c>
      <c r="K97" s="578"/>
      <c r="L97" s="581"/>
      <c r="M97" s="579"/>
      <c r="N97" s="572"/>
      <c r="O97" s="582"/>
      <c r="P97" s="581"/>
      <c r="Q97" s="579"/>
      <c r="R97" s="572"/>
      <c r="S97" s="582"/>
      <c r="T97" s="583"/>
      <c r="U97" s="579"/>
      <c r="V97" s="572"/>
      <c r="W97" s="582"/>
      <c r="X97" s="575"/>
      <c r="Y97" s="575"/>
      <c r="Z97" s="575"/>
      <c r="AA97" s="567" t="str">
        <f t="shared" si="6"/>
        <v>No hay ejecución</v>
      </c>
      <c r="AB97" s="568" t="str">
        <f t="shared" si="7"/>
        <v>NA</v>
      </c>
      <c r="AC97" s="575"/>
      <c r="AD97" s="575"/>
      <c r="AE97" s="575"/>
      <c r="AF97" s="576"/>
      <c r="AG97" s="576"/>
      <c r="AH97" s="575"/>
      <c r="AI97" s="575"/>
      <c r="AJ97" s="575"/>
      <c r="AK97" s="576"/>
      <c r="AL97" s="576"/>
      <c r="AM97" s="575"/>
      <c r="AN97" s="575"/>
      <c r="AO97" s="575"/>
      <c r="AP97" s="575"/>
      <c r="AQ97" s="575"/>
    </row>
    <row r="98" spans="1:43" ht="35.25" customHeight="1" thickTop="1" thickBot="1">
      <c r="A98" s="563">
        <v>10.199999999999999</v>
      </c>
      <c r="B98" s="564">
        <v>0</v>
      </c>
      <c r="C98" s="564">
        <v>0</v>
      </c>
      <c r="D98" s="564">
        <v>0</v>
      </c>
      <c r="E98" s="564">
        <v>0</v>
      </c>
      <c r="F98" s="577" t="s">
        <v>1288</v>
      </c>
      <c r="G98" s="578"/>
      <c r="H98" s="578"/>
      <c r="I98" s="567" t="str">
        <f t="shared" si="4"/>
        <v>No hay ejecución</v>
      </c>
      <c r="J98" s="568" t="str">
        <f t="shared" si="5"/>
        <v>NA</v>
      </c>
      <c r="K98" s="578"/>
      <c r="L98" s="581"/>
      <c r="M98" s="579"/>
      <c r="N98" s="572"/>
      <c r="O98" s="582"/>
      <c r="P98" s="581"/>
      <c r="Q98" s="579"/>
      <c r="R98" s="572"/>
      <c r="S98" s="582"/>
      <c r="T98" s="583"/>
      <c r="U98" s="579"/>
      <c r="V98" s="572"/>
      <c r="W98" s="582"/>
      <c r="X98" s="575"/>
      <c r="Y98" s="575"/>
      <c r="Z98" s="575"/>
      <c r="AA98" s="567" t="str">
        <f t="shared" si="6"/>
        <v>No hay ejecución</v>
      </c>
      <c r="AB98" s="568" t="str">
        <f t="shared" si="7"/>
        <v>NA</v>
      </c>
      <c r="AC98" s="575"/>
      <c r="AD98" s="575"/>
      <c r="AE98" s="575"/>
      <c r="AF98" s="576"/>
      <c r="AG98" s="576"/>
      <c r="AH98" s="575"/>
      <c r="AI98" s="575"/>
      <c r="AJ98" s="575"/>
      <c r="AK98" s="576"/>
      <c r="AL98" s="576"/>
      <c r="AM98" s="575"/>
      <c r="AN98" s="575"/>
      <c r="AO98" s="575"/>
      <c r="AP98" s="575"/>
      <c r="AQ98" s="575"/>
    </row>
    <row r="99" spans="1:43" ht="35.25" customHeight="1" thickTop="1" thickBot="1">
      <c r="A99" s="563">
        <v>10.199999999999999</v>
      </c>
      <c r="B99" s="564"/>
      <c r="C99" s="564"/>
      <c r="D99" s="564"/>
      <c r="E99" s="564"/>
      <c r="F99" s="577" t="s">
        <v>1288</v>
      </c>
      <c r="G99" s="578"/>
      <c r="H99" s="578"/>
      <c r="I99" s="567" t="str">
        <f t="shared" si="4"/>
        <v>No hay ejecución</v>
      </c>
      <c r="J99" s="568" t="str">
        <f t="shared" si="5"/>
        <v>NA</v>
      </c>
      <c r="K99" s="578"/>
      <c r="L99" s="581"/>
      <c r="M99" s="579"/>
      <c r="N99" s="572"/>
      <c r="O99" s="582"/>
      <c r="P99" s="581"/>
      <c r="Q99" s="579"/>
      <c r="R99" s="572"/>
      <c r="S99" s="582"/>
      <c r="T99" s="583"/>
      <c r="U99" s="579"/>
      <c r="V99" s="572"/>
      <c r="W99" s="582"/>
      <c r="X99" s="575"/>
      <c r="Y99" s="575"/>
      <c r="Z99" s="575"/>
      <c r="AA99" s="567" t="str">
        <f t="shared" si="6"/>
        <v>No hay ejecución</v>
      </c>
      <c r="AB99" s="568" t="str">
        <f t="shared" si="7"/>
        <v>NA</v>
      </c>
      <c r="AC99" s="575"/>
      <c r="AD99" s="575"/>
      <c r="AE99" s="575"/>
      <c r="AF99" s="576"/>
      <c r="AG99" s="576"/>
      <c r="AH99" s="575"/>
      <c r="AI99" s="575"/>
      <c r="AJ99" s="575"/>
      <c r="AK99" s="576"/>
      <c r="AL99" s="576"/>
      <c r="AM99" s="575"/>
      <c r="AN99" s="575"/>
      <c r="AO99" s="575"/>
      <c r="AP99" s="575"/>
      <c r="AQ99" s="575"/>
    </row>
    <row r="100" spans="1:43" ht="35.25" customHeight="1" thickTop="1" thickBot="1">
      <c r="A100" s="563">
        <v>10.199999999999999</v>
      </c>
      <c r="B100" s="564"/>
      <c r="C100" s="564"/>
      <c r="D100" s="564"/>
      <c r="E100" s="564"/>
      <c r="F100" s="577" t="s">
        <v>1288</v>
      </c>
      <c r="G100" s="578"/>
      <c r="H100" s="578"/>
      <c r="I100" s="567" t="str">
        <f t="shared" si="4"/>
        <v>No hay ejecución</v>
      </c>
      <c r="J100" s="568" t="str">
        <f t="shared" si="5"/>
        <v>NA</v>
      </c>
      <c r="K100" s="578"/>
      <c r="L100" s="581"/>
      <c r="M100" s="579"/>
      <c r="N100" s="572"/>
      <c r="O100" s="582"/>
      <c r="P100" s="581"/>
      <c r="Q100" s="579"/>
      <c r="R100" s="572"/>
      <c r="S100" s="582"/>
      <c r="T100" s="583"/>
      <c r="U100" s="579"/>
      <c r="V100" s="572"/>
      <c r="W100" s="582"/>
      <c r="X100" s="575"/>
      <c r="Y100" s="575"/>
      <c r="Z100" s="575"/>
      <c r="AA100" s="567" t="str">
        <f t="shared" si="6"/>
        <v>No hay ejecución</v>
      </c>
      <c r="AB100" s="568" t="str">
        <f t="shared" si="7"/>
        <v>NA</v>
      </c>
      <c r="AC100" s="575"/>
      <c r="AD100" s="575"/>
      <c r="AE100" s="575"/>
      <c r="AF100" s="576"/>
      <c r="AG100" s="576"/>
      <c r="AH100" s="575"/>
      <c r="AI100" s="575"/>
      <c r="AJ100" s="575"/>
      <c r="AK100" s="576"/>
      <c r="AL100" s="576"/>
      <c r="AM100" s="575"/>
      <c r="AN100" s="575"/>
      <c r="AO100" s="575"/>
      <c r="AP100" s="575"/>
      <c r="AQ100" s="575"/>
    </row>
    <row r="101" spans="1:43" ht="35.25" customHeight="1" thickTop="1" thickBot="1">
      <c r="A101" s="563">
        <v>10.199999999999999</v>
      </c>
      <c r="B101" s="564"/>
      <c r="C101" s="564"/>
      <c r="D101" s="564"/>
      <c r="E101" s="564"/>
      <c r="F101" s="577" t="s">
        <v>1288</v>
      </c>
      <c r="G101" s="578"/>
      <c r="H101" s="578"/>
      <c r="I101" s="567" t="str">
        <f t="shared" si="4"/>
        <v>No hay ejecución</v>
      </c>
      <c r="J101" s="568" t="str">
        <f t="shared" si="5"/>
        <v>NA</v>
      </c>
      <c r="K101" s="578"/>
      <c r="L101" s="581"/>
      <c r="M101" s="579"/>
      <c r="N101" s="572"/>
      <c r="O101" s="582"/>
      <c r="P101" s="581"/>
      <c r="Q101" s="579"/>
      <c r="R101" s="572"/>
      <c r="S101" s="582"/>
      <c r="T101" s="583"/>
      <c r="U101" s="579"/>
      <c r="V101" s="572"/>
      <c r="W101" s="582"/>
      <c r="X101" s="575"/>
      <c r="Y101" s="575"/>
      <c r="Z101" s="575"/>
      <c r="AA101" s="567" t="str">
        <f t="shared" si="6"/>
        <v>No hay ejecución</v>
      </c>
      <c r="AB101" s="568" t="str">
        <f t="shared" si="7"/>
        <v>NA</v>
      </c>
      <c r="AC101" s="575"/>
      <c r="AD101" s="575"/>
      <c r="AE101" s="575"/>
      <c r="AF101" s="576"/>
      <c r="AG101" s="576"/>
      <c r="AH101" s="575"/>
      <c r="AI101" s="575"/>
      <c r="AJ101" s="575"/>
      <c r="AK101" s="576"/>
      <c r="AL101" s="576"/>
      <c r="AM101" s="575"/>
      <c r="AN101" s="575"/>
      <c r="AO101" s="575"/>
      <c r="AP101" s="575"/>
      <c r="AQ101" s="575"/>
    </row>
    <row r="102" spans="1:43" ht="35.25" customHeight="1" thickTop="1" thickBot="1">
      <c r="A102" s="563">
        <v>10.199999999999999</v>
      </c>
      <c r="B102" s="564"/>
      <c r="C102" s="564"/>
      <c r="D102" s="564"/>
      <c r="E102" s="564"/>
      <c r="F102" s="577" t="s">
        <v>1288</v>
      </c>
      <c r="G102" s="578"/>
      <c r="H102" s="578"/>
      <c r="I102" s="567" t="str">
        <f t="shared" si="4"/>
        <v>No hay ejecución</v>
      </c>
      <c r="J102" s="568" t="str">
        <f t="shared" si="5"/>
        <v>NA</v>
      </c>
      <c r="K102" s="578"/>
      <c r="L102" s="581"/>
      <c r="M102" s="579"/>
      <c r="N102" s="572"/>
      <c r="O102" s="582"/>
      <c r="P102" s="581"/>
      <c r="Q102" s="579"/>
      <c r="R102" s="572"/>
      <c r="S102" s="582"/>
      <c r="T102" s="583"/>
      <c r="U102" s="579"/>
      <c r="V102" s="572"/>
      <c r="W102" s="582"/>
      <c r="X102" s="575"/>
      <c r="Y102" s="575"/>
      <c r="Z102" s="575"/>
      <c r="AA102" s="567" t="str">
        <f t="shared" si="6"/>
        <v>No hay ejecución</v>
      </c>
      <c r="AB102" s="568" t="str">
        <f t="shared" si="7"/>
        <v>NA</v>
      </c>
      <c r="AC102" s="575"/>
      <c r="AD102" s="575"/>
      <c r="AE102" s="575"/>
      <c r="AF102" s="576"/>
      <c r="AG102" s="576"/>
      <c r="AH102" s="575"/>
      <c r="AI102" s="575"/>
      <c r="AJ102" s="575"/>
      <c r="AK102" s="576"/>
      <c r="AL102" s="576"/>
      <c r="AM102" s="575"/>
      <c r="AN102" s="575"/>
      <c r="AO102" s="575"/>
      <c r="AP102" s="575"/>
      <c r="AQ102" s="575"/>
    </row>
    <row r="103" spans="1:43" ht="35.25" customHeight="1" thickTop="1" thickBot="1">
      <c r="A103" s="563">
        <v>11</v>
      </c>
      <c r="B103" s="564">
        <v>0</v>
      </c>
      <c r="C103" s="564">
        <v>0</v>
      </c>
      <c r="D103" s="564">
        <v>0</v>
      </c>
      <c r="E103" s="564">
        <v>0</v>
      </c>
      <c r="F103" s="584" t="s">
        <v>1289</v>
      </c>
      <c r="G103" s="586"/>
      <c r="H103" s="586"/>
      <c r="I103" s="567" t="str">
        <f t="shared" si="4"/>
        <v>No hay ejecución</v>
      </c>
      <c r="J103" s="568" t="str">
        <f t="shared" si="5"/>
        <v>NA</v>
      </c>
      <c r="K103" s="586"/>
      <c r="L103" s="581"/>
      <c r="M103" s="579"/>
      <c r="N103" s="572"/>
      <c r="O103" s="582"/>
      <c r="P103" s="581"/>
      <c r="Q103" s="579"/>
      <c r="R103" s="572"/>
      <c r="S103" s="582"/>
      <c r="T103" s="583"/>
      <c r="U103" s="579"/>
      <c r="V103" s="572"/>
      <c r="W103" s="582"/>
      <c r="X103" s="575"/>
      <c r="Y103" s="575"/>
      <c r="Z103" s="575"/>
      <c r="AA103" s="567" t="str">
        <f t="shared" si="6"/>
        <v>No hay ejecución</v>
      </c>
      <c r="AB103" s="568" t="str">
        <f t="shared" si="7"/>
        <v>NA</v>
      </c>
      <c r="AC103" s="575"/>
      <c r="AD103" s="575"/>
      <c r="AE103" s="575"/>
      <c r="AF103" s="576"/>
      <c r="AG103" s="576"/>
      <c r="AH103" s="575"/>
      <c r="AI103" s="575"/>
      <c r="AJ103" s="575"/>
      <c r="AK103" s="576"/>
      <c r="AL103" s="576"/>
      <c r="AM103" s="575"/>
      <c r="AN103" s="575"/>
      <c r="AO103" s="575"/>
      <c r="AP103" s="575"/>
      <c r="AQ103" s="575"/>
    </row>
    <row r="104" spans="1:43" ht="35.25" customHeight="1" thickTop="1" thickBot="1">
      <c r="A104" s="563">
        <v>12</v>
      </c>
      <c r="B104" s="564">
        <v>0</v>
      </c>
      <c r="C104" s="564">
        <v>0</v>
      </c>
      <c r="D104" s="564">
        <v>0</v>
      </c>
      <c r="E104" s="564">
        <v>0</v>
      </c>
      <c r="F104" s="584" t="s">
        <v>1290</v>
      </c>
      <c r="G104" s="586"/>
      <c r="H104" s="586"/>
      <c r="I104" s="567" t="str">
        <f t="shared" si="4"/>
        <v>No hay ejecución</v>
      </c>
      <c r="J104" s="568" t="str">
        <f t="shared" si="5"/>
        <v>NA</v>
      </c>
      <c r="K104" s="586"/>
      <c r="L104" s="581"/>
      <c r="M104" s="579"/>
      <c r="N104" s="572"/>
      <c r="O104" s="582"/>
      <c r="P104" s="581"/>
      <c r="Q104" s="579"/>
      <c r="R104" s="572"/>
      <c r="S104" s="582"/>
      <c r="T104" s="583"/>
      <c r="U104" s="579"/>
      <c r="V104" s="572"/>
      <c r="W104" s="582"/>
      <c r="X104" s="575"/>
      <c r="Y104" s="575"/>
      <c r="Z104" s="575"/>
      <c r="AA104" s="567" t="str">
        <f t="shared" si="6"/>
        <v>No hay ejecución</v>
      </c>
      <c r="AB104" s="568" t="str">
        <f t="shared" si="7"/>
        <v>NA</v>
      </c>
      <c r="AC104" s="575"/>
      <c r="AD104" s="575"/>
      <c r="AE104" s="575"/>
      <c r="AF104" s="576"/>
      <c r="AG104" s="576"/>
      <c r="AH104" s="575"/>
      <c r="AI104" s="575"/>
      <c r="AJ104" s="575"/>
      <c r="AK104" s="576"/>
      <c r="AL104" s="576"/>
      <c r="AM104" s="575"/>
      <c r="AN104" s="575"/>
      <c r="AO104" s="575"/>
      <c r="AP104" s="575"/>
      <c r="AQ104" s="575"/>
    </row>
    <row r="105" spans="1:43" ht="35.25" customHeight="1" thickTop="1" thickBot="1">
      <c r="A105" s="563">
        <v>12.1</v>
      </c>
      <c r="B105" s="564"/>
      <c r="C105" s="564"/>
      <c r="D105" s="564"/>
      <c r="E105" s="564"/>
      <c r="F105" s="577" t="s">
        <v>1291</v>
      </c>
      <c r="G105" s="578"/>
      <c r="H105" s="578"/>
      <c r="I105" s="567" t="str">
        <f t="shared" si="4"/>
        <v>No hay ejecución</v>
      </c>
      <c r="J105" s="568" t="str">
        <f t="shared" si="5"/>
        <v>NA</v>
      </c>
      <c r="K105" s="578"/>
      <c r="L105" s="581"/>
      <c r="M105" s="579"/>
      <c r="N105" s="572"/>
      <c r="O105" s="582"/>
      <c r="P105" s="581"/>
      <c r="Q105" s="579"/>
      <c r="R105" s="572"/>
      <c r="S105" s="582"/>
      <c r="T105" s="583"/>
      <c r="U105" s="579"/>
      <c r="V105" s="572"/>
      <c r="W105" s="582"/>
      <c r="X105" s="575"/>
      <c r="Y105" s="575"/>
      <c r="Z105" s="575"/>
      <c r="AA105" s="567" t="str">
        <f t="shared" si="6"/>
        <v>No hay ejecución</v>
      </c>
      <c r="AB105" s="568" t="str">
        <f t="shared" si="7"/>
        <v>NA</v>
      </c>
      <c r="AC105" s="575"/>
      <c r="AD105" s="575"/>
      <c r="AE105" s="575"/>
      <c r="AF105" s="576"/>
      <c r="AG105" s="576"/>
      <c r="AH105" s="575"/>
      <c r="AI105" s="575"/>
      <c r="AJ105" s="575"/>
      <c r="AK105" s="576"/>
      <c r="AL105" s="576"/>
      <c r="AM105" s="575"/>
      <c r="AN105" s="575"/>
      <c r="AO105" s="575"/>
      <c r="AP105" s="575"/>
      <c r="AQ105" s="575"/>
    </row>
    <row r="106" spans="1:43" ht="35.25" customHeight="1" thickTop="1" thickBot="1">
      <c r="A106" s="563">
        <v>12.1</v>
      </c>
      <c r="B106" s="564"/>
      <c r="C106" s="564"/>
      <c r="D106" s="564"/>
      <c r="E106" s="564"/>
      <c r="F106" s="577" t="s">
        <v>1291</v>
      </c>
      <c r="G106" s="578"/>
      <c r="H106" s="578"/>
      <c r="I106" s="567" t="str">
        <f t="shared" si="4"/>
        <v>No hay ejecución</v>
      </c>
      <c r="J106" s="568" t="str">
        <f t="shared" si="5"/>
        <v>NA</v>
      </c>
      <c r="K106" s="578"/>
      <c r="L106" s="581"/>
      <c r="M106" s="579"/>
      <c r="N106" s="572"/>
      <c r="O106" s="582"/>
      <c r="P106" s="581"/>
      <c r="Q106" s="579"/>
      <c r="R106" s="572"/>
      <c r="S106" s="582"/>
      <c r="T106" s="583"/>
      <c r="U106" s="579"/>
      <c r="V106" s="572"/>
      <c r="W106" s="582"/>
      <c r="X106" s="575"/>
      <c r="Y106" s="575"/>
      <c r="Z106" s="575"/>
      <c r="AA106" s="567" t="str">
        <f t="shared" si="6"/>
        <v>No hay ejecución</v>
      </c>
      <c r="AB106" s="568" t="str">
        <f t="shared" si="7"/>
        <v>NA</v>
      </c>
      <c r="AC106" s="575"/>
      <c r="AD106" s="575"/>
      <c r="AE106" s="575"/>
      <c r="AF106" s="576"/>
      <c r="AG106" s="576"/>
      <c r="AH106" s="575"/>
      <c r="AI106" s="575"/>
      <c r="AJ106" s="575"/>
      <c r="AK106" s="576"/>
      <c r="AL106" s="576"/>
      <c r="AM106" s="575"/>
      <c r="AN106" s="575"/>
      <c r="AO106" s="575"/>
      <c r="AP106" s="575"/>
      <c r="AQ106" s="575"/>
    </row>
    <row r="107" spans="1:43" ht="35.25" customHeight="1" thickTop="1" thickBot="1">
      <c r="A107" s="563">
        <v>12.2</v>
      </c>
      <c r="B107" s="564"/>
      <c r="C107" s="564"/>
      <c r="D107" s="564"/>
      <c r="E107" s="564"/>
      <c r="F107" s="577" t="s">
        <v>1292</v>
      </c>
      <c r="G107" s="578"/>
      <c r="H107" s="578"/>
      <c r="I107" s="567" t="str">
        <f t="shared" si="4"/>
        <v>No hay ejecución</v>
      </c>
      <c r="J107" s="568" t="str">
        <f t="shared" si="5"/>
        <v>NA</v>
      </c>
      <c r="K107" s="578"/>
      <c r="L107" s="581"/>
      <c r="M107" s="579"/>
      <c r="N107" s="572"/>
      <c r="O107" s="582"/>
      <c r="P107" s="581"/>
      <c r="Q107" s="579"/>
      <c r="R107" s="572"/>
      <c r="S107" s="582"/>
      <c r="T107" s="583"/>
      <c r="U107" s="579"/>
      <c r="V107" s="572"/>
      <c r="W107" s="582"/>
      <c r="X107" s="575"/>
      <c r="Y107" s="575"/>
      <c r="Z107" s="575"/>
      <c r="AA107" s="567" t="str">
        <f t="shared" si="6"/>
        <v>No hay ejecución</v>
      </c>
      <c r="AB107" s="568" t="str">
        <f t="shared" si="7"/>
        <v>NA</v>
      </c>
      <c r="AC107" s="575"/>
      <c r="AD107" s="575"/>
      <c r="AE107" s="575"/>
      <c r="AF107" s="576"/>
      <c r="AG107" s="576"/>
      <c r="AH107" s="575"/>
      <c r="AI107" s="575"/>
      <c r="AJ107" s="575"/>
      <c r="AK107" s="576"/>
      <c r="AL107" s="576"/>
      <c r="AM107" s="575"/>
      <c r="AN107" s="575"/>
      <c r="AO107" s="575"/>
      <c r="AP107" s="575"/>
      <c r="AQ107" s="575"/>
    </row>
    <row r="108" spans="1:43" ht="35.25" customHeight="1" thickTop="1" thickBot="1">
      <c r="A108" s="563">
        <v>12.2</v>
      </c>
      <c r="B108" s="564"/>
      <c r="C108" s="564"/>
      <c r="D108" s="564"/>
      <c r="E108" s="564"/>
      <c r="F108" s="577" t="s">
        <v>1292</v>
      </c>
      <c r="G108" s="578"/>
      <c r="H108" s="578"/>
      <c r="I108" s="567" t="str">
        <f t="shared" si="4"/>
        <v>No hay ejecución</v>
      </c>
      <c r="J108" s="568" t="str">
        <f t="shared" si="5"/>
        <v>NA</v>
      </c>
      <c r="K108" s="578"/>
      <c r="L108" s="581"/>
      <c r="M108" s="579"/>
      <c r="N108" s="572"/>
      <c r="O108" s="582"/>
      <c r="P108" s="581"/>
      <c r="Q108" s="579"/>
      <c r="R108" s="572"/>
      <c r="S108" s="582"/>
      <c r="T108" s="583"/>
      <c r="U108" s="579"/>
      <c r="V108" s="572"/>
      <c r="W108" s="582"/>
      <c r="X108" s="575"/>
      <c r="Y108" s="575"/>
      <c r="Z108" s="575"/>
      <c r="AA108" s="567" t="str">
        <f t="shared" si="6"/>
        <v>No hay ejecución</v>
      </c>
      <c r="AB108" s="568" t="str">
        <f t="shared" si="7"/>
        <v>NA</v>
      </c>
      <c r="AC108" s="575"/>
      <c r="AD108" s="575"/>
      <c r="AE108" s="575"/>
      <c r="AF108" s="576"/>
      <c r="AG108" s="576"/>
      <c r="AH108" s="575"/>
      <c r="AI108" s="575"/>
      <c r="AJ108" s="575"/>
      <c r="AK108" s="576"/>
      <c r="AL108" s="576"/>
      <c r="AM108" s="575"/>
      <c r="AN108" s="575"/>
      <c r="AO108" s="575"/>
      <c r="AP108" s="575"/>
      <c r="AQ108" s="575"/>
    </row>
    <row r="109" spans="1:43" ht="35.25" customHeight="1" thickTop="1" thickBot="1">
      <c r="A109" s="563">
        <v>13</v>
      </c>
      <c r="B109" s="564">
        <v>0</v>
      </c>
      <c r="C109" s="564">
        <v>0</v>
      </c>
      <c r="D109" s="564">
        <v>0</v>
      </c>
      <c r="E109" s="564">
        <v>0</v>
      </c>
      <c r="F109" s="584" t="s">
        <v>1293</v>
      </c>
      <c r="G109" s="586"/>
      <c r="H109" s="586"/>
      <c r="I109" s="567" t="str">
        <f t="shared" si="4"/>
        <v>No hay ejecución</v>
      </c>
      <c r="J109" s="568" t="str">
        <f t="shared" si="5"/>
        <v>NA</v>
      </c>
      <c r="K109" s="586"/>
      <c r="L109" s="581"/>
      <c r="M109" s="579"/>
      <c r="N109" s="572"/>
      <c r="O109" s="582"/>
      <c r="P109" s="581"/>
      <c r="Q109" s="579"/>
      <c r="R109" s="572"/>
      <c r="S109" s="582"/>
      <c r="T109" s="583"/>
      <c r="U109" s="579"/>
      <c r="V109" s="572"/>
      <c r="W109" s="582"/>
      <c r="X109" s="575"/>
      <c r="Y109" s="575"/>
      <c r="Z109" s="575"/>
      <c r="AA109" s="567" t="str">
        <f t="shared" si="6"/>
        <v>No hay ejecución</v>
      </c>
      <c r="AB109" s="568" t="str">
        <f t="shared" si="7"/>
        <v>NA</v>
      </c>
      <c r="AC109" s="575"/>
      <c r="AD109" s="575"/>
      <c r="AE109" s="575"/>
      <c r="AF109" s="576"/>
      <c r="AG109" s="576"/>
      <c r="AH109" s="575"/>
      <c r="AI109" s="575"/>
      <c r="AJ109" s="575"/>
      <c r="AK109" s="576"/>
      <c r="AL109" s="576"/>
      <c r="AM109" s="575"/>
      <c r="AN109" s="575"/>
      <c r="AO109" s="575"/>
      <c r="AP109" s="575"/>
      <c r="AQ109" s="575"/>
    </row>
    <row r="110" spans="1:43" ht="60.45" customHeight="1" thickTop="1" thickBot="1">
      <c r="A110" s="563">
        <v>13.1</v>
      </c>
      <c r="B110" s="564"/>
      <c r="C110" s="564"/>
      <c r="D110" s="564"/>
      <c r="E110" s="564"/>
      <c r="F110" s="589" t="s">
        <v>1294</v>
      </c>
      <c r="G110" s="590"/>
      <c r="H110" s="590"/>
      <c r="I110" s="567" t="str">
        <f t="shared" si="4"/>
        <v>No hay ejecución</v>
      </c>
      <c r="J110" s="568" t="str">
        <f t="shared" si="5"/>
        <v>NA</v>
      </c>
      <c r="K110" s="590"/>
      <c r="L110" s="581"/>
      <c r="M110" s="579"/>
      <c r="N110" s="572"/>
      <c r="O110" s="582"/>
      <c r="P110" s="581"/>
      <c r="Q110" s="579"/>
      <c r="R110" s="572"/>
      <c r="S110" s="582"/>
      <c r="T110" s="583"/>
      <c r="U110" s="579"/>
      <c r="V110" s="572"/>
      <c r="W110" s="582"/>
      <c r="X110" s="575"/>
      <c r="Y110" s="575"/>
      <c r="Z110" s="575"/>
      <c r="AA110" s="567" t="str">
        <f t="shared" si="6"/>
        <v>No hay ejecución</v>
      </c>
      <c r="AB110" s="568" t="str">
        <f t="shared" si="7"/>
        <v>NA</v>
      </c>
      <c r="AC110" s="575"/>
      <c r="AD110" s="575"/>
      <c r="AE110" s="575"/>
      <c r="AF110" s="576"/>
      <c r="AG110" s="576"/>
      <c r="AH110" s="575"/>
      <c r="AI110" s="575"/>
      <c r="AJ110" s="575"/>
      <c r="AK110" s="576"/>
      <c r="AL110" s="576"/>
      <c r="AM110" s="575"/>
      <c r="AN110" s="575"/>
      <c r="AO110" s="575"/>
      <c r="AP110" s="575"/>
      <c r="AQ110" s="575"/>
    </row>
    <row r="111" spans="1:43" ht="49.5" customHeight="1" thickTop="1" thickBot="1">
      <c r="A111" s="563">
        <v>13.1</v>
      </c>
      <c r="B111" s="564"/>
      <c r="C111" s="564"/>
      <c r="D111" s="564"/>
      <c r="E111" s="564"/>
      <c r="F111" s="589" t="s">
        <v>1295</v>
      </c>
      <c r="G111" s="590"/>
      <c r="H111" s="590"/>
      <c r="I111" s="567" t="str">
        <f t="shared" si="4"/>
        <v>No hay ejecución</v>
      </c>
      <c r="J111" s="568" t="str">
        <f t="shared" si="5"/>
        <v>NA</v>
      </c>
      <c r="K111" s="590"/>
      <c r="L111" s="581"/>
      <c r="M111" s="579"/>
      <c r="N111" s="572"/>
      <c r="O111" s="582"/>
      <c r="P111" s="581"/>
      <c r="Q111" s="579"/>
      <c r="R111" s="572"/>
      <c r="S111" s="582"/>
      <c r="T111" s="583"/>
      <c r="U111" s="579"/>
      <c r="V111" s="572"/>
      <c r="W111" s="582"/>
      <c r="X111" s="575"/>
      <c r="Y111" s="575"/>
      <c r="Z111" s="575"/>
      <c r="AA111" s="567" t="str">
        <f t="shared" si="6"/>
        <v>No hay ejecución</v>
      </c>
      <c r="AB111" s="568" t="str">
        <f t="shared" si="7"/>
        <v>NA</v>
      </c>
      <c r="AC111" s="575"/>
      <c r="AD111" s="575"/>
      <c r="AE111" s="575"/>
      <c r="AF111" s="576"/>
      <c r="AG111" s="576"/>
      <c r="AH111" s="575"/>
      <c r="AI111" s="575"/>
      <c r="AJ111" s="575"/>
      <c r="AK111" s="576"/>
      <c r="AL111" s="576"/>
      <c r="AM111" s="575"/>
      <c r="AN111" s="575"/>
      <c r="AO111" s="575"/>
      <c r="AP111" s="575"/>
      <c r="AQ111" s="575"/>
    </row>
    <row r="112" spans="1:43" ht="46.2" thickTop="1" thickBot="1">
      <c r="A112" s="563">
        <v>13.1</v>
      </c>
      <c r="B112" s="564"/>
      <c r="C112" s="564"/>
      <c r="D112" s="564"/>
      <c r="E112" s="564"/>
      <c r="F112" s="589" t="s">
        <v>1296</v>
      </c>
      <c r="G112" s="591"/>
      <c r="H112" s="591"/>
      <c r="I112" s="567" t="str">
        <f t="shared" si="4"/>
        <v>No hay ejecución</v>
      </c>
      <c r="J112" s="568" t="str">
        <f t="shared" si="5"/>
        <v>NA</v>
      </c>
      <c r="K112" s="591"/>
      <c r="L112" s="581"/>
      <c r="M112" s="579"/>
      <c r="N112" s="572"/>
      <c r="O112" s="582"/>
      <c r="P112" s="581"/>
      <c r="Q112" s="579"/>
      <c r="R112" s="572"/>
      <c r="S112" s="582"/>
      <c r="T112" s="583"/>
      <c r="U112" s="579"/>
      <c r="V112" s="572"/>
      <c r="W112" s="582"/>
      <c r="X112" s="575"/>
      <c r="Y112" s="575"/>
      <c r="Z112" s="575"/>
      <c r="AA112" s="567" t="str">
        <f t="shared" si="6"/>
        <v>No hay ejecución</v>
      </c>
      <c r="AB112" s="568" t="str">
        <f t="shared" si="7"/>
        <v>NA</v>
      </c>
      <c r="AC112" s="575"/>
      <c r="AD112" s="575"/>
      <c r="AE112" s="575"/>
      <c r="AF112" s="576"/>
      <c r="AG112" s="576"/>
      <c r="AH112" s="575"/>
      <c r="AI112" s="575"/>
      <c r="AJ112" s="575"/>
      <c r="AK112" s="576"/>
      <c r="AL112" s="576"/>
      <c r="AM112" s="575"/>
      <c r="AN112" s="575"/>
      <c r="AO112" s="575"/>
      <c r="AP112" s="575"/>
      <c r="AQ112" s="575"/>
    </row>
    <row r="113" spans="1:43" ht="32.700000000000003" customHeight="1" thickTop="1" thickBot="1">
      <c r="A113" s="563">
        <v>13.2</v>
      </c>
      <c r="B113" s="564"/>
      <c r="C113" s="564"/>
      <c r="D113" s="564"/>
      <c r="E113" s="564"/>
      <c r="F113" s="577" t="s">
        <v>1297</v>
      </c>
      <c r="G113" s="592"/>
      <c r="H113" s="592"/>
      <c r="I113" s="567" t="str">
        <f t="shared" si="4"/>
        <v>No hay ejecución</v>
      </c>
      <c r="J113" s="568" t="str">
        <f t="shared" si="5"/>
        <v>NA</v>
      </c>
      <c r="K113" s="592"/>
      <c r="L113" s="581"/>
      <c r="M113" s="579"/>
      <c r="N113" s="572"/>
      <c r="O113" s="582"/>
      <c r="P113" s="581"/>
      <c r="Q113" s="579"/>
      <c r="R113" s="572"/>
      <c r="S113" s="582"/>
      <c r="T113" s="583"/>
      <c r="U113" s="579"/>
      <c r="V113" s="572"/>
      <c r="W113" s="582"/>
      <c r="X113" s="575"/>
      <c r="Y113" s="575"/>
      <c r="Z113" s="575"/>
      <c r="AA113" s="567" t="str">
        <f t="shared" si="6"/>
        <v>No hay ejecución</v>
      </c>
      <c r="AB113" s="568" t="str">
        <f t="shared" si="7"/>
        <v>NA</v>
      </c>
      <c r="AC113" s="575"/>
      <c r="AD113" s="575"/>
      <c r="AE113" s="575"/>
      <c r="AF113" s="576"/>
      <c r="AG113" s="576"/>
      <c r="AH113" s="575"/>
      <c r="AI113" s="575"/>
      <c r="AJ113" s="575"/>
      <c r="AK113" s="576"/>
      <c r="AL113" s="576"/>
      <c r="AM113" s="575"/>
      <c r="AN113" s="575"/>
      <c r="AO113" s="575"/>
      <c r="AP113" s="575"/>
      <c r="AQ113" s="575"/>
    </row>
    <row r="114" spans="1:43" ht="35.25" customHeight="1" thickTop="1" thickBot="1">
      <c r="A114" s="563">
        <v>13.2</v>
      </c>
      <c r="B114" s="564"/>
      <c r="C114" s="564"/>
      <c r="D114" s="564"/>
      <c r="E114" s="564"/>
      <c r="F114" s="577" t="s">
        <v>1297</v>
      </c>
      <c r="G114" s="592"/>
      <c r="H114" s="592"/>
      <c r="I114" s="567" t="str">
        <f t="shared" si="4"/>
        <v>No hay ejecución</v>
      </c>
      <c r="J114" s="568" t="str">
        <f t="shared" si="5"/>
        <v>NA</v>
      </c>
      <c r="K114" s="592"/>
      <c r="L114" s="581"/>
      <c r="M114" s="579"/>
      <c r="N114" s="572"/>
      <c r="O114" s="582"/>
      <c r="P114" s="581"/>
      <c r="Q114" s="579"/>
      <c r="R114" s="572"/>
      <c r="S114" s="582"/>
      <c r="T114" s="583"/>
      <c r="U114" s="579"/>
      <c r="V114" s="572"/>
      <c r="W114" s="582"/>
      <c r="X114" s="575"/>
      <c r="Y114" s="575"/>
      <c r="Z114" s="575"/>
      <c r="AA114" s="567" t="str">
        <f t="shared" si="6"/>
        <v>No hay ejecución</v>
      </c>
      <c r="AB114" s="568" t="str">
        <f t="shared" si="7"/>
        <v>NA</v>
      </c>
      <c r="AC114" s="575"/>
      <c r="AD114" s="575"/>
      <c r="AE114" s="575"/>
      <c r="AF114" s="576"/>
      <c r="AG114" s="576"/>
      <c r="AH114" s="575"/>
      <c r="AI114" s="575"/>
      <c r="AJ114" s="575"/>
      <c r="AK114" s="576"/>
      <c r="AL114" s="576"/>
      <c r="AM114" s="575"/>
      <c r="AN114" s="575"/>
      <c r="AO114" s="575"/>
      <c r="AP114" s="575"/>
      <c r="AQ114" s="575"/>
    </row>
    <row r="115" spans="1:43" ht="35.25" customHeight="1" thickTop="1" thickBot="1">
      <c r="A115" s="563">
        <v>13.2</v>
      </c>
      <c r="B115" s="564"/>
      <c r="C115" s="564"/>
      <c r="D115" s="564"/>
      <c r="E115" s="564"/>
      <c r="F115" s="577" t="s">
        <v>1297</v>
      </c>
      <c r="G115" s="578"/>
      <c r="H115" s="578"/>
      <c r="I115" s="567" t="str">
        <f t="shared" si="4"/>
        <v>No hay ejecución</v>
      </c>
      <c r="J115" s="568" t="str">
        <f t="shared" si="5"/>
        <v>NA</v>
      </c>
      <c r="K115" s="578"/>
      <c r="L115" s="581"/>
      <c r="M115" s="579"/>
      <c r="N115" s="572"/>
      <c r="O115" s="582"/>
      <c r="P115" s="581"/>
      <c r="Q115" s="579"/>
      <c r="R115" s="572"/>
      <c r="S115" s="582"/>
      <c r="T115" s="583"/>
      <c r="U115" s="579"/>
      <c r="V115" s="572"/>
      <c r="W115" s="582"/>
      <c r="X115" s="575"/>
      <c r="Y115" s="575"/>
      <c r="Z115" s="575"/>
      <c r="AA115" s="567" t="str">
        <f t="shared" si="6"/>
        <v>No hay ejecución</v>
      </c>
      <c r="AB115" s="568" t="str">
        <f t="shared" si="7"/>
        <v>NA</v>
      </c>
      <c r="AC115" s="575"/>
      <c r="AD115" s="575"/>
      <c r="AE115" s="575"/>
      <c r="AF115" s="576"/>
      <c r="AG115" s="576"/>
      <c r="AH115" s="575"/>
      <c r="AI115" s="575"/>
      <c r="AJ115" s="575"/>
      <c r="AK115" s="576"/>
      <c r="AL115" s="576"/>
      <c r="AM115" s="575"/>
      <c r="AN115" s="575"/>
      <c r="AO115" s="575"/>
      <c r="AP115" s="575"/>
      <c r="AQ115" s="575"/>
    </row>
    <row r="116" spans="1:43" ht="35.25" customHeight="1" thickTop="1" thickBot="1">
      <c r="A116" s="563">
        <v>13.3</v>
      </c>
      <c r="B116" s="564"/>
      <c r="C116" s="564"/>
      <c r="D116" s="564"/>
      <c r="E116" s="564"/>
      <c r="F116" s="577" t="s">
        <v>1298</v>
      </c>
      <c r="G116" s="578"/>
      <c r="H116" s="578"/>
      <c r="I116" s="567" t="str">
        <f t="shared" si="4"/>
        <v>No hay ejecución</v>
      </c>
      <c r="J116" s="568" t="str">
        <f t="shared" si="5"/>
        <v>NA</v>
      </c>
      <c r="K116" s="578"/>
      <c r="L116" s="581"/>
      <c r="M116" s="579"/>
      <c r="N116" s="572"/>
      <c r="O116" s="582"/>
      <c r="P116" s="581"/>
      <c r="Q116" s="579"/>
      <c r="R116" s="572"/>
      <c r="S116" s="582"/>
      <c r="T116" s="583"/>
      <c r="U116" s="579"/>
      <c r="V116" s="572"/>
      <c r="W116" s="582"/>
      <c r="X116" s="575"/>
      <c r="Y116" s="575"/>
      <c r="Z116" s="575"/>
      <c r="AA116" s="567" t="str">
        <f t="shared" si="6"/>
        <v>No hay ejecución</v>
      </c>
      <c r="AB116" s="568" t="str">
        <f t="shared" si="7"/>
        <v>NA</v>
      </c>
      <c r="AC116" s="575"/>
      <c r="AD116" s="575"/>
      <c r="AE116" s="575"/>
      <c r="AF116" s="576"/>
      <c r="AG116" s="576"/>
      <c r="AH116" s="575"/>
      <c r="AI116" s="575"/>
      <c r="AJ116" s="575"/>
      <c r="AK116" s="576"/>
      <c r="AL116" s="576"/>
      <c r="AM116" s="575"/>
      <c r="AN116" s="575"/>
      <c r="AO116" s="575"/>
      <c r="AP116" s="575"/>
      <c r="AQ116" s="575"/>
    </row>
    <row r="117" spans="1:43" ht="35.25" customHeight="1" thickTop="1" thickBot="1">
      <c r="A117" s="563">
        <v>13.4</v>
      </c>
      <c r="B117" s="564"/>
      <c r="C117" s="564"/>
      <c r="D117" s="564"/>
      <c r="E117" s="564"/>
      <c r="F117" s="577" t="s">
        <v>1299</v>
      </c>
      <c r="G117" s="578"/>
      <c r="H117" s="578"/>
      <c r="I117" s="567" t="str">
        <f t="shared" si="4"/>
        <v>No hay ejecución</v>
      </c>
      <c r="J117" s="568" t="str">
        <f t="shared" si="5"/>
        <v>NA</v>
      </c>
      <c r="K117" s="578"/>
      <c r="L117" s="581"/>
      <c r="M117" s="579"/>
      <c r="N117" s="572"/>
      <c r="O117" s="582"/>
      <c r="P117" s="581"/>
      <c r="Q117" s="579"/>
      <c r="R117" s="572"/>
      <c r="S117" s="582"/>
      <c r="T117" s="583"/>
      <c r="U117" s="579"/>
      <c r="V117" s="572"/>
      <c r="W117" s="582"/>
      <c r="X117" s="575"/>
      <c r="Y117" s="575"/>
      <c r="Z117" s="575"/>
      <c r="AA117" s="567" t="str">
        <f t="shared" si="6"/>
        <v>No hay ejecución</v>
      </c>
      <c r="AB117" s="568" t="str">
        <f t="shared" si="7"/>
        <v>NA</v>
      </c>
      <c r="AC117" s="575"/>
      <c r="AD117" s="575"/>
      <c r="AE117" s="575"/>
      <c r="AF117" s="576"/>
      <c r="AG117" s="576"/>
      <c r="AH117" s="575"/>
      <c r="AI117" s="575"/>
      <c r="AJ117" s="575"/>
      <c r="AK117" s="576"/>
      <c r="AL117" s="576"/>
      <c r="AM117" s="575"/>
      <c r="AN117" s="575"/>
      <c r="AO117" s="575"/>
      <c r="AP117" s="575"/>
      <c r="AQ117" s="575"/>
    </row>
    <row r="118" spans="1:43" ht="35.25" customHeight="1" thickTop="1" thickBot="1">
      <c r="A118" s="563">
        <v>13.5</v>
      </c>
      <c r="B118" s="564"/>
      <c r="C118" s="564"/>
      <c r="D118" s="564"/>
      <c r="E118" s="564"/>
      <c r="F118" s="577" t="s">
        <v>1300</v>
      </c>
      <c r="G118" s="578"/>
      <c r="H118" s="578"/>
      <c r="I118" s="567" t="str">
        <f t="shared" si="4"/>
        <v>No hay ejecución</v>
      </c>
      <c r="J118" s="568" t="str">
        <f t="shared" si="5"/>
        <v>NA</v>
      </c>
      <c r="K118" s="578"/>
      <c r="L118" s="581"/>
      <c r="M118" s="579"/>
      <c r="N118" s="572"/>
      <c r="O118" s="582"/>
      <c r="P118" s="581"/>
      <c r="Q118" s="579"/>
      <c r="R118" s="572"/>
      <c r="S118" s="582"/>
      <c r="T118" s="583"/>
      <c r="U118" s="579"/>
      <c r="V118" s="572"/>
      <c r="W118" s="582"/>
      <c r="X118" s="575"/>
      <c r="Y118" s="575"/>
      <c r="Z118" s="575"/>
      <c r="AA118" s="567" t="str">
        <f t="shared" si="6"/>
        <v>No hay ejecución</v>
      </c>
      <c r="AB118" s="568" t="str">
        <f t="shared" si="7"/>
        <v>NA</v>
      </c>
      <c r="AC118" s="575"/>
      <c r="AD118" s="575"/>
      <c r="AE118" s="575"/>
      <c r="AF118" s="576"/>
      <c r="AG118" s="576"/>
      <c r="AH118" s="575"/>
      <c r="AI118" s="575"/>
      <c r="AJ118" s="575"/>
      <c r="AK118" s="576"/>
      <c r="AL118" s="576"/>
      <c r="AM118" s="575"/>
      <c r="AN118" s="575"/>
      <c r="AO118" s="575"/>
      <c r="AP118" s="575"/>
      <c r="AQ118" s="575"/>
    </row>
    <row r="119" spans="1:43" ht="35.25" customHeight="1" thickTop="1" thickBot="1">
      <c r="A119" s="563">
        <v>13.6</v>
      </c>
      <c r="B119" s="564"/>
      <c r="C119" s="564"/>
      <c r="D119" s="564"/>
      <c r="E119" s="564"/>
      <c r="F119" s="577" t="s">
        <v>1301</v>
      </c>
      <c r="G119" s="578"/>
      <c r="H119" s="578"/>
      <c r="I119" s="567" t="str">
        <f t="shared" si="4"/>
        <v>No hay ejecución</v>
      </c>
      <c r="J119" s="568" t="str">
        <f t="shared" si="5"/>
        <v>NA</v>
      </c>
      <c r="K119" s="578"/>
      <c r="L119" s="581"/>
      <c r="M119" s="579"/>
      <c r="N119" s="572"/>
      <c r="O119" s="582"/>
      <c r="P119" s="581"/>
      <c r="Q119" s="579"/>
      <c r="R119" s="572"/>
      <c r="S119" s="582"/>
      <c r="T119" s="583"/>
      <c r="U119" s="579"/>
      <c r="V119" s="572"/>
      <c r="W119" s="582"/>
      <c r="X119" s="575"/>
      <c r="Y119" s="575"/>
      <c r="Z119" s="575"/>
      <c r="AA119" s="567" t="str">
        <f t="shared" si="6"/>
        <v>No hay ejecución</v>
      </c>
      <c r="AB119" s="568" t="str">
        <f t="shared" si="7"/>
        <v>NA</v>
      </c>
      <c r="AC119" s="575"/>
      <c r="AD119" s="575"/>
      <c r="AE119" s="575"/>
      <c r="AF119" s="576"/>
      <c r="AG119" s="576"/>
      <c r="AH119" s="575"/>
      <c r="AI119" s="575"/>
      <c r="AJ119" s="575"/>
      <c r="AK119" s="576"/>
      <c r="AL119" s="576"/>
      <c r="AM119" s="575"/>
      <c r="AN119" s="575"/>
      <c r="AO119" s="575"/>
      <c r="AP119" s="575"/>
      <c r="AQ119" s="575"/>
    </row>
    <row r="120" spans="1:43" ht="35.25" customHeight="1" thickTop="1" thickBot="1">
      <c r="A120" s="563">
        <v>13.7</v>
      </c>
      <c r="B120" s="564"/>
      <c r="C120" s="564"/>
      <c r="D120" s="564"/>
      <c r="E120" s="564"/>
      <c r="F120" s="577" t="s">
        <v>1302</v>
      </c>
      <c r="G120" s="578"/>
      <c r="H120" s="578"/>
      <c r="I120" s="567" t="str">
        <f t="shared" si="4"/>
        <v>No hay ejecución</v>
      </c>
      <c r="J120" s="568" t="str">
        <f t="shared" si="5"/>
        <v>NA</v>
      </c>
      <c r="K120" s="578"/>
      <c r="L120" s="581"/>
      <c r="M120" s="579"/>
      <c r="N120" s="572"/>
      <c r="O120" s="582"/>
      <c r="P120" s="581"/>
      <c r="Q120" s="579"/>
      <c r="R120" s="572"/>
      <c r="S120" s="582"/>
      <c r="T120" s="583"/>
      <c r="U120" s="579"/>
      <c r="V120" s="572"/>
      <c r="W120" s="582"/>
      <c r="X120" s="575"/>
      <c r="Y120" s="575"/>
      <c r="Z120" s="575"/>
      <c r="AA120" s="567" t="str">
        <f t="shared" si="6"/>
        <v>No hay ejecución</v>
      </c>
      <c r="AB120" s="568" t="str">
        <f t="shared" si="7"/>
        <v>NA</v>
      </c>
      <c r="AC120" s="575"/>
      <c r="AD120" s="575"/>
      <c r="AE120" s="575"/>
      <c r="AF120" s="576"/>
      <c r="AG120" s="576"/>
      <c r="AH120" s="575"/>
      <c r="AI120" s="575"/>
      <c r="AJ120" s="575"/>
      <c r="AK120" s="576"/>
      <c r="AL120" s="576"/>
      <c r="AM120" s="575"/>
      <c r="AN120" s="575"/>
      <c r="AO120" s="575"/>
      <c r="AP120" s="575"/>
      <c r="AQ120" s="575"/>
    </row>
    <row r="121" spans="1:43" ht="35.25" customHeight="1" thickTop="1" thickBot="1">
      <c r="A121" s="563">
        <v>13.8</v>
      </c>
      <c r="B121" s="564"/>
      <c r="C121" s="564"/>
      <c r="D121" s="564"/>
      <c r="E121" s="564"/>
      <c r="F121" s="577" t="s">
        <v>1303</v>
      </c>
      <c r="G121" s="592"/>
      <c r="H121" s="592"/>
      <c r="I121" s="567" t="str">
        <f t="shared" si="4"/>
        <v>No hay ejecución</v>
      </c>
      <c r="J121" s="568" t="str">
        <f t="shared" si="5"/>
        <v>NA</v>
      </c>
      <c r="K121" s="592"/>
      <c r="L121" s="581"/>
      <c r="M121" s="579"/>
      <c r="N121" s="572"/>
      <c r="O121" s="582"/>
      <c r="P121" s="581"/>
      <c r="Q121" s="579"/>
      <c r="R121" s="572"/>
      <c r="S121" s="582"/>
      <c r="T121" s="583"/>
      <c r="U121" s="579"/>
      <c r="V121" s="572"/>
      <c r="W121" s="582"/>
      <c r="X121" s="575"/>
      <c r="Y121" s="575"/>
      <c r="Z121" s="575"/>
      <c r="AA121" s="567" t="str">
        <f t="shared" si="6"/>
        <v>No hay ejecución</v>
      </c>
      <c r="AB121" s="568" t="str">
        <f t="shared" si="7"/>
        <v>NA</v>
      </c>
      <c r="AC121" s="575"/>
      <c r="AD121" s="575"/>
      <c r="AE121" s="575"/>
      <c r="AF121" s="576"/>
      <c r="AG121" s="576"/>
      <c r="AH121" s="575"/>
      <c r="AI121" s="575"/>
      <c r="AJ121" s="575"/>
      <c r="AK121" s="576"/>
      <c r="AL121" s="576"/>
      <c r="AM121" s="575"/>
      <c r="AN121" s="575"/>
      <c r="AO121" s="575"/>
      <c r="AP121" s="575"/>
      <c r="AQ121" s="575"/>
    </row>
    <row r="122" spans="1:43" ht="35.25" customHeight="1" thickTop="1" thickBot="1">
      <c r="A122" s="563">
        <v>13.8</v>
      </c>
      <c r="B122" s="564"/>
      <c r="C122" s="564"/>
      <c r="D122" s="564"/>
      <c r="E122" s="564"/>
      <c r="F122" s="577" t="s">
        <v>1303</v>
      </c>
      <c r="G122" s="578"/>
      <c r="H122" s="578"/>
      <c r="I122" s="567" t="str">
        <f t="shared" si="4"/>
        <v>No hay ejecución</v>
      </c>
      <c r="J122" s="568" t="str">
        <f t="shared" si="5"/>
        <v>NA</v>
      </c>
      <c r="K122" s="578"/>
      <c r="L122" s="581"/>
      <c r="M122" s="579"/>
      <c r="N122" s="572"/>
      <c r="O122" s="582"/>
      <c r="P122" s="581"/>
      <c r="Q122" s="579"/>
      <c r="R122" s="572"/>
      <c r="S122" s="582"/>
      <c r="T122" s="583"/>
      <c r="U122" s="579"/>
      <c r="V122" s="572"/>
      <c r="W122" s="582"/>
      <c r="X122" s="575"/>
      <c r="Y122" s="575"/>
      <c r="Z122" s="575"/>
      <c r="AA122" s="567" t="str">
        <f t="shared" si="6"/>
        <v>No hay ejecución</v>
      </c>
      <c r="AB122" s="568" t="str">
        <f t="shared" si="7"/>
        <v>NA</v>
      </c>
      <c r="AC122" s="575"/>
      <c r="AD122" s="575"/>
      <c r="AE122" s="575"/>
      <c r="AF122" s="576"/>
      <c r="AG122" s="576"/>
      <c r="AH122" s="575"/>
      <c r="AI122" s="575"/>
      <c r="AJ122" s="575"/>
      <c r="AK122" s="576"/>
      <c r="AL122" s="576"/>
      <c r="AM122" s="575"/>
      <c r="AN122" s="575"/>
      <c r="AO122" s="575"/>
      <c r="AP122" s="575"/>
      <c r="AQ122" s="575"/>
    </row>
    <row r="123" spans="1:43" ht="35.25" customHeight="1" thickTop="1" thickBot="1">
      <c r="A123" s="563">
        <v>13.9</v>
      </c>
      <c r="B123" s="564"/>
      <c r="C123" s="564"/>
      <c r="D123" s="564"/>
      <c r="E123" s="564"/>
      <c r="F123" s="577" t="s">
        <v>1304</v>
      </c>
      <c r="G123" s="578"/>
      <c r="H123" s="578"/>
      <c r="I123" s="567" t="str">
        <f t="shared" si="4"/>
        <v>No hay ejecución</v>
      </c>
      <c r="J123" s="568" t="str">
        <f t="shared" si="5"/>
        <v>NA</v>
      </c>
      <c r="K123" s="578"/>
      <c r="L123" s="581"/>
      <c r="M123" s="579"/>
      <c r="N123" s="572"/>
      <c r="O123" s="582"/>
      <c r="P123" s="581"/>
      <c r="Q123" s="579"/>
      <c r="R123" s="572"/>
      <c r="S123" s="582"/>
      <c r="T123" s="583"/>
      <c r="U123" s="579"/>
      <c r="V123" s="572"/>
      <c r="W123" s="582"/>
      <c r="X123" s="575"/>
      <c r="Y123" s="575"/>
      <c r="Z123" s="575"/>
      <c r="AA123" s="567" t="str">
        <f t="shared" si="6"/>
        <v>No hay ejecución</v>
      </c>
      <c r="AB123" s="568" t="str">
        <f t="shared" si="7"/>
        <v>NA</v>
      </c>
      <c r="AC123" s="575"/>
      <c r="AD123" s="575"/>
      <c r="AE123" s="575"/>
      <c r="AF123" s="576"/>
      <c r="AG123" s="576"/>
      <c r="AH123" s="575"/>
      <c r="AI123" s="575"/>
      <c r="AJ123" s="575"/>
      <c r="AK123" s="576"/>
      <c r="AL123" s="576"/>
      <c r="AM123" s="575"/>
      <c r="AN123" s="575"/>
      <c r="AO123" s="575"/>
      <c r="AP123" s="575"/>
      <c r="AQ123" s="575"/>
    </row>
    <row r="124" spans="1:43" ht="35.25" customHeight="1" thickTop="1" thickBot="1">
      <c r="A124" s="563">
        <v>13.9</v>
      </c>
      <c r="B124" s="564"/>
      <c r="C124" s="564"/>
      <c r="D124" s="564"/>
      <c r="E124" s="564"/>
      <c r="F124" s="577" t="s">
        <v>1304</v>
      </c>
      <c r="G124" s="578"/>
      <c r="H124" s="578"/>
      <c r="I124" s="567" t="str">
        <f t="shared" si="4"/>
        <v>No hay ejecución</v>
      </c>
      <c r="J124" s="568" t="str">
        <f t="shared" si="5"/>
        <v>NA</v>
      </c>
      <c r="K124" s="578"/>
      <c r="L124" s="581"/>
      <c r="M124" s="579"/>
      <c r="N124" s="572"/>
      <c r="O124" s="582"/>
      <c r="P124" s="581"/>
      <c r="Q124" s="579"/>
      <c r="R124" s="572"/>
      <c r="S124" s="582"/>
      <c r="T124" s="583"/>
      <c r="U124" s="579"/>
      <c r="V124" s="572"/>
      <c r="W124" s="582"/>
      <c r="X124" s="575"/>
      <c r="Y124" s="575"/>
      <c r="Z124" s="575"/>
      <c r="AA124" s="567" t="str">
        <f t="shared" si="6"/>
        <v>No hay ejecución</v>
      </c>
      <c r="AB124" s="568" t="str">
        <f t="shared" si="7"/>
        <v>NA</v>
      </c>
      <c r="AC124" s="575"/>
      <c r="AD124" s="575"/>
      <c r="AE124" s="575"/>
      <c r="AF124" s="576"/>
      <c r="AG124" s="576"/>
      <c r="AH124" s="575"/>
      <c r="AI124" s="575"/>
      <c r="AJ124" s="575"/>
      <c r="AK124" s="576"/>
      <c r="AL124" s="576"/>
      <c r="AM124" s="575"/>
      <c r="AN124" s="575"/>
      <c r="AO124" s="575"/>
      <c r="AP124" s="575"/>
      <c r="AQ124" s="575"/>
    </row>
    <row r="125" spans="1:43" ht="35.25" customHeight="1" thickTop="1" thickBot="1">
      <c r="A125" s="563">
        <v>13.9</v>
      </c>
      <c r="B125" s="564"/>
      <c r="C125" s="564"/>
      <c r="D125" s="564"/>
      <c r="E125" s="564"/>
      <c r="F125" s="577" t="s">
        <v>1304</v>
      </c>
      <c r="G125" s="578"/>
      <c r="H125" s="578"/>
      <c r="I125" s="567" t="str">
        <f t="shared" si="4"/>
        <v>No hay ejecución</v>
      </c>
      <c r="J125" s="568" t="str">
        <f t="shared" si="5"/>
        <v>NA</v>
      </c>
      <c r="K125" s="578"/>
      <c r="L125" s="581"/>
      <c r="M125" s="579"/>
      <c r="N125" s="572"/>
      <c r="O125" s="582"/>
      <c r="P125" s="581"/>
      <c r="Q125" s="579"/>
      <c r="R125" s="572"/>
      <c r="S125" s="582"/>
      <c r="T125" s="583"/>
      <c r="U125" s="579"/>
      <c r="V125" s="572"/>
      <c r="W125" s="582"/>
      <c r="X125" s="575"/>
      <c r="Y125" s="575"/>
      <c r="Z125" s="575"/>
      <c r="AA125" s="567" t="str">
        <f t="shared" si="6"/>
        <v>No hay ejecución</v>
      </c>
      <c r="AB125" s="568" t="str">
        <f t="shared" si="7"/>
        <v>NA</v>
      </c>
      <c r="AC125" s="575"/>
      <c r="AD125" s="575"/>
      <c r="AE125" s="575"/>
      <c r="AF125" s="576"/>
      <c r="AG125" s="576"/>
      <c r="AH125" s="575"/>
      <c r="AI125" s="575"/>
      <c r="AJ125" s="575"/>
      <c r="AK125" s="576"/>
      <c r="AL125" s="576"/>
      <c r="AM125" s="575"/>
      <c r="AN125" s="575"/>
      <c r="AO125" s="575"/>
      <c r="AP125" s="575"/>
      <c r="AQ125" s="575"/>
    </row>
    <row r="126" spans="1:43" ht="35.25" customHeight="1" thickTop="1" thickBot="1">
      <c r="A126" s="593">
        <v>13.1</v>
      </c>
      <c r="B126" s="564"/>
      <c r="C126" s="564"/>
      <c r="D126" s="564"/>
      <c r="E126" s="564"/>
      <c r="F126" s="577" t="s">
        <v>1305</v>
      </c>
      <c r="G126" s="592"/>
      <c r="H126" s="592"/>
      <c r="I126" s="567" t="str">
        <f t="shared" si="4"/>
        <v>No hay ejecución</v>
      </c>
      <c r="J126" s="568" t="str">
        <f t="shared" si="5"/>
        <v>NA</v>
      </c>
      <c r="K126" s="592"/>
      <c r="L126" s="581"/>
      <c r="M126" s="579"/>
      <c r="N126" s="572"/>
      <c r="O126" s="582"/>
      <c r="P126" s="581"/>
      <c r="Q126" s="579"/>
      <c r="R126" s="572"/>
      <c r="S126" s="582"/>
      <c r="T126" s="583"/>
      <c r="U126" s="579"/>
      <c r="V126" s="572"/>
      <c r="W126" s="582"/>
      <c r="X126" s="575"/>
      <c r="Y126" s="575"/>
      <c r="Z126" s="575"/>
      <c r="AA126" s="567" t="str">
        <f t="shared" si="6"/>
        <v>No hay ejecución</v>
      </c>
      <c r="AB126" s="568" t="str">
        <f t="shared" si="7"/>
        <v>NA</v>
      </c>
      <c r="AC126" s="575"/>
      <c r="AD126" s="575"/>
      <c r="AE126" s="575"/>
      <c r="AF126" s="576"/>
      <c r="AG126" s="576"/>
      <c r="AH126" s="575"/>
      <c r="AI126" s="575"/>
      <c r="AJ126" s="575"/>
      <c r="AK126" s="576"/>
      <c r="AL126" s="576"/>
      <c r="AM126" s="575"/>
      <c r="AN126" s="575"/>
      <c r="AO126" s="575"/>
      <c r="AP126" s="575"/>
      <c r="AQ126" s="575"/>
    </row>
    <row r="127" spans="1:43" ht="35.25" customHeight="1" thickTop="1" thickBot="1">
      <c r="A127" s="593">
        <v>13.1</v>
      </c>
      <c r="B127" s="564"/>
      <c r="C127" s="564"/>
      <c r="D127" s="564"/>
      <c r="E127" s="564"/>
      <c r="F127" s="577" t="s">
        <v>1305</v>
      </c>
      <c r="G127" s="578"/>
      <c r="H127" s="578"/>
      <c r="I127" s="567" t="str">
        <f t="shared" si="4"/>
        <v>No hay ejecución</v>
      </c>
      <c r="J127" s="568" t="str">
        <f t="shared" si="5"/>
        <v>NA</v>
      </c>
      <c r="K127" s="578"/>
      <c r="L127" s="581"/>
      <c r="M127" s="579"/>
      <c r="N127" s="572"/>
      <c r="O127" s="582"/>
      <c r="P127" s="581"/>
      <c r="Q127" s="579"/>
      <c r="R127" s="572"/>
      <c r="S127" s="582"/>
      <c r="T127" s="583"/>
      <c r="U127" s="579"/>
      <c r="V127" s="572"/>
      <c r="W127" s="582"/>
      <c r="X127" s="575"/>
      <c r="Y127" s="575"/>
      <c r="Z127" s="575"/>
      <c r="AA127" s="567" t="str">
        <f t="shared" si="6"/>
        <v>No hay ejecución</v>
      </c>
      <c r="AB127" s="568" t="str">
        <f t="shared" si="7"/>
        <v>NA</v>
      </c>
      <c r="AC127" s="575"/>
      <c r="AD127" s="575"/>
      <c r="AE127" s="575"/>
      <c r="AF127" s="576"/>
      <c r="AG127" s="576"/>
      <c r="AH127" s="575"/>
      <c r="AI127" s="575"/>
      <c r="AJ127" s="575"/>
      <c r="AK127" s="576"/>
      <c r="AL127" s="576"/>
      <c r="AM127" s="575"/>
      <c r="AN127" s="575"/>
      <c r="AO127" s="575"/>
      <c r="AP127" s="575"/>
      <c r="AQ127" s="575"/>
    </row>
    <row r="128" spans="1:43" ht="35.25" customHeight="1" thickTop="1" thickBot="1">
      <c r="A128" s="563">
        <v>14</v>
      </c>
      <c r="B128" s="564">
        <v>0</v>
      </c>
      <c r="C128" s="564">
        <v>0</v>
      </c>
      <c r="D128" s="564">
        <v>0</v>
      </c>
      <c r="E128" s="564">
        <v>0</v>
      </c>
      <c r="F128" s="584" t="s">
        <v>1306</v>
      </c>
      <c r="G128" s="586"/>
      <c r="H128" s="586"/>
      <c r="I128" s="567" t="str">
        <f t="shared" si="4"/>
        <v>No hay ejecución</v>
      </c>
      <c r="J128" s="568" t="str">
        <f t="shared" si="5"/>
        <v>NA</v>
      </c>
      <c r="K128" s="586"/>
      <c r="L128" s="581"/>
      <c r="M128" s="579"/>
      <c r="N128" s="572"/>
      <c r="O128" s="582"/>
      <c r="P128" s="581"/>
      <c r="Q128" s="579"/>
      <c r="R128" s="572"/>
      <c r="S128" s="582"/>
      <c r="T128" s="583"/>
      <c r="U128" s="579"/>
      <c r="V128" s="572"/>
      <c r="W128" s="582"/>
      <c r="X128" s="575"/>
      <c r="Y128" s="575"/>
      <c r="Z128" s="575"/>
      <c r="AA128" s="567" t="str">
        <f t="shared" si="6"/>
        <v>No hay ejecución</v>
      </c>
      <c r="AB128" s="568" t="str">
        <f t="shared" si="7"/>
        <v>NA</v>
      </c>
      <c r="AC128" s="575"/>
      <c r="AD128" s="575"/>
      <c r="AE128" s="575"/>
      <c r="AF128" s="576"/>
      <c r="AG128" s="576"/>
      <c r="AH128" s="575"/>
      <c r="AI128" s="575"/>
      <c r="AJ128" s="575"/>
      <c r="AK128" s="576"/>
      <c r="AL128" s="576"/>
      <c r="AM128" s="575"/>
      <c r="AN128" s="575"/>
      <c r="AO128" s="575"/>
      <c r="AP128" s="575"/>
      <c r="AQ128" s="575"/>
    </row>
    <row r="129" spans="1:43" ht="35.25" customHeight="1" thickTop="1" thickBot="1">
      <c r="A129" s="563">
        <v>14.1</v>
      </c>
      <c r="B129" s="564"/>
      <c r="C129" s="564"/>
      <c r="D129" s="564"/>
      <c r="E129" s="564"/>
      <c r="F129" s="587" t="s">
        <v>1307</v>
      </c>
      <c r="G129" s="588"/>
      <c r="H129" s="588"/>
      <c r="I129" s="567" t="str">
        <f t="shared" si="4"/>
        <v>No hay ejecución</v>
      </c>
      <c r="J129" s="568" t="str">
        <f t="shared" si="5"/>
        <v>NA</v>
      </c>
      <c r="K129" s="588"/>
      <c r="L129" s="581"/>
      <c r="M129" s="579"/>
      <c r="N129" s="572"/>
      <c r="O129" s="582"/>
      <c r="P129" s="581"/>
      <c r="Q129" s="579"/>
      <c r="R129" s="572"/>
      <c r="S129" s="582"/>
      <c r="T129" s="583"/>
      <c r="U129" s="579"/>
      <c r="V129" s="572"/>
      <c r="W129" s="582"/>
      <c r="X129" s="575"/>
      <c r="Y129" s="575"/>
      <c r="Z129" s="575"/>
      <c r="AA129" s="567" t="str">
        <f t="shared" si="6"/>
        <v>No hay ejecución</v>
      </c>
      <c r="AB129" s="568" t="str">
        <f t="shared" si="7"/>
        <v>NA</v>
      </c>
      <c r="AC129" s="575"/>
      <c r="AD129" s="575"/>
      <c r="AE129" s="575"/>
      <c r="AF129" s="576"/>
      <c r="AG129" s="576"/>
      <c r="AH129" s="575"/>
      <c r="AI129" s="575"/>
      <c r="AJ129" s="575"/>
      <c r="AK129" s="576"/>
      <c r="AL129" s="576"/>
      <c r="AM129" s="575"/>
      <c r="AN129" s="575"/>
      <c r="AO129" s="575"/>
      <c r="AP129" s="575"/>
      <c r="AQ129" s="575"/>
    </row>
    <row r="130" spans="1:43" ht="35.25" customHeight="1" thickTop="1" thickBot="1">
      <c r="A130" s="563">
        <v>14.1</v>
      </c>
      <c r="B130" s="564"/>
      <c r="C130" s="564"/>
      <c r="D130" s="564"/>
      <c r="E130" s="564"/>
      <c r="F130" s="587" t="s">
        <v>1307</v>
      </c>
      <c r="G130" s="588"/>
      <c r="H130" s="588"/>
      <c r="I130" s="567" t="str">
        <f t="shared" si="4"/>
        <v>No hay ejecución</v>
      </c>
      <c r="J130" s="568" t="str">
        <f t="shared" si="5"/>
        <v>NA</v>
      </c>
      <c r="K130" s="588"/>
      <c r="L130" s="581"/>
      <c r="M130" s="579"/>
      <c r="N130" s="572"/>
      <c r="O130" s="582"/>
      <c r="P130" s="581"/>
      <c r="Q130" s="579"/>
      <c r="R130" s="572"/>
      <c r="S130" s="582"/>
      <c r="T130" s="583"/>
      <c r="U130" s="579"/>
      <c r="V130" s="572"/>
      <c r="W130" s="582"/>
      <c r="X130" s="575"/>
      <c r="Y130" s="575"/>
      <c r="Z130" s="575"/>
      <c r="AA130" s="567" t="str">
        <f t="shared" si="6"/>
        <v>No hay ejecución</v>
      </c>
      <c r="AB130" s="568" t="str">
        <f t="shared" si="7"/>
        <v>NA</v>
      </c>
      <c r="AC130" s="575"/>
      <c r="AD130" s="575"/>
      <c r="AE130" s="575"/>
      <c r="AF130" s="576"/>
      <c r="AG130" s="576"/>
      <c r="AH130" s="575"/>
      <c r="AI130" s="575"/>
      <c r="AJ130" s="575"/>
      <c r="AK130" s="576"/>
      <c r="AL130" s="576"/>
      <c r="AM130" s="575"/>
      <c r="AN130" s="575"/>
      <c r="AO130" s="575"/>
      <c r="AP130" s="575"/>
      <c r="AQ130" s="575"/>
    </row>
    <row r="131" spans="1:43" ht="35.25" customHeight="1" thickTop="1" thickBot="1">
      <c r="A131" s="563">
        <v>14.2</v>
      </c>
      <c r="B131" s="564"/>
      <c r="C131" s="564"/>
      <c r="D131" s="564"/>
      <c r="E131" s="564"/>
      <c r="F131" s="577" t="s">
        <v>1308</v>
      </c>
      <c r="G131" s="578"/>
      <c r="H131" s="578"/>
      <c r="I131" s="567" t="str">
        <f t="shared" si="4"/>
        <v>No hay ejecución</v>
      </c>
      <c r="J131" s="568" t="str">
        <f t="shared" si="5"/>
        <v>NA</v>
      </c>
      <c r="K131" s="578"/>
      <c r="L131" s="581"/>
      <c r="M131" s="579"/>
      <c r="N131" s="572"/>
      <c r="O131" s="582"/>
      <c r="P131" s="581"/>
      <c r="Q131" s="579"/>
      <c r="R131" s="572"/>
      <c r="S131" s="582"/>
      <c r="T131" s="583"/>
      <c r="U131" s="579"/>
      <c r="V131" s="572"/>
      <c r="W131" s="582"/>
      <c r="X131" s="575"/>
      <c r="Y131" s="575"/>
      <c r="Z131" s="575"/>
      <c r="AA131" s="567" t="str">
        <f t="shared" si="6"/>
        <v>No hay ejecución</v>
      </c>
      <c r="AB131" s="568" t="str">
        <f t="shared" si="7"/>
        <v>NA</v>
      </c>
      <c r="AC131" s="575"/>
      <c r="AD131" s="575"/>
      <c r="AE131" s="575"/>
      <c r="AF131" s="576"/>
      <c r="AG131" s="576"/>
      <c r="AH131" s="575"/>
      <c r="AI131" s="575"/>
      <c r="AJ131" s="575"/>
      <c r="AK131" s="576"/>
      <c r="AL131" s="576"/>
      <c r="AM131" s="575"/>
      <c r="AN131" s="575"/>
      <c r="AO131" s="575"/>
      <c r="AP131" s="575"/>
      <c r="AQ131" s="575"/>
    </row>
    <row r="132" spans="1:43" ht="35.25" customHeight="1" thickTop="1" thickBot="1">
      <c r="A132" s="563">
        <v>15</v>
      </c>
      <c r="B132" s="564"/>
      <c r="C132" s="564"/>
      <c r="D132" s="564"/>
      <c r="E132" s="564"/>
      <c r="F132" s="584" t="s">
        <v>1309</v>
      </c>
      <c r="G132" s="586"/>
      <c r="H132" s="586"/>
      <c r="I132" s="567" t="str">
        <f t="shared" si="4"/>
        <v>No hay ejecución</v>
      </c>
      <c r="J132" s="568" t="str">
        <f t="shared" si="5"/>
        <v>NA</v>
      </c>
      <c r="K132" s="586"/>
      <c r="L132" s="581"/>
      <c r="M132" s="579"/>
      <c r="N132" s="572"/>
      <c r="O132" s="582"/>
      <c r="P132" s="581"/>
      <c r="Q132" s="579"/>
      <c r="R132" s="572"/>
      <c r="S132" s="582"/>
      <c r="T132" s="583"/>
      <c r="U132" s="579"/>
      <c r="V132" s="572"/>
      <c r="W132" s="582"/>
      <c r="X132" s="575"/>
      <c r="Y132" s="575"/>
      <c r="Z132" s="575"/>
      <c r="AA132" s="567" t="str">
        <f t="shared" si="6"/>
        <v>No hay ejecución</v>
      </c>
      <c r="AB132" s="568" t="str">
        <f t="shared" si="7"/>
        <v>NA</v>
      </c>
      <c r="AC132" s="575"/>
      <c r="AD132" s="575"/>
      <c r="AE132" s="575"/>
      <c r="AF132" s="576"/>
      <c r="AG132" s="576"/>
      <c r="AH132" s="575"/>
      <c r="AI132" s="575"/>
      <c r="AJ132" s="575"/>
      <c r="AK132" s="576"/>
      <c r="AL132" s="576"/>
      <c r="AM132" s="575"/>
      <c r="AN132" s="575"/>
      <c r="AO132" s="575"/>
      <c r="AP132" s="575"/>
      <c r="AQ132" s="575"/>
    </row>
    <row r="133" spans="1:43" ht="35.25" customHeight="1" thickTop="1" thickBot="1">
      <c r="A133" s="563">
        <v>15.1</v>
      </c>
      <c r="B133" s="564"/>
      <c r="C133" s="564"/>
      <c r="D133" s="564"/>
      <c r="E133" s="564"/>
      <c r="F133" s="587" t="s">
        <v>1310</v>
      </c>
      <c r="G133" s="588"/>
      <c r="H133" s="588"/>
      <c r="I133" s="567" t="str">
        <f t="shared" si="4"/>
        <v>No hay ejecución</v>
      </c>
      <c r="J133" s="568" t="str">
        <f t="shared" si="5"/>
        <v>NA</v>
      </c>
      <c r="K133" s="588"/>
      <c r="L133" s="581"/>
      <c r="M133" s="579"/>
      <c r="N133" s="572"/>
      <c r="O133" s="582"/>
      <c r="P133" s="581"/>
      <c r="Q133" s="579"/>
      <c r="R133" s="572"/>
      <c r="S133" s="582"/>
      <c r="T133" s="583"/>
      <c r="U133" s="579"/>
      <c r="V133" s="572"/>
      <c r="W133" s="582"/>
      <c r="X133" s="575"/>
      <c r="Y133" s="575"/>
      <c r="Z133" s="575"/>
      <c r="AA133" s="567" t="str">
        <f t="shared" si="6"/>
        <v>No hay ejecución</v>
      </c>
      <c r="AB133" s="568" t="str">
        <f t="shared" si="7"/>
        <v>NA</v>
      </c>
      <c r="AC133" s="575"/>
      <c r="AD133" s="575"/>
      <c r="AE133" s="575"/>
      <c r="AF133" s="576"/>
      <c r="AG133" s="576"/>
      <c r="AH133" s="575"/>
      <c r="AI133" s="575"/>
      <c r="AJ133" s="575"/>
      <c r="AK133" s="576"/>
      <c r="AL133" s="576"/>
      <c r="AM133" s="575"/>
      <c r="AN133" s="575"/>
      <c r="AO133" s="575"/>
      <c r="AP133" s="575"/>
      <c r="AQ133" s="575"/>
    </row>
    <row r="134" spans="1:43" ht="35.25" customHeight="1" thickTop="1" thickBot="1">
      <c r="A134" s="563">
        <v>15.1</v>
      </c>
      <c r="B134" s="564"/>
      <c r="C134" s="564"/>
      <c r="D134" s="564"/>
      <c r="E134" s="564"/>
      <c r="F134" s="587" t="s">
        <v>1310</v>
      </c>
      <c r="G134" s="588"/>
      <c r="H134" s="588"/>
      <c r="I134" s="567" t="str">
        <f t="shared" si="4"/>
        <v>No hay ejecución</v>
      </c>
      <c r="J134" s="568" t="str">
        <f t="shared" si="5"/>
        <v>NA</v>
      </c>
      <c r="K134" s="588"/>
      <c r="L134" s="581"/>
      <c r="M134" s="579"/>
      <c r="N134" s="572"/>
      <c r="O134" s="582"/>
      <c r="P134" s="581"/>
      <c r="Q134" s="579"/>
      <c r="R134" s="572"/>
      <c r="S134" s="582"/>
      <c r="T134" s="583"/>
      <c r="U134" s="579"/>
      <c r="V134" s="572"/>
      <c r="W134" s="582"/>
      <c r="X134" s="575"/>
      <c r="Y134" s="575"/>
      <c r="Z134" s="575"/>
      <c r="AA134" s="567" t="str">
        <f t="shared" si="6"/>
        <v>No hay ejecución</v>
      </c>
      <c r="AB134" s="568" t="str">
        <f t="shared" si="7"/>
        <v>NA</v>
      </c>
      <c r="AC134" s="575"/>
      <c r="AD134" s="575"/>
      <c r="AE134" s="575"/>
      <c r="AF134" s="576"/>
      <c r="AG134" s="576"/>
      <c r="AH134" s="575"/>
      <c r="AI134" s="575"/>
      <c r="AJ134" s="575"/>
      <c r="AK134" s="576"/>
      <c r="AL134" s="576"/>
      <c r="AM134" s="575"/>
      <c r="AN134" s="575"/>
      <c r="AO134" s="575"/>
      <c r="AP134" s="575"/>
      <c r="AQ134" s="575"/>
    </row>
    <row r="135" spans="1:43" ht="35.25" customHeight="1" thickTop="1" thickBot="1">
      <c r="A135" s="563">
        <v>15.1</v>
      </c>
      <c r="B135" s="564"/>
      <c r="C135" s="564"/>
      <c r="D135" s="564"/>
      <c r="E135" s="564"/>
      <c r="F135" s="587" t="s">
        <v>1310</v>
      </c>
      <c r="G135" s="588"/>
      <c r="H135" s="588"/>
      <c r="I135" s="567" t="str">
        <f t="shared" si="4"/>
        <v>No hay ejecución</v>
      </c>
      <c r="J135" s="568" t="str">
        <f t="shared" si="5"/>
        <v>NA</v>
      </c>
      <c r="K135" s="588"/>
      <c r="L135" s="581"/>
      <c r="M135" s="579"/>
      <c r="N135" s="572"/>
      <c r="O135" s="582"/>
      <c r="P135" s="581"/>
      <c r="Q135" s="579"/>
      <c r="R135" s="572"/>
      <c r="S135" s="582"/>
      <c r="T135" s="583"/>
      <c r="U135" s="579"/>
      <c r="V135" s="572"/>
      <c r="W135" s="582"/>
      <c r="X135" s="575"/>
      <c r="Y135" s="575"/>
      <c r="Z135" s="575"/>
      <c r="AA135" s="567" t="str">
        <f t="shared" si="6"/>
        <v>No hay ejecución</v>
      </c>
      <c r="AB135" s="568" t="str">
        <f t="shared" si="7"/>
        <v>NA</v>
      </c>
      <c r="AC135" s="575"/>
      <c r="AD135" s="575"/>
      <c r="AE135" s="575"/>
      <c r="AF135" s="576"/>
      <c r="AG135" s="576"/>
      <c r="AH135" s="575"/>
      <c r="AI135" s="575"/>
      <c r="AJ135" s="575"/>
      <c r="AK135" s="576"/>
      <c r="AL135" s="576"/>
      <c r="AM135" s="575"/>
      <c r="AN135" s="575"/>
      <c r="AO135" s="575"/>
      <c r="AP135" s="575"/>
      <c r="AQ135" s="575"/>
    </row>
    <row r="136" spans="1:43" ht="35.25" customHeight="1" thickTop="1" thickBot="1">
      <c r="A136" s="563">
        <v>15.1</v>
      </c>
      <c r="B136" s="564"/>
      <c r="C136" s="564"/>
      <c r="D136" s="564"/>
      <c r="E136" s="564"/>
      <c r="F136" s="587" t="s">
        <v>1310</v>
      </c>
      <c r="G136" s="588"/>
      <c r="H136" s="588"/>
      <c r="I136" s="567" t="str">
        <f t="shared" si="4"/>
        <v>No hay ejecución</v>
      </c>
      <c r="J136" s="568" t="str">
        <f t="shared" si="5"/>
        <v>NA</v>
      </c>
      <c r="K136" s="588"/>
      <c r="L136" s="581"/>
      <c r="M136" s="579"/>
      <c r="N136" s="572"/>
      <c r="O136" s="582"/>
      <c r="P136" s="581"/>
      <c r="Q136" s="579"/>
      <c r="R136" s="572"/>
      <c r="S136" s="582"/>
      <c r="T136" s="583"/>
      <c r="U136" s="579"/>
      <c r="V136" s="572"/>
      <c r="W136" s="582"/>
      <c r="X136" s="575"/>
      <c r="Y136" s="575"/>
      <c r="Z136" s="575"/>
      <c r="AA136" s="567" t="str">
        <f t="shared" si="6"/>
        <v>No hay ejecución</v>
      </c>
      <c r="AB136" s="568" t="str">
        <f t="shared" si="7"/>
        <v>NA</v>
      </c>
      <c r="AC136" s="575"/>
      <c r="AD136" s="575"/>
      <c r="AE136" s="575"/>
      <c r="AF136" s="576"/>
      <c r="AG136" s="576"/>
      <c r="AH136" s="575"/>
      <c r="AI136" s="575"/>
      <c r="AJ136" s="575"/>
      <c r="AK136" s="576"/>
      <c r="AL136" s="576"/>
      <c r="AM136" s="575"/>
      <c r="AN136" s="575"/>
      <c r="AO136" s="575"/>
      <c r="AP136" s="575"/>
      <c r="AQ136" s="575"/>
    </row>
    <row r="137" spans="1:43" ht="35.25" customHeight="1" thickTop="1" thickBot="1">
      <c r="A137" s="563">
        <v>15.1</v>
      </c>
      <c r="B137" s="564"/>
      <c r="C137" s="564"/>
      <c r="D137" s="564"/>
      <c r="E137" s="564"/>
      <c r="F137" s="587" t="s">
        <v>1310</v>
      </c>
      <c r="G137" s="588"/>
      <c r="H137" s="588"/>
      <c r="I137" s="567" t="str">
        <f t="shared" si="4"/>
        <v>No hay ejecución</v>
      </c>
      <c r="J137" s="568" t="str">
        <f t="shared" si="5"/>
        <v>NA</v>
      </c>
      <c r="K137" s="588"/>
      <c r="L137" s="581"/>
      <c r="M137" s="579"/>
      <c r="N137" s="572"/>
      <c r="O137" s="582"/>
      <c r="P137" s="581"/>
      <c r="Q137" s="579"/>
      <c r="R137" s="572"/>
      <c r="S137" s="582"/>
      <c r="T137" s="583"/>
      <c r="U137" s="579"/>
      <c r="V137" s="572"/>
      <c r="W137" s="582"/>
      <c r="X137" s="575"/>
      <c r="Y137" s="575"/>
      <c r="Z137" s="575"/>
      <c r="AA137" s="567" t="str">
        <f t="shared" si="6"/>
        <v>No hay ejecución</v>
      </c>
      <c r="AB137" s="568" t="str">
        <f t="shared" si="7"/>
        <v>NA</v>
      </c>
      <c r="AC137" s="575"/>
      <c r="AD137" s="575"/>
      <c r="AE137" s="575"/>
      <c r="AF137" s="576"/>
      <c r="AG137" s="576"/>
      <c r="AH137" s="575"/>
      <c r="AI137" s="575"/>
      <c r="AJ137" s="575"/>
      <c r="AK137" s="576"/>
      <c r="AL137" s="576"/>
      <c r="AM137" s="575"/>
      <c r="AN137" s="575"/>
      <c r="AO137" s="575"/>
      <c r="AP137" s="575"/>
      <c r="AQ137" s="575"/>
    </row>
    <row r="138" spans="1:43" ht="35.25" customHeight="1" thickTop="1" thickBot="1">
      <c r="A138" s="563">
        <v>15.1</v>
      </c>
      <c r="B138" s="564"/>
      <c r="C138" s="564"/>
      <c r="D138" s="564"/>
      <c r="E138" s="564"/>
      <c r="F138" s="587" t="s">
        <v>1310</v>
      </c>
      <c r="G138" s="588"/>
      <c r="H138" s="588"/>
      <c r="I138" s="567" t="str">
        <f t="shared" si="4"/>
        <v>No hay ejecución</v>
      </c>
      <c r="J138" s="568" t="str">
        <f t="shared" si="5"/>
        <v>NA</v>
      </c>
      <c r="K138" s="588"/>
      <c r="L138" s="581"/>
      <c r="M138" s="579"/>
      <c r="N138" s="572"/>
      <c r="O138" s="582"/>
      <c r="P138" s="581"/>
      <c r="Q138" s="579"/>
      <c r="R138" s="572"/>
      <c r="S138" s="582"/>
      <c r="T138" s="583"/>
      <c r="U138" s="579"/>
      <c r="V138" s="572"/>
      <c r="W138" s="582"/>
      <c r="X138" s="575"/>
      <c r="Y138" s="575"/>
      <c r="Z138" s="575"/>
      <c r="AA138" s="567" t="str">
        <f t="shared" si="6"/>
        <v>No hay ejecución</v>
      </c>
      <c r="AB138" s="568" t="str">
        <f t="shared" si="7"/>
        <v>NA</v>
      </c>
      <c r="AC138" s="575"/>
      <c r="AD138" s="575"/>
      <c r="AE138" s="575"/>
      <c r="AF138" s="576"/>
      <c r="AG138" s="576"/>
      <c r="AH138" s="575"/>
      <c r="AI138" s="575"/>
      <c r="AJ138" s="575"/>
      <c r="AK138" s="576"/>
      <c r="AL138" s="576"/>
      <c r="AM138" s="575"/>
      <c r="AN138" s="575"/>
      <c r="AO138" s="575"/>
      <c r="AP138" s="575"/>
      <c r="AQ138" s="575"/>
    </row>
    <row r="139" spans="1:43" ht="35.25" customHeight="1" thickTop="1" thickBot="1">
      <c r="A139" s="563">
        <v>15.1</v>
      </c>
      <c r="B139" s="564"/>
      <c r="C139" s="564"/>
      <c r="D139" s="564"/>
      <c r="E139" s="564"/>
      <c r="F139" s="587" t="s">
        <v>1310</v>
      </c>
      <c r="G139" s="588"/>
      <c r="H139" s="588"/>
      <c r="I139" s="567" t="str">
        <f t="shared" si="4"/>
        <v>No hay ejecución</v>
      </c>
      <c r="J139" s="568" t="str">
        <f t="shared" si="5"/>
        <v>NA</v>
      </c>
      <c r="K139" s="588"/>
      <c r="L139" s="581"/>
      <c r="M139" s="579"/>
      <c r="N139" s="572"/>
      <c r="O139" s="582"/>
      <c r="P139" s="581"/>
      <c r="Q139" s="579"/>
      <c r="R139" s="572"/>
      <c r="S139" s="582"/>
      <c r="T139" s="583"/>
      <c r="U139" s="579"/>
      <c r="V139" s="572"/>
      <c r="W139" s="582"/>
      <c r="X139" s="575"/>
      <c r="Y139" s="575"/>
      <c r="Z139" s="575"/>
      <c r="AA139" s="567" t="str">
        <f t="shared" si="6"/>
        <v>No hay ejecución</v>
      </c>
      <c r="AB139" s="568" t="str">
        <f t="shared" si="7"/>
        <v>NA</v>
      </c>
      <c r="AC139" s="575"/>
      <c r="AD139" s="575"/>
      <c r="AE139" s="575"/>
      <c r="AF139" s="576"/>
      <c r="AG139" s="576"/>
      <c r="AH139" s="575"/>
      <c r="AI139" s="575"/>
      <c r="AJ139" s="575"/>
      <c r="AK139" s="576"/>
      <c r="AL139" s="576"/>
      <c r="AM139" s="575"/>
      <c r="AN139" s="575"/>
      <c r="AO139" s="575"/>
      <c r="AP139" s="575"/>
      <c r="AQ139" s="575"/>
    </row>
    <row r="140" spans="1:43" ht="35.25" customHeight="1" thickTop="1" thickBot="1">
      <c r="A140" s="563">
        <v>15.2</v>
      </c>
      <c r="B140" s="564"/>
      <c r="C140" s="564"/>
      <c r="D140" s="564"/>
      <c r="E140" s="564"/>
      <c r="F140" s="587" t="s">
        <v>1311</v>
      </c>
      <c r="G140" s="588"/>
      <c r="H140" s="588"/>
      <c r="I140" s="567" t="str">
        <f t="shared" si="4"/>
        <v>No hay ejecución</v>
      </c>
      <c r="J140" s="568" t="str">
        <f t="shared" si="5"/>
        <v>NA</v>
      </c>
      <c r="K140" s="588"/>
      <c r="L140" s="581"/>
      <c r="M140" s="579"/>
      <c r="N140" s="572"/>
      <c r="O140" s="582"/>
      <c r="P140" s="581"/>
      <c r="Q140" s="579"/>
      <c r="R140" s="572"/>
      <c r="S140" s="582"/>
      <c r="T140" s="583"/>
      <c r="U140" s="579"/>
      <c r="V140" s="572"/>
      <c r="W140" s="582"/>
      <c r="X140" s="575"/>
      <c r="Y140" s="575"/>
      <c r="Z140" s="575"/>
      <c r="AA140" s="567" t="str">
        <f t="shared" si="6"/>
        <v>No hay ejecución</v>
      </c>
      <c r="AB140" s="568" t="str">
        <f t="shared" si="7"/>
        <v>NA</v>
      </c>
      <c r="AC140" s="575"/>
      <c r="AD140" s="575"/>
      <c r="AE140" s="575"/>
      <c r="AF140" s="576"/>
      <c r="AG140" s="576"/>
      <c r="AH140" s="575"/>
      <c r="AI140" s="575"/>
      <c r="AJ140" s="575"/>
      <c r="AK140" s="576"/>
      <c r="AL140" s="576"/>
      <c r="AM140" s="575"/>
      <c r="AN140" s="575"/>
      <c r="AO140" s="575"/>
      <c r="AP140" s="575"/>
      <c r="AQ140" s="575"/>
    </row>
    <row r="141" spans="1:43" ht="35.25" customHeight="1" thickTop="1" thickBot="1">
      <c r="A141" s="563">
        <v>15.2</v>
      </c>
      <c r="B141" s="564"/>
      <c r="C141" s="564"/>
      <c r="D141" s="564"/>
      <c r="E141" s="564"/>
      <c r="F141" s="587" t="s">
        <v>1311</v>
      </c>
      <c r="G141" s="588"/>
      <c r="H141" s="588"/>
      <c r="I141" s="567" t="str">
        <f t="shared" si="4"/>
        <v>No hay ejecución</v>
      </c>
      <c r="J141" s="568" t="str">
        <f t="shared" si="5"/>
        <v>NA</v>
      </c>
      <c r="K141" s="588"/>
      <c r="L141" s="581"/>
      <c r="M141" s="579"/>
      <c r="N141" s="572"/>
      <c r="O141" s="582"/>
      <c r="P141" s="581"/>
      <c r="Q141" s="579"/>
      <c r="R141" s="572"/>
      <c r="S141" s="582"/>
      <c r="T141" s="583"/>
      <c r="U141" s="579"/>
      <c r="V141" s="572"/>
      <c r="W141" s="582"/>
      <c r="X141" s="575"/>
      <c r="Y141" s="575"/>
      <c r="Z141" s="575"/>
      <c r="AA141" s="567" t="str">
        <f t="shared" si="6"/>
        <v>No hay ejecución</v>
      </c>
      <c r="AB141" s="568" t="str">
        <f t="shared" si="7"/>
        <v>NA</v>
      </c>
      <c r="AC141" s="575"/>
      <c r="AD141" s="575"/>
      <c r="AE141" s="575"/>
      <c r="AF141" s="576"/>
      <c r="AG141" s="576"/>
      <c r="AH141" s="575"/>
      <c r="AI141" s="575"/>
      <c r="AJ141" s="575"/>
      <c r="AK141" s="576"/>
      <c r="AL141" s="576"/>
      <c r="AM141" s="575"/>
      <c r="AN141" s="575"/>
      <c r="AO141" s="575"/>
      <c r="AP141" s="575"/>
      <c r="AQ141" s="575"/>
    </row>
    <row r="142" spans="1:43" ht="35.25" customHeight="1" thickTop="1" thickBot="1">
      <c r="A142" s="563">
        <v>15.2</v>
      </c>
      <c r="B142" s="564"/>
      <c r="C142" s="564"/>
      <c r="D142" s="564"/>
      <c r="E142" s="564"/>
      <c r="F142" s="587" t="s">
        <v>1311</v>
      </c>
      <c r="G142" s="588"/>
      <c r="H142" s="588"/>
      <c r="I142" s="567" t="str">
        <f t="shared" ref="I142:I205" si="8">IF(H142="","No hay ejecución",IF(AND(G142=0),"No hay Programación", H142/G142))</f>
        <v>No hay ejecución</v>
      </c>
      <c r="J142" s="568" t="str">
        <f t="shared" ref="J142:J205" si="9">IF(I142="No hay ejecución","NA",IF(I142&gt;=90%,"De acuerdo con lo programado",IF(I142&gt;=51%,"Atraso Leve",IF(I142&lt;=50%,"En riesgo cumplimiento"))))</f>
        <v>NA</v>
      </c>
      <c r="K142" s="588"/>
      <c r="L142" s="581"/>
      <c r="M142" s="579"/>
      <c r="N142" s="572"/>
      <c r="O142" s="582"/>
      <c r="P142" s="581"/>
      <c r="Q142" s="579"/>
      <c r="R142" s="572"/>
      <c r="S142" s="582"/>
      <c r="T142" s="583"/>
      <c r="U142" s="579"/>
      <c r="V142" s="572"/>
      <c r="W142" s="582"/>
      <c r="X142" s="575"/>
      <c r="Y142" s="575"/>
      <c r="Z142" s="575"/>
      <c r="AA142" s="567" t="str">
        <f t="shared" ref="AA142:AA205" si="10">IF(Z142="","No hay ejecución",IF(AND(Y142=0),"No hay Programación", Z142/Y142))</f>
        <v>No hay ejecución</v>
      </c>
      <c r="AB142" s="568" t="str">
        <f t="shared" ref="AB142:AB205" si="11">IF(AA142="No hay ejecución","NA",IF(AA142&gt;=90%,"De acuerdo con lo programado",IF(AA142&gt;=51%,"Atraso Leve",IF(AA142&lt;=50%,"En riesgo cumplimiento"))))</f>
        <v>NA</v>
      </c>
      <c r="AC142" s="575"/>
      <c r="AD142" s="575"/>
      <c r="AE142" s="575"/>
      <c r="AF142" s="576"/>
      <c r="AG142" s="576"/>
      <c r="AH142" s="575"/>
      <c r="AI142" s="575"/>
      <c r="AJ142" s="575"/>
      <c r="AK142" s="576"/>
      <c r="AL142" s="576"/>
      <c r="AM142" s="575"/>
      <c r="AN142" s="575"/>
      <c r="AO142" s="575"/>
      <c r="AP142" s="575"/>
      <c r="AQ142" s="575"/>
    </row>
    <row r="143" spans="1:43" ht="35.25" customHeight="1" thickTop="1" thickBot="1">
      <c r="A143" s="563">
        <v>15.2</v>
      </c>
      <c r="B143" s="564"/>
      <c r="C143" s="564"/>
      <c r="D143" s="564"/>
      <c r="E143" s="564"/>
      <c r="F143" s="587" t="s">
        <v>1311</v>
      </c>
      <c r="G143" s="588"/>
      <c r="H143" s="588"/>
      <c r="I143" s="567" t="str">
        <f t="shared" si="8"/>
        <v>No hay ejecución</v>
      </c>
      <c r="J143" s="568" t="str">
        <f t="shared" si="9"/>
        <v>NA</v>
      </c>
      <c r="K143" s="588"/>
      <c r="L143" s="581"/>
      <c r="M143" s="579"/>
      <c r="N143" s="572"/>
      <c r="O143" s="582"/>
      <c r="P143" s="581"/>
      <c r="Q143" s="579"/>
      <c r="R143" s="572"/>
      <c r="S143" s="582"/>
      <c r="T143" s="583"/>
      <c r="U143" s="579"/>
      <c r="V143" s="572"/>
      <c r="W143" s="582"/>
      <c r="X143" s="575"/>
      <c r="Y143" s="575"/>
      <c r="Z143" s="575"/>
      <c r="AA143" s="567" t="str">
        <f t="shared" si="10"/>
        <v>No hay ejecución</v>
      </c>
      <c r="AB143" s="568" t="str">
        <f t="shared" si="11"/>
        <v>NA</v>
      </c>
      <c r="AC143" s="575"/>
      <c r="AD143" s="575"/>
      <c r="AE143" s="575"/>
      <c r="AF143" s="576"/>
      <c r="AG143" s="576"/>
      <c r="AH143" s="575"/>
      <c r="AI143" s="575"/>
      <c r="AJ143" s="575"/>
      <c r="AK143" s="576"/>
      <c r="AL143" s="576"/>
      <c r="AM143" s="575"/>
      <c r="AN143" s="575"/>
      <c r="AO143" s="575"/>
      <c r="AP143" s="575"/>
      <c r="AQ143" s="575"/>
    </row>
    <row r="144" spans="1:43" ht="35.25" customHeight="1" thickTop="1" thickBot="1">
      <c r="A144" s="563">
        <v>15.2</v>
      </c>
      <c r="B144" s="564"/>
      <c r="C144" s="564"/>
      <c r="D144" s="564"/>
      <c r="E144" s="564"/>
      <c r="F144" s="587" t="s">
        <v>1311</v>
      </c>
      <c r="G144" s="588"/>
      <c r="H144" s="588"/>
      <c r="I144" s="567" t="str">
        <f t="shared" si="8"/>
        <v>No hay ejecución</v>
      </c>
      <c r="J144" s="568" t="str">
        <f t="shared" si="9"/>
        <v>NA</v>
      </c>
      <c r="K144" s="588"/>
      <c r="L144" s="581"/>
      <c r="M144" s="579"/>
      <c r="N144" s="572"/>
      <c r="O144" s="582"/>
      <c r="P144" s="581"/>
      <c r="Q144" s="579"/>
      <c r="R144" s="572"/>
      <c r="S144" s="582"/>
      <c r="T144" s="583"/>
      <c r="U144" s="579"/>
      <c r="V144" s="572"/>
      <c r="W144" s="582"/>
      <c r="X144" s="575"/>
      <c r="Y144" s="575"/>
      <c r="Z144" s="575"/>
      <c r="AA144" s="567" t="str">
        <f t="shared" si="10"/>
        <v>No hay ejecución</v>
      </c>
      <c r="AB144" s="568" t="str">
        <f t="shared" si="11"/>
        <v>NA</v>
      </c>
      <c r="AC144" s="575"/>
      <c r="AD144" s="575"/>
      <c r="AE144" s="575"/>
      <c r="AF144" s="576"/>
      <c r="AG144" s="576"/>
      <c r="AH144" s="575"/>
      <c r="AI144" s="575"/>
      <c r="AJ144" s="575"/>
      <c r="AK144" s="576"/>
      <c r="AL144" s="576"/>
      <c r="AM144" s="575"/>
      <c r="AN144" s="575"/>
      <c r="AO144" s="575"/>
      <c r="AP144" s="575"/>
      <c r="AQ144" s="575"/>
    </row>
    <row r="145" spans="1:43" ht="35.25" customHeight="1" thickTop="1" thickBot="1">
      <c r="A145" s="563">
        <v>15.2</v>
      </c>
      <c r="B145" s="564"/>
      <c r="C145" s="564"/>
      <c r="D145" s="564"/>
      <c r="E145" s="564"/>
      <c r="F145" s="587" t="s">
        <v>1311</v>
      </c>
      <c r="G145" s="588"/>
      <c r="H145" s="588"/>
      <c r="I145" s="567" t="str">
        <f t="shared" si="8"/>
        <v>No hay ejecución</v>
      </c>
      <c r="J145" s="568" t="str">
        <f t="shared" si="9"/>
        <v>NA</v>
      </c>
      <c r="K145" s="588"/>
      <c r="L145" s="581"/>
      <c r="M145" s="579"/>
      <c r="N145" s="572"/>
      <c r="O145" s="582"/>
      <c r="P145" s="581"/>
      <c r="Q145" s="579"/>
      <c r="R145" s="572"/>
      <c r="S145" s="582"/>
      <c r="T145" s="583"/>
      <c r="U145" s="579"/>
      <c r="V145" s="572"/>
      <c r="W145" s="582"/>
      <c r="X145" s="575"/>
      <c r="Y145" s="575"/>
      <c r="Z145" s="575"/>
      <c r="AA145" s="567" t="str">
        <f t="shared" si="10"/>
        <v>No hay ejecución</v>
      </c>
      <c r="AB145" s="568" t="str">
        <f t="shared" si="11"/>
        <v>NA</v>
      </c>
      <c r="AC145" s="575"/>
      <c r="AD145" s="575"/>
      <c r="AE145" s="575"/>
      <c r="AF145" s="576"/>
      <c r="AG145" s="576"/>
      <c r="AH145" s="575"/>
      <c r="AI145" s="575"/>
      <c r="AJ145" s="575"/>
      <c r="AK145" s="576"/>
      <c r="AL145" s="576"/>
      <c r="AM145" s="575"/>
      <c r="AN145" s="575"/>
      <c r="AO145" s="575"/>
      <c r="AP145" s="575"/>
      <c r="AQ145" s="575"/>
    </row>
    <row r="146" spans="1:43" ht="35.25" customHeight="1" thickTop="1" thickBot="1">
      <c r="A146" s="563">
        <v>15.2</v>
      </c>
      <c r="B146" s="564"/>
      <c r="C146" s="564"/>
      <c r="D146" s="564"/>
      <c r="E146" s="564"/>
      <c r="F146" s="587" t="s">
        <v>1311</v>
      </c>
      <c r="G146" s="588"/>
      <c r="H146" s="588"/>
      <c r="I146" s="567" t="str">
        <f t="shared" si="8"/>
        <v>No hay ejecución</v>
      </c>
      <c r="J146" s="568" t="str">
        <f t="shared" si="9"/>
        <v>NA</v>
      </c>
      <c r="K146" s="588"/>
      <c r="L146" s="581"/>
      <c r="M146" s="579"/>
      <c r="N146" s="572"/>
      <c r="O146" s="582"/>
      <c r="P146" s="581"/>
      <c r="Q146" s="579"/>
      <c r="R146" s="572"/>
      <c r="S146" s="582"/>
      <c r="T146" s="583"/>
      <c r="U146" s="579"/>
      <c r="V146" s="572"/>
      <c r="W146" s="582"/>
      <c r="X146" s="575"/>
      <c r="Y146" s="575"/>
      <c r="Z146" s="575"/>
      <c r="AA146" s="567" t="str">
        <f t="shared" si="10"/>
        <v>No hay ejecución</v>
      </c>
      <c r="AB146" s="568" t="str">
        <f t="shared" si="11"/>
        <v>NA</v>
      </c>
      <c r="AC146" s="575"/>
      <c r="AD146" s="575"/>
      <c r="AE146" s="575"/>
      <c r="AF146" s="576"/>
      <c r="AG146" s="576"/>
      <c r="AH146" s="575"/>
      <c r="AI146" s="575"/>
      <c r="AJ146" s="575"/>
      <c r="AK146" s="576"/>
      <c r="AL146" s="576"/>
      <c r="AM146" s="575"/>
      <c r="AN146" s="575"/>
      <c r="AO146" s="575"/>
      <c r="AP146" s="575"/>
      <c r="AQ146" s="575"/>
    </row>
    <row r="147" spans="1:43" ht="35.25" customHeight="1" thickTop="1" thickBot="1">
      <c r="A147" s="563">
        <v>15.2</v>
      </c>
      <c r="B147" s="564"/>
      <c r="C147" s="564"/>
      <c r="D147" s="564"/>
      <c r="E147" s="564"/>
      <c r="F147" s="587" t="s">
        <v>1311</v>
      </c>
      <c r="G147" s="588"/>
      <c r="H147" s="588"/>
      <c r="I147" s="567" t="str">
        <f t="shared" si="8"/>
        <v>No hay ejecución</v>
      </c>
      <c r="J147" s="568" t="str">
        <f t="shared" si="9"/>
        <v>NA</v>
      </c>
      <c r="K147" s="588"/>
      <c r="L147" s="581"/>
      <c r="M147" s="579"/>
      <c r="N147" s="572"/>
      <c r="O147" s="582"/>
      <c r="P147" s="581"/>
      <c r="Q147" s="579"/>
      <c r="R147" s="572"/>
      <c r="S147" s="582"/>
      <c r="T147" s="583"/>
      <c r="U147" s="579"/>
      <c r="V147" s="572"/>
      <c r="W147" s="582"/>
      <c r="X147" s="575"/>
      <c r="Y147" s="575"/>
      <c r="Z147" s="575"/>
      <c r="AA147" s="567" t="str">
        <f t="shared" si="10"/>
        <v>No hay ejecución</v>
      </c>
      <c r="AB147" s="568" t="str">
        <f t="shared" si="11"/>
        <v>NA</v>
      </c>
      <c r="AC147" s="575"/>
      <c r="AD147" s="575"/>
      <c r="AE147" s="575"/>
      <c r="AF147" s="576"/>
      <c r="AG147" s="576"/>
      <c r="AH147" s="575"/>
      <c r="AI147" s="575"/>
      <c r="AJ147" s="575"/>
      <c r="AK147" s="576"/>
      <c r="AL147" s="576"/>
      <c r="AM147" s="575"/>
      <c r="AN147" s="575"/>
      <c r="AO147" s="575"/>
      <c r="AP147" s="575"/>
      <c r="AQ147" s="575"/>
    </row>
    <row r="148" spans="1:43" ht="35.25" customHeight="1" thickTop="1" thickBot="1">
      <c r="A148" s="563">
        <v>15.2</v>
      </c>
      <c r="B148" s="564"/>
      <c r="C148" s="564"/>
      <c r="D148" s="564"/>
      <c r="E148" s="564"/>
      <c r="F148" s="587" t="s">
        <v>1311</v>
      </c>
      <c r="G148" s="588"/>
      <c r="H148" s="588"/>
      <c r="I148" s="567" t="str">
        <f t="shared" si="8"/>
        <v>No hay ejecución</v>
      </c>
      <c r="J148" s="568" t="str">
        <f t="shared" si="9"/>
        <v>NA</v>
      </c>
      <c r="K148" s="588"/>
      <c r="L148" s="581"/>
      <c r="M148" s="579"/>
      <c r="N148" s="572"/>
      <c r="O148" s="582"/>
      <c r="P148" s="581"/>
      <c r="Q148" s="579"/>
      <c r="R148" s="572"/>
      <c r="S148" s="582"/>
      <c r="T148" s="583"/>
      <c r="U148" s="579"/>
      <c r="V148" s="572"/>
      <c r="W148" s="582"/>
      <c r="X148" s="575"/>
      <c r="Y148" s="575"/>
      <c r="Z148" s="575"/>
      <c r="AA148" s="567" t="str">
        <f t="shared" si="10"/>
        <v>No hay ejecución</v>
      </c>
      <c r="AB148" s="568" t="str">
        <f t="shared" si="11"/>
        <v>NA</v>
      </c>
      <c r="AC148" s="575"/>
      <c r="AD148" s="575"/>
      <c r="AE148" s="575"/>
      <c r="AF148" s="576"/>
      <c r="AG148" s="576"/>
      <c r="AH148" s="575"/>
      <c r="AI148" s="575"/>
      <c r="AJ148" s="575"/>
      <c r="AK148" s="576"/>
      <c r="AL148" s="576"/>
      <c r="AM148" s="575"/>
      <c r="AN148" s="575"/>
      <c r="AO148" s="575"/>
      <c r="AP148" s="575"/>
      <c r="AQ148" s="575"/>
    </row>
    <row r="149" spans="1:43" ht="35.25" customHeight="1" thickTop="1" thickBot="1">
      <c r="A149" s="563">
        <v>15.2</v>
      </c>
      <c r="B149" s="564"/>
      <c r="C149" s="564"/>
      <c r="D149" s="564"/>
      <c r="E149" s="564"/>
      <c r="F149" s="587" t="s">
        <v>1311</v>
      </c>
      <c r="G149" s="588"/>
      <c r="H149" s="588"/>
      <c r="I149" s="567" t="str">
        <f t="shared" si="8"/>
        <v>No hay ejecución</v>
      </c>
      <c r="J149" s="568" t="str">
        <f t="shared" si="9"/>
        <v>NA</v>
      </c>
      <c r="K149" s="588"/>
      <c r="L149" s="581"/>
      <c r="M149" s="579"/>
      <c r="N149" s="572"/>
      <c r="O149" s="582"/>
      <c r="P149" s="581"/>
      <c r="Q149" s="579"/>
      <c r="R149" s="572"/>
      <c r="S149" s="582"/>
      <c r="T149" s="583"/>
      <c r="U149" s="579"/>
      <c r="V149" s="572"/>
      <c r="W149" s="582"/>
      <c r="X149" s="575"/>
      <c r="Y149" s="575"/>
      <c r="Z149" s="575"/>
      <c r="AA149" s="567" t="str">
        <f t="shared" si="10"/>
        <v>No hay ejecución</v>
      </c>
      <c r="AB149" s="568" t="str">
        <f t="shared" si="11"/>
        <v>NA</v>
      </c>
      <c r="AC149" s="575"/>
      <c r="AD149" s="575"/>
      <c r="AE149" s="575"/>
      <c r="AF149" s="576"/>
      <c r="AG149" s="576"/>
      <c r="AH149" s="575"/>
      <c r="AI149" s="575"/>
      <c r="AJ149" s="575"/>
      <c r="AK149" s="576"/>
      <c r="AL149" s="576"/>
      <c r="AM149" s="575"/>
      <c r="AN149" s="575"/>
      <c r="AO149" s="575"/>
      <c r="AP149" s="575"/>
      <c r="AQ149" s="575"/>
    </row>
    <row r="150" spans="1:43" ht="35.25" customHeight="1" thickTop="1" thickBot="1">
      <c r="A150" s="563">
        <v>15.3</v>
      </c>
      <c r="B150" s="564"/>
      <c r="C150" s="564"/>
      <c r="D150" s="564"/>
      <c r="E150" s="564"/>
      <c r="F150" s="577" t="s">
        <v>1312</v>
      </c>
      <c r="G150" s="578"/>
      <c r="H150" s="578"/>
      <c r="I150" s="567" t="str">
        <f t="shared" si="8"/>
        <v>No hay ejecución</v>
      </c>
      <c r="J150" s="568" t="str">
        <f t="shared" si="9"/>
        <v>NA</v>
      </c>
      <c r="K150" s="578"/>
      <c r="L150" s="581"/>
      <c r="M150" s="579"/>
      <c r="N150" s="572"/>
      <c r="O150" s="582"/>
      <c r="P150" s="581"/>
      <c r="Q150" s="579"/>
      <c r="R150" s="572"/>
      <c r="S150" s="582"/>
      <c r="T150" s="583"/>
      <c r="U150" s="579"/>
      <c r="V150" s="572"/>
      <c r="W150" s="582"/>
      <c r="X150" s="575"/>
      <c r="Y150" s="575"/>
      <c r="Z150" s="575"/>
      <c r="AA150" s="567" t="str">
        <f t="shared" si="10"/>
        <v>No hay ejecución</v>
      </c>
      <c r="AB150" s="568" t="str">
        <f t="shared" si="11"/>
        <v>NA</v>
      </c>
      <c r="AC150" s="575"/>
      <c r="AD150" s="575"/>
      <c r="AE150" s="575"/>
      <c r="AF150" s="576"/>
      <c r="AG150" s="576"/>
      <c r="AH150" s="575"/>
      <c r="AI150" s="575"/>
      <c r="AJ150" s="575"/>
      <c r="AK150" s="576"/>
      <c r="AL150" s="576"/>
      <c r="AM150" s="575"/>
      <c r="AN150" s="575"/>
      <c r="AO150" s="575"/>
      <c r="AP150" s="575"/>
      <c r="AQ150" s="575"/>
    </row>
    <row r="151" spans="1:43" ht="35.25" customHeight="1" thickTop="1" thickBot="1">
      <c r="A151" s="563">
        <v>15.3</v>
      </c>
      <c r="B151" s="564"/>
      <c r="C151" s="564"/>
      <c r="D151" s="564"/>
      <c r="E151" s="564"/>
      <c r="F151" s="577" t="s">
        <v>1312</v>
      </c>
      <c r="G151" s="578"/>
      <c r="H151" s="578"/>
      <c r="I151" s="567" t="str">
        <f t="shared" si="8"/>
        <v>No hay ejecución</v>
      </c>
      <c r="J151" s="568" t="str">
        <f t="shared" si="9"/>
        <v>NA</v>
      </c>
      <c r="K151" s="578"/>
      <c r="L151" s="581"/>
      <c r="M151" s="579"/>
      <c r="N151" s="572"/>
      <c r="O151" s="582"/>
      <c r="P151" s="581"/>
      <c r="Q151" s="579"/>
      <c r="R151" s="572"/>
      <c r="S151" s="582"/>
      <c r="T151" s="583"/>
      <c r="U151" s="579"/>
      <c r="V151" s="572"/>
      <c r="W151" s="582"/>
      <c r="X151" s="575"/>
      <c r="Y151" s="575"/>
      <c r="Z151" s="575"/>
      <c r="AA151" s="567" t="str">
        <f t="shared" si="10"/>
        <v>No hay ejecución</v>
      </c>
      <c r="AB151" s="568" t="str">
        <f t="shared" si="11"/>
        <v>NA</v>
      </c>
      <c r="AC151" s="575"/>
      <c r="AD151" s="575"/>
      <c r="AE151" s="575"/>
      <c r="AF151" s="576"/>
      <c r="AG151" s="576"/>
      <c r="AH151" s="575"/>
      <c r="AI151" s="575"/>
      <c r="AJ151" s="575"/>
      <c r="AK151" s="576"/>
      <c r="AL151" s="576"/>
      <c r="AM151" s="575"/>
      <c r="AN151" s="575"/>
      <c r="AO151" s="575"/>
      <c r="AP151" s="575"/>
      <c r="AQ151" s="575"/>
    </row>
    <row r="152" spans="1:43" ht="35.25" customHeight="1" thickTop="1" thickBot="1">
      <c r="A152" s="563">
        <v>15.3</v>
      </c>
      <c r="B152" s="564"/>
      <c r="C152" s="564"/>
      <c r="D152" s="564"/>
      <c r="E152" s="564"/>
      <c r="F152" s="577" t="s">
        <v>1312</v>
      </c>
      <c r="G152" s="578"/>
      <c r="H152" s="578"/>
      <c r="I152" s="567" t="str">
        <f t="shared" si="8"/>
        <v>No hay ejecución</v>
      </c>
      <c r="J152" s="568" t="str">
        <f t="shared" si="9"/>
        <v>NA</v>
      </c>
      <c r="K152" s="578"/>
      <c r="L152" s="581"/>
      <c r="M152" s="579"/>
      <c r="N152" s="572"/>
      <c r="O152" s="582"/>
      <c r="P152" s="581"/>
      <c r="Q152" s="579"/>
      <c r="R152" s="572"/>
      <c r="S152" s="582"/>
      <c r="T152" s="583"/>
      <c r="U152" s="579"/>
      <c r="V152" s="572"/>
      <c r="W152" s="582"/>
      <c r="X152" s="575"/>
      <c r="Y152" s="575"/>
      <c r="Z152" s="575"/>
      <c r="AA152" s="567" t="str">
        <f t="shared" si="10"/>
        <v>No hay ejecución</v>
      </c>
      <c r="AB152" s="568" t="str">
        <f t="shared" si="11"/>
        <v>NA</v>
      </c>
      <c r="AC152" s="575"/>
      <c r="AD152" s="575"/>
      <c r="AE152" s="575"/>
      <c r="AF152" s="576"/>
      <c r="AG152" s="576"/>
      <c r="AH152" s="575"/>
      <c r="AI152" s="575"/>
      <c r="AJ152" s="575"/>
      <c r="AK152" s="576"/>
      <c r="AL152" s="576"/>
      <c r="AM152" s="575"/>
      <c r="AN152" s="575"/>
      <c r="AO152" s="575"/>
      <c r="AP152" s="575"/>
      <c r="AQ152" s="575"/>
    </row>
    <row r="153" spans="1:43" ht="35.25" customHeight="1" thickTop="1" thickBot="1">
      <c r="A153" s="563">
        <v>15.3</v>
      </c>
      <c r="B153" s="564"/>
      <c r="C153" s="564"/>
      <c r="D153" s="564"/>
      <c r="E153" s="564"/>
      <c r="F153" s="577" t="s">
        <v>1312</v>
      </c>
      <c r="G153" s="578"/>
      <c r="H153" s="578"/>
      <c r="I153" s="567" t="str">
        <f t="shared" si="8"/>
        <v>No hay ejecución</v>
      </c>
      <c r="J153" s="568" t="str">
        <f t="shared" si="9"/>
        <v>NA</v>
      </c>
      <c r="K153" s="578"/>
      <c r="L153" s="581"/>
      <c r="M153" s="579"/>
      <c r="N153" s="572"/>
      <c r="O153" s="582"/>
      <c r="P153" s="581"/>
      <c r="Q153" s="579"/>
      <c r="R153" s="572"/>
      <c r="S153" s="582"/>
      <c r="T153" s="583"/>
      <c r="U153" s="579"/>
      <c r="V153" s="572"/>
      <c r="W153" s="582"/>
      <c r="X153" s="575"/>
      <c r="Y153" s="575"/>
      <c r="Z153" s="575"/>
      <c r="AA153" s="567" t="str">
        <f t="shared" si="10"/>
        <v>No hay ejecución</v>
      </c>
      <c r="AB153" s="568" t="str">
        <f t="shared" si="11"/>
        <v>NA</v>
      </c>
      <c r="AC153" s="575"/>
      <c r="AD153" s="575"/>
      <c r="AE153" s="575"/>
      <c r="AF153" s="576"/>
      <c r="AG153" s="576"/>
      <c r="AH153" s="575"/>
      <c r="AI153" s="575"/>
      <c r="AJ153" s="575"/>
      <c r="AK153" s="576"/>
      <c r="AL153" s="576"/>
      <c r="AM153" s="575"/>
      <c r="AN153" s="575"/>
      <c r="AO153" s="575"/>
      <c r="AP153" s="575"/>
      <c r="AQ153" s="575"/>
    </row>
    <row r="154" spans="1:43" ht="35.25" customHeight="1" thickTop="1" thickBot="1">
      <c r="A154" s="563">
        <v>15.3</v>
      </c>
      <c r="B154" s="564"/>
      <c r="C154" s="564"/>
      <c r="D154" s="564"/>
      <c r="E154" s="564"/>
      <c r="F154" s="577" t="s">
        <v>1312</v>
      </c>
      <c r="G154" s="578"/>
      <c r="H154" s="578"/>
      <c r="I154" s="567" t="str">
        <f t="shared" si="8"/>
        <v>No hay ejecución</v>
      </c>
      <c r="J154" s="568" t="str">
        <f t="shared" si="9"/>
        <v>NA</v>
      </c>
      <c r="K154" s="578"/>
      <c r="L154" s="581"/>
      <c r="M154" s="579"/>
      <c r="N154" s="572"/>
      <c r="O154" s="582"/>
      <c r="P154" s="581"/>
      <c r="Q154" s="579"/>
      <c r="R154" s="572"/>
      <c r="S154" s="582"/>
      <c r="T154" s="583"/>
      <c r="U154" s="579"/>
      <c r="V154" s="572"/>
      <c r="W154" s="582"/>
      <c r="X154" s="575"/>
      <c r="Y154" s="575"/>
      <c r="Z154" s="575"/>
      <c r="AA154" s="567" t="str">
        <f t="shared" si="10"/>
        <v>No hay ejecución</v>
      </c>
      <c r="AB154" s="568" t="str">
        <f t="shared" si="11"/>
        <v>NA</v>
      </c>
      <c r="AC154" s="575"/>
      <c r="AD154" s="575"/>
      <c r="AE154" s="575"/>
      <c r="AF154" s="576"/>
      <c r="AG154" s="576"/>
      <c r="AH154" s="575"/>
      <c r="AI154" s="575"/>
      <c r="AJ154" s="575"/>
      <c r="AK154" s="576"/>
      <c r="AL154" s="576"/>
      <c r="AM154" s="575"/>
      <c r="AN154" s="575"/>
      <c r="AO154" s="575"/>
      <c r="AP154" s="575"/>
      <c r="AQ154" s="575"/>
    </row>
    <row r="155" spans="1:43" ht="35.25" customHeight="1" thickTop="1" thickBot="1">
      <c r="A155" s="563">
        <v>15.3</v>
      </c>
      <c r="B155" s="564"/>
      <c r="C155" s="564"/>
      <c r="D155" s="564"/>
      <c r="E155" s="564"/>
      <c r="F155" s="577" t="s">
        <v>1312</v>
      </c>
      <c r="G155" s="578"/>
      <c r="H155" s="578"/>
      <c r="I155" s="567" t="str">
        <f t="shared" si="8"/>
        <v>No hay ejecución</v>
      </c>
      <c r="J155" s="568" t="str">
        <f t="shared" si="9"/>
        <v>NA</v>
      </c>
      <c r="K155" s="578"/>
      <c r="L155" s="581"/>
      <c r="M155" s="579"/>
      <c r="N155" s="572"/>
      <c r="O155" s="582"/>
      <c r="P155" s="581"/>
      <c r="Q155" s="579"/>
      <c r="R155" s="572"/>
      <c r="S155" s="582"/>
      <c r="T155" s="583"/>
      <c r="U155" s="579"/>
      <c r="V155" s="572"/>
      <c r="W155" s="582"/>
      <c r="X155" s="575"/>
      <c r="Y155" s="575"/>
      <c r="Z155" s="575"/>
      <c r="AA155" s="567" t="str">
        <f t="shared" si="10"/>
        <v>No hay ejecución</v>
      </c>
      <c r="AB155" s="568" t="str">
        <f t="shared" si="11"/>
        <v>NA</v>
      </c>
      <c r="AC155" s="575"/>
      <c r="AD155" s="575"/>
      <c r="AE155" s="575"/>
      <c r="AF155" s="576"/>
      <c r="AG155" s="576"/>
      <c r="AH155" s="575"/>
      <c r="AI155" s="575"/>
      <c r="AJ155" s="575"/>
      <c r="AK155" s="576"/>
      <c r="AL155" s="576"/>
      <c r="AM155" s="575"/>
      <c r="AN155" s="575"/>
      <c r="AO155" s="575"/>
      <c r="AP155" s="575"/>
      <c r="AQ155" s="575"/>
    </row>
    <row r="156" spans="1:43" ht="35.25" customHeight="1" thickTop="1" thickBot="1">
      <c r="A156" s="563">
        <v>15.3</v>
      </c>
      <c r="B156" s="564"/>
      <c r="C156" s="564"/>
      <c r="D156" s="564"/>
      <c r="E156" s="564"/>
      <c r="F156" s="577" t="s">
        <v>1312</v>
      </c>
      <c r="G156" s="578"/>
      <c r="H156" s="578"/>
      <c r="I156" s="567" t="str">
        <f t="shared" si="8"/>
        <v>No hay ejecución</v>
      </c>
      <c r="J156" s="568" t="str">
        <f t="shared" si="9"/>
        <v>NA</v>
      </c>
      <c r="K156" s="578"/>
      <c r="L156" s="581"/>
      <c r="M156" s="579"/>
      <c r="N156" s="572"/>
      <c r="O156" s="582"/>
      <c r="P156" s="581"/>
      <c r="Q156" s="579"/>
      <c r="R156" s="572"/>
      <c r="S156" s="582"/>
      <c r="T156" s="583"/>
      <c r="U156" s="579"/>
      <c r="V156" s="572"/>
      <c r="W156" s="582"/>
      <c r="X156" s="575"/>
      <c r="Y156" s="575"/>
      <c r="Z156" s="575"/>
      <c r="AA156" s="567" t="str">
        <f t="shared" si="10"/>
        <v>No hay ejecución</v>
      </c>
      <c r="AB156" s="568" t="str">
        <f t="shared" si="11"/>
        <v>NA</v>
      </c>
      <c r="AC156" s="575"/>
      <c r="AD156" s="575"/>
      <c r="AE156" s="575"/>
      <c r="AF156" s="576"/>
      <c r="AG156" s="576"/>
      <c r="AH156" s="575"/>
      <c r="AI156" s="575"/>
      <c r="AJ156" s="575"/>
      <c r="AK156" s="576"/>
      <c r="AL156" s="576"/>
      <c r="AM156" s="575"/>
      <c r="AN156" s="575"/>
      <c r="AO156" s="575"/>
      <c r="AP156" s="575"/>
      <c r="AQ156" s="575"/>
    </row>
    <row r="157" spans="1:43" ht="35.25" customHeight="1" thickTop="1" thickBot="1">
      <c r="A157" s="563">
        <v>15.3</v>
      </c>
      <c r="B157" s="564"/>
      <c r="C157" s="564"/>
      <c r="D157" s="564"/>
      <c r="E157" s="564"/>
      <c r="F157" s="577" t="s">
        <v>1312</v>
      </c>
      <c r="G157" s="578"/>
      <c r="H157" s="578"/>
      <c r="I157" s="567" t="str">
        <f t="shared" si="8"/>
        <v>No hay ejecución</v>
      </c>
      <c r="J157" s="568" t="str">
        <f t="shared" si="9"/>
        <v>NA</v>
      </c>
      <c r="K157" s="578"/>
      <c r="L157" s="581"/>
      <c r="M157" s="579"/>
      <c r="N157" s="572"/>
      <c r="O157" s="582"/>
      <c r="P157" s="581"/>
      <c r="Q157" s="579"/>
      <c r="R157" s="572"/>
      <c r="S157" s="582"/>
      <c r="T157" s="583"/>
      <c r="U157" s="579"/>
      <c r="V157" s="572"/>
      <c r="W157" s="582"/>
      <c r="X157" s="575"/>
      <c r="Y157" s="575"/>
      <c r="Z157" s="575"/>
      <c r="AA157" s="567" t="str">
        <f t="shared" si="10"/>
        <v>No hay ejecución</v>
      </c>
      <c r="AB157" s="568" t="str">
        <f t="shared" si="11"/>
        <v>NA</v>
      </c>
      <c r="AC157" s="575"/>
      <c r="AD157" s="575"/>
      <c r="AE157" s="575"/>
      <c r="AF157" s="576"/>
      <c r="AG157" s="576"/>
      <c r="AH157" s="575"/>
      <c r="AI157" s="575"/>
      <c r="AJ157" s="575"/>
      <c r="AK157" s="576"/>
      <c r="AL157" s="576"/>
      <c r="AM157" s="575"/>
      <c r="AN157" s="575"/>
      <c r="AO157" s="575"/>
      <c r="AP157" s="575"/>
      <c r="AQ157" s="575"/>
    </row>
    <row r="158" spans="1:43" ht="35.25" customHeight="1" thickTop="1" thickBot="1">
      <c r="A158" s="563">
        <v>15.3</v>
      </c>
      <c r="B158" s="564"/>
      <c r="C158" s="564"/>
      <c r="D158" s="564"/>
      <c r="E158" s="564"/>
      <c r="F158" s="577" t="s">
        <v>1312</v>
      </c>
      <c r="G158" s="578"/>
      <c r="H158" s="578"/>
      <c r="I158" s="567" t="str">
        <f t="shared" si="8"/>
        <v>No hay ejecución</v>
      </c>
      <c r="J158" s="568" t="str">
        <f t="shared" si="9"/>
        <v>NA</v>
      </c>
      <c r="K158" s="578"/>
      <c r="L158" s="581"/>
      <c r="M158" s="579"/>
      <c r="N158" s="572"/>
      <c r="O158" s="582"/>
      <c r="P158" s="581"/>
      <c r="Q158" s="579"/>
      <c r="R158" s="572"/>
      <c r="S158" s="582"/>
      <c r="T158" s="583"/>
      <c r="U158" s="579"/>
      <c r="V158" s="572"/>
      <c r="W158" s="582"/>
      <c r="X158" s="575"/>
      <c r="Y158" s="575"/>
      <c r="Z158" s="575"/>
      <c r="AA158" s="567" t="str">
        <f t="shared" si="10"/>
        <v>No hay ejecución</v>
      </c>
      <c r="AB158" s="568" t="str">
        <f t="shared" si="11"/>
        <v>NA</v>
      </c>
      <c r="AC158" s="575"/>
      <c r="AD158" s="575"/>
      <c r="AE158" s="575"/>
      <c r="AF158" s="576"/>
      <c r="AG158" s="576"/>
      <c r="AH158" s="575"/>
      <c r="AI158" s="575"/>
      <c r="AJ158" s="575"/>
      <c r="AK158" s="576"/>
      <c r="AL158" s="576"/>
      <c r="AM158" s="575"/>
      <c r="AN158" s="575"/>
      <c r="AO158" s="575"/>
      <c r="AP158" s="575"/>
      <c r="AQ158" s="575"/>
    </row>
    <row r="159" spans="1:43" ht="35.25" customHeight="1" thickTop="1" thickBot="1">
      <c r="A159" s="563">
        <v>15.3</v>
      </c>
      <c r="B159" s="564"/>
      <c r="C159" s="564"/>
      <c r="D159" s="564"/>
      <c r="E159" s="564"/>
      <c r="F159" s="577" t="s">
        <v>1312</v>
      </c>
      <c r="G159" s="578"/>
      <c r="H159" s="578"/>
      <c r="I159" s="567" t="str">
        <f t="shared" si="8"/>
        <v>No hay ejecución</v>
      </c>
      <c r="J159" s="568" t="str">
        <f t="shared" si="9"/>
        <v>NA</v>
      </c>
      <c r="K159" s="578"/>
      <c r="L159" s="581"/>
      <c r="M159" s="579"/>
      <c r="N159" s="572"/>
      <c r="O159" s="582"/>
      <c r="P159" s="581"/>
      <c r="Q159" s="579"/>
      <c r="R159" s="572"/>
      <c r="S159" s="582"/>
      <c r="T159" s="583"/>
      <c r="U159" s="579"/>
      <c r="V159" s="572"/>
      <c r="W159" s="582"/>
      <c r="X159" s="575"/>
      <c r="Y159" s="575"/>
      <c r="Z159" s="575"/>
      <c r="AA159" s="567" t="str">
        <f t="shared" si="10"/>
        <v>No hay ejecución</v>
      </c>
      <c r="AB159" s="568" t="str">
        <f t="shared" si="11"/>
        <v>NA</v>
      </c>
      <c r="AC159" s="575"/>
      <c r="AD159" s="575"/>
      <c r="AE159" s="575"/>
      <c r="AF159" s="576"/>
      <c r="AG159" s="576"/>
      <c r="AH159" s="575"/>
      <c r="AI159" s="575"/>
      <c r="AJ159" s="575"/>
      <c r="AK159" s="576"/>
      <c r="AL159" s="576"/>
      <c r="AM159" s="575"/>
      <c r="AN159" s="575"/>
      <c r="AO159" s="575"/>
      <c r="AP159" s="575"/>
      <c r="AQ159" s="575"/>
    </row>
    <row r="160" spans="1:43" ht="35.25" customHeight="1" thickTop="1" thickBot="1">
      <c r="A160" s="563">
        <v>15.4</v>
      </c>
      <c r="B160" s="564"/>
      <c r="C160" s="564"/>
      <c r="D160" s="564"/>
      <c r="E160" s="564"/>
      <c r="F160" s="577" t="s">
        <v>1313</v>
      </c>
      <c r="G160" s="578"/>
      <c r="H160" s="578"/>
      <c r="I160" s="567" t="str">
        <f t="shared" si="8"/>
        <v>No hay ejecución</v>
      </c>
      <c r="J160" s="568" t="str">
        <f t="shared" si="9"/>
        <v>NA</v>
      </c>
      <c r="K160" s="578"/>
      <c r="L160" s="581"/>
      <c r="M160" s="579"/>
      <c r="N160" s="572"/>
      <c r="O160" s="582"/>
      <c r="P160" s="581"/>
      <c r="Q160" s="579"/>
      <c r="R160" s="572"/>
      <c r="S160" s="582"/>
      <c r="T160" s="583"/>
      <c r="U160" s="579"/>
      <c r="V160" s="572"/>
      <c r="W160" s="582"/>
      <c r="X160" s="575"/>
      <c r="Y160" s="575"/>
      <c r="Z160" s="575"/>
      <c r="AA160" s="567" t="str">
        <f t="shared" si="10"/>
        <v>No hay ejecución</v>
      </c>
      <c r="AB160" s="568" t="str">
        <f t="shared" si="11"/>
        <v>NA</v>
      </c>
      <c r="AC160" s="575"/>
      <c r="AD160" s="575"/>
      <c r="AE160" s="575"/>
      <c r="AF160" s="576"/>
      <c r="AG160" s="576"/>
      <c r="AH160" s="575"/>
      <c r="AI160" s="575"/>
      <c r="AJ160" s="575"/>
      <c r="AK160" s="576"/>
      <c r="AL160" s="576"/>
      <c r="AM160" s="575"/>
      <c r="AN160" s="575"/>
      <c r="AO160" s="575"/>
      <c r="AP160" s="575"/>
      <c r="AQ160" s="575"/>
    </row>
    <row r="161" spans="1:43" ht="35.25" customHeight="1" thickTop="1" thickBot="1">
      <c r="A161" s="563">
        <v>15.4</v>
      </c>
      <c r="B161" s="564"/>
      <c r="C161" s="564"/>
      <c r="D161" s="564"/>
      <c r="E161" s="564"/>
      <c r="F161" s="577" t="s">
        <v>1313</v>
      </c>
      <c r="G161" s="578"/>
      <c r="H161" s="578"/>
      <c r="I161" s="567" t="str">
        <f t="shared" si="8"/>
        <v>No hay ejecución</v>
      </c>
      <c r="J161" s="568" t="str">
        <f t="shared" si="9"/>
        <v>NA</v>
      </c>
      <c r="K161" s="578"/>
      <c r="L161" s="581"/>
      <c r="M161" s="579"/>
      <c r="N161" s="572"/>
      <c r="O161" s="582"/>
      <c r="P161" s="581"/>
      <c r="Q161" s="579"/>
      <c r="R161" s="572"/>
      <c r="S161" s="582"/>
      <c r="T161" s="583"/>
      <c r="U161" s="579"/>
      <c r="V161" s="572"/>
      <c r="W161" s="582"/>
      <c r="X161" s="575"/>
      <c r="Y161" s="575"/>
      <c r="Z161" s="575"/>
      <c r="AA161" s="567" t="str">
        <f t="shared" si="10"/>
        <v>No hay ejecución</v>
      </c>
      <c r="AB161" s="568" t="str">
        <f t="shared" si="11"/>
        <v>NA</v>
      </c>
      <c r="AC161" s="575"/>
      <c r="AD161" s="575"/>
      <c r="AE161" s="575"/>
      <c r="AF161" s="576"/>
      <c r="AG161" s="576"/>
      <c r="AH161" s="575"/>
      <c r="AI161" s="575"/>
      <c r="AJ161" s="575"/>
      <c r="AK161" s="576"/>
      <c r="AL161" s="576"/>
      <c r="AM161" s="575"/>
      <c r="AN161" s="575"/>
      <c r="AO161" s="575"/>
      <c r="AP161" s="575"/>
      <c r="AQ161" s="575"/>
    </row>
    <row r="162" spans="1:43" ht="35.25" customHeight="1" thickTop="1" thickBot="1">
      <c r="A162" s="563">
        <v>15.4</v>
      </c>
      <c r="B162" s="564"/>
      <c r="C162" s="564"/>
      <c r="D162" s="564"/>
      <c r="E162" s="564"/>
      <c r="F162" s="577" t="s">
        <v>1313</v>
      </c>
      <c r="G162" s="578"/>
      <c r="H162" s="578"/>
      <c r="I162" s="567" t="str">
        <f t="shared" si="8"/>
        <v>No hay ejecución</v>
      </c>
      <c r="J162" s="568" t="str">
        <f t="shared" si="9"/>
        <v>NA</v>
      </c>
      <c r="K162" s="578"/>
      <c r="L162" s="581"/>
      <c r="M162" s="579"/>
      <c r="N162" s="572"/>
      <c r="O162" s="582"/>
      <c r="P162" s="581"/>
      <c r="Q162" s="579"/>
      <c r="R162" s="572"/>
      <c r="S162" s="582"/>
      <c r="T162" s="583"/>
      <c r="U162" s="579"/>
      <c r="V162" s="572"/>
      <c r="W162" s="582"/>
      <c r="X162" s="575"/>
      <c r="Y162" s="575"/>
      <c r="Z162" s="575"/>
      <c r="AA162" s="567" t="str">
        <f t="shared" si="10"/>
        <v>No hay ejecución</v>
      </c>
      <c r="AB162" s="568" t="str">
        <f t="shared" si="11"/>
        <v>NA</v>
      </c>
      <c r="AC162" s="575"/>
      <c r="AD162" s="575"/>
      <c r="AE162" s="575"/>
      <c r="AF162" s="576"/>
      <c r="AG162" s="576"/>
      <c r="AH162" s="575"/>
      <c r="AI162" s="575"/>
      <c r="AJ162" s="575"/>
      <c r="AK162" s="576"/>
      <c r="AL162" s="576"/>
      <c r="AM162" s="575"/>
      <c r="AN162" s="575"/>
      <c r="AO162" s="575"/>
      <c r="AP162" s="575"/>
      <c r="AQ162" s="575"/>
    </row>
    <row r="163" spans="1:43" ht="35.25" customHeight="1" thickTop="1" thickBot="1">
      <c r="A163" s="563">
        <v>15.4</v>
      </c>
      <c r="B163" s="564"/>
      <c r="C163" s="564"/>
      <c r="D163" s="564"/>
      <c r="E163" s="564"/>
      <c r="F163" s="577" t="s">
        <v>1313</v>
      </c>
      <c r="G163" s="578"/>
      <c r="H163" s="578"/>
      <c r="I163" s="567" t="str">
        <f t="shared" si="8"/>
        <v>No hay ejecución</v>
      </c>
      <c r="J163" s="568" t="str">
        <f t="shared" si="9"/>
        <v>NA</v>
      </c>
      <c r="K163" s="578"/>
      <c r="L163" s="581"/>
      <c r="M163" s="579"/>
      <c r="N163" s="572"/>
      <c r="O163" s="582"/>
      <c r="P163" s="581"/>
      <c r="Q163" s="579"/>
      <c r="R163" s="572"/>
      <c r="S163" s="582"/>
      <c r="T163" s="583"/>
      <c r="U163" s="579"/>
      <c r="V163" s="572"/>
      <c r="W163" s="582"/>
      <c r="X163" s="575"/>
      <c r="Y163" s="575"/>
      <c r="Z163" s="575"/>
      <c r="AA163" s="567" t="str">
        <f t="shared" si="10"/>
        <v>No hay ejecución</v>
      </c>
      <c r="AB163" s="568" t="str">
        <f t="shared" si="11"/>
        <v>NA</v>
      </c>
      <c r="AC163" s="575"/>
      <c r="AD163" s="575"/>
      <c r="AE163" s="575"/>
      <c r="AF163" s="576"/>
      <c r="AG163" s="576"/>
      <c r="AH163" s="575"/>
      <c r="AI163" s="575"/>
      <c r="AJ163" s="575"/>
      <c r="AK163" s="576"/>
      <c r="AL163" s="576"/>
      <c r="AM163" s="575"/>
      <c r="AN163" s="575"/>
      <c r="AO163" s="575"/>
      <c r="AP163" s="575"/>
      <c r="AQ163" s="575"/>
    </row>
    <row r="164" spans="1:43" ht="35.25" customHeight="1" thickTop="1" thickBot="1">
      <c r="A164" s="563">
        <v>15.4</v>
      </c>
      <c r="B164" s="564"/>
      <c r="C164" s="564"/>
      <c r="D164" s="564"/>
      <c r="E164" s="564"/>
      <c r="F164" s="577" t="s">
        <v>1313</v>
      </c>
      <c r="G164" s="578"/>
      <c r="H164" s="578"/>
      <c r="I164" s="567" t="str">
        <f t="shared" si="8"/>
        <v>No hay ejecución</v>
      </c>
      <c r="J164" s="568" t="str">
        <f t="shared" si="9"/>
        <v>NA</v>
      </c>
      <c r="K164" s="578"/>
      <c r="L164" s="581"/>
      <c r="M164" s="579"/>
      <c r="N164" s="572"/>
      <c r="O164" s="582"/>
      <c r="P164" s="581"/>
      <c r="Q164" s="579"/>
      <c r="R164" s="572"/>
      <c r="S164" s="582"/>
      <c r="T164" s="583"/>
      <c r="U164" s="579"/>
      <c r="V164" s="572"/>
      <c r="W164" s="582"/>
      <c r="X164" s="575"/>
      <c r="Y164" s="575"/>
      <c r="Z164" s="575"/>
      <c r="AA164" s="567" t="str">
        <f t="shared" si="10"/>
        <v>No hay ejecución</v>
      </c>
      <c r="AB164" s="568" t="str">
        <f t="shared" si="11"/>
        <v>NA</v>
      </c>
      <c r="AC164" s="575"/>
      <c r="AD164" s="575"/>
      <c r="AE164" s="575"/>
      <c r="AF164" s="576"/>
      <c r="AG164" s="576"/>
      <c r="AH164" s="575"/>
      <c r="AI164" s="575"/>
      <c r="AJ164" s="575"/>
      <c r="AK164" s="576"/>
      <c r="AL164" s="576"/>
      <c r="AM164" s="575"/>
      <c r="AN164" s="575"/>
      <c r="AO164" s="575"/>
      <c r="AP164" s="575"/>
      <c r="AQ164" s="575"/>
    </row>
    <row r="165" spans="1:43" ht="35.25" customHeight="1" thickTop="1" thickBot="1">
      <c r="A165" s="563">
        <v>15.4</v>
      </c>
      <c r="B165" s="564"/>
      <c r="C165" s="564"/>
      <c r="D165" s="564"/>
      <c r="E165" s="564"/>
      <c r="F165" s="577" t="s">
        <v>1313</v>
      </c>
      <c r="G165" s="578"/>
      <c r="H165" s="578"/>
      <c r="I165" s="567" t="str">
        <f t="shared" si="8"/>
        <v>No hay ejecución</v>
      </c>
      <c r="J165" s="568" t="str">
        <f t="shared" si="9"/>
        <v>NA</v>
      </c>
      <c r="K165" s="578"/>
      <c r="L165" s="581"/>
      <c r="M165" s="579"/>
      <c r="N165" s="572"/>
      <c r="O165" s="582"/>
      <c r="P165" s="581"/>
      <c r="Q165" s="579"/>
      <c r="R165" s="572"/>
      <c r="S165" s="582"/>
      <c r="T165" s="583"/>
      <c r="U165" s="579"/>
      <c r="V165" s="572"/>
      <c r="W165" s="582"/>
      <c r="X165" s="575"/>
      <c r="Y165" s="575"/>
      <c r="Z165" s="575"/>
      <c r="AA165" s="567" t="str">
        <f t="shared" si="10"/>
        <v>No hay ejecución</v>
      </c>
      <c r="AB165" s="568" t="str">
        <f t="shared" si="11"/>
        <v>NA</v>
      </c>
      <c r="AC165" s="575"/>
      <c r="AD165" s="575"/>
      <c r="AE165" s="575"/>
      <c r="AF165" s="576"/>
      <c r="AG165" s="576"/>
      <c r="AH165" s="575"/>
      <c r="AI165" s="575"/>
      <c r="AJ165" s="575"/>
      <c r="AK165" s="576"/>
      <c r="AL165" s="576"/>
      <c r="AM165" s="575"/>
      <c r="AN165" s="575"/>
      <c r="AO165" s="575"/>
      <c r="AP165" s="575"/>
      <c r="AQ165" s="575"/>
    </row>
    <row r="166" spans="1:43" ht="35.25" customHeight="1" thickTop="1" thickBot="1">
      <c r="A166" s="563">
        <v>15.4</v>
      </c>
      <c r="B166" s="564"/>
      <c r="C166" s="564"/>
      <c r="D166" s="564"/>
      <c r="E166" s="564"/>
      <c r="F166" s="577" t="s">
        <v>1313</v>
      </c>
      <c r="G166" s="578"/>
      <c r="H166" s="578"/>
      <c r="I166" s="567" t="str">
        <f t="shared" si="8"/>
        <v>No hay ejecución</v>
      </c>
      <c r="J166" s="568" t="str">
        <f t="shared" si="9"/>
        <v>NA</v>
      </c>
      <c r="K166" s="578"/>
      <c r="L166" s="581"/>
      <c r="M166" s="579"/>
      <c r="N166" s="572"/>
      <c r="O166" s="582"/>
      <c r="P166" s="581"/>
      <c r="Q166" s="579"/>
      <c r="R166" s="572"/>
      <c r="S166" s="582"/>
      <c r="T166" s="583"/>
      <c r="U166" s="579"/>
      <c r="V166" s="572"/>
      <c r="W166" s="582"/>
      <c r="X166" s="575"/>
      <c r="Y166" s="575"/>
      <c r="Z166" s="575"/>
      <c r="AA166" s="567" t="str">
        <f t="shared" si="10"/>
        <v>No hay ejecución</v>
      </c>
      <c r="AB166" s="568" t="str">
        <f t="shared" si="11"/>
        <v>NA</v>
      </c>
      <c r="AC166" s="575"/>
      <c r="AD166" s="575"/>
      <c r="AE166" s="575"/>
      <c r="AF166" s="576"/>
      <c r="AG166" s="576"/>
      <c r="AH166" s="575"/>
      <c r="AI166" s="575"/>
      <c r="AJ166" s="575"/>
      <c r="AK166" s="576"/>
      <c r="AL166" s="576"/>
      <c r="AM166" s="575"/>
      <c r="AN166" s="575"/>
      <c r="AO166" s="575"/>
      <c r="AP166" s="575"/>
      <c r="AQ166" s="575"/>
    </row>
    <row r="167" spans="1:43" ht="35.25" customHeight="1" thickTop="1" thickBot="1">
      <c r="A167" s="563">
        <v>15.4</v>
      </c>
      <c r="B167" s="564"/>
      <c r="C167" s="564"/>
      <c r="D167" s="564"/>
      <c r="E167" s="564"/>
      <c r="F167" s="577" t="s">
        <v>1313</v>
      </c>
      <c r="G167" s="578"/>
      <c r="H167" s="578"/>
      <c r="I167" s="567" t="str">
        <f t="shared" si="8"/>
        <v>No hay ejecución</v>
      </c>
      <c r="J167" s="568" t="str">
        <f t="shared" si="9"/>
        <v>NA</v>
      </c>
      <c r="K167" s="578"/>
      <c r="L167" s="581"/>
      <c r="M167" s="579"/>
      <c r="N167" s="572"/>
      <c r="O167" s="582"/>
      <c r="P167" s="581"/>
      <c r="Q167" s="579"/>
      <c r="R167" s="572"/>
      <c r="S167" s="582"/>
      <c r="T167" s="583"/>
      <c r="U167" s="579"/>
      <c r="V167" s="572"/>
      <c r="W167" s="582"/>
      <c r="X167" s="575"/>
      <c r="Y167" s="575"/>
      <c r="Z167" s="575"/>
      <c r="AA167" s="567" t="str">
        <f t="shared" si="10"/>
        <v>No hay ejecución</v>
      </c>
      <c r="AB167" s="568" t="str">
        <f t="shared" si="11"/>
        <v>NA</v>
      </c>
      <c r="AC167" s="575"/>
      <c r="AD167" s="575"/>
      <c r="AE167" s="575"/>
      <c r="AF167" s="576"/>
      <c r="AG167" s="576"/>
      <c r="AH167" s="575"/>
      <c r="AI167" s="575"/>
      <c r="AJ167" s="575"/>
      <c r="AK167" s="576"/>
      <c r="AL167" s="576"/>
      <c r="AM167" s="575"/>
      <c r="AN167" s="575"/>
      <c r="AO167" s="575"/>
      <c r="AP167" s="575"/>
      <c r="AQ167" s="575"/>
    </row>
    <row r="168" spans="1:43" ht="35.25" customHeight="1" thickTop="1" thickBot="1">
      <c r="A168" s="563">
        <v>15.4</v>
      </c>
      <c r="B168" s="564"/>
      <c r="C168" s="564"/>
      <c r="D168" s="564"/>
      <c r="E168" s="564"/>
      <c r="F168" s="577" t="s">
        <v>1313</v>
      </c>
      <c r="G168" s="578"/>
      <c r="H168" s="578"/>
      <c r="I168" s="567" t="str">
        <f t="shared" si="8"/>
        <v>No hay ejecución</v>
      </c>
      <c r="J168" s="568" t="str">
        <f t="shared" si="9"/>
        <v>NA</v>
      </c>
      <c r="K168" s="578"/>
      <c r="L168" s="581"/>
      <c r="M168" s="579"/>
      <c r="N168" s="572"/>
      <c r="O168" s="582"/>
      <c r="P168" s="581"/>
      <c r="Q168" s="579"/>
      <c r="R168" s="572"/>
      <c r="S168" s="582"/>
      <c r="T168" s="583"/>
      <c r="U168" s="579"/>
      <c r="V168" s="572"/>
      <c r="W168" s="582"/>
      <c r="X168" s="575"/>
      <c r="Y168" s="575"/>
      <c r="Z168" s="575"/>
      <c r="AA168" s="567" t="str">
        <f t="shared" si="10"/>
        <v>No hay ejecución</v>
      </c>
      <c r="AB168" s="568" t="str">
        <f t="shared" si="11"/>
        <v>NA</v>
      </c>
      <c r="AC168" s="575"/>
      <c r="AD168" s="575"/>
      <c r="AE168" s="575"/>
      <c r="AF168" s="576"/>
      <c r="AG168" s="576"/>
      <c r="AH168" s="575"/>
      <c r="AI168" s="575"/>
      <c r="AJ168" s="575"/>
      <c r="AK168" s="576"/>
      <c r="AL168" s="576"/>
      <c r="AM168" s="575"/>
      <c r="AN168" s="575"/>
      <c r="AO168" s="575"/>
      <c r="AP168" s="575"/>
      <c r="AQ168" s="575"/>
    </row>
    <row r="169" spans="1:43" ht="35.25" customHeight="1" thickTop="1" thickBot="1">
      <c r="A169" s="563">
        <v>15.4</v>
      </c>
      <c r="B169" s="564"/>
      <c r="C169" s="564"/>
      <c r="D169" s="564"/>
      <c r="E169" s="564"/>
      <c r="F169" s="577" t="s">
        <v>1313</v>
      </c>
      <c r="G169" s="578"/>
      <c r="H169" s="578"/>
      <c r="I169" s="567" t="str">
        <f t="shared" si="8"/>
        <v>No hay ejecución</v>
      </c>
      <c r="J169" s="568" t="str">
        <f t="shared" si="9"/>
        <v>NA</v>
      </c>
      <c r="K169" s="578"/>
      <c r="L169" s="581"/>
      <c r="M169" s="579"/>
      <c r="N169" s="572"/>
      <c r="O169" s="582"/>
      <c r="P169" s="581"/>
      <c r="Q169" s="579"/>
      <c r="R169" s="572"/>
      <c r="S169" s="582"/>
      <c r="T169" s="583"/>
      <c r="U169" s="579"/>
      <c r="V169" s="572"/>
      <c r="W169" s="582"/>
      <c r="X169" s="575"/>
      <c r="Y169" s="575"/>
      <c r="Z169" s="575"/>
      <c r="AA169" s="567" t="str">
        <f t="shared" si="10"/>
        <v>No hay ejecución</v>
      </c>
      <c r="AB169" s="568" t="str">
        <f t="shared" si="11"/>
        <v>NA</v>
      </c>
      <c r="AC169" s="575"/>
      <c r="AD169" s="575"/>
      <c r="AE169" s="575"/>
      <c r="AF169" s="576"/>
      <c r="AG169" s="576"/>
      <c r="AH169" s="575"/>
      <c r="AI169" s="575"/>
      <c r="AJ169" s="575"/>
      <c r="AK169" s="576"/>
      <c r="AL169" s="576"/>
      <c r="AM169" s="575"/>
      <c r="AN169" s="575"/>
      <c r="AO169" s="575"/>
      <c r="AP169" s="575"/>
      <c r="AQ169" s="575"/>
    </row>
    <row r="170" spans="1:43" ht="35.25" customHeight="1" thickTop="1" thickBot="1">
      <c r="A170" s="563">
        <v>15.5</v>
      </c>
      <c r="B170" s="564"/>
      <c r="C170" s="564"/>
      <c r="D170" s="564"/>
      <c r="E170" s="564"/>
      <c r="F170" s="577" t="s">
        <v>1314</v>
      </c>
      <c r="G170" s="578"/>
      <c r="H170" s="578"/>
      <c r="I170" s="567" t="str">
        <f t="shared" si="8"/>
        <v>No hay ejecución</v>
      </c>
      <c r="J170" s="568" t="str">
        <f t="shared" si="9"/>
        <v>NA</v>
      </c>
      <c r="K170" s="578"/>
      <c r="L170" s="581"/>
      <c r="M170" s="579"/>
      <c r="N170" s="572"/>
      <c r="O170" s="582"/>
      <c r="P170" s="581"/>
      <c r="Q170" s="579"/>
      <c r="R170" s="572"/>
      <c r="S170" s="582"/>
      <c r="T170" s="583"/>
      <c r="U170" s="579"/>
      <c r="V170" s="572"/>
      <c r="W170" s="582"/>
      <c r="X170" s="575"/>
      <c r="Y170" s="575"/>
      <c r="Z170" s="575"/>
      <c r="AA170" s="567" t="str">
        <f t="shared" si="10"/>
        <v>No hay ejecución</v>
      </c>
      <c r="AB170" s="568" t="str">
        <f t="shared" si="11"/>
        <v>NA</v>
      </c>
      <c r="AC170" s="575"/>
      <c r="AD170" s="575"/>
      <c r="AE170" s="575"/>
      <c r="AF170" s="576"/>
      <c r="AG170" s="576"/>
      <c r="AH170" s="575"/>
      <c r="AI170" s="575"/>
      <c r="AJ170" s="575"/>
      <c r="AK170" s="576"/>
      <c r="AL170" s="576"/>
      <c r="AM170" s="575"/>
      <c r="AN170" s="575"/>
      <c r="AO170" s="575"/>
      <c r="AP170" s="575"/>
      <c r="AQ170" s="575"/>
    </row>
    <row r="171" spans="1:43" ht="35.25" customHeight="1" thickTop="1" thickBot="1">
      <c r="A171" s="563">
        <v>15.5</v>
      </c>
      <c r="B171" s="564"/>
      <c r="C171" s="564"/>
      <c r="D171" s="564"/>
      <c r="E171" s="564"/>
      <c r="F171" s="577" t="s">
        <v>1314</v>
      </c>
      <c r="G171" s="578"/>
      <c r="H171" s="578"/>
      <c r="I171" s="567" t="str">
        <f t="shared" si="8"/>
        <v>No hay ejecución</v>
      </c>
      <c r="J171" s="568" t="str">
        <f t="shared" si="9"/>
        <v>NA</v>
      </c>
      <c r="K171" s="578"/>
      <c r="L171" s="581"/>
      <c r="M171" s="579"/>
      <c r="N171" s="572"/>
      <c r="O171" s="582"/>
      <c r="P171" s="581"/>
      <c r="Q171" s="579"/>
      <c r="R171" s="572"/>
      <c r="S171" s="582"/>
      <c r="T171" s="583"/>
      <c r="U171" s="579"/>
      <c r="V171" s="572"/>
      <c r="W171" s="582"/>
      <c r="X171" s="575"/>
      <c r="Y171" s="575"/>
      <c r="Z171" s="575"/>
      <c r="AA171" s="567" t="str">
        <f t="shared" si="10"/>
        <v>No hay ejecución</v>
      </c>
      <c r="AB171" s="568" t="str">
        <f t="shared" si="11"/>
        <v>NA</v>
      </c>
      <c r="AC171" s="575"/>
      <c r="AD171" s="575"/>
      <c r="AE171" s="575"/>
      <c r="AF171" s="576"/>
      <c r="AG171" s="576"/>
      <c r="AH171" s="575"/>
      <c r="AI171" s="575"/>
      <c r="AJ171" s="575"/>
      <c r="AK171" s="576"/>
      <c r="AL171" s="576"/>
      <c r="AM171" s="575"/>
      <c r="AN171" s="575"/>
      <c r="AO171" s="575"/>
      <c r="AP171" s="575"/>
      <c r="AQ171" s="575"/>
    </row>
    <row r="172" spans="1:43" ht="35.25" customHeight="1" thickTop="1" thickBot="1">
      <c r="A172" s="563">
        <v>15.5</v>
      </c>
      <c r="B172" s="564"/>
      <c r="C172" s="564"/>
      <c r="D172" s="564"/>
      <c r="E172" s="564"/>
      <c r="F172" s="577" t="s">
        <v>1314</v>
      </c>
      <c r="G172" s="578"/>
      <c r="H172" s="578"/>
      <c r="I172" s="567" t="str">
        <f t="shared" si="8"/>
        <v>No hay ejecución</v>
      </c>
      <c r="J172" s="568" t="str">
        <f t="shared" si="9"/>
        <v>NA</v>
      </c>
      <c r="K172" s="578"/>
      <c r="L172" s="581"/>
      <c r="M172" s="579"/>
      <c r="N172" s="572"/>
      <c r="O172" s="582"/>
      <c r="P172" s="581"/>
      <c r="Q172" s="579"/>
      <c r="R172" s="572"/>
      <c r="S172" s="582"/>
      <c r="T172" s="583"/>
      <c r="U172" s="579"/>
      <c r="V172" s="572"/>
      <c r="W172" s="582"/>
      <c r="X172" s="575"/>
      <c r="Y172" s="575"/>
      <c r="Z172" s="575"/>
      <c r="AA172" s="567" t="str">
        <f t="shared" si="10"/>
        <v>No hay ejecución</v>
      </c>
      <c r="AB172" s="568" t="str">
        <f t="shared" si="11"/>
        <v>NA</v>
      </c>
      <c r="AC172" s="575"/>
      <c r="AD172" s="575"/>
      <c r="AE172" s="575"/>
      <c r="AF172" s="576"/>
      <c r="AG172" s="576"/>
      <c r="AH172" s="575"/>
      <c r="AI172" s="575"/>
      <c r="AJ172" s="575"/>
      <c r="AK172" s="576"/>
      <c r="AL172" s="576"/>
      <c r="AM172" s="575"/>
      <c r="AN172" s="575"/>
      <c r="AO172" s="575"/>
      <c r="AP172" s="575"/>
      <c r="AQ172" s="575"/>
    </row>
    <row r="173" spans="1:43" ht="35.25" customHeight="1" thickTop="1" thickBot="1">
      <c r="A173" s="563">
        <v>15.5</v>
      </c>
      <c r="B173" s="564"/>
      <c r="C173" s="564"/>
      <c r="D173" s="564"/>
      <c r="E173" s="564"/>
      <c r="F173" s="577" t="s">
        <v>1314</v>
      </c>
      <c r="G173" s="578"/>
      <c r="H173" s="578"/>
      <c r="I173" s="567" t="str">
        <f t="shared" si="8"/>
        <v>No hay ejecución</v>
      </c>
      <c r="J173" s="568" t="str">
        <f t="shared" si="9"/>
        <v>NA</v>
      </c>
      <c r="K173" s="578"/>
      <c r="L173" s="581"/>
      <c r="M173" s="579"/>
      <c r="N173" s="572"/>
      <c r="O173" s="582"/>
      <c r="P173" s="581"/>
      <c r="Q173" s="579"/>
      <c r="R173" s="572"/>
      <c r="S173" s="582"/>
      <c r="T173" s="583"/>
      <c r="U173" s="579"/>
      <c r="V173" s="572"/>
      <c r="W173" s="582"/>
      <c r="X173" s="575"/>
      <c r="Y173" s="575"/>
      <c r="Z173" s="575"/>
      <c r="AA173" s="567" t="str">
        <f t="shared" si="10"/>
        <v>No hay ejecución</v>
      </c>
      <c r="AB173" s="568" t="str">
        <f t="shared" si="11"/>
        <v>NA</v>
      </c>
      <c r="AC173" s="575"/>
      <c r="AD173" s="575"/>
      <c r="AE173" s="575"/>
      <c r="AF173" s="576"/>
      <c r="AG173" s="576"/>
      <c r="AH173" s="575"/>
      <c r="AI173" s="575"/>
      <c r="AJ173" s="575"/>
      <c r="AK173" s="576"/>
      <c r="AL173" s="576"/>
      <c r="AM173" s="575"/>
      <c r="AN173" s="575"/>
      <c r="AO173" s="575"/>
      <c r="AP173" s="575"/>
      <c r="AQ173" s="575"/>
    </row>
    <row r="174" spans="1:43" ht="35.25" customHeight="1" thickTop="1" thickBot="1">
      <c r="A174" s="563">
        <v>15.6</v>
      </c>
      <c r="B174" s="564"/>
      <c r="C174" s="564"/>
      <c r="D174" s="564"/>
      <c r="E174" s="564"/>
      <c r="F174" s="577" t="s">
        <v>1315</v>
      </c>
      <c r="G174" s="578"/>
      <c r="H174" s="578"/>
      <c r="I174" s="567" t="str">
        <f t="shared" si="8"/>
        <v>No hay ejecución</v>
      </c>
      <c r="J174" s="568" t="str">
        <f t="shared" si="9"/>
        <v>NA</v>
      </c>
      <c r="K174" s="578"/>
      <c r="L174" s="581"/>
      <c r="M174" s="579"/>
      <c r="N174" s="572"/>
      <c r="O174" s="582"/>
      <c r="P174" s="581"/>
      <c r="Q174" s="579"/>
      <c r="R174" s="572"/>
      <c r="S174" s="582"/>
      <c r="T174" s="583"/>
      <c r="U174" s="579"/>
      <c r="V174" s="572"/>
      <c r="W174" s="582"/>
      <c r="X174" s="575"/>
      <c r="Y174" s="575"/>
      <c r="Z174" s="575"/>
      <c r="AA174" s="567" t="str">
        <f t="shared" si="10"/>
        <v>No hay ejecución</v>
      </c>
      <c r="AB174" s="568" t="str">
        <f t="shared" si="11"/>
        <v>NA</v>
      </c>
      <c r="AC174" s="575"/>
      <c r="AD174" s="575"/>
      <c r="AE174" s="575"/>
      <c r="AF174" s="576"/>
      <c r="AG174" s="576"/>
      <c r="AH174" s="575"/>
      <c r="AI174" s="575"/>
      <c r="AJ174" s="575"/>
      <c r="AK174" s="576"/>
      <c r="AL174" s="576"/>
      <c r="AM174" s="575"/>
      <c r="AN174" s="575"/>
      <c r="AO174" s="575"/>
      <c r="AP174" s="575"/>
      <c r="AQ174" s="575"/>
    </row>
    <row r="175" spans="1:43" ht="35.25" customHeight="1" thickTop="1" thickBot="1">
      <c r="A175" s="563">
        <v>15.6</v>
      </c>
      <c r="B175" s="564"/>
      <c r="C175" s="564"/>
      <c r="D175" s="564"/>
      <c r="E175" s="564"/>
      <c r="F175" s="577" t="s">
        <v>1315</v>
      </c>
      <c r="G175" s="578"/>
      <c r="H175" s="578"/>
      <c r="I175" s="567" t="str">
        <f t="shared" si="8"/>
        <v>No hay ejecución</v>
      </c>
      <c r="J175" s="568" t="str">
        <f t="shared" si="9"/>
        <v>NA</v>
      </c>
      <c r="K175" s="578"/>
      <c r="L175" s="581"/>
      <c r="M175" s="579"/>
      <c r="N175" s="572"/>
      <c r="O175" s="582"/>
      <c r="P175" s="581"/>
      <c r="Q175" s="579"/>
      <c r="R175" s="572"/>
      <c r="S175" s="582"/>
      <c r="T175" s="583"/>
      <c r="U175" s="579"/>
      <c r="V175" s="572"/>
      <c r="W175" s="582"/>
      <c r="X175" s="575"/>
      <c r="Y175" s="575"/>
      <c r="Z175" s="575"/>
      <c r="AA175" s="567" t="str">
        <f t="shared" si="10"/>
        <v>No hay ejecución</v>
      </c>
      <c r="AB175" s="568" t="str">
        <f t="shared" si="11"/>
        <v>NA</v>
      </c>
      <c r="AC175" s="575"/>
      <c r="AD175" s="575"/>
      <c r="AE175" s="575"/>
      <c r="AF175" s="576"/>
      <c r="AG175" s="576"/>
      <c r="AH175" s="575"/>
      <c r="AI175" s="575"/>
      <c r="AJ175" s="575"/>
      <c r="AK175" s="576"/>
      <c r="AL175" s="576"/>
      <c r="AM175" s="575"/>
      <c r="AN175" s="575"/>
      <c r="AO175" s="575"/>
      <c r="AP175" s="575"/>
      <c r="AQ175" s="575"/>
    </row>
    <row r="176" spans="1:43" ht="35.25" customHeight="1" thickTop="1" thickBot="1">
      <c r="A176" s="563">
        <v>15.7</v>
      </c>
      <c r="B176" s="564"/>
      <c r="C176" s="564"/>
      <c r="D176" s="564"/>
      <c r="E176" s="564"/>
      <c r="F176" s="587" t="s">
        <v>1316</v>
      </c>
      <c r="G176" s="588"/>
      <c r="H176" s="588"/>
      <c r="I176" s="567" t="str">
        <f t="shared" si="8"/>
        <v>No hay ejecución</v>
      </c>
      <c r="J176" s="568" t="str">
        <f t="shared" si="9"/>
        <v>NA</v>
      </c>
      <c r="K176" s="588"/>
      <c r="L176" s="581"/>
      <c r="M176" s="579"/>
      <c r="N176" s="572"/>
      <c r="O176" s="582"/>
      <c r="P176" s="581"/>
      <c r="Q176" s="579"/>
      <c r="R176" s="572"/>
      <c r="S176" s="582"/>
      <c r="T176" s="583"/>
      <c r="U176" s="579"/>
      <c r="V176" s="572"/>
      <c r="W176" s="582"/>
      <c r="X176" s="575"/>
      <c r="Y176" s="575"/>
      <c r="Z176" s="575"/>
      <c r="AA176" s="567" t="str">
        <f t="shared" si="10"/>
        <v>No hay ejecución</v>
      </c>
      <c r="AB176" s="568" t="str">
        <f t="shared" si="11"/>
        <v>NA</v>
      </c>
      <c r="AC176" s="575"/>
      <c r="AD176" s="575"/>
      <c r="AE176" s="575"/>
      <c r="AF176" s="576"/>
      <c r="AG176" s="576"/>
      <c r="AH176" s="575"/>
      <c r="AI176" s="575"/>
      <c r="AJ176" s="575"/>
      <c r="AK176" s="576"/>
      <c r="AL176" s="576"/>
      <c r="AM176" s="575"/>
      <c r="AN176" s="575"/>
      <c r="AO176" s="575"/>
      <c r="AP176" s="575"/>
      <c r="AQ176" s="575"/>
    </row>
    <row r="177" spans="1:43" ht="35.25" customHeight="1" thickTop="1" thickBot="1">
      <c r="A177" s="563">
        <v>15.7</v>
      </c>
      <c r="B177" s="564"/>
      <c r="C177" s="564"/>
      <c r="D177" s="564"/>
      <c r="E177" s="564"/>
      <c r="F177" s="587" t="s">
        <v>1316</v>
      </c>
      <c r="G177" s="588"/>
      <c r="H177" s="588"/>
      <c r="I177" s="567" t="str">
        <f t="shared" si="8"/>
        <v>No hay ejecución</v>
      </c>
      <c r="J177" s="568" t="str">
        <f t="shared" si="9"/>
        <v>NA</v>
      </c>
      <c r="K177" s="588"/>
      <c r="L177" s="581"/>
      <c r="M177" s="579"/>
      <c r="N177" s="572"/>
      <c r="O177" s="582"/>
      <c r="P177" s="581"/>
      <c r="Q177" s="579"/>
      <c r="R177" s="572"/>
      <c r="S177" s="582"/>
      <c r="T177" s="583"/>
      <c r="U177" s="579"/>
      <c r="V177" s="572"/>
      <c r="W177" s="582"/>
      <c r="X177" s="575"/>
      <c r="Y177" s="575"/>
      <c r="Z177" s="575"/>
      <c r="AA177" s="567" t="str">
        <f t="shared" si="10"/>
        <v>No hay ejecución</v>
      </c>
      <c r="AB177" s="568" t="str">
        <f t="shared" si="11"/>
        <v>NA</v>
      </c>
      <c r="AC177" s="575"/>
      <c r="AD177" s="575"/>
      <c r="AE177" s="575"/>
      <c r="AF177" s="576"/>
      <c r="AG177" s="576"/>
      <c r="AH177" s="575"/>
      <c r="AI177" s="575"/>
      <c r="AJ177" s="575"/>
      <c r="AK177" s="576"/>
      <c r="AL177" s="576"/>
      <c r="AM177" s="575"/>
      <c r="AN177" s="575"/>
      <c r="AO177" s="575"/>
      <c r="AP177" s="575"/>
      <c r="AQ177" s="575"/>
    </row>
    <row r="178" spans="1:43" ht="35.25" customHeight="1" thickTop="1" thickBot="1">
      <c r="A178" s="563">
        <v>15.7</v>
      </c>
      <c r="B178" s="564"/>
      <c r="C178" s="564"/>
      <c r="D178" s="564"/>
      <c r="E178" s="564"/>
      <c r="F178" s="587" t="s">
        <v>1316</v>
      </c>
      <c r="G178" s="588"/>
      <c r="H178" s="588"/>
      <c r="I178" s="567" t="str">
        <f t="shared" si="8"/>
        <v>No hay ejecución</v>
      </c>
      <c r="J178" s="568" t="str">
        <f t="shared" si="9"/>
        <v>NA</v>
      </c>
      <c r="K178" s="588"/>
      <c r="L178" s="581"/>
      <c r="M178" s="579"/>
      <c r="N178" s="572"/>
      <c r="O178" s="582"/>
      <c r="P178" s="581"/>
      <c r="Q178" s="579"/>
      <c r="R178" s="572"/>
      <c r="S178" s="582"/>
      <c r="T178" s="583"/>
      <c r="U178" s="579"/>
      <c r="V178" s="572"/>
      <c r="W178" s="582"/>
      <c r="X178" s="575"/>
      <c r="Y178" s="575"/>
      <c r="Z178" s="575"/>
      <c r="AA178" s="567" t="str">
        <f t="shared" si="10"/>
        <v>No hay ejecución</v>
      </c>
      <c r="AB178" s="568" t="str">
        <f t="shared" si="11"/>
        <v>NA</v>
      </c>
      <c r="AC178" s="575"/>
      <c r="AD178" s="575"/>
      <c r="AE178" s="575"/>
      <c r="AF178" s="576"/>
      <c r="AG178" s="576"/>
      <c r="AH178" s="575"/>
      <c r="AI178" s="575"/>
      <c r="AJ178" s="575"/>
      <c r="AK178" s="576"/>
      <c r="AL178" s="576"/>
      <c r="AM178" s="575"/>
      <c r="AN178" s="575"/>
      <c r="AO178" s="575"/>
      <c r="AP178" s="575"/>
      <c r="AQ178" s="575"/>
    </row>
    <row r="179" spans="1:43" ht="35.25" customHeight="1" thickTop="1" thickBot="1">
      <c r="A179" s="563">
        <v>15.7</v>
      </c>
      <c r="B179" s="564"/>
      <c r="C179" s="564"/>
      <c r="D179" s="564"/>
      <c r="E179" s="564"/>
      <c r="F179" s="587" t="s">
        <v>1316</v>
      </c>
      <c r="G179" s="588"/>
      <c r="H179" s="588"/>
      <c r="I179" s="567" t="str">
        <f t="shared" si="8"/>
        <v>No hay ejecución</v>
      </c>
      <c r="J179" s="568" t="str">
        <f t="shared" si="9"/>
        <v>NA</v>
      </c>
      <c r="K179" s="588"/>
      <c r="L179" s="581"/>
      <c r="M179" s="579"/>
      <c r="N179" s="572"/>
      <c r="O179" s="582"/>
      <c r="P179" s="581"/>
      <c r="Q179" s="579"/>
      <c r="R179" s="572"/>
      <c r="S179" s="582"/>
      <c r="T179" s="583"/>
      <c r="U179" s="579"/>
      <c r="V179" s="572"/>
      <c r="W179" s="582"/>
      <c r="X179" s="575"/>
      <c r="Y179" s="575"/>
      <c r="Z179" s="575"/>
      <c r="AA179" s="567" t="str">
        <f t="shared" si="10"/>
        <v>No hay ejecución</v>
      </c>
      <c r="AB179" s="568" t="str">
        <f t="shared" si="11"/>
        <v>NA</v>
      </c>
      <c r="AC179" s="575"/>
      <c r="AD179" s="575"/>
      <c r="AE179" s="575"/>
      <c r="AF179" s="576"/>
      <c r="AG179" s="576"/>
      <c r="AH179" s="575"/>
      <c r="AI179" s="575"/>
      <c r="AJ179" s="575"/>
      <c r="AK179" s="576"/>
      <c r="AL179" s="576"/>
      <c r="AM179" s="575"/>
      <c r="AN179" s="575"/>
      <c r="AO179" s="575"/>
      <c r="AP179" s="575"/>
      <c r="AQ179" s="575"/>
    </row>
    <row r="180" spans="1:43" ht="35.25" customHeight="1" thickTop="1" thickBot="1">
      <c r="A180" s="563">
        <v>15.7</v>
      </c>
      <c r="B180" s="564"/>
      <c r="C180" s="564"/>
      <c r="D180" s="564"/>
      <c r="E180" s="564"/>
      <c r="F180" s="587" t="s">
        <v>1316</v>
      </c>
      <c r="G180" s="588"/>
      <c r="H180" s="588"/>
      <c r="I180" s="567" t="str">
        <f t="shared" si="8"/>
        <v>No hay ejecución</v>
      </c>
      <c r="J180" s="568" t="str">
        <f t="shared" si="9"/>
        <v>NA</v>
      </c>
      <c r="K180" s="588"/>
      <c r="L180" s="581"/>
      <c r="M180" s="579"/>
      <c r="N180" s="572"/>
      <c r="O180" s="582"/>
      <c r="P180" s="581"/>
      <c r="Q180" s="579"/>
      <c r="R180" s="572"/>
      <c r="S180" s="582"/>
      <c r="T180" s="583"/>
      <c r="U180" s="579"/>
      <c r="V180" s="572"/>
      <c r="W180" s="582"/>
      <c r="X180" s="575"/>
      <c r="Y180" s="575"/>
      <c r="Z180" s="575"/>
      <c r="AA180" s="567" t="str">
        <f t="shared" si="10"/>
        <v>No hay ejecución</v>
      </c>
      <c r="AB180" s="568" t="str">
        <f t="shared" si="11"/>
        <v>NA</v>
      </c>
      <c r="AC180" s="575"/>
      <c r="AD180" s="575"/>
      <c r="AE180" s="575"/>
      <c r="AF180" s="576"/>
      <c r="AG180" s="576"/>
      <c r="AH180" s="575"/>
      <c r="AI180" s="575"/>
      <c r="AJ180" s="575"/>
      <c r="AK180" s="576"/>
      <c r="AL180" s="576"/>
      <c r="AM180" s="575"/>
      <c r="AN180" s="575"/>
      <c r="AO180" s="575"/>
      <c r="AP180" s="575"/>
      <c r="AQ180" s="575"/>
    </row>
    <row r="181" spans="1:43" ht="35.25" customHeight="1" thickTop="1" thickBot="1">
      <c r="A181" s="563">
        <v>15.7</v>
      </c>
      <c r="B181" s="564"/>
      <c r="C181" s="564"/>
      <c r="D181" s="564"/>
      <c r="E181" s="564"/>
      <c r="F181" s="587" t="s">
        <v>1316</v>
      </c>
      <c r="G181" s="588"/>
      <c r="H181" s="588"/>
      <c r="I181" s="567" t="str">
        <f t="shared" si="8"/>
        <v>No hay ejecución</v>
      </c>
      <c r="J181" s="568" t="str">
        <f t="shared" si="9"/>
        <v>NA</v>
      </c>
      <c r="K181" s="588"/>
      <c r="L181" s="581"/>
      <c r="M181" s="579"/>
      <c r="N181" s="572"/>
      <c r="O181" s="582"/>
      <c r="P181" s="581"/>
      <c r="Q181" s="579"/>
      <c r="R181" s="572"/>
      <c r="S181" s="582"/>
      <c r="T181" s="583"/>
      <c r="U181" s="579"/>
      <c r="V181" s="572"/>
      <c r="W181" s="582"/>
      <c r="X181" s="575"/>
      <c r="Y181" s="575"/>
      <c r="Z181" s="575"/>
      <c r="AA181" s="567" t="str">
        <f t="shared" si="10"/>
        <v>No hay ejecución</v>
      </c>
      <c r="AB181" s="568" t="str">
        <f t="shared" si="11"/>
        <v>NA</v>
      </c>
      <c r="AC181" s="575"/>
      <c r="AD181" s="575"/>
      <c r="AE181" s="575"/>
      <c r="AF181" s="576"/>
      <c r="AG181" s="576"/>
      <c r="AH181" s="575"/>
      <c r="AI181" s="575"/>
      <c r="AJ181" s="575"/>
      <c r="AK181" s="576"/>
      <c r="AL181" s="576"/>
      <c r="AM181" s="575"/>
      <c r="AN181" s="575"/>
      <c r="AO181" s="575"/>
      <c r="AP181" s="575"/>
      <c r="AQ181" s="575"/>
    </row>
    <row r="182" spans="1:43" ht="35.25" customHeight="1" thickTop="1" thickBot="1">
      <c r="A182" s="563">
        <v>16</v>
      </c>
      <c r="B182" s="564"/>
      <c r="C182" s="564"/>
      <c r="D182" s="564"/>
      <c r="E182" s="564"/>
      <c r="F182" s="565" t="s">
        <v>1317</v>
      </c>
      <c r="G182" s="569"/>
      <c r="H182" s="569"/>
      <c r="I182" s="567" t="str">
        <f t="shared" si="8"/>
        <v>No hay ejecución</v>
      </c>
      <c r="J182" s="568" t="str">
        <f t="shared" si="9"/>
        <v>NA</v>
      </c>
      <c r="K182" s="569"/>
      <c r="L182" s="581"/>
      <c r="M182" s="579"/>
      <c r="N182" s="572"/>
      <c r="O182" s="582"/>
      <c r="P182" s="581"/>
      <c r="Q182" s="579"/>
      <c r="R182" s="572"/>
      <c r="S182" s="582"/>
      <c r="T182" s="583"/>
      <c r="U182" s="579"/>
      <c r="V182" s="572"/>
      <c r="W182" s="582"/>
      <c r="X182" s="575"/>
      <c r="Y182" s="575"/>
      <c r="Z182" s="575"/>
      <c r="AA182" s="567" t="str">
        <f t="shared" si="10"/>
        <v>No hay ejecución</v>
      </c>
      <c r="AB182" s="568" t="str">
        <f t="shared" si="11"/>
        <v>NA</v>
      </c>
      <c r="AC182" s="575"/>
      <c r="AD182" s="575"/>
      <c r="AE182" s="575"/>
      <c r="AF182" s="576"/>
      <c r="AG182" s="576"/>
      <c r="AH182" s="575"/>
      <c r="AI182" s="575"/>
      <c r="AJ182" s="575"/>
      <c r="AK182" s="576"/>
      <c r="AL182" s="576"/>
      <c r="AM182" s="575"/>
      <c r="AN182" s="575"/>
      <c r="AO182" s="575"/>
      <c r="AP182" s="575"/>
      <c r="AQ182" s="575"/>
    </row>
    <row r="183" spans="1:43" ht="35.25" customHeight="1" thickTop="1" thickBot="1">
      <c r="A183" s="563">
        <v>16.100000000000001</v>
      </c>
      <c r="B183" s="564"/>
      <c r="C183" s="564"/>
      <c r="D183" s="564"/>
      <c r="E183" s="564"/>
      <c r="F183" s="577" t="s">
        <v>1318</v>
      </c>
      <c r="G183" s="578"/>
      <c r="H183" s="578"/>
      <c r="I183" s="567" t="str">
        <f t="shared" si="8"/>
        <v>No hay ejecución</v>
      </c>
      <c r="J183" s="568" t="str">
        <f t="shared" si="9"/>
        <v>NA</v>
      </c>
      <c r="K183" s="578"/>
      <c r="L183" s="581"/>
      <c r="M183" s="579"/>
      <c r="N183" s="572"/>
      <c r="O183" s="582"/>
      <c r="P183" s="581"/>
      <c r="Q183" s="579"/>
      <c r="R183" s="572"/>
      <c r="S183" s="582"/>
      <c r="T183" s="583"/>
      <c r="U183" s="579"/>
      <c r="V183" s="572"/>
      <c r="W183" s="582"/>
      <c r="X183" s="575"/>
      <c r="Y183" s="575"/>
      <c r="Z183" s="575"/>
      <c r="AA183" s="567" t="str">
        <f t="shared" si="10"/>
        <v>No hay ejecución</v>
      </c>
      <c r="AB183" s="568" t="str">
        <f t="shared" si="11"/>
        <v>NA</v>
      </c>
      <c r="AC183" s="575"/>
      <c r="AD183" s="575"/>
      <c r="AE183" s="575"/>
      <c r="AF183" s="576"/>
      <c r="AG183" s="576"/>
      <c r="AH183" s="575"/>
      <c r="AI183" s="575"/>
      <c r="AJ183" s="575"/>
      <c r="AK183" s="576"/>
      <c r="AL183" s="576"/>
      <c r="AM183" s="575"/>
      <c r="AN183" s="575"/>
      <c r="AO183" s="575"/>
      <c r="AP183" s="575"/>
      <c r="AQ183" s="575"/>
    </row>
    <row r="184" spans="1:43" ht="35.25" customHeight="1" thickTop="1" thickBot="1">
      <c r="A184" s="563">
        <v>16.100000000000001</v>
      </c>
      <c r="B184" s="564"/>
      <c r="C184" s="564"/>
      <c r="D184" s="564"/>
      <c r="E184" s="564"/>
      <c r="F184" s="577" t="s">
        <v>1318</v>
      </c>
      <c r="G184" s="578"/>
      <c r="H184" s="578"/>
      <c r="I184" s="567" t="str">
        <f t="shared" si="8"/>
        <v>No hay ejecución</v>
      </c>
      <c r="J184" s="568" t="str">
        <f t="shared" si="9"/>
        <v>NA</v>
      </c>
      <c r="K184" s="578"/>
      <c r="L184" s="581"/>
      <c r="M184" s="579"/>
      <c r="N184" s="572"/>
      <c r="O184" s="582"/>
      <c r="P184" s="581"/>
      <c r="Q184" s="579"/>
      <c r="R184" s="572"/>
      <c r="S184" s="582"/>
      <c r="T184" s="583"/>
      <c r="U184" s="579"/>
      <c r="V184" s="572"/>
      <c r="W184" s="582"/>
      <c r="X184" s="575"/>
      <c r="Y184" s="575"/>
      <c r="Z184" s="575"/>
      <c r="AA184" s="567" t="str">
        <f t="shared" si="10"/>
        <v>No hay ejecución</v>
      </c>
      <c r="AB184" s="568" t="str">
        <f t="shared" si="11"/>
        <v>NA</v>
      </c>
      <c r="AC184" s="575"/>
      <c r="AD184" s="575"/>
      <c r="AE184" s="575"/>
      <c r="AF184" s="576"/>
      <c r="AG184" s="576"/>
      <c r="AH184" s="575"/>
      <c r="AI184" s="575"/>
      <c r="AJ184" s="575"/>
      <c r="AK184" s="576"/>
      <c r="AL184" s="576"/>
      <c r="AM184" s="575"/>
      <c r="AN184" s="575"/>
      <c r="AO184" s="575"/>
      <c r="AP184" s="575"/>
      <c r="AQ184" s="575"/>
    </row>
    <row r="185" spans="1:43" ht="35.25" customHeight="1" thickTop="1" thickBot="1">
      <c r="A185" s="563">
        <v>16.2</v>
      </c>
      <c r="B185" s="564"/>
      <c r="C185" s="564"/>
      <c r="D185" s="564"/>
      <c r="E185" s="564"/>
      <c r="F185" s="577" t="s">
        <v>1319</v>
      </c>
      <c r="G185" s="578"/>
      <c r="H185" s="578"/>
      <c r="I185" s="567" t="str">
        <f t="shared" si="8"/>
        <v>No hay ejecución</v>
      </c>
      <c r="J185" s="568" t="str">
        <f t="shared" si="9"/>
        <v>NA</v>
      </c>
      <c r="K185" s="578"/>
      <c r="L185" s="581"/>
      <c r="M185" s="579"/>
      <c r="N185" s="572"/>
      <c r="O185" s="582"/>
      <c r="P185" s="581"/>
      <c r="Q185" s="579"/>
      <c r="R185" s="572"/>
      <c r="S185" s="582"/>
      <c r="T185" s="583"/>
      <c r="U185" s="579"/>
      <c r="V185" s="572"/>
      <c r="W185" s="582"/>
      <c r="X185" s="575"/>
      <c r="Y185" s="575"/>
      <c r="Z185" s="575"/>
      <c r="AA185" s="567" t="str">
        <f t="shared" si="10"/>
        <v>No hay ejecución</v>
      </c>
      <c r="AB185" s="568" t="str">
        <f t="shared" si="11"/>
        <v>NA</v>
      </c>
      <c r="AC185" s="575"/>
      <c r="AD185" s="575"/>
      <c r="AE185" s="575"/>
      <c r="AF185" s="576"/>
      <c r="AG185" s="576"/>
      <c r="AH185" s="575"/>
      <c r="AI185" s="575"/>
      <c r="AJ185" s="575"/>
      <c r="AK185" s="576"/>
      <c r="AL185" s="576"/>
      <c r="AM185" s="575"/>
      <c r="AN185" s="575"/>
      <c r="AO185" s="575"/>
      <c r="AP185" s="575"/>
      <c r="AQ185" s="575"/>
    </row>
    <row r="186" spans="1:43" ht="35.25" customHeight="1" thickTop="1" thickBot="1">
      <c r="A186" s="563">
        <v>16.2</v>
      </c>
      <c r="B186" s="564"/>
      <c r="C186" s="564"/>
      <c r="D186" s="564"/>
      <c r="E186" s="564"/>
      <c r="F186" s="577" t="s">
        <v>1319</v>
      </c>
      <c r="G186" s="578"/>
      <c r="H186" s="578"/>
      <c r="I186" s="567" t="str">
        <f t="shared" si="8"/>
        <v>No hay ejecución</v>
      </c>
      <c r="J186" s="568" t="str">
        <f t="shared" si="9"/>
        <v>NA</v>
      </c>
      <c r="K186" s="578"/>
      <c r="L186" s="581"/>
      <c r="M186" s="579"/>
      <c r="N186" s="572"/>
      <c r="O186" s="582"/>
      <c r="P186" s="581"/>
      <c r="Q186" s="579"/>
      <c r="R186" s="572"/>
      <c r="S186" s="582"/>
      <c r="T186" s="583"/>
      <c r="U186" s="579"/>
      <c r="V186" s="572"/>
      <c r="W186" s="582"/>
      <c r="X186" s="575"/>
      <c r="Y186" s="575"/>
      <c r="Z186" s="575"/>
      <c r="AA186" s="567" t="str">
        <f t="shared" si="10"/>
        <v>No hay ejecución</v>
      </c>
      <c r="AB186" s="568" t="str">
        <f t="shared" si="11"/>
        <v>NA</v>
      </c>
      <c r="AC186" s="575"/>
      <c r="AD186" s="575"/>
      <c r="AE186" s="575"/>
      <c r="AF186" s="576"/>
      <c r="AG186" s="576"/>
      <c r="AH186" s="575"/>
      <c r="AI186" s="575"/>
      <c r="AJ186" s="575"/>
      <c r="AK186" s="576"/>
      <c r="AL186" s="576"/>
      <c r="AM186" s="575"/>
      <c r="AN186" s="575"/>
      <c r="AO186" s="575"/>
      <c r="AP186" s="575"/>
      <c r="AQ186" s="575"/>
    </row>
    <row r="187" spans="1:43" ht="35.25" customHeight="1" thickTop="1" thickBot="1">
      <c r="A187" s="563">
        <v>16.2</v>
      </c>
      <c r="B187" s="564"/>
      <c r="C187" s="564"/>
      <c r="D187" s="564"/>
      <c r="E187" s="564"/>
      <c r="F187" s="577" t="s">
        <v>1319</v>
      </c>
      <c r="G187" s="578"/>
      <c r="H187" s="578"/>
      <c r="I187" s="567" t="str">
        <f t="shared" si="8"/>
        <v>No hay ejecución</v>
      </c>
      <c r="J187" s="568" t="str">
        <f t="shared" si="9"/>
        <v>NA</v>
      </c>
      <c r="K187" s="578"/>
      <c r="L187" s="581"/>
      <c r="M187" s="579"/>
      <c r="N187" s="572"/>
      <c r="O187" s="582"/>
      <c r="P187" s="581"/>
      <c r="Q187" s="579"/>
      <c r="R187" s="572"/>
      <c r="S187" s="582"/>
      <c r="T187" s="583"/>
      <c r="U187" s="579"/>
      <c r="V187" s="572"/>
      <c r="W187" s="582"/>
      <c r="X187" s="575"/>
      <c r="Y187" s="575"/>
      <c r="Z187" s="575"/>
      <c r="AA187" s="567" t="str">
        <f t="shared" si="10"/>
        <v>No hay ejecución</v>
      </c>
      <c r="AB187" s="568" t="str">
        <f t="shared" si="11"/>
        <v>NA</v>
      </c>
      <c r="AC187" s="575"/>
      <c r="AD187" s="575"/>
      <c r="AE187" s="575"/>
      <c r="AF187" s="576"/>
      <c r="AG187" s="576"/>
      <c r="AH187" s="575"/>
      <c r="AI187" s="575"/>
      <c r="AJ187" s="575"/>
      <c r="AK187" s="576"/>
      <c r="AL187" s="576"/>
      <c r="AM187" s="575"/>
      <c r="AN187" s="575"/>
      <c r="AO187" s="575"/>
      <c r="AP187" s="575"/>
      <c r="AQ187" s="575"/>
    </row>
    <row r="188" spans="1:43" ht="35.25" customHeight="1" thickTop="1" thickBot="1">
      <c r="A188" s="563">
        <v>16.3</v>
      </c>
      <c r="B188" s="564"/>
      <c r="C188" s="564"/>
      <c r="D188" s="564"/>
      <c r="E188" s="564"/>
      <c r="F188" s="577" t="s">
        <v>1320</v>
      </c>
      <c r="G188" s="578"/>
      <c r="H188" s="578"/>
      <c r="I188" s="567" t="str">
        <f t="shared" si="8"/>
        <v>No hay ejecución</v>
      </c>
      <c r="J188" s="568" t="str">
        <f t="shared" si="9"/>
        <v>NA</v>
      </c>
      <c r="K188" s="578"/>
      <c r="L188" s="581"/>
      <c r="M188" s="579"/>
      <c r="N188" s="572"/>
      <c r="O188" s="582"/>
      <c r="P188" s="581"/>
      <c r="Q188" s="579"/>
      <c r="R188" s="572"/>
      <c r="S188" s="582"/>
      <c r="T188" s="583"/>
      <c r="U188" s="579"/>
      <c r="V188" s="572"/>
      <c r="W188" s="582"/>
      <c r="X188" s="575"/>
      <c r="Y188" s="575"/>
      <c r="Z188" s="575"/>
      <c r="AA188" s="567" t="str">
        <f t="shared" si="10"/>
        <v>No hay ejecución</v>
      </c>
      <c r="AB188" s="568" t="str">
        <f t="shared" si="11"/>
        <v>NA</v>
      </c>
      <c r="AC188" s="575"/>
      <c r="AD188" s="575"/>
      <c r="AE188" s="575"/>
      <c r="AF188" s="576"/>
      <c r="AG188" s="576"/>
      <c r="AH188" s="575"/>
      <c r="AI188" s="575"/>
      <c r="AJ188" s="575"/>
      <c r="AK188" s="576"/>
      <c r="AL188" s="576"/>
      <c r="AM188" s="575"/>
      <c r="AN188" s="575"/>
      <c r="AO188" s="575"/>
      <c r="AP188" s="575"/>
      <c r="AQ188" s="575"/>
    </row>
    <row r="189" spans="1:43" ht="35.25" customHeight="1" thickTop="1" thickBot="1">
      <c r="A189" s="563">
        <v>16.3</v>
      </c>
      <c r="B189" s="564"/>
      <c r="C189" s="564"/>
      <c r="D189" s="564"/>
      <c r="E189" s="564"/>
      <c r="F189" s="577" t="s">
        <v>1320</v>
      </c>
      <c r="G189" s="578"/>
      <c r="H189" s="578"/>
      <c r="I189" s="567" t="str">
        <f t="shared" si="8"/>
        <v>No hay ejecución</v>
      </c>
      <c r="J189" s="568" t="str">
        <f t="shared" si="9"/>
        <v>NA</v>
      </c>
      <c r="K189" s="578"/>
      <c r="L189" s="581"/>
      <c r="M189" s="579"/>
      <c r="N189" s="572"/>
      <c r="O189" s="582"/>
      <c r="P189" s="581"/>
      <c r="Q189" s="579"/>
      <c r="R189" s="572"/>
      <c r="S189" s="582"/>
      <c r="T189" s="583"/>
      <c r="U189" s="579"/>
      <c r="V189" s="572"/>
      <c r="W189" s="582"/>
      <c r="X189" s="575"/>
      <c r="Y189" s="575"/>
      <c r="Z189" s="575"/>
      <c r="AA189" s="567" t="str">
        <f t="shared" si="10"/>
        <v>No hay ejecución</v>
      </c>
      <c r="AB189" s="568" t="str">
        <f t="shared" si="11"/>
        <v>NA</v>
      </c>
      <c r="AC189" s="575"/>
      <c r="AD189" s="575"/>
      <c r="AE189" s="575"/>
      <c r="AF189" s="576"/>
      <c r="AG189" s="576"/>
      <c r="AH189" s="575"/>
      <c r="AI189" s="575"/>
      <c r="AJ189" s="575"/>
      <c r="AK189" s="576"/>
      <c r="AL189" s="576"/>
      <c r="AM189" s="575"/>
      <c r="AN189" s="575"/>
      <c r="AO189" s="575"/>
      <c r="AP189" s="575"/>
      <c r="AQ189" s="575"/>
    </row>
    <row r="190" spans="1:43" ht="35.25" customHeight="1" thickTop="1" thickBot="1">
      <c r="A190" s="563">
        <v>16.3</v>
      </c>
      <c r="B190" s="564"/>
      <c r="C190" s="564"/>
      <c r="D190" s="564"/>
      <c r="E190" s="564"/>
      <c r="F190" s="577" t="s">
        <v>1320</v>
      </c>
      <c r="G190" s="578"/>
      <c r="H190" s="578"/>
      <c r="I190" s="567" t="str">
        <f t="shared" si="8"/>
        <v>No hay ejecución</v>
      </c>
      <c r="J190" s="568" t="str">
        <f t="shared" si="9"/>
        <v>NA</v>
      </c>
      <c r="K190" s="578"/>
      <c r="L190" s="581"/>
      <c r="M190" s="579"/>
      <c r="N190" s="572"/>
      <c r="O190" s="582"/>
      <c r="P190" s="581"/>
      <c r="Q190" s="579"/>
      <c r="R190" s="572"/>
      <c r="S190" s="582"/>
      <c r="T190" s="583"/>
      <c r="U190" s="579"/>
      <c r="V190" s="572"/>
      <c r="W190" s="582"/>
      <c r="X190" s="575"/>
      <c r="Y190" s="575"/>
      <c r="Z190" s="575"/>
      <c r="AA190" s="567" t="str">
        <f t="shared" si="10"/>
        <v>No hay ejecución</v>
      </c>
      <c r="AB190" s="568" t="str">
        <f t="shared" si="11"/>
        <v>NA</v>
      </c>
      <c r="AC190" s="575"/>
      <c r="AD190" s="575"/>
      <c r="AE190" s="575"/>
      <c r="AF190" s="576"/>
      <c r="AG190" s="576"/>
      <c r="AH190" s="575"/>
      <c r="AI190" s="575"/>
      <c r="AJ190" s="575"/>
      <c r="AK190" s="576"/>
      <c r="AL190" s="576"/>
      <c r="AM190" s="575"/>
      <c r="AN190" s="575"/>
      <c r="AO190" s="575"/>
      <c r="AP190" s="575"/>
      <c r="AQ190" s="575"/>
    </row>
    <row r="191" spans="1:43" ht="35.25" customHeight="1" thickTop="1" thickBot="1">
      <c r="A191" s="563">
        <v>16.399999999999999</v>
      </c>
      <c r="B191" s="564"/>
      <c r="C191" s="564"/>
      <c r="D191" s="564"/>
      <c r="E191" s="564"/>
      <c r="F191" s="577" t="s">
        <v>1321</v>
      </c>
      <c r="G191" s="578"/>
      <c r="H191" s="578"/>
      <c r="I191" s="567" t="str">
        <f t="shared" si="8"/>
        <v>No hay ejecución</v>
      </c>
      <c r="J191" s="568" t="str">
        <f t="shared" si="9"/>
        <v>NA</v>
      </c>
      <c r="K191" s="578"/>
      <c r="L191" s="581"/>
      <c r="M191" s="579"/>
      <c r="N191" s="572"/>
      <c r="O191" s="582"/>
      <c r="P191" s="581"/>
      <c r="Q191" s="579"/>
      <c r="R191" s="572"/>
      <c r="S191" s="582"/>
      <c r="T191" s="583"/>
      <c r="U191" s="579"/>
      <c r="V191" s="572"/>
      <c r="W191" s="582"/>
      <c r="X191" s="575"/>
      <c r="Y191" s="575"/>
      <c r="Z191" s="575"/>
      <c r="AA191" s="567" t="str">
        <f t="shared" si="10"/>
        <v>No hay ejecución</v>
      </c>
      <c r="AB191" s="568" t="str">
        <f t="shared" si="11"/>
        <v>NA</v>
      </c>
      <c r="AC191" s="575"/>
      <c r="AD191" s="575"/>
      <c r="AE191" s="575"/>
      <c r="AF191" s="576"/>
      <c r="AG191" s="576"/>
      <c r="AH191" s="575"/>
      <c r="AI191" s="575"/>
      <c r="AJ191" s="575"/>
      <c r="AK191" s="576"/>
      <c r="AL191" s="576"/>
      <c r="AM191" s="575"/>
      <c r="AN191" s="575"/>
      <c r="AO191" s="575"/>
      <c r="AP191" s="575"/>
      <c r="AQ191" s="575"/>
    </row>
    <row r="192" spans="1:43" ht="35.25" customHeight="1" thickTop="1" thickBot="1">
      <c r="A192" s="563">
        <v>16.399999999999999</v>
      </c>
      <c r="B192" s="564"/>
      <c r="C192" s="564"/>
      <c r="D192" s="564"/>
      <c r="E192" s="564"/>
      <c r="F192" s="577" t="s">
        <v>1321</v>
      </c>
      <c r="G192" s="578"/>
      <c r="H192" s="578"/>
      <c r="I192" s="567" t="str">
        <f t="shared" si="8"/>
        <v>No hay ejecución</v>
      </c>
      <c r="J192" s="568" t="str">
        <f t="shared" si="9"/>
        <v>NA</v>
      </c>
      <c r="K192" s="578"/>
      <c r="L192" s="581"/>
      <c r="M192" s="579"/>
      <c r="N192" s="572"/>
      <c r="O192" s="582"/>
      <c r="P192" s="581"/>
      <c r="Q192" s="579"/>
      <c r="R192" s="572"/>
      <c r="S192" s="582"/>
      <c r="T192" s="583"/>
      <c r="U192" s="579"/>
      <c r="V192" s="572"/>
      <c r="W192" s="582"/>
      <c r="X192" s="575"/>
      <c r="Y192" s="575"/>
      <c r="Z192" s="575"/>
      <c r="AA192" s="567" t="str">
        <f t="shared" si="10"/>
        <v>No hay ejecución</v>
      </c>
      <c r="AB192" s="568" t="str">
        <f t="shared" si="11"/>
        <v>NA</v>
      </c>
      <c r="AC192" s="575"/>
      <c r="AD192" s="575"/>
      <c r="AE192" s="575"/>
      <c r="AF192" s="576"/>
      <c r="AG192" s="576"/>
      <c r="AH192" s="575"/>
      <c r="AI192" s="575"/>
      <c r="AJ192" s="575"/>
      <c r="AK192" s="576"/>
      <c r="AL192" s="576"/>
      <c r="AM192" s="575"/>
      <c r="AN192" s="575"/>
      <c r="AO192" s="575"/>
      <c r="AP192" s="575"/>
      <c r="AQ192" s="575"/>
    </row>
    <row r="193" spans="1:43" ht="35.25" customHeight="1" thickTop="1" thickBot="1">
      <c r="A193" s="563">
        <v>16.399999999999999</v>
      </c>
      <c r="B193" s="564"/>
      <c r="C193" s="564"/>
      <c r="D193" s="564"/>
      <c r="E193" s="564"/>
      <c r="F193" s="577" t="s">
        <v>1321</v>
      </c>
      <c r="G193" s="578"/>
      <c r="H193" s="578"/>
      <c r="I193" s="567" t="str">
        <f t="shared" si="8"/>
        <v>No hay ejecución</v>
      </c>
      <c r="J193" s="568" t="str">
        <f t="shared" si="9"/>
        <v>NA</v>
      </c>
      <c r="K193" s="578"/>
      <c r="L193" s="581"/>
      <c r="M193" s="579"/>
      <c r="N193" s="572"/>
      <c r="O193" s="582"/>
      <c r="P193" s="581"/>
      <c r="Q193" s="579"/>
      <c r="R193" s="572"/>
      <c r="S193" s="582"/>
      <c r="T193" s="583"/>
      <c r="U193" s="579"/>
      <c r="V193" s="572"/>
      <c r="W193" s="582"/>
      <c r="X193" s="575"/>
      <c r="Y193" s="575"/>
      <c r="Z193" s="575"/>
      <c r="AA193" s="567" t="str">
        <f t="shared" si="10"/>
        <v>No hay ejecución</v>
      </c>
      <c r="AB193" s="568" t="str">
        <f t="shared" si="11"/>
        <v>NA</v>
      </c>
      <c r="AC193" s="575"/>
      <c r="AD193" s="575"/>
      <c r="AE193" s="575"/>
      <c r="AF193" s="576"/>
      <c r="AG193" s="576"/>
      <c r="AH193" s="575"/>
      <c r="AI193" s="575"/>
      <c r="AJ193" s="575"/>
      <c r="AK193" s="576"/>
      <c r="AL193" s="576"/>
      <c r="AM193" s="575"/>
      <c r="AN193" s="575"/>
      <c r="AO193" s="575"/>
      <c r="AP193" s="575"/>
      <c r="AQ193" s="575"/>
    </row>
    <row r="194" spans="1:43" ht="35.25" customHeight="1" thickTop="1" thickBot="1">
      <c r="A194" s="563">
        <v>16.399999999999999</v>
      </c>
      <c r="B194" s="564"/>
      <c r="C194" s="564"/>
      <c r="D194" s="564"/>
      <c r="E194" s="564"/>
      <c r="F194" s="577" t="s">
        <v>1321</v>
      </c>
      <c r="G194" s="578"/>
      <c r="H194" s="578"/>
      <c r="I194" s="567" t="str">
        <f t="shared" si="8"/>
        <v>No hay ejecución</v>
      </c>
      <c r="J194" s="568" t="str">
        <f t="shared" si="9"/>
        <v>NA</v>
      </c>
      <c r="K194" s="578"/>
      <c r="L194" s="581"/>
      <c r="M194" s="579"/>
      <c r="N194" s="572"/>
      <c r="O194" s="582"/>
      <c r="P194" s="581"/>
      <c r="Q194" s="579"/>
      <c r="R194" s="572"/>
      <c r="S194" s="582"/>
      <c r="T194" s="583"/>
      <c r="U194" s="579"/>
      <c r="V194" s="572"/>
      <c r="W194" s="582"/>
      <c r="X194" s="575"/>
      <c r="Y194" s="575"/>
      <c r="Z194" s="575"/>
      <c r="AA194" s="567" t="str">
        <f t="shared" si="10"/>
        <v>No hay ejecución</v>
      </c>
      <c r="AB194" s="568" t="str">
        <f t="shared" si="11"/>
        <v>NA</v>
      </c>
      <c r="AC194" s="575"/>
      <c r="AD194" s="575"/>
      <c r="AE194" s="575"/>
      <c r="AF194" s="576"/>
      <c r="AG194" s="576"/>
      <c r="AH194" s="575"/>
      <c r="AI194" s="575"/>
      <c r="AJ194" s="575"/>
      <c r="AK194" s="576"/>
      <c r="AL194" s="576"/>
      <c r="AM194" s="575"/>
      <c r="AN194" s="575"/>
      <c r="AO194" s="575"/>
      <c r="AP194" s="575"/>
      <c r="AQ194" s="575"/>
    </row>
    <row r="195" spans="1:43" ht="35.25" customHeight="1" thickTop="1" thickBot="1">
      <c r="A195" s="563">
        <v>16.399999999999999</v>
      </c>
      <c r="B195" s="564"/>
      <c r="C195" s="564"/>
      <c r="D195" s="564"/>
      <c r="E195" s="564"/>
      <c r="F195" s="577" t="s">
        <v>1321</v>
      </c>
      <c r="G195" s="578"/>
      <c r="H195" s="578"/>
      <c r="I195" s="567" t="str">
        <f t="shared" si="8"/>
        <v>No hay ejecución</v>
      </c>
      <c r="J195" s="568" t="str">
        <f t="shared" si="9"/>
        <v>NA</v>
      </c>
      <c r="K195" s="578"/>
      <c r="L195" s="581"/>
      <c r="M195" s="579"/>
      <c r="N195" s="572"/>
      <c r="O195" s="582"/>
      <c r="P195" s="581"/>
      <c r="Q195" s="579"/>
      <c r="R195" s="572"/>
      <c r="S195" s="582"/>
      <c r="T195" s="583"/>
      <c r="U195" s="579"/>
      <c r="V195" s="572"/>
      <c r="W195" s="582"/>
      <c r="X195" s="575"/>
      <c r="Y195" s="575"/>
      <c r="Z195" s="575"/>
      <c r="AA195" s="567" t="str">
        <f t="shared" si="10"/>
        <v>No hay ejecución</v>
      </c>
      <c r="AB195" s="568" t="str">
        <f t="shared" si="11"/>
        <v>NA</v>
      </c>
      <c r="AC195" s="575"/>
      <c r="AD195" s="575"/>
      <c r="AE195" s="575"/>
      <c r="AF195" s="576"/>
      <c r="AG195" s="576"/>
      <c r="AH195" s="575"/>
      <c r="AI195" s="575"/>
      <c r="AJ195" s="575"/>
      <c r="AK195" s="576"/>
      <c r="AL195" s="576"/>
      <c r="AM195" s="575"/>
      <c r="AN195" s="575"/>
      <c r="AO195" s="575"/>
      <c r="AP195" s="575"/>
      <c r="AQ195" s="575"/>
    </row>
    <row r="196" spans="1:43" ht="35.25" customHeight="1" thickTop="1" thickBot="1">
      <c r="A196" s="563">
        <v>16.399999999999999</v>
      </c>
      <c r="B196" s="564"/>
      <c r="C196" s="564"/>
      <c r="D196" s="564"/>
      <c r="E196" s="564"/>
      <c r="F196" s="577" t="s">
        <v>1321</v>
      </c>
      <c r="G196" s="578"/>
      <c r="H196" s="578"/>
      <c r="I196" s="567" t="str">
        <f t="shared" si="8"/>
        <v>No hay ejecución</v>
      </c>
      <c r="J196" s="568" t="str">
        <f t="shared" si="9"/>
        <v>NA</v>
      </c>
      <c r="K196" s="578"/>
      <c r="L196" s="581"/>
      <c r="M196" s="579"/>
      <c r="N196" s="572"/>
      <c r="O196" s="582"/>
      <c r="P196" s="581"/>
      <c r="Q196" s="579"/>
      <c r="R196" s="572"/>
      <c r="S196" s="582"/>
      <c r="T196" s="583"/>
      <c r="U196" s="579"/>
      <c r="V196" s="572"/>
      <c r="W196" s="582"/>
      <c r="X196" s="575"/>
      <c r="Y196" s="575"/>
      <c r="Z196" s="575"/>
      <c r="AA196" s="567" t="str">
        <f t="shared" si="10"/>
        <v>No hay ejecución</v>
      </c>
      <c r="AB196" s="568" t="str">
        <f t="shared" si="11"/>
        <v>NA</v>
      </c>
      <c r="AC196" s="575"/>
      <c r="AD196" s="575"/>
      <c r="AE196" s="575"/>
      <c r="AF196" s="576"/>
      <c r="AG196" s="576"/>
      <c r="AH196" s="575"/>
      <c r="AI196" s="575"/>
      <c r="AJ196" s="575"/>
      <c r="AK196" s="576"/>
      <c r="AL196" s="576"/>
      <c r="AM196" s="575"/>
      <c r="AN196" s="575"/>
      <c r="AO196" s="575"/>
      <c r="AP196" s="575"/>
      <c r="AQ196" s="575"/>
    </row>
    <row r="197" spans="1:43" ht="35.25" customHeight="1" thickTop="1" thickBot="1">
      <c r="A197" s="563">
        <v>16.5</v>
      </c>
      <c r="B197" s="564"/>
      <c r="C197" s="564"/>
      <c r="D197" s="564"/>
      <c r="E197" s="564"/>
      <c r="F197" s="577" t="s">
        <v>1322</v>
      </c>
      <c r="G197" s="578"/>
      <c r="H197" s="578"/>
      <c r="I197" s="567" t="str">
        <f t="shared" si="8"/>
        <v>No hay ejecución</v>
      </c>
      <c r="J197" s="568" t="str">
        <f t="shared" si="9"/>
        <v>NA</v>
      </c>
      <c r="K197" s="578"/>
      <c r="L197" s="581"/>
      <c r="M197" s="579"/>
      <c r="N197" s="572"/>
      <c r="O197" s="582"/>
      <c r="P197" s="581"/>
      <c r="Q197" s="579"/>
      <c r="R197" s="572"/>
      <c r="S197" s="582"/>
      <c r="T197" s="583"/>
      <c r="U197" s="579"/>
      <c r="V197" s="572"/>
      <c r="W197" s="582"/>
      <c r="X197" s="575"/>
      <c r="Y197" s="575"/>
      <c r="Z197" s="575"/>
      <c r="AA197" s="567" t="str">
        <f t="shared" si="10"/>
        <v>No hay ejecución</v>
      </c>
      <c r="AB197" s="568" t="str">
        <f t="shared" si="11"/>
        <v>NA</v>
      </c>
      <c r="AC197" s="575"/>
      <c r="AD197" s="575"/>
      <c r="AE197" s="575"/>
      <c r="AF197" s="576"/>
      <c r="AG197" s="576"/>
      <c r="AH197" s="575"/>
      <c r="AI197" s="575"/>
      <c r="AJ197" s="575"/>
      <c r="AK197" s="576"/>
      <c r="AL197" s="576"/>
      <c r="AM197" s="575"/>
      <c r="AN197" s="575"/>
      <c r="AO197" s="575"/>
      <c r="AP197" s="575"/>
      <c r="AQ197" s="575"/>
    </row>
    <row r="198" spans="1:43" ht="35.25" customHeight="1" thickTop="1" thickBot="1">
      <c r="A198" s="563">
        <v>16.5</v>
      </c>
      <c r="B198" s="564"/>
      <c r="C198" s="564"/>
      <c r="D198" s="564"/>
      <c r="E198" s="564"/>
      <c r="F198" s="577" t="s">
        <v>1322</v>
      </c>
      <c r="G198" s="578"/>
      <c r="H198" s="578"/>
      <c r="I198" s="567" t="str">
        <f t="shared" si="8"/>
        <v>No hay ejecución</v>
      </c>
      <c r="J198" s="568" t="str">
        <f t="shared" si="9"/>
        <v>NA</v>
      </c>
      <c r="K198" s="578"/>
      <c r="L198" s="581"/>
      <c r="M198" s="579"/>
      <c r="N198" s="572"/>
      <c r="O198" s="582"/>
      <c r="P198" s="581"/>
      <c r="Q198" s="579"/>
      <c r="R198" s="572"/>
      <c r="S198" s="582"/>
      <c r="T198" s="583"/>
      <c r="U198" s="579"/>
      <c r="V198" s="572"/>
      <c r="W198" s="582"/>
      <c r="X198" s="575"/>
      <c r="Y198" s="575"/>
      <c r="Z198" s="575"/>
      <c r="AA198" s="567" t="str">
        <f t="shared" si="10"/>
        <v>No hay ejecución</v>
      </c>
      <c r="AB198" s="568" t="str">
        <f t="shared" si="11"/>
        <v>NA</v>
      </c>
      <c r="AC198" s="575"/>
      <c r="AD198" s="575"/>
      <c r="AE198" s="575"/>
      <c r="AF198" s="576"/>
      <c r="AG198" s="576"/>
      <c r="AH198" s="575"/>
      <c r="AI198" s="575"/>
      <c r="AJ198" s="575"/>
      <c r="AK198" s="576"/>
      <c r="AL198" s="576"/>
      <c r="AM198" s="575"/>
      <c r="AN198" s="575"/>
      <c r="AO198" s="575"/>
      <c r="AP198" s="575"/>
      <c r="AQ198" s="575"/>
    </row>
    <row r="199" spans="1:43" ht="35.25" customHeight="1" thickTop="1" thickBot="1">
      <c r="A199" s="563">
        <v>16.600000000000001</v>
      </c>
      <c r="B199" s="564"/>
      <c r="C199" s="564"/>
      <c r="D199" s="564"/>
      <c r="E199" s="564"/>
      <c r="F199" s="577" t="s">
        <v>1323</v>
      </c>
      <c r="G199" s="578"/>
      <c r="H199" s="578"/>
      <c r="I199" s="567" t="str">
        <f t="shared" si="8"/>
        <v>No hay ejecución</v>
      </c>
      <c r="J199" s="568" t="str">
        <f t="shared" si="9"/>
        <v>NA</v>
      </c>
      <c r="K199" s="578"/>
      <c r="L199" s="581"/>
      <c r="M199" s="579"/>
      <c r="N199" s="572"/>
      <c r="O199" s="582"/>
      <c r="P199" s="581"/>
      <c r="Q199" s="579"/>
      <c r="R199" s="572"/>
      <c r="S199" s="582"/>
      <c r="T199" s="583"/>
      <c r="U199" s="579"/>
      <c r="V199" s="572"/>
      <c r="W199" s="582"/>
      <c r="X199" s="575"/>
      <c r="Y199" s="575"/>
      <c r="Z199" s="575"/>
      <c r="AA199" s="567" t="str">
        <f t="shared" si="10"/>
        <v>No hay ejecución</v>
      </c>
      <c r="AB199" s="568" t="str">
        <f t="shared" si="11"/>
        <v>NA</v>
      </c>
      <c r="AC199" s="575"/>
      <c r="AD199" s="575"/>
      <c r="AE199" s="575"/>
      <c r="AF199" s="576"/>
      <c r="AG199" s="576"/>
      <c r="AH199" s="575"/>
      <c r="AI199" s="575"/>
      <c r="AJ199" s="575"/>
      <c r="AK199" s="576"/>
      <c r="AL199" s="576"/>
      <c r="AM199" s="575"/>
      <c r="AN199" s="575"/>
      <c r="AO199" s="575"/>
      <c r="AP199" s="575"/>
      <c r="AQ199" s="575"/>
    </row>
    <row r="200" spans="1:43" ht="35.25" customHeight="1" thickTop="1" thickBot="1">
      <c r="A200" s="563">
        <v>16.600000000000001</v>
      </c>
      <c r="B200" s="564"/>
      <c r="C200" s="564"/>
      <c r="D200" s="564"/>
      <c r="E200" s="564"/>
      <c r="F200" s="577" t="s">
        <v>1323</v>
      </c>
      <c r="G200" s="578"/>
      <c r="H200" s="578"/>
      <c r="I200" s="567" t="str">
        <f t="shared" si="8"/>
        <v>No hay ejecución</v>
      </c>
      <c r="J200" s="568" t="str">
        <f t="shared" si="9"/>
        <v>NA</v>
      </c>
      <c r="K200" s="578"/>
      <c r="L200" s="581"/>
      <c r="M200" s="579"/>
      <c r="N200" s="572"/>
      <c r="O200" s="582"/>
      <c r="P200" s="581"/>
      <c r="Q200" s="579"/>
      <c r="R200" s="572"/>
      <c r="S200" s="582"/>
      <c r="T200" s="583"/>
      <c r="U200" s="579"/>
      <c r="V200" s="572"/>
      <c r="W200" s="582"/>
      <c r="X200" s="575"/>
      <c r="Y200" s="575"/>
      <c r="Z200" s="575"/>
      <c r="AA200" s="567" t="str">
        <f t="shared" si="10"/>
        <v>No hay ejecución</v>
      </c>
      <c r="AB200" s="568" t="str">
        <f t="shared" si="11"/>
        <v>NA</v>
      </c>
      <c r="AC200" s="575"/>
      <c r="AD200" s="575"/>
      <c r="AE200" s="575"/>
      <c r="AF200" s="576"/>
      <c r="AG200" s="576"/>
      <c r="AH200" s="575"/>
      <c r="AI200" s="575"/>
      <c r="AJ200" s="575"/>
      <c r="AK200" s="576"/>
      <c r="AL200" s="576"/>
      <c r="AM200" s="575"/>
      <c r="AN200" s="575"/>
      <c r="AO200" s="575"/>
      <c r="AP200" s="575"/>
      <c r="AQ200" s="575"/>
    </row>
    <row r="201" spans="1:43" ht="35.25" customHeight="1" thickTop="1" thickBot="1">
      <c r="A201" s="563">
        <v>16.7</v>
      </c>
      <c r="B201" s="564"/>
      <c r="C201" s="564"/>
      <c r="D201" s="564"/>
      <c r="E201" s="564"/>
      <c r="F201" s="577" t="s">
        <v>1324</v>
      </c>
      <c r="G201" s="578"/>
      <c r="H201" s="578"/>
      <c r="I201" s="567" t="str">
        <f t="shared" si="8"/>
        <v>No hay ejecución</v>
      </c>
      <c r="J201" s="568" t="str">
        <f t="shared" si="9"/>
        <v>NA</v>
      </c>
      <c r="K201" s="578"/>
      <c r="L201" s="581"/>
      <c r="M201" s="579"/>
      <c r="N201" s="572"/>
      <c r="O201" s="582"/>
      <c r="P201" s="581"/>
      <c r="Q201" s="579"/>
      <c r="R201" s="572"/>
      <c r="S201" s="582"/>
      <c r="T201" s="583"/>
      <c r="U201" s="579"/>
      <c r="V201" s="572"/>
      <c r="W201" s="582"/>
      <c r="X201" s="575"/>
      <c r="Y201" s="575"/>
      <c r="Z201" s="575"/>
      <c r="AA201" s="567" t="str">
        <f t="shared" si="10"/>
        <v>No hay ejecución</v>
      </c>
      <c r="AB201" s="568" t="str">
        <f t="shared" si="11"/>
        <v>NA</v>
      </c>
      <c r="AC201" s="575"/>
      <c r="AD201" s="575"/>
      <c r="AE201" s="575"/>
      <c r="AF201" s="576"/>
      <c r="AG201" s="576"/>
      <c r="AH201" s="575"/>
      <c r="AI201" s="575"/>
      <c r="AJ201" s="575"/>
      <c r="AK201" s="576"/>
      <c r="AL201" s="576"/>
      <c r="AM201" s="575"/>
      <c r="AN201" s="575"/>
      <c r="AO201" s="575"/>
      <c r="AP201" s="575"/>
      <c r="AQ201" s="575"/>
    </row>
    <row r="202" spans="1:43" ht="35.25" customHeight="1" thickTop="1" thickBot="1">
      <c r="A202" s="563">
        <v>16.7</v>
      </c>
      <c r="B202" s="564"/>
      <c r="C202" s="564"/>
      <c r="D202" s="564"/>
      <c r="E202" s="564"/>
      <c r="F202" s="577" t="s">
        <v>1324</v>
      </c>
      <c r="G202" s="578"/>
      <c r="H202" s="578"/>
      <c r="I202" s="567" t="str">
        <f t="shared" si="8"/>
        <v>No hay ejecución</v>
      </c>
      <c r="J202" s="568" t="str">
        <f t="shared" si="9"/>
        <v>NA</v>
      </c>
      <c r="K202" s="578"/>
      <c r="L202" s="581"/>
      <c r="M202" s="579"/>
      <c r="N202" s="572"/>
      <c r="O202" s="582"/>
      <c r="P202" s="581"/>
      <c r="Q202" s="579"/>
      <c r="R202" s="572"/>
      <c r="S202" s="582"/>
      <c r="T202" s="583"/>
      <c r="U202" s="579"/>
      <c r="V202" s="572"/>
      <c r="W202" s="582"/>
      <c r="X202" s="575"/>
      <c r="Y202" s="575"/>
      <c r="Z202" s="575"/>
      <c r="AA202" s="567" t="str">
        <f t="shared" si="10"/>
        <v>No hay ejecución</v>
      </c>
      <c r="AB202" s="568" t="str">
        <f t="shared" si="11"/>
        <v>NA</v>
      </c>
      <c r="AC202" s="575"/>
      <c r="AD202" s="575"/>
      <c r="AE202" s="575"/>
      <c r="AF202" s="576"/>
      <c r="AG202" s="576"/>
      <c r="AH202" s="575"/>
      <c r="AI202" s="575"/>
      <c r="AJ202" s="575"/>
      <c r="AK202" s="576"/>
      <c r="AL202" s="576"/>
      <c r="AM202" s="575"/>
      <c r="AN202" s="575"/>
      <c r="AO202" s="575"/>
      <c r="AP202" s="575"/>
      <c r="AQ202" s="575"/>
    </row>
    <row r="203" spans="1:43" ht="35.25" customHeight="1" thickTop="1" thickBot="1">
      <c r="A203" s="563">
        <v>16.8</v>
      </c>
      <c r="B203" s="564"/>
      <c r="C203" s="564"/>
      <c r="D203" s="564"/>
      <c r="E203" s="564"/>
      <c r="F203" s="577" t="s">
        <v>1325</v>
      </c>
      <c r="G203" s="578"/>
      <c r="H203" s="578"/>
      <c r="I203" s="567" t="str">
        <f t="shared" si="8"/>
        <v>No hay ejecución</v>
      </c>
      <c r="J203" s="568" t="str">
        <f t="shared" si="9"/>
        <v>NA</v>
      </c>
      <c r="K203" s="578"/>
      <c r="L203" s="581"/>
      <c r="M203" s="579"/>
      <c r="N203" s="572"/>
      <c r="O203" s="582"/>
      <c r="P203" s="581"/>
      <c r="Q203" s="579"/>
      <c r="R203" s="572"/>
      <c r="S203" s="582"/>
      <c r="T203" s="583"/>
      <c r="U203" s="579"/>
      <c r="V203" s="572"/>
      <c r="W203" s="582"/>
      <c r="X203" s="575"/>
      <c r="Y203" s="575"/>
      <c r="Z203" s="575"/>
      <c r="AA203" s="567" t="str">
        <f t="shared" si="10"/>
        <v>No hay ejecución</v>
      </c>
      <c r="AB203" s="568" t="str">
        <f t="shared" si="11"/>
        <v>NA</v>
      </c>
      <c r="AC203" s="575"/>
      <c r="AD203" s="575"/>
      <c r="AE203" s="575"/>
      <c r="AF203" s="576"/>
      <c r="AG203" s="576"/>
      <c r="AH203" s="575"/>
      <c r="AI203" s="575"/>
      <c r="AJ203" s="575"/>
      <c r="AK203" s="576"/>
      <c r="AL203" s="576"/>
      <c r="AM203" s="575"/>
      <c r="AN203" s="575"/>
      <c r="AO203" s="575"/>
      <c r="AP203" s="575"/>
      <c r="AQ203" s="575"/>
    </row>
    <row r="204" spans="1:43" ht="35.25" customHeight="1" thickTop="1" thickBot="1">
      <c r="A204" s="563">
        <v>16.899999999999999</v>
      </c>
      <c r="B204" s="564"/>
      <c r="C204" s="564"/>
      <c r="D204" s="564"/>
      <c r="E204" s="564"/>
      <c r="F204" s="577" t="s">
        <v>1326</v>
      </c>
      <c r="G204" s="578"/>
      <c r="H204" s="578"/>
      <c r="I204" s="567" t="str">
        <f t="shared" si="8"/>
        <v>No hay ejecución</v>
      </c>
      <c r="J204" s="568" t="str">
        <f t="shared" si="9"/>
        <v>NA</v>
      </c>
      <c r="K204" s="578"/>
      <c r="L204" s="581"/>
      <c r="M204" s="579"/>
      <c r="N204" s="572"/>
      <c r="O204" s="582"/>
      <c r="P204" s="581"/>
      <c r="Q204" s="579"/>
      <c r="R204" s="572"/>
      <c r="S204" s="582"/>
      <c r="T204" s="583"/>
      <c r="U204" s="579"/>
      <c r="V204" s="572"/>
      <c r="W204" s="582"/>
      <c r="X204" s="575"/>
      <c r="Y204" s="575"/>
      <c r="Z204" s="575"/>
      <c r="AA204" s="567" t="str">
        <f t="shared" si="10"/>
        <v>No hay ejecución</v>
      </c>
      <c r="AB204" s="568" t="str">
        <f t="shared" si="11"/>
        <v>NA</v>
      </c>
      <c r="AC204" s="575"/>
      <c r="AD204" s="575"/>
      <c r="AE204" s="575"/>
      <c r="AF204" s="576"/>
      <c r="AG204" s="576"/>
      <c r="AH204" s="575"/>
      <c r="AI204" s="575"/>
      <c r="AJ204" s="575"/>
      <c r="AK204" s="576"/>
      <c r="AL204" s="576"/>
      <c r="AM204" s="575"/>
      <c r="AN204" s="575"/>
      <c r="AO204" s="575"/>
      <c r="AP204" s="575"/>
      <c r="AQ204" s="575"/>
    </row>
    <row r="205" spans="1:43" ht="35.25" customHeight="1" thickTop="1" thickBot="1">
      <c r="A205" s="563">
        <v>16.899999999999999</v>
      </c>
      <c r="B205" s="564"/>
      <c r="C205" s="564"/>
      <c r="D205" s="564"/>
      <c r="E205" s="564"/>
      <c r="F205" s="577" t="s">
        <v>1326</v>
      </c>
      <c r="G205" s="578"/>
      <c r="H205" s="578"/>
      <c r="I205" s="567" t="str">
        <f t="shared" si="8"/>
        <v>No hay ejecución</v>
      </c>
      <c r="J205" s="568" t="str">
        <f t="shared" si="9"/>
        <v>NA</v>
      </c>
      <c r="K205" s="578"/>
      <c r="L205" s="581"/>
      <c r="M205" s="579"/>
      <c r="N205" s="572"/>
      <c r="O205" s="582"/>
      <c r="P205" s="581"/>
      <c r="Q205" s="579"/>
      <c r="R205" s="572"/>
      <c r="S205" s="582"/>
      <c r="T205" s="583"/>
      <c r="U205" s="579"/>
      <c r="V205" s="572"/>
      <c r="W205" s="582"/>
      <c r="X205" s="575"/>
      <c r="Y205" s="575"/>
      <c r="Z205" s="575"/>
      <c r="AA205" s="567" t="str">
        <f t="shared" si="10"/>
        <v>No hay ejecución</v>
      </c>
      <c r="AB205" s="568" t="str">
        <f t="shared" si="11"/>
        <v>NA</v>
      </c>
      <c r="AC205" s="575"/>
      <c r="AD205" s="575"/>
      <c r="AE205" s="575"/>
      <c r="AF205" s="576"/>
      <c r="AG205" s="576"/>
      <c r="AH205" s="575"/>
      <c r="AI205" s="575"/>
      <c r="AJ205" s="575"/>
      <c r="AK205" s="576"/>
      <c r="AL205" s="576"/>
      <c r="AM205" s="575"/>
      <c r="AN205" s="575"/>
      <c r="AO205" s="575"/>
      <c r="AP205" s="575"/>
      <c r="AQ205" s="575"/>
    </row>
    <row r="206" spans="1:43" ht="35.25" customHeight="1" thickTop="1" thickBot="1">
      <c r="A206" s="563">
        <v>16.899999999999999</v>
      </c>
      <c r="B206" s="564"/>
      <c r="C206" s="564"/>
      <c r="D206" s="564"/>
      <c r="E206" s="564"/>
      <c r="F206" s="577" t="s">
        <v>1326</v>
      </c>
      <c r="G206" s="578"/>
      <c r="H206" s="578"/>
      <c r="I206" s="567" t="str">
        <f t="shared" ref="I206:I269" si="12">IF(H206="","No hay ejecución",IF(AND(G206=0),"No hay Programación", H206/G206))</f>
        <v>No hay ejecución</v>
      </c>
      <c r="J206" s="568" t="str">
        <f t="shared" ref="J206:J269" si="13">IF(I206="No hay ejecución","NA",IF(I206&gt;=90%,"De acuerdo con lo programado",IF(I206&gt;=51%,"Atraso Leve",IF(I206&lt;=50%,"En riesgo cumplimiento"))))</f>
        <v>NA</v>
      </c>
      <c r="K206" s="578"/>
      <c r="L206" s="581"/>
      <c r="M206" s="579"/>
      <c r="N206" s="572"/>
      <c r="O206" s="582"/>
      <c r="P206" s="581"/>
      <c r="Q206" s="579"/>
      <c r="R206" s="572"/>
      <c r="S206" s="582"/>
      <c r="T206" s="583"/>
      <c r="U206" s="579"/>
      <c r="V206" s="572"/>
      <c r="W206" s="582"/>
      <c r="X206" s="575"/>
      <c r="Y206" s="575"/>
      <c r="Z206" s="575"/>
      <c r="AA206" s="567" t="str">
        <f t="shared" ref="AA206:AA269" si="14">IF(Z206="","No hay ejecución",IF(AND(Y206=0),"No hay Programación", Z206/Y206))</f>
        <v>No hay ejecución</v>
      </c>
      <c r="AB206" s="568" t="str">
        <f t="shared" ref="AB206:AB269" si="15">IF(AA206="No hay ejecución","NA",IF(AA206&gt;=90%,"De acuerdo con lo programado",IF(AA206&gt;=51%,"Atraso Leve",IF(AA206&lt;=50%,"En riesgo cumplimiento"))))</f>
        <v>NA</v>
      </c>
      <c r="AC206" s="575"/>
      <c r="AD206" s="575"/>
      <c r="AE206" s="575"/>
      <c r="AF206" s="576"/>
      <c r="AG206" s="576"/>
      <c r="AH206" s="575"/>
      <c r="AI206" s="575"/>
      <c r="AJ206" s="575"/>
      <c r="AK206" s="576"/>
      <c r="AL206" s="576"/>
      <c r="AM206" s="575"/>
      <c r="AN206" s="575"/>
      <c r="AO206" s="575"/>
      <c r="AP206" s="575"/>
      <c r="AQ206" s="575"/>
    </row>
    <row r="207" spans="1:43" ht="35.25" customHeight="1" thickTop="1" thickBot="1">
      <c r="A207" s="563">
        <v>16.899999999999999</v>
      </c>
      <c r="B207" s="564"/>
      <c r="C207" s="564"/>
      <c r="D207" s="564"/>
      <c r="E207" s="564"/>
      <c r="F207" s="577" t="s">
        <v>1326</v>
      </c>
      <c r="G207" s="578"/>
      <c r="H207" s="578"/>
      <c r="I207" s="567" t="str">
        <f t="shared" si="12"/>
        <v>No hay ejecución</v>
      </c>
      <c r="J207" s="568" t="str">
        <f t="shared" si="13"/>
        <v>NA</v>
      </c>
      <c r="K207" s="578"/>
      <c r="L207" s="581"/>
      <c r="M207" s="579"/>
      <c r="N207" s="572"/>
      <c r="O207" s="582"/>
      <c r="P207" s="581"/>
      <c r="Q207" s="579"/>
      <c r="R207" s="572"/>
      <c r="S207" s="582"/>
      <c r="T207" s="583"/>
      <c r="U207" s="579"/>
      <c r="V207" s="572"/>
      <c r="W207" s="582"/>
      <c r="X207" s="575"/>
      <c r="Y207" s="575"/>
      <c r="Z207" s="575"/>
      <c r="AA207" s="567" t="str">
        <f t="shared" si="14"/>
        <v>No hay ejecución</v>
      </c>
      <c r="AB207" s="568" t="str">
        <f t="shared" si="15"/>
        <v>NA</v>
      </c>
      <c r="AC207" s="575"/>
      <c r="AD207" s="575"/>
      <c r="AE207" s="575"/>
      <c r="AF207" s="576"/>
      <c r="AG207" s="576"/>
      <c r="AH207" s="575"/>
      <c r="AI207" s="575"/>
      <c r="AJ207" s="575"/>
      <c r="AK207" s="576"/>
      <c r="AL207" s="576"/>
      <c r="AM207" s="575"/>
      <c r="AN207" s="575"/>
      <c r="AO207" s="575"/>
      <c r="AP207" s="575"/>
      <c r="AQ207" s="575"/>
    </row>
    <row r="208" spans="1:43" ht="35.25" customHeight="1" thickTop="1" thickBot="1">
      <c r="A208" s="563">
        <v>16.899999999999999</v>
      </c>
      <c r="B208" s="564"/>
      <c r="C208" s="564"/>
      <c r="D208" s="564"/>
      <c r="E208" s="564"/>
      <c r="F208" s="577" t="s">
        <v>1326</v>
      </c>
      <c r="G208" s="578"/>
      <c r="H208" s="578"/>
      <c r="I208" s="567" t="str">
        <f t="shared" si="12"/>
        <v>No hay ejecución</v>
      </c>
      <c r="J208" s="568" t="str">
        <f t="shared" si="13"/>
        <v>NA</v>
      </c>
      <c r="K208" s="578"/>
      <c r="L208" s="581"/>
      <c r="M208" s="579"/>
      <c r="N208" s="572"/>
      <c r="O208" s="582"/>
      <c r="P208" s="581"/>
      <c r="Q208" s="579"/>
      <c r="R208" s="572"/>
      <c r="S208" s="582"/>
      <c r="T208" s="583"/>
      <c r="U208" s="579"/>
      <c r="V208" s="572"/>
      <c r="W208" s="582"/>
      <c r="X208" s="575"/>
      <c r="Y208" s="575"/>
      <c r="Z208" s="575"/>
      <c r="AA208" s="567" t="str">
        <f t="shared" si="14"/>
        <v>No hay ejecución</v>
      </c>
      <c r="AB208" s="568" t="str">
        <f t="shared" si="15"/>
        <v>NA</v>
      </c>
      <c r="AC208" s="575"/>
      <c r="AD208" s="575"/>
      <c r="AE208" s="575"/>
      <c r="AF208" s="576"/>
      <c r="AG208" s="576"/>
      <c r="AH208" s="575"/>
      <c r="AI208" s="575"/>
      <c r="AJ208" s="575"/>
      <c r="AK208" s="576"/>
      <c r="AL208" s="576"/>
      <c r="AM208" s="575"/>
      <c r="AN208" s="575"/>
      <c r="AO208" s="575"/>
      <c r="AP208" s="575"/>
      <c r="AQ208" s="575"/>
    </row>
    <row r="209" spans="1:43" ht="35.25" customHeight="1" thickTop="1" thickBot="1">
      <c r="A209" s="563">
        <v>16.899999999999999</v>
      </c>
      <c r="B209" s="564"/>
      <c r="C209" s="564"/>
      <c r="D209" s="564"/>
      <c r="E209" s="564"/>
      <c r="F209" s="577" t="s">
        <v>1326</v>
      </c>
      <c r="G209" s="578"/>
      <c r="H209" s="578"/>
      <c r="I209" s="567" t="str">
        <f t="shared" si="12"/>
        <v>No hay ejecución</v>
      </c>
      <c r="J209" s="568" t="str">
        <f t="shared" si="13"/>
        <v>NA</v>
      </c>
      <c r="K209" s="578"/>
      <c r="L209" s="581"/>
      <c r="M209" s="579"/>
      <c r="N209" s="572"/>
      <c r="O209" s="582"/>
      <c r="P209" s="581"/>
      <c r="Q209" s="579"/>
      <c r="R209" s="572"/>
      <c r="S209" s="582"/>
      <c r="T209" s="583"/>
      <c r="U209" s="579"/>
      <c r="V209" s="572"/>
      <c r="W209" s="582"/>
      <c r="X209" s="575"/>
      <c r="Y209" s="575"/>
      <c r="Z209" s="575"/>
      <c r="AA209" s="567" t="str">
        <f t="shared" si="14"/>
        <v>No hay ejecución</v>
      </c>
      <c r="AB209" s="568" t="str">
        <f t="shared" si="15"/>
        <v>NA</v>
      </c>
      <c r="AC209" s="575"/>
      <c r="AD209" s="575"/>
      <c r="AE209" s="575"/>
      <c r="AF209" s="576"/>
      <c r="AG209" s="576"/>
      <c r="AH209" s="575"/>
      <c r="AI209" s="575"/>
      <c r="AJ209" s="575"/>
      <c r="AK209" s="576"/>
      <c r="AL209" s="576"/>
      <c r="AM209" s="575"/>
      <c r="AN209" s="575"/>
      <c r="AO209" s="575"/>
      <c r="AP209" s="575"/>
      <c r="AQ209" s="575"/>
    </row>
    <row r="210" spans="1:43" ht="35.25" customHeight="1" thickTop="1" thickBot="1">
      <c r="A210" s="593">
        <v>16.100000000000001</v>
      </c>
      <c r="B210" s="564"/>
      <c r="C210" s="564"/>
      <c r="D210" s="564"/>
      <c r="E210" s="564"/>
      <c r="F210" s="577" t="s">
        <v>1327</v>
      </c>
      <c r="G210" s="578"/>
      <c r="H210" s="578"/>
      <c r="I210" s="567" t="str">
        <f t="shared" si="12"/>
        <v>No hay ejecución</v>
      </c>
      <c r="J210" s="568" t="str">
        <f t="shared" si="13"/>
        <v>NA</v>
      </c>
      <c r="K210" s="578"/>
      <c r="L210" s="581"/>
      <c r="M210" s="579"/>
      <c r="N210" s="572"/>
      <c r="O210" s="582"/>
      <c r="P210" s="581"/>
      <c r="Q210" s="579"/>
      <c r="R210" s="572"/>
      <c r="S210" s="582"/>
      <c r="T210" s="583"/>
      <c r="U210" s="579"/>
      <c r="V210" s="572"/>
      <c r="W210" s="582"/>
      <c r="X210" s="575"/>
      <c r="Y210" s="575"/>
      <c r="Z210" s="575"/>
      <c r="AA210" s="567" t="str">
        <f t="shared" si="14"/>
        <v>No hay ejecución</v>
      </c>
      <c r="AB210" s="568" t="str">
        <f t="shared" si="15"/>
        <v>NA</v>
      </c>
      <c r="AC210" s="575"/>
      <c r="AD210" s="575"/>
      <c r="AE210" s="575"/>
      <c r="AF210" s="576"/>
      <c r="AG210" s="576"/>
      <c r="AH210" s="575"/>
      <c r="AI210" s="575"/>
      <c r="AJ210" s="575"/>
      <c r="AK210" s="576"/>
      <c r="AL210" s="576"/>
      <c r="AM210" s="575"/>
      <c r="AN210" s="575"/>
      <c r="AO210" s="575"/>
      <c r="AP210" s="575"/>
      <c r="AQ210" s="575"/>
    </row>
    <row r="211" spans="1:43" ht="35.25" customHeight="1" thickTop="1" thickBot="1">
      <c r="A211" s="593">
        <v>16.100000000000001</v>
      </c>
      <c r="B211" s="564"/>
      <c r="C211" s="564"/>
      <c r="D211" s="564"/>
      <c r="E211" s="564"/>
      <c r="F211" s="577" t="s">
        <v>1327</v>
      </c>
      <c r="G211" s="578"/>
      <c r="H211" s="578"/>
      <c r="I211" s="567" t="str">
        <f t="shared" si="12"/>
        <v>No hay ejecución</v>
      </c>
      <c r="J211" s="568" t="str">
        <f t="shared" si="13"/>
        <v>NA</v>
      </c>
      <c r="K211" s="578"/>
      <c r="L211" s="581"/>
      <c r="M211" s="579"/>
      <c r="N211" s="572"/>
      <c r="O211" s="582"/>
      <c r="P211" s="581"/>
      <c r="Q211" s="579"/>
      <c r="R211" s="572"/>
      <c r="S211" s="582"/>
      <c r="T211" s="583"/>
      <c r="U211" s="579"/>
      <c r="V211" s="572"/>
      <c r="W211" s="582"/>
      <c r="X211" s="575"/>
      <c r="Y211" s="575"/>
      <c r="Z211" s="575"/>
      <c r="AA211" s="567" t="str">
        <f t="shared" si="14"/>
        <v>No hay ejecución</v>
      </c>
      <c r="AB211" s="568" t="str">
        <f t="shared" si="15"/>
        <v>NA</v>
      </c>
      <c r="AC211" s="575"/>
      <c r="AD211" s="575"/>
      <c r="AE211" s="575"/>
      <c r="AF211" s="576"/>
      <c r="AG211" s="576"/>
      <c r="AH211" s="575"/>
      <c r="AI211" s="575"/>
      <c r="AJ211" s="575"/>
      <c r="AK211" s="576"/>
      <c r="AL211" s="576"/>
      <c r="AM211" s="575"/>
      <c r="AN211" s="575"/>
      <c r="AO211" s="575"/>
      <c r="AP211" s="575"/>
      <c r="AQ211" s="575"/>
    </row>
    <row r="212" spans="1:43" ht="35.25" customHeight="1" thickTop="1" thickBot="1">
      <c r="A212" s="593">
        <v>16.100000000000001</v>
      </c>
      <c r="B212" s="564"/>
      <c r="C212" s="564"/>
      <c r="D212" s="564"/>
      <c r="E212" s="564"/>
      <c r="F212" s="577" t="s">
        <v>1327</v>
      </c>
      <c r="G212" s="578"/>
      <c r="H212" s="578"/>
      <c r="I212" s="567" t="str">
        <f t="shared" si="12"/>
        <v>No hay ejecución</v>
      </c>
      <c r="J212" s="568" t="str">
        <f t="shared" si="13"/>
        <v>NA</v>
      </c>
      <c r="K212" s="578"/>
      <c r="L212" s="581"/>
      <c r="M212" s="579"/>
      <c r="N212" s="572"/>
      <c r="O212" s="582"/>
      <c r="P212" s="581"/>
      <c r="Q212" s="579"/>
      <c r="R212" s="572"/>
      <c r="S212" s="582"/>
      <c r="T212" s="583"/>
      <c r="U212" s="579"/>
      <c r="V212" s="572"/>
      <c r="W212" s="582"/>
      <c r="X212" s="575"/>
      <c r="Y212" s="575"/>
      <c r="Z212" s="575"/>
      <c r="AA212" s="567" t="str">
        <f t="shared" si="14"/>
        <v>No hay ejecución</v>
      </c>
      <c r="AB212" s="568" t="str">
        <f t="shared" si="15"/>
        <v>NA</v>
      </c>
      <c r="AC212" s="575"/>
      <c r="AD212" s="575"/>
      <c r="AE212" s="575"/>
      <c r="AF212" s="576"/>
      <c r="AG212" s="576"/>
      <c r="AH212" s="575"/>
      <c r="AI212" s="575"/>
      <c r="AJ212" s="575"/>
      <c r="AK212" s="576"/>
      <c r="AL212" s="576"/>
      <c r="AM212" s="575"/>
      <c r="AN212" s="575"/>
      <c r="AO212" s="575"/>
      <c r="AP212" s="575"/>
      <c r="AQ212" s="575"/>
    </row>
    <row r="213" spans="1:43" ht="35.25" customHeight="1" thickTop="1" thickBot="1">
      <c r="A213" s="593">
        <v>16.100000000000001</v>
      </c>
      <c r="B213" s="564"/>
      <c r="C213" s="564"/>
      <c r="D213" s="564"/>
      <c r="E213" s="564"/>
      <c r="F213" s="577" t="s">
        <v>1327</v>
      </c>
      <c r="G213" s="578"/>
      <c r="H213" s="578"/>
      <c r="I213" s="567" t="str">
        <f t="shared" si="12"/>
        <v>No hay ejecución</v>
      </c>
      <c r="J213" s="568" t="str">
        <f t="shared" si="13"/>
        <v>NA</v>
      </c>
      <c r="K213" s="578"/>
      <c r="L213" s="581"/>
      <c r="M213" s="579"/>
      <c r="N213" s="572"/>
      <c r="O213" s="582"/>
      <c r="P213" s="581"/>
      <c r="Q213" s="579"/>
      <c r="R213" s="572"/>
      <c r="S213" s="582"/>
      <c r="T213" s="583"/>
      <c r="U213" s="579"/>
      <c r="V213" s="572"/>
      <c r="W213" s="582"/>
      <c r="X213" s="575"/>
      <c r="Y213" s="575"/>
      <c r="Z213" s="575"/>
      <c r="AA213" s="567" t="str">
        <f t="shared" si="14"/>
        <v>No hay ejecución</v>
      </c>
      <c r="AB213" s="568" t="str">
        <f t="shared" si="15"/>
        <v>NA</v>
      </c>
      <c r="AC213" s="575"/>
      <c r="AD213" s="575"/>
      <c r="AE213" s="575"/>
      <c r="AF213" s="576"/>
      <c r="AG213" s="576"/>
      <c r="AH213" s="575"/>
      <c r="AI213" s="575"/>
      <c r="AJ213" s="575"/>
      <c r="AK213" s="576"/>
      <c r="AL213" s="576"/>
      <c r="AM213" s="575"/>
      <c r="AN213" s="575"/>
      <c r="AO213" s="575"/>
      <c r="AP213" s="575"/>
      <c r="AQ213" s="575"/>
    </row>
    <row r="214" spans="1:43" ht="35.25" customHeight="1" thickTop="1" thickBot="1">
      <c r="A214" s="593">
        <v>16.100000000000001</v>
      </c>
      <c r="B214" s="564"/>
      <c r="C214" s="564"/>
      <c r="D214" s="564"/>
      <c r="E214" s="564"/>
      <c r="F214" s="577" t="s">
        <v>1327</v>
      </c>
      <c r="G214" s="578"/>
      <c r="H214" s="578"/>
      <c r="I214" s="567" t="str">
        <f t="shared" si="12"/>
        <v>No hay ejecución</v>
      </c>
      <c r="J214" s="568" t="str">
        <f t="shared" si="13"/>
        <v>NA</v>
      </c>
      <c r="K214" s="578"/>
      <c r="L214" s="581"/>
      <c r="M214" s="579"/>
      <c r="N214" s="572"/>
      <c r="O214" s="582"/>
      <c r="P214" s="581"/>
      <c r="Q214" s="579"/>
      <c r="R214" s="572"/>
      <c r="S214" s="582"/>
      <c r="T214" s="583"/>
      <c r="U214" s="579"/>
      <c r="V214" s="572"/>
      <c r="W214" s="582"/>
      <c r="X214" s="575"/>
      <c r="Y214" s="575"/>
      <c r="Z214" s="575"/>
      <c r="AA214" s="567" t="str">
        <f t="shared" si="14"/>
        <v>No hay ejecución</v>
      </c>
      <c r="AB214" s="568" t="str">
        <f t="shared" si="15"/>
        <v>NA</v>
      </c>
      <c r="AC214" s="575"/>
      <c r="AD214" s="575"/>
      <c r="AE214" s="575"/>
      <c r="AF214" s="576"/>
      <c r="AG214" s="576"/>
      <c r="AH214" s="575"/>
      <c r="AI214" s="575"/>
      <c r="AJ214" s="575"/>
      <c r="AK214" s="576"/>
      <c r="AL214" s="576"/>
      <c r="AM214" s="575"/>
      <c r="AN214" s="575"/>
      <c r="AO214" s="575"/>
      <c r="AP214" s="575"/>
      <c r="AQ214" s="575"/>
    </row>
    <row r="215" spans="1:43" ht="35.25" customHeight="1" thickTop="1" thickBot="1">
      <c r="A215" s="593">
        <v>16.100000000000001</v>
      </c>
      <c r="B215" s="564"/>
      <c r="C215" s="564"/>
      <c r="D215" s="564"/>
      <c r="E215" s="564"/>
      <c r="F215" s="577" t="s">
        <v>1327</v>
      </c>
      <c r="G215" s="578"/>
      <c r="H215" s="578"/>
      <c r="I215" s="567" t="str">
        <f t="shared" si="12"/>
        <v>No hay ejecución</v>
      </c>
      <c r="J215" s="568" t="str">
        <f t="shared" si="13"/>
        <v>NA</v>
      </c>
      <c r="K215" s="578"/>
      <c r="L215" s="581"/>
      <c r="M215" s="579"/>
      <c r="N215" s="572"/>
      <c r="O215" s="582"/>
      <c r="P215" s="581"/>
      <c r="Q215" s="579"/>
      <c r="R215" s="572"/>
      <c r="S215" s="582"/>
      <c r="T215" s="583"/>
      <c r="U215" s="579"/>
      <c r="V215" s="572"/>
      <c r="W215" s="582"/>
      <c r="X215" s="575"/>
      <c r="Y215" s="575"/>
      <c r="Z215" s="575"/>
      <c r="AA215" s="567" t="str">
        <f t="shared" si="14"/>
        <v>No hay ejecución</v>
      </c>
      <c r="AB215" s="568" t="str">
        <f t="shared" si="15"/>
        <v>NA</v>
      </c>
      <c r="AC215" s="575"/>
      <c r="AD215" s="575"/>
      <c r="AE215" s="575"/>
      <c r="AF215" s="576"/>
      <c r="AG215" s="576"/>
      <c r="AH215" s="575"/>
      <c r="AI215" s="575"/>
      <c r="AJ215" s="575"/>
      <c r="AK215" s="576"/>
      <c r="AL215" s="576"/>
      <c r="AM215" s="575"/>
      <c r="AN215" s="575"/>
      <c r="AO215" s="575"/>
      <c r="AP215" s="575"/>
      <c r="AQ215" s="575"/>
    </row>
    <row r="216" spans="1:43" ht="35.25" customHeight="1" thickTop="1" thickBot="1">
      <c r="A216" s="593">
        <v>16.100000000000001</v>
      </c>
      <c r="B216" s="564"/>
      <c r="C216" s="564"/>
      <c r="D216" s="564"/>
      <c r="E216" s="564"/>
      <c r="F216" s="577" t="s">
        <v>1327</v>
      </c>
      <c r="G216" s="578"/>
      <c r="H216" s="578"/>
      <c r="I216" s="567" t="str">
        <f t="shared" si="12"/>
        <v>No hay ejecución</v>
      </c>
      <c r="J216" s="568" t="str">
        <f t="shared" si="13"/>
        <v>NA</v>
      </c>
      <c r="K216" s="578"/>
      <c r="L216" s="581"/>
      <c r="M216" s="579"/>
      <c r="N216" s="572"/>
      <c r="O216" s="582"/>
      <c r="P216" s="581"/>
      <c r="Q216" s="579"/>
      <c r="R216" s="572"/>
      <c r="S216" s="582"/>
      <c r="T216" s="583"/>
      <c r="U216" s="579"/>
      <c r="V216" s="572"/>
      <c r="W216" s="582"/>
      <c r="X216" s="575"/>
      <c r="Y216" s="575"/>
      <c r="Z216" s="575"/>
      <c r="AA216" s="567" t="str">
        <f t="shared" si="14"/>
        <v>No hay ejecución</v>
      </c>
      <c r="AB216" s="568" t="str">
        <f t="shared" si="15"/>
        <v>NA</v>
      </c>
      <c r="AC216" s="575"/>
      <c r="AD216" s="575"/>
      <c r="AE216" s="575"/>
      <c r="AF216" s="576"/>
      <c r="AG216" s="576"/>
      <c r="AH216" s="575"/>
      <c r="AI216" s="575"/>
      <c r="AJ216" s="575"/>
      <c r="AK216" s="576"/>
      <c r="AL216" s="576"/>
      <c r="AM216" s="575"/>
      <c r="AN216" s="575"/>
      <c r="AO216" s="575"/>
      <c r="AP216" s="575"/>
      <c r="AQ216" s="575"/>
    </row>
    <row r="217" spans="1:43" ht="35.25" customHeight="1" thickTop="1" thickBot="1">
      <c r="A217" s="593">
        <v>16.100000000000001</v>
      </c>
      <c r="B217" s="564"/>
      <c r="C217" s="564"/>
      <c r="D217" s="564"/>
      <c r="E217" s="564"/>
      <c r="F217" s="577" t="s">
        <v>1327</v>
      </c>
      <c r="G217" s="578"/>
      <c r="H217" s="578"/>
      <c r="I217" s="567" t="str">
        <f t="shared" si="12"/>
        <v>No hay ejecución</v>
      </c>
      <c r="J217" s="568" t="str">
        <f t="shared" si="13"/>
        <v>NA</v>
      </c>
      <c r="K217" s="578"/>
      <c r="L217" s="581"/>
      <c r="M217" s="579"/>
      <c r="N217" s="572"/>
      <c r="O217" s="582"/>
      <c r="P217" s="581"/>
      <c r="Q217" s="579"/>
      <c r="R217" s="572"/>
      <c r="S217" s="582"/>
      <c r="T217" s="583"/>
      <c r="U217" s="579"/>
      <c r="V217" s="572"/>
      <c r="W217" s="582"/>
      <c r="X217" s="575"/>
      <c r="Y217" s="575"/>
      <c r="Z217" s="575"/>
      <c r="AA217" s="567" t="str">
        <f t="shared" si="14"/>
        <v>No hay ejecución</v>
      </c>
      <c r="AB217" s="568" t="str">
        <f t="shared" si="15"/>
        <v>NA</v>
      </c>
      <c r="AC217" s="575"/>
      <c r="AD217" s="575"/>
      <c r="AE217" s="575"/>
      <c r="AF217" s="576"/>
      <c r="AG217" s="576"/>
      <c r="AH217" s="575"/>
      <c r="AI217" s="575"/>
      <c r="AJ217" s="575"/>
      <c r="AK217" s="576"/>
      <c r="AL217" s="576"/>
      <c r="AM217" s="575"/>
      <c r="AN217" s="575"/>
      <c r="AO217" s="575"/>
      <c r="AP217" s="575"/>
      <c r="AQ217" s="575"/>
    </row>
    <row r="218" spans="1:43" ht="35.25" customHeight="1" thickTop="1" thickBot="1">
      <c r="A218" s="563">
        <v>16.11</v>
      </c>
      <c r="B218" s="564"/>
      <c r="C218" s="564"/>
      <c r="D218" s="564"/>
      <c r="E218" s="564"/>
      <c r="F218" s="577" t="s">
        <v>1328</v>
      </c>
      <c r="G218" s="578"/>
      <c r="H218" s="578"/>
      <c r="I218" s="567" t="str">
        <f t="shared" si="12"/>
        <v>No hay ejecución</v>
      </c>
      <c r="J218" s="568" t="str">
        <f t="shared" si="13"/>
        <v>NA</v>
      </c>
      <c r="K218" s="578"/>
      <c r="L218" s="581"/>
      <c r="M218" s="579"/>
      <c r="N218" s="572"/>
      <c r="O218" s="582"/>
      <c r="P218" s="581"/>
      <c r="Q218" s="579"/>
      <c r="R218" s="572"/>
      <c r="S218" s="582"/>
      <c r="T218" s="583"/>
      <c r="U218" s="579"/>
      <c r="V218" s="572"/>
      <c r="W218" s="582"/>
      <c r="X218" s="575"/>
      <c r="Y218" s="575"/>
      <c r="Z218" s="575"/>
      <c r="AA218" s="567" t="str">
        <f t="shared" si="14"/>
        <v>No hay ejecución</v>
      </c>
      <c r="AB218" s="568" t="str">
        <f t="shared" si="15"/>
        <v>NA</v>
      </c>
      <c r="AC218" s="575"/>
      <c r="AD218" s="575"/>
      <c r="AE218" s="575"/>
      <c r="AF218" s="576"/>
      <c r="AG218" s="576"/>
      <c r="AH218" s="575"/>
      <c r="AI218" s="575"/>
      <c r="AJ218" s="575"/>
      <c r="AK218" s="576"/>
      <c r="AL218" s="576"/>
      <c r="AM218" s="575"/>
      <c r="AN218" s="575"/>
      <c r="AO218" s="575"/>
      <c r="AP218" s="575"/>
      <c r="AQ218" s="575"/>
    </row>
    <row r="219" spans="1:43" ht="35.25" customHeight="1" thickTop="1" thickBot="1">
      <c r="A219" s="563">
        <v>16.11</v>
      </c>
      <c r="B219" s="564"/>
      <c r="C219" s="564"/>
      <c r="D219" s="564"/>
      <c r="E219" s="564"/>
      <c r="F219" s="577" t="s">
        <v>1328</v>
      </c>
      <c r="G219" s="578"/>
      <c r="H219" s="578"/>
      <c r="I219" s="567" t="str">
        <f t="shared" si="12"/>
        <v>No hay ejecución</v>
      </c>
      <c r="J219" s="568" t="str">
        <f t="shared" si="13"/>
        <v>NA</v>
      </c>
      <c r="K219" s="578"/>
      <c r="L219" s="581"/>
      <c r="M219" s="579"/>
      <c r="N219" s="572"/>
      <c r="O219" s="582"/>
      <c r="P219" s="581"/>
      <c r="Q219" s="579"/>
      <c r="R219" s="572"/>
      <c r="S219" s="582"/>
      <c r="T219" s="583"/>
      <c r="U219" s="579"/>
      <c r="V219" s="572"/>
      <c r="W219" s="582"/>
      <c r="X219" s="575"/>
      <c r="Y219" s="575"/>
      <c r="Z219" s="575"/>
      <c r="AA219" s="567" t="str">
        <f t="shared" si="14"/>
        <v>No hay ejecución</v>
      </c>
      <c r="AB219" s="568" t="str">
        <f t="shared" si="15"/>
        <v>NA</v>
      </c>
      <c r="AC219" s="575"/>
      <c r="AD219" s="575"/>
      <c r="AE219" s="575"/>
      <c r="AF219" s="576"/>
      <c r="AG219" s="576"/>
      <c r="AH219" s="575"/>
      <c r="AI219" s="575"/>
      <c r="AJ219" s="575"/>
      <c r="AK219" s="576"/>
      <c r="AL219" s="576"/>
      <c r="AM219" s="575"/>
      <c r="AN219" s="575"/>
      <c r="AO219" s="575"/>
      <c r="AP219" s="575"/>
      <c r="AQ219" s="575"/>
    </row>
    <row r="220" spans="1:43" ht="35.25" customHeight="1" thickTop="1" thickBot="1">
      <c r="A220" s="563">
        <v>16.11</v>
      </c>
      <c r="B220" s="564"/>
      <c r="C220" s="564"/>
      <c r="D220" s="564"/>
      <c r="E220" s="564"/>
      <c r="F220" s="577" t="s">
        <v>1328</v>
      </c>
      <c r="G220" s="578"/>
      <c r="H220" s="578"/>
      <c r="I220" s="567" t="str">
        <f t="shared" si="12"/>
        <v>No hay ejecución</v>
      </c>
      <c r="J220" s="568" t="str">
        <f t="shared" si="13"/>
        <v>NA</v>
      </c>
      <c r="K220" s="578"/>
      <c r="L220" s="581"/>
      <c r="M220" s="579"/>
      <c r="N220" s="572"/>
      <c r="O220" s="582"/>
      <c r="P220" s="581"/>
      <c r="Q220" s="579"/>
      <c r="R220" s="572"/>
      <c r="S220" s="582"/>
      <c r="T220" s="583"/>
      <c r="U220" s="579"/>
      <c r="V220" s="572"/>
      <c r="W220" s="582"/>
      <c r="X220" s="575"/>
      <c r="Y220" s="575"/>
      <c r="Z220" s="575"/>
      <c r="AA220" s="567" t="str">
        <f t="shared" si="14"/>
        <v>No hay ejecución</v>
      </c>
      <c r="AB220" s="568" t="str">
        <f t="shared" si="15"/>
        <v>NA</v>
      </c>
      <c r="AC220" s="575"/>
      <c r="AD220" s="575"/>
      <c r="AE220" s="575"/>
      <c r="AF220" s="576"/>
      <c r="AG220" s="576"/>
      <c r="AH220" s="575"/>
      <c r="AI220" s="575"/>
      <c r="AJ220" s="575"/>
      <c r="AK220" s="576"/>
      <c r="AL220" s="576"/>
      <c r="AM220" s="575"/>
      <c r="AN220" s="575"/>
      <c r="AO220" s="575"/>
      <c r="AP220" s="575"/>
      <c r="AQ220" s="575"/>
    </row>
    <row r="221" spans="1:43" ht="35.25" customHeight="1" thickTop="1" thickBot="1">
      <c r="A221" s="563">
        <v>16.11</v>
      </c>
      <c r="B221" s="564"/>
      <c r="C221" s="564"/>
      <c r="D221" s="564"/>
      <c r="E221" s="564"/>
      <c r="F221" s="577" t="s">
        <v>1328</v>
      </c>
      <c r="G221" s="578"/>
      <c r="H221" s="578"/>
      <c r="I221" s="567" t="str">
        <f t="shared" si="12"/>
        <v>No hay ejecución</v>
      </c>
      <c r="J221" s="568" t="str">
        <f t="shared" si="13"/>
        <v>NA</v>
      </c>
      <c r="K221" s="578"/>
      <c r="L221" s="581"/>
      <c r="M221" s="579"/>
      <c r="N221" s="572"/>
      <c r="O221" s="582"/>
      <c r="P221" s="581"/>
      <c r="Q221" s="579"/>
      <c r="R221" s="572"/>
      <c r="S221" s="582"/>
      <c r="T221" s="583"/>
      <c r="U221" s="579"/>
      <c r="V221" s="572"/>
      <c r="W221" s="582"/>
      <c r="X221" s="575"/>
      <c r="Y221" s="575"/>
      <c r="Z221" s="575"/>
      <c r="AA221" s="567" t="str">
        <f t="shared" si="14"/>
        <v>No hay ejecución</v>
      </c>
      <c r="AB221" s="568" t="str">
        <f t="shared" si="15"/>
        <v>NA</v>
      </c>
      <c r="AC221" s="575"/>
      <c r="AD221" s="575"/>
      <c r="AE221" s="575"/>
      <c r="AF221" s="576"/>
      <c r="AG221" s="576"/>
      <c r="AH221" s="575"/>
      <c r="AI221" s="575"/>
      <c r="AJ221" s="575"/>
      <c r="AK221" s="576"/>
      <c r="AL221" s="576"/>
      <c r="AM221" s="575"/>
      <c r="AN221" s="575"/>
      <c r="AO221" s="575"/>
      <c r="AP221" s="575"/>
      <c r="AQ221" s="575"/>
    </row>
    <row r="222" spans="1:43" ht="35.25" customHeight="1" thickTop="1" thickBot="1">
      <c r="A222" s="563">
        <v>16.11</v>
      </c>
      <c r="B222" s="564"/>
      <c r="C222" s="564"/>
      <c r="D222" s="564"/>
      <c r="E222" s="564"/>
      <c r="F222" s="577" t="s">
        <v>1328</v>
      </c>
      <c r="G222" s="578"/>
      <c r="H222" s="578"/>
      <c r="I222" s="567" t="str">
        <f t="shared" si="12"/>
        <v>No hay ejecución</v>
      </c>
      <c r="J222" s="568" t="str">
        <f t="shared" si="13"/>
        <v>NA</v>
      </c>
      <c r="K222" s="578"/>
      <c r="L222" s="581"/>
      <c r="M222" s="579"/>
      <c r="N222" s="572"/>
      <c r="O222" s="582"/>
      <c r="P222" s="581"/>
      <c r="Q222" s="579"/>
      <c r="R222" s="572"/>
      <c r="S222" s="582"/>
      <c r="T222" s="583"/>
      <c r="U222" s="579"/>
      <c r="V222" s="572"/>
      <c r="W222" s="582"/>
      <c r="X222" s="575"/>
      <c r="Y222" s="575"/>
      <c r="Z222" s="575"/>
      <c r="AA222" s="567" t="str">
        <f t="shared" si="14"/>
        <v>No hay ejecución</v>
      </c>
      <c r="AB222" s="568" t="str">
        <f t="shared" si="15"/>
        <v>NA</v>
      </c>
      <c r="AC222" s="575"/>
      <c r="AD222" s="575"/>
      <c r="AE222" s="575"/>
      <c r="AF222" s="576"/>
      <c r="AG222" s="576"/>
      <c r="AH222" s="575"/>
      <c r="AI222" s="575"/>
      <c r="AJ222" s="575"/>
      <c r="AK222" s="576"/>
      <c r="AL222" s="576"/>
      <c r="AM222" s="575"/>
      <c r="AN222" s="575"/>
      <c r="AO222" s="575"/>
      <c r="AP222" s="575"/>
      <c r="AQ222" s="575"/>
    </row>
    <row r="223" spans="1:43" ht="35.25" customHeight="1" thickTop="1" thickBot="1">
      <c r="A223" s="563">
        <v>16.11</v>
      </c>
      <c r="B223" s="564"/>
      <c r="C223" s="564"/>
      <c r="D223" s="564"/>
      <c r="E223" s="564"/>
      <c r="F223" s="577" t="s">
        <v>1328</v>
      </c>
      <c r="G223" s="578"/>
      <c r="H223" s="578"/>
      <c r="I223" s="567" t="str">
        <f t="shared" si="12"/>
        <v>No hay ejecución</v>
      </c>
      <c r="J223" s="568" t="str">
        <f t="shared" si="13"/>
        <v>NA</v>
      </c>
      <c r="K223" s="578"/>
      <c r="L223" s="581"/>
      <c r="M223" s="579"/>
      <c r="N223" s="572"/>
      <c r="O223" s="582"/>
      <c r="P223" s="581"/>
      <c r="Q223" s="579"/>
      <c r="R223" s="572"/>
      <c r="S223" s="582"/>
      <c r="T223" s="583"/>
      <c r="U223" s="579"/>
      <c r="V223" s="572"/>
      <c r="W223" s="582"/>
      <c r="X223" s="575"/>
      <c r="Y223" s="575"/>
      <c r="Z223" s="575"/>
      <c r="AA223" s="567" t="str">
        <f t="shared" si="14"/>
        <v>No hay ejecución</v>
      </c>
      <c r="AB223" s="568" t="str">
        <f t="shared" si="15"/>
        <v>NA</v>
      </c>
      <c r="AC223" s="575"/>
      <c r="AD223" s="575"/>
      <c r="AE223" s="575"/>
      <c r="AF223" s="576"/>
      <c r="AG223" s="576"/>
      <c r="AH223" s="575"/>
      <c r="AI223" s="575"/>
      <c r="AJ223" s="575"/>
      <c r="AK223" s="576"/>
      <c r="AL223" s="576"/>
      <c r="AM223" s="575"/>
      <c r="AN223" s="575"/>
      <c r="AO223" s="575"/>
      <c r="AP223" s="575"/>
      <c r="AQ223" s="575"/>
    </row>
    <row r="224" spans="1:43" ht="35.25" customHeight="1" thickTop="1" thickBot="1">
      <c r="A224" s="563">
        <v>16.11</v>
      </c>
      <c r="B224" s="564"/>
      <c r="C224" s="564"/>
      <c r="D224" s="564"/>
      <c r="E224" s="564"/>
      <c r="F224" s="577" t="s">
        <v>1328</v>
      </c>
      <c r="G224" s="578"/>
      <c r="H224" s="578"/>
      <c r="I224" s="567" t="str">
        <f t="shared" si="12"/>
        <v>No hay ejecución</v>
      </c>
      <c r="J224" s="568" t="str">
        <f t="shared" si="13"/>
        <v>NA</v>
      </c>
      <c r="K224" s="578"/>
      <c r="L224" s="581"/>
      <c r="M224" s="579"/>
      <c r="N224" s="572"/>
      <c r="O224" s="582"/>
      <c r="P224" s="581"/>
      <c r="Q224" s="579"/>
      <c r="R224" s="572"/>
      <c r="S224" s="582"/>
      <c r="T224" s="583"/>
      <c r="U224" s="579"/>
      <c r="V224" s="572"/>
      <c r="W224" s="582"/>
      <c r="X224" s="575"/>
      <c r="Y224" s="575"/>
      <c r="Z224" s="575"/>
      <c r="AA224" s="567" t="str">
        <f t="shared" si="14"/>
        <v>No hay ejecución</v>
      </c>
      <c r="AB224" s="568" t="str">
        <f t="shared" si="15"/>
        <v>NA</v>
      </c>
      <c r="AC224" s="575"/>
      <c r="AD224" s="575"/>
      <c r="AE224" s="575"/>
      <c r="AF224" s="576"/>
      <c r="AG224" s="576"/>
      <c r="AH224" s="575"/>
      <c r="AI224" s="575"/>
      <c r="AJ224" s="575"/>
      <c r="AK224" s="576"/>
      <c r="AL224" s="576"/>
      <c r="AM224" s="575"/>
      <c r="AN224" s="575"/>
      <c r="AO224" s="575"/>
      <c r="AP224" s="575"/>
      <c r="AQ224" s="575"/>
    </row>
    <row r="225" spans="1:43" ht="35.25" customHeight="1" thickTop="1" thickBot="1">
      <c r="A225" s="563">
        <v>16.11</v>
      </c>
      <c r="B225" s="564"/>
      <c r="C225" s="564"/>
      <c r="D225" s="564"/>
      <c r="E225" s="564"/>
      <c r="F225" s="577" t="s">
        <v>1328</v>
      </c>
      <c r="G225" s="578"/>
      <c r="H225" s="578"/>
      <c r="I225" s="567" t="str">
        <f t="shared" si="12"/>
        <v>No hay ejecución</v>
      </c>
      <c r="J225" s="568" t="str">
        <f t="shared" si="13"/>
        <v>NA</v>
      </c>
      <c r="K225" s="578"/>
      <c r="L225" s="581"/>
      <c r="M225" s="579"/>
      <c r="N225" s="572"/>
      <c r="O225" s="582"/>
      <c r="P225" s="581"/>
      <c r="Q225" s="579"/>
      <c r="R225" s="572"/>
      <c r="S225" s="582"/>
      <c r="T225" s="583"/>
      <c r="U225" s="579"/>
      <c r="V225" s="572"/>
      <c r="W225" s="582"/>
      <c r="X225" s="575"/>
      <c r="Y225" s="575"/>
      <c r="Z225" s="575"/>
      <c r="AA225" s="567" t="str">
        <f t="shared" si="14"/>
        <v>No hay ejecución</v>
      </c>
      <c r="AB225" s="568" t="str">
        <f t="shared" si="15"/>
        <v>NA</v>
      </c>
      <c r="AC225" s="575"/>
      <c r="AD225" s="575"/>
      <c r="AE225" s="575"/>
      <c r="AF225" s="576"/>
      <c r="AG225" s="576"/>
      <c r="AH225" s="575"/>
      <c r="AI225" s="575"/>
      <c r="AJ225" s="575"/>
      <c r="AK225" s="576"/>
      <c r="AL225" s="576"/>
      <c r="AM225" s="575"/>
      <c r="AN225" s="575"/>
      <c r="AO225" s="575"/>
      <c r="AP225" s="575"/>
      <c r="AQ225" s="575"/>
    </row>
    <row r="226" spans="1:43" ht="35.25" customHeight="1" thickTop="1" thickBot="1">
      <c r="A226" s="563">
        <v>16.11</v>
      </c>
      <c r="B226" s="564"/>
      <c r="C226" s="564"/>
      <c r="D226" s="564"/>
      <c r="E226" s="564"/>
      <c r="F226" s="577" t="s">
        <v>1328</v>
      </c>
      <c r="G226" s="578"/>
      <c r="H226" s="578"/>
      <c r="I226" s="567" t="str">
        <f t="shared" si="12"/>
        <v>No hay ejecución</v>
      </c>
      <c r="J226" s="568" t="str">
        <f t="shared" si="13"/>
        <v>NA</v>
      </c>
      <c r="K226" s="578"/>
      <c r="L226" s="581"/>
      <c r="M226" s="579"/>
      <c r="N226" s="572"/>
      <c r="O226" s="582"/>
      <c r="P226" s="581"/>
      <c r="Q226" s="579"/>
      <c r="R226" s="572"/>
      <c r="S226" s="582"/>
      <c r="T226" s="583"/>
      <c r="U226" s="579"/>
      <c r="V226" s="572"/>
      <c r="W226" s="582"/>
      <c r="X226" s="575"/>
      <c r="Y226" s="575"/>
      <c r="Z226" s="575"/>
      <c r="AA226" s="567" t="str">
        <f t="shared" si="14"/>
        <v>No hay ejecución</v>
      </c>
      <c r="AB226" s="568" t="str">
        <f t="shared" si="15"/>
        <v>NA</v>
      </c>
      <c r="AC226" s="575"/>
      <c r="AD226" s="575"/>
      <c r="AE226" s="575"/>
      <c r="AF226" s="576"/>
      <c r="AG226" s="576"/>
      <c r="AH226" s="575"/>
      <c r="AI226" s="575"/>
      <c r="AJ226" s="575"/>
      <c r="AK226" s="576"/>
      <c r="AL226" s="576"/>
      <c r="AM226" s="575"/>
      <c r="AN226" s="575"/>
      <c r="AO226" s="575"/>
      <c r="AP226" s="575"/>
      <c r="AQ226" s="575"/>
    </row>
    <row r="227" spans="1:43" ht="35.25" customHeight="1" thickTop="1" thickBot="1">
      <c r="A227" s="563">
        <v>16.11</v>
      </c>
      <c r="B227" s="564"/>
      <c r="C227" s="564"/>
      <c r="D227" s="564"/>
      <c r="E227" s="564"/>
      <c r="F227" s="577" t="s">
        <v>1328</v>
      </c>
      <c r="G227" s="578"/>
      <c r="H227" s="578"/>
      <c r="I227" s="567" t="str">
        <f t="shared" si="12"/>
        <v>No hay ejecución</v>
      </c>
      <c r="J227" s="568" t="str">
        <f t="shared" si="13"/>
        <v>NA</v>
      </c>
      <c r="K227" s="578"/>
      <c r="L227" s="581"/>
      <c r="M227" s="579"/>
      <c r="N227" s="572"/>
      <c r="O227" s="582"/>
      <c r="P227" s="581"/>
      <c r="Q227" s="579"/>
      <c r="R227" s="572"/>
      <c r="S227" s="582"/>
      <c r="T227" s="583"/>
      <c r="U227" s="579"/>
      <c r="V227" s="572"/>
      <c r="W227" s="582"/>
      <c r="X227" s="575"/>
      <c r="Y227" s="575"/>
      <c r="Z227" s="575"/>
      <c r="AA227" s="567" t="str">
        <f t="shared" si="14"/>
        <v>No hay ejecución</v>
      </c>
      <c r="AB227" s="568" t="str">
        <f t="shared" si="15"/>
        <v>NA</v>
      </c>
      <c r="AC227" s="575"/>
      <c r="AD227" s="575"/>
      <c r="AE227" s="575"/>
      <c r="AF227" s="576"/>
      <c r="AG227" s="576"/>
      <c r="AH227" s="575"/>
      <c r="AI227" s="575"/>
      <c r="AJ227" s="575"/>
      <c r="AK227" s="576"/>
      <c r="AL227" s="576"/>
      <c r="AM227" s="575"/>
      <c r="AN227" s="575"/>
      <c r="AO227" s="575"/>
      <c r="AP227" s="575"/>
      <c r="AQ227" s="575"/>
    </row>
    <row r="228" spans="1:43" ht="35.25" customHeight="1" thickTop="1" thickBot="1">
      <c r="A228" s="563">
        <v>16.11</v>
      </c>
      <c r="B228" s="564"/>
      <c r="C228" s="564"/>
      <c r="D228" s="564"/>
      <c r="E228" s="564"/>
      <c r="F228" s="577" t="s">
        <v>1328</v>
      </c>
      <c r="G228" s="578"/>
      <c r="H228" s="578"/>
      <c r="I228" s="567" t="str">
        <f t="shared" si="12"/>
        <v>No hay ejecución</v>
      </c>
      <c r="J228" s="568" t="str">
        <f t="shared" si="13"/>
        <v>NA</v>
      </c>
      <c r="K228" s="578"/>
      <c r="L228" s="581"/>
      <c r="M228" s="579"/>
      <c r="N228" s="572"/>
      <c r="O228" s="582"/>
      <c r="P228" s="581"/>
      <c r="Q228" s="579"/>
      <c r="R228" s="572"/>
      <c r="S228" s="582"/>
      <c r="T228" s="583"/>
      <c r="U228" s="579"/>
      <c r="V228" s="572"/>
      <c r="W228" s="582"/>
      <c r="X228" s="575"/>
      <c r="Y228" s="575"/>
      <c r="Z228" s="575"/>
      <c r="AA228" s="567" t="str">
        <f t="shared" si="14"/>
        <v>No hay ejecución</v>
      </c>
      <c r="AB228" s="568" t="str">
        <f t="shared" si="15"/>
        <v>NA</v>
      </c>
      <c r="AC228" s="575"/>
      <c r="AD228" s="575"/>
      <c r="AE228" s="575"/>
      <c r="AF228" s="576"/>
      <c r="AG228" s="576"/>
      <c r="AH228" s="575"/>
      <c r="AI228" s="575"/>
      <c r="AJ228" s="575"/>
      <c r="AK228" s="576"/>
      <c r="AL228" s="576"/>
      <c r="AM228" s="575"/>
      <c r="AN228" s="575"/>
      <c r="AO228" s="575"/>
      <c r="AP228" s="575"/>
      <c r="AQ228" s="575"/>
    </row>
    <row r="229" spans="1:43" ht="35.25" customHeight="1" thickTop="1" thickBot="1">
      <c r="A229" s="563">
        <v>16.12</v>
      </c>
      <c r="B229" s="564"/>
      <c r="C229" s="564"/>
      <c r="D229" s="564"/>
      <c r="E229" s="564"/>
      <c r="F229" s="587" t="s">
        <v>1329</v>
      </c>
      <c r="G229" s="588"/>
      <c r="H229" s="588"/>
      <c r="I229" s="567" t="str">
        <f t="shared" si="12"/>
        <v>No hay ejecución</v>
      </c>
      <c r="J229" s="568" t="str">
        <f t="shared" si="13"/>
        <v>NA</v>
      </c>
      <c r="K229" s="588"/>
      <c r="L229" s="581"/>
      <c r="M229" s="579"/>
      <c r="N229" s="572"/>
      <c r="O229" s="582"/>
      <c r="P229" s="581"/>
      <c r="Q229" s="579"/>
      <c r="R229" s="572"/>
      <c r="S229" s="582"/>
      <c r="T229" s="583"/>
      <c r="U229" s="579"/>
      <c r="V229" s="572"/>
      <c r="W229" s="582"/>
      <c r="X229" s="575"/>
      <c r="Y229" s="575"/>
      <c r="Z229" s="575"/>
      <c r="AA229" s="567" t="str">
        <f t="shared" si="14"/>
        <v>No hay ejecución</v>
      </c>
      <c r="AB229" s="568" t="str">
        <f t="shared" si="15"/>
        <v>NA</v>
      </c>
      <c r="AC229" s="575"/>
      <c r="AD229" s="575"/>
      <c r="AE229" s="575"/>
      <c r="AF229" s="576"/>
      <c r="AG229" s="576"/>
      <c r="AH229" s="575"/>
      <c r="AI229" s="575"/>
      <c r="AJ229" s="575"/>
      <c r="AK229" s="576"/>
      <c r="AL229" s="576"/>
      <c r="AM229" s="575"/>
      <c r="AN229" s="575"/>
      <c r="AO229" s="575"/>
      <c r="AP229" s="575"/>
      <c r="AQ229" s="575"/>
    </row>
    <row r="230" spans="1:43" ht="35.25" customHeight="1" thickTop="1" thickBot="1">
      <c r="A230" s="563">
        <v>16.12</v>
      </c>
      <c r="B230" s="564"/>
      <c r="C230" s="564"/>
      <c r="D230" s="564"/>
      <c r="E230" s="564"/>
      <c r="F230" s="587" t="s">
        <v>1329</v>
      </c>
      <c r="G230" s="588"/>
      <c r="H230" s="588"/>
      <c r="I230" s="567" t="str">
        <f t="shared" si="12"/>
        <v>No hay ejecución</v>
      </c>
      <c r="J230" s="568" t="str">
        <f t="shared" si="13"/>
        <v>NA</v>
      </c>
      <c r="K230" s="588"/>
      <c r="L230" s="581"/>
      <c r="M230" s="579"/>
      <c r="N230" s="572"/>
      <c r="O230" s="582"/>
      <c r="P230" s="581"/>
      <c r="Q230" s="579"/>
      <c r="R230" s="572"/>
      <c r="S230" s="582"/>
      <c r="T230" s="583"/>
      <c r="U230" s="579"/>
      <c r="V230" s="572"/>
      <c r="W230" s="582"/>
      <c r="X230" s="575"/>
      <c r="Y230" s="575"/>
      <c r="Z230" s="575"/>
      <c r="AA230" s="567" t="str">
        <f t="shared" si="14"/>
        <v>No hay ejecución</v>
      </c>
      <c r="AB230" s="568" t="str">
        <f t="shared" si="15"/>
        <v>NA</v>
      </c>
      <c r="AC230" s="575"/>
      <c r="AD230" s="575"/>
      <c r="AE230" s="575"/>
      <c r="AF230" s="576"/>
      <c r="AG230" s="576"/>
      <c r="AH230" s="575"/>
      <c r="AI230" s="575"/>
      <c r="AJ230" s="575"/>
      <c r="AK230" s="576"/>
      <c r="AL230" s="576"/>
      <c r="AM230" s="575"/>
      <c r="AN230" s="575"/>
      <c r="AO230" s="575"/>
      <c r="AP230" s="575"/>
      <c r="AQ230" s="575"/>
    </row>
    <row r="231" spans="1:43" ht="35.25" customHeight="1" thickTop="1" thickBot="1">
      <c r="A231" s="563">
        <v>16.12</v>
      </c>
      <c r="B231" s="564"/>
      <c r="C231" s="564"/>
      <c r="D231" s="564"/>
      <c r="E231" s="564"/>
      <c r="F231" s="587" t="s">
        <v>1329</v>
      </c>
      <c r="G231" s="588"/>
      <c r="H231" s="588"/>
      <c r="I231" s="567" t="str">
        <f t="shared" si="12"/>
        <v>No hay ejecución</v>
      </c>
      <c r="J231" s="568" t="str">
        <f t="shared" si="13"/>
        <v>NA</v>
      </c>
      <c r="K231" s="588"/>
      <c r="L231" s="581"/>
      <c r="M231" s="579"/>
      <c r="N231" s="572"/>
      <c r="O231" s="582"/>
      <c r="P231" s="581"/>
      <c r="Q231" s="579"/>
      <c r="R231" s="572"/>
      <c r="S231" s="582"/>
      <c r="T231" s="583"/>
      <c r="U231" s="579"/>
      <c r="V231" s="572"/>
      <c r="W231" s="582"/>
      <c r="X231" s="575"/>
      <c r="Y231" s="575"/>
      <c r="Z231" s="575"/>
      <c r="AA231" s="567" t="str">
        <f t="shared" si="14"/>
        <v>No hay ejecución</v>
      </c>
      <c r="AB231" s="568" t="str">
        <f t="shared" si="15"/>
        <v>NA</v>
      </c>
      <c r="AC231" s="575"/>
      <c r="AD231" s="575"/>
      <c r="AE231" s="575"/>
      <c r="AF231" s="576"/>
      <c r="AG231" s="576"/>
      <c r="AH231" s="575"/>
      <c r="AI231" s="575"/>
      <c r="AJ231" s="575"/>
      <c r="AK231" s="576"/>
      <c r="AL231" s="576"/>
      <c r="AM231" s="575"/>
      <c r="AN231" s="575"/>
      <c r="AO231" s="575"/>
      <c r="AP231" s="575"/>
      <c r="AQ231" s="575"/>
    </row>
    <row r="232" spans="1:43" ht="35.25" customHeight="1" thickTop="1" thickBot="1">
      <c r="A232" s="563">
        <v>16.13</v>
      </c>
      <c r="B232" s="564"/>
      <c r="C232" s="564"/>
      <c r="D232" s="564"/>
      <c r="E232" s="564"/>
      <c r="F232" s="577" t="s">
        <v>1330</v>
      </c>
      <c r="G232" s="578"/>
      <c r="H232" s="578"/>
      <c r="I232" s="567" t="str">
        <f t="shared" si="12"/>
        <v>No hay ejecución</v>
      </c>
      <c r="J232" s="568" t="str">
        <f t="shared" si="13"/>
        <v>NA</v>
      </c>
      <c r="K232" s="578"/>
      <c r="L232" s="581"/>
      <c r="M232" s="579"/>
      <c r="N232" s="572"/>
      <c r="O232" s="582"/>
      <c r="P232" s="581"/>
      <c r="Q232" s="579"/>
      <c r="R232" s="572"/>
      <c r="S232" s="582"/>
      <c r="T232" s="583"/>
      <c r="U232" s="579"/>
      <c r="V232" s="572"/>
      <c r="W232" s="582"/>
      <c r="X232" s="575"/>
      <c r="Y232" s="575"/>
      <c r="Z232" s="575"/>
      <c r="AA232" s="567" t="str">
        <f t="shared" si="14"/>
        <v>No hay ejecución</v>
      </c>
      <c r="AB232" s="568" t="str">
        <f t="shared" si="15"/>
        <v>NA</v>
      </c>
      <c r="AC232" s="575"/>
      <c r="AD232" s="575"/>
      <c r="AE232" s="575"/>
      <c r="AF232" s="576"/>
      <c r="AG232" s="576"/>
      <c r="AH232" s="575"/>
      <c r="AI232" s="575"/>
      <c r="AJ232" s="575"/>
      <c r="AK232" s="576"/>
      <c r="AL232" s="576"/>
      <c r="AM232" s="575"/>
      <c r="AN232" s="575"/>
      <c r="AO232" s="575"/>
      <c r="AP232" s="575"/>
      <c r="AQ232" s="575"/>
    </row>
    <row r="233" spans="1:43" ht="35.25" customHeight="1" thickTop="1" thickBot="1">
      <c r="A233" s="563">
        <v>16.14</v>
      </c>
      <c r="B233" s="564"/>
      <c r="C233" s="564"/>
      <c r="D233" s="564"/>
      <c r="E233" s="564"/>
      <c r="F233" s="577" t="s">
        <v>1331</v>
      </c>
      <c r="G233" s="578"/>
      <c r="H233" s="578"/>
      <c r="I233" s="567" t="str">
        <f t="shared" si="12"/>
        <v>No hay ejecución</v>
      </c>
      <c r="J233" s="568" t="str">
        <f t="shared" si="13"/>
        <v>NA</v>
      </c>
      <c r="K233" s="578"/>
      <c r="L233" s="581"/>
      <c r="M233" s="579"/>
      <c r="N233" s="572"/>
      <c r="O233" s="582"/>
      <c r="P233" s="581"/>
      <c r="Q233" s="579"/>
      <c r="R233" s="572"/>
      <c r="S233" s="582"/>
      <c r="T233" s="583"/>
      <c r="U233" s="579"/>
      <c r="V233" s="572"/>
      <c r="W233" s="582"/>
      <c r="X233" s="575"/>
      <c r="Y233" s="575"/>
      <c r="Z233" s="575"/>
      <c r="AA233" s="567" t="str">
        <f t="shared" si="14"/>
        <v>No hay ejecución</v>
      </c>
      <c r="AB233" s="568" t="str">
        <f t="shared" si="15"/>
        <v>NA</v>
      </c>
      <c r="AC233" s="575"/>
      <c r="AD233" s="575"/>
      <c r="AE233" s="575"/>
      <c r="AF233" s="576"/>
      <c r="AG233" s="576"/>
      <c r="AH233" s="575"/>
      <c r="AI233" s="575"/>
      <c r="AJ233" s="575"/>
      <c r="AK233" s="576"/>
      <c r="AL233" s="576"/>
      <c r="AM233" s="575"/>
      <c r="AN233" s="575"/>
      <c r="AO233" s="575"/>
      <c r="AP233" s="575"/>
      <c r="AQ233" s="575"/>
    </row>
    <row r="234" spans="1:43" ht="35.25" customHeight="1" thickTop="1" thickBot="1">
      <c r="A234" s="563">
        <v>16.14</v>
      </c>
      <c r="B234" s="564"/>
      <c r="C234" s="564"/>
      <c r="D234" s="564"/>
      <c r="E234" s="564"/>
      <c r="F234" s="577" t="s">
        <v>1331</v>
      </c>
      <c r="G234" s="578"/>
      <c r="H234" s="578"/>
      <c r="I234" s="567" t="str">
        <f t="shared" si="12"/>
        <v>No hay ejecución</v>
      </c>
      <c r="J234" s="568" t="str">
        <f t="shared" si="13"/>
        <v>NA</v>
      </c>
      <c r="K234" s="578"/>
      <c r="L234" s="581"/>
      <c r="M234" s="579"/>
      <c r="N234" s="572"/>
      <c r="O234" s="582"/>
      <c r="P234" s="581"/>
      <c r="Q234" s="579"/>
      <c r="R234" s="572"/>
      <c r="S234" s="582"/>
      <c r="T234" s="583"/>
      <c r="U234" s="579"/>
      <c r="V234" s="572"/>
      <c r="W234" s="582"/>
      <c r="X234" s="575"/>
      <c r="Y234" s="575"/>
      <c r="Z234" s="575"/>
      <c r="AA234" s="567" t="str">
        <f t="shared" si="14"/>
        <v>No hay ejecución</v>
      </c>
      <c r="AB234" s="568" t="str">
        <f t="shared" si="15"/>
        <v>NA</v>
      </c>
      <c r="AC234" s="575"/>
      <c r="AD234" s="575"/>
      <c r="AE234" s="575"/>
      <c r="AF234" s="576"/>
      <c r="AG234" s="576"/>
      <c r="AH234" s="575"/>
      <c r="AI234" s="575"/>
      <c r="AJ234" s="575"/>
      <c r="AK234" s="576"/>
      <c r="AL234" s="576"/>
      <c r="AM234" s="575"/>
      <c r="AN234" s="575"/>
      <c r="AO234" s="575"/>
      <c r="AP234" s="575"/>
      <c r="AQ234" s="575"/>
    </row>
    <row r="235" spans="1:43" ht="35.25" customHeight="1" thickTop="1" thickBot="1">
      <c r="A235" s="563">
        <v>16.14</v>
      </c>
      <c r="B235" s="564"/>
      <c r="C235" s="564"/>
      <c r="D235" s="564"/>
      <c r="E235" s="564"/>
      <c r="F235" s="577" t="s">
        <v>1331</v>
      </c>
      <c r="G235" s="578"/>
      <c r="H235" s="578"/>
      <c r="I235" s="567" t="str">
        <f t="shared" si="12"/>
        <v>No hay ejecución</v>
      </c>
      <c r="J235" s="568" t="str">
        <f t="shared" si="13"/>
        <v>NA</v>
      </c>
      <c r="K235" s="578"/>
      <c r="L235" s="581"/>
      <c r="M235" s="579"/>
      <c r="N235" s="572"/>
      <c r="O235" s="582"/>
      <c r="P235" s="581"/>
      <c r="Q235" s="579"/>
      <c r="R235" s="572"/>
      <c r="S235" s="582"/>
      <c r="T235" s="583"/>
      <c r="U235" s="579"/>
      <c r="V235" s="572"/>
      <c r="W235" s="582"/>
      <c r="X235" s="575"/>
      <c r="Y235" s="575"/>
      <c r="Z235" s="575"/>
      <c r="AA235" s="567" t="str">
        <f t="shared" si="14"/>
        <v>No hay ejecución</v>
      </c>
      <c r="AB235" s="568" t="str">
        <f t="shared" si="15"/>
        <v>NA</v>
      </c>
      <c r="AC235" s="575"/>
      <c r="AD235" s="575"/>
      <c r="AE235" s="575"/>
      <c r="AF235" s="576"/>
      <c r="AG235" s="576"/>
      <c r="AH235" s="575"/>
      <c r="AI235" s="575"/>
      <c r="AJ235" s="575"/>
      <c r="AK235" s="576"/>
      <c r="AL235" s="576"/>
      <c r="AM235" s="575"/>
      <c r="AN235" s="575"/>
      <c r="AO235" s="575"/>
      <c r="AP235" s="575"/>
      <c r="AQ235" s="575"/>
    </row>
    <row r="236" spans="1:43" ht="35.25" customHeight="1" thickTop="1" thickBot="1">
      <c r="A236" s="563">
        <v>16.149999999999999</v>
      </c>
      <c r="B236" s="564"/>
      <c r="C236" s="564"/>
      <c r="D236" s="564"/>
      <c r="E236" s="564"/>
      <c r="F236" s="577" t="s">
        <v>1332</v>
      </c>
      <c r="G236" s="578"/>
      <c r="H236" s="578"/>
      <c r="I236" s="567" t="str">
        <f t="shared" si="12"/>
        <v>No hay ejecución</v>
      </c>
      <c r="J236" s="568" t="str">
        <f t="shared" si="13"/>
        <v>NA</v>
      </c>
      <c r="K236" s="578"/>
      <c r="L236" s="581"/>
      <c r="M236" s="579"/>
      <c r="N236" s="572"/>
      <c r="O236" s="582"/>
      <c r="P236" s="581"/>
      <c r="Q236" s="579"/>
      <c r="R236" s="572"/>
      <c r="S236" s="582"/>
      <c r="T236" s="583"/>
      <c r="U236" s="579"/>
      <c r="V236" s="572"/>
      <c r="W236" s="582"/>
      <c r="X236" s="575"/>
      <c r="Y236" s="575"/>
      <c r="Z236" s="575"/>
      <c r="AA236" s="567" t="str">
        <f t="shared" si="14"/>
        <v>No hay ejecución</v>
      </c>
      <c r="AB236" s="568" t="str">
        <f t="shared" si="15"/>
        <v>NA</v>
      </c>
      <c r="AC236" s="575"/>
      <c r="AD236" s="575"/>
      <c r="AE236" s="575"/>
      <c r="AF236" s="576"/>
      <c r="AG236" s="576"/>
      <c r="AH236" s="575"/>
      <c r="AI236" s="575"/>
      <c r="AJ236" s="575"/>
      <c r="AK236" s="576"/>
      <c r="AL236" s="576"/>
      <c r="AM236" s="575"/>
      <c r="AN236" s="575"/>
      <c r="AO236" s="575"/>
      <c r="AP236" s="575"/>
      <c r="AQ236" s="575"/>
    </row>
    <row r="237" spans="1:43" ht="35.25" customHeight="1" thickTop="1" thickBot="1">
      <c r="A237" s="563">
        <v>16.149999999999999</v>
      </c>
      <c r="B237" s="564"/>
      <c r="C237" s="564"/>
      <c r="D237" s="564"/>
      <c r="E237" s="564"/>
      <c r="F237" s="577" t="s">
        <v>1332</v>
      </c>
      <c r="G237" s="578"/>
      <c r="H237" s="578"/>
      <c r="I237" s="567" t="str">
        <f t="shared" si="12"/>
        <v>No hay ejecución</v>
      </c>
      <c r="J237" s="568" t="str">
        <f t="shared" si="13"/>
        <v>NA</v>
      </c>
      <c r="K237" s="578"/>
      <c r="L237" s="581"/>
      <c r="M237" s="579"/>
      <c r="N237" s="572"/>
      <c r="O237" s="582"/>
      <c r="P237" s="581"/>
      <c r="Q237" s="579"/>
      <c r="R237" s="572"/>
      <c r="S237" s="582"/>
      <c r="T237" s="583"/>
      <c r="U237" s="579"/>
      <c r="V237" s="572"/>
      <c r="W237" s="582"/>
      <c r="X237" s="575"/>
      <c r="Y237" s="575"/>
      <c r="Z237" s="575"/>
      <c r="AA237" s="567" t="str">
        <f t="shared" si="14"/>
        <v>No hay ejecución</v>
      </c>
      <c r="AB237" s="568" t="str">
        <f t="shared" si="15"/>
        <v>NA</v>
      </c>
      <c r="AC237" s="575"/>
      <c r="AD237" s="575"/>
      <c r="AE237" s="575"/>
      <c r="AF237" s="576"/>
      <c r="AG237" s="576"/>
      <c r="AH237" s="575"/>
      <c r="AI237" s="575"/>
      <c r="AJ237" s="575"/>
      <c r="AK237" s="576"/>
      <c r="AL237" s="576"/>
      <c r="AM237" s="575"/>
      <c r="AN237" s="575"/>
      <c r="AO237" s="575"/>
      <c r="AP237" s="575"/>
      <c r="AQ237" s="575"/>
    </row>
    <row r="238" spans="1:43" ht="35.25" customHeight="1" thickTop="1" thickBot="1">
      <c r="A238" s="563">
        <v>16.16</v>
      </c>
      <c r="B238" s="564"/>
      <c r="C238" s="564"/>
      <c r="D238" s="564"/>
      <c r="E238" s="564"/>
      <c r="F238" s="577" t="s">
        <v>1333</v>
      </c>
      <c r="G238" s="578"/>
      <c r="H238" s="578"/>
      <c r="I238" s="567" t="str">
        <f t="shared" si="12"/>
        <v>No hay ejecución</v>
      </c>
      <c r="J238" s="568" t="str">
        <f t="shared" si="13"/>
        <v>NA</v>
      </c>
      <c r="K238" s="578"/>
      <c r="L238" s="581"/>
      <c r="M238" s="579"/>
      <c r="N238" s="572"/>
      <c r="O238" s="582"/>
      <c r="P238" s="581"/>
      <c r="Q238" s="579"/>
      <c r="R238" s="572"/>
      <c r="S238" s="582"/>
      <c r="T238" s="583"/>
      <c r="U238" s="579"/>
      <c r="V238" s="572"/>
      <c r="W238" s="582"/>
      <c r="X238" s="575"/>
      <c r="Y238" s="575"/>
      <c r="Z238" s="575"/>
      <c r="AA238" s="567" t="str">
        <f t="shared" si="14"/>
        <v>No hay ejecución</v>
      </c>
      <c r="AB238" s="568" t="str">
        <f t="shared" si="15"/>
        <v>NA</v>
      </c>
      <c r="AC238" s="575"/>
      <c r="AD238" s="575"/>
      <c r="AE238" s="575"/>
      <c r="AF238" s="576"/>
      <c r="AG238" s="576"/>
      <c r="AH238" s="575"/>
      <c r="AI238" s="575"/>
      <c r="AJ238" s="575"/>
      <c r="AK238" s="576"/>
      <c r="AL238" s="576"/>
      <c r="AM238" s="575"/>
      <c r="AN238" s="575"/>
      <c r="AO238" s="575"/>
      <c r="AP238" s="575"/>
      <c r="AQ238" s="575"/>
    </row>
    <row r="239" spans="1:43" ht="35.25" customHeight="1" thickTop="1" thickBot="1">
      <c r="A239" s="563">
        <v>16.170000000000002</v>
      </c>
      <c r="B239" s="564"/>
      <c r="C239" s="564"/>
      <c r="D239" s="564"/>
      <c r="E239" s="564"/>
      <c r="F239" s="577" t="s">
        <v>1334</v>
      </c>
      <c r="G239" s="578"/>
      <c r="H239" s="578"/>
      <c r="I239" s="567" t="str">
        <f t="shared" si="12"/>
        <v>No hay ejecución</v>
      </c>
      <c r="J239" s="568" t="str">
        <f t="shared" si="13"/>
        <v>NA</v>
      </c>
      <c r="K239" s="578"/>
      <c r="L239" s="581"/>
      <c r="M239" s="579"/>
      <c r="N239" s="572"/>
      <c r="O239" s="582"/>
      <c r="P239" s="581"/>
      <c r="Q239" s="579"/>
      <c r="R239" s="572"/>
      <c r="S239" s="582"/>
      <c r="T239" s="583"/>
      <c r="U239" s="579"/>
      <c r="V239" s="572"/>
      <c r="W239" s="582"/>
      <c r="X239" s="575"/>
      <c r="Y239" s="575"/>
      <c r="Z239" s="575"/>
      <c r="AA239" s="567" t="str">
        <f t="shared" si="14"/>
        <v>No hay ejecución</v>
      </c>
      <c r="AB239" s="568" t="str">
        <f t="shared" si="15"/>
        <v>NA</v>
      </c>
      <c r="AC239" s="575"/>
      <c r="AD239" s="575"/>
      <c r="AE239" s="575"/>
      <c r="AF239" s="576"/>
      <c r="AG239" s="576"/>
      <c r="AH239" s="575"/>
      <c r="AI239" s="575"/>
      <c r="AJ239" s="575"/>
      <c r="AK239" s="576"/>
      <c r="AL239" s="576"/>
      <c r="AM239" s="575"/>
      <c r="AN239" s="575"/>
      <c r="AO239" s="575"/>
      <c r="AP239" s="575"/>
      <c r="AQ239" s="575"/>
    </row>
    <row r="240" spans="1:43" ht="35.25" customHeight="1" thickTop="1" thickBot="1">
      <c r="A240" s="563">
        <v>16.170000000000002</v>
      </c>
      <c r="B240" s="564"/>
      <c r="C240" s="564"/>
      <c r="D240" s="564"/>
      <c r="E240" s="564"/>
      <c r="F240" s="577" t="s">
        <v>1334</v>
      </c>
      <c r="G240" s="578"/>
      <c r="H240" s="578"/>
      <c r="I240" s="567" t="str">
        <f t="shared" si="12"/>
        <v>No hay ejecución</v>
      </c>
      <c r="J240" s="568" t="str">
        <f t="shared" si="13"/>
        <v>NA</v>
      </c>
      <c r="K240" s="578"/>
      <c r="L240" s="581"/>
      <c r="M240" s="579"/>
      <c r="N240" s="572"/>
      <c r="O240" s="582"/>
      <c r="P240" s="581"/>
      <c r="Q240" s="579"/>
      <c r="R240" s="572"/>
      <c r="S240" s="582"/>
      <c r="T240" s="583"/>
      <c r="U240" s="579"/>
      <c r="V240" s="572"/>
      <c r="W240" s="582"/>
      <c r="X240" s="575"/>
      <c r="Y240" s="575"/>
      <c r="Z240" s="575"/>
      <c r="AA240" s="567" t="str">
        <f t="shared" si="14"/>
        <v>No hay ejecución</v>
      </c>
      <c r="AB240" s="568" t="str">
        <f t="shared" si="15"/>
        <v>NA</v>
      </c>
      <c r="AC240" s="575"/>
      <c r="AD240" s="575"/>
      <c r="AE240" s="575"/>
      <c r="AF240" s="576"/>
      <c r="AG240" s="576"/>
      <c r="AH240" s="575"/>
      <c r="AI240" s="575"/>
      <c r="AJ240" s="575"/>
      <c r="AK240" s="576"/>
      <c r="AL240" s="576"/>
      <c r="AM240" s="575"/>
      <c r="AN240" s="575"/>
      <c r="AO240" s="575"/>
      <c r="AP240" s="575"/>
      <c r="AQ240" s="575"/>
    </row>
    <row r="241" spans="1:43" ht="35.25" customHeight="1" thickTop="1" thickBot="1">
      <c r="A241" s="563">
        <v>16.170000000000002</v>
      </c>
      <c r="B241" s="564"/>
      <c r="C241" s="564"/>
      <c r="D241" s="564"/>
      <c r="E241" s="564"/>
      <c r="F241" s="577" t="s">
        <v>1334</v>
      </c>
      <c r="G241" s="578"/>
      <c r="H241" s="578"/>
      <c r="I241" s="567" t="str">
        <f t="shared" si="12"/>
        <v>No hay ejecución</v>
      </c>
      <c r="J241" s="568" t="str">
        <f t="shared" si="13"/>
        <v>NA</v>
      </c>
      <c r="K241" s="578"/>
      <c r="L241" s="581"/>
      <c r="M241" s="579"/>
      <c r="N241" s="572"/>
      <c r="O241" s="582"/>
      <c r="P241" s="581"/>
      <c r="Q241" s="579"/>
      <c r="R241" s="572"/>
      <c r="S241" s="582"/>
      <c r="T241" s="583"/>
      <c r="U241" s="579"/>
      <c r="V241" s="572"/>
      <c r="W241" s="582"/>
      <c r="X241" s="575"/>
      <c r="Y241" s="575"/>
      <c r="Z241" s="575"/>
      <c r="AA241" s="567" t="str">
        <f t="shared" si="14"/>
        <v>No hay ejecución</v>
      </c>
      <c r="AB241" s="568" t="str">
        <f t="shared" si="15"/>
        <v>NA</v>
      </c>
      <c r="AC241" s="575"/>
      <c r="AD241" s="575"/>
      <c r="AE241" s="575"/>
      <c r="AF241" s="576"/>
      <c r="AG241" s="576"/>
      <c r="AH241" s="575"/>
      <c r="AI241" s="575"/>
      <c r="AJ241" s="575"/>
      <c r="AK241" s="576"/>
      <c r="AL241" s="576"/>
      <c r="AM241" s="575"/>
      <c r="AN241" s="575"/>
      <c r="AO241" s="575"/>
      <c r="AP241" s="575"/>
      <c r="AQ241" s="575"/>
    </row>
    <row r="242" spans="1:43" ht="35.25" customHeight="1" thickTop="1" thickBot="1">
      <c r="A242" s="563">
        <v>16.170000000000002</v>
      </c>
      <c r="B242" s="564"/>
      <c r="C242" s="564"/>
      <c r="D242" s="564"/>
      <c r="E242" s="564"/>
      <c r="F242" s="577" t="s">
        <v>1334</v>
      </c>
      <c r="G242" s="578"/>
      <c r="H242" s="578"/>
      <c r="I242" s="567" t="str">
        <f t="shared" si="12"/>
        <v>No hay ejecución</v>
      </c>
      <c r="J242" s="568" t="str">
        <f t="shared" si="13"/>
        <v>NA</v>
      </c>
      <c r="K242" s="578"/>
      <c r="L242" s="581"/>
      <c r="M242" s="579"/>
      <c r="N242" s="572"/>
      <c r="O242" s="582"/>
      <c r="P242" s="581"/>
      <c r="Q242" s="579"/>
      <c r="R242" s="572"/>
      <c r="S242" s="582"/>
      <c r="T242" s="583"/>
      <c r="U242" s="579"/>
      <c r="V242" s="572"/>
      <c r="W242" s="582"/>
      <c r="X242" s="575"/>
      <c r="Y242" s="575"/>
      <c r="Z242" s="575"/>
      <c r="AA242" s="567" t="str">
        <f t="shared" si="14"/>
        <v>No hay ejecución</v>
      </c>
      <c r="AB242" s="568" t="str">
        <f t="shared" si="15"/>
        <v>NA</v>
      </c>
      <c r="AC242" s="575"/>
      <c r="AD242" s="575"/>
      <c r="AE242" s="575"/>
      <c r="AF242" s="576"/>
      <c r="AG242" s="576"/>
      <c r="AH242" s="575"/>
      <c r="AI242" s="575"/>
      <c r="AJ242" s="575"/>
      <c r="AK242" s="576"/>
      <c r="AL242" s="576"/>
      <c r="AM242" s="575"/>
      <c r="AN242" s="575"/>
      <c r="AO242" s="575"/>
      <c r="AP242" s="575"/>
      <c r="AQ242" s="575"/>
    </row>
    <row r="243" spans="1:43" ht="35.25" customHeight="1" thickTop="1" thickBot="1">
      <c r="A243" s="563">
        <v>16.170000000000002</v>
      </c>
      <c r="B243" s="564"/>
      <c r="C243" s="564"/>
      <c r="D243" s="564"/>
      <c r="E243" s="564"/>
      <c r="F243" s="577" t="s">
        <v>1334</v>
      </c>
      <c r="G243" s="578"/>
      <c r="H243" s="578"/>
      <c r="I243" s="567" t="str">
        <f t="shared" si="12"/>
        <v>No hay ejecución</v>
      </c>
      <c r="J243" s="568" t="str">
        <f t="shared" si="13"/>
        <v>NA</v>
      </c>
      <c r="K243" s="578"/>
      <c r="L243" s="581"/>
      <c r="M243" s="579"/>
      <c r="N243" s="572"/>
      <c r="O243" s="582"/>
      <c r="P243" s="581"/>
      <c r="Q243" s="579"/>
      <c r="R243" s="572"/>
      <c r="S243" s="582"/>
      <c r="T243" s="583"/>
      <c r="U243" s="579"/>
      <c r="V243" s="572"/>
      <c r="W243" s="582"/>
      <c r="X243" s="575"/>
      <c r="Y243" s="575"/>
      <c r="Z243" s="575"/>
      <c r="AA243" s="567" t="str">
        <f t="shared" si="14"/>
        <v>No hay ejecución</v>
      </c>
      <c r="AB243" s="568" t="str">
        <f t="shared" si="15"/>
        <v>NA</v>
      </c>
      <c r="AC243" s="575"/>
      <c r="AD243" s="575"/>
      <c r="AE243" s="575"/>
      <c r="AF243" s="576"/>
      <c r="AG243" s="576"/>
      <c r="AH243" s="575"/>
      <c r="AI243" s="575"/>
      <c r="AJ243" s="575"/>
      <c r="AK243" s="576"/>
      <c r="AL243" s="576"/>
      <c r="AM243" s="575"/>
      <c r="AN243" s="575"/>
      <c r="AO243" s="575"/>
      <c r="AP243" s="575"/>
      <c r="AQ243" s="575"/>
    </row>
    <row r="244" spans="1:43" ht="35.25" customHeight="1" thickTop="1" thickBot="1">
      <c r="A244" s="563">
        <v>16.170000000000002</v>
      </c>
      <c r="B244" s="564"/>
      <c r="C244" s="564"/>
      <c r="D244" s="564"/>
      <c r="E244" s="564"/>
      <c r="F244" s="577" t="s">
        <v>1334</v>
      </c>
      <c r="G244" s="578"/>
      <c r="H244" s="578"/>
      <c r="I244" s="567" t="str">
        <f t="shared" si="12"/>
        <v>No hay ejecución</v>
      </c>
      <c r="J244" s="568" t="str">
        <f t="shared" si="13"/>
        <v>NA</v>
      </c>
      <c r="K244" s="578"/>
      <c r="L244" s="581"/>
      <c r="M244" s="579"/>
      <c r="N244" s="572"/>
      <c r="O244" s="582"/>
      <c r="P244" s="581"/>
      <c r="Q244" s="579"/>
      <c r="R244" s="572"/>
      <c r="S244" s="582"/>
      <c r="T244" s="583"/>
      <c r="U244" s="579"/>
      <c r="V244" s="572"/>
      <c r="W244" s="582"/>
      <c r="X244" s="575"/>
      <c r="Y244" s="575"/>
      <c r="Z244" s="575"/>
      <c r="AA244" s="567" t="str">
        <f t="shared" si="14"/>
        <v>No hay ejecución</v>
      </c>
      <c r="AB244" s="568" t="str">
        <f t="shared" si="15"/>
        <v>NA</v>
      </c>
      <c r="AC244" s="575"/>
      <c r="AD244" s="575"/>
      <c r="AE244" s="575"/>
      <c r="AF244" s="576"/>
      <c r="AG244" s="576"/>
      <c r="AH244" s="575"/>
      <c r="AI244" s="575"/>
      <c r="AJ244" s="575"/>
      <c r="AK244" s="576"/>
      <c r="AL244" s="576"/>
      <c r="AM244" s="575"/>
      <c r="AN244" s="575"/>
      <c r="AO244" s="575"/>
      <c r="AP244" s="575"/>
      <c r="AQ244" s="575"/>
    </row>
    <row r="245" spans="1:43" ht="35.25" customHeight="1" thickTop="1" thickBot="1">
      <c r="A245" s="563">
        <v>16.18</v>
      </c>
      <c r="B245" s="564"/>
      <c r="C245" s="564"/>
      <c r="D245" s="564"/>
      <c r="E245" s="564"/>
      <c r="F245" s="577" t="s">
        <v>1335</v>
      </c>
      <c r="G245" s="578"/>
      <c r="H245" s="578"/>
      <c r="I245" s="567" t="str">
        <f t="shared" si="12"/>
        <v>No hay ejecución</v>
      </c>
      <c r="J245" s="568" t="str">
        <f t="shared" si="13"/>
        <v>NA</v>
      </c>
      <c r="K245" s="578"/>
      <c r="L245" s="581"/>
      <c r="M245" s="579"/>
      <c r="N245" s="572"/>
      <c r="O245" s="582"/>
      <c r="P245" s="581"/>
      <c r="Q245" s="579"/>
      <c r="R245" s="572"/>
      <c r="S245" s="582"/>
      <c r="T245" s="583"/>
      <c r="U245" s="579"/>
      <c r="V245" s="572"/>
      <c r="W245" s="582"/>
      <c r="X245" s="575"/>
      <c r="Y245" s="575"/>
      <c r="Z245" s="575"/>
      <c r="AA245" s="567" t="str">
        <f t="shared" si="14"/>
        <v>No hay ejecución</v>
      </c>
      <c r="AB245" s="568" t="str">
        <f t="shared" si="15"/>
        <v>NA</v>
      </c>
      <c r="AC245" s="575"/>
      <c r="AD245" s="575"/>
      <c r="AE245" s="575"/>
      <c r="AF245" s="576"/>
      <c r="AG245" s="576"/>
      <c r="AH245" s="575"/>
      <c r="AI245" s="575"/>
      <c r="AJ245" s="575"/>
      <c r="AK245" s="576"/>
      <c r="AL245" s="576"/>
      <c r="AM245" s="575"/>
      <c r="AN245" s="575"/>
      <c r="AO245" s="575"/>
      <c r="AP245" s="575"/>
      <c r="AQ245" s="575"/>
    </row>
    <row r="246" spans="1:43" ht="35.25" customHeight="1" thickTop="1" thickBot="1">
      <c r="A246" s="563">
        <v>16.18</v>
      </c>
      <c r="B246" s="564"/>
      <c r="C246" s="564"/>
      <c r="D246" s="564"/>
      <c r="E246" s="564"/>
      <c r="F246" s="577" t="s">
        <v>1335</v>
      </c>
      <c r="G246" s="578"/>
      <c r="H246" s="578"/>
      <c r="I246" s="567" t="str">
        <f t="shared" si="12"/>
        <v>No hay ejecución</v>
      </c>
      <c r="J246" s="568" t="str">
        <f t="shared" si="13"/>
        <v>NA</v>
      </c>
      <c r="K246" s="578"/>
      <c r="L246" s="581"/>
      <c r="M246" s="579"/>
      <c r="N246" s="572"/>
      <c r="O246" s="582"/>
      <c r="P246" s="581"/>
      <c r="Q246" s="579"/>
      <c r="R246" s="572"/>
      <c r="S246" s="582"/>
      <c r="T246" s="583"/>
      <c r="U246" s="579"/>
      <c r="V246" s="572"/>
      <c r="W246" s="582"/>
      <c r="X246" s="575"/>
      <c r="Y246" s="575"/>
      <c r="Z246" s="575"/>
      <c r="AA246" s="567" t="str">
        <f t="shared" si="14"/>
        <v>No hay ejecución</v>
      </c>
      <c r="AB246" s="568" t="str">
        <f t="shared" si="15"/>
        <v>NA</v>
      </c>
      <c r="AC246" s="575"/>
      <c r="AD246" s="575"/>
      <c r="AE246" s="575"/>
      <c r="AF246" s="576"/>
      <c r="AG246" s="576"/>
      <c r="AH246" s="575"/>
      <c r="AI246" s="575"/>
      <c r="AJ246" s="575"/>
      <c r="AK246" s="576"/>
      <c r="AL246" s="576"/>
      <c r="AM246" s="575"/>
      <c r="AN246" s="575"/>
      <c r="AO246" s="575"/>
      <c r="AP246" s="575"/>
      <c r="AQ246" s="575"/>
    </row>
    <row r="247" spans="1:43" ht="35.25" customHeight="1" thickTop="1" thickBot="1">
      <c r="A247" s="563">
        <v>16.18</v>
      </c>
      <c r="B247" s="564"/>
      <c r="C247" s="564"/>
      <c r="D247" s="564"/>
      <c r="E247" s="564"/>
      <c r="F247" s="577" t="s">
        <v>1335</v>
      </c>
      <c r="G247" s="578"/>
      <c r="H247" s="578"/>
      <c r="I247" s="567" t="str">
        <f t="shared" si="12"/>
        <v>No hay ejecución</v>
      </c>
      <c r="J247" s="568" t="str">
        <f t="shared" si="13"/>
        <v>NA</v>
      </c>
      <c r="K247" s="578"/>
      <c r="L247" s="581"/>
      <c r="M247" s="579"/>
      <c r="N247" s="572"/>
      <c r="O247" s="582"/>
      <c r="P247" s="581"/>
      <c r="Q247" s="579"/>
      <c r="R247" s="572"/>
      <c r="S247" s="582"/>
      <c r="T247" s="583"/>
      <c r="U247" s="579"/>
      <c r="V247" s="572"/>
      <c r="W247" s="582"/>
      <c r="X247" s="575"/>
      <c r="Y247" s="575"/>
      <c r="Z247" s="575"/>
      <c r="AA247" s="567" t="str">
        <f t="shared" si="14"/>
        <v>No hay ejecución</v>
      </c>
      <c r="AB247" s="568" t="str">
        <f t="shared" si="15"/>
        <v>NA</v>
      </c>
      <c r="AC247" s="575"/>
      <c r="AD247" s="575"/>
      <c r="AE247" s="575"/>
      <c r="AF247" s="576"/>
      <c r="AG247" s="576"/>
      <c r="AH247" s="575"/>
      <c r="AI247" s="575"/>
      <c r="AJ247" s="575"/>
      <c r="AK247" s="576"/>
      <c r="AL247" s="576"/>
      <c r="AM247" s="575"/>
      <c r="AN247" s="575"/>
      <c r="AO247" s="575"/>
      <c r="AP247" s="575"/>
      <c r="AQ247" s="575"/>
    </row>
    <row r="248" spans="1:43" ht="35.25" customHeight="1" thickTop="1" thickBot="1">
      <c r="A248" s="563">
        <v>16.190000000000001</v>
      </c>
      <c r="B248" s="564"/>
      <c r="C248" s="564"/>
      <c r="D248" s="564"/>
      <c r="E248" s="564"/>
      <c r="F248" s="577" t="s">
        <v>1336</v>
      </c>
      <c r="G248" s="578"/>
      <c r="H248" s="578"/>
      <c r="I248" s="567" t="str">
        <f t="shared" si="12"/>
        <v>No hay ejecución</v>
      </c>
      <c r="J248" s="568" t="str">
        <f t="shared" si="13"/>
        <v>NA</v>
      </c>
      <c r="K248" s="578"/>
      <c r="L248" s="581"/>
      <c r="M248" s="579"/>
      <c r="N248" s="572"/>
      <c r="O248" s="582"/>
      <c r="P248" s="581"/>
      <c r="Q248" s="579"/>
      <c r="R248" s="572"/>
      <c r="S248" s="582"/>
      <c r="T248" s="583"/>
      <c r="U248" s="579"/>
      <c r="V248" s="572"/>
      <c r="W248" s="582"/>
      <c r="X248" s="575"/>
      <c r="Y248" s="575"/>
      <c r="Z248" s="575"/>
      <c r="AA248" s="567" t="str">
        <f t="shared" si="14"/>
        <v>No hay ejecución</v>
      </c>
      <c r="AB248" s="568" t="str">
        <f t="shared" si="15"/>
        <v>NA</v>
      </c>
      <c r="AC248" s="575"/>
      <c r="AD248" s="575"/>
      <c r="AE248" s="575"/>
      <c r="AF248" s="576"/>
      <c r="AG248" s="576"/>
      <c r="AH248" s="575"/>
      <c r="AI248" s="575"/>
      <c r="AJ248" s="575"/>
      <c r="AK248" s="576"/>
      <c r="AL248" s="576"/>
      <c r="AM248" s="575"/>
      <c r="AN248" s="575"/>
      <c r="AO248" s="575"/>
      <c r="AP248" s="575"/>
      <c r="AQ248" s="575"/>
    </row>
    <row r="249" spans="1:43" ht="35.25" customHeight="1" thickTop="1" thickBot="1">
      <c r="A249" s="563">
        <v>16.190000000000001</v>
      </c>
      <c r="B249" s="564"/>
      <c r="C249" s="564"/>
      <c r="D249" s="564"/>
      <c r="E249" s="564"/>
      <c r="F249" s="577" t="s">
        <v>1336</v>
      </c>
      <c r="G249" s="578"/>
      <c r="H249" s="578"/>
      <c r="I249" s="567" t="str">
        <f t="shared" si="12"/>
        <v>No hay ejecución</v>
      </c>
      <c r="J249" s="568" t="str">
        <f t="shared" si="13"/>
        <v>NA</v>
      </c>
      <c r="K249" s="578"/>
      <c r="L249" s="581"/>
      <c r="M249" s="579"/>
      <c r="N249" s="572"/>
      <c r="O249" s="582"/>
      <c r="P249" s="581"/>
      <c r="Q249" s="579"/>
      <c r="R249" s="572"/>
      <c r="S249" s="582"/>
      <c r="T249" s="583"/>
      <c r="U249" s="579"/>
      <c r="V249" s="572"/>
      <c r="W249" s="582"/>
      <c r="X249" s="575"/>
      <c r="Y249" s="575"/>
      <c r="Z249" s="575"/>
      <c r="AA249" s="567" t="str">
        <f t="shared" si="14"/>
        <v>No hay ejecución</v>
      </c>
      <c r="AB249" s="568" t="str">
        <f t="shared" si="15"/>
        <v>NA</v>
      </c>
      <c r="AC249" s="575"/>
      <c r="AD249" s="575"/>
      <c r="AE249" s="575"/>
      <c r="AF249" s="576"/>
      <c r="AG249" s="576"/>
      <c r="AH249" s="575"/>
      <c r="AI249" s="575"/>
      <c r="AJ249" s="575"/>
      <c r="AK249" s="576"/>
      <c r="AL249" s="576"/>
      <c r="AM249" s="575"/>
      <c r="AN249" s="575"/>
      <c r="AO249" s="575"/>
      <c r="AP249" s="575"/>
      <c r="AQ249" s="575"/>
    </row>
    <row r="250" spans="1:43" ht="35.25" customHeight="1" thickTop="1" thickBot="1">
      <c r="A250" s="563">
        <v>16.190000000000001</v>
      </c>
      <c r="B250" s="564"/>
      <c r="C250" s="564"/>
      <c r="D250" s="564"/>
      <c r="E250" s="564"/>
      <c r="F250" s="577" t="s">
        <v>1336</v>
      </c>
      <c r="G250" s="578"/>
      <c r="H250" s="578"/>
      <c r="I250" s="567" t="str">
        <f t="shared" si="12"/>
        <v>No hay ejecución</v>
      </c>
      <c r="J250" s="568" t="str">
        <f t="shared" si="13"/>
        <v>NA</v>
      </c>
      <c r="K250" s="578"/>
      <c r="L250" s="581"/>
      <c r="M250" s="579"/>
      <c r="N250" s="572"/>
      <c r="O250" s="582"/>
      <c r="P250" s="581"/>
      <c r="Q250" s="579"/>
      <c r="R250" s="572"/>
      <c r="S250" s="582"/>
      <c r="T250" s="583"/>
      <c r="U250" s="579"/>
      <c r="V250" s="572"/>
      <c r="W250" s="582"/>
      <c r="X250" s="575"/>
      <c r="Y250" s="575"/>
      <c r="Z250" s="575"/>
      <c r="AA250" s="567" t="str">
        <f t="shared" si="14"/>
        <v>No hay ejecución</v>
      </c>
      <c r="AB250" s="568" t="str">
        <f t="shared" si="15"/>
        <v>NA</v>
      </c>
      <c r="AC250" s="575"/>
      <c r="AD250" s="575"/>
      <c r="AE250" s="575"/>
      <c r="AF250" s="576"/>
      <c r="AG250" s="576"/>
      <c r="AH250" s="575"/>
      <c r="AI250" s="575"/>
      <c r="AJ250" s="575"/>
      <c r="AK250" s="576"/>
      <c r="AL250" s="576"/>
      <c r="AM250" s="575"/>
      <c r="AN250" s="575"/>
      <c r="AO250" s="575"/>
      <c r="AP250" s="575"/>
      <c r="AQ250" s="575"/>
    </row>
    <row r="251" spans="1:43" ht="35.25" customHeight="1" thickTop="1" thickBot="1">
      <c r="A251" s="593">
        <v>16.2</v>
      </c>
      <c r="B251" s="564"/>
      <c r="C251" s="564"/>
      <c r="D251" s="564"/>
      <c r="E251" s="564"/>
      <c r="F251" s="577" t="s">
        <v>1337</v>
      </c>
      <c r="G251" s="578"/>
      <c r="H251" s="578"/>
      <c r="I251" s="567" t="str">
        <f t="shared" si="12"/>
        <v>No hay ejecución</v>
      </c>
      <c r="J251" s="568" t="str">
        <f t="shared" si="13"/>
        <v>NA</v>
      </c>
      <c r="K251" s="578"/>
      <c r="L251" s="581"/>
      <c r="M251" s="579"/>
      <c r="N251" s="572"/>
      <c r="O251" s="582"/>
      <c r="P251" s="581"/>
      <c r="Q251" s="579"/>
      <c r="R251" s="572"/>
      <c r="S251" s="582"/>
      <c r="T251" s="583"/>
      <c r="U251" s="579"/>
      <c r="V251" s="572"/>
      <c r="W251" s="582"/>
      <c r="X251" s="575"/>
      <c r="Y251" s="575"/>
      <c r="Z251" s="575"/>
      <c r="AA251" s="567" t="str">
        <f t="shared" si="14"/>
        <v>No hay ejecución</v>
      </c>
      <c r="AB251" s="568" t="str">
        <f t="shared" si="15"/>
        <v>NA</v>
      </c>
      <c r="AC251" s="575"/>
      <c r="AD251" s="575"/>
      <c r="AE251" s="575"/>
      <c r="AF251" s="576"/>
      <c r="AG251" s="576"/>
      <c r="AH251" s="575"/>
      <c r="AI251" s="575"/>
      <c r="AJ251" s="575"/>
      <c r="AK251" s="576"/>
      <c r="AL251" s="576"/>
      <c r="AM251" s="575"/>
      <c r="AN251" s="575"/>
      <c r="AO251" s="575"/>
      <c r="AP251" s="575"/>
      <c r="AQ251" s="575"/>
    </row>
    <row r="252" spans="1:43" ht="35.25" customHeight="1" thickTop="1" thickBot="1">
      <c r="A252" s="593">
        <v>16.2</v>
      </c>
      <c r="B252" s="564"/>
      <c r="C252" s="564"/>
      <c r="D252" s="564"/>
      <c r="E252" s="564"/>
      <c r="F252" s="577" t="s">
        <v>1337</v>
      </c>
      <c r="G252" s="578"/>
      <c r="H252" s="578"/>
      <c r="I252" s="567" t="str">
        <f t="shared" si="12"/>
        <v>No hay ejecución</v>
      </c>
      <c r="J252" s="568" t="str">
        <f t="shared" si="13"/>
        <v>NA</v>
      </c>
      <c r="K252" s="578"/>
      <c r="L252" s="581"/>
      <c r="M252" s="579"/>
      <c r="N252" s="572"/>
      <c r="O252" s="582"/>
      <c r="P252" s="581"/>
      <c r="Q252" s="579"/>
      <c r="R252" s="572"/>
      <c r="S252" s="582"/>
      <c r="T252" s="583"/>
      <c r="U252" s="579"/>
      <c r="V252" s="572"/>
      <c r="W252" s="582"/>
      <c r="X252" s="575"/>
      <c r="Y252" s="575"/>
      <c r="Z252" s="575"/>
      <c r="AA252" s="567" t="str">
        <f t="shared" si="14"/>
        <v>No hay ejecución</v>
      </c>
      <c r="AB252" s="568" t="str">
        <f t="shared" si="15"/>
        <v>NA</v>
      </c>
      <c r="AC252" s="575"/>
      <c r="AD252" s="575"/>
      <c r="AE252" s="575"/>
      <c r="AF252" s="576"/>
      <c r="AG252" s="576"/>
      <c r="AH252" s="575"/>
      <c r="AI252" s="575"/>
      <c r="AJ252" s="575"/>
      <c r="AK252" s="576"/>
      <c r="AL252" s="576"/>
      <c r="AM252" s="575"/>
      <c r="AN252" s="575"/>
      <c r="AO252" s="575"/>
      <c r="AP252" s="575"/>
      <c r="AQ252" s="575"/>
    </row>
    <row r="253" spans="1:43" ht="35.25" customHeight="1" thickTop="1" thickBot="1">
      <c r="A253" s="563">
        <v>16.21</v>
      </c>
      <c r="B253" s="564"/>
      <c r="C253" s="564"/>
      <c r="D253" s="564"/>
      <c r="E253" s="564"/>
      <c r="F253" s="577" t="s">
        <v>1338</v>
      </c>
      <c r="G253" s="578"/>
      <c r="H253" s="578"/>
      <c r="I253" s="567" t="str">
        <f t="shared" si="12"/>
        <v>No hay ejecución</v>
      </c>
      <c r="J253" s="568" t="str">
        <f t="shared" si="13"/>
        <v>NA</v>
      </c>
      <c r="K253" s="578"/>
      <c r="L253" s="581"/>
      <c r="M253" s="579"/>
      <c r="N253" s="572"/>
      <c r="O253" s="582"/>
      <c r="P253" s="581"/>
      <c r="Q253" s="579"/>
      <c r="R253" s="572"/>
      <c r="S253" s="582"/>
      <c r="T253" s="583"/>
      <c r="U253" s="579"/>
      <c r="V253" s="572"/>
      <c r="W253" s="582"/>
      <c r="X253" s="575"/>
      <c r="Y253" s="575"/>
      <c r="Z253" s="575"/>
      <c r="AA253" s="567" t="str">
        <f t="shared" si="14"/>
        <v>No hay ejecución</v>
      </c>
      <c r="AB253" s="568" t="str">
        <f t="shared" si="15"/>
        <v>NA</v>
      </c>
      <c r="AC253" s="575"/>
      <c r="AD253" s="575"/>
      <c r="AE253" s="575"/>
      <c r="AF253" s="576"/>
      <c r="AG253" s="576"/>
      <c r="AH253" s="575"/>
      <c r="AI253" s="575"/>
      <c r="AJ253" s="575"/>
      <c r="AK253" s="576"/>
      <c r="AL253" s="576"/>
      <c r="AM253" s="575"/>
      <c r="AN253" s="575"/>
      <c r="AO253" s="575"/>
      <c r="AP253" s="575"/>
      <c r="AQ253" s="575"/>
    </row>
    <row r="254" spans="1:43" ht="35.25" customHeight="1" thickTop="1" thickBot="1">
      <c r="A254" s="563">
        <v>16.21</v>
      </c>
      <c r="B254" s="564"/>
      <c r="C254" s="564"/>
      <c r="D254" s="564"/>
      <c r="E254" s="564"/>
      <c r="F254" s="577" t="s">
        <v>1338</v>
      </c>
      <c r="G254" s="578"/>
      <c r="H254" s="578"/>
      <c r="I254" s="567" t="str">
        <f t="shared" si="12"/>
        <v>No hay ejecución</v>
      </c>
      <c r="J254" s="568" t="str">
        <f t="shared" si="13"/>
        <v>NA</v>
      </c>
      <c r="K254" s="578"/>
      <c r="L254" s="581"/>
      <c r="M254" s="579"/>
      <c r="N254" s="572"/>
      <c r="O254" s="582"/>
      <c r="P254" s="581"/>
      <c r="Q254" s="579"/>
      <c r="R254" s="572"/>
      <c r="S254" s="582"/>
      <c r="T254" s="583"/>
      <c r="U254" s="579"/>
      <c r="V254" s="572"/>
      <c r="W254" s="582"/>
      <c r="X254" s="575"/>
      <c r="Y254" s="575"/>
      <c r="Z254" s="575"/>
      <c r="AA254" s="567" t="str">
        <f t="shared" si="14"/>
        <v>No hay ejecución</v>
      </c>
      <c r="AB254" s="568" t="str">
        <f t="shared" si="15"/>
        <v>NA</v>
      </c>
      <c r="AC254" s="575"/>
      <c r="AD254" s="575"/>
      <c r="AE254" s="575"/>
      <c r="AF254" s="576"/>
      <c r="AG254" s="576"/>
      <c r="AH254" s="575"/>
      <c r="AI254" s="575"/>
      <c r="AJ254" s="575"/>
      <c r="AK254" s="576"/>
      <c r="AL254" s="576"/>
      <c r="AM254" s="575"/>
      <c r="AN254" s="575"/>
      <c r="AO254" s="575"/>
      <c r="AP254" s="575"/>
      <c r="AQ254" s="575"/>
    </row>
    <row r="255" spans="1:43" ht="35.25" customHeight="1" thickTop="1" thickBot="1">
      <c r="A255" s="563">
        <v>16.22</v>
      </c>
      <c r="B255" s="564"/>
      <c r="C255" s="564"/>
      <c r="D255" s="564"/>
      <c r="E255" s="564"/>
      <c r="F255" s="577" t="s">
        <v>1339</v>
      </c>
      <c r="G255" s="578"/>
      <c r="H255" s="578"/>
      <c r="I255" s="567" t="str">
        <f t="shared" si="12"/>
        <v>No hay ejecución</v>
      </c>
      <c r="J255" s="568" t="str">
        <f t="shared" si="13"/>
        <v>NA</v>
      </c>
      <c r="K255" s="578"/>
      <c r="L255" s="581"/>
      <c r="M255" s="579"/>
      <c r="N255" s="572"/>
      <c r="O255" s="582"/>
      <c r="P255" s="581"/>
      <c r="Q255" s="579"/>
      <c r="R255" s="572"/>
      <c r="S255" s="582"/>
      <c r="T255" s="583"/>
      <c r="U255" s="579"/>
      <c r="V255" s="572"/>
      <c r="W255" s="582"/>
      <c r="X255" s="575"/>
      <c r="Y255" s="575"/>
      <c r="Z255" s="575"/>
      <c r="AA255" s="567" t="str">
        <f t="shared" si="14"/>
        <v>No hay ejecución</v>
      </c>
      <c r="AB255" s="568" t="str">
        <f t="shared" si="15"/>
        <v>NA</v>
      </c>
      <c r="AC255" s="575"/>
      <c r="AD255" s="575"/>
      <c r="AE255" s="575"/>
      <c r="AF255" s="576"/>
      <c r="AG255" s="576"/>
      <c r="AH255" s="575"/>
      <c r="AI255" s="575"/>
      <c r="AJ255" s="575"/>
      <c r="AK255" s="576"/>
      <c r="AL255" s="576"/>
      <c r="AM255" s="575"/>
      <c r="AN255" s="575"/>
      <c r="AO255" s="575"/>
      <c r="AP255" s="575"/>
      <c r="AQ255" s="575"/>
    </row>
    <row r="256" spans="1:43" ht="35.25" customHeight="1" thickTop="1" thickBot="1">
      <c r="A256" s="563">
        <v>16.22</v>
      </c>
      <c r="B256" s="564"/>
      <c r="C256" s="564"/>
      <c r="D256" s="564"/>
      <c r="E256" s="564"/>
      <c r="F256" s="577" t="s">
        <v>1339</v>
      </c>
      <c r="G256" s="578"/>
      <c r="H256" s="578"/>
      <c r="I256" s="567" t="str">
        <f t="shared" si="12"/>
        <v>No hay ejecución</v>
      </c>
      <c r="J256" s="568" t="str">
        <f t="shared" si="13"/>
        <v>NA</v>
      </c>
      <c r="K256" s="578"/>
      <c r="L256" s="581"/>
      <c r="M256" s="579"/>
      <c r="N256" s="572"/>
      <c r="O256" s="582"/>
      <c r="P256" s="581"/>
      <c r="Q256" s="579"/>
      <c r="R256" s="572"/>
      <c r="S256" s="582"/>
      <c r="T256" s="583"/>
      <c r="U256" s="579"/>
      <c r="V256" s="572"/>
      <c r="W256" s="582"/>
      <c r="X256" s="575"/>
      <c r="Y256" s="575"/>
      <c r="Z256" s="575"/>
      <c r="AA256" s="567" t="str">
        <f t="shared" si="14"/>
        <v>No hay ejecución</v>
      </c>
      <c r="AB256" s="568" t="str">
        <f t="shared" si="15"/>
        <v>NA</v>
      </c>
      <c r="AC256" s="575"/>
      <c r="AD256" s="575"/>
      <c r="AE256" s="575"/>
      <c r="AF256" s="576"/>
      <c r="AG256" s="576"/>
      <c r="AH256" s="575"/>
      <c r="AI256" s="575"/>
      <c r="AJ256" s="575"/>
      <c r="AK256" s="576"/>
      <c r="AL256" s="576"/>
      <c r="AM256" s="575"/>
      <c r="AN256" s="575"/>
      <c r="AO256" s="575"/>
      <c r="AP256" s="575"/>
      <c r="AQ256" s="575"/>
    </row>
    <row r="257" spans="1:43" ht="35.25" customHeight="1" thickTop="1" thickBot="1">
      <c r="A257" s="563">
        <v>16.22</v>
      </c>
      <c r="B257" s="564"/>
      <c r="C257" s="564"/>
      <c r="D257" s="564"/>
      <c r="E257" s="564"/>
      <c r="F257" s="577" t="s">
        <v>1339</v>
      </c>
      <c r="G257" s="578"/>
      <c r="H257" s="578"/>
      <c r="I257" s="567" t="str">
        <f t="shared" si="12"/>
        <v>No hay ejecución</v>
      </c>
      <c r="J257" s="568" t="str">
        <f t="shared" si="13"/>
        <v>NA</v>
      </c>
      <c r="K257" s="578"/>
      <c r="L257" s="581"/>
      <c r="M257" s="579"/>
      <c r="N257" s="572"/>
      <c r="O257" s="582"/>
      <c r="P257" s="581"/>
      <c r="Q257" s="579"/>
      <c r="R257" s="572"/>
      <c r="S257" s="582"/>
      <c r="T257" s="583"/>
      <c r="U257" s="579"/>
      <c r="V257" s="572"/>
      <c r="W257" s="582"/>
      <c r="X257" s="575"/>
      <c r="Y257" s="575"/>
      <c r="Z257" s="575"/>
      <c r="AA257" s="567" t="str">
        <f t="shared" si="14"/>
        <v>No hay ejecución</v>
      </c>
      <c r="AB257" s="568" t="str">
        <f t="shared" si="15"/>
        <v>NA</v>
      </c>
      <c r="AC257" s="575"/>
      <c r="AD257" s="575"/>
      <c r="AE257" s="575"/>
      <c r="AF257" s="576"/>
      <c r="AG257" s="576"/>
      <c r="AH257" s="575"/>
      <c r="AI257" s="575"/>
      <c r="AJ257" s="575"/>
      <c r="AK257" s="576"/>
      <c r="AL257" s="576"/>
      <c r="AM257" s="575"/>
      <c r="AN257" s="575"/>
      <c r="AO257" s="575"/>
      <c r="AP257" s="575"/>
      <c r="AQ257" s="575"/>
    </row>
    <row r="258" spans="1:43" ht="35.25" customHeight="1" thickTop="1" thickBot="1">
      <c r="A258" s="563">
        <v>16.22</v>
      </c>
      <c r="B258" s="564"/>
      <c r="C258" s="564"/>
      <c r="D258" s="564"/>
      <c r="E258" s="564"/>
      <c r="F258" s="577" t="s">
        <v>1339</v>
      </c>
      <c r="G258" s="578"/>
      <c r="H258" s="578"/>
      <c r="I258" s="567" t="str">
        <f t="shared" si="12"/>
        <v>No hay ejecución</v>
      </c>
      <c r="J258" s="568" t="str">
        <f t="shared" si="13"/>
        <v>NA</v>
      </c>
      <c r="K258" s="578"/>
      <c r="L258" s="581"/>
      <c r="M258" s="579"/>
      <c r="N258" s="572"/>
      <c r="O258" s="582"/>
      <c r="P258" s="581"/>
      <c r="Q258" s="579"/>
      <c r="R258" s="572"/>
      <c r="S258" s="582"/>
      <c r="T258" s="583"/>
      <c r="U258" s="579"/>
      <c r="V258" s="572"/>
      <c r="W258" s="582"/>
      <c r="X258" s="575"/>
      <c r="Y258" s="575"/>
      <c r="Z258" s="575"/>
      <c r="AA258" s="567" t="str">
        <f t="shared" si="14"/>
        <v>No hay ejecución</v>
      </c>
      <c r="AB258" s="568" t="str">
        <f t="shared" si="15"/>
        <v>NA</v>
      </c>
      <c r="AC258" s="575"/>
      <c r="AD258" s="575"/>
      <c r="AE258" s="575"/>
      <c r="AF258" s="576"/>
      <c r="AG258" s="576"/>
      <c r="AH258" s="575"/>
      <c r="AI258" s="575"/>
      <c r="AJ258" s="575"/>
      <c r="AK258" s="576"/>
      <c r="AL258" s="576"/>
      <c r="AM258" s="575"/>
      <c r="AN258" s="575"/>
      <c r="AO258" s="575"/>
      <c r="AP258" s="575"/>
      <c r="AQ258" s="575"/>
    </row>
    <row r="259" spans="1:43" ht="35.25" customHeight="1" thickTop="1" thickBot="1">
      <c r="A259" s="563">
        <v>16.23</v>
      </c>
      <c r="B259" s="564"/>
      <c r="C259" s="564"/>
      <c r="D259" s="564"/>
      <c r="E259" s="564"/>
      <c r="F259" s="577" t="s">
        <v>1340</v>
      </c>
      <c r="G259" s="578"/>
      <c r="H259" s="578"/>
      <c r="I259" s="567" t="str">
        <f t="shared" si="12"/>
        <v>No hay ejecución</v>
      </c>
      <c r="J259" s="568" t="str">
        <f t="shared" si="13"/>
        <v>NA</v>
      </c>
      <c r="K259" s="578"/>
      <c r="L259" s="581"/>
      <c r="M259" s="579"/>
      <c r="N259" s="572"/>
      <c r="O259" s="582"/>
      <c r="P259" s="581"/>
      <c r="Q259" s="579"/>
      <c r="R259" s="572"/>
      <c r="S259" s="582"/>
      <c r="T259" s="583"/>
      <c r="U259" s="579"/>
      <c r="V259" s="572"/>
      <c r="W259" s="582"/>
      <c r="X259" s="575"/>
      <c r="Y259" s="575"/>
      <c r="Z259" s="575"/>
      <c r="AA259" s="567" t="str">
        <f t="shared" si="14"/>
        <v>No hay ejecución</v>
      </c>
      <c r="AB259" s="568" t="str">
        <f t="shared" si="15"/>
        <v>NA</v>
      </c>
      <c r="AC259" s="575"/>
      <c r="AD259" s="575"/>
      <c r="AE259" s="575"/>
      <c r="AF259" s="576"/>
      <c r="AG259" s="576"/>
      <c r="AH259" s="575"/>
      <c r="AI259" s="575"/>
      <c r="AJ259" s="575"/>
      <c r="AK259" s="576"/>
      <c r="AL259" s="576"/>
      <c r="AM259" s="575"/>
      <c r="AN259" s="575"/>
      <c r="AO259" s="575"/>
      <c r="AP259" s="575"/>
      <c r="AQ259" s="575"/>
    </row>
    <row r="260" spans="1:43" ht="35.25" customHeight="1" thickTop="1" thickBot="1">
      <c r="A260" s="563">
        <v>16.23</v>
      </c>
      <c r="B260" s="564"/>
      <c r="C260" s="564"/>
      <c r="D260" s="564"/>
      <c r="E260" s="564"/>
      <c r="F260" s="577" t="s">
        <v>1340</v>
      </c>
      <c r="G260" s="578"/>
      <c r="H260" s="578"/>
      <c r="I260" s="567" t="str">
        <f t="shared" si="12"/>
        <v>No hay ejecución</v>
      </c>
      <c r="J260" s="568" t="str">
        <f t="shared" si="13"/>
        <v>NA</v>
      </c>
      <c r="K260" s="578"/>
      <c r="L260" s="581"/>
      <c r="M260" s="579"/>
      <c r="N260" s="572"/>
      <c r="O260" s="582"/>
      <c r="P260" s="581"/>
      <c r="Q260" s="579"/>
      <c r="R260" s="572"/>
      <c r="S260" s="582"/>
      <c r="T260" s="583"/>
      <c r="U260" s="579"/>
      <c r="V260" s="572"/>
      <c r="W260" s="582"/>
      <c r="X260" s="575"/>
      <c r="Y260" s="575"/>
      <c r="Z260" s="575"/>
      <c r="AA260" s="567" t="str">
        <f t="shared" si="14"/>
        <v>No hay ejecución</v>
      </c>
      <c r="AB260" s="568" t="str">
        <f t="shared" si="15"/>
        <v>NA</v>
      </c>
      <c r="AC260" s="575"/>
      <c r="AD260" s="575"/>
      <c r="AE260" s="575"/>
      <c r="AF260" s="576"/>
      <c r="AG260" s="576"/>
      <c r="AH260" s="575"/>
      <c r="AI260" s="575"/>
      <c r="AJ260" s="575"/>
      <c r="AK260" s="576"/>
      <c r="AL260" s="576"/>
      <c r="AM260" s="575"/>
      <c r="AN260" s="575"/>
      <c r="AO260" s="575"/>
      <c r="AP260" s="575"/>
      <c r="AQ260" s="575"/>
    </row>
    <row r="261" spans="1:43" ht="35.25" customHeight="1" thickTop="1" thickBot="1">
      <c r="A261" s="563">
        <v>16.23</v>
      </c>
      <c r="B261" s="564"/>
      <c r="C261" s="564"/>
      <c r="D261" s="564"/>
      <c r="E261" s="564"/>
      <c r="F261" s="577" t="s">
        <v>1340</v>
      </c>
      <c r="G261" s="578"/>
      <c r="H261" s="578"/>
      <c r="I261" s="567" t="str">
        <f t="shared" si="12"/>
        <v>No hay ejecución</v>
      </c>
      <c r="J261" s="568" t="str">
        <f t="shared" si="13"/>
        <v>NA</v>
      </c>
      <c r="K261" s="578"/>
      <c r="L261" s="581"/>
      <c r="M261" s="579"/>
      <c r="N261" s="572"/>
      <c r="O261" s="582"/>
      <c r="P261" s="581"/>
      <c r="Q261" s="579"/>
      <c r="R261" s="572"/>
      <c r="S261" s="582"/>
      <c r="T261" s="583"/>
      <c r="U261" s="579"/>
      <c r="V261" s="572"/>
      <c r="W261" s="582"/>
      <c r="X261" s="575"/>
      <c r="Y261" s="575"/>
      <c r="Z261" s="575"/>
      <c r="AA261" s="567" t="str">
        <f t="shared" si="14"/>
        <v>No hay ejecución</v>
      </c>
      <c r="AB261" s="568" t="str">
        <f t="shared" si="15"/>
        <v>NA</v>
      </c>
      <c r="AC261" s="575"/>
      <c r="AD261" s="575"/>
      <c r="AE261" s="575"/>
      <c r="AF261" s="576"/>
      <c r="AG261" s="576"/>
      <c r="AH261" s="575"/>
      <c r="AI261" s="575"/>
      <c r="AJ261" s="575"/>
      <c r="AK261" s="576"/>
      <c r="AL261" s="576"/>
      <c r="AM261" s="575"/>
      <c r="AN261" s="575"/>
      <c r="AO261" s="575"/>
      <c r="AP261" s="575"/>
      <c r="AQ261" s="575"/>
    </row>
    <row r="262" spans="1:43" ht="35.25" customHeight="1" thickTop="1" thickBot="1">
      <c r="A262" s="563">
        <v>16.239999999999998</v>
      </c>
      <c r="B262" s="564"/>
      <c r="C262" s="564"/>
      <c r="D262" s="564"/>
      <c r="E262" s="564"/>
      <c r="F262" s="577" t="s">
        <v>1341</v>
      </c>
      <c r="G262" s="578"/>
      <c r="H262" s="578"/>
      <c r="I262" s="567" t="str">
        <f t="shared" si="12"/>
        <v>No hay ejecución</v>
      </c>
      <c r="J262" s="568" t="str">
        <f t="shared" si="13"/>
        <v>NA</v>
      </c>
      <c r="K262" s="578"/>
      <c r="L262" s="581"/>
      <c r="M262" s="579"/>
      <c r="N262" s="572"/>
      <c r="O262" s="582"/>
      <c r="P262" s="581"/>
      <c r="Q262" s="579"/>
      <c r="R262" s="572"/>
      <c r="S262" s="582"/>
      <c r="T262" s="583"/>
      <c r="U262" s="579"/>
      <c r="V262" s="572"/>
      <c r="W262" s="582"/>
      <c r="X262" s="575"/>
      <c r="Y262" s="575"/>
      <c r="Z262" s="575"/>
      <c r="AA262" s="567" t="str">
        <f t="shared" si="14"/>
        <v>No hay ejecución</v>
      </c>
      <c r="AB262" s="568" t="str">
        <f t="shared" si="15"/>
        <v>NA</v>
      </c>
      <c r="AC262" s="575"/>
      <c r="AD262" s="575"/>
      <c r="AE262" s="575"/>
      <c r="AF262" s="576"/>
      <c r="AG262" s="576"/>
      <c r="AH262" s="575"/>
      <c r="AI262" s="575"/>
      <c r="AJ262" s="575"/>
      <c r="AK262" s="576"/>
      <c r="AL262" s="576"/>
      <c r="AM262" s="575"/>
      <c r="AN262" s="575"/>
      <c r="AO262" s="575"/>
      <c r="AP262" s="575"/>
      <c r="AQ262" s="575"/>
    </row>
    <row r="263" spans="1:43" ht="35.25" customHeight="1" thickTop="1" thickBot="1">
      <c r="A263" s="563">
        <v>16.239999999999998</v>
      </c>
      <c r="B263" s="564"/>
      <c r="C263" s="564"/>
      <c r="D263" s="564"/>
      <c r="E263" s="564"/>
      <c r="F263" s="577" t="s">
        <v>1341</v>
      </c>
      <c r="G263" s="578"/>
      <c r="H263" s="578"/>
      <c r="I263" s="567" t="str">
        <f t="shared" si="12"/>
        <v>No hay ejecución</v>
      </c>
      <c r="J263" s="568" t="str">
        <f t="shared" si="13"/>
        <v>NA</v>
      </c>
      <c r="K263" s="578"/>
      <c r="L263" s="581"/>
      <c r="M263" s="579"/>
      <c r="N263" s="572"/>
      <c r="O263" s="582"/>
      <c r="P263" s="581"/>
      <c r="Q263" s="579"/>
      <c r="R263" s="572"/>
      <c r="S263" s="582"/>
      <c r="T263" s="583"/>
      <c r="U263" s="579"/>
      <c r="V263" s="572"/>
      <c r="W263" s="582"/>
      <c r="X263" s="575"/>
      <c r="Y263" s="575"/>
      <c r="Z263" s="575"/>
      <c r="AA263" s="567" t="str">
        <f t="shared" si="14"/>
        <v>No hay ejecución</v>
      </c>
      <c r="AB263" s="568" t="str">
        <f t="shared" si="15"/>
        <v>NA</v>
      </c>
      <c r="AC263" s="575"/>
      <c r="AD263" s="575"/>
      <c r="AE263" s="575"/>
      <c r="AF263" s="576"/>
      <c r="AG263" s="576"/>
      <c r="AH263" s="575"/>
      <c r="AI263" s="575"/>
      <c r="AJ263" s="575"/>
      <c r="AK263" s="576"/>
      <c r="AL263" s="576"/>
      <c r="AM263" s="575"/>
      <c r="AN263" s="575"/>
      <c r="AO263" s="575"/>
      <c r="AP263" s="575"/>
      <c r="AQ263" s="575"/>
    </row>
    <row r="264" spans="1:43" ht="35.25" customHeight="1" thickTop="1" thickBot="1">
      <c r="A264" s="563">
        <v>16.239999999999998</v>
      </c>
      <c r="B264" s="564"/>
      <c r="C264" s="564"/>
      <c r="D264" s="564"/>
      <c r="E264" s="564"/>
      <c r="F264" s="577" t="s">
        <v>1341</v>
      </c>
      <c r="G264" s="578"/>
      <c r="H264" s="578"/>
      <c r="I264" s="567" t="str">
        <f t="shared" si="12"/>
        <v>No hay ejecución</v>
      </c>
      <c r="J264" s="568" t="str">
        <f t="shared" si="13"/>
        <v>NA</v>
      </c>
      <c r="K264" s="578"/>
      <c r="L264" s="581"/>
      <c r="M264" s="579"/>
      <c r="N264" s="572"/>
      <c r="O264" s="582"/>
      <c r="P264" s="581"/>
      <c r="Q264" s="579"/>
      <c r="R264" s="572"/>
      <c r="S264" s="582"/>
      <c r="T264" s="583"/>
      <c r="U264" s="579"/>
      <c r="V264" s="572"/>
      <c r="W264" s="582"/>
      <c r="X264" s="575"/>
      <c r="Y264" s="575"/>
      <c r="Z264" s="575"/>
      <c r="AA264" s="567" t="str">
        <f t="shared" si="14"/>
        <v>No hay ejecución</v>
      </c>
      <c r="AB264" s="568" t="str">
        <f t="shared" si="15"/>
        <v>NA</v>
      </c>
      <c r="AC264" s="575"/>
      <c r="AD264" s="575"/>
      <c r="AE264" s="575"/>
      <c r="AF264" s="576"/>
      <c r="AG264" s="576"/>
      <c r="AH264" s="575"/>
      <c r="AI264" s="575"/>
      <c r="AJ264" s="575"/>
      <c r="AK264" s="576"/>
      <c r="AL264" s="576"/>
      <c r="AM264" s="575"/>
      <c r="AN264" s="575"/>
      <c r="AO264" s="575"/>
      <c r="AP264" s="575"/>
      <c r="AQ264" s="575"/>
    </row>
    <row r="265" spans="1:43" ht="35.25" customHeight="1" thickTop="1" thickBot="1">
      <c r="A265" s="563">
        <v>16.239999999999998</v>
      </c>
      <c r="B265" s="564"/>
      <c r="C265" s="564"/>
      <c r="D265" s="564"/>
      <c r="E265" s="564"/>
      <c r="F265" s="577" t="s">
        <v>1341</v>
      </c>
      <c r="G265" s="578"/>
      <c r="H265" s="578"/>
      <c r="I265" s="567" t="str">
        <f t="shared" si="12"/>
        <v>No hay ejecución</v>
      </c>
      <c r="J265" s="568" t="str">
        <f t="shared" si="13"/>
        <v>NA</v>
      </c>
      <c r="K265" s="578"/>
      <c r="L265" s="581"/>
      <c r="M265" s="579"/>
      <c r="N265" s="572"/>
      <c r="O265" s="582"/>
      <c r="P265" s="581"/>
      <c r="Q265" s="579"/>
      <c r="R265" s="572"/>
      <c r="S265" s="582"/>
      <c r="T265" s="583"/>
      <c r="U265" s="579"/>
      <c r="V265" s="572"/>
      <c r="W265" s="582"/>
      <c r="X265" s="575"/>
      <c r="Y265" s="575"/>
      <c r="Z265" s="575"/>
      <c r="AA265" s="567" t="str">
        <f t="shared" si="14"/>
        <v>No hay ejecución</v>
      </c>
      <c r="AB265" s="568" t="str">
        <f t="shared" si="15"/>
        <v>NA</v>
      </c>
      <c r="AC265" s="575"/>
      <c r="AD265" s="575"/>
      <c r="AE265" s="575"/>
      <c r="AF265" s="576"/>
      <c r="AG265" s="576"/>
      <c r="AH265" s="575"/>
      <c r="AI265" s="575"/>
      <c r="AJ265" s="575"/>
      <c r="AK265" s="576"/>
      <c r="AL265" s="576"/>
      <c r="AM265" s="575"/>
      <c r="AN265" s="575"/>
      <c r="AO265" s="575"/>
      <c r="AP265" s="575"/>
      <c r="AQ265" s="575"/>
    </row>
    <row r="266" spans="1:43" ht="35.25" customHeight="1" thickTop="1" thickBot="1">
      <c r="A266" s="563">
        <v>16.239999999999998</v>
      </c>
      <c r="B266" s="564"/>
      <c r="C266" s="564"/>
      <c r="D266" s="564"/>
      <c r="E266" s="564"/>
      <c r="F266" s="577" t="s">
        <v>1341</v>
      </c>
      <c r="G266" s="578"/>
      <c r="H266" s="578"/>
      <c r="I266" s="567" t="str">
        <f t="shared" si="12"/>
        <v>No hay ejecución</v>
      </c>
      <c r="J266" s="568" t="str">
        <f t="shared" si="13"/>
        <v>NA</v>
      </c>
      <c r="K266" s="578"/>
      <c r="L266" s="581"/>
      <c r="M266" s="579"/>
      <c r="N266" s="572"/>
      <c r="O266" s="582"/>
      <c r="P266" s="581"/>
      <c r="Q266" s="579"/>
      <c r="R266" s="572"/>
      <c r="S266" s="582"/>
      <c r="T266" s="583"/>
      <c r="U266" s="579"/>
      <c r="V266" s="572"/>
      <c r="W266" s="582"/>
      <c r="X266" s="575"/>
      <c r="Y266" s="575"/>
      <c r="Z266" s="575"/>
      <c r="AA266" s="567" t="str">
        <f t="shared" si="14"/>
        <v>No hay ejecución</v>
      </c>
      <c r="AB266" s="568" t="str">
        <f t="shared" si="15"/>
        <v>NA</v>
      </c>
      <c r="AC266" s="575"/>
      <c r="AD266" s="575"/>
      <c r="AE266" s="575"/>
      <c r="AF266" s="576"/>
      <c r="AG266" s="576"/>
      <c r="AH266" s="575"/>
      <c r="AI266" s="575"/>
      <c r="AJ266" s="575"/>
      <c r="AK266" s="576"/>
      <c r="AL266" s="576"/>
      <c r="AM266" s="575"/>
      <c r="AN266" s="575"/>
      <c r="AO266" s="575"/>
      <c r="AP266" s="575"/>
      <c r="AQ266" s="575"/>
    </row>
    <row r="267" spans="1:43" ht="35.25" customHeight="1" thickTop="1" thickBot="1">
      <c r="A267" s="563">
        <v>16.239999999999998</v>
      </c>
      <c r="B267" s="564"/>
      <c r="C267" s="564"/>
      <c r="D267" s="564"/>
      <c r="E267" s="564"/>
      <c r="F267" s="577" t="s">
        <v>1341</v>
      </c>
      <c r="G267" s="578"/>
      <c r="H267" s="578"/>
      <c r="I267" s="567" t="str">
        <f t="shared" si="12"/>
        <v>No hay ejecución</v>
      </c>
      <c r="J267" s="568" t="str">
        <f t="shared" si="13"/>
        <v>NA</v>
      </c>
      <c r="K267" s="578"/>
      <c r="L267" s="581"/>
      <c r="M267" s="579"/>
      <c r="N267" s="572"/>
      <c r="O267" s="582"/>
      <c r="P267" s="581"/>
      <c r="Q267" s="579"/>
      <c r="R267" s="572"/>
      <c r="S267" s="582"/>
      <c r="T267" s="583"/>
      <c r="U267" s="579"/>
      <c r="V267" s="572"/>
      <c r="W267" s="582"/>
      <c r="X267" s="575"/>
      <c r="Y267" s="575"/>
      <c r="Z267" s="575"/>
      <c r="AA267" s="567" t="str">
        <f t="shared" si="14"/>
        <v>No hay ejecución</v>
      </c>
      <c r="AB267" s="568" t="str">
        <f t="shared" si="15"/>
        <v>NA</v>
      </c>
      <c r="AC267" s="575"/>
      <c r="AD267" s="575"/>
      <c r="AE267" s="575"/>
      <c r="AF267" s="576"/>
      <c r="AG267" s="576"/>
      <c r="AH267" s="575"/>
      <c r="AI267" s="575"/>
      <c r="AJ267" s="575"/>
      <c r="AK267" s="576"/>
      <c r="AL267" s="576"/>
      <c r="AM267" s="575"/>
      <c r="AN267" s="575"/>
      <c r="AO267" s="575"/>
      <c r="AP267" s="575"/>
      <c r="AQ267" s="575"/>
    </row>
    <row r="268" spans="1:43" ht="35.25" customHeight="1" thickTop="1" thickBot="1">
      <c r="A268" s="563">
        <v>16.25</v>
      </c>
      <c r="B268" s="564"/>
      <c r="C268" s="564"/>
      <c r="D268" s="564"/>
      <c r="E268" s="564"/>
      <c r="F268" s="577" t="s">
        <v>1342</v>
      </c>
      <c r="G268" s="578"/>
      <c r="H268" s="578"/>
      <c r="I268" s="567" t="str">
        <f t="shared" si="12"/>
        <v>No hay ejecución</v>
      </c>
      <c r="J268" s="568" t="str">
        <f t="shared" si="13"/>
        <v>NA</v>
      </c>
      <c r="K268" s="578"/>
      <c r="L268" s="581"/>
      <c r="M268" s="579"/>
      <c r="N268" s="572"/>
      <c r="O268" s="582"/>
      <c r="P268" s="581"/>
      <c r="Q268" s="579"/>
      <c r="R268" s="572"/>
      <c r="S268" s="582"/>
      <c r="T268" s="583"/>
      <c r="U268" s="579"/>
      <c r="V268" s="572"/>
      <c r="W268" s="582"/>
      <c r="X268" s="575"/>
      <c r="Y268" s="575"/>
      <c r="Z268" s="575"/>
      <c r="AA268" s="567" t="str">
        <f t="shared" si="14"/>
        <v>No hay ejecución</v>
      </c>
      <c r="AB268" s="568" t="str">
        <f t="shared" si="15"/>
        <v>NA</v>
      </c>
      <c r="AC268" s="575"/>
      <c r="AD268" s="575"/>
      <c r="AE268" s="575"/>
      <c r="AF268" s="576"/>
      <c r="AG268" s="576"/>
      <c r="AH268" s="575"/>
      <c r="AI268" s="575"/>
      <c r="AJ268" s="575"/>
      <c r="AK268" s="576"/>
      <c r="AL268" s="576"/>
      <c r="AM268" s="575"/>
      <c r="AN268" s="575"/>
      <c r="AO268" s="575"/>
      <c r="AP268" s="575"/>
      <c r="AQ268" s="575"/>
    </row>
    <row r="269" spans="1:43" ht="35.25" customHeight="1" thickTop="1" thickBot="1">
      <c r="A269" s="563">
        <v>16.25</v>
      </c>
      <c r="B269" s="564"/>
      <c r="C269" s="564"/>
      <c r="D269" s="564"/>
      <c r="E269" s="564"/>
      <c r="F269" s="577" t="s">
        <v>1342</v>
      </c>
      <c r="G269" s="578"/>
      <c r="H269" s="578"/>
      <c r="I269" s="567" t="str">
        <f t="shared" si="12"/>
        <v>No hay ejecución</v>
      </c>
      <c r="J269" s="568" t="str">
        <f t="shared" si="13"/>
        <v>NA</v>
      </c>
      <c r="K269" s="578"/>
      <c r="L269" s="581"/>
      <c r="M269" s="579"/>
      <c r="N269" s="572"/>
      <c r="O269" s="582"/>
      <c r="P269" s="581"/>
      <c r="Q269" s="579"/>
      <c r="R269" s="572"/>
      <c r="S269" s="582"/>
      <c r="T269" s="583"/>
      <c r="U269" s="579"/>
      <c r="V269" s="572"/>
      <c r="W269" s="582"/>
      <c r="X269" s="575"/>
      <c r="Y269" s="575"/>
      <c r="Z269" s="575"/>
      <c r="AA269" s="567" t="str">
        <f t="shared" si="14"/>
        <v>No hay ejecución</v>
      </c>
      <c r="AB269" s="568" t="str">
        <f t="shared" si="15"/>
        <v>NA</v>
      </c>
      <c r="AC269" s="575"/>
      <c r="AD269" s="575"/>
      <c r="AE269" s="575"/>
      <c r="AF269" s="576"/>
      <c r="AG269" s="576"/>
      <c r="AH269" s="575"/>
      <c r="AI269" s="575"/>
      <c r="AJ269" s="575"/>
      <c r="AK269" s="576"/>
      <c r="AL269" s="576"/>
      <c r="AM269" s="575"/>
      <c r="AN269" s="575"/>
      <c r="AO269" s="575"/>
      <c r="AP269" s="575"/>
      <c r="AQ269" s="575"/>
    </row>
    <row r="270" spans="1:43" ht="35.25" customHeight="1" thickTop="1" thickBot="1">
      <c r="A270" s="563">
        <v>16.25</v>
      </c>
      <c r="B270" s="564"/>
      <c r="C270" s="564"/>
      <c r="D270" s="564"/>
      <c r="E270" s="564"/>
      <c r="F270" s="577" t="s">
        <v>1342</v>
      </c>
      <c r="G270" s="578"/>
      <c r="H270" s="578"/>
      <c r="I270" s="567" t="str">
        <f t="shared" ref="I270:I333" si="16">IF(H270="","No hay ejecución",IF(AND(G270=0),"No hay Programación", H270/G270))</f>
        <v>No hay ejecución</v>
      </c>
      <c r="J270" s="568" t="str">
        <f t="shared" ref="J270:J333" si="17">IF(I270="No hay ejecución","NA",IF(I270&gt;=90%,"De acuerdo con lo programado",IF(I270&gt;=51%,"Atraso Leve",IF(I270&lt;=50%,"En riesgo cumplimiento"))))</f>
        <v>NA</v>
      </c>
      <c r="K270" s="578"/>
      <c r="L270" s="581"/>
      <c r="M270" s="579"/>
      <c r="N270" s="572"/>
      <c r="O270" s="582"/>
      <c r="P270" s="581"/>
      <c r="Q270" s="579"/>
      <c r="R270" s="572"/>
      <c r="S270" s="582"/>
      <c r="T270" s="583"/>
      <c r="U270" s="579"/>
      <c r="V270" s="572"/>
      <c r="W270" s="582"/>
      <c r="X270" s="575"/>
      <c r="Y270" s="575"/>
      <c r="Z270" s="575"/>
      <c r="AA270" s="567" t="str">
        <f t="shared" ref="AA270:AA333" si="18">IF(Z270="","No hay ejecución",IF(AND(Y270=0),"No hay Programación", Z270/Y270))</f>
        <v>No hay ejecución</v>
      </c>
      <c r="AB270" s="568" t="str">
        <f t="shared" ref="AB270:AB333" si="19">IF(AA270="No hay ejecución","NA",IF(AA270&gt;=90%,"De acuerdo con lo programado",IF(AA270&gt;=51%,"Atraso Leve",IF(AA270&lt;=50%,"En riesgo cumplimiento"))))</f>
        <v>NA</v>
      </c>
      <c r="AC270" s="575"/>
      <c r="AD270" s="575"/>
      <c r="AE270" s="575"/>
      <c r="AF270" s="576"/>
      <c r="AG270" s="576"/>
      <c r="AH270" s="575"/>
      <c r="AI270" s="575"/>
      <c r="AJ270" s="575"/>
      <c r="AK270" s="576"/>
      <c r="AL270" s="576"/>
      <c r="AM270" s="575"/>
      <c r="AN270" s="575"/>
      <c r="AO270" s="575"/>
      <c r="AP270" s="575"/>
      <c r="AQ270" s="575"/>
    </row>
    <row r="271" spans="1:43" ht="35.25" customHeight="1" thickTop="1" thickBot="1">
      <c r="A271" s="563">
        <v>16.25</v>
      </c>
      <c r="B271" s="564"/>
      <c r="C271" s="564"/>
      <c r="D271" s="564"/>
      <c r="E271" s="564"/>
      <c r="F271" s="577" t="s">
        <v>1342</v>
      </c>
      <c r="G271" s="578"/>
      <c r="H271" s="578"/>
      <c r="I271" s="567" t="str">
        <f t="shared" si="16"/>
        <v>No hay ejecución</v>
      </c>
      <c r="J271" s="568" t="str">
        <f t="shared" si="17"/>
        <v>NA</v>
      </c>
      <c r="K271" s="578"/>
      <c r="L271" s="581"/>
      <c r="M271" s="579"/>
      <c r="N271" s="572"/>
      <c r="O271" s="582"/>
      <c r="P271" s="581"/>
      <c r="Q271" s="579"/>
      <c r="R271" s="572"/>
      <c r="S271" s="582"/>
      <c r="T271" s="583"/>
      <c r="U271" s="579"/>
      <c r="V271" s="572"/>
      <c r="W271" s="582"/>
      <c r="X271" s="575"/>
      <c r="Y271" s="575"/>
      <c r="Z271" s="575"/>
      <c r="AA271" s="567" t="str">
        <f t="shared" si="18"/>
        <v>No hay ejecución</v>
      </c>
      <c r="AB271" s="568" t="str">
        <f t="shared" si="19"/>
        <v>NA</v>
      </c>
      <c r="AC271" s="575"/>
      <c r="AD271" s="575"/>
      <c r="AE271" s="575"/>
      <c r="AF271" s="576"/>
      <c r="AG271" s="576"/>
      <c r="AH271" s="575"/>
      <c r="AI271" s="575"/>
      <c r="AJ271" s="575"/>
      <c r="AK271" s="576"/>
      <c r="AL271" s="576"/>
      <c r="AM271" s="575"/>
      <c r="AN271" s="575"/>
      <c r="AO271" s="575"/>
      <c r="AP271" s="575"/>
      <c r="AQ271" s="575"/>
    </row>
    <row r="272" spans="1:43" ht="35.25" customHeight="1" thickTop="1" thickBot="1">
      <c r="A272" s="563">
        <v>16.25</v>
      </c>
      <c r="B272" s="564"/>
      <c r="C272" s="564"/>
      <c r="D272" s="564"/>
      <c r="E272" s="564"/>
      <c r="F272" s="577" t="s">
        <v>1342</v>
      </c>
      <c r="G272" s="578"/>
      <c r="H272" s="578"/>
      <c r="I272" s="567" t="str">
        <f t="shared" si="16"/>
        <v>No hay ejecución</v>
      </c>
      <c r="J272" s="568" t="str">
        <f t="shared" si="17"/>
        <v>NA</v>
      </c>
      <c r="K272" s="578"/>
      <c r="L272" s="581"/>
      <c r="M272" s="579"/>
      <c r="N272" s="572"/>
      <c r="O272" s="582"/>
      <c r="P272" s="581"/>
      <c r="Q272" s="579"/>
      <c r="R272" s="572"/>
      <c r="S272" s="582"/>
      <c r="T272" s="583"/>
      <c r="U272" s="579"/>
      <c r="V272" s="572"/>
      <c r="W272" s="582"/>
      <c r="X272" s="575"/>
      <c r="Y272" s="575"/>
      <c r="Z272" s="575"/>
      <c r="AA272" s="567" t="str">
        <f t="shared" si="18"/>
        <v>No hay ejecución</v>
      </c>
      <c r="AB272" s="568" t="str">
        <f t="shared" si="19"/>
        <v>NA</v>
      </c>
      <c r="AC272" s="575"/>
      <c r="AD272" s="575"/>
      <c r="AE272" s="575"/>
      <c r="AF272" s="576"/>
      <c r="AG272" s="576"/>
      <c r="AH272" s="575"/>
      <c r="AI272" s="575"/>
      <c r="AJ272" s="575"/>
      <c r="AK272" s="576"/>
      <c r="AL272" s="576"/>
      <c r="AM272" s="575"/>
      <c r="AN272" s="575"/>
      <c r="AO272" s="575"/>
      <c r="AP272" s="575"/>
      <c r="AQ272" s="575"/>
    </row>
    <row r="273" spans="1:43" ht="35.25" customHeight="1" thickTop="1" thickBot="1">
      <c r="A273" s="563">
        <v>16.25</v>
      </c>
      <c r="B273" s="564"/>
      <c r="C273" s="564"/>
      <c r="D273" s="564"/>
      <c r="E273" s="564"/>
      <c r="F273" s="577" t="s">
        <v>1342</v>
      </c>
      <c r="G273" s="578"/>
      <c r="H273" s="578"/>
      <c r="I273" s="567" t="str">
        <f t="shared" si="16"/>
        <v>No hay ejecución</v>
      </c>
      <c r="J273" s="568" t="str">
        <f t="shared" si="17"/>
        <v>NA</v>
      </c>
      <c r="K273" s="578"/>
      <c r="L273" s="581"/>
      <c r="M273" s="579"/>
      <c r="N273" s="572"/>
      <c r="O273" s="582"/>
      <c r="P273" s="581"/>
      <c r="Q273" s="579"/>
      <c r="R273" s="572"/>
      <c r="S273" s="582"/>
      <c r="T273" s="583"/>
      <c r="U273" s="579"/>
      <c r="V273" s="572"/>
      <c r="W273" s="582"/>
      <c r="X273" s="575"/>
      <c r="Y273" s="575"/>
      <c r="Z273" s="575"/>
      <c r="AA273" s="567" t="str">
        <f t="shared" si="18"/>
        <v>No hay ejecución</v>
      </c>
      <c r="AB273" s="568" t="str">
        <f t="shared" si="19"/>
        <v>NA</v>
      </c>
      <c r="AC273" s="575"/>
      <c r="AD273" s="575"/>
      <c r="AE273" s="575"/>
      <c r="AF273" s="576"/>
      <c r="AG273" s="576"/>
      <c r="AH273" s="575"/>
      <c r="AI273" s="575"/>
      <c r="AJ273" s="575"/>
      <c r="AK273" s="576"/>
      <c r="AL273" s="576"/>
      <c r="AM273" s="575"/>
      <c r="AN273" s="575"/>
      <c r="AO273" s="575"/>
      <c r="AP273" s="575"/>
      <c r="AQ273" s="575"/>
    </row>
    <row r="274" spans="1:43" ht="35.25" customHeight="1" thickTop="1" thickBot="1">
      <c r="A274" s="563">
        <v>16.260000000000002</v>
      </c>
      <c r="B274" s="564"/>
      <c r="C274" s="564"/>
      <c r="D274" s="564"/>
      <c r="E274" s="564"/>
      <c r="F274" s="577" t="s">
        <v>1343</v>
      </c>
      <c r="G274" s="578"/>
      <c r="H274" s="578"/>
      <c r="I274" s="567" t="str">
        <f t="shared" si="16"/>
        <v>No hay ejecución</v>
      </c>
      <c r="J274" s="568" t="str">
        <f t="shared" si="17"/>
        <v>NA</v>
      </c>
      <c r="K274" s="578"/>
      <c r="L274" s="581"/>
      <c r="M274" s="579"/>
      <c r="N274" s="572"/>
      <c r="O274" s="582"/>
      <c r="P274" s="581"/>
      <c r="Q274" s="579"/>
      <c r="R274" s="572"/>
      <c r="S274" s="582"/>
      <c r="T274" s="583"/>
      <c r="U274" s="579"/>
      <c r="V274" s="572"/>
      <c r="W274" s="582"/>
      <c r="X274" s="575"/>
      <c r="Y274" s="575"/>
      <c r="Z274" s="575"/>
      <c r="AA274" s="567" t="str">
        <f t="shared" si="18"/>
        <v>No hay ejecución</v>
      </c>
      <c r="AB274" s="568" t="str">
        <f t="shared" si="19"/>
        <v>NA</v>
      </c>
      <c r="AC274" s="575"/>
      <c r="AD274" s="575"/>
      <c r="AE274" s="575"/>
      <c r="AF274" s="576"/>
      <c r="AG274" s="576"/>
      <c r="AH274" s="575"/>
      <c r="AI274" s="575"/>
      <c r="AJ274" s="575"/>
      <c r="AK274" s="576"/>
      <c r="AL274" s="576"/>
      <c r="AM274" s="575"/>
      <c r="AN274" s="575"/>
      <c r="AO274" s="575"/>
      <c r="AP274" s="575"/>
      <c r="AQ274" s="575"/>
    </row>
    <row r="275" spans="1:43" ht="35.25" customHeight="1" thickTop="1" thickBot="1">
      <c r="A275" s="563">
        <v>16.260000000000002</v>
      </c>
      <c r="B275" s="564"/>
      <c r="C275" s="564"/>
      <c r="D275" s="564"/>
      <c r="E275" s="564"/>
      <c r="F275" s="577" t="s">
        <v>1343</v>
      </c>
      <c r="G275" s="578"/>
      <c r="H275" s="578"/>
      <c r="I275" s="567" t="str">
        <f t="shared" si="16"/>
        <v>No hay ejecución</v>
      </c>
      <c r="J275" s="568" t="str">
        <f t="shared" si="17"/>
        <v>NA</v>
      </c>
      <c r="K275" s="578"/>
      <c r="L275" s="581"/>
      <c r="M275" s="579"/>
      <c r="N275" s="572"/>
      <c r="O275" s="582"/>
      <c r="P275" s="581"/>
      <c r="Q275" s="579"/>
      <c r="R275" s="572"/>
      <c r="S275" s="582"/>
      <c r="T275" s="583"/>
      <c r="U275" s="579"/>
      <c r="V275" s="572"/>
      <c r="W275" s="582"/>
      <c r="X275" s="575"/>
      <c r="Y275" s="575"/>
      <c r="Z275" s="575"/>
      <c r="AA275" s="567" t="str">
        <f t="shared" si="18"/>
        <v>No hay ejecución</v>
      </c>
      <c r="AB275" s="568" t="str">
        <f t="shared" si="19"/>
        <v>NA</v>
      </c>
      <c r="AC275" s="575"/>
      <c r="AD275" s="575"/>
      <c r="AE275" s="575"/>
      <c r="AF275" s="576"/>
      <c r="AG275" s="576"/>
      <c r="AH275" s="575"/>
      <c r="AI275" s="575"/>
      <c r="AJ275" s="575"/>
      <c r="AK275" s="576"/>
      <c r="AL275" s="576"/>
      <c r="AM275" s="575"/>
      <c r="AN275" s="575"/>
      <c r="AO275" s="575"/>
      <c r="AP275" s="575"/>
      <c r="AQ275" s="575"/>
    </row>
    <row r="276" spans="1:43" ht="35.25" customHeight="1" thickTop="1" thickBot="1">
      <c r="A276" s="563">
        <v>16.260000000000002</v>
      </c>
      <c r="B276" s="564"/>
      <c r="C276" s="564"/>
      <c r="D276" s="564"/>
      <c r="E276" s="564"/>
      <c r="F276" s="577" t="s">
        <v>1343</v>
      </c>
      <c r="G276" s="578"/>
      <c r="H276" s="578"/>
      <c r="I276" s="567" t="str">
        <f t="shared" si="16"/>
        <v>No hay ejecución</v>
      </c>
      <c r="J276" s="568" t="str">
        <f t="shared" si="17"/>
        <v>NA</v>
      </c>
      <c r="K276" s="578"/>
      <c r="L276" s="581"/>
      <c r="M276" s="579"/>
      <c r="N276" s="572"/>
      <c r="O276" s="582"/>
      <c r="P276" s="581"/>
      <c r="Q276" s="579"/>
      <c r="R276" s="572"/>
      <c r="S276" s="582"/>
      <c r="T276" s="583"/>
      <c r="U276" s="579"/>
      <c r="V276" s="572"/>
      <c r="W276" s="582"/>
      <c r="X276" s="575"/>
      <c r="Y276" s="575"/>
      <c r="Z276" s="575"/>
      <c r="AA276" s="567" t="str">
        <f t="shared" si="18"/>
        <v>No hay ejecución</v>
      </c>
      <c r="AB276" s="568" t="str">
        <f t="shared" si="19"/>
        <v>NA</v>
      </c>
      <c r="AC276" s="575"/>
      <c r="AD276" s="575"/>
      <c r="AE276" s="575"/>
      <c r="AF276" s="576"/>
      <c r="AG276" s="576"/>
      <c r="AH276" s="575"/>
      <c r="AI276" s="575"/>
      <c r="AJ276" s="575"/>
      <c r="AK276" s="576"/>
      <c r="AL276" s="576"/>
      <c r="AM276" s="575"/>
      <c r="AN276" s="575"/>
      <c r="AO276" s="575"/>
      <c r="AP276" s="575"/>
      <c r="AQ276" s="575"/>
    </row>
    <row r="277" spans="1:43" ht="35.25" customHeight="1" thickTop="1" thickBot="1">
      <c r="A277" s="563">
        <v>16.260000000000002</v>
      </c>
      <c r="B277" s="564"/>
      <c r="C277" s="564"/>
      <c r="D277" s="564"/>
      <c r="E277" s="564"/>
      <c r="F277" s="577" t="s">
        <v>1343</v>
      </c>
      <c r="G277" s="578"/>
      <c r="H277" s="578"/>
      <c r="I277" s="567" t="str">
        <f t="shared" si="16"/>
        <v>No hay ejecución</v>
      </c>
      <c r="J277" s="568" t="str">
        <f t="shared" si="17"/>
        <v>NA</v>
      </c>
      <c r="K277" s="578"/>
      <c r="L277" s="581"/>
      <c r="M277" s="579"/>
      <c r="N277" s="572"/>
      <c r="O277" s="582"/>
      <c r="P277" s="581"/>
      <c r="Q277" s="579"/>
      <c r="R277" s="572"/>
      <c r="S277" s="582"/>
      <c r="T277" s="583"/>
      <c r="U277" s="579"/>
      <c r="V277" s="572"/>
      <c r="W277" s="582"/>
      <c r="X277" s="575"/>
      <c r="Y277" s="575"/>
      <c r="Z277" s="575"/>
      <c r="AA277" s="567" t="str">
        <f t="shared" si="18"/>
        <v>No hay ejecución</v>
      </c>
      <c r="AB277" s="568" t="str">
        <f t="shared" si="19"/>
        <v>NA</v>
      </c>
      <c r="AC277" s="575"/>
      <c r="AD277" s="575"/>
      <c r="AE277" s="575"/>
      <c r="AF277" s="576"/>
      <c r="AG277" s="576"/>
      <c r="AH277" s="575"/>
      <c r="AI277" s="575"/>
      <c r="AJ277" s="575"/>
      <c r="AK277" s="576"/>
      <c r="AL277" s="576"/>
      <c r="AM277" s="575"/>
      <c r="AN277" s="575"/>
      <c r="AO277" s="575"/>
      <c r="AP277" s="575"/>
      <c r="AQ277" s="575"/>
    </row>
    <row r="278" spans="1:43" ht="35.25" customHeight="1" thickTop="1" thickBot="1">
      <c r="A278" s="563">
        <v>16.260000000000002</v>
      </c>
      <c r="B278" s="564"/>
      <c r="C278" s="564"/>
      <c r="D278" s="564"/>
      <c r="E278" s="564"/>
      <c r="F278" s="577" t="s">
        <v>1343</v>
      </c>
      <c r="G278" s="578"/>
      <c r="H278" s="578"/>
      <c r="I278" s="567" t="str">
        <f t="shared" si="16"/>
        <v>No hay ejecución</v>
      </c>
      <c r="J278" s="568" t="str">
        <f t="shared" si="17"/>
        <v>NA</v>
      </c>
      <c r="K278" s="578"/>
      <c r="L278" s="581"/>
      <c r="M278" s="579"/>
      <c r="N278" s="572"/>
      <c r="O278" s="582"/>
      <c r="P278" s="581"/>
      <c r="Q278" s="579"/>
      <c r="R278" s="572"/>
      <c r="S278" s="582"/>
      <c r="T278" s="583"/>
      <c r="U278" s="579"/>
      <c r="V278" s="572"/>
      <c r="W278" s="582"/>
      <c r="X278" s="575"/>
      <c r="Y278" s="575"/>
      <c r="Z278" s="575"/>
      <c r="AA278" s="567" t="str">
        <f t="shared" si="18"/>
        <v>No hay ejecución</v>
      </c>
      <c r="AB278" s="568" t="str">
        <f t="shared" si="19"/>
        <v>NA</v>
      </c>
      <c r="AC278" s="575"/>
      <c r="AD278" s="575"/>
      <c r="AE278" s="575"/>
      <c r="AF278" s="576"/>
      <c r="AG278" s="576"/>
      <c r="AH278" s="575"/>
      <c r="AI278" s="575"/>
      <c r="AJ278" s="575"/>
      <c r="AK278" s="576"/>
      <c r="AL278" s="576"/>
      <c r="AM278" s="575"/>
      <c r="AN278" s="575"/>
      <c r="AO278" s="575"/>
      <c r="AP278" s="575"/>
      <c r="AQ278" s="575"/>
    </row>
    <row r="279" spans="1:43" ht="35.25" customHeight="1" thickTop="1" thickBot="1">
      <c r="A279" s="563">
        <v>16.260000000000002</v>
      </c>
      <c r="B279" s="564"/>
      <c r="C279" s="564"/>
      <c r="D279" s="564"/>
      <c r="E279" s="564"/>
      <c r="F279" s="577" t="s">
        <v>1343</v>
      </c>
      <c r="G279" s="578"/>
      <c r="H279" s="578"/>
      <c r="I279" s="567" t="str">
        <f t="shared" si="16"/>
        <v>No hay ejecución</v>
      </c>
      <c r="J279" s="568" t="str">
        <f t="shared" si="17"/>
        <v>NA</v>
      </c>
      <c r="K279" s="578"/>
      <c r="L279" s="581"/>
      <c r="M279" s="579"/>
      <c r="N279" s="572"/>
      <c r="O279" s="582"/>
      <c r="P279" s="581"/>
      <c r="Q279" s="579"/>
      <c r="R279" s="572"/>
      <c r="S279" s="582"/>
      <c r="T279" s="583"/>
      <c r="U279" s="579"/>
      <c r="V279" s="572"/>
      <c r="W279" s="582"/>
      <c r="X279" s="575"/>
      <c r="Y279" s="575"/>
      <c r="Z279" s="575"/>
      <c r="AA279" s="567" t="str">
        <f t="shared" si="18"/>
        <v>No hay ejecución</v>
      </c>
      <c r="AB279" s="568" t="str">
        <f t="shared" si="19"/>
        <v>NA</v>
      </c>
      <c r="AC279" s="575"/>
      <c r="AD279" s="575"/>
      <c r="AE279" s="575"/>
      <c r="AF279" s="576"/>
      <c r="AG279" s="576"/>
      <c r="AH279" s="575"/>
      <c r="AI279" s="575"/>
      <c r="AJ279" s="575"/>
      <c r="AK279" s="576"/>
      <c r="AL279" s="576"/>
      <c r="AM279" s="575"/>
      <c r="AN279" s="575"/>
      <c r="AO279" s="575"/>
      <c r="AP279" s="575"/>
      <c r="AQ279" s="575"/>
    </row>
    <row r="280" spans="1:43" ht="35.25" customHeight="1" thickTop="1" thickBot="1">
      <c r="A280" s="563">
        <v>16.260000000000002</v>
      </c>
      <c r="B280" s="564"/>
      <c r="C280" s="564"/>
      <c r="D280" s="564"/>
      <c r="E280" s="564"/>
      <c r="F280" s="577" t="s">
        <v>1343</v>
      </c>
      <c r="G280" s="578"/>
      <c r="H280" s="578"/>
      <c r="I280" s="567" t="str">
        <f t="shared" si="16"/>
        <v>No hay ejecución</v>
      </c>
      <c r="J280" s="568" t="str">
        <f t="shared" si="17"/>
        <v>NA</v>
      </c>
      <c r="K280" s="578"/>
      <c r="L280" s="581"/>
      <c r="M280" s="579"/>
      <c r="N280" s="572"/>
      <c r="O280" s="582"/>
      <c r="P280" s="581"/>
      <c r="Q280" s="579"/>
      <c r="R280" s="572"/>
      <c r="S280" s="582"/>
      <c r="T280" s="583"/>
      <c r="U280" s="579"/>
      <c r="V280" s="572"/>
      <c r="W280" s="582"/>
      <c r="X280" s="575"/>
      <c r="Y280" s="575"/>
      <c r="Z280" s="575"/>
      <c r="AA280" s="567" t="str">
        <f t="shared" si="18"/>
        <v>No hay ejecución</v>
      </c>
      <c r="AB280" s="568" t="str">
        <f t="shared" si="19"/>
        <v>NA</v>
      </c>
      <c r="AC280" s="575"/>
      <c r="AD280" s="575"/>
      <c r="AE280" s="575"/>
      <c r="AF280" s="576"/>
      <c r="AG280" s="576"/>
      <c r="AH280" s="575"/>
      <c r="AI280" s="575"/>
      <c r="AJ280" s="575"/>
      <c r="AK280" s="576"/>
      <c r="AL280" s="576"/>
      <c r="AM280" s="575"/>
      <c r="AN280" s="575"/>
      <c r="AO280" s="575"/>
      <c r="AP280" s="575"/>
      <c r="AQ280" s="575"/>
    </row>
    <row r="281" spans="1:43" ht="35.25" customHeight="1" thickTop="1" thickBot="1">
      <c r="A281" s="563">
        <v>16.27</v>
      </c>
      <c r="B281" s="564"/>
      <c r="C281" s="564"/>
      <c r="D281" s="564"/>
      <c r="E281" s="564"/>
      <c r="F281" s="577" t="s">
        <v>1344</v>
      </c>
      <c r="G281" s="578"/>
      <c r="H281" s="578"/>
      <c r="I281" s="567" t="str">
        <f t="shared" si="16"/>
        <v>No hay ejecución</v>
      </c>
      <c r="J281" s="568" t="str">
        <f t="shared" si="17"/>
        <v>NA</v>
      </c>
      <c r="K281" s="578"/>
      <c r="L281" s="581"/>
      <c r="M281" s="579"/>
      <c r="N281" s="572"/>
      <c r="O281" s="582"/>
      <c r="P281" s="581"/>
      <c r="Q281" s="579"/>
      <c r="R281" s="572"/>
      <c r="S281" s="582"/>
      <c r="T281" s="583"/>
      <c r="U281" s="579"/>
      <c r="V281" s="572"/>
      <c r="W281" s="582"/>
      <c r="X281" s="575"/>
      <c r="Y281" s="575"/>
      <c r="Z281" s="575"/>
      <c r="AA281" s="567" t="str">
        <f t="shared" si="18"/>
        <v>No hay ejecución</v>
      </c>
      <c r="AB281" s="568" t="str">
        <f t="shared" si="19"/>
        <v>NA</v>
      </c>
      <c r="AC281" s="575"/>
      <c r="AD281" s="575"/>
      <c r="AE281" s="575"/>
      <c r="AF281" s="576"/>
      <c r="AG281" s="576"/>
      <c r="AH281" s="575"/>
      <c r="AI281" s="575"/>
      <c r="AJ281" s="575"/>
      <c r="AK281" s="576"/>
      <c r="AL281" s="576"/>
      <c r="AM281" s="575"/>
      <c r="AN281" s="575"/>
      <c r="AO281" s="575"/>
      <c r="AP281" s="575"/>
      <c r="AQ281" s="575"/>
    </row>
    <row r="282" spans="1:43" ht="35.25" customHeight="1" thickTop="1" thickBot="1">
      <c r="A282" s="563">
        <v>16.27</v>
      </c>
      <c r="B282" s="564"/>
      <c r="C282" s="564"/>
      <c r="D282" s="564"/>
      <c r="E282" s="564"/>
      <c r="F282" s="577" t="s">
        <v>1344</v>
      </c>
      <c r="G282" s="578"/>
      <c r="H282" s="578"/>
      <c r="I282" s="567" t="str">
        <f t="shared" si="16"/>
        <v>No hay ejecución</v>
      </c>
      <c r="J282" s="568" t="str">
        <f t="shared" si="17"/>
        <v>NA</v>
      </c>
      <c r="K282" s="578"/>
      <c r="L282" s="581"/>
      <c r="M282" s="579"/>
      <c r="N282" s="572"/>
      <c r="O282" s="582"/>
      <c r="P282" s="581"/>
      <c r="Q282" s="579"/>
      <c r="R282" s="572"/>
      <c r="S282" s="582"/>
      <c r="T282" s="583"/>
      <c r="U282" s="579"/>
      <c r="V282" s="572"/>
      <c r="W282" s="582"/>
      <c r="X282" s="575"/>
      <c r="Y282" s="575"/>
      <c r="Z282" s="575"/>
      <c r="AA282" s="567" t="str">
        <f t="shared" si="18"/>
        <v>No hay ejecución</v>
      </c>
      <c r="AB282" s="568" t="str">
        <f t="shared" si="19"/>
        <v>NA</v>
      </c>
      <c r="AC282" s="575"/>
      <c r="AD282" s="575"/>
      <c r="AE282" s="575"/>
      <c r="AF282" s="576"/>
      <c r="AG282" s="576"/>
      <c r="AH282" s="575"/>
      <c r="AI282" s="575"/>
      <c r="AJ282" s="575"/>
      <c r="AK282" s="576"/>
      <c r="AL282" s="576"/>
      <c r="AM282" s="575"/>
      <c r="AN282" s="575"/>
      <c r="AO282" s="575"/>
      <c r="AP282" s="575"/>
      <c r="AQ282" s="575"/>
    </row>
    <row r="283" spans="1:43" ht="35.25" customHeight="1" thickTop="1" thickBot="1">
      <c r="A283" s="563">
        <v>16.28</v>
      </c>
      <c r="B283" s="564"/>
      <c r="C283" s="564"/>
      <c r="D283" s="564"/>
      <c r="E283" s="564"/>
      <c r="F283" s="577" t="s">
        <v>1345</v>
      </c>
      <c r="G283" s="578"/>
      <c r="H283" s="578"/>
      <c r="I283" s="567" t="str">
        <f t="shared" si="16"/>
        <v>No hay ejecución</v>
      </c>
      <c r="J283" s="568" t="str">
        <f t="shared" si="17"/>
        <v>NA</v>
      </c>
      <c r="K283" s="578"/>
      <c r="L283" s="581"/>
      <c r="M283" s="579"/>
      <c r="N283" s="572"/>
      <c r="O283" s="582"/>
      <c r="P283" s="581"/>
      <c r="Q283" s="579"/>
      <c r="R283" s="572"/>
      <c r="S283" s="582"/>
      <c r="T283" s="583"/>
      <c r="U283" s="579"/>
      <c r="V283" s="572"/>
      <c r="W283" s="582"/>
      <c r="X283" s="575"/>
      <c r="Y283" s="575"/>
      <c r="Z283" s="575"/>
      <c r="AA283" s="567" t="str">
        <f t="shared" si="18"/>
        <v>No hay ejecución</v>
      </c>
      <c r="AB283" s="568" t="str">
        <f t="shared" si="19"/>
        <v>NA</v>
      </c>
      <c r="AC283" s="575"/>
      <c r="AD283" s="575"/>
      <c r="AE283" s="575"/>
      <c r="AF283" s="576"/>
      <c r="AG283" s="576"/>
      <c r="AH283" s="575"/>
      <c r="AI283" s="575"/>
      <c r="AJ283" s="575"/>
      <c r="AK283" s="576"/>
      <c r="AL283" s="576"/>
      <c r="AM283" s="575"/>
      <c r="AN283" s="575"/>
      <c r="AO283" s="575"/>
      <c r="AP283" s="575"/>
      <c r="AQ283" s="575"/>
    </row>
    <row r="284" spans="1:43" ht="35.25" customHeight="1" thickTop="1" thickBot="1">
      <c r="A284" s="563">
        <v>17</v>
      </c>
      <c r="B284" s="564"/>
      <c r="C284" s="564"/>
      <c r="D284" s="564"/>
      <c r="E284" s="564"/>
      <c r="F284" s="565" t="s">
        <v>1346</v>
      </c>
      <c r="G284" s="569"/>
      <c r="H284" s="569"/>
      <c r="I284" s="567" t="str">
        <f t="shared" si="16"/>
        <v>No hay ejecución</v>
      </c>
      <c r="J284" s="568" t="str">
        <f t="shared" si="17"/>
        <v>NA</v>
      </c>
      <c r="K284" s="569"/>
      <c r="L284" s="581"/>
      <c r="M284" s="579"/>
      <c r="N284" s="572"/>
      <c r="O284" s="582"/>
      <c r="P284" s="581"/>
      <c r="Q284" s="579"/>
      <c r="R284" s="572"/>
      <c r="S284" s="582"/>
      <c r="T284" s="583"/>
      <c r="U284" s="579"/>
      <c r="V284" s="572"/>
      <c r="W284" s="582"/>
      <c r="X284" s="575"/>
      <c r="Y284" s="575"/>
      <c r="Z284" s="575"/>
      <c r="AA284" s="567" t="str">
        <f t="shared" si="18"/>
        <v>No hay ejecución</v>
      </c>
      <c r="AB284" s="568" t="str">
        <f t="shared" si="19"/>
        <v>NA</v>
      </c>
      <c r="AC284" s="575"/>
      <c r="AD284" s="575"/>
      <c r="AE284" s="575"/>
      <c r="AF284" s="576"/>
      <c r="AG284" s="576"/>
      <c r="AH284" s="575"/>
      <c r="AI284" s="575"/>
      <c r="AJ284" s="575"/>
      <c r="AK284" s="576"/>
      <c r="AL284" s="576"/>
      <c r="AM284" s="575"/>
      <c r="AN284" s="575"/>
      <c r="AO284" s="575"/>
      <c r="AP284" s="575"/>
      <c r="AQ284" s="575"/>
    </row>
    <row r="285" spans="1:43" ht="35.25" customHeight="1" thickTop="1" thickBot="1">
      <c r="A285" s="563">
        <v>17.100000000000001</v>
      </c>
      <c r="B285" s="564"/>
      <c r="C285" s="564"/>
      <c r="D285" s="564"/>
      <c r="E285" s="564"/>
      <c r="F285" s="587" t="s">
        <v>1347</v>
      </c>
      <c r="G285" s="588"/>
      <c r="H285" s="588"/>
      <c r="I285" s="567" t="str">
        <f t="shared" si="16"/>
        <v>No hay ejecución</v>
      </c>
      <c r="J285" s="568" t="str">
        <f t="shared" si="17"/>
        <v>NA</v>
      </c>
      <c r="K285" s="588"/>
      <c r="L285" s="581"/>
      <c r="M285" s="579"/>
      <c r="N285" s="572"/>
      <c r="O285" s="582"/>
      <c r="P285" s="581"/>
      <c r="Q285" s="579"/>
      <c r="R285" s="572"/>
      <c r="S285" s="582"/>
      <c r="T285" s="583"/>
      <c r="U285" s="579"/>
      <c r="V285" s="572"/>
      <c r="W285" s="582"/>
      <c r="X285" s="575"/>
      <c r="Y285" s="575"/>
      <c r="Z285" s="575"/>
      <c r="AA285" s="567" t="str">
        <f t="shared" si="18"/>
        <v>No hay ejecución</v>
      </c>
      <c r="AB285" s="568" t="str">
        <f t="shared" si="19"/>
        <v>NA</v>
      </c>
      <c r="AC285" s="575"/>
      <c r="AD285" s="575"/>
      <c r="AE285" s="575"/>
      <c r="AF285" s="576"/>
      <c r="AG285" s="576"/>
      <c r="AH285" s="575"/>
      <c r="AI285" s="575"/>
      <c r="AJ285" s="575"/>
      <c r="AK285" s="576"/>
      <c r="AL285" s="576"/>
      <c r="AM285" s="575"/>
      <c r="AN285" s="575"/>
      <c r="AO285" s="575"/>
      <c r="AP285" s="575"/>
      <c r="AQ285" s="575"/>
    </row>
    <row r="286" spans="1:43" ht="35.25" customHeight="1" thickTop="1" thickBot="1">
      <c r="A286" s="563">
        <v>17.2</v>
      </c>
      <c r="B286" s="564"/>
      <c r="C286" s="564"/>
      <c r="D286" s="564"/>
      <c r="E286" s="564"/>
      <c r="F286" s="577" t="s">
        <v>1348</v>
      </c>
      <c r="G286" s="578"/>
      <c r="H286" s="578"/>
      <c r="I286" s="567" t="str">
        <f t="shared" si="16"/>
        <v>No hay ejecución</v>
      </c>
      <c r="J286" s="568" t="str">
        <f t="shared" si="17"/>
        <v>NA</v>
      </c>
      <c r="K286" s="578"/>
      <c r="L286" s="581"/>
      <c r="M286" s="579"/>
      <c r="N286" s="572"/>
      <c r="O286" s="582"/>
      <c r="P286" s="581"/>
      <c r="Q286" s="579"/>
      <c r="R286" s="572"/>
      <c r="S286" s="582"/>
      <c r="T286" s="583"/>
      <c r="U286" s="579"/>
      <c r="V286" s="572"/>
      <c r="W286" s="582"/>
      <c r="X286" s="575"/>
      <c r="Y286" s="575"/>
      <c r="Z286" s="575"/>
      <c r="AA286" s="567" t="str">
        <f t="shared" si="18"/>
        <v>No hay ejecución</v>
      </c>
      <c r="AB286" s="568" t="str">
        <f t="shared" si="19"/>
        <v>NA</v>
      </c>
      <c r="AC286" s="575"/>
      <c r="AD286" s="575"/>
      <c r="AE286" s="575"/>
      <c r="AF286" s="576"/>
      <c r="AG286" s="576"/>
      <c r="AH286" s="575"/>
      <c r="AI286" s="575"/>
      <c r="AJ286" s="575"/>
      <c r="AK286" s="576"/>
      <c r="AL286" s="576"/>
      <c r="AM286" s="575"/>
      <c r="AN286" s="575"/>
      <c r="AO286" s="575"/>
      <c r="AP286" s="575"/>
      <c r="AQ286" s="575"/>
    </row>
    <row r="287" spans="1:43" ht="35.25" customHeight="1" thickTop="1" thickBot="1">
      <c r="A287" s="563">
        <v>17.3</v>
      </c>
      <c r="B287" s="564"/>
      <c r="C287" s="564"/>
      <c r="D287" s="564"/>
      <c r="E287" s="564"/>
      <c r="F287" s="577" t="s">
        <v>1349</v>
      </c>
      <c r="G287" s="578"/>
      <c r="H287" s="578"/>
      <c r="I287" s="567" t="str">
        <f t="shared" si="16"/>
        <v>No hay ejecución</v>
      </c>
      <c r="J287" s="568" t="str">
        <f t="shared" si="17"/>
        <v>NA</v>
      </c>
      <c r="K287" s="578"/>
      <c r="L287" s="581"/>
      <c r="M287" s="579"/>
      <c r="N287" s="572"/>
      <c r="O287" s="582"/>
      <c r="P287" s="581"/>
      <c r="Q287" s="579"/>
      <c r="R287" s="572"/>
      <c r="S287" s="582"/>
      <c r="T287" s="583"/>
      <c r="U287" s="579"/>
      <c r="V287" s="572"/>
      <c r="W287" s="582"/>
      <c r="X287" s="575"/>
      <c r="Y287" s="575"/>
      <c r="Z287" s="575"/>
      <c r="AA287" s="567" t="str">
        <f t="shared" si="18"/>
        <v>No hay ejecución</v>
      </c>
      <c r="AB287" s="568" t="str">
        <f t="shared" si="19"/>
        <v>NA</v>
      </c>
      <c r="AC287" s="575"/>
      <c r="AD287" s="575"/>
      <c r="AE287" s="575"/>
      <c r="AF287" s="576"/>
      <c r="AG287" s="576"/>
      <c r="AH287" s="575"/>
      <c r="AI287" s="575"/>
      <c r="AJ287" s="575"/>
      <c r="AK287" s="576"/>
      <c r="AL287" s="576"/>
      <c r="AM287" s="575"/>
      <c r="AN287" s="575"/>
      <c r="AO287" s="575"/>
      <c r="AP287" s="575"/>
      <c r="AQ287" s="575"/>
    </row>
    <row r="288" spans="1:43" ht="35.25" customHeight="1" thickTop="1" thickBot="1">
      <c r="A288" s="563">
        <v>17.399999999999999</v>
      </c>
      <c r="B288" s="564"/>
      <c r="C288" s="564"/>
      <c r="D288" s="564"/>
      <c r="E288" s="564"/>
      <c r="F288" s="577" t="s">
        <v>1350</v>
      </c>
      <c r="G288" s="578"/>
      <c r="H288" s="578"/>
      <c r="I288" s="567" t="str">
        <f t="shared" si="16"/>
        <v>No hay ejecución</v>
      </c>
      <c r="J288" s="568" t="str">
        <f t="shared" si="17"/>
        <v>NA</v>
      </c>
      <c r="K288" s="578"/>
      <c r="L288" s="581"/>
      <c r="M288" s="579"/>
      <c r="N288" s="572"/>
      <c r="O288" s="582"/>
      <c r="P288" s="581"/>
      <c r="Q288" s="579"/>
      <c r="R288" s="572"/>
      <c r="S288" s="582"/>
      <c r="T288" s="583"/>
      <c r="U288" s="579"/>
      <c r="V288" s="572"/>
      <c r="W288" s="582"/>
      <c r="X288" s="575"/>
      <c r="Y288" s="575"/>
      <c r="Z288" s="575"/>
      <c r="AA288" s="567" t="str">
        <f t="shared" si="18"/>
        <v>No hay ejecución</v>
      </c>
      <c r="AB288" s="568" t="str">
        <f t="shared" si="19"/>
        <v>NA</v>
      </c>
      <c r="AC288" s="575"/>
      <c r="AD288" s="575"/>
      <c r="AE288" s="575"/>
      <c r="AF288" s="576"/>
      <c r="AG288" s="576"/>
      <c r="AH288" s="575"/>
      <c r="AI288" s="575"/>
      <c r="AJ288" s="575"/>
      <c r="AK288" s="576"/>
      <c r="AL288" s="576"/>
      <c r="AM288" s="575"/>
      <c r="AN288" s="575"/>
      <c r="AO288" s="575"/>
      <c r="AP288" s="575"/>
      <c r="AQ288" s="575"/>
    </row>
    <row r="289" spans="1:43" ht="35.25" customHeight="1" thickTop="1" thickBot="1">
      <c r="A289" s="563">
        <v>17.5</v>
      </c>
      <c r="B289" s="564"/>
      <c r="C289" s="564"/>
      <c r="D289" s="564"/>
      <c r="E289" s="564"/>
      <c r="F289" s="577" t="s">
        <v>1351</v>
      </c>
      <c r="G289" s="578"/>
      <c r="H289" s="578"/>
      <c r="I289" s="567" t="str">
        <f t="shared" si="16"/>
        <v>No hay ejecución</v>
      </c>
      <c r="J289" s="568" t="str">
        <f t="shared" si="17"/>
        <v>NA</v>
      </c>
      <c r="K289" s="578"/>
      <c r="L289" s="581"/>
      <c r="M289" s="579"/>
      <c r="N289" s="572"/>
      <c r="O289" s="582"/>
      <c r="P289" s="581"/>
      <c r="Q289" s="579"/>
      <c r="R289" s="572"/>
      <c r="S289" s="582"/>
      <c r="T289" s="583"/>
      <c r="U289" s="579"/>
      <c r="V289" s="572"/>
      <c r="W289" s="582"/>
      <c r="X289" s="575"/>
      <c r="Y289" s="575"/>
      <c r="Z289" s="575"/>
      <c r="AA289" s="567" t="str">
        <f t="shared" si="18"/>
        <v>No hay ejecución</v>
      </c>
      <c r="AB289" s="568" t="str">
        <f t="shared" si="19"/>
        <v>NA</v>
      </c>
      <c r="AC289" s="575"/>
      <c r="AD289" s="575"/>
      <c r="AE289" s="575"/>
      <c r="AF289" s="576"/>
      <c r="AG289" s="576"/>
      <c r="AH289" s="575"/>
      <c r="AI289" s="575"/>
      <c r="AJ289" s="575"/>
      <c r="AK289" s="576"/>
      <c r="AL289" s="576"/>
      <c r="AM289" s="575"/>
      <c r="AN289" s="575"/>
      <c r="AO289" s="575"/>
      <c r="AP289" s="575"/>
      <c r="AQ289" s="575"/>
    </row>
    <row r="290" spans="1:43" ht="35.25" customHeight="1" thickTop="1" thickBot="1">
      <c r="A290" s="563">
        <v>17.600000000000001</v>
      </c>
      <c r="B290" s="564"/>
      <c r="C290" s="564"/>
      <c r="D290" s="564"/>
      <c r="E290" s="564"/>
      <c r="F290" s="577" t="s">
        <v>1352</v>
      </c>
      <c r="G290" s="578"/>
      <c r="H290" s="578"/>
      <c r="I290" s="567" t="str">
        <f t="shared" si="16"/>
        <v>No hay ejecución</v>
      </c>
      <c r="J290" s="568" t="str">
        <f t="shared" si="17"/>
        <v>NA</v>
      </c>
      <c r="K290" s="578"/>
      <c r="L290" s="581"/>
      <c r="M290" s="579"/>
      <c r="N290" s="572"/>
      <c r="O290" s="582"/>
      <c r="P290" s="581"/>
      <c r="Q290" s="579"/>
      <c r="R290" s="572"/>
      <c r="S290" s="582"/>
      <c r="T290" s="583"/>
      <c r="U290" s="579"/>
      <c r="V290" s="572"/>
      <c r="W290" s="582"/>
      <c r="X290" s="575"/>
      <c r="Y290" s="575"/>
      <c r="Z290" s="575"/>
      <c r="AA290" s="567" t="str">
        <f t="shared" si="18"/>
        <v>No hay ejecución</v>
      </c>
      <c r="AB290" s="568" t="str">
        <f t="shared" si="19"/>
        <v>NA</v>
      </c>
      <c r="AC290" s="575"/>
      <c r="AD290" s="575"/>
      <c r="AE290" s="575"/>
      <c r="AF290" s="576"/>
      <c r="AG290" s="576"/>
      <c r="AH290" s="575"/>
      <c r="AI290" s="575"/>
      <c r="AJ290" s="575"/>
      <c r="AK290" s="576"/>
      <c r="AL290" s="576"/>
      <c r="AM290" s="575"/>
      <c r="AN290" s="575"/>
      <c r="AO290" s="575"/>
      <c r="AP290" s="575"/>
      <c r="AQ290" s="575"/>
    </row>
    <row r="291" spans="1:43" ht="35.25" customHeight="1" thickTop="1" thickBot="1">
      <c r="A291" s="563">
        <v>18</v>
      </c>
      <c r="B291" s="564"/>
      <c r="C291" s="564"/>
      <c r="D291" s="564"/>
      <c r="E291" s="564"/>
      <c r="F291" s="565" t="s">
        <v>1353</v>
      </c>
      <c r="G291" s="569"/>
      <c r="H291" s="569"/>
      <c r="I291" s="567" t="str">
        <f t="shared" si="16"/>
        <v>No hay ejecución</v>
      </c>
      <c r="J291" s="568" t="str">
        <f t="shared" si="17"/>
        <v>NA</v>
      </c>
      <c r="K291" s="569"/>
      <c r="L291" s="581"/>
      <c r="M291" s="579"/>
      <c r="N291" s="572"/>
      <c r="O291" s="582"/>
      <c r="P291" s="581"/>
      <c r="Q291" s="579"/>
      <c r="R291" s="572"/>
      <c r="S291" s="582"/>
      <c r="T291" s="583"/>
      <c r="U291" s="579"/>
      <c r="V291" s="572"/>
      <c r="W291" s="582"/>
      <c r="X291" s="575"/>
      <c r="Y291" s="575"/>
      <c r="Z291" s="575"/>
      <c r="AA291" s="567" t="str">
        <f t="shared" si="18"/>
        <v>No hay ejecución</v>
      </c>
      <c r="AB291" s="568" t="str">
        <f t="shared" si="19"/>
        <v>NA</v>
      </c>
      <c r="AC291" s="575"/>
      <c r="AD291" s="575"/>
      <c r="AE291" s="575"/>
      <c r="AF291" s="576"/>
      <c r="AG291" s="576"/>
      <c r="AH291" s="575"/>
      <c r="AI291" s="575"/>
      <c r="AJ291" s="575"/>
      <c r="AK291" s="576"/>
      <c r="AL291" s="576"/>
      <c r="AM291" s="575"/>
      <c r="AN291" s="575"/>
      <c r="AO291" s="575"/>
      <c r="AP291" s="575"/>
      <c r="AQ291" s="575"/>
    </row>
    <row r="292" spans="1:43" ht="35.25" customHeight="1" thickTop="1" thickBot="1">
      <c r="A292" s="563">
        <v>18.100000000000001</v>
      </c>
      <c r="B292" s="564"/>
      <c r="C292" s="564"/>
      <c r="D292" s="564"/>
      <c r="E292" s="564"/>
      <c r="F292" s="587" t="s">
        <v>1354</v>
      </c>
      <c r="G292" s="588"/>
      <c r="H292" s="588"/>
      <c r="I292" s="567" t="str">
        <f t="shared" si="16"/>
        <v>No hay ejecución</v>
      </c>
      <c r="J292" s="568" t="str">
        <f t="shared" si="17"/>
        <v>NA</v>
      </c>
      <c r="K292" s="588"/>
      <c r="L292" s="581"/>
      <c r="M292" s="579"/>
      <c r="N292" s="572"/>
      <c r="O292" s="582"/>
      <c r="P292" s="581"/>
      <c r="Q292" s="579"/>
      <c r="R292" s="572"/>
      <c r="S292" s="582"/>
      <c r="T292" s="583"/>
      <c r="U292" s="579"/>
      <c r="V292" s="572"/>
      <c r="W292" s="582"/>
      <c r="X292" s="575"/>
      <c r="Y292" s="575"/>
      <c r="Z292" s="575"/>
      <c r="AA292" s="567" t="str">
        <f t="shared" si="18"/>
        <v>No hay ejecución</v>
      </c>
      <c r="AB292" s="568" t="str">
        <f t="shared" si="19"/>
        <v>NA</v>
      </c>
      <c r="AC292" s="575"/>
      <c r="AD292" s="575"/>
      <c r="AE292" s="575"/>
      <c r="AF292" s="576"/>
      <c r="AG292" s="576"/>
      <c r="AH292" s="575"/>
      <c r="AI292" s="575"/>
      <c r="AJ292" s="575"/>
      <c r="AK292" s="576"/>
      <c r="AL292" s="576"/>
      <c r="AM292" s="575"/>
      <c r="AN292" s="575"/>
      <c r="AO292" s="575"/>
      <c r="AP292" s="575"/>
      <c r="AQ292" s="575"/>
    </row>
    <row r="293" spans="1:43" ht="35.25" customHeight="1" thickTop="1" thickBot="1">
      <c r="A293" s="563">
        <v>18.2</v>
      </c>
      <c r="B293" s="564"/>
      <c r="C293" s="564"/>
      <c r="D293" s="564"/>
      <c r="E293" s="564"/>
      <c r="F293" s="587" t="s">
        <v>1355</v>
      </c>
      <c r="G293" s="588"/>
      <c r="H293" s="588"/>
      <c r="I293" s="567" t="str">
        <f t="shared" si="16"/>
        <v>No hay ejecución</v>
      </c>
      <c r="J293" s="568" t="str">
        <f t="shared" si="17"/>
        <v>NA</v>
      </c>
      <c r="K293" s="588"/>
      <c r="L293" s="581"/>
      <c r="M293" s="579"/>
      <c r="N293" s="572"/>
      <c r="O293" s="582"/>
      <c r="P293" s="581"/>
      <c r="Q293" s="579"/>
      <c r="R293" s="572"/>
      <c r="S293" s="582"/>
      <c r="T293" s="583"/>
      <c r="U293" s="579"/>
      <c r="V293" s="572"/>
      <c r="W293" s="582"/>
      <c r="X293" s="575"/>
      <c r="Y293" s="575"/>
      <c r="Z293" s="575"/>
      <c r="AA293" s="567" t="str">
        <f t="shared" si="18"/>
        <v>No hay ejecución</v>
      </c>
      <c r="AB293" s="568" t="str">
        <f t="shared" si="19"/>
        <v>NA</v>
      </c>
      <c r="AC293" s="575"/>
      <c r="AD293" s="575"/>
      <c r="AE293" s="575"/>
      <c r="AF293" s="576"/>
      <c r="AG293" s="576"/>
      <c r="AH293" s="575"/>
      <c r="AI293" s="575"/>
      <c r="AJ293" s="575"/>
      <c r="AK293" s="576"/>
      <c r="AL293" s="576"/>
      <c r="AM293" s="575"/>
      <c r="AN293" s="575"/>
      <c r="AO293" s="575"/>
      <c r="AP293" s="575"/>
      <c r="AQ293" s="575"/>
    </row>
    <row r="294" spans="1:43" ht="35.25" customHeight="1" thickTop="1" thickBot="1">
      <c r="A294" s="563">
        <v>18.3</v>
      </c>
      <c r="B294" s="564"/>
      <c r="C294" s="564"/>
      <c r="D294" s="564"/>
      <c r="E294" s="564"/>
      <c r="F294" s="587" t="s">
        <v>1356</v>
      </c>
      <c r="G294" s="588"/>
      <c r="H294" s="588"/>
      <c r="I294" s="567" t="str">
        <f t="shared" si="16"/>
        <v>No hay ejecución</v>
      </c>
      <c r="J294" s="568" t="str">
        <f t="shared" si="17"/>
        <v>NA</v>
      </c>
      <c r="K294" s="588"/>
      <c r="L294" s="581"/>
      <c r="M294" s="579"/>
      <c r="N294" s="572"/>
      <c r="O294" s="582"/>
      <c r="P294" s="581"/>
      <c r="Q294" s="579"/>
      <c r="R294" s="572"/>
      <c r="S294" s="582"/>
      <c r="T294" s="583"/>
      <c r="U294" s="579"/>
      <c r="V294" s="572"/>
      <c r="W294" s="582"/>
      <c r="X294" s="575"/>
      <c r="Y294" s="575"/>
      <c r="Z294" s="575"/>
      <c r="AA294" s="567" t="str">
        <f t="shared" si="18"/>
        <v>No hay ejecución</v>
      </c>
      <c r="AB294" s="568" t="str">
        <f t="shared" si="19"/>
        <v>NA</v>
      </c>
      <c r="AC294" s="575"/>
      <c r="AD294" s="575"/>
      <c r="AE294" s="575"/>
      <c r="AF294" s="576"/>
      <c r="AG294" s="576"/>
      <c r="AH294" s="575"/>
      <c r="AI294" s="575"/>
      <c r="AJ294" s="575"/>
      <c r="AK294" s="576"/>
      <c r="AL294" s="576"/>
      <c r="AM294" s="575"/>
      <c r="AN294" s="575"/>
      <c r="AO294" s="575"/>
      <c r="AP294" s="575"/>
      <c r="AQ294" s="575"/>
    </row>
    <row r="295" spans="1:43" ht="35.25" customHeight="1" thickTop="1" thickBot="1">
      <c r="A295" s="563">
        <v>19</v>
      </c>
      <c r="B295" s="564"/>
      <c r="C295" s="564"/>
      <c r="D295" s="564"/>
      <c r="E295" s="564"/>
      <c r="F295" s="584" t="s">
        <v>1357</v>
      </c>
      <c r="G295" s="586"/>
      <c r="H295" s="586"/>
      <c r="I295" s="567" t="str">
        <f t="shared" si="16"/>
        <v>No hay ejecución</v>
      </c>
      <c r="J295" s="568" t="str">
        <f t="shared" si="17"/>
        <v>NA</v>
      </c>
      <c r="K295" s="586"/>
      <c r="L295" s="581"/>
      <c r="M295" s="579"/>
      <c r="N295" s="572"/>
      <c r="O295" s="582"/>
      <c r="P295" s="581"/>
      <c r="Q295" s="579"/>
      <c r="R295" s="572"/>
      <c r="S295" s="582"/>
      <c r="T295" s="583"/>
      <c r="U295" s="579"/>
      <c r="V295" s="572"/>
      <c r="W295" s="582"/>
      <c r="X295" s="575"/>
      <c r="Y295" s="575"/>
      <c r="Z295" s="575"/>
      <c r="AA295" s="567" t="str">
        <f t="shared" si="18"/>
        <v>No hay ejecución</v>
      </c>
      <c r="AB295" s="568" t="str">
        <f t="shared" si="19"/>
        <v>NA</v>
      </c>
      <c r="AC295" s="575"/>
      <c r="AD295" s="575"/>
      <c r="AE295" s="575"/>
      <c r="AF295" s="576"/>
      <c r="AG295" s="576"/>
      <c r="AH295" s="575"/>
      <c r="AI295" s="575"/>
      <c r="AJ295" s="575"/>
      <c r="AK295" s="576"/>
      <c r="AL295" s="576"/>
      <c r="AM295" s="575"/>
      <c r="AN295" s="575"/>
      <c r="AO295" s="575"/>
      <c r="AP295" s="575"/>
      <c r="AQ295" s="575"/>
    </row>
    <row r="296" spans="1:43" ht="35.25" customHeight="1" thickTop="1" thickBot="1">
      <c r="A296" s="563">
        <v>19.100000000000001</v>
      </c>
      <c r="B296" s="564"/>
      <c r="C296" s="564"/>
      <c r="D296" s="564"/>
      <c r="E296" s="564"/>
      <c r="F296" s="587" t="s">
        <v>1358</v>
      </c>
      <c r="G296" s="588"/>
      <c r="H296" s="588"/>
      <c r="I296" s="567" t="str">
        <f t="shared" si="16"/>
        <v>No hay ejecución</v>
      </c>
      <c r="J296" s="568" t="str">
        <f t="shared" si="17"/>
        <v>NA</v>
      </c>
      <c r="K296" s="588"/>
      <c r="L296" s="581"/>
      <c r="M296" s="579"/>
      <c r="N296" s="572"/>
      <c r="O296" s="582"/>
      <c r="P296" s="581"/>
      <c r="Q296" s="579"/>
      <c r="R296" s="572"/>
      <c r="S296" s="582"/>
      <c r="T296" s="583"/>
      <c r="U296" s="579"/>
      <c r="V296" s="572"/>
      <c r="W296" s="582"/>
      <c r="X296" s="575"/>
      <c r="Y296" s="575"/>
      <c r="Z296" s="575"/>
      <c r="AA296" s="567" t="str">
        <f t="shared" si="18"/>
        <v>No hay ejecución</v>
      </c>
      <c r="AB296" s="568" t="str">
        <f t="shared" si="19"/>
        <v>NA</v>
      </c>
      <c r="AC296" s="575"/>
      <c r="AD296" s="575"/>
      <c r="AE296" s="575"/>
      <c r="AF296" s="576"/>
      <c r="AG296" s="576"/>
      <c r="AH296" s="575"/>
      <c r="AI296" s="575"/>
      <c r="AJ296" s="575"/>
      <c r="AK296" s="576"/>
      <c r="AL296" s="576"/>
      <c r="AM296" s="575"/>
      <c r="AN296" s="575"/>
      <c r="AO296" s="575"/>
      <c r="AP296" s="575"/>
      <c r="AQ296" s="575"/>
    </row>
    <row r="297" spans="1:43" ht="35.25" customHeight="1" thickTop="1" thickBot="1">
      <c r="A297" s="563">
        <v>19.2</v>
      </c>
      <c r="B297" s="564"/>
      <c r="C297" s="564"/>
      <c r="D297" s="564"/>
      <c r="E297" s="564"/>
      <c r="F297" s="587" t="s">
        <v>1359</v>
      </c>
      <c r="G297" s="588"/>
      <c r="H297" s="588"/>
      <c r="I297" s="567" t="str">
        <f t="shared" si="16"/>
        <v>No hay ejecución</v>
      </c>
      <c r="J297" s="568" t="str">
        <f t="shared" si="17"/>
        <v>NA</v>
      </c>
      <c r="K297" s="588"/>
      <c r="L297" s="581"/>
      <c r="M297" s="579"/>
      <c r="N297" s="572"/>
      <c r="O297" s="582"/>
      <c r="P297" s="581"/>
      <c r="Q297" s="579"/>
      <c r="R297" s="572"/>
      <c r="S297" s="582"/>
      <c r="T297" s="583"/>
      <c r="U297" s="579"/>
      <c r="V297" s="572"/>
      <c r="W297" s="582"/>
      <c r="X297" s="575"/>
      <c r="Y297" s="575"/>
      <c r="Z297" s="575"/>
      <c r="AA297" s="567" t="str">
        <f t="shared" si="18"/>
        <v>No hay ejecución</v>
      </c>
      <c r="AB297" s="568" t="str">
        <f t="shared" si="19"/>
        <v>NA</v>
      </c>
      <c r="AC297" s="575"/>
      <c r="AD297" s="575"/>
      <c r="AE297" s="575"/>
      <c r="AF297" s="576"/>
      <c r="AG297" s="576"/>
      <c r="AH297" s="575"/>
      <c r="AI297" s="575"/>
      <c r="AJ297" s="575"/>
      <c r="AK297" s="576"/>
      <c r="AL297" s="576"/>
      <c r="AM297" s="575"/>
      <c r="AN297" s="575"/>
      <c r="AO297" s="575"/>
      <c r="AP297" s="575"/>
      <c r="AQ297" s="575"/>
    </row>
    <row r="298" spans="1:43" ht="35.25" customHeight="1" thickTop="1" thickBot="1">
      <c r="A298" s="563">
        <v>19.2</v>
      </c>
      <c r="B298" s="564"/>
      <c r="C298" s="564"/>
      <c r="D298" s="564"/>
      <c r="E298" s="564"/>
      <c r="F298" s="587" t="s">
        <v>1359</v>
      </c>
      <c r="G298" s="588"/>
      <c r="H298" s="588"/>
      <c r="I298" s="567" t="str">
        <f t="shared" si="16"/>
        <v>No hay ejecución</v>
      </c>
      <c r="J298" s="568" t="str">
        <f t="shared" si="17"/>
        <v>NA</v>
      </c>
      <c r="K298" s="588"/>
      <c r="L298" s="581"/>
      <c r="M298" s="579"/>
      <c r="N298" s="572"/>
      <c r="O298" s="582"/>
      <c r="P298" s="581"/>
      <c r="Q298" s="579"/>
      <c r="R298" s="572"/>
      <c r="S298" s="582"/>
      <c r="T298" s="583"/>
      <c r="U298" s="579"/>
      <c r="V298" s="572"/>
      <c r="W298" s="582"/>
      <c r="X298" s="575"/>
      <c r="Y298" s="575"/>
      <c r="Z298" s="575"/>
      <c r="AA298" s="567" t="str">
        <f t="shared" si="18"/>
        <v>No hay ejecución</v>
      </c>
      <c r="AB298" s="568" t="str">
        <f t="shared" si="19"/>
        <v>NA</v>
      </c>
      <c r="AC298" s="575"/>
      <c r="AD298" s="575"/>
      <c r="AE298" s="575"/>
      <c r="AF298" s="576"/>
      <c r="AG298" s="576"/>
      <c r="AH298" s="575"/>
      <c r="AI298" s="575"/>
      <c r="AJ298" s="575"/>
      <c r="AK298" s="576"/>
      <c r="AL298" s="576"/>
      <c r="AM298" s="575"/>
      <c r="AN298" s="575"/>
      <c r="AO298" s="575"/>
      <c r="AP298" s="575"/>
      <c r="AQ298" s="575"/>
    </row>
    <row r="299" spans="1:43" ht="35.25" customHeight="1" thickTop="1" thickBot="1">
      <c r="A299" s="563">
        <v>19.2</v>
      </c>
      <c r="B299" s="564"/>
      <c r="C299" s="564"/>
      <c r="D299" s="564"/>
      <c r="E299" s="564"/>
      <c r="F299" s="587" t="s">
        <v>1359</v>
      </c>
      <c r="G299" s="588"/>
      <c r="H299" s="588"/>
      <c r="I299" s="567" t="str">
        <f t="shared" si="16"/>
        <v>No hay ejecución</v>
      </c>
      <c r="J299" s="568" t="str">
        <f t="shared" si="17"/>
        <v>NA</v>
      </c>
      <c r="K299" s="588"/>
      <c r="L299" s="581"/>
      <c r="M299" s="579"/>
      <c r="N299" s="572"/>
      <c r="O299" s="582"/>
      <c r="P299" s="581"/>
      <c r="Q299" s="579"/>
      <c r="R299" s="572"/>
      <c r="S299" s="582"/>
      <c r="T299" s="583"/>
      <c r="U299" s="579"/>
      <c r="V299" s="572"/>
      <c r="W299" s="582"/>
      <c r="X299" s="575"/>
      <c r="Y299" s="575"/>
      <c r="Z299" s="575"/>
      <c r="AA299" s="567" t="str">
        <f t="shared" si="18"/>
        <v>No hay ejecución</v>
      </c>
      <c r="AB299" s="568" t="str">
        <f t="shared" si="19"/>
        <v>NA</v>
      </c>
      <c r="AC299" s="575"/>
      <c r="AD299" s="575"/>
      <c r="AE299" s="575"/>
      <c r="AF299" s="576"/>
      <c r="AG299" s="576"/>
      <c r="AH299" s="575"/>
      <c r="AI299" s="575"/>
      <c r="AJ299" s="575"/>
      <c r="AK299" s="576"/>
      <c r="AL299" s="576"/>
      <c r="AM299" s="575"/>
      <c r="AN299" s="575"/>
      <c r="AO299" s="575"/>
      <c r="AP299" s="575"/>
      <c r="AQ299" s="575"/>
    </row>
    <row r="300" spans="1:43" ht="35.25" customHeight="1" thickTop="1" thickBot="1">
      <c r="A300" s="563">
        <v>19.3</v>
      </c>
      <c r="B300" s="564"/>
      <c r="C300" s="564"/>
      <c r="D300" s="564"/>
      <c r="E300" s="564"/>
      <c r="F300" s="587" t="s">
        <v>1360</v>
      </c>
      <c r="G300" s="588"/>
      <c r="H300" s="588"/>
      <c r="I300" s="567" t="str">
        <f t="shared" si="16"/>
        <v>No hay ejecución</v>
      </c>
      <c r="J300" s="568" t="str">
        <f t="shared" si="17"/>
        <v>NA</v>
      </c>
      <c r="K300" s="588"/>
      <c r="L300" s="581"/>
      <c r="M300" s="579"/>
      <c r="N300" s="572"/>
      <c r="O300" s="582"/>
      <c r="P300" s="581"/>
      <c r="Q300" s="579"/>
      <c r="R300" s="572"/>
      <c r="S300" s="582"/>
      <c r="T300" s="583"/>
      <c r="U300" s="579"/>
      <c r="V300" s="572"/>
      <c r="W300" s="582"/>
      <c r="X300" s="575"/>
      <c r="Y300" s="575"/>
      <c r="Z300" s="575"/>
      <c r="AA300" s="567" t="str">
        <f t="shared" si="18"/>
        <v>No hay ejecución</v>
      </c>
      <c r="AB300" s="568" t="str">
        <f t="shared" si="19"/>
        <v>NA</v>
      </c>
      <c r="AC300" s="575"/>
      <c r="AD300" s="575"/>
      <c r="AE300" s="575"/>
      <c r="AF300" s="576"/>
      <c r="AG300" s="576"/>
      <c r="AH300" s="575"/>
      <c r="AI300" s="575"/>
      <c r="AJ300" s="575"/>
      <c r="AK300" s="576"/>
      <c r="AL300" s="576"/>
      <c r="AM300" s="575"/>
      <c r="AN300" s="575"/>
      <c r="AO300" s="575"/>
      <c r="AP300" s="575"/>
      <c r="AQ300" s="575"/>
    </row>
    <row r="301" spans="1:43" ht="35.25" customHeight="1" thickTop="1" thickBot="1">
      <c r="A301" s="563">
        <v>19.3</v>
      </c>
      <c r="B301" s="564"/>
      <c r="C301" s="564"/>
      <c r="D301" s="564"/>
      <c r="E301" s="564"/>
      <c r="F301" s="587" t="s">
        <v>1360</v>
      </c>
      <c r="G301" s="588"/>
      <c r="H301" s="588"/>
      <c r="I301" s="567" t="str">
        <f t="shared" si="16"/>
        <v>No hay ejecución</v>
      </c>
      <c r="J301" s="568" t="str">
        <f t="shared" si="17"/>
        <v>NA</v>
      </c>
      <c r="K301" s="588"/>
      <c r="L301" s="581"/>
      <c r="M301" s="579"/>
      <c r="N301" s="572"/>
      <c r="O301" s="582"/>
      <c r="P301" s="581"/>
      <c r="Q301" s="579"/>
      <c r="R301" s="572"/>
      <c r="S301" s="582"/>
      <c r="T301" s="583"/>
      <c r="U301" s="579"/>
      <c r="V301" s="572"/>
      <c r="W301" s="582"/>
      <c r="X301" s="575"/>
      <c r="Y301" s="575"/>
      <c r="Z301" s="575"/>
      <c r="AA301" s="567" t="str">
        <f t="shared" si="18"/>
        <v>No hay ejecución</v>
      </c>
      <c r="AB301" s="568" t="str">
        <f t="shared" si="19"/>
        <v>NA</v>
      </c>
      <c r="AC301" s="575"/>
      <c r="AD301" s="575"/>
      <c r="AE301" s="575"/>
      <c r="AF301" s="576"/>
      <c r="AG301" s="576"/>
      <c r="AH301" s="575"/>
      <c r="AI301" s="575"/>
      <c r="AJ301" s="575"/>
      <c r="AK301" s="576"/>
      <c r="AL301" s="576"/>
      <c r="AM301" s="575"/>
      <c r="AN301" s="575"/>
      <c r="AO301" s="575"/>
      <c r="AP301" s="575"/>
      <c r="AQ301" s="575"/>
    </row>
    <row r="302" spans="1:43" ht="35.25" customHeight="1" thickTop="1" thickBot="1">
      <c r="A302" s="563">
        <v>19.3</v>
      </c>
      <c r="B302" s="564"/>
      <c r="C302" s="564"/>
      <c r="D302" s="564"/>
      <c r="E302" s="564"/>
      <c r="F302" s="587" t="s">
        <v>1360</v>
      </c>
      <c r="G302" s="588"/>
      <c r="H302" s="588"/>
      <c r="I302" s="567" t="str">
        <f t="shared" si="16"/>
        <v>No hay ejecución</v>
      </c>
      <c r="J302" s="568" t="str">
        <f t="shared" si="17"/>
        <v>NA</v>
      </c>
      <c r="K302" s="588"/>
      <c r="L302" s="581"/>
      <c r="M302" s="579"/>
      <c r="N302" s="572"/>
      <c r="O302" s="582"/>
      <c r="P302" s="581"/>
      <c r="Q302" s="579"/>
      <c r="R302" s="572"/>
      <c r="S302" s="582"/>
      <c r="T302" s="583"/>
      <c r="U302" s="579"/>
      <c r="V302" s="572"/>
      <c r="W302" s="582"/>
      <c r="X302" s="575"/>
      <c r="Y302" s="575"/>
      <c r="Z302" s="575"/>
      <c r="AA302" s="567" t="str">
        <f t="shared" si="18"/>
        <v>No hay ejecución</v>
      </c>
      <c r="AB302" s="568" t="str">
        <f t="shared" si="19"/>
        <v>NA</v>
      </c>
      <c r="AC302" s="575"/>
      <c r="AD302" s="575"/>
      <c r="AE302" s="575"/>
      <c r="AF302" s="576"/>
      <c r="AG302" s="576"/>
      <c r="AH302" s="575"/>
      <c r="AI302" s="575"/>
      <c r="AJ302" s="575"/>
      <c r="AK302" s="576"/>
      <c r="AL302" s="576"/>
      <c r="AM302" s="575"/>
      <c r="AN302" s="575"/>
      <c r="AO302" s="575"/>
      <c r="AP302" s="575"/>
      <c r="AQ302" s="575"/>
    </row>
    <row r="303" spans="1:43" ht="35.25" customHeight="1" thickTop="1" thickBot="1">
      <c r="A303" s="563">
        <v>20</v>
      </c>
      <c r="B303" s="564"/>
      <c r="C303" s="564"/>
      <c r="D303" s="564"/>
      <c r="E303" s="564"/>
      <c r="F303" s="584" t="s">
        <v>1361</v>
      </c>
      <c r="G303" s="586"/>
      <c r="H303" s="586"/>
      <c r="I303" s="567" t="str">
        <f t="shared" si="16"/>
        <v>No hay ejecución</v>
      </c>
      <c r="J303" s="568" t="str">
        <f t="shared" si="17"/>
        <v>NA</v>
      </c>
      <c r="K303" s="586"/>
      <c r="L303" s="581"/>
      <c r="M303" s="579"/>
      <c r="N303" s="572"/>
      <c r="O303" s="582"/>
      <c r="P303" s="581"/>
      <c r="Q303" s="579"/>
      <c r="R303" s="572"/>
      <c r="S303" s="582"/>
      <c r="T303" s="583"/>
      <c r="U303" s="579"/>
      <c r="V303" s="572"/>
      <c r="W303" s="582"/>
      <c r="X303" s="575"/>
      <c r="Y303" s="575"/>
      <c r="Z303" s="575"/>
      <c r="AA303" s="567" t="str">
        <f t="shared" si="18"/>
        <v>No hay ejecución</v>
      </c>
      <c r="AB303" s="568" t="str">
        <f t="shared" si="19"/>
        <v>NA</v>
      </c>
      <c r="AC303" s="575"/>
      <c r="AD303" s="575"/>
      <c r="AE303" s="575"/>
      <c r="AF303" s="576"/>
      <c r="AG303" s="576"/>
      <c r="AH303" s="575"/>
      <c r="AI303" s="575"/>
      <c r="AJ303" s="575"/>
      <c r="AK303" s="576"/>
      <c r="AL303" s="576"/>
      <c r="AM303" s="575"/>
      <c r="AN303" s="575"/>
      <c r="AO303" s="575"/>
      <c r="AP303" s="575"/>
      <c r="AQ303" s="575"/>
    </row>
    <row r="304" spans="1:43" ht="35.25" customHeight="1" thickTop="1" thickBot="1">
      <c r="A304" s="563">
        <v>20.100000000000001</v>
      </c>
      <c r="B304" s="564"/>
      <c r="C304" s="564"/>
      <c r="D304" s="564"/>
      <c r="E304" s="564"/>
      <c r="F304" s="577" t="s">
        <v>1362</v>
      </c>
      <c r="G304" s="578"/>
      <c r="H304" s="578"/>
      <c r="I304" s="567" t="str">
        <f t="shared" si="16"/>
        <v>No hay ejecución</v>
      </c>
      <c r="J304" s="568" t="str">
        <f t="shared" si="17"/>
        <v>NA</v>
      </c>
      <c r="K304" s="578"/>
      <c r="L304" s="581"/>
      <c r="M304" s="579"/>
      <c r="N304" s="572"/>
      <c r="O304" s="582"/>
      <c r="P304" s="581"/>
      <c r="Q304" s="579"/>
      <c r="R304" s="572"/>
      <c r="S304" s="582"/>
      <c r="T304" s="583"/>
      <c r="U304" s="579"/>
      <c r="V304" s="572"/>
      <c r="W304" s="582"/>
      <c r="X304" s="575"/>
      <c r="Y304" s="575"/>
      <c r="Z304" s="575"/>
      <c r="AA304" s="567" t="str">
        <f t="shared" si="18"/>
        <v>No hay ejecución</v>
      </c>
      <c r="AB304" s="568" t="str">
        <f t="shared" si="19"/>
        <v>NA</v>
      </c>
      <c r="AC304" s="575"/>
      <c r="AD304" s="575"/>
      <c r="AE304" s="575"/>
      <c r="AF304" s="576"/>
      <c r="AG304" s="576"/>
      <c r="AH304" s="575"/>
      <c r="AI304" s="575"/>
      <c r="AJ304" s="575"/>
      <c r="AK304" s="576"/>
      <c r="AL304" s="576"/>
      <c r="AM304" s="575"/>
      <c r="AN304" s="575"/>
      <c r="AO304" s="575"/>
      <c r="AP304" s="575"/>
      <c r="AQ304" s="575"/>
    </row>
    <row r="305" spans="1:43" ht="35.25" customHeight="1" thickTop="1" thickBot="1">
      <c r="A305" s="563">
        <v>20.100000000000001</v>
      </c>
      <c r="B305" s="564"/>
      <c r="C305" s="564"/>
      <c r="D305" s="564"/>
      <c r="E305" s="564"/>
      <c r="F305" s="577" t="s">
        <v>1362</v>
      </c>
      <c r="G305" s="578"/>
      <c r="H305" s="578"/>
      <c r="I305" s="567" t="str">
        <f t="shared" si="16"/>
        <v>No hay ejecución</v>
      </c>
      <c r="J305" s="568" t="str">
        <f t="shared" si="17"/>
        <v>NA</v>
      </c>
      <c r="K305" s="578"/>
      <c r="L305" s="581"/>
      <c r="M305" s="579"/>
      <c r="N305" s="572"/>
      <c r="O305" s="582"/>
      <c r="P305" s="581"/>
      <c r="Q305" s="579"/>
      <c r="R305" s="572"/>
      <c r="S305" s="582"/>
      <c r="T305" s="583"/>
      <c r="U305" s="579"/>
      <c r="V305" s="572"/>
      <c r="W305" s="582"/>
      <c r="X305" s="575"/>
      <c r="Y305" s="575"/>
      <c r="Z305" s="575"/>
      <c r="AA305" s="567" t="str">
        <f t="shared" si="18"/>
        <v>No hay ejecución</v>
      </c>
      <c r="AB305" s="568" t="str">
        <f t="shared" si="19"/>
        <v>NA</v>
      </c>
      <c r="AC305" s="575"/>
      <c r="AD305" s="575"/>
      <c r="AE305" s="575"/>
      <c r="AF305" s="576"/>
      <c r="AG305" s="576"/>
      <c r="AH305" s="575"/>
      <c r="AI305" s="575"/>
      <c r="AJ305" s="575"/>
      <c r="AK305" s="576"/>
      <c r="AL305" s="576"/>
      <c r="AM305" s="575"/>
      <c r="AN305" s="575"/>
      <c r="AO305" s="575"/>
      <c r="AP305" s="575"/>
      <c r="AQ305" s="575"/>
    </row>
    <row r="306" spans="1:43" ht="35.25" customHeight="1" thickTop="1" thickBot="1">
      <c r="A306" s="563">
        <v>20.100000000000001</v>
      </c>
      <c r="B306" s="564"/>
      <c r="C306" s="564"/>
      <c r="D306" s="564"/>
      <c r="E306" s="564"/>
      <c r="F306" s="577" t="s">
        <v>1362</v>
      </c>
      <c r="G306" s="578"/>
      <c r="H306" s="578"/>
      <c r="I306" s="567" t="str">
        <f t="shared" si="16"/>
        <v>No hay ejecución</v>
      </c>
      <c r="J306" s="568" t="str">
        <f t="shared" si="17"/>
        <v>NA</v>
      </c>
      <c r="K306" s="578"/>
      <c r="L306" s="581"/>
      <c r="M306" s="579"/>
      <c r="N306" s="572"/>
      <c r="O306" s="582"/>
      <c r="P306" s="581"/>
      <c r="Q306" s="579"/>
      <c r="R306" s="572"/>
      <c r="S306" s="582"/>
      <c r="T306" s="583"/>
      <c r="U306" s="579"/>
      <c r="V306" s="572"/>
      <c r="W306" s="582"/>
      <c r="X306" s="575"/>
      <c r="Y306" s="575"/>
      <c r="Z306" s="575"/>
      <c r="AA306" s="567" t="str">
        <f t="shared" si="18"/>
        <v>No hay ejecución</v>
      </c>
      <c r="AB306" s="568" t="str">
        <f t="shared" si="19"/>
        <v>NA</v>
      </c>
      <c r="AC306" s="575"/>
      <c r="AD306" s="575"/>
      <c r="AE306" s="575"/>
      <c r="AF306" s="576"/>
      <c r="AG306" s="576"/>
      <c r="AH306" s="575"/>
      <c r="AI306" s="575"/>
      <c r="AJ306" s="575"/>
      <c r="AK306" s="576"/>
      <c r="AL306" s="576"/>
      <c r="AM306" s="575"/>
      <c r="AN306" s="575"/>
      <c r="AO306" s="575"/>
      <c r="AP306" s="575"/>
      <c r="AQ306" s="575"/>
    </row>
    <row r="307" spans="1:43" ht="35.25" customHeight="1" thickTop="1" thickBot="1">
      <c r="A307" s="563">
        <v>20.2</v>
      </c>
      <c r="B307" s="564"/>
      <c r="C307" s="564"/>
      <c r="D307" s="564"/>
      <c r="E307" s="564"/>
      <c r="F307" s="577" t="s">
        <v>1363</v>
      </c>
      <c r="G307" s="578"/>
      <c r="H307" s="578"/>
      <c r="I307" s="567" t="str">
        <f t="shared" si="16"/>
        <v>No hay ejecución</v>
      </c>
      <c r="J307" s="568" t="str">
        <f t="shared" si="17"/>
        <v>NA</v>
      </c>
      <c r="K307" s="578"/>
      <c r="L307" s="581"/>
      <c r="M307" s="579"/>
      <c r="N307" s="572"/>
      <c r="O307" s="582"/>
      <c r="P307" s="581"/>
      <c r="Q307" s="579"/>
      <c r="R307" s="572"/>
      <c r="S307" s="582"/>
      <c r="T307" s="583"/>
      <c r="U307" s="579"/>
      <c r="V307" s="572"/>
      <c r="W307" s="582"/>
      <c r="X307" s="575"/>
      <c r="Y307" s="575"/>
      <c r="Z307" s="575"/>
      <c r="AA307" s="567" t="str">
        <f t="shared" si="18"/>
        <v>No hay ejecución</v>
      </c>
      <c r="AB307" s="568" t="str">
        <f t="shared" si="19"/>
        <v>NA</v>
      </c>
      <c r="AC307" s="575"/>
      <c r="AD307" s="575"/>
      <c r="AE307" s="575"/>
      <c r="AF307" s="576"/>
      <c r="AG307" s="576"/>
      <c r="AH307" s="575"/>
      <c r="AI307" s="575"/>
      <c r="AJ307" s="575"/>
      <c r="AK307" s="576"/>
      <c r="AL307" s="576"/>
      <c r="AM307" s="575"/>
      <c r="AN307" s="575"/>
      <c r="AO307" s="575"/>
      <c r="AP307" s="575"/>
      <c r="AQ307" s="575"/>
    </row>
    <row r="308" spans="1:43" ht="35.25" customHeight="1" thickTop="1" thickBot="1">
      <c r="A308" s="563">
        <v>20.3</v>
      </c>
      <c r="B308" s="564"/>
      <c r="C308" s="564"/>
      <c r="D308" s="564"/>
      <c r="E308" s="564"/>
      <c r="F308" s="577" t="s">
        <v>1364</v>
      </c>
      <c r="G308" s="578"/>
      <c r="H308" s="578"/>
      <c r="I308" s="567" t="str">
        <f t="shared" si="16"/>
        <v>No hay ejecución</v>
      </c>
      <c r="J308" s="568" t="str">
        <f t="shared" si="17"/>
        <v>NA</v>
      </c>
      <c r="K308" s="578"/>
      <c r="L308" s="581"/>
      <c r="M308" s="579"/>
      <c r="N308" s="572"/>
      <c r="O308" s="582"/>
      <c r="P308" s="581"/>
      <c r="Q308" s="579"/>
      <c r="R308" s="572"/>
      <c r="S308" s="582"/>
      <c r="T308" s="583"/>
      <c r="U308" s="579"/>
      <c r="V308" s="572"/>
      <c r="W308" s="582"/>
      <c r="X308" s="575"/>
      <c r="Y308" s="575"/>
      <c r="Z308" s="575"/>
      <c r="AA308" s="567" t="str">
        <f t="shared" si="18"/>
        <v>No hay ejecución</v>
      </c>
      <c r="AB308" s="568" t="str">
        <f t="shared" si="19"/>
        <v>NA</v>
      </c>
      <c r="AC308" s="575"/>
      <c r="AD308" s="575"/>
      <c r="AE308" s="575"/>
      <c r="AF308" s="576"/>
      <c r="AG308" s="576"/>
      <c r="AH308" s="575"/>
      <c r="AI308" s="575"/>
      <c r="AJ308" s="575"/>
      <c r="AK308" s="576"/>
      <c r="AL308" s="576"/>
      <c r="AM308" s="575"/>
      <c r="AN308" s="575"/>
      <c r="AO308" s="575"/>
      <c r="AP308" s="575"/>
      <c r="AQ308" s="575"/>
    </row>
    <row r="309" spans="1:43" ht="35.25" customHeight="1" thickTop="1" thickBot="1">
      <c r="A309" s="563">
        <v>20.3</v>
      </c>
      <c r="B309" s="564"/>
      <c r="C309" s="564"/>
      <c r="D309" s="564"/>
      <c r="E309" s="564"/>
      <c r="F309" s="577" t="s">
        <v>1364</v>
      </c>
      <c r="G309" s="578"/>
      <c r="H309" s="578"/>
      <c r="I309" s="567" t="str">
        <f t="shared" si="16"/>
        <v>No hay ejecución</v>
      </c>
      <c r="J309" s="568" t="str">
        <f t="shared" si="17"/>
        <v>NA</v>
      </c>
      <c r="K309" s="578"/>
      <c r="L309" s="581"/>
      <c r="M309" s="579"/>
      <c r="N309" s="572"/>
      <c r="O309" s="582"/>
      <c r="P309" s="581"/>
      <c r="Q309" s="579"/>
      <c r="R309" s="572"/>
      <c r="S309" s="582"/>
      <c r="T309" s="583"/>
      <c r="U309" s="579"/>
      <c r="V309" s="572"/>
      <c r="W309" s="582"/>
      <c r="X309" s="575"/>
      <c r="Y309" s="575"/>
      <c r="Z309" s="575"/>
      <c r="AA309" s="567" t="str">
        <f t="shared" si="18"/>
        <v>No hay ejecución</v>
      </c>
      <c r="AB309" s="568" t="str">
        <f t="shared" si="19"/>
        <v>NA</v>
      </c>
      <c r="AC309" s="575"/>
      <c r="AD309" s="575"/>
      <c r="AE309" s="575"/>
      <c r="AF309" s="576"/>
      <c r="AG309" s="576"/>
      <c r="AH309" s="575"/>
      <c r="AI309" s="575"/>
      <c r="AJ309" s="575"/>
      <c r="AK309" s="576"/>
      <c r="AL309" s="576"/>
      <c r="AM309" s="575"/>
      <c r="AN309" s="575"/>
      <c r="AO309" s="575"/>
      <c r="AP309" s="575"/>
      <c r="AQ309" s="575"/>
    </row>
    <row r="310" spans="1:43" ht="35.25" customHeight="1" thickTop="1" thickBot="1">
      <c r="A310" s="563">
        <v>20.3</v>
      </c>
      <c r="B310" s="564"/>
      <c r="C310" s="564"/>
      <c r="D310" s="564"/>
      <c r="E310" s="564"/>
      <c r="F310" s="577" t="s">
        <v>1364</v>
      </c>
      <c r="G310" s="578"/>
      <c r="H310" s="578"/>
      <c r="I310" s="567" t="str">
        <f t="shared" si="16"/>
        <v>No hay ejecución</v>
      </c>
      <c r="J310" s="568" t="str">
        <f t="shared" si="17"/>
        <v>NA</v>
      </c>
      <c r="K310" s="578"/>
      <c r="L310" s="581"/>
      <c r="M310" s="579"/>
      <c r="N310" s="572"/>
      <c r="O310" s="582"/>
      <c r="P310" s="581"/>
      <c r="Q310" s="579"/>
      <c r="R310" s="572"/>
      <c r="S310" s="582"/>
      <c r="T310" s="583"/>
      <c r="U310" s="579"/>
      <c r="V310" s="572"/>
      <c r="W310" s="582"/>
      <c r="X310" s="575"/>
      <c r="Y310" s="575"/>
      <c r="Z310" s="575"/>
      <c r="AA310" s="567" t="str">
        <f t="shared" si="18"/>
        <v>No hay ejecución</v>
      </c>
      <c r="AB310" s="568" t="str">
        <f t="shared" si="19"/>
        <v>NA</v>
      </c>
      <c r="AC310" s="575"/>
      <c r="AD310" s="575"/>
      <c r="AE310" s="575"/>
      <c r="AF310" s="576"/>
      <c r="AG310" s="576"/>
      <c r="AH310" s="575"/>
      <c r="AI310" s="575"/>
      <c r="AJ310" s="575"/>
      <c r="AK310" s="576"/>
      <c r="AL310" s="576"/>
      <c r="AM310" s="575"/>
      <c r="AN310" s="575"/>
      <c r="AO310" s="575"/>
      <c r="AP310" s="575"/>
      <c r="AQ310" s="575"/>
    </row>
    <row r="311" spans="1:43" ht="35.25" customHeight="1" thickTop="1" thickBot="1">
      <c r="A311" s="563">
        <v>20.3</v>
      </c>
      <c r="B311" s="564"/>
      <c r="C311" s="564"/>
      <c r="D311" s="564"/>
      <c r="E311" s="564"/>
      <c r="F311" s="577" t="s">
        <v>1364</v>
      </c>
      <c r="G311" s="578"/>
      <c r="H311" s="578"/>
      <c r="I311" s="567" t="str">
        <f t="shared" si="16"/>
        <v>No hay ejecución</v>
      </c>
      <c r="J311" s="568" t="str">
        <f t="shared" si="17"/>
        <v>NA</v>
      </c>
      <c r="K311" s="578"/>
      <c r="L311" s="581"/>
      <c r="M311" s="579"/>
      <c r="N311" s="572"/>
      <c r="O311" s="582"/>
      <c r="P311" s="581"/>
      <c r="Q311" s="579"/>
      <c r="R311" s="572"/>
      <c r="S311" s="582"/>
      <c r="T311" s="583"/>
      <c r="U311" s="579"/>
      <c r="V311" s="572"/>
      <c r="W311" s="582"/>
      <c r="X311" s="575"/>
      <c r="Y311" s="575"/>
      <c r="Z311" s="575"/>
      <c r="AA311" s="567" t="str">
        <f t="shared" si="18"/>
        <v>No hay ejecución</v>
      </c>
      <c r="AB311" s="568" t="str">
        <f t="shared" si="19"/>
        <v>NA</v>
      </c>
      <c r="AC311" s="575"/>
      <c r="AD311" s="575"/>
      <c r="AE311" s="575"/>
      <c r="AF311" s="576"/>
      <c r="AG311" s="576"/>
      <c r="AH311" s="575"/>
      <c r="AI311" s="575"/>
      <c r="AJ311" s="575"/>
      <c r="AK311" s="576"/>
      <c r="AL311" s="576"/>
      <c r="AM311" s="575"/>
      <c r="AN311" s="575"/>
      <c r="AO311" s="575"/>
      <c r="AP311" s="575"/>
      <c r="AQ311" s="575"/>
    </row>
    <row r="312" spans="1:43" ht="35.25" customHeight="1" thickTop="1" thickBot="1">
      <c r="A312" s="563">
        <v>20.3</v>
      </c>
      <c r="B312" s="564"/>
      <c r="C312" s="564"/>
      <c r="D312" s="564"/>
      <c r="E312" s="564"/>
      <c r="F312" s="577" t="s">
        <v>1364</v>
      </c>
      <c r="G312" s="578"/>
      <c r="H312" s="578"/>
      <c r="I312" s="567" t="str">
        <f t="shared" si="16"/>
        <v>No hay ejecución</v>
      </c>
      <c r="J312" s="568" t="str">
        <f t="shared" si="17"/>
        <v>NA</v>
      </c>
      <c r="K312" s="578"/>
      <c r="L312" s="581"/>
      <c r="M312" s="579"/>
      <c r="N312" s="572"/>
      <c r="O312" s="582"/>
      <c r="P312" s="581"/>
      <c r="Q312" s="579"/>
      <c r="R312" s="572"/>
      <c r="S312" s="582"/>
      <c r="T312" s="583"/>
      <c r="U312" s="579"/>
      <c r="V312" s="572"/>
      <c r="W312" s="582"/>
      <c r="X312" s="575"/>
      <c r="Y312" s="575"/>
      <c r="Z312" s="575"/>
      <c r="AA312" s="567" t="str">
        <f t="shared" si="18"/>
        <v>No hay ejecución</v>
      </c>
      <c r="AB312" s="568" t="str">
        <f t="shared" si="19"/>
        <v>NA</v>
      </c>
      <c r="AC312" s="575"/>
      <c r="AD312" s="575"/>
      <c r="AE312" s="575"/>
      <c r="AF312" s="576"/>
      <c r="AG312" s="576"/>
      <c r="AH312" s="575"/>
      <c r="AI312" s="575"/>
      <c r="AJ312" s="575"/>
      <c r="AK312" s="576"/>
      <c r="AL312" s="576"/>
      <c r="AM312" s="575"/>
      <c r="AN312" s="575"/>
      <c r="AO312" s="575"/>
      <c r="AP312" s="575"/>
      <c r="AQ312" s="575"/>
    </row>
    <row r="313" spans="1:43" ht="35.25" customHeight="1" thickTop="1" thickBot="1">
      <c r="A313" s="563">
        <v>20.3</v>
      </c>
      <c r="B313" s="564"/>
      <c r="C313" s="564"/>
      <c r="D313" s="564"/>
      <c r="E313" s="564"/>
      <c r="F313" s="577" t="s">
        <v>1364</v>
      </c>
      <c r="G313" s="578"/>
      <c r="H313" s="578"/>
      <c r="I313" s="567" t="str">
        <f t="shared" si="16"/>
        <v>No hay ejecución</v>
      </c>
      <c r="J313" s="568" t="str">
        <f t="shared" si="17"/>
        <v>NA</v>
      </c>
      <c r="K313" s="578"/>
      <c r="L313" s="581"/>
      <c r="M313" s="579"/>
      <c r="N313" s="572"/>
      <c r="O313" s="582"/>
      <c r="P313" s="581"/>
      <c r="Q313" s="579"/>
      <c r="R313" s="572"/>
      <c r="S313" s="582"/>
      <c r="T313" s="583"/>
      <c r="U313" s="579"/>
      <c r="V313" s="572"/>
      <c r="W313" s="582"/>
      <c r="X313" s="575"/>
      <c r="Y313" s="575"/>
      <c r="Z313" s="575"/>
      <c r="AA313" s="567" t="str">
        <f t="shared" si="18"/>
        <v>No hay ejecución</v>
      </c>
      <c r="AB313" s="568" t="str">
        <f t="shared" si="19"/>
        <v>NA</v>
      </c>
      <c r="AC313" s="575"/>
      <c r="AD313" s="575"/>
      <c r="AE313" s="575"/>
      <c r="AF313" s="576"/>
      <c r="AG313" s="576"/>
      <c r="AH313" s="575"/>
      <c r="AI313" s="575"/>
      <c r="AJ313" s="575"/>
      <c r="AK313" s="576"/>
      <c r="AL313" s="576"/>
      <c r="AM313" s="575"/>
      <c r="AN313" s="575"/>
      <c r="AO313" s="575"/>
      <c r="AP313" s="575"/>
      <c r="AQ313" s="575"/>
    </row>
    <row r="314" spans="1:43" ht="35.25" customHeight="1" thickTop="1" thickBot="1">
      <c r="A314" s="563">
        <v>20.399999999999999</v>
      </c>
      <c r="B314" s="564"/>
      <c r="C314" s="564"/>
      <c r="D314" s="564"/>
      <c r="E314" s="564"/>
      <c r="F314" s="577" t="s">
        <v>1365</v>
      </c>
      <c r="G314" s="578"/>
      <c r="H314" s="578"/>
      <c r="I314" s="567" t="str">
        <f t="shared" si="16"/>
        <v>No hay ejecución</v>
      </c>
      <c r="J314" s="568" t="str">
        <f t="shared" si="17"/>
        <v>NA</v>
      </c>
      <c r="K314" s="578"/>
      <c r="L314" s="581"/>
      <c r="M314" s="579"/>
      <c r="N314" s="572"/>
      <c r="O314" s="582"/>
      <c r="P314" s="581"/>
      <c r="Q314" s="579"/>
      <c r="R314" s="572"/>
      <c r="S314" s="582"/>
      <c r="T314" s="583"/>
      <c r="U314" s="579"/>
      <c r="V314" s="572"/>
      <c r="W314" s="582"/>
      <c r="X314" s="575"/>
      <c r="Y314" s="575"/>
      <c r="Z314" s="575"/>
      <c r="AA314" s="567" t="str">
        <f t="shared" si="18"/>
        <v>No hay ejecución</v>
      </c>
      <c r="AB314" s="568" t="str">
        <f t="shared" si="19"/>
        <v>NA</v>
      </c>
      <c r="AC314" s="575"/>
      <c r="AD314" s="575"/>
      <c r="AE314" s="575"/>
      <c r="AF314" s="576"/>
      <c r="AG314" s="576"/>
      <c r="AH314" s="575"/>
      <c r="AI314" s="575"/>
      <c r="AJ314" s="575"/>
      <c r="AK314" s="576"/>
      <c r="AL314" s="576"/>
      <c r="AM314" s="575"/>
      <c r="AN314" s="575"/>
      <c r="AO314" s="575"/>
      <c r="AP314" s="575"/>
      <c r="AQ314" s="575"/>
    </row>
    <row r="315" spans="1:43" ht="35.25" customHeight="1" thickTop="1" thickBot="1">
      <c r="A315" s="563">
        <v>20.399999999999999</v>
      </c>
      <c r="B315" s="564"/>
      <c r="C315" s="564"/>
      <c r="D315" s="564"/>
      <c r="E315" s="564"/>
      <c r="F315" s="577" t="s">
        <v>1365</v>
      </c>
      <c r="G315" s="578"/>
      <c r="H315" s="578"/>
      <c r="I315" s="567" t="str">
        <f t="shared" si="16"/>
        <v>No hay ejecución</v>
      </c>
      <c r="J315" s="568" t="str">
        <f t="shared" si="17"/>
        <v>NA</v>
      </c>
      <c r="K315" s="578"/>
      <c r="L315" s="581"/>
      <c r="M315" s="579"/>
      <c r="N315" s="572"/>
      <c r="O315" s="582"/>
      <c r="P315" s="581"/>
      <c r="Q315" s="579"/>
      <c r="R315" s="572"/>
      <c r="S315" s="582"/>
      <c r="T315" s="583"/>
      <c r="U315" s="579"/>
      <c r="V315" s="572"/>
      <c r="W315" s="582"/>
      <c r="X315" s="575"/>
      <c r="Y315" s="575"/>
      <c r="Z315" s="575"/>
      <c r="AA315" s="567" t="str">
        <f t="shared" si="18"/>
        <v>No hay ejecución</v>
      </c>
      <c r="AB315" s="568" t="str">
        <f t="shared" si="19"/>
        <v>NA</v>
      </c>
      <c r="AC315" s="575"/>
      <c r="AD315" s="575"/>
      <c r="AE315" s="575"/>
      <c r="AF315" s="576"/>
      <c r="AG315" s="576"/>
      <c r="AH315" s="575"/>
      <c r="AI315" s="575"/>
      <c r="AJ315" s="575"/>
      <c r="AK315" s="576"/>
      <c r="AL315" s="576"/>
      <c r="AM315" s="575"/>
      <c r="AN315" s="575"/>
      <c r="AO315" s="575"/>
      <c r="AP315" s="575"/>
      <c r="AQ315" s="575"/>
    </row>
    <row r="316" spans="1:43" ht="35.25" customHeight="1" thickTop="1" thickBot="1">
      <c r="A316" s="563">
        <v>20.5</v>
      </c>
      <c r="B316" s="564"/>
      <c r="C316" s="564"/>
      <c r="D316" s="564"/>
      <c r="E316" s="564"/>
      <c r="F316" s="577" t="s">
        <v>1366</v>
      </c>
      <c r="G316" s="578"/>
      <c r="H316" s="578"/>
      <c r="I316" s="567" t="str">
        <f t="shared" si="16"/>
        <v>No hay ejecución</v>
      </c>
      <c r="J316" s="568" t="str">
        <f t="shared" si="17"/>
        <v>NA</v>
      </c>
      <c r="K316" s="578"/>
      <c r="L316" s="581"/>
      <c r="M316" s="579"/>
      <c r="N316" s="572"/>
      <c r="O316" s="582"/>
      <c r="P316" s="581"/>
      <c r="Q316" s="579"/>
      <c r="R316" s="572"/>
      <c r="S316" s="582"/>
      <c r="T316" s="583"/>
      <c r="U316" s="579"/>
      <c r="V316" s="572"/>
      <c r="W316" s="582"/>
      <c r="X316" s="575"/>
      <c r="Y316" s="575"/>
      <c r="Z316" s="575"/>
      <c r="AA316" s="567" t="str">
        <f t="shared" si="18"/>
        <v>No hay ejecución</v>
      </c>
      <c r="AB316" s="568" t="str">
        <f t="shared" si="19"/>
        <v>NA</v>
      </c>
      <c r="AC316" s="575"/>
      <c r="AD316" s="575"/>
      <c r="AE316" s="575"/>
      <c r="AF316" s="576"/>
      <c r="AG316" s="576"/>
      <c r="AH316" s="575"/>
      <c r="AI316" s="575"/>
      <c r="AJ316" s="575"/>
      <c r="AK316" s="576"/>
      <c r="AL316" s="576"/>
      <c r="AM316" s="575"/>
      <c r="AN316" s="575"/>
      <c r="AO316" s="575"/>
      <c r="AP316" s="575"/>
      <c r="AQ316" s="575"/>
    </row>
    <row r="317" spans="1:43" ht="35.25" customHeight="1" thickTop="1" thickBot="1">
      <c r="A317" s="563">
        <v>20.6</v>
      </c>
      <c r="B317" s="564"/>
      <c r="C317" s="564"/>
      <c r="D317" s="564"/>
      <c r="E317" s="564"/>
      <c r="F317" s="577" t="s">
        <v>1367</v>
      </c>
      <c r="G317" s="578"/>
      <c r="H317" s="578"/>
      <c r="I317" s="567" t="str">
        <f t="shared" si="16"/>
        <v>No hay ejecución</v>
      </c>
      <c r="J317" s="568" t="str">
        <f t="shared" si="17"/>
        <v>NA</v>
      </c>
      <c r="K317" s="578"/>
      <c r="L317" s="581"/>
      <c r="M317" s="579"/>
      <c r="N317" s="572"/>
      <c r="O317" s="582"/>
      <c r="P317" s="581"/>
      <c r="Q317" s="579"/>
      <c r="R317" s="572"/>
      <c r="S317" s="582"/>
      <c r="T317" s="583"/>
      <c r="U317" s="579"/>
      <c r="V317" s="572"/>
      <c r="W317" s="582"/>
      <c r="X317" s="575"/>
      <c r="Y317" s="575"/>
      <c r="Z317" s="575"/>
      <c r="AA317" s="567" t="str">
        <f t="shared" si="18"/>
        <v>No hay ejecución</v>
      </c>
      <c r="AB317" s="568" t="str">
        <f t="shared" si="19"/>
        <v>NA</v>
      </c>
      <c r="AC317" s="575"/>
      <c r="AD317" s="575"/>
      <c r="AE317" s="575"/>
      <c r="AF317" s="576"/>
      <c r="AG317" s="576"/>
      <c r="AH317" s="575"/>
      <c r="AI317" s="575"/>
      <c r="AJ317" s="575"/>
      <c r="AK317" s="576"/>
      <c r="AL317" s="576"/>
      <c r="AM317" s="575"/>
      <c r="AN317" s="575"/>
      <c r="AO317" s="575"/>
      <c r="AP317" s="575"/>
      <c r="AQ317" s="575"/>
    </row>
    <row r="318" spans="1:43" ht="35.25" customHeight="1" thickTop="1" thickBot="1">
      <c r="A318" s="563">
        <v>20.6</v>
      </c>
      <c r="B318" s="564"/>
      <c r="C318" s="564"/>
      <c r="D318" s="564"/>
      <c r="E318" s="564"/>
      <c r="F318" s="577" t="s">
        <v>1367</v>
      </c>
      <c r="G318" s="578"/>
      <c r="H318" s="578"/>
      <c r="I318" s="567" t="str">
        <f t="shared" si="16"/>
        <v>No hay ejecución</v>
      </c>
      <c r="J318" s="568" t="str">
        <f t="shared" si="17"/>
        <v>NA</v>
      </c>
      <c r="K318" s="578"/>
      <c r="L318" s="581"/>
      <c r="M318" s="579"/>
      <c r="N318" s="572"/>
      <c r="O318" s="582"/>
      <c r="P318" s="581"/>
      <c r="Q318" s="579"/>
      <c r="R318" s="572"/>
      <c r="S318" s="582"/>
      <c r="T318" s="583"/>
      <c r="U318" s="579"/>
      <c r="V318" s="572"/>
      <c r="W318" s="582"/>
      <c r="X318" s="575"/>
      <c r="Y318" s="575"/>
      <c r="Z318" s="575"/>
      <c r="AA318" s="567" t="str">
        <f t="shared" si="18"/>
        <v>No hay ejecución</v>
      </c>
      <c r="AB318" s="568" t="str">
        <f t="shared" si="19"/>
        <v>NA</v>
      </c>
      <c r="AC318" s="575"/>
      <c r="AD318" s="575"/>
      <c r="AE318" s="575"/>
      <c r="AF318" s="576"/>
      <c r="AG318" s="576"/>
      <c r="AH318" s="575"/>
      <c r="AI318" s="575"/>
      <c r="AJ318" s="575"/>
      <c r="AK318" s="576"/>
      <c r="AL318" s="576"/>
      <c r="AM318" s="575"/>
      <c r="AN318" s="575"/>
      <c r="AO318" s="575"/>
      <c r="AP318" s="575"/>
      <c r="AQ318" s="575"/>
    </row>
    <row r="319" spans="1:43" ht="35.25" customHeight="1" thickTop="1" thickBot="1">
      <c r="A319" s="563">
        <v>20.7</v>
      </c>
      <c r="B319" s="564"/>
      <c r="C319" s="564"/>
      <c r="D319" s="564"/>
      <c r="E319" s="564"/>
      <c r="F319" s="577" t="s">
        <v>1368</v>
      </c>
      <c r="G319" s="578"/>
      <c r="H319" s="578"/>
      <c r="I319" s="567" t="str">
        <f t="shared" si="16"/>
        <v>No hay ejecución</v>
      </c>
      <c r="J319" s="568" t="str">
        <f t="shared" si="17"/>
        <v>NA</v>
      </c>
      <c r="K319" s="578"/>
      <c r="L319" s="581"/>
      <c r="M319" s="579"/>
      <c r="N319" s="572"/>
      <c r="O319" s="582"/>
      <c r="P319" s="581"/>
      <c r="Q319" s="579"/>
      <c r="R319" s="572"/>
      <c r="S319" s="582"/>
      <c r="T319" s="583"/>
      <c r="U319" s="579"/>
      <c r="V319" s="572"/>
      <c r="W319" s="582"/>
      <c r="X319" s="575"/>
      <c r="Y319" s="575"/>
      <c r="Z319" s="575"/>
      <c r="AA319" s="567" t="str">
        <f t="shared" si="18"/>
        <v>No hay ejecución</v>
      </c>
      <c r="AB319" s="568" t="str">
        <f t="shared" si="19"/>
        <v>NA</v>
      </c>
      <c r="AC319" s="575"/>
      <c r="AD319" s="575"/>
      <c r="AE319" s="575"/>
      <c r="AF319" s="576"/>
      <c r="AG319" s="576"/>
      <c r="AH319" s="575"/>
      <c r="AI319" s="575"/>
      <c r="AJ319" s="575"/>
      <c r="AK319" s="576"/>
      <c r="AL319" s="576"/>
      <c r="AM319" s="575"/>
      <c r="AN319" s="575"/>
      <c r="AO319" s="575"/>
      <c r="AP319" s="575"/>
      <c r="AQ319" s="575"/>
    </row>
    <row r="320" spans="1:43" ht="35.25" customHeight="1" thickTop="1" thickBot="1">
      <c r="A320" s="563">
        <v>20.7</v>
      </c>
      <c r="B320" s="564"/>
      <c r="C320" s="564"/>
      <c r="D320" s="564"/>
      <c r="E320" s="564"/>
      <c r="F320" s="577" t="s">
        <v>1368</v>
      </c>
      <c r="G320" s="578"/>
      <c r="H320" s="578"/>
      <c r="I320" s="567" t="str">
        <f t="shared" si="16"/>
        <v>No hay ejecución</v>
      </c>
      <c r="J320" s="568" t="str">
        <f t="shared" si="17"/>
        <v>NA</v>
      </c>
      <c r="K320" s="578"/>
      <c r="L320" s="581"/>
      <c r="M320" s="579"/>
      <c r="N320" s="572"/>
      <c r="O320" s="582"/>
      <c r="P320" s="581"/>
      <c r="Q320" s="579"/>
      <c r="R320" s="572"/>
      <c r="S320" s="582"/>
      <c r="T320" s="583"/>
      <c r="U320" s="579"/>
      <c r="V320" s="572"/>
      <c r="W320" s="582"/>
      <c r="X320" s="575"/>
      <c r="Y320" s="575"/>
      <c r="Z320" s="575"/>
      <c r="AA320" s="567" t="str">
        <f t="shared" si="18"/>
        <v>No hay ejecución</v>
      </c>
      <c r="AB320" s="568" t="str">
        <f t="shared" si="19"/>
        <v>NA</v>
      </c>
      <c r="AC320" s="575"/>
      <c r="AD320" s="575"/>
      <c r="AE320" s="575"/>
      <c r="AF320" s="576"/>
      <c r="AG320" s="576"/>
      <c r="AH320" s="575"/>
      <c r="AI320" s="575"/>
      <c r="AJ320" s="575"/>
      <c r="AK320" s="576"/>
      <c r="AL320" s="576"/>
      <c r="AM320" s="575"/>
      <c r="AN320" s="575"/>
      <c r="AO320" s="575"/>
      <c r="AP320" s="575"/>
      <c r="AQ320" s="575"/>
    </row>
    <row r="321" spans="1:43" ht="35.25" customHeight="1" thickTop="1" thickBot="1">
      <c r="A321" s="563">
        <v>20.7</v>
      </c>
      <c r="B321" s="564"/>
      <c r="C321" s="564"/>
      <c r="D321" s="564"/>
      <c r="E321" s="564"/>
      <c r="F321" s="577" t="s">
        <v>1368</v>
      </c>
      <c r="G321" s="578"/>
      <c r="H321" s="578"/>
      <c r="I321" s="567" t="str">
        <f t="shared" si="16"/>
        <v>No hay ejecución</v>
      </c>
      <c r="J321" s="568" t="str">
        <f t="shared" si="17"/>
        <v>NA</v>
      </c>
      <c r="K321" s="578"/>
      <c r="L321" s="581"/>
      <c r="M321" s="579"/>
      <c r="N321" s="572"/>
      <c r="O321" s="582"/>
      <c r="P321" s="581"/>
      <c r="Q321" s="579"/>
      <c r="R321" s="572"/>
      <c r="S321" s="582"/>
      <c r="T321" s="583"/>
      <c r="U321" s="579"/>
      <c r="V321" s="572"/>
      <c r="W321" s="582"/>
      <c r="X321" s="575"/>
      <c r="Y321" s="575"/>
      <c r="Z321" s="575"/>
      <c r="AA321" s="567" t="str">
        <f t="shared" si="18"/>
        <v>No hay ejecución</v>
      </c>
      <c r="AB321" s="568" t="str">
        <f t="shared" si="19"/>
        <v>NA</v>
      </c>
      <c r="AC321" s="575"/>
      <c r="AD321" s="575"/>
      <c r="AE321" s="575"/>
      <c r="AF321" s="576"/>
      <c r="AG321" s="576"/>
      <c r="AH321" s="575"/>
      <c r="AI321" s="575"/>
      <c r="AJ321" s="575"/>
      <c r="AK321" s="576"/>
      <c r="AL321" s="576"/>
      <c r="AM321" s="575"/>
      <c r="AN321" s="575"/>
      <c r="AO321" s="575"/>
      <c r="AP321" s="575"/>
      <c r="AQ321" s="575"/>
    </row>
    <row r="322" spans="1:43" ht="35.25" customHeight="1" thickTop="1" thickBot="1">
      <c r="A322" s="563">
        <v>21.7</v>
      </c>
      <c r="B322" s="564"/>
      <c r="C322" s="564"/>
      <c r="D322" s="564"/>
      <c r="E322" s="564"/>
      <c r="F322" s="577" t="s">
        <v>1368</v>
      </c>
      <c r="G322" s="578"/>
      <c r="H322" s="578"/>
      <c r="I322" s="567" t="str">
        <f t="shared" si="16"/>
        <v>No hay ejecución</v>
      </c>
      <c r="J322" s="568" t="str">
        <f t="shared" si="17"/>
        <v>NA</v>
      </c>
      <c r="K322" s="578"/>
      <c r="L322" s="581"/>
      <c r="M322" s="579"/>
      <c r="N322" s="572"/>
      <c r="O322" s="582"/>
      <c r="P322" s="581"/>
      <c r="Q322" s="579"/>
      <c r="R322" s="572"/>
      <c r="S322" s="582"/>
      <c r="T322" s="583"/>
      <c r="U322" s="579"/>
      <c r="V322" s="572"/>
      <c r="W322" s="582"/>
      <c r="X322" s="575"/>
      <c r="Y322" s="575"/>
      <c r="Z322" s="575"/>
      <c r="AA322" s="567" t="str">
        <f t="shared" si="18"/>
        <v>No hay ejecución</v>
      </c>
      <c r="AB322" s="568" t="str">
        <f t="shared" si="19"/>
        <v>NA</v>
      </c>
      <c r="AC322" s="575"/>
      <c r="AD322" s="575"/>
      <c r="AE322" s="575"/>
      <c r="AF322" s="576"/>
      <c r="AG322" s="576"/>
      <c r="AH322" s="575"/>
      <c r="AI322" s="575"/>
      <c r="AJ322" s="575"/>
      <c r="AK322" s="576"/>
      <c r="AL322" s="576"/>
      <c r="AM322" s="575"/>
      <c r="AN322" s="575"/>
      <c r="AO322" s="575"/>
      <c r="AP322" s="575"/>
      <c r="AQ322" s="575"/>
    </row>
    <row r="323" spans="1:43" ht="35.25" customHeight="1" thickTop="1" thickBot="1">
      <c r="A323" s="563">
        <v>20.8</v>
      </c>
      <c r="B323" s="564"/>
      <c r="C323" s="564"/>
      <c r="D323" s="564"/>
      <c r="E323" s="564"/>
      <c r="F323" s="577" t="s">
        <v>1369</v>
      </c>
      <c r="G323" s="578"/>
      <c r="H323" s="578"/>
      <c r="I323" s="567" t="str">
        <f t="shared" si="16"/>
        <v>No hay ejecución</v>
      </c>
      <c r="J323" s="568" t="str">
        <f t="shared" si="17"/>
        <v>NA</v>
      </c>
      <c r="K323" s="578"/>
      <c r="L323" s="581"/>
      <c r="M323" s="579"/>
      <c r="N323" s="572"/>
      <c r="O323" s="582"/>
      <c r="P323" s="581"/>
      <c r="Q323" s="579"/>
      <c r="R323" s="572"/>
      <c r="S323" s="582"/>
      <c r="T323" s="583"/>
      <c r="U323" s="579"/>
      <c r="V323" s="572"/>
      <c r="W323" s="582"/>
      <c r="X323" s="575"/>
      <c r="Y323" s="575"/>
      <c r="Z323" s="575"/>
      <c r="AA323" s="567" t="str">
        <f t="shared" si="18"/>
        <v>No hay ejecución</v>
      </c>
      <c r="AB323" s="568" t="str">
        <f t="shared" si="19"/>
        <v>NA</v>
      </c>
      <c r="AC323" s="575"/>
      <c r="AD323" s="575"/>
      <c r="AE323" s="575"/>
      <c r="AF323" s="576"/>
      <c r="AG323" s="576"/>
      <c r="AH323" s="575"/>
      <c r="AI323" s="575"/>
      <c r="AJ323" s="575"/>
      <c r="AK323" s="576"/>
      <c r="AL323" s="576"/>
      <c r="AM323" s="575"/>
      <c r="AN323" s="575"/>
      <c r="AO323" s="575"/>
      <c r="AP323" s="575"/>
      <c r="AQ323" s="575"/>
    </row>
    <row r="324" spans="1:43" ht="35.25" customHeight="1" thickTop="1" thickBot="1">
      <c r="A324" s="563">
        <v>20.8</v>
      </c>
      <c r="B324" s="564"/>
      <c r="C324" s="564"/>
      <c r="D324" s="564"/>
      <c r="E324" s="564"/>
      <c r="F324" s="577" t="s">
        <v>1369</v>
      </c>
      <c r="G324" s="578"/>
      <c r="H324" s="578"/>
      <c r="I324" s="567" t="str">
        <f t="shared" si="16"/>
        <v>No hay ejecución</v>
      </c>
      <c r="J324" s="568" t="str">
        <f t="shared" si="17"/>
        <v>NA</v>
      </c>
      <c r="K324" s="578"/>
      <c r="L324" s="581"/>
      <c r="M324" s="579"/>
      <c r="N324" s="572"/>
      <c r="O324" s="582"/>
      <c r="P324" s="581"/>
      <c r="Q324" s="579"/>
      <c r="R324" s="572"/>
      <c r="S324" s="582"/>
      <c r="T324" s="583"/>
      <c r="U324" s="579"/>
      <c r="V324" s="572"/>
      <c r="W324" s="582"/>
      <c r="X324" s="575"/>
      <c r="Y324" s="575"/>
      <c r="Z324" s="575"/>
      <c r="AA324" s="567" t="str">
        <f t="shared" si="18"/>
        <v>No hay ejecución</v>
      </c>
      <c r="AB324" s="568" t="str">
        <f t="shared" si="19"/>
        <v>NA</v>
      </c>
      <c r="AC324" s="575"/>
      <c r="AD324" s="575"/>
      <c r="AE324" s="575"/>
      <c r="AF324" s="576"/>
      <c r="AG324" s="576"/>
      <c r="AH324" s="575"/>
      <c r="AI324" s="575"/>
      <c r="AJ324" s="575"/>
      <c r="AK324" s="576"/>
      <c r="AL324" s="576"/>
      <c r="AM324" s="575"/>
      <c r="AN324" s="575"/>
      <c r="AO324" s="575"/>
      <c r="AP324" s="575"/>
      <c r="AQ324" s="575"/>
    </row>
    <row r="325" spans="1:43" ht="35.25" customHeight="1" thickTop="1" thickBot="1">
      <c r="A325" s="563">
        <v>20.8</v>
      </c>
      <c r="B325" s="564"/>
      <c r="C325" s="564"/>
      <c r="D325" s="564"/>
      <c r="E325" s="564"/>
      <c r="F325" s="577" t="s">
        <v>1369</v>
      </c>
      <c r="G325" s="578"/>
      <c r="H325" s="578"/>
      <c r="I325" s="567" t="str">
        <f t="shared" si="16"/>
        <v>No hay ejecución</v>
      </c>
      <c r="J325" s="568" t="str">
        <f t="shared" si="17"/>
        <v>NA</v>
      </c>
      <c r="K325" s="578"/>
      <c r="L325" s="581"/>
      <c r="M325" s="579"/>
      <c r="N325" s="572"/>
      <c r="O325" s="582"/>
      <c r="P325" s="581"/>
      <c r="Q325" s="579"/>
      <c r="R325" s="572"/>
      <c r="S325" s="582"/>
      <c r="T325" s="583"/>
      <c r="U325" s="579"/>
      <c r="V325" s="572"/>
      <c r="W325" s="582"/>
      <c r="X325" s="575"/>
      <c r="Y325" s="575"/>
      <c r="Z325" s="575"/>
      <c r="AA325" s="567" t="str">
        <f t="shared" si="18"/>
        <v>No hay ejecución</v>
      </c>
      <c r="AB325" s="568" t="str">
        <f t="shared" si="19"/>
        <v>NA</v>
      </c>
      <c r="AC325" s="575"/>
      <c r="AD325" s="575"/>
      <c r="AE325" s="575"/>
      <c r="AF325" s="576"/>
      <c r="AG325" s="576"/>
      <c r="AH325" s="575"/>
      <c r="AI325" s="575"/>
      <c r="AJ325" s="575"/>
      <c r="AK325" s="576"/>
      <c r="AL325" s="576"/>
      <c r="AM325" s="575"/>
      <c r="AN325" s="575"/>
      <c r="AO325" s="575"/>
      <c r="AP325" s="575"/>
      <c r="AQ325" s="575"/>
    </row>
    <row r="326" spans="1:43" ht="35.25" customHeight="1" thickTop="1" thickBot="1">
      <c r="A326" s="563">
        <v>20.9</v>
      </c>
      <c r="B326" s="564"/>
      <c r="C326" s="564"/>
      <c r="D326" s="564"/>
      <c r="E326" s="564"/>
      <c r="F326" s="577" t="s">
        <v>1370</v>
      </c>
      <c r="G326" s="578"/>
      <c r="H326" s="578"/>
      <c r="I326" s="567" t="str">
        <f t="shared" si="16"/>
        <v>No hay ejecución</v>
      </c>
      <c r="J326" s="568" t="str">
        <f t="shared" si="17"/>
        <v>NA</v>
      </c>
      <c r="K326" s="578"/>
      <c r="L326" s="581"/>
      <c r="M326" s="579"/>
      <c r="N326" s="572"/>
      <c r="O326" s="582"/>
      <c r="P326" s="581"/>
      <c r="Q326" s="579"/>
      <c r="R326" s="572"/>
      <c r="S326" s="582"/>
      <c r="T326" s="583"/>
      <c r="U326" s="579"/>
      <c r="V326" s="572"/>
      <c r="W326" s="582"/>
      <c r="X326" s="575"/>
      <c r="Y326" s="575"/>
      <c r="Z326" s="575"/>
      <c r="AA326" s="567" t="str">
        <f t="shared" si="18"/>
        <v>No hay ejecución</v>
      </c>
      <c r="AB326" s="568" t="str">
        <f t="shared" si="19"/>
        <v>NA</v>
      </c>
      <c r="AC326" s="575"/>
      <c r="AD326" s="575"/>
      <c r="AE326" s="575"/>
      <c r="AF326" s="576"/>
      <c r="AG326" s="576"/>
      <c r="AH326" s="575"/>
      <c r="AI326" s="575"/>
      <c r="AJ326" s="575"/>
      <c r="AK326" s="576"/>
      <c r="AL326" s="576"/>
      <c r="AM326" s="575"/>
      <c r="AN326" s="575"/>
      <c r="AO326" s="575"/>
      <c r="AP326" s="575"/>
      <c r="AQ326" s="575"/>
    </row>
    <row r="327" spans="1:43" ht="35.25" customHeight="1" thickTop="1" thickBot="1">
      <c r="A327" s="593">
        <v>20.100000000000001</v>
      </c>
      <c r="B327" s="564"/>
      <c r="C327" s="564"/>
      <c r="D327" s="564"/>
      <c r="E327" s="564"/>
      <c r="F327" s="577" t="s">
        <v>1371</v>
      </c>
      <c r="G327" s="578"/>
      <c r="H327" s="578"/>
      <c r="I327" s="567" t="str">
        <f t="shared" si="16"/>
        <v>No hay ejecución</v>
      </c>
      <c r="J327" s="568" t="str">
        <f t="shared" si="17"/>
        <v>NA</v>
      </c>
      <c r="K327" s="578"/>
      <c r="L327" s="581"/>
      <c r="M327" s="579"/>
      <c r="N327" s="572"/>
      <c r="O327" s="582"/>
      <c r="P327" s="581"/>
      <c r="Q327" s="579"/>
      <c r="R327" s="572"/>
      <c r="S327" s="582"/>
      <c r="T327" s="583"/>
      <c r="U327" s="579"/>
      <c r="V327" s="572"/>
      <c r="W327" s="582"/>
      <c r="X327" s="575"/>
      <c r="Y327" s="575"/>
      <c r="Z327" s="575"/>
      <c r="AA327" s="567" t="str">
        <f t="shared" si="18"/>
        <v>No hay ejecución</v>
      </c>
      <c r="AB327" s="568" t="str">
        <f t="shared" si="19"/>
        <v>NA</v>
      </c>
      <c r="AC327" s="575"/>
      <c r="AD327" s="575"/>
      <c r="AE327" s="575"/>
      <c r="AF327" s="576"/>
      <c r="AG327" s="576"/>
      <c r="AH327" s="575"/>
      <c r="AI327" s="575"/>
      <c r="AJ327" s="575"/>
      <c r="AK327" s="576"/>
      <c r="AL327" s="576"/>
      <c r="AM327" s="575"/>
      <c r="AN327" s="575"/>
      <c r="AO327" s="575"/>
      <c r="AP327" s="575"/>
      <c r="AQ327" s="575"/>
    </row>
    <row r="328" spans="1:43" ht="35.25" customHeight="1" thickTop="1" thickBot="1">
      <c r="A328" s="593">
        <v>20.100000000000001</v>
      </c>
      <c r="B328" s="564"/>
      <c r="C328" s="564"/>
      <c r="D328" s="564"/>
      <c r="E328" s="564"/>
      <c r="F328" s="577" t="s">
        <v>1371</v>
      </c>
      <c r="G328" s="578"/>
      <c r="H328" s="578"/>
      <c r="I328" s="567" t="str">
        <f t="shared" si="16"/>
        <v>No hay ejecución</v>
      </c>
      <c r="J328" s="568" t="str">
        <f t="shared" si="17"/>
        <v>NA</v>
      </c>
      <c r="K328" s="578"/>
      <c r="L328" s="581"/>
      <c r="M328" s="579"/>
      <c r="N328" s="572"/>
      <c r="O328" s="582"/>
      <c r="P328" s="581"/>
      <c r="Q328" s="579"/>
      <c r="R328" s="572"/>
      <c r="S328" s="582"/>
      <c r="T328" s="583"/>
      <c r="U328" s="579"/>
      <c r="V328" s="572"/>
      <c r="W328" s="582"/>
      <c r="X328" s="575"/>
      <c r="Y328" s="575"/>
      <c r="Z328" s="575"/>
      <c r="AA328" s="567" t="str">
        <f t="shared" si="18"/>
        <v>No hay ejecución</v>
      </c>
      <c r="AB328" s="568" t="str">
        <f t="shared" si="19"/>
        <v>NA</v>
      </c>
      <c r="AC328" s="575"/>
      <c r="AD328" s="575"/>
      <c r="AE328" s="575"/>
      <c r="AF328" s="576"/>
      <c r="AG328" s="576"/>
      <c r="AH328" s="575"/>
      <c r="AI328" s="575"/>
      <c r="AJ328" s="575"/>
      <c r="AK328" s="576"/>
      <c r="AL328" s="576"/>
      <c r="AM328" s="575"/>
      <c r="AN328" s="575"/>
      <c r="AO328" s="575"/>
      <c r="AP328" s="575"/>
      <c r="AQ328" s="575"/>
    </row>
    <row r="329" spans="1:43" ht="35.25" customHeight="1" thickTop="1" thickBot="1">
      <c r="A329" s="593">
        <v>20.100000000000001</v>
      </c>
      <c r="B329" s="564"/>
      <c r="C329" s="564"/>
      <c r="D329" s="564"/>
      <c r="E329" s="564"/>
      <c r="F329" s="577" t="s">
        <v>1371</v>
      </c>
      <c r="G329" s="578"/>
      <c r="H329" s="578"/>
      <c r="I329" s="567" t="str">
        <f t="shared" si="16"/>
        <v>No hay ejecución</v>
      </c>
      <c r="J329" s="568" t="str">
        <f t="shared" si="17"/>
        <v>NA</v>
      </c>
      <c r="K329" s="578"/>
      <c r="L329" s="581"/>
      <c r="M329" s="579"/>
      <c r="N329" s="572"/>
      <c r="O329" s="582"/>
      <c r="P329" s="581"/>
      <c r="Q329" s="579"/>
      <c r="R329" s="572"/>
      <c r="S329" s="582"/>
      <c r="T329" s="583"/>
      <c r="U329" s="579"/>
      <c r="V329" s="572"/>
      <c r="W329" s="582"/>
      <c r="X329" s="575"/>
      <c r="Y329" s="575"/>
      <c r="Z329" s="575"/>
      <c r="AA329" s="567" t="str">
        <f t="shared" si="18"/>
        <v>No hay ejecución</v>
      </c>
      <c r="AB329" s="568" t="str">
        <f t="shared" si="19"/>
        <v>NA</v>
      </c>
      <c r="AC329" s="575"/>
      <c r="AD329" s="575"/>
      <c r="AE329" s="575"/>
      <c r="AF329" s="576"/>
      <c r="AG329" s="576"/>
      <c r="AH329" s="575"/>
      <c r="AI329" s="575"/>
      <c r="AJ329" s="575"/>
      <c r="AK329" s="576"/>
      <c r="AL329" s="576"/>
      <c r="AM329" s="575"/>
      <c r="AN329" s="575"/>
      <c r="AO329" s="575"/>
      <c r="AP329" s="575"/>
      <c r="AQ329" s="575"/>
    </row>
    <row r="330" spans="1:43" ht="35.25" customHeight="1" thickTop="1" thickBot="1">
      <c r="A330" s="593">
        <v>20.100000000000001</v>
      </c>
      <c r="B330" s="564"/>
      <c r="C330" s="564"/>
      <c r="D330" s="564"/>
      <c r="E330" s="564"/>
      <c r="F330" s="577" t="s">
        <v>1371</v>
      </c>
      <c r="G330" s="578"/>
      <c r="H330" s="578"/>
      <c r="I330" s="567" t="str">
        <f t="shared" si="16"/>
        <v>No hay ejecución</v>
      </c>
      <c r="J330" s="568" t="str">
        <f t="shared" si="17"/>
        <v>NA</v>
      </c>
      <c r="K330" s="578"/>
      <c r="L330" s="581"/>
      <c r="M330" s="579"/>
      <c r="N330" s="572"/>
      <c r="O330" s="582"/>
      <c r="P330" s="581"/>
      <c r="Q330" s="579"/>
      <c r="R330" s="572"/>
      <c r="S330" s="582"/>
      <c r="T330" s="583"/>
      <c r="U330" s="579"/>
      <c r="V330" s="572"/>
      <c r="W330" s="582"/>
      <c r="X330" s="575"/>
      <c r="Y330" s="575"/>
      <c r="Z330" s="575"/>
      <c r="AA330" s="567" t="str">
        <f t="shared" si="18"/>
        <v>No hay ejecución</v>
      </c>
      <c r="AB330" s="568" t="str">
        <f t="shared" si="19"/>
        <v>NA</v>
      </c>
      <c r="AC330" s="575"/>
      <c r="AD330" s="575"/>
      <c r="AE330" s="575"/>
      <c r="AF330" s="576"/>
      <c r="AG330" s="576"/>
      <c r="AH330" s="575"/>
      <c r="AI330" s="575"/>
      <c r="AJ330" s="575"/>
      <c r="AK330" s="576"/>
      <c r="AL330" s="576"/>
      <c r="AM330" s="575"/>
      <c r="AN330" s="575"/>
      <c r="AO330" s="575"/>
      <c r="AP330" s="575"/>
      <c r="AQ330" s="575"/>
    </row>
    <row r="331" spans="1:43" ht="35.25" customHeight="1" thickTop="1" thickBot="1">
      <c r="A331" s="593">
        <v>20.100000000000001</v>
      </c>
      <c r="B331" s="564"/>
      <c r="C331" s="564"/>
      <c r="D331" s="564"/>
      <c r="E331" s="564"/>
      <c r="F331" s="577" t="s">
        <v>1371</v>
      </c>
      <c r="G331" s="578"/>
      <c r="H331" s="578"/>
      <c r="I331" s="567" t="str">
        <f t="shared" si="16"/>
        <v>No hay ejecución</v>
      </c>
      <c r="J331" s="568" t="str">
        <f t="shared" si="17"/>
        <v>NA</v>
      </c>
      <c r="K331" s="578"/>
      <c r="L331" s="581"/>
      <c r="M331" s="579"/>
      <c r="N331" s="572"/>
      <c r="O331" s="582"/>
      <c r="P331" s="581"/>
      <c r="Q331" s="579"/>
      <c r="R331" s="572"/>
      <c r="S331" s="582"/>
      <c r="T331" s="583"/>
      <c r="U331" s="579"/>
      <c r="V331" s="572"/>
      <c r="W331" s="582"/>
      <c r="X331" s="575"/>
      <c r="Y331" s="575"/>
      <c r="Z331" s="575"/>
      <c r="AA331" s="567" t="str">
        <f t="shared" si="18"/>
        <v>No hay ejecución</v>
      </c>
      <c r="AB331" s="568" t="str">
        <f t="shared" si="19"/>
        <v>NA</v>
      </c>
      <c r="AC331" s="575"/>
      <c r="AD331" s="575"/>
      <c r="AE331" s="575"/>
      <c r="AF331" s="576"/>
      <c r="AG331" s="576"/>
      <c r="AH331" s="575"/>
      <c r="AI331" s="575"/>
      <c r="AJ331" s="575"/>
      <c r="AK331" s="576"/>
      <c r="AL331" s="576"/>
      <c r="AM331" s="575"/>
      <c r="AN331" s="575"/>
      <c r="AO331" s="575"/>
      <c r="AP331" s="575"/>
      <c r="AQ331" s="575"/>
    </row>
    <row r="332" spans="1:43" ht="35.25" customHeight="1" thickTop="1" thickBot="1">
      <c r="A332" s="593">
        <v>20.100000000000001</v>
      </c>
      <c r="B332" s="564"/>
      <c r="C332" s="564"/>
      <c r="D332" s="564"/>
      <c r="E332" s="564"/>
      <c r="F332" s="577" t="s">
        <v>1371</v>
      </c>
      <c r="G332" s="578"/>
      <c r="H332" s="578"/>
      <c r="I332" s="567" t="str">
        <f t="shared" si="16"/>
        <v>No hay ejecución</v>
      </c>
      <c r="J332" s="568" t="str">
        <f t="shared" si="17"/>
        <v>NA</v>
      </c>
      <c r="K332" s="578"/>
      <c r="L332" s="581"/>
      <c r="M332" s="579"/>
      <c r="N332" s="572"/>
      <c r="O332" s="582"/>
      <c r="P332" s="581"/>
      <c r="Q332" s="579"/>
      <c r="R332" s="572"/>
      <c r="S332" s="582"/>
      <c r="T332" s="583"/>
      <c r="U332" s="579"/>
      <c r="V332" s="572"/>
      <c r="W332" s="582"/>
      <c r="X332" s="575"/>
      <c r="Y332" s="575"/>
      <c r="Z332" s="575"/>
      <c r="AA332" s="567" t="str">
        <f t="shared" si="18"/>
        <v>No hay ejecución</v>
      </c>
      <c r="AB332" s="568" t="str">
        <f t="shared" si="19"/>
        <v>NA</v>
      </c>
      <c r="AC332" s="575"/>
      <c r="AD332" s="575"/>
      <c r="AE332" s="575"/>
      <c r="AF332" s="576"/>
      <c r="AG332" s="576"/>
      <c r="AH332" s="575"/>
      <c r="AI332" s="575"/>
      <c r="AJ332" s="575"/>
      <c r="AK332" s="576"/>
      <c r="AL332" s="576"/>
      <c r="AM332" s="575"/>
      <c r="AN332" s="575"/>
      <c r="AO332" s="575"/>
      <c r="AP332" s="575"/>
      <c r="AQ332" s="575"/>
    </row>
    <row r="333" spans="1:43" ht="35.25" customHeight="1" thickTop="1" thickBot="1">
      <c r="A333" s="563">
        <v>20.11</v>
      </c>
      <c r="B333" s="564"/>
      <c r="C333" s="564"/>
      <c r="D333" s="564"/>
      <c r="E333" s="564"/>
      <c r="F333" s="577" t="s">
        <v>1372</v>
      </c>
      <c r="G333" s="578"/>
      <c r="H333" s="578"/>
      <c r="I333" s="567" t="str">
        <f t="shared" si="16"/>
        <v>No hay ejecución</v>
      </c>
      <c r="J333" s="568" t="str">
        <f t="shared" si="17"/>
        <v>NA</v>
      </c>
      <c r="K333" s="578"/>
      <c r="L333" s="581"/>
      <c r="M333" s="579"/>
      <c r="N333" s="572"/>
      <c r="O333" s="582"/>
      <c r="P333" s="581"/>
      <c r="Q333" s="579"/>
      <c r="R333" s="572"/>
      <c r="S333" s="582"/>
      <c r="T333" s="583"/>
      <c r="U333" s="579"/>
      <c r="V333" s="572"/>
      <c r="W333" s="582"/>
      <c r="X333" s="575"/>
      <c r="Y333" s="575"/>
      <c r="Z333" s="575"/>
      <c r="AA333" s="567" t="str">
        <f t="shared" si="18"/>
        <v>No hay ejecución</v>
      </c>
      <c r="AB333" s="568" t="str">
        <f t="shared" si="19"/>
        <v>NA</v>
      </c>
      <c r="AC333" s="575"/>
      <c r="AD333" s="575"/>
      <c r="AE333" s="575"/>
      <c r="AF333" s="576"/>
      <c r="AG333" s="576"/>
      <c r="AH333" s="575"/>
      <c r="AI333" s="575"/>
      <c r="AJ333" s="575"/>
      <c r="AK333" s="576"/>
      <c r="AL333" s="576"/>
      <c r="AM333" s="575"/>
      <c r="AN333" s="575"/>
      <c r="AO333" s="575"/>
      <c r="AP333" s="575"/>
      <c r="AQ333" s="575"/>
    </row>
    <row r="334" spans="1:43" ht="35.25" customHeight="1" thickTop="1" thickBot="1">
      <c r="A334" s="563">
        <v>20.11</v>
      </c>
      <c r="B334" s="564"/>
      <c r="C334" s="564"/>
      <c r="D334" s="564"/>
      <c r="E334" s="564"/>
      <c r="F334" s="577" t="s">
        <v>1372</v>
      </c>
      <c r="G334" s="578"/>
      <c r="H334" s="578"/>
      <c r="I334" s="567" t="str">
        <f t="shared" ref="I334:I397" si="20">IF(H334="","No hay ejecución",IF(AND(G334=0),"No hay Programación", H334/G334))</f>
        <v>No hay ejecución</v>
      </c>
      <c r="J334" s="568" t="str">
        <f t="shared" ref="J334:J397" si="21">IF(I334="No hay ejecución","NA",IF(I334&gt;=90%,"De acuerdo con lo programado",IF(I334&gt;=51%,"Atraso Leve",IF(I334&lt;=50%,"En riesgo cumplimiento"))))</f>
        <v>NA</v>
      </c>
      <c r="K334" s="578"/>
      <c r="L334" s="581"/>
      <c r="M334" s="579"/>
      <c r="N334" s="572"/>
      <c r="O334" s="582"/>
      <c r="P334" s="581"/>
      <c r="Q334" s="579"/>
      <c r="R334" s="572"/>
      <c r="S334" s="582"/>
      <c r="T334" s="583"/>
      <c r="U334" s="579"/>
      <c r="V334" s="572"/>
      <c r="W334" s="582"/>
      <c r="X334" s="575"/>
      <c r="Y334" s="575"/>
      <c r="Z334" s="575"/>
      <c r="AA334" s="567" t="str">
        <f t="shared" ref="AA334:AA397" si="22">IF(Z334="","No hay ejecución",IF(AND(Y334=0),"No hay Programación", Z334/Y334))</f>
        <v>No hay ejecución</v>
      </c>
      <c r="AB334" s="568" t="str">
        <f t="shared" ref="AB334:AB397" si="23">IF(AA334="No hay ejecución","NA",IF(AA334&gt;=90%,"De acuerdo con lo programado",IF(AA334&gt;=51%,"Atraso Leve",IF(AA334&lt;=50%,"En riesgo cumplimiento"))))</f>
        <v>NA</v>
      </c>
      <c r="AC334" s="575"/>
      <c r="AD334" s="575"/>
      <c r="AE334" s="575"/>
      <c r="AF334" s="576"/>
      <c r="AG334" s="576"/>
      <c r="AH334" s="575"/>
      <c r="AI334" s="575"/>
      <c r="AJ334" s="575"/>
      <c r="AK334" s="576"/>
      <c r="AL334" s="576"/>
      <c r="AM334" s="575"/>
      <c r="AN334" s="575"/>
      <c r="AO334" s="575"/>
      <c r="AP334" s="575"/>
      <c r="AQ334" s="575"/>
    </row>
    <row r="335" spans="1:43" ht="35.25" customHeight="1" thickTop="1" thickBot="1">
      <c r="A335" s="563">
        <v>20.11</v>
      </c>
      <c r="B335" s="564"/>
      <c r="C335" s="564"/>
      <c r="D335" s="564"/>
      <c r="E335" s="564"/>
      <c r="F335" s="577" t="s">
        <v>1372</v>
      </c>
      <c r="G335" s="578"/>
      <c r="H335" s="578"/>
      <c r="I335" s="567" t="str">
        <f t="shared" si="20"/>
        <v>No hay ejecución</v>
      </c>
      <c r="J335" s="568" t="str">
        <f t="shared" si="21"/>
        <v>NA</v>
      </c>
      <c r="K335" s="578"/>
      <c r="L335" s="581"/>
      <c r="M335" s="579"/>
      <c r="N335" s="572"/>
      <c r="O335" s="582"/>
      <c r="P335" s="581"/>
      <c r="Q335" s="579"/>
      <c r="R335" s="572"/>
      <c r="S335" s="582"/>
      <c r="T335" s="583"/>
      <c r="U335" s="579"/>
      <c r="V335" s="572"/>
      <c r="W335" s="582"/>
      <c r="X335" s="575"/>
      <c r="Y335" s="575"/>
      <c r="Z335" s="575"/>
      <c r="AA335" s="567" t="str">
        <f t="shared" si="22"/>
        <v>No hay ejecución</v>
      </c>
      <c r="AB335" s="568" t="str">
        <f t="shared" si="23"/>
        <v>NA</v>
      </c>
      <c r="AC335" s="575"/>
      <c r="AD335" s="575"/>
      <c r="AE335" s="575"/>
      <c r="AF335" s="576"/>
      <c r="AG335" s="576"/>
      <c r="AH335" s="575"/>
      <c r="AI335" s="575"/>
      <c r="AJ335" s="575"/>
      <c r="AK335" s="576"/>
      <c r="AL335" s="576"/>
      <c r="AM335" s="575"/>
      <c r="AN335" s="575"/>
      <c r="AO335" s="575"/>
      <c r="AP335" s="575"/>
      <c r="AQ335" s="575"/>
    </row>
    <row r="336" spans="1:43" ht="35.25" customHeight="1" thickTop="1" thickBot="1">
      <c r="A336" s="563">
        <v>20.11</v>
      </c>
      <c r="B336" s="564"/>
      <c r="C336" s="564"/>
      <c r="D336" s="564"/>
      <c r="E336" s="564"/>
      <c r="F336" s="577" t="s">
        <v>1372</v>
      </c>
      <c r="G336" s="578"/>
      <c r="H336" s="578"/>
      <c r="I336" s="567" t="str">
        <f t="shared" si="20"/>
        <v>No hay ejecución</v>
      </c>
      <c r="J336" s="568" t="str">
        <f t="shared" si="21"/>
        <v>NA</v>
      </c>
      <c r="K336" s="578"/>
      <c r="L336" s="581"/>
      <c r="M336" s="579"/>
      <c r="N336" s="572"/>
      <c r="O336" s="582"/>
      <c r="P336" s="581"/>
      <c r="Q336" s="579"/>
      <c r="R336" s="572"/>
      <c r="S336" s="582"/>
      <c r="T336" s="583"/>
      <c r="U336" s="579"/>
      <c r="V336" s="572"/>
      <c r="W336" s="582"/>
      <c r="X336" s="575"/>
      <c r="Y336" s="575"/>
      <c r="Z336" s="575"/>
      <c r="AA336" s="567" t="str">
        <f t="shared" si="22"/>
        <v>No hay ejecución</v>
      </c>
      <c r="AB336" s="568" t="str">
        <f t="shared" si="23"/>
        <v>NA</v>
      </c>
      <c r="AC336" s="575"/>
      <c r="AD336" s="575"/>
      <c r="AE336" s="575"/>
      <c r="AF336" s="576"/>
      <c r="AG336" s="576"/>
      <c r="AH336" s="575"/>
      <c r="AI336" s="575"/>
      <c r="AJ336" s="575"/>
      <c r="AK336" s="576"/>
      <c r="AL336" s="576"/>
      <c r="AM336" s="575"/>
      <c r="AN336" s="575"/>
      <c r="AO336" s="575"/>
      <c r="AP336" s="575"/>
      <c r="AQ336" s="575"/>
    </row>
    <row r="337" spans="1:43" ht="46.2" thickTop="1" thickBot="1">
      <c r="A337" s="563">
        <v>20.11</v>
      </c>
      <c r="B337" s="564"/>
      <c r="C337" s="564"/>
      <c r="D337" s="564"/>
      <c r="E337" s="564"/>
      <c r="F337" s="577" t="s">
        <v>1372</v>
      </c>
      <c r="G337" s="578"/>
      <c r="H337" s="578"/>
      <c r="I337" s="567" t="str">
        <f t="shared" si="20"/>
        <v>No hay ejecución</v>
      </c>
      <c r="J337" s="568" t="str">
        <f t="shared" si="21"/>
        <v>NA</v>
      </c>
      <c r="K337" s="578"/>
      <c r="L337" s="581"/>
      <c r="M337" s="579"/>
      <c r="N337" s="572"/>
      <c r="O337" s="582"/>
      <c r="P337" s="581"/>
      <c r="Q337" s="579"/>
      <c r="R337" s="572"/>
      <c r="S337" s="582"/>
      <c r="T337" s="583"/>
      <c r="U337" s="579"/>
      <c r="V337" s="572"/>
      <c r="W337" s="582"/>
      <c r="X337" s="575"/>
      <c r="Y337" s="575"/>
      <c r="Z337" s="575"/>
      <c r="AA337" s="567" t="str">
        <f t="shared" si="22"/>
        <v>No hay ejecución</v>
      </c>
      <c r="AB337" s="568" t="str">
        <f t="shared" si="23"/>
        <v>NA</v>
      </c>
      <c r="AC337" s="575"/>
      <c r="AD337" s="575"/>
      <c r="AE337" s="575"/>
      <c r="AF337" s="576"/>
      <c r="AG337" s="576"/>
      <c r="AH337" s="575"/>
      <c r="AI337" s="575"/>
      <c r="AJ337" s="575"/>
      <c r="AK337" s="576"/>
      <c r="AL337" s="576"/>
      <c r="AM337" s="575"/>
      <c r="AN337" s="575"/>
      <c r="AO337" s="575"/>
      <c r="AP337" s="575"/>
      <c r="AQ337" s="575"/>
    </row>
    <row r="338" spans="1:43" ht="46.2" thickTop="1" thickBot="1">
      <c r="A338" s="563">
        <v>20.11</v>
      </c>
      <c r="B338" s="564"/>
      <c r="C338" s="564"/>
      <c r="D338" s="564"/>
      <c r="E338" s="564"/>
      <c r="F338" s="577" t="s">
        <v>1372</v>
      </c>
      <c r="G338" s="578"/>
      <c r="H338" s="578"/>
      <c r="I338" s="567" t="str">
        <f t="shared" si="20"/>
        <v>No hay ejecución</v>
      </c>
      <c r="J338" s="568" t="str">
        <f t="shared" si="21"/>
        <v>NA</v>
      </c>
      <c r="K338" s="578"/>
      <c r="L338" s="581"/>
      <c r="M338" s="579"/>
      <c r="N338" s="572"/>
      <c r="O338" s="582"/>
      <c r="P338" s="581"/>
      <c r="Q338" s="579"/>
      <c r="R338" s="572"/>
      <c r="S338" s="582"/>
      <c r="T338" s="583"/>
      <c r="U338" s="579"/>
      <c r="V338" s="572"/>
      <c r="W338" s="582"/>
      <c r="X338" s="575"/>
      <c r="Y338" s="575"/>
      <c r="Z338" s="575"/>
      <c r="AA338" s="567" t="str">
        <f t="shared" si="22"/>
        <v>No hay ejecución</v>
      </c>
      <c r="AB338" s="568" t="str">
        <f t="shared" si="23"/>
        <v>NA</v>
      </c>
      <c r="AC338" s="575"/>
      <c r="AD338" s="575"/>
      <c r="AE338" s="575"/>
      <c r="AF338" s="576"/>
      <c r="AG338" s="576"/>
      <c r="AH338" s="575"/>
      <c r="AI338" s="575"/>
      <c r="AJ338" s="575"/>
      <c r="AK338" s="576"/>
      <c r="AL338" s="576"/>
      <c r="AM338" s="575"/>
      <c r="AN338" s="575"/>
      <c r="AO338" s="575"/>
      <c r="AP338" s="575"/>
      <c r="AQ338" s="575"/>
    </row>
    <row r="339" spans="1:43" ht="46.2" thickTop="1" thickBot="1">
      <c r="A339" s="563">
        <v>20.11</v>
      </c>
      <c r="B339" s="564"/>
      <c r="C339" s="564"/>
      <c r="D339" s="564"/>
      <c r="E339" s="564"/>
      <c r="F339" s="577" t="s">
        <v>1372</v>
      </c>
      <c r="G339" s="578"/>
      <c r="H339" s="578"/>
      <c r="I339" s="567" t="str">
        <f t="shared" si="20"/>
        <v>No hay ejecución</v>
      </c>
      <c r="J339" s="568" t="str">
        <f t="shared" si="21"/>
        <v>NA</v>
      </c>
      <c r="K339" s="578"/>
      <c r="L339" s="581"/>
      <c r="M339" s="579"/>
      <c r="N339" s="572"/>
      <c r="O339" s="582"/>
      <c r="P339" s="581"/>
      <c r="Q339" s="579"/>
      <c r="R339" s="572"/>
      <c r="S339" s="582"/>
      <c r="T339" s="583"/>
      <c r="U339" s="579"/>
      <c r="V339" s="572"/>
      <c r="W339" s="582"/>
      <c r="X339" s="575"/>
      <c r="Y339" s="575"/>
      <c r="Z339" s="575"/>
      <c r="AA339" s="567" t="str">
        <f t="shared" si="22"/>
        <v>No hay ejecución</v>
      </c>
      <c r="AB339" s="568" t="str">
        <f t="shared" si="23"/>
        <v>NA</v>
      </c>
      <c r="AC339" s="575"/>
      <c r="AD339" s="575"/>
      <c r="AE339" s="575"/>
      <c r="AF339" s="576"/>
      <c r="AG339" s="576"/>
      <c r="AH339" s="575"/>
      <c r="AI339" s="575"/>
      <c r="AJ339" s="575"/>
      <c r="AK339" s="576"/>
      <c r="AL339" s="576"/>
      <c r="AM339" s="575"/>
      <c r="AN339" s="575"/>
      <c r="AO339" s="575"/>
      <c r="AP339" s="575"/>
      <c r="AQ339" s="575"/>
    </row>
    <row r="340" spans="1:43" ht="46.2" thickTop="1" thickBot="1">
      <c r="A340" s="563">
        <v>20.11</v>
      </c>
      <c r="B340" s="564"/>
      <c r="C340" s="564"/>
      <c r="D340" s="564"/>
      <c r="E340" s="564"/>
      <c r="F340" s="577" t="s">
        <v>1372</v>
      </c>
      <c r="G340" s="578"/>
      <c r="H340" s="578"/>
      <c r="I340" s="567" t="str">
        <f t="shared" si="20"/>
        <v>No hay ejecución</v>
      </c>
      <c r="J340" s="568" t="str">
        <f t="shared" si="21"/>
        <v>NA</v>
      </c>
      <c r="K340" s="578"/>
      <c r="L340" s="581"/>
      <c r="M340" s="579"/>
      <c r="N340" s="572"/>
      <c r="O340" s="582"/>
      <c r="P340" s="581"/>
      <c r="Q340" s="579"/>
      <c r="R340" s="572"/>
      <c r="S340" s="582"/>
      <c r="T340" s="583"/>
      <c r="U340" s="579"/>
      <c r="V340" s="572"/>
      <c r="W340" s="582"/>
      <c r="X340" s="575"/>
      <c r="Y340" s="575"/>
      <c r="Z340" s="575"/>
      <c r="AA340" s="567" t="str">
        <f t="shared" si="22"/>
        <v>No hay ejecución</v>
      </c>
      <c r="AB340" s="568" t="str">
        <f t="shared" si="23"/>
        <v>NA</v>
      </c>
      <c r="AC340" s="575"/>
      <c r="AD340" s="575"/>
      <c r="AE340" s="575"/>
      <c r="AF340" s="576"/>
      <c r="AG340" s="576"/>
      <c r="AH340" s="575"/>
      <c r="AI340" s="575"/>
      <c r="AJ340" s="575"/>
      <c r="AK340" s="576"/>
      <c r="AL340" s="576"/>
      <c r="AM340" s="575"/>
      <c r="AN340" s="575"/>
      <c r="AO340" s="575"/>
      <c r="AP340" s="575"/>
      <c r="AQ340" s="575"/>
    </row>
    <row r="341" spans="1:43" ht="46.2" thickTop="1" thickBot="1">
      <c r="A341" s="563">
        <v>20.11</v>
      </c>
      <c r="B341" s="564"/>
      <c r="C341" s="564"/>
      <c r="D341" s="564"/>
      <c r="E341" s="564"/>
      <c r="F341" s="577" t="s">
        <v>1372</v>
      </c>
      <c r="G341" s="578"/>
      <c r="H341" s="578"/>
      <c r="I341" s="567" t="str">
        <f t="shared" si="20"/>
        <v>No hay ejecución</v>
      </c>
      <c r="J341" s="568" t="str">
        <f t="shared" si="21"/>
        <v>NA</v>
      </c>
      <c r="K341" s="578"/>
      <c r="L341" s="581"/>
      <c r="M341" s="579"/>
      <c r="N341" s="572"/>
      <c r="O341" s="582"/>
      <c r="P341" s="581"/>
      <c r="Q341" s="579"/>
      <c r="R341" s="572"/>
      <c r="S341" s="582"/>
      <c r="T341" s="583"/>
      <c r="U341" s="579"/>
      <c r="V341" s="572"/>
      <c r="W341" s="582"/>
      <c r="X341" s="575"/>
      <c r="Y341" s="575"/>
      <c r="Z341" s="575"/>
      <c r="AA341" s="567" t="str">
        <f t="shared" si="22"/>
        <v>No hay ejecución</v>
      </c>
      <c r="AB341" s="568" t="str">
        <f t="shared" si="23"/>
        <v>NA</v>
      </c>
      <c r="AC341" s="575"/>
      <c r="AD341" s="575"/>
      <c r="AE341" s="575"/>
      <c r="AF341" s="576"/>
      <c r="AG341" s="576"/>
      <c r="AH341" s="575"/>
      <c r="AI341" s="575"/>
      <c r="AJ341" s="575"/>
      <c r="AK341" s="576"/>
      <c r="AL341" s="576"/>
      <c r="AM341" s="575"/>
      <c r="AN341" s="575"/>
      <c r="AO341" s="575"/>
      <c r="AP341" s="575"/>
      <c r="AQ341" s="575"/>
    </row>
    <row r="342" spans="1:43" ht="46.2" thickTop="1" thickBot="1">
      <c r="A342" s="563">
        <v>20.11</v>
      </c>
      <c r="B342" s="564"/>
      <c r="C342" s="564"/>
      <c r="D342" s="564"/>
      <c r="E342" s="564"/>
      <c r="F342" s="577" t="s">
        <v>1372</v>
      </c>
      <c r="G342" s="578"/>
      <c r="H342" s="578"/>
      <c r="I342" s="567" t="str">
        <f t="shared" si="20"/>
        <v>No hay ejecución</v>
      </c>
      <c r="J342" s="568" t="str">
        <f t="shared" si="21"/>
        <v>NA</v>
      </c>
      <c r="K342" s="578"/>
      <c r="L342" s="581"/>
      <c r="M342" s="579"/>
      <c r="N342" s="572"/>
      <c r="O342" s="582"/>
      <c r="P342" s="581"/>
      <c r="Q342" s="579"/>
      <c r="R342" s="572"/>
      <c r="S342" s="582"/>
      <c r="T342" s="583"/>
      <c r="U342" s="579"/>
      <c r="V342" s="572"/>
      <c r="W342" s="582"/>
      <c r="X342" s="575"/>
      <c r="Y342" s="575"/>
      <c r="Z342" s="575"/>
      <c r="AA342" s="567" t="str">
        <f t="shared" si="22"/>
        <v>No hay ejecución</v>
      </c>
      <c r="AB342" s="568" t="str">
        <f t="shared" si="23"/>
        <v>NA</v>
      </c>
      <c r="AC342" s="575"/>
      <c r="AD342" s="575"/>
      <c r="AE342" s="575"/>
      <c r="AF342" s="576"/>
      <c r="AG342" s="576"/>
      <c r="AH342" s="575"/>
      <c r="AI342" s="575"/>
      <c r="AJ342" s="575"/>
      <c r="AK342" s="576"/>
      <c r="AL342" s="576"/>
      <c r="AM342" s="575"/>
      <c r="AN342" s="575"/>
      <c r="AO342" s="575"/>
      <c r="AP342" s="575"/>
      <c r="AQ342" s="575"/>
    </row>
    <row r="343" spans="1:43" ht="46.2" thickTop="1" thickBot="1">
      <c r="A343" s="563">
        <v>20.11</v>
      </c>
      <c r="B343" s="564"/>
      <c r="C343" s="564"/>
      <c r="D343" s="564"/>
      <c r="E343" s="564"/>
      <c r="F343" s="577" t="s">
        <v>1372</v>
      </c>
      <c r="G343" s="578"/>
      <c r="H343" s="578"/>
      <c r="I343" s="567" t="str">
        <f t="shared" si="20"/>
        <v>No hay ejecución</v>
      </c>
      <c r="J343" s="568" t="str">
        <f t="shared" si="21"/>
        <v>NA</v>
      </c>
      <c r="K343" s="578"/>
      <c r="L343" s="581"/>
      <c r="M343" s="579"/>
      <c r="N343" s="572"/>
      <c r="O343" s="582"/>
      <c r="P343" s="581"/>
      <c r="Q343" s="579"/>
      <c r="R343" s="572"/>
      <c r="S343" s="582"/>
      <c r="T343" s="583"/>
      <c r="U343" s="579"/>
      <c r="V343" s="572"/>
      <c r="W343" s="582"/>
      <c r="X343" s="575"/>
      <c r="Y343" s="575"/>
      <c r="Z343" s="575"/>
      <c r="AA343" s="567" t="str">
        <f t="shared" si="22"/>
        <v>No hay ejecución</v>
      </c>
      <c r="AB343" s="568" t="str">
        <f t="shared" si="23"/>
        <v>NA</v>
      </c>
      <c r="AC343" s="575"/>
      <c r="AD343" s="575"/>
      <c r="AE343" s="575"/>
      <c r="AF343" s="576"/>
      <c r="AG343" s="576"/>
      <c r="AH343" s="575"/>
      <c r="AI343" s="575"/>
      <c r="AJ343" s="575"/>
      <c r="AK343" s="576"/>
      <c r="AL343" s="576"/>
      <c r="AM343" s="575"/>
      <c r="AN343" s="575"/>
      <c r="AO343" s="575"/>
      <c r="AP343" s="575"/>
      <c r="AQ343" s="575"/>
    </row>
    <row r="344" spans="1:43" ht="46.2" thickTop="1" thickBot="1">
      <c r="A344" s="563">
        <v>20.12</v>
      </c>
      <c r="B344" s="564"/>
      <c r="C344" s="564"/>
      <c r="D344" s="564"/>
      <c r="E344" s="564"/>
      <c r="F344" s="577" t="s">
        <v>1373</v>
      </c>
      <c r="G344" s="578"/>
      <c r="H344" s="578"/>
      <c r="I344" s="567" t="str">
        <f t="shared" si="20"/>
        <v>No hay ejecución</v>
      </c>
      <c r="J344" s="568" t="str">
        <f t="shared" si="21"/>
        <v>NA</v>
      </c>
      <c r="K344" s="578"/>
      <c r="L344" s="581"/>
      <c r="M344" s="579"/>
      <c r="N344" s="572"/>
      <c r="O344" s="582"/>
      <c r="P344" s="581"/>
      <c r="Q344" s="579"/>
      <c r="R344" s="572"/>
      <c r="S344" s="582"/>
      <c r="T344" s="583"/>
      <c r="U344" s="579"/>
      <c r="V344" s="572"/>
      <c r="W344" s="582"/>
      <c r="X344" s="575"/>
      <c r="Y344" s="575"/>
      <c r="Z344" s="575"/>
      <c r="AA344" s="567" t="str">
        <f t="shared" si="22"/>
        <v>No hay ejecución</v>
      </c>
      <c r="AB344" s="568" t="str">
        <f t="shared" si="23"/>
        <v>NA</v>
      </c>
      <c r="AC344" s="575"/>
      <c r="AD344" s="575"/>
      <c r="AE344" s="575"/>
      <c r="AF344" s="576"/>
      <c r="AG344" s="576"/>
      <c r="AH344" s="575"/>
      <c r="AI344" s="575"/>
      <c r="AJ344" s="575"/>
      <c r="AK344" s="576"/>
      <c r="AL344" s="576"/>
      <c r="AM344" s="575"/>
      <c r="AN344" s="575"/>
      <c r="AO344" s="575"/>
      <c r="AP344" s="575"/>
      <c r="AQ344" s="575"/>
    </row>
    <row r="345" spans="1:43" ht="35.25" customHeight="1" thickTop="1" thickBot="1">
      <c r="A345" s="563">
        <v>20.13</v>
      </c>
      <c r="B345" s="564"/>
      <c r="C345" s="564"/>
      <c r="D345" s="564"/>
      <c r="E345" s="564"/>
      <c r="F345" s="587" t="s">
        <v>1374</v>
      </c>
      <c r="G345" s="588"/>
      <c r="H345" s="588"/>
      <c r="I345" s="567" t="str">
        <f t="shared" si="20"/>
        <v>No hay ejecución</v>
      </c>
      <c r="J345" s="568" t="str">
        <f t="shared" si="21"/>
        <v>NA</v>
      </c>
      <c r="K345" s="588"/>
      <c r="L345" s="581"/>
      <c r="M345" s="579"/>
      <c r="N345" s="572"/>
      <c r="O345" s="582"/>
      <c r="P345" s="581"/>
      <c r="Q345" s="579"/>
      <c r="R345" s="572"/>
      <c r="S345" s="582"/>
      <c r="T345" s="583"/>
      <c r="U345" s="579"/>
      <c r="V345" s="572"/>
      <c r="W345" s="582"/>
      <c r="X345" s="575"/>
      <c r="Y345" s="575"/>
      <c r="Z345" s="575"/>
      <c r="AA345" s="567" t="str">
        <f t="shared" si="22"/>
        <v>No hay ejecución</v>
      </c>
      <c r="AB345" s="568" t="str">
        <f t="shared" si="23"/>
        <v>NA</v>
      </c>
      <c r="AC345" s="575"/>
      <c r="AD345" s="575"/>
      <c r="AE345" s="575"/>
      <c r="AF345" s="576"/>
      <c r="AG345" s="576"/>
      <c r="AH345" s="575"/>
      <c r="AI345" s="575"/>
      <c r="AJ345" s="575"/>
      <c r="AK345" s="576"/>
      <c r="AL345" s="576"/>
      <c r="AM345" s="575"/>
      <c r="AN345" s="575"/>
      <c r="AO345" s="575"/>
      <c r="AP345" s="575"/>
      <c r="AQ345" s="575"/>
    </row>
    <row r="346" spans="1:43" ht="35.25" customHeight="1" thickTop="1" thickBot="1">
      <c r="A346" s="563">
        <v>20.13</v>
      </c>
      <c r="B346" s="564"/>
      <c r="C346" s="564"/>
      <c r="D346" s="564"/>
      <c r="E346" s="564"/>
      <c r="F346" s="587" t="s">
        <v>1374</v>
      </c>
      <c r="G346" s="588"/>
      <c r="H346" s="588"/>
      <c r="I346" s="567" t="str">
        <f t="shared" si="20"/>
        <v>No hay ejecución</v>
      </c>
      <c r="J346" s="568" t="str">
        <f t="shared" si="21"/>
        <v>NA</v>
      </c>
      <c r="K346" s="588"/>
      <c r="L346" s="581"/>
      <c r="M346" s="579"/>
      <c r="N346" s="572"/>
      <c r="O346" s="582"/>
      <c r="P346" s="581"/>
      <c r="Q346" s="579"/>
      <c r="R346" s="572"/>
      <c r="S346" s="582"/>
      <c r="T346" s="583"/>
      <c r="U346" s="579"/>
      <c r="V346" s="572"/>
      <c r="W346" s="582"/>
      <c r="X346" s="575"/>
      <c r="Y346" s="575"/>
      <c r="Z346" s="575"/>
      <c r="AA346" s="567" t="str">
        <f t="shared" si="22"/>
        <v>No hay ejecución</v>
      </c>
      <c r="AB346" s="568" t="str">
        <f t="shared" si="23"/>
        <v>NA</v>
      </c>
      <c r="AC346" s="575"/>
      <c r="AD346" s="575"/>
      <c r="AE346" s="575"/>
      <c r="AF346" s="576"/>
      <c r="AG346" s="576"/>
      <c r="AH346" s="575"/>
      <c r="AI346" s="575"/>
      <c r="AJ346" s="575"/>
      <c r="AK346" s="576"/>
      <c r="AL346" s="576"/>
      <c r="AM346" s="575"/>
      <c r="AN346" s="575"/>
      <c r="AO346" s="575"/>
      <c r="AP346" s="575"/>
      <c r="AQ346" s="575"/>
    </row>
    <row r="347" spans="1:43" ht="35.25" customHeight="1" thickTop="1" thickBot="1">
      <c r="A347" s="563">
        <v>20.13</v>
      </c>
      <c r="B347" s="564"/>
      <c r="C347" s="564"/>
      <c r="D347" s="564"/>
      <c r="E347" s="564"/>
      <c r="F347" s="587" t="s">
        <v>1374</v>
      </c>
      <c r="G347" s="588"/>
      <c r="H347" s="588"/>
      <c r="I347" s="567" t="str">
        <f t="shared" si="20"/>
        <v>No hay ejecución</v>
      </c>
      <c r="J347" s="568" t="str">
        <f t="shared" si="21"/>
        <v>NA</v>
      </c>
      <c r="K347" s="588"/>
      <c r="L347" s="581"/>
      <c r="M347" s="579"/>
      <c r="N347" s="572"/>
      <c r="O347" s="582"/>
      <c r="P347" s="581"/>
      <c r="Q347" s="579"/>
      <c r="R347" s="572"/>
      <c r="S347" s="582"/>
      <c r="T347" s="583"/>
      <c r="U347" s="579"/>
      <c r="V347" s="572"/>
      <c r="W347" s="582"/>
      <c r="X347" s="575"/>
      <c r="Y347" s="575"/>
      <c r="Z347" s="575"/>
      <c r="AA347" s="567" t="str">
        <f t="shared" si="22"/>
        <v>No hay ejecución</v>
      </c>
      <c r="AB347" s="568" t="str">
        <f t="shared" si="23"/>
        <v>NA</v>
      </c>
      <c r="AC347" s="575"/>
      <c r="AD347" s="575"/>
      <c r="AE347" s="575"/>
      <c r="AF347" s="576"/>
      <c r="AG347" s="576"/>
      <c r="AH347" s="575"/>
      <c r="AI347" s="575"/>
      <c r="AJ347" s="575"/>
      <c r="AK347" s="576"/>
      <c r="AL347" s="576"/>
      <c r="AM347" s="575"/>
      <c r="AN347" s="575"/>
      <c r="AO347" s="575"/>
      <c r="AP347" s="575"/>
      <c r="AQ347" s="575"/>
    </row>
    <row r="348" spans="1:43" ht="35.25" customHeight="1" thickTop="1" thickBot="1">
      <c r="A348" s="563">
        <v>20.13</v>
      </c>
      <c r="B348" s="564"/>
      <c r="C348" s="564"/>
      <c r="D348" s="564"/>
      <c r="E348" s="564"/>
      <c r="F348" s="587" t="s">
        <v>1374</v>
      </c>
      <c r="G348" s="588"/>
      <c r="H348" s="588"/>
      <c r="I348" s="567" t="str">
        <f t="shared" si="20"/>
        <v>No hay ejecución</v>
      </c>
      <c r="J348" s="568" t="str">
        <f t="shared" si="21"/>
        <v>NA</v>
      </c>
      <c r="K348" s="588"/>
      <c r="L348" s="581"/>
      <c r="M348" s="579"/>
      <c r="N348" s="572"/>
      <c r="O348" s="582"/>
      <c r="P348" s="581"/>
      <c r="Q348" s="579"/>
      <c r="R348" s="572"/>
      <c r="S348" s="582"/>
      <c r="T348" s="583"/>
      <c r="U348" s="579"/>
      <c r="V348" s="572"/>
      <c r="W348" s="582"/>
      <c r="X348" s="575"/>
      <c r="Y348" s="575"/>
      <c r="Z348" s="575"/>
      <c r="AA348" s="567" t="str">
        <f t="shared" si="22"/>
        <v>No hay ejecución</v>
      </c>
      <c r="AB348" s="568" t="str">
        <f t="shared" si="23"/>
        <v>NA</v>
      </c>
      <c r="AC348" s="575"/>
      <c r="AD348" s="575"/>
      <c r="AE348" s="575"/>
      <c r="AF348" s="576"/>
      <c r="AG348" s="576"/>
      <c r="AH348" s="575"/>
      <c r="AI348" s="575"/>
      <c r="AJ348" s="575"/>
      <c r="AK348" s="576"/>
      <c r="AL348" s="576"/>
      <c r="AM348" s="575"/>
      <c r="AN348" s="575"/>
      <c r="AO348" s="575"/>
      <c r="AP348" s="575"/>
      <c r="AQ348" s="575"/>
    </row>
    <row r="349" spans="1:43" ht="35.25" customHeight="1" thickTop="1" thickBot="1">
      <c r="A349" s="563">
        <v>20.13</v>
      </c>
      <c r="B349" s="564"/>
      <c r="C349" s="564"/>
      <c r="D349" s="564"/>
      <c r="E349" s="564"/>
      <c r="F349" s="587" t="s">
        <v>1374</v>
      </c>
      <c r="G349" s="588"/>
      <c r="H349" s="588"/>
      <c r="I349" s="567" t="str">
        <f t="shared" si="20"/>
        <v>No hay ejecución</v>
      </c>
      <c r="J349" s="568" t="str">
        <f t="shared" si="21"/>
        <v>NA</v>
      </c>
      <c r="K349" s="588"/>
      <c r="L349" s="581"/>
      <c r="M349" s="579"/>
      <c r="N349" s="572"/>
      <c r="O349" s="582"/>
      <c r="P349" s="581"/>
      <c r="Q349" s="579"/>
      <c r="R349" s="572"/>
      <c r="S349" s="582"/>
      <c r="T349" s="583"/>
      <c r="U349" s="579"/>
      <c r="V349" s="572"/>
      <c r="W349" s="582"/>
      <c r="X349" s="575"/>
      <c r="Y349" s="575"/>
      <c r="Z349" s="575"/>
      <c r="AA349" s="567" t="str">
        <f t="shared" si="22"/>
        <v>No hay ejecución</v>
      </c>
      <c r="AB349" s="568" t="str">
        <f t="shared" si="23"/>
        <v>NA</v>
      </c>
      <c r="AC349" s="575"/>
      <c r="AD349" s="575"/>
      <c r="AE349" s="575"/>
      <c r="AF349" s="576"/>
      <c r="AG349" s="576"/>
      <c r="AH349" s="575"/>
      <c r="AI349" s="575"/>
      <c r="AJ349" s="575"/>
      <c r="AK349" s="576"/>
      <c r="AL349" s="576"/>
      <c r="AM349" s="575"/>
      <c r="AN349" s="575"/>
      <c r="AO349" s="575"/>
      <c r="AP349" s="575"/>
      <c r="AQ349" s="575"/>
    </row>
    <row r="350" spans="1:43" ht="35.25" customHeight="1" thickTop="1" thickBot="1">
      <c r="A350" s="563">
        <v>20.13</v>
      </c>
      <c r="B350" s="564"/>
      <c r="C350" s="564"/>
      <c r="D350" s="564"/>
      <c r="E350" s="564"/>
      <c r="F350" s="587" t="s">
        <v>1374</v>
      </c>
      <c r="G350" s="588"/>
      <c r="H350" s="588"/>
      <c r="I350" s="567" t="str">
        <f t="shared" si="20"/>
        <v>No hay ejecución</v>
      </c>
      <c r="J350" s="568" t="str">
        <f t="shared" si="21"/>
        <v>NA</v>
      </c>
      <c r="K350" s="588"/>
      <c r="L350" s="581"/>
      <c r="M350" s="579"/>
      <c r="N350" s="572"/>
      <c r="O350" s="582"/>
      <c r="P350" s="581"/>
      <c r="Q350" s="579"/>
      <c r="R350" s="572"/>
      <c r="S350" s="582"/>
      <c r="T350" s="583"/>
      <c r="U350" s="579"/>
      <c r="V350" s="572"/>
      <c r="W350" s="582"/>
      <c r="X350" s="575"/>
      <c r="Y350" s="575"/>
      <c r="Z350" s="575"/>
      <c r="AA350" s="567" t="str">
        <f t="shared" si="22"/>
        <v>No hay ejecución</v>
      </c>
      <c r="AB350" s="568" t="str">
        <f t="shared" si="23"/>
        <v>NA</v>
      </c>
      <c r="AC350" s="575"/>
      <c r="AD350" s="575"/>
      <c r="AE350" s="575"/>
      <c r="AF350" s="576"/>
      <c r="AG350" s="576"/>
      <c r="AH350" s="575"/>
      <c r="AI350" s="575"/>
      <c r="AJ350" s="575"/>
      <c r="AK350" s="576"/>
      <c r="AL350" s="576"/>
      <c r="AM350" s="575"/>
      <c r="AN350" s="575"/>
      <c r="AO350" s="575"/>
      <c r="AP350" s="575"/>
      <c r="AQ350" s="575"/>
    </row>
    <row r="351" spans="1:43" ht="35.25" customHeight="1" thickTop="1" thickBot="1">
      <c r="A351" s="563">
        <v>20.13</v>
      </c>
      <c r="B351" s="564"/>
      <c r="C351" s="564"/>
      <c r="D351" s="564"/>
      <c r="E351" s="564"/>
      <c r="F351" s="587" t="s">
        <v>1374</v>
      </c>
      <c r="G351" s="588"/>
      <c r="H351" s="588"/>
      <c r="I351" s="567" t="str">
        <f t="shared" si="20"/>
        <v>No hay ejecución</v>
      </c>
      <c r="J351" s="568" t="str">
        <f t="shared" si="21"/>
        <v>NA</v>
      </c>
      <c r="K351" s="588"/>
      <c r="L351" s="581"/>
      <c r="M351" s="579"/>
      <c r="N351" s="572"/>
      <c r="O351" s="582"/>
      <c r="P351" s="581"/>
      <c r="Q351" s="579"/>
      <c r="R351" s="572"/>
      <c r="S351" s="582"/>
      <c r="T351" s="583"/>
      <c r="U351" s="579"/>
      <c r="V351" s="572"/>
      <c r="W351" s="582"/>
      <c r="X351" s="575"/>
      <c r="Y351" s="575"/>
      <c r="Z351" s="575"/>
      <c r="AA351" s="567" t="str">
        <f t="shared" si="22"/>
        <v>No hay ejecución</v>
      </c>
      <c r="AB351" s="568" t="str">
        <f t="shared" si="23"/>
        <v>NA</v>
      </c>
      <c r="AC351" s="575"/>
      <c r="AD351" s="575"/>
      <c r="AE351" s="575"/>
      <c r="AF351" s="576"/>
      <c r="AG351" s="576"/>
      <c r="AH351" s="575"/>
      <c r="AI351" s="575"/>
      <c r="AJ351" s="575"/>
      <c r="AK351" s="576"/>
      <c r="AL351" s="576"/>
      <c r="AM351" s="575"/>
      <c r="AN351" s="575"/>
      <c r="AO351" s="575"/>
      <c r="AP351" s="575"/>
      <c r="AQ351" s="575"/>
    </row>
    <row r="352" spans="1:43" ht="35.25" customHeight="1" thickTop="1" thickBot="1">
      <c r="A352" s="563">
        <v>20.13</v>
      </c>
      <c r="B352" s="564"/>
      <c r="C352" s="564"/>
      <c r="D352" s="564"/>
      <c r="E352" s="564"/>
      <c r="F352" s="587" t="s">
        <v>1374</v>
      </c>
      <c r="G352" s="588"/>
      <c r="H352" s="588"/>
      <c r="I352" s="567" t="str">
        <f t="shared" si="20"/>
        <v>No hay ejecución</v>
      </c>
      <c r="J352" s="568" t="str">
        <f t="shared" si="21"/>
        <v>NA</v>
      </c>
      <c r="K352" s="588"/>
      <c r="L352" s="581"/>
      <c r="M352" s="579"/>
      <c r="N352" s="572"/>
      <c r="O352" s="582"/>
      <c r="P352" s="581"/>
      <c r="Q352" s="579"/>
      <c r="R352" s="572"/>
      <c r="S352" s="582"/>
      <c r="T352" s="583"/>
      <c r="U352" s="579"/>
      <c r="V352" s="572"/>
      <c r="W352" s="582"/>
      <c r="X352" s="575"/>
      <c r="Y352" s="575"/>
      <c r="Z352" s="575"/>
      <c r="AA352" s="567" t="str">
        <f t="shared" si="22"/>
        <v>No hay ejecución</v>
      </c>
      <c r="AB352" s="568" t="str">
        <f t="shared" si="23"/>
        <v>NA</v>
      </c>
      <c r="AC352" s="575"/>
      <c r="AD352" s="575"/>
      <c r="AE352" s="575"/>
      <c r="AF352" s="576"/>
      <c r="AG352" s="576"/>
      <c r="AH352" s="575"/>
      <c r="AI352" s="575"/>
      <c r="AJ352" s="575"/>
      <c r="AK352" s="576"/>
      <c r="AL352" s="576"/>
      <c r="AM352" s="575"/>
      <c r="AN352" s="575"/>
      <c r="AO352" s="575"/>
      <c r="AP352" s="575"/>
      <c r="AQ352" s="575"/>
    </row>
    <row r="353" spans="1:43" ht="35.25" customHeight="1" thickTop="1" thickBot="1">
      <c r="A353" s="563">
        <v>20.13</v>
      </c>
      <c r="B353" s="564"/>
      <c r="C353" s="564"/>
      <c r="D353" s="564"/>
      <c r="E353" s="564"/>
      <c r="F353" s="587" t="s">
        <v>1374</v>
      </c>
      <c r="G353" s="588"/>
      <c r="H353" s="588"/>
      <c r="I353" s="567" t="str">
        <f t="shared" si="20"/>
        <v>No hay ejecución</v>
      </c>
      <c r="J353" s="568" t="str">
        <f t="shared" si="21"/>
        <v>NA</v>
      </c>
      <c r="K353" s="588"/>
      <c r="L353" s="581"/>
      <c r="M353" s="579"/>
      <c r="N353" s="572"/>
      <c r="O353" s="582"/>
      <c r="P353" s="581"/>
      <c r="Q353" s="579"/>
      <c r="R353" s="572"/>
      <c r="S353" s="582"/>
      <c r="T353" s="583"/>
      <c r="U353" s="579"/>
      <c r="V353" s="572"/>
      <c r="W353" s="582"/>
      <c r="X353" s="575"/>
      <c r="Y353" s="575"/>
      <c r="Z353" s="575"/>
      <c r="AA353" s="567" t="str">
        <f t="shared" si="22"/>
        <v>No hay ejecución</v>
      </c>
      <c r="AB353" s="568" t="str">
        <f t="shared" si="23"/>
        <v>NA</v>
      </c>
      <c r="AC353" s="575"/>
      <c r="AD353" s="575"/>
      <c r="AE353" s="575"/>
      <c r="AF353" s="576"/>
      <c r="AG353" s="576"/>
      <c r="AH353" s="575"/>
      <c r="AI353" s="575"/>
      <c r="AJ353" s="575"/>
      <c r="AK353" s="576"/>
      <c r="AL353" s="576"/>
      <c r="AM353" s="575"/>
      <c r="AN353" s="575"/>
      <c r="AO353" s="575"/>
      <c r="AP353" s="575"/>
      <c r="AQ353" s="575"/>
    </row>
    <row r="354" spans="1:43" ht="35.25" customHeight="1" thickTop="1" thickBot="1">
      <c r="A354" s="563">
        <v>20.13</v>
      </c>
      <c r="B354" s="564"/>
      <c r="C354" s="564"/>
      <c r="D354" s="564"/>
      <c r="E354" s="564"/>
      <c r="F354" s="587" t="s">
        <v>1374</v>
      </c>
      <c r="G354" s="588"/>
      <c r="H354" s="588"/>
      <c r="I354" s="567" t="str">
        <f t="shared" si="20"/>
        <v>No hay ejecución</v>
      </c>
      <c r="J354" s="568" t="str">
        <f t="shared" si="21"/>
        <v>NA</v>
      </c>
      <c r="K354" s="588"/>
      <c r="L354" s="581"/>
      <c r="M354" s="579"/>
      <c r="N354" s="572"/>
      <c r="O354" s="582"/>
      <c r="P354" s="581"/>
      <c r="Q354" s="579"/>
      <c r="R354" s="572"/>
      <c r="S354" s="582"/>
      <c r="T354" s="583"/>
      <c r="U354" s="579"/>
      <c r="V354" s="572"/>
      <c r="W354" s="582"/>
      <c r="X354" s="575"/>
      <c r="Y354" s="575"/>
      <c r="Z354" s="575"/>
      <c r="AA354" s="567" t="str">
        <f t="shared" si="22"/>
        <v>No hay ejecución</v>
      </c>
      <c r="AB354" s="568" t="str">
        <f t="shared" si="23"/>
        <v>NA</v>
      </c>
      <c r="AC354" s="575"/>
      <c r="AD354" s="575"/>
      <c r="AE354" s="575"/>
      <c r="AF354" s="576"/>
      <c r="AG354" s="576"/>
      <c r="AH354" s="575"/>
      <c r="AI354" s="575"/>
      <c r="AJ354" s="575"/>
      <c r="AK354" s="576"/>
      <c r="AL354" s="576"/>
      <c r="AM354" s="575"/>
      <c r="AN354" s="575"/>
      <c r="AO354" s="575"/>
      <c r="AP354" s="575"/>
      <c r="AQ354" s="575"/>
    </row>
    <row r="355" spans="1:43" ht="35.25" customHeight="1" thickTop="1" thickBot="1">
      <c r="A355" s="563">
        <v>20.13</v>
      </c>
      <c r="B355" s="564"/>
      <c r="C355" s="564"/>
      <c r="D355" s="564"/>
      <c r="E355" s="564"/>
      <c r="F355" s="587" t="s">
        <v>1374</v>
      </c>
      <c r="G355" s="588"/>
      <c r="H355" s="588"/>
      <c r="I355" s="567" t="str">
        <f t="shared" si="20"/>
        <v>No hay ejecución</v>
      </c>
      <c r="J355" s="568" t="str">
        <f t="shared" si="21"/>
        <v>NA</v>
      </c>
      <c r="K355" s="588"/>
      <c r="L355" s="581"/>
      <c r="M355" s="579"/>
      <c r="N355" s="572"/>
      <c r="O355" s="582"/>
      <c r="P355" s="581"/>
      <c r="Q355" s="579"/>
      <c r="R355" s="572"/>
      <c r="S355" s="582"/>
      <c r="T355" s="583"/>
      <c r="U355" s="579"/>
      <c r="V355" s="572"/>
      <c r="W355" s="582"/>
      <c r="X355" s="575"/>
      <c r="Y355" s="575"/>
      <c r="Z355" s="575"/>
      <c r="AA355" s="567" t="str">
        <f t="shared" si="22"/>
        <v>No hay ejecución</v>
      </c>
      <c r="AB355" s="568" t="str">
        <f t="shared" si="23"/>
        <v>NA</v>
      </c>
      <c r="AC355" s="575"/>
      <c r="AD355" s="575"/>
      <c r="AE355" s="575"/>
      <c r="AF355" s="576"/>
      <c r="AG355" s="576"/>
      <c r="AH355" s="575"/>
      <c r="AI355" s="575"/>
      <c r="AJ355" s="575"/>
      <c r="AK355" s="576"/>
      <c r="AL355" s="576"/>
      <c r="AM355" s="575"/>
      <c r="AN355" s="575"/>
      <c r="AO355" s="575"/>
      <c r="AP355" s="575"/>
      <c r="AQ355" s="575"/>
    </row>
    <row r="356" spans="1:43" ht="35.25" customHeight="1" thickTop="1" thickBot="1">
      <c r="A356" s="563">
        <v>20.13</v>
      </c>
      <c r="B356" s="564"/>
      <c r="C356" s="564"/>
      <c r="D356" s="564"/>
      <c r="E356" s="564"/>
      <c r="F356" s="587" t="s">
        <v>1374</v>
      </c>
      <c r="G356" s="588"/>
      <c r="H356" s="588"/>
      <c r="I356" s="567" t="str">
        <f t="shared" si="20"/>
        <v>No hay ejecución</v>
      </c>
      <c r="J356" s="568" t="str">
        <f t="shared" si="21"/>
        <v>NA</v>
      </c>
      <c r="K356" s="588"/>
      <c r="L356" s="581"/>
      <c r="M356" s="579"/>
      <c r="N356" s="572"/>
      <c r="O356" s="582"/>
      <c r="P356" s="581"/>
      <c r="Q356" s="579"/>
      <c r="R356" s="572"/>
      <c r="S356" s="582"/>
      <c r="T356" s="583"/>
      <c r="U356" s="579"/>
      <c r="V356" s="572"/>
      <c r="W356" s="582"/>
      <c r="X356" s="575"/>
      <c r="Y356" s="575"/>
      <c r="Z356" s="575"/>
      <c r="AA356" s="567" t="str">
        <f t="shared" si="22"/>
        <v>No hay ejecución</v>
      </c>
      <c r="AB356" s="568" t="str">
        <f t="shared" si="23"/>
        <v>NA</v>
      </c>
      <c r="AC356" s="575"/>
      <c r="AD356" s="575"/>
      <c r="AE356" s="575"/>
      <c r="AF356" s="576"/>
      <c r="AG356" s="576"/>
      <c r="AH356" s="575"/>
      <c r="AI356" s="575"/>
      <c r="AJ356" s="575"/>
      <c r="AK356" s="576"/>
      <c r="AL356" s="576"/>
      <c r="AM356" s="575"/>
      <c r="AN356" s="575"/>
      <c r="AO356" s="575"/>
      <c r="AP356" s="575"/>
      <c r="AQ356" s="575"/>
    </row>
    <row r="357" spans="1:43" ht="35.25" customHeight="1" thickTop="1" thickBot="1">
      <c r="A357" s="563">
        <v>20.14</v>
      </c>
      <c r="B357" s="564"/>
      <c r="C357" s="564"/>
      <c r="D357" s="564"/>
      <c r="E357" s="564"/>
      <c r="F357" s="587" t="s">
        <v>1375</v>
      </c>
      <c r="G357" s="588"/>
      <c r="H357" s="588"/>
      <c r="I357" s="567" t="str">
        <f t="shared" si="20"/>
        <v>No hay ejecución</v>
      </c>
      <c r="J357" s="568" t="str">
        <f t="shared" si="21"/>
        <v>NA</v>
      </c>
      <c r="K357" s="588"/>
      <c r="L357" s="581"/>
      <c r="M357" s="579"/>
      <c r="N357" s="572"/>
      <c r="O357" s="582"/>
      <c r="P357" s="581"/>
      <c r="Q357" s="579"/>
      <c r="R357" s="572"/>
      <c r="S357" s="582"/>
      <c r="T357" s="583"/>
      <c r="U357" s="579"/>
      <c r="V357" s="572"/>
      <c r="W357" s="582"/>
      <c r="X357" s="575"/>
      <c r="Y357" s="575"/>
      <c r="Z357" s="575"/>
      <c r="AA357" s="567" t="str">
        <f t="shared" si="22"/>
        <v>No hay ejecución</v>
      </c>
      <c r="AB357" s="568" t="str">
        <f t="shared" si="23"/>
        <v>NA</v>
      </c>
      <c r="AC357" s="575"/>
      <c r="AD357" s="575"/>
      <c r="AE357" s="575"/>
      <c r="AF357" s="576"/>
      <c r="AG357" s="576"/>
      <c r="AH357" s="575"/>
      <c r="AI357" s="575"/>
      <c r="AJ357" s="575"/>
      <c r="AK357" s="576"/>
      <c r="AL357" s="576"/>
      <c r="AM357" s="575"/>
      <c r="AN357" s="575"/>
      <c r="AO357" s="575"/>
      <c r="AP357" s="575"/>
      <c r="AQ357" s="575"/>
    </row>
    <row r="358" spans="1:43" ht="35.25" customHeight="1" thickTop="1" thickBot="1">
      <c r="A358" s="563">
        <v>20.14</v>
      </c>
      <c r="B358" s="564"/>
      <c r="C358" s="564"/>
      <c r="D358" s="564"/>
      <c r="E358" s="564"/>
      <c r="F358" s="587" t="s">
        <v>1375</v>
      </c>
      <c r="G358" s="588"/>
      <c r="H358" s="588"/>
      <c r="I358" s="567" t="str">
        <f t="shared" si="20"/>
        <v>No hay ejecución</v>
      </c>
      <c r="J358" s="568" t="str">
        <f t="shared" si="21"/>
        <v>NA</v>
      </c>
      <c r="K358" s="588"/>
      <c r="L358" s="581"/>
      <c r="M358" s="579"/>
      <c r="N358" s="572"/>
      <c r="O358" s="582"/>
      <c r="P358" s="581"/>
      <c r="Q358" s="579"/>
      <c r="R358" s="572"/>
      <c r="S358" s="582"/>
      <c r="T358" s="583"/>
      <c r="U358" s="579"/>
      <c r="V358" s="572"/>
      <c r="W358" s="582"/>
      <c r="X358" s="575"/>
      <c r="Y358" s="575"/>
      <c r="Z358" s="575"/>
      <c r="AA358" s="567" t="str">
        <f t="shared" si="22"/>
        <v>No hay ejecución</v>
      </c>
      <c r="AB358" s="568" t="str">
        <f t="shared" si="23"/>
        <v>NA</v>
      </c>
      <c r="AC358" s="575"/>
      <c r="AD358" s="575"/>
      <c r="AE358" s="575"/>
      <c r="AF358" s="576"/>
      <c r="AG358" s="576"/>
      <c r="AH358" s="575"/>
      <c r="AI358" s="575"/>
      <c r="AJ358" s="575"/>
      <c r="AK358" s="576"/>
      <c r="AL358" s="576"/>
      <c r="AM358" s="575"/>
      <c r="AN358" s="575"/>
      <c r="AO358" s="575"/>
      <c r="AP358" s="575"/>
      <c r="AQ358" s="575"/>
    </row>
    <row r="359" spans="1:43" ht="35.25" customHeight="1" thickTop="1" thickBot="1">
      <c r="A359" s="563">
        <v>20.14</v>
      </c>
      <c r="B359" s="564"/>
      <c r="C359" s="564"/>
      <c r="D359" s="564"/>
      <c r="E359" s="564"/>
      <c r="F359" s="587" t="s">
        <v>1375</v>
      </c>
      <c r="G359" s="588"/>
      <c r="H359" s="588"/>
      <c r="I359" s="567" t="str">
        <f t="shared" si="20"/>
        <v>No hay ejecución</v>
      </c>
      <c r="J359" s="568" t="str">
        <f t="shared" si="21"/>
        <v>NA</v>
      </c>
      <c r="K359" s="588"/>
      <c r="L359" s="581"/>
      <c r="M359" s="579"/>
      <c r="N359" s="572"/>
      <c r="O359" s="582"/>
      <c r="P359" s="581"/>
      <c r="Q359" s="579"/>
      <c r="R359" s="572"/>
      <c r="S359" s="582"/>
      <c r="T359" s="583"/>
      <c r="U359" s="579"/>
      <c r="V359" s="572"/>
      <c r="W359" s="582"/>
      <c r="X359" s="575"/>
      <c r="Y359" s="575"/>
      <c r="Z359" s="575"/>
      <c r="AA359" s="567" t="str">
        <f t="shared" si="22"/>
        <v>No hay ejecución</v>
      </c>
      <c r="AB359" s="568" t="str">
        <f t="shared" si="23"/>
        <v>NA</v>
      </c>
      <c r="AC359" s="575"/>
      <c r="AD359" s="575"/>
      <c r="AE359" s="575"/>
      <c r="AF359" s="576"/>
      <c r="AG359" s="576"/>
      <c r="AH359" s="575"/>
      <c r="AI359" s="575"/>
      <c r="AJ359" s="575"/>
      <c r="AK359" s="576"/>
      <c r="AL359" s="576"/>
      <c r="AM359" s="575"/>
      <c r="AN359" s="575"/>
      <c r="AO359" s="575"/>
      <c r="AP359" s="575"/>
      <c r="AQ359" s="575"/>
    </row>
    <row r="360" spans="1:43" ht="35.25" customHeight="1" thickTop="1" thickBot="1">
      <c r="A360" s="563">
        <v>20.14</v>
      </c>
      <c r="B360" s="564"/>
      <c r="C360" s="564"/>
      <c r="D360" s="564"/>
      <c r="E360" s="564"/>
      <c r="F360" s="587" t="s">
        <v>1375</v>
      </c>
      <c r="G360" s="588"/>
      <c r="H360" s="588"/>
      <c r="I360" s="567" t="str">
        <f t="shared" si="20"/>
        <v>No hay ejecución</v>
      </c>
      <c r="J360" s="568" t="str">
        <f t="shared" si="21"/>
        <v>NA</v>
      </c>
      <c r="K360" s="588"/>
      <c r="L360" s="581"/>
      <c r="M360" s="579"/>
      <c r="N360" s="572"/>
      <c r="O360" s="582"/>
      <c r="P360" s="581"/>
      <c r="Q360" s="579"/>
      <c r="R360" s="572"/>
      <c r="S360" s="582"/>
      <c r="T360" s="583"/>
      <c r="U360" s="579"/>
      <c r="V360" s="572"/>
      <c r="W360" s="582"/>
      <c r="X360" s="575"/>
      <c r="Y360" s="575"/>
      <c r="Z360" s="575"/>
      <c r="AA360" s="567" t="str">
        <f t="shared" si="22"/>
        <v>No hay ejecución</v>
      </c>
      <c r="AB360" s="568" t="str">
        <f t="shared" si="23"/>
        <v>NA</v>
      </c>
      <c r="AC360" s="575"/>
      <c r="AD360" s="575"/>
      <c r="AE360" s="575"/>
      <c r="AF360" s="576"/>
      <c r="AG360" s="576"/>
      <c r="AH360" s="575"/>
      <c r="AI360" s="575"/>
      <c r="AJ360" s="575"/>
      <c r="AK360" s="576"/>
      <c r="AL360" s="576"/>
      <c r="AM360" s="575"/>
      <c r="AN360" s="575"/>
      <c r="AO360" s="575"/>
      <c r="AP360" s="575"/>
      <c r="AQ360" s="575"/>
    </row>
    <row r="361" spans="1:43" ht="35.25" customHeight="1" thickTop="1" thickBot="1">
      <c r="A361" s="563">
        <v>20.14</v>
      </c>
      <c r="B361" s="564"/>
      <c r="C361" s="564"/>
      <c r="D361" s="564"/>
      <c r="E361" s="564"/>
      <c r="F361" s="587" t="s">
        <v>1375</v>
      </c>
      <c r="G361" s="588"/>
      <c r="H361" s="588"/>
      <c r="I361" s="567" t="str">
        <f t="shared" si="20"/>
        <v>No hay ejecución</v>
      </c>
      <c r="J361" s="568" t="str">
        <f t="shared" si="21"/>
        <v>NA</v>
      </c>
      <c r="K361" s="588"/>
      <c r="L361" s="581"/>
      <c r="M361" s="579"/>
      <c r="N361" s="572"/>
      <c r="O361" s="582"/>
      <c r="P361" s="581"/>
      <c r="Q361" s="579"/>
      <c r="R361" s="572"/>
      <c r="S361" s="582"/>
      <c r="T361" s="583"/>
      <c r="U361" s="579"/>
      <c r="V361" s="572"/>
      <c r="W361" s="582"/>
      <c r="X361" s="575"/>
      <c r="Y361" s="575"/>
      <c r="Z361" s="575"/>
      <c r="AA361" s="567" t="str">
        <f t="shared" si="22"/>
        <v>No hay ejecución</v>
      </c>
      <c r="AB361" s="568" t="str">
        <f t="shared" si="23"/>
        <v>NA</v>
      </c>
      <c r="AC361" s="575"/>
      <c r="AD361" s="575"/>
      <c r="AE361" s="575"/>
      <c r="AF361" s="576"/>
      <c r="AG361" s="576"/>
      <c r="AH361" s="575"/>
      <c r="AI361" s="575"/>
      <c r="AJ361" s="575"/>
      <c r="AK361" s="576"/>
      <c r="AL361" s="576"/>
      <c r="AM361" s="575"/>
      <c r="AN361" s="575"/>
      <c r="AO361" s="575"/>
      <c r="AP361" s="575"/>
      <c r="AQ361" s="575"/>
    </row>
    <row r="362" spans="1:43" ht="35.25" customHeight="1" thickTop="1" thickBot="1">
      <c r="A362" s="563">
        <v>20.14</v>
      </c>
      <c r="B362" s="564"/>
      <c r="C362" s="564"/>
      <c r="D362" s="564"/>
      <c r="E362" s="564"/>
      <c r="F362" s="587" t="s">
        <v>1375</v>
      </c>
      <c r="G362" s="588"/>
      <c r="H362" s="588"/>
      <c r="I362" s="567" t="str">
        <f t="shared" si="20"/>
        <v>No hay ejecución</v>
      </c>
      <c r="J362" s="568" t="str">
        <f t="shared" si="21"/>
        <v>NA</v>
      </c>
      <c r="K362" s="588"/>
      <c r="L362" s="581"/>
      <c r="M362" s="579"/>
      <c r="N362" s="572"/>
      <c r="O362" s="582"/>
      <c r="P362" s="581"/>
      <c r="Q362" s="579"/>
      <c r="R362" s="572"/>
      <c r="S362" s="582"/>
      <c r="T362" s="583"/>
      <c r="U362" s="579"/>
      <c r="V362" s="572"/>
      <c r="W362" s="582"/>
      <c r="X362" s="575"/>
      <c r="Y362" s="575"/>
      <c r="Z362" s="575"/>
      <c r="AA362" s="567" t="str">
        <f t="shared" si="22"/>
        <v>No hay ejecución</v>
      </c>
      <c r="AB362" s="568" t="str">
        <f t="shared" si="23"/>
        <v>NA</v>
      </c>
      <c r="AC362" s="575"/>
      <c r="AD362" s="575"/>
      <c r="AE362" s="575"/>
      <c r="AF362" s="576"/>
      <c r="AG362" s="576"/>
      <c r="AH362" s="575"/>
      <c r="AI362" s="575"/>
      <c r="AJ362" s="575"/>
      <c r="AK362" s="576"/>
      <c r="AL362" s="576"/>
      <c r="AM362" s="575"/>
      <c r="AN362" s="575"/>
      <c r="AO362" s="575"/>
      <c r="AP362" s="575"/>
      <c r="AQ362" s="575"/>
    </row>
    <row r="363" spans="1:43" ht="35.25" customHeight="1" thickTop="1" thickBot="1">
      <c r="A363" s="563">
        <v>20.14</v>
      </c>
      <c r="B363" s="564"/>
      <c r="C363" s="564"/>
      <c r="D363" s="564"/>
      <c r="E363" s="564"/>
      <c r="F363" s="587" t="s">
        <v>1375</v>
      </c>
      <c r="G363" s="588"/>
      <c r="H363" s="588"/>
      <c r="I363" s="567" t="str">
        <f t="shared" si="20"/>
        <v>No hay ejecución</v>
      </c>
      <c r="J363" s="568" t="str">
        <f t="shared" si="21"/>
        <v>NA</v>
      </c>
      <c r="K363" s="588"/>
      <c r="L363" s="581"/>
      <c r="M363" s="579"/>
      <c r="N363" s="572"/>
      <c r="O363" s="582"/>
      <c r="P363" s="581"/>
      <c r="Q363" s="579"/>
      <c r="R363" s="572"/>
      <c r="S363" s="582"/>
      <c r="T363" s="583"/>
      <c r="U363" s="579"/>
      <c r="V363" s="572"/>
      <c r="W363" s="582"/>
      <c r="X363" s="575"/>
      <c r="Y363" s="575"/>
      <c r="Z363" s="575"/>
      <c r="AA363" s="567" t="str">
        <f t="shared" si="22"/>
        <v>No hay ejecución</v>
      </c>
      <c r="AB363" s="568" t="str">
        <f t="shared" si="23"/>
        <v>NA</v>
      </c>
      <c r="AC363" s="575"/>
      <c r="AD363" s="575"/>
      <c r="AE363" s="575"/>
      <c r="AF363" s="576"/>
      <c r="AG363" s="576"/>
      <c r="AH363" s="575"/>
      <c r="AI363" s="575"/>
      <c r="AJ363" s="575"/>
      <c r="AK363" s="576"/>
      <c r="AL363" s="576"/>
      <c r="AM363" s="575"/>
      <c r="AN363" s="575"/>
      <c r="AO363" s="575"/>
      <c r="AP363" s="575"/>
      <c r="AQ363" s="575"/>
    </row>
    <row r="364" spans="1:43" ht="35.25" customHeight="1" thickTop="1" thickBot="1">
      <c r="A364" s="563">
        <v>20.149999999999999</v>
      </c>
      <c r="B364" s="564"/>
      <c r="C364" s="564"/>
      <c r="D364" s="564"/>
      <c r="E364" s="564"/>
      <c r="F364" s="587" t="s">
        <v>1376</v>
      </c>
      <c r="G364" s="588"/>
      <c r="H364" s="588"/>
      <c r="I364" s="567" t="str">
        <f t="shared" si="20"/>
        <v>No hay ejecución</v>
      </c>
      <c r="J364" s="568" t="str">
        <f t="shared" si="21"/>
        <v>NA</v>
      </c>
      <c r="K364" s="588"/>
      <c r="L364" s="581"/>
      <c r="M364" s="579"/>
      <c r="N364" s="572"/>
      <c r="O364" s="582"/>
      <c r="P364" s="581"/>
      <c r="Q364" s="579"/>
      <c r="R364" s="572"/>
      <c r="S364" s="582"/>
      <c r="T364" s="583"/>
      <c r="U364" s="579"/>
      <c r="V364" s="572"/>
      <c r="W364" s="582"/>
      <c r="X364" s="575"/>
      <c r="Y364" s="575"/>
      <c r="Z364" s="575"/>
      <c r="AA364" s="567" t="str">
        <f t="shared" si="22"/>
        <v>No hay ejecución</v>
      </c>
      <c r="AB364" s="568" t="str">
        <f t="shared" si="23"/>
        <v>NA</v>
      </c>
      <c r="AC364" s="575"/>
      <c r="AD364" s="575"/>
      <c r="AE364" s="575"/>
      <c r="AF364" s="576"/>
      <c r="AG364" s="576"/>
      <c r="AH364" s="575"/>
      <c r="AI364" s="575"/>
      <c r="AJ364" s="575"/>
      <c r="AK364" s="576"/>
      <c r="AL364" s="576"/>
      <c r="AM364" s="575"/>
      <c r="AN364" s="575"/>
      <c r="AO364" s="575"/>
      <c r="AP364" s="575"/>
      <c r="AQ364" s="575"/>
    </row>
    <row r="365" spans="1:43" ht="35.25" customHeight="1" thickTop="1" thickBot="1">
      <c r="A365" s="563">
        <v>20.149999999999999</v>
      </c>
      <c r="B365" s="564"/>
      <c r="C365" s="564"/>
      <c r="D365" s="564"/>
      <c r="E365" s="564"/>
      <c r="F365" s="587" t="s">
        <v>1376</v>
      </c>
      <c r="G365" s="588"/>
      <c r="H365" s="588"/>
      <c r="I365" s="567" t="str">
        <f t="shared" si="20"/>
        <v>No hay ejecución</v>
      </c>
      <c r="J365" s="568" t="str">
        <f t="shared" si="21"/>
        <v>NA</v>
      </c>
      <c r="K365" s="588"/>
      <c r="L365" s="581"/>
      <c r="M365" s="579"/>
      <c r="N365" s="572"/>
      <c r="O365" s="582"/>
      <c r="P365" s="581"/>
      <c r="Q365" s="579"/>
      <c r="R365" s="572"/>
      <c r="S365" s="582"/>
      <c r="T365" s="583"/>
      <c r="U365" s="579"/>
      <c r="V365" s="572"/>
      <c r="W365" s="582"/>
      <c r="X365" s="575"/>
      <c r="Y365" s="575"/>
      <c r="Z365" s="575"/>
      <c r="AA365" s="567" t="str">
        <f t="shared" si="22"/>
        <v>No hay ejecución</v>
      </c>
      <c r="AB365" s="568" t="str">
        <f t="shared" si="23"/>
        <v>NA</v>
      </c>
      <c r="AC365" s="575"/>
      <c r="AD365" s="575"/>
      <c r="AE365" s="575"/>
      <c r="AF365" s="576"/>
      <c r="AG365" s="576"/>
      <c r="AH365" s="575"/>
      <c r="AI365" s="575"/>
      <c r="AJ365" s="575"/>
      <c r="AK365" s="576"/>
      <c r="AL365" s="576"/>
      <c r="AM365" s="575"/>
      <c r="AN365" s="575"/>
      <c r="AO365" s="575"/>
      <c r="AP365" s="575"/>
      <c r="AQ365" s="575"/>
    </row>
    <row r="366" spans="1:43" ht="35.25" customHeight="1" thickTop="1" thickBot="1">
      <c r="A366" s="563">
        <v>20.149999999999999</v>
      </c>
      <c r="B366" s="564"/>
      <c r="C366" s="564"/>
      <c r="D366" s="564"/>
      <c r="E366" s="564"/>
      <c r="F366" s="587" t="s">
        <v>1376</v>
      </c>
      <c r="G366" s="588"/>
      <c r="H366" s="588"/>
      <c r="I366" s="567" t="str">
        <f t="shared" si="20"/>
        <v>No hay ejecución</v>
      </c>
      <c r="J366" s="568" t="str">
        <f t="shared" si="21"/>
        <v>NA</v>
      </c>
      <c r="K366" s="588"/>
      <c r="L366" s="581"/>
      <c r="M366" s="579"/>
      <c r="N366" s="572"/>
      <c r="O366" s="582"/>
      <c r="P366" s="581"/>
      <c r="Q366" s="579"/>
      <c r="R366" s="572"/>
      <c r="S366" s="582"/>
      <c r="T366" s="583"/>
      <c r="U366" s="579"/>
      <c r="V366" s="572"/>
      <c r="W366" s="582"/>
      <c r="X366" s="575"/>
      <c r="Y366" s="575"/>
      <c r="Z366" s="575"/>
      <c r="AA366" s="567" t="str">
        <f t="shared" si="22"/>
        <v>No hay ejecución</v>
      </c>
      <c r="AB366" s="568" t="str">
        <f t="shared" si="23"/>
        <v>NA</v>
      </c>
      <c r="AC366" s="575"/>
      <c r="AD366" s="575"/>
      <c r="AE366" s="575"/>
      <c r="AF366" s="576"/>
      <c r="AG366" s="576"/>
      <c r="AH366" s="575"/>
      <c r="AI366" s="575"/>
      <c r="AJ366" s="575"/>
      <c r="AK366" s="576"/>
      <c r="AL366" s="576"/>
      <c r="AM366" s="575"/>
      <c r="AN366" s="575"/>
      <c r="AO366" s="575"/>
      <c r="AP366" s="575"/>
      <c r="AQ366" s="575"/>
    </row>
    <row r="367" spans="1:43" ht="35.25" customHeight="1" thickTop="1" thickBot="1">
      <c r="A367" s="563">
        <v>20.149999999999999</v>
      </c>
      <c r="B367" s="564"/>
      <c r="C367" s="564"/>
      <c r="D367" s="564"/>
      <c r="E367" s="564"/>
      <c r="F367" s="587" t="s">
        <v>1376</v>
      </c>
      <c r="G367" s="588"/>
      <c r="H367" s="588"/>
      <c r="I367" s="567" t="str">
        <f t="shared" si="20"/>
        <v>No hay ejecución</v>
      </c>
      <c r="J367" s="568" t="str">
        <f t="shared" si="21"/>
        <v>NA</v>
      </c>
      <c r="K367" s="588"/>
      <c r="L367" s="581"/>
      <c r="M367" s="579"/>
      <c r="N367" s="572"/>
      <c r="O367" s="582"/>
      <c r="P367" s="581"/>
      <c r="Q367" s="579"/>
      <c r="R367" s="572"/>
      <c r="S367" s="582"/>
      <c r="T367" s="583"/>
      <c r="U367" s="579"/>
      <c r="V367" s="572"/>
      <c r="W367" s="582"/>
      <c r="X367" s="575"/>
      <c r="Y367" s="575"/>
      <c r="Z367" s="575"/>
      <c r="AA367" s="567" t="str">
        <f t="shared" si="22"/>
        <v>No hay ejecución</v>
      </c>
      <c r="AB367" s="568" t="str">
        <f t="shared" si="23"/>
        <v>NA</v>
      </c>
      <c r="AC367" s="575"/>
      <c r="AD367" s="575"/>
      <c r="AE367" s="575"/>
      <c r="AF367" s="576"/>
      <c r="AG367" s="576"/>
      <c r="AH367" s="575"/>
      <c r="AI367" s="575"/>
      <c r="AJ367" s="575"/>
      <c r="AK367" s="576"/>
      <c r="AL367" s="576"/>
      <c r="AM367" s="575"/>
      <c r="AN367" s="575"/>
      <c r="AO367" s="575"/>
      <c r="AP367" s="575"/>
      <c r="AQ367" s="575"/>
    </row>
    <row r="368" spans="1:43" ht="35.25" customHeight="1" thickTop="1" thickBot="1">
      <c r="A368" s="563">
        <v>20.149999999999999</v>
      </c>
      <c r="B368" s="564"/>
      <c r="C368" s="564"/>
      <c r="D368" s="564"/>
      <c r="E368" s="564"/>
      <c r="F368" s="587" t="s">
        <v>1376</v>
      </c>
      <c r="G368" s="588"/>
      <c r="H368" s="588"/>
      <c r="I368" s="567" t="str">
        <f t="shared" si="20"/>
        <v>No hay ejecución</v>
      </c>
      <c r="J368" s="568" t="str">
        <f t="shared" si="21"/>
        <v>NA</v>
      </c>
      <c r="K368" s="588"/>
      <c r="L368" s="581"/>
      <c r="M368" s="579"/>
      <c r="N368" s="572"/>
      <c r="O368" s="582"/>
      <c r="P368" s="581"/>
      <c r="Q368" s="579"/>
      <c r="R368" s="572"/>
      <c r="S368" s="582"/>
      <c r="T368" s="583"/>
      <c r="U368" s="579"/>
      <c r="V368" s="572"/>
      <c r="W368" s="582"/>
      <c r="X368" s="575"/>
      <c r="Y368" s="575"/>
      <c r="Z368" s="575"/>
      <c r="AA368" s="567" t="str">
        <f t="shared" si="22"/>
        <v>No hay ejecución</v>
      </c>
      <c r="AB368" s="568" t="str">
        <f t="shared" si="23"/>
        <v>NA</v>
      </c>
      <c r="AC368" s="575"/>
      <c r="AD368" s="575"/>
      <c r="AE368" s="575"/>
      <c r="AF368" s="576"/>
      <c r="AG368" s="576"/>
      <c r="AH368" s="575"/>
      <c r="AI368" s="575"/>
      <c r="AJ368" s="575"/>
      <c r="AK368" s="576"/>
      <c r="AL368" s="576"/>
      <c r="AM368" s="575"/>
      <c r="AN368" s="575"/>
      <c r="AO368" s="575"/>
      <c r="AP368" s="575"/>
      <c r="AQ368" s="575"/>
    </row>
    <row r="369" spans="1:43" ht="35.25" customHeight="1" thickTop="1" thickBot="1">
      <c r="A369" s="563">
        <v>20.149999999999999</v>
      </c>
      <c r="B369" s="564"/>
      <c r="C369" s="564"/>
      <c r="D369" s="564"/>
      <c r="E369" s="564"/>
      <c r="F369" s="587" t="s">
        <v>1376</v>
      </c>
      <c r="G369" s="588"/>
      <c r="H369" s="588"/>
      <c r="I369" s="567" t="str">
        <f t="shared" si="20"/>
        <v>No hay ejecución</v>
      </c>
      <c r="J369" s="568" t="str">
        <f t="shared" si="21"/>
        <v>NA</v>
      </c>
      <c r="K369" s="588"/>
      <c r="L369" s="581"/>
      <c r="M369" s="579"/>
      <c r="N369" s="572"/>
      <c r="O369" s="582"/>
      <c r="P369" s="581"/>
      <c r="Q369" s="579"/>
      <c r="R369" s="572"/>
      <c r="S369" s="582"/>
      <c r="T369" s="583"/>
      <c r="U369" s="579"/>
      <c r="V369" s="572"/>
      <c r="W369" s="582"/>
      <c r="X369" s="575"/>
      <c r="Y369" s="575"/>
      <c r="Z369" s="575"/>
      <c r="AA369" s="567" t="str">
        <f t="shared" si="22"/>
        <v>No hay ejecución</v>
      </c>
      <c r="AB369" s="568" t="str">
        <f t="shared" si="23"/>
        <v>NA</v>
      </c>
      <c r="AC369" s="575"/>
      <c r="AD369" s="575"/>
      <c r="AE369" s="575"/>
      <c r="AF369" s="576"/>
      <c r="AG369" s="576"/>
      <c r="AH369" s="575"/>
      <c r="AI369" s="575"/>
      <c r="AJ369" s="575"/>
      <c r="AK369" s="576"/>
      <c r="AL369" s="576"/>
      <c r="AM369" s="575"/>
      <c r="AN369" s="575"/>
      <c r="AO369" s="575"/>
      <c r="AP369" s="575"/>
      <c r="AQ369" s="575"/>
    </row>
    <row r="370" spans="1:43" ht="35.25" customHeight="1" thickTop="1" thickBot="1">
      <c r="A370" s="563">
        <v>20.149999999999999</v>
      </c>
      <c r="B370" s="564"/>
      <c r="C370" s="564"/>
      <c r="D370" s="564"/>
      <c r="E370" s="564"/>
      <c r="F370" s="587" t="s">
        <v>1376</v>
      </c>
      <c r="G370" s="588"/>
      <c r="H370" s="588"/>
      <c r="I370" s="567" t="str">
        <f t="shared" si="20"/>
        <v>No hay ejecución</v>
      </c>
      <c r="J370" s="568" t="str">
        <f t="shared" si="21"/>
        <v>NA</v>
      </c>
      <c r="K370" s="588"/>
      <c r="L370" s="581"/>
      <c r="M370" s="579"/>
      <c r="N370" s="572"/>
      <c r="O370" s="582"/>
      <c r="P370" s="581"/>
      <c r="Q370" s="579"/>
      <c r="R370" s="572"/>
      <c r="S370" s="582"/>
      <c r="T370" s="583"/>
      <c r="U370" s="579"/>
      <c r="V370" s="572"/>
      <c r="W370" s="582"/>
      <c r="X370" s="575"/>
      <c r="Y370" s="575"/>
      <c r="Z370" s="575"/>
      <c r="AA370" s="567" t="str">
        <f t="shared" si="22"/>
        <v>No hay ejecución</v>
      </c>
      <c r="AB370" s="568" t="str">
        <f t="shared" si="23"/>
        <v>NA</v>
      </c>
      <c r="AC370" s="575"/>
      <c r="AD370" s="575"/>
      <c r="AE370" s="575"/>
      <c r="AF370" s="576"/>
      <c r="AG370" s="576"/>
      <c r="AH370" s="575"/>
      <c r="AI370" s="575"/>
      <c r="AJ370" s="575"/>
      <c r="AK370" s="576"/>
      <c r="AL370" s="576"/>
      <c r="AM370" s="575"/>
      <c r="AN370" s="575"/>
      <c r="AO370" s="575"/>
      <c r="AP370" s="575"/>
      <c r="AQ370" s="575"/>
    </row>
    <row r="371" spans="1:43" ht="35.25" customHeight="1" thickTop="1" thickBot="1">
      <c r="A371" s="563">
        <v>20.149999999999999</v>
      </c>
      <c r="B371" s="564"/>
      <c r="C371" s="564"/>
      <c r="D371" s="564"/>
      <c r="E371" s="564"/>
      <c r="F371" s="587" t="s">
        <v>1376</v>
      </c>
      <c r="G371" s="588"/>
      <c r="H371" s="588"/>
      <c r="I371" s="567" t="str">
        <f t="shared" si="20"/>
        <v>No hay ejecución</v>
      </c>
      <c r="J371" s="568" t="str">
        <f t="shared" si="21"/>
        <v>NA</v>
      </c>
      <c r="K371" s="588"/>
      <c r="L371" s="581"/>
      <c r="M371" s="579"/>
      <c r="N371" s="572"/>
      <c r="O371" s="582"/>
      <c r="P371" s="581"/>
      <c r="Q371" s="579"/>
      <c r="R371" s="572"/>
      <c r="S371" s="582"/>
      <c r="T371" s="583"/>
      <c r="U371" s="579"/>
      <c r="V371" s="572"/>
      <c r="W371" s="582"/>
      <c r="X371" s="575"/>
      <c r="Y371" s="575"/>
      <c r="Z371" s="575"/>
      <c r="AA371" s="567" t="str">
        <f t="shared" si="22"/>
        <v>No hay ejecución</v>
      </c>
      <c r="AB371" s="568" t="str">
        <f t="shared" si="23"/>
        <v>NA</v>
      </c>
      <c r="AC371" s="575"/>
      <c r="AD371" s="575"/>
      <c r="AE371" s="575"/>
      <c r="AF371" s="576"/>
      <c r="AG371" s="576"/>
      <c r="AH371" s="575"/>
      <c r="AI371" s="575"/>
      <c r="AJ371" s="575"/>
      <c r="AK371" s="576"/>
      <c r="AL371" s="576"/>
      <c r="AM371" s="575"/>
      <c r="AN371" s="575"/>
      <c r="AO371" s="575"/>
      <c r="AP371" s="575"/>
      <c r="AQ371" s="575"/>
    </row>
    <row r="372" spans="1:43" ht="35.25" customHeight="1" thickTop="1" thickBot="1">
      <c r="A372" s="563">
        <v>20.149999999999999</v>
      </c>
      <c r="B372" s="564"/>
      <c r="C372" s="564"/>
      <c r="D372" s="564"/>
      <c r="E372" s="564"/>
      <c r="F372" s="587" t="s">
        <v>1376</v>
      </c>
      <c r="G372" s="588"/>
      <c r="H372" s="588"/>
      <c r="I372" s="567" t="str">
        <f t="shared" si="20"/>
        <v>No hay ejecución</v>
      </c>
      <c r="J372" s="568" t="str">
        <f t="shared" si="21"/>
        <v>NA</v>
      </c>
      <c r="K372" s="588"/>
      <c r="L372" s="581"/>
      <c r="M372" s="579"/>
      <c r="N372" s="572"/>
      <c r="O372" s="582"/>
      <c r="P372" s="581"/>
      <c r="Q372" s="579"/>
      <c r="R372" s="572"/>
      <c r="S372" s="582"/>
      <c r="T372" s="583"/>
      <c r="U372" s="579"/>
      <c r="V372" s="572"/>
      <c r="W372" s="582"/>
      <c r="X372" s="575"/>
      <c r="Y372" s="575"/>
      <c r="Z372" s="575"/>
      <c r="AA372" s="567" t="str">
        <f t="shared" si="22"/>
        <v>No hay ejecución</v>
      </c>
      <c r="AB372" s="568" t="str">
        <f t="shared" si="23"/>
        <v>NA</v>
      </c>
      <c r="AC372" s="575"/>
      <c r="AD372" s="575"/>
      <c r="AE372" s="575"/>
      <c r="AF372" s="576"/>
      <c r="AG372" s="576"/>
      <c r="AH372" s="575"/>
      <c r="AI372" s="575"/>
      <c r="AJ372" s="575"/>
      <c r="AK372" s="576"/>
      <c r="AL372" s="576"/>
      <c r="AM372" s="575"/>
      <c r="AN372" s="575"/>
      <c r="AO372" s="575"/>
      <c r="AP372" s="575"/>
      <c r="AQ372" s="575"/>
    </row>
    <row r="373" spans="1:43" ht="35.25" customHeight="1" thickTop="1" thickBot="1">
      <c r="A373" s="563">
        <v>20.149999999999999</v>
      </c>
      <c r="B373" s="564"/>
      <c r="C373" s="564"/>
      <c r="D373" s="564"/>
      <c r="E373" s="564"/>
      <c r="F373" s="587" t="s">
        <v>1376</v>
      </c>
      <c r="G373" s="588"/>
      <c r="H373" s="588"/>
      <c r="I373" s="567" t="str">
        <f t="shared" si="20"/>
        <v>No hay ejecución</v>
      </c>
      <c r="J373" s="568" t="str">
        <f t="shared" si="21"/>
        <v>NA</v>
      </c>
      <c r="K373" s="588"/>
      <c r="L373" s="581"/>
      <c r="M373" s="579"/>
      <c r="N373" s="572"/>
      <c r="O373" s="582"/>
      <c r="P373" s="581"/>
      <c r="Q373" s="579"/>
      <c r="R373" s="572"/>
      <c r="S373" s="582"/>
      <c r="T373" s="583"/>
      <c r="U373" s="579"/>
      <c r="V373" s="572"/>
      <c r="W373" s="582"/>
      <c r="X373" s="575"/>
      <c r="Y373" s="575"/>
      <c r="Z373" s="575"/>
      <c r="AA373" s="567" t="str">
        <f t="shared" si="22"/>
        <v>No hay ejecución</v>
      </c>
      <c r="AB373" s="568" t="str">
        <f t="shared" si="23"/>
        <v>NA</v>
      </c>
      <c r="AC373" s="575"/>
      <c r="AD373" s="575"/>
      <c r="AE373" s="575"/>
      <c r="AF373" s="576"/>
      <c r="AG373" s="576"/>
      <c r="AH373" s="575"/>
      <c r="AI373" s="575"/>
      <c r="AJ373" s="575"/>
      <c r="AK373" s="576"/>
      <c r="AL373" s="576"/>
      <c r="AM373" s="575"/>
      <c r="AN373" s="575"/>
      <c r="AO373" s="575"/>
      <c r="AP373" s="575"/>
      <c r="AQ373" s="575"/>
    </row>
    <row r="374" spans="1:43" ht="35.25" customHeight="1" thickTop="1" thickBot="1">
      <c r="A374" s="563">
        <v>20.149999999999999</v>
      </c>
      <c r="B374" s="564"/>
      <c r="C374" s="564"/>
      <c r="D374" s="564"/>
      <c r="E374" s="564"/>
      <c r="F374" s="587" t="s">
        <v>1376</v>
      </c>
      <c r="G374" s="588"/>
      <c r="H374" s="588"/>
      <c r="I374" s="567" t="str">
        <f t="shared" si="20"/>
        <v>No hay ejecución</v>
      </c>
      <c r="J374" s="568" t="str">
        <f t="shared" si="21"/>
        <v>NA</v>
      </c>
      <c r="K374" s="588"/>
      <c r="L374" s="581"/>
      <c r="M374" s="579"/>
      <c r="N374" s="572"/>
      <c r="O374" s="582"/>
      <c r="P374" s="581"/>
      <c r="Q374" s="579"/>
      <c r="R374" s="572"/>
      <c r="S374" s="582"/>
      <c r="T374" s="583"/>
      <c r="U374" s="579"/>
      <c r="V374" s="572"/>
      <c r="W374" s="582"/>
      <c r="X374" s="575"/>
      <c r="Y374" s="575"/>
      <c r="Z374" s="575"/>
      <c r="AA374" s="567" t="str">
        <f t="shared" si="22"/>
        <v>No hay ejecución</v>
      </c>
      <c r="AB374" s="568" t="str">
        <f t="shared" si="23"/>
        <v>NA</v>
      </c>
      <c r="AC374" s="575"/>
      <c r="AD374" s="575"/>
      <c r="AE374" s="575"/>
      <c r="AF374" s="576"/>
      <c r="AG374" s="576"/>
      <c r="AH374" s="575"/>
      <c r="AI374" s="575"/>
      <c r="AJ374" s="575"/>
      <c r="AK374" s="576"/>
      <c r="AL374" s="576"/>
      <c r="AM374" s="575"/>
      <c r="AN374" s="575"/>
      <c r="AO374" s="575"/>
      <c r="AP374" s="575"/>
      <c r="AQ374" s="575"/>
    </row>
    <row r="375" spans="1:43" ht="35.25" customHeight="1" thickTop="1" thickBot="1">
      <c r="A375" s="563">
        <v>20.149999999999999</v>
      </c>
      <c r="B375" s="564"/>
      <c r="C375" s="564"/>
      <c r="D375" s="564"/>
      <c r="E375" s="564"/>
      <c r="F375" s="587" t="s">
        <v>1376</v>
      </c>
      <c r="G375" s="588"/>
      <c r="H375" s="588"/>
      <c r="I375" s="567" t="str">
        <f t="shared" si="20"/>
        <v>No hay ejecución</v>
      </c>
      <c r="J375" s="568" t="str">
        <f t="shared" si="21"/>
        <v>NA</v>
      </c>
      <c r="K375" s="588"/>
      <c r="L375" s="581"/>
      <c r="M375" s="579"/>
      <c r="N375" s="572"/>
      <c r="O375" s="582"/>
      <c r="P375" s="581"/>
      <c r="Q375" s="579"/>
      <c r="R375" s="572"/>
      <c r="S375" s="582"/>
      <c r="T375" s="583"/>
      <c r="U375" s="579"/>
      <c r="V375" s="572"/>
      <c r="W375" s="582"/>
      <c r="X375" s="575"/>
      <c r="Y375" s="575"/>
      <c r="Z375" s="575"/>
      <c r="AA375" s="567" t="str">
        <f t="shared" si="22"/>
        <v>No hay ejecución</v>
      </c>
      <c r="AB375" s="568" t="str">
        <f t="shared" si="23"/>
        <v>NA</v>
      </c>
      <c r="AC375" s="575"/>
      <c r="AD375" s="575"/>
      <c r="AE375" s="575"/>
      <c r="AF375" s="576"/>
      <c r="AG375" s="576"/>
      <c r="AH375" s="575"/>
      <c r="AI375" s="575"/>
      <c r="AJ375" s="575"/>
      <c r="AK375" s="576"/>
      <c r="AL375" s="576"/>
      <c r="AM375" s="575"/>
      <c r="AN375" s="575"/>
      <c r="AO375" s="575"/>
      <c r="AP375" s="575"/>
      <c r="AQ375" s="575"/>
    </row>
    <row r="376" spans="1:43" ht="35.25" customHeight="1" thickTop="1" thickBot="1">
      <c r="A376" s="563">
        <v>20.149999999999999</v>
      </c>
      <c r="B376" s="564"/>
      <c r="C376" s="564"/>
      <c r="D376" s="564"/>
      <c r="E376" s="564"/>
      <c r="F376" s="587" t="s">
        <v>1376</v>
      </c>
      <c r="G376" s="588"/>
      <c r="H376" s="588"/>
      <c r="I376" s="567" t="str">
        <f t="shared" si="20"/>
        <v>No hay ejecución</v>
      </c>
      <c r="J376" s="568" t="str">
        <f t="shared" si="21"/>
        <v>NA</v>
      </c>
      <c r="K376" s="588"/>
      <c r="L376" s="581"/>
      <c r="M376" s="579"/>
      <c r="N376" s="572"/>
      <c r="O376" s="582"/>
      <c r="P376" s="581"/>
      <c r="Q376" s="579"/>
      <c r="R376" s="572"/>
      <c r="S376" s="582"/>
      <c r="T376" s="583"/>
      <c r="U376" s="579"/>
      <c r="V376" s="572"/>
      <c r="W376" s="582"/>
      <c r="X376" s="575"/>
      <c r="Y376" s="575"/>
      <c r="Z376" s="575"/>
      <c r="AA376" s="567" t="str">
        <f t="shared" si="22"/>
        <v>No hay ejecución</v>
      </c>
      <c r="AB376" s="568" t="str">
        <f t="shared" si="23"/>
        <v>NA</v>
      </c>
      <c r="AC376" s="575"/>
      <c r="AD376" s="575"/>
      <c r="AE376" s="575"/>
      <c r="AF376" s="576"/>
      <c r="AG376" s="576"/>
      <c r="AH376" s="575"/>
      <c r="AI376" s="575"/>
      <c r="AJ376" s="575"/>
      <c r="AK376" s="576"/>
      <c r="AL376" s="576"/>
      <c r="AM376" s="575"/>
      <c r="AN376" s="575"/>
      <c r="AO376" s="575"/>
      <c r="AP376" s="575"/>
      <c r="AQ376" s="575"/>
    </row>
    <row r="377" spans="1:43" ht="35.25" customHeight="1" thickTop="1" thickBot="1">
      <c r="A377" s="563">
        <v>21</v>
      </c>
      <c r="B377" s="564"/>
      <c r="C377" s="564"/>
      <c r="D377" s="564"/>
      <c r="E377" s="564"/>
      <c r="F377" s="584" t="s">
        <v>1377</v>
      </c>
      <c r="G377" s="586"/>
      <c r="H377" s="586"/>
      <c r="I377" s="567" t="str">
        <f t="shared" si="20"/>
        <v>No hay ejecución</v>
      </c>
      <c r="J377" s="568" t="str">
        <f t="shared" si="21"/>
        <v>NA</v>
      </c>
      <c r="K377" s="586"/>
      <c r="L377" s="581"/>
      <c r="M377" s="579"/>
      <c r="N377" s="572"/>
      <c r="O377" s="582"/>
      <c r="P377" s="581"/>
      <c r="Q377" s="579"/>
      <c r="R377" s="572"/>
      <c r="S377" s="582"/>
      <c r="T377" s="583"/>
      <c r="U377" s="579"/>
      <c r="V377" s="572"/>
      <c r="W377" s="582"/>
      <c r="X377" s="575"/>
      <c r="Y377" s="575"/>
      <c r="Z377" s="575"/>
      <c r="AA377" s="567" t="str">
        <f t="shared" si="22"/>
        <v>No hay ejecución</v>
      </c>
      <c r="AB377" s="568" t="str">
        <f t="shared" si="23"/>
        <v>NA</v>
      </c>
      <c r="AC377" s="575"/>
      <c r="AD377" s="575"/>
      <c r="AE377" s="575"/>
      <c r="AF377" s="576"/>
      <c r="AG377" s="576"/>
      <c r="AH377" s="575"/>
      <c r="AI377" s="575"/>
      <c r="AJ377" s="575"/>
      <c r="AK377" s="576"/>
      <c r="AL377" s="576"/>
      <c r="AM377" s="575"/>
      <c r="AN377" s="575"/>
      <c r="AO377" s="575"/>
      <c r="AP377" s="575"/>
      <c r="AQ377" s="575"/>
    </row>
    <row r="378" spans="1:43" ht="35.25" customHeight="1" thickTop="1" thickBot="1">
      <c r="A378" s="563">
        <v>21.1</v>
      </c>
      <c r="B378" s="564"/>
      <c r="C378" s="564"/>
      <c r="D378" s="564"/>
      <c r="E378" s="564"/>
      <c r="F378" s="577" t="s">
        <v>1378</v>
      </c>
      <c r="G378" s="578"/>
      <c r="H378" s="578"/>
      <c r="I378" s="567" t="str">
        <f t="shared" si="20"/>
        <v>No hay ejecución</v>
      </c>
      <c r="J378" s="568" t="str">
        <f t="shared" si="21"/>
        <v>NA</v>
      </c>
      <c r="K378" s="578"/>
      <c r="L378" s="581"/>
      <c r="M378" s="579"/>
      <c r="N378" s="572"/>
      <c r="O378" s="582"/>
      <c r="P378" s="581"/>
      <c r="Q378" s="579"/>
      <c r="R378" s="572"/>
      <c r="S378" s="582"/>
      <c r="T378" s="583"/>
      <c r="U378" s="579"/>
      <c r="V378" s="572"/>
      <c r="W378" s="582"/>
      <c r="X378" s="575"/>
      <c r="Y378" s="575"/>
      <c r="Z378" s="575"/>
      <c r="AA378" s="567" t="str">
        <f t="shared" si="22"/>
        <v>No hay ejecución</v>
      </c>
      <c r="AB378" s="568" t="str">
        <f t="shared" si="23"/>
        <v>NA</v>
      </c>
      <c r="AC378" s="575"/>
      <c r="AD378" s="575"/>
      <c r="AE378" s="575"/>
      <c r="AF378" s="576"/>
      <c r="AG378" s="576"/>
      <c r="AH378" s="575"/>
      <c r="AI378" s="575"/>
      <c r="AJ378" s="575"/>
      <c r="AK378" s="576"/>
      <c r="AL378" s="576"/>
      <c r="AM378" s="575"/>
      <c r="AN378" s="575"/>
      <c r="AO378" s="575"/>
      <c r="AP378" s="575"/>
      <c r="AQ378" s="575"/>
    </row>
    <row r="379" spans="1:43" ht="35.25" customHeight="1" thickTop="1" thickBot="1">
      <c r="A379" s="563">
        <v>21.1</v>
      </c>
      <c r="B379" s="564"/>
      <c r="C379" s="564"/>
      <c r="D379" s="564"/>
      <c r="E379" s="564"/>
      <c r="F379" s="577" t="s">
        <v>1378</v>
      </c>
      <c r="G379" s="578"/>
      <c r="H379" s="578"/>
      <c r="I379" s="567" t="str">
        <f t="shared" si="20"/>
        <v>No hay ejecución</v>
      </c>
      <c r="J379" s="568" t="str">
        <f t="shared" si="21"/>
        <v>NA</v>
      </c>
      <c r="K379" s="578"/>
      <c r="L379" s="581"/>
      <c r="M379" s="579"/>
      <c r="N379" s="572"/>
      <c r="O379" s="582"/>
      <c r="P379" s="581"/>
      <c r="Q379" s="579"/>
      <c r="R379" s="572"/>
      <c r="S379" s="582"/>
      <c r="T379" s="583"/>
      <c r="U379" s="579"/>
      <c r="V379" s="572"/>
      <c r="W379" s="582"/>
      <c r="X379" s="575"/>
      <c r="Y379" s="575"/>
      <c r="Z379" s="575"/>
      <c r="AA379" s="567" t="str">
        <f t="shared" si="22"/>
        <v>No hay ejecución</v>
      </c>
      <c r="AB379" s="568" t="str">
        <f t="shared" si="23"/>
        <v>NA</v>
      </c>
      <c r="AC379" s="575"/>
      <c r="AD379" s="575"/>
      <c r="AE379" s="575"/>
      <c r="AF379" s="576"/>
      <c r="AG379" s="576"/>
      <c r="AH379" s="575"/>
      <c r="AI379" s="575"/>
      <c r="AJ379" s="575"/>
      <c r="AK379" s="576"/>
      <c r="AL379" s="576"/>
      <c r="AM379" s="575"/>
      <c r="AN379" s="575"/>
      <c r="AO379" s="575"/>
      <c r="AP379" s="575"/>
      <c r="AQ379" s="575"/>
    </row>
    <row r="380" spans="1:43" ht="35.25" customHeight="1" thickTop="1" thickBot="1">
      <c r="A380" s="563">
        <v>21.1</v>
      </c>
      <c r="B380" s="564"/>
      <c r="C380" s="564"/>
      <c r="D380" s="564"/>
      <c r="E380" s="564"/>
      <c r="F380" s="577" t="s">
        <v>1378</v>
      </c>
      <c r="G380" s="578"/>
      <c r="H380" s="578"/>
      <c r="I380" s="567" t="str">
        <f t="shared" si="20"/>
        <v>No hay ejecución</v>
      </c>
      <c r="J380" s="568" t="str">
        <f t="shared" si="21"/>
        <v>NA</v>
      </c>
      <c r="K380" s="578"/>
      <c r="L380" s="581"/>
      <c r="M380" s="579"/>
      <c r="N380" s="572"/>
      <c r="O380" s="582"/>
      <c r="P380" s="581"/>
      <c r="Q380" s="579"/>
      <c r="R380" s="572"/>
      <c r="S380" s="582"/>
      <c r="T380" s="583"/>
      <c r="U380" s="579"/>
      <c r="V380" s="572"/>
      <c r="W380" s="582"/>
      <c r="X380" s="575"/>
      <c r="Y380" s="575"/>
      <c r="Z380" s="575"/>
      <c r="AA380" s="567" t="str">
        <f t="shared" si="22"/>
        <v>No hay ejecución</v>
      </c>
      <c r="AB380" s="568" t="str">
        <f t="shared" si="23"/>
        <v>NA</v>
      </c>
      <c r="AC380" s="575"/>
      <c r="AD380" s="575"/>
      <c r="AE380" s="575"/>
      <c r="AF380" s="576"/>
      <c r="AG380" s="576"/>
      <c r="AH380" s="575"/>
      <c r="AI380" s="575"/>
      <c r="AJ380" s="575"/>
      <c r="AK380" s="576"/>
      <c r="AL380" s="576"/>
      <c r="AM380" s="575"/>
      <c r="AN380" s="575"/>
      <c r="AO380" s="575"/>
      <c r="AP380" s="575"/>
      <c r="AQ380" s="575"/>
    </row>
    <row r="381" spans="1:43" ht="35.25" customHeight="1" thickTop="1" thickBot="1">
      <c r="A381" s="563">
        <v>21.1</v>
      </c>
      <c r="B381" s="564"/>
      <c r="C381" s="564"/>
      <c r="D381" s="564"/>
      <c r="E381" s="564"/>
      <c r="F381" s="577" t="s">
        <v>1378</v>
      </c>
      <c r="G381" s="578"/>
      <c r="H381" s="578"/>
      <c r="I381" s="567" t="str">
        <f t="shared" si="20"/>
        <v>No hay ejecución</v>
      </c>
      <c r="J381" s="568" t="str">
        <f t="shared" si="21"/>
        <v>NA</v>
      </c>
      <c r="K381" s="578"/>
      <c r="L381" s="581"/>
      <c r="M381" s="579"/>
      <c r="N381" s="572"/>
      <c r="O381" s="582"/>
      <c r="P381" s="581"/>
      <c r="Q381" s="579"/>
      <c r="R381" s="572"/>
      <c r="S381" s="582"/>
      <c r="T381" s="583"/>
      <c r="U381" s="579"/>
      <c r="V381" s="572"/>
      <c r="W381" s="582"/>
      <c r="X381" s="575"/>
      <c r="Y381" s="575"/>
      <c r="Z381" s="575"/>
      <c r="AA381" s="567" t="str">
        <f t="shared" si="22"/>
        <v>No hay ejecución</v>
      </c>
      <c r="AB381" s="568" t="str">
        <f t="shared" si="23"/>
        <v>NA</v>
      </c>
      <c r="AC381" s="575"/>
      <c r="AD381" s="575"/>
      <c r="AE381" s="575"/>
      <c r="AF381" s="576"/>
      <c r="AG381" s="576"/>
      <c r="AH381" s="575"/>
      <c r="AI381" s="575"/>
      <c r="AJ381" s="575"/>
      <c r="AK381" s="576"/>
      <c r="AL381" s="576"/>
      <c r="AM381" s="575"/>
      <c r="AN381" s="575"/>
      <c r="AO381" s="575"/>
      <c r="AP381" s="575"/>
      <c r="AQ381" s="575"/>
    </row>
    <row r="382" spans="1:43" ht="35.25" customHeight="1" thickTop="1" thickBot="1">
      <c r="A382" s="563">
        <v>21.1</v>
      </c>
      <c r="B382" s="564"/>
      <c r="C382" s="564"/>
      <c r="D382" s="564"/>
      <c r="E382" s="564"/>
      <c r="F382" s="577" t="s">
        <v>1378</v>
      </c>
      <c r="G382" s="578"/>
      <c r="H382" s="578"/>
      <c r="I382" s="567" t="str">
        <f t="shared" si="20"/>
        <v>No hay ejecución</v>
      </c>
      <c r="J382" s="568" t="str">
        <f t="shared" si="21"/>
        <v>NA</v>
      </c>
      <c r="K382" s="578"/>
      <c r="L382" s="581"/>
      <c r="M382" s="579"/>
      <c r="N382" s="572"/>
      <c r="O382" s="582"/>
      <c r="P382" s="581"/>
      <c r="Q382" s="579"/>
      <c r="R382" s="572"/>
      <c r="S382" s="582"/>
      <c r="T382" s="583"/>
      <c r="U382" s="579"/>
      <c r="V382" s="572"/>
      <c r="W382" s="582"/>
      <c r="X382" s="575"/>
      <c r="Y382" s="575"/>
      <c r="Z382" s="575"/>
      <c r="AA382" s="567" t="str">
        <f t="shared" si="22"/>
        <v>No hay ejecución</v>
      </c>
      <c r="AB382" s="568" t="str">
        <f t="shared" si="23"/>
        <v>NA</v>
      </c>
      <c r="AC382" s="575"/>
      <c r="AD382" s="575"/>
      <c r="AE382" s="575"/>
      <c r="AF382" s="576"/>
      <c r="AG382" s="576"/>
      <c r="AH382" s="575"/>
      <c r="AI382" s="575"/>
      <c r="AJ382" s="575"/>
      <c r="AK382" s="576"/>
      <c r="AL382" s="576"/>
      <c r="AM382" s="575"/>
      <c r="AN382" s="575"/>
      <c r="AO382" s="575"/>
      <c r="AP382" s="575"/>
      <c r="AQ382" s="575"/>
    </row>
    <row r="383" spans="1:43" ht="35.25" customHeight="1" thickTop="1" thickBot="1">
      <c r="A383" s="563">
        <v>21.1</v>
      </c>
      <c r="B383" s="564"/>
      <c r="C383" s="564"/>
      <c r="D383" s="564"/>
      <c r="E383" s="564"/>
      <c r="F383" s="577" t="s">
        <v>1378</v>
      </c>
      <c r="G383" s="578"/>
      <c r="H383" s="578"/>
      <c r="I383" s="567" t="str">
        <f t="shared" si="20"/>
        <v>No hay ejecución</v>
      </c>
      <c r="J383" s="568" t="str">
        <f t="shared" si="21"/>
        <v>NA</v>
      </c>
      <c r="K383" s="578"/>
      <c r="L383" s="581"/>
      <c r="M383" s="579"/>
      <c r="N383" s="572"/>
      <c r="O383" s="582"/>
      <c r="P383" s="581"/>
      <c r="Q383" s="579"/>
      <c r="R383" s="572"/>
      <c r="S383" s="582"/>
      <c r="T383" s="583"/>
      <c r="U383" s="579"/>
      <c r="V383" s="572"/>
      <c r="W383" s="582"/>
      <c r="X383" s="575"/>
      <c r="Y383" s="575"/>
      <c r="Z383" s="575"/>
      <c r="AA383" s="567" t="str">
        <f t="shared" si="22"/>
        <v>No hay ejecución</v>
      </c>
      <c r="AB383" s="568" t="str">
        <f t="shared" si="23"/>
        <v>NA</v>
      </c>
      <c r="AC383" s="575"/>
      <c r="AD383" s="575"/>
      <c r="AE383" s="575"/>
      <c r="AF383" s="576"/>
      <c r="AG383" s="576"/>
      <c r="AH383" s="575"/>
      <c r="AI383" s="575"/>
      <c r="AJ383" s="575"/>
      <c r="AK383" s="576"/>
      <c r="AL383" s="576"/>
      <c r="AM383" s="575"/>
      <c r="AN383" s="575"/>
      <c r="AO383" s="575"/>
      <c r="AP383" s="575"/>
      <c r="AQ383" s="575"/>
    </row>
    <row r="384" spans="1:43" ht="35.25" customHeight="1" thickTop="1" thickBot="1">
      <c r="A384" s="563">
        <v>21.2</v>
      </c>
      <c r="B384" s="564"/>
      <c r="C384" s="564"/>
      <c r="D384" s="564"/>
      <c r="E384" s="564"/>
      <c r="F384" s="577" t="s">
        <v>1379</v>
      </c>
      <c r="G384" s="578"/>
      <c r="H384" s="578"/>
      <c r="I384" s="567" t="str">
        <f t="shared" si="20"/>
        <v>No hay ejecución</v>
      </c>
      <c r="J384" s="568" t="str">
        <f t="shared" si="21"/>
        <v>NA</v>
      </c>
      <c r="K384" s="578"/>
      <c r="L384" s="581"/>
      <c r="M384" s="579"/>
      <c r="N384" s="572"/>
      <c r="O384" s="582"/>
      <c r="P384" s="581"/>
      <c r="Q384" s="579"/>
      <c r="R384" s="572"/>
      <c r="S384" s="582"/>
      <c r="T384" s="583"/>
      <c r="U384" s="579"/>
      <c r="V384" s="572"/>
      <c r="W384" s="582"/>
      <c r="X384" s="575"/>
      <c r="Y384" s="575"/>
      <c r="Z384" s="575"/>
      <c r="AA384" s="567" t="str">
        <f t="shared" si="22"/>
        <v>No hay ejecución</v>
      </c>
      <c r="AB384" s="568" t="str">
        <f t="shared" si="23"/>
        <v>NA</v>
      </c>
      <c r="AC384" s="575"/>
      <c r="AD384" s="575"/>
      <c r="AE384" s="575"/>
      <c r="AF384" s="576"/>
      <c r="AG384" s="576"/>
      <c r="AH384" s="575"/>
      <c r="AI384" s="575"/>
      <c r="AJ384" s="575"/>
      <c r="AK384" s="576"/>
      <c r="AL384" s="576"/>
      <c r="AM384" s="575"/>
      <c r="AN384" s="575"/>
      <c r="AO384" s="575"/>
      <c r="AP384" s="575"/>
      <c r="AQ384" s="575"/>
    </row>
    <row r="385" spans="1:43" ht="35.25" customHeight="1" thickTop="1" thickBot="1">
      <c r="A385" s="563">
        <v>22</v>
      </c>
      <c r="B385" s="564"/>
      <c r="C385" s="564"/>
      <c r="D385" s="564"/>
      <c r="E385" s="564"/>
      <c r="F385" s="565" t="s">
        <v>1380</v>
      </c>
      <c r="G385" s="569"/>
      <c r="H385" s="569"/>
      <c r="I385" s="567" t="str">
        <f t="shared" si="20"/>
        <v>No hay ejecución</v>
      </c>
      <c r="J385" s="568" t="str">
        <f t="shared" si="21"/>
        <v>NA</v>
      </c>
      <c r="K385" s="569"/>
      <c r="L385" s="581"/>
      <c r="M385" s="579"/>
      <c r="N385" s="572"/>
      <c r="O385" s="582"/>
      <c r="P385" s="581"/>
      <c r="Q385" s="579"/>
      <c r="R385" s="572"/>
      <c r="S385" s="582"/>
      <c r="T385" s="583"/>
      <c r="U385" s="579"/>
      <c r="V385" s="572"/>
      <c r="W385" s="582"/>
      <c r="X385" s="575"/>
      <c r="Y385" s="575"/>
      <c r="Z385" s="575"/>
      <c r="AA385" s="567" t="str">
        <f t="shared" si="22"/>
        <v>No hay ejecución</v>
      </c>
      <c r="AB385" s="568" t="str">
        <f t="shared" si="23"/>
        <v>NA</v>
      </c>
      <c r="AC385" s="575"/>
      <c r="AD385" s="575"/>
      <c r="AE385" s="575"/>
      <c r="AF385" s="576"/>
      <c r="AG385" s="576"/>
      <c r="AH385" s="575"/>
      <c r="AI385" s="575"/>
      <c r="AJ385" s="575"/>
      <c r="AK385" s="576"/>
      <c r="AL385" s="576"/>
      <c r="AM385" s="575"/>
      <c r="AN385" s="575"/>
      <c r="AO385" s="575"/>
      <c r="AP385" s="575"/>
      <c r="AQ385" s="575"/>
    </row>
    <row r="386" spans="1:43" ht="35.25" customHeight="1" thickTop="1" thickBot="1">
      <c r="A386" s="563">
        <v>22.1</v>
      </c>
      <c r="B386" s="564"/>
      <c r="C386" s="564"/>
      <c r="D386" s="564"/>
      <c r="E386" s="564"/>
      <c r="F386" s="577" t="s">
        <v>1381</v>
      </c>
      <c r="G386" s="578"/>
      <c r="H386" s="578"/>
      <c r="I386" s="567" t="str">
        <f t="shared" si="20"/>
        <v>No hay ejecución</v>
      </c>
      <c r="J386" s="568" t="str">
        <f t="shared" si="21"/>
        <v>NA</v>
      </c>
      <c r="K386" s="578"/>
      <c r="L386" s="581"/>
      <c r="M386" s="579"/>
      <c r="N386" s="572"/>
      <c r="O386" s="582"/>
      <c r="P386" s="581"/>
      <c r="Q386" s="579"/>
      <c r="R386" s="572"/>
      <c r="S386" s="582"/>
      <c r="T386" s="583"/>
      <c r="U386" s="579"/>
      <c r="V386" s="572"/>
      <c r="W386" s="582"/>
      <c r="X386" s="575"/>
      <c r="Y386" s="575"/>
      <c r="Z386" s="575"/>
      <c r="AA386" s="567" t="str">
        <f t="shared" si="22"/>
        <v>No hay ejecución</v>
      </c>
      <c r="AB386" s="568" t="str">
        <f t="shared" si="23"/>
        <v>NA</v>
      </c>
      <c r="AC386" s="575"/>
      <c r="AD386" s="575"/>
      <c r="AE386" s="575"/>
      <c r="AF386" s="576"/>
      <c r="AG386" s="576"/>
      <c r="AH386" s="575"/>
      <c r="AI386" s="575"/>
      <c r="AJ386" s="575"/>
      <c r="AK386" s="576"/>
      <c r="AL386" s="576"/>
      <c r="AM386" s="575"/>
      <c r="AN386" s="575"/>
      <c r="AO386" s="575"/>
      <c r="AP386" s="575"/>
      <c r="AQ386" s="575"/>
    </row>
    <row r="387" spans="1:43" ht="35.25" customHeight="1" thickTop="1" thickBot="1">
      <c r="A387" s="563">
        <v>22.1</v>
      </c>
      <c r="B387" s="564"/>
      <c r="C387" s="564"/>
      <c r="D387" s="564"/>
      <c r="E387" s="564"/>
      <c r="F387" s="577" t="s">
        <v>1381</v>
      </c>
      <c r="G387" s="578"/>
      <c r="H387" s="578"/>
      <c r="I387" s="567" t="str">
        <f t="shared" si="20"/>
        <v>No hay ejecución</v>
      </c>
      <c r="J387" s="568" t="str">
        <f t="shared" si="21"/>
        <v>NA</v>
      </c>
      <c r="K387" s="578"/>
      <c r="L387" s="581"/>
      <c r="M387" s="579"/>
      <c r="N387" s="572"/>
      <c r="O387" s="582"/>
      <c r="P387" s="581"/>
      <c r="Q387" s="579"/>
      <c r="R387" s="572"/>
      <c r="S387" s="582"/>
      <c r="T387" s="583"/>
      <c r="U387" s="579"/>
      <c r="V387" s="572"/>
      <c r="W387" s="582"/>
      <c r="X387" s="575"/>
      <c r="Y387" s="575"/>
      <c r="Z387" s="575"/>
      <c r="AA387" s="567" t="str">
        <f t="shared" si="22"/>
        <v>No hay ejecución</v>
      </c>
      <c r="AB387" s="568" t="str">
        <f t="shared" si="23"/>
        <v>NA</v>
      </c>
      <c r="AC387" s="575"/>
      <c r="AD387" s="575"/>
      <c r="AE387" s="575"/>
      <c r="AF387" s="576"/>
      <c r="AG387" s="576"/>
      <c r="AH387" s="575"/>
      <c r="AI387" s="575"/>
      <c r="AJ387" s="575"/>
      <c r="AK387" s="576"/>
      <c r="AL387" s="576"/>
      <c r="AM387" s="575"/>
      <c r="AN387" s="575"/>
      <c r="AO387" s="575"/>
      <c r="AP387" s="575"/>
      <c r="AQ387" s="575"/>
    </row>
    <row r="388" spans="1:43" ht="35.25" customHeight="1" thickTop="1" thickBot="1">
      <c r="A388" s="563">
        <v>23</v>
      </c>
      <c r="B388" s="564"/>
      <c r="C388" s="564"/>
      <c r="D388" s="564"/>
      <c r="E388" s="564"/>
      <c r="F388" s="565" t="s">
        <v>1382</v>
      </c>
      <c r="G388" s="569"/>
      <c r="H388" s="569"/>
      <c r="I388" s="567" t="str">
        <f t="shared" si="20"/>
        <v>No hay ejecución</v>
      </c>
      <c r="J388" s="568" t="str">
        <f t="shared" si="21"/>
        <v>NA</v>
      </c>
      <c r="K388" s="569"/>
      <c r="L388" s="581"/>
      <c r="M388" s="579"/>
      <c r="N388" s="572"/>
      <c r="O388" s="582"/>
      <c r="P388" s="581"/>
      <c r="Q388" s="579"/>
      <c r="R388" s="572"/>
      <c r="S388" s="582"/>
      <c r="T388" s="583"/>
      <c r="U388" s="579"/>
      <c r="V388" s="572"/>
      <c r="W388" s="582"/>
      <c r="X388" s="575"/>
      <c r="Y388" s="575"/>
      <c r="Z388" s="575"/>
      <c r="AA388" s="567" t="str">
        <f t="shared" si="22"/>
        <v>No hay ejecución</v>
      </c>
      <c r="AB388" s="568" t="str">
        <f t="shared" si="23"/>
        <v>NA</v>
      </c>
      <c r="AC388" s="575"/>
      <c r="AD388" s="575"/>
      <c r="AE388" s="575"/>
      <c r="AF388" s="576"/>
      <c r="AG388" s="576"/>
      <c r="AH388" s="575"/>
      <c r="AI388" s="575"/>
      <c r="AJ388" s="575"/>
      <c r="AK388" s="576"/>
      <c r="AL388" s="576"/>
      <c r="AM388" s="575"/>
      <c r="AN388" s="575"/>
      <c r="AO388" s="575"/>
      <c r="AP388" s="575"/>
      <c r="AQ388" s="575"/>
    </row>
    <row r="389" spans="1:43" ht="35.25" customHeight="1" thickTop="1" thickBot="1">
      <c r="A389" s="563">
        <v>23.1</v>
      </c>
      <c r="B389" s="564"/>
      <c r="C389" s="564"/>
      <c r="D389" s="564"/>
      <c r="E389" s="564"/>
      <c r="F389" s="577" t="s">
        <v>1383</v>
      </c>
      <c r="G389" s="578"/>
      <c r="H389" s="578"/>
      <c r="I389" s="567" t="str">
        <f t="shared" si="20"/>
        <v>No hay ejecución</v>
      </c>
      <c r="J389" s="568" t="str">
        <f t="shared" si="21"/>
        <v>NA</v>
      </c>
      <c r="K389" s="578"/>
      <c r="L389" s="581"/>
      <c r="M389" s="579"/>
      <c r="N389" s="572"/>
      <c r="O389" s="582"/>
      <c r="P389" s="581"/>
      <c r="Q389" s="579"/>
      <c r="R389" s="572"/>
      <c r="S389" s="582"/>
      <c r="T389" s="583"/>
      <c r="U389" s="579"/>
      <c r="V389" s="572"/>
      <c r="W389" s="582"/>
      <c r="X389" s="575"/>
      <c r="Y389" s="575"/>
      <c r="Z389" s="575"/>
      <c r="AA389" s="567" t="str">
        <f t="shared" si="22"/>
        <v>No hay ejecución</v>
      </c>
      <c r="AB389" s="568" t="str">
        <f t="shared" si="23"/>
        <v>NA</v>
      </c>
      <c r="AC389" s="575"/>
      <c r="AD389" s="575"/>
      <c r="AE389" s="575"/>
      <c r="AF389" s="576"/>
      <c r="AG389" s="576"/>
      <c r="AH389" s="575"/>
      <c r="AI389" s="575"/>
      <c r="AJ389" s="575"/>
      <c r="AK389" s="576"/>
      <c r="AL389" s="576"/>
      <c r="AM389" s="575"/>
      <c r="AN389" s="575"/>
      <c r="AO389" s="575"/>
      <c r="AP389" s="575"/>
      <c r="AQ389" s="575"/>
    </row>
    <row r="390" spans="1:43" ht="35.25" customHeight="1" thickTop="1" thickBot="1">
      <c r="A390" s="563">
        <v>23.1</v>
      </c>
      <c r="B390" s="564"/>
      <c r="C390" s="564"/>
      <c r="D390" s="564"/>
      <c r="E390" s="564"/>
      <c r="F390" s="577" t="s">
        <v>1383</v>
      </c>
      <c r="G390" s="578"/>
      <c r="H390" s="578"/>
      <c r="I390" s="567" t="str">
        <f t="shared" si="20"/>
        <v>No hay ejecución</v>
      </c>
      <c r="J390" s="568" t="str">
        <f t="shared" si="21"/>
        <v>NA</v>
      </c>
      <c r="K390" s="578"/>
      <c r="L390" s="581"/>
      <c r="M390" s="579"/>
      <c r="N390" s="572"/>
      <c r="O390" s="582"/>
      <c r="P390" s="581"/>
      <c r="Q390" s="579"/>
      <c r="R390" s="572"/>
      <c r="S390" s="582"/>
      <c r="T390" s="583"/>
      <c r="U390" s="579"/>
      <c r="V390" s="572"/>
      <c r="W390" s="582"/>
      <c r="X390" s="575"/>
      <c r="Y390" s="575"/>
      <c r="Z390" s="575"/>
      <c r="AA390" s="567" t="str">
        <f t="shared" si="22"/>
        <v>No hay ejecución</v>
      </c>
      <c r="AB390" s="568" t="str">
        <f t="shared" si="23"/>
        <v>NA</v>
      </c>
      <c r="AC390" s="575"/>
      <c r="AD390" s="575"/>
      <c r="AE390" s="575"/>
      <c r="AF390" s="576"/>
      <c r="AG390" s="576"/>
      <c r="AH390" s="575"/>
      <c r="AI390" s="575"/>
      <c r="AJ390" s="575"/>
      <c r="AK390" s="576"/>
      <c r="AL390" s="576"/>
      <c r="AM390" s="575"/>
      <c r="AN390" s="575"/>
      <c r="AO390" s="575"/>
      <c r="AP390" s="575"/>
      <c r="AQ390" s="575"/>
    </row>
    <row r="391" spans="1:43" ht="35.25" customHeight="1" thickTop="1" thickBot="1">
      <c r="A391" s="563">
        <v>24</v>
      </c>
      <c r="B391" s="564"/>
      <c r="C391" s="564"/>
      <c r="D391" s="564"/>
      <c r="E391" s="564"/>
      <c r="F391" s="565" t="s">
        <v>1384</v>
      </c>
      <c r="G391" s="569"/>
      <c r="H391" s="569"/>
      <c r="I391" s="567" t="str">
        <f t="shared" si="20"/>
        <v>No hay ejecución</v>
      </c>
      <c r="J391" s="568" t="str">
        <f t="shared" si="21"/>
        <v>NA</v>
      </c>
      <c r="K391" s="569"/>
      <c r="L391" s="581"/>
      <c r="M391" s="579"/>
      <c r="N391" s="572"/>
      <c r="O391" s="582"/>
      <c r="P391" s="581"/>
      <c r="Q391" s="579"/>
      <c r="R391" s="572"/>
      <c r="S391" s="582"/>
      <c r="T391" s="583"/>
      <c r="U391" s="579"/>
      <c r="V391" s="572"/>
      <c r="W391" s="582"/>
      <c r="X391" s="575"/>
      <c r="Y391" s="575"/>
      <c r="Z391" s="575"/>
      <c r="AA391" s="567" t="str">
        <f t="shared" si="22"/>
        <v>No hay ejecución</v>
      </c>
      <c r="AB391" s="568" t="str">
        <f t="shared" si="23"/>
        <v>NA</v>
      </c>
      <c r="AC391" s="575"/>
      <c r="AD391" s="575"/>
      <c r="AE391" s="575"/>
      <c r="AF391" s="576"/>
      <c r="AG391" s="576"/>
      <c r="AH391" s="575"/>
      <c r="AI391" s="575"/>
      <c r="AJ391" s="575"/>
      <c r="AK391" s="576"/>
      <c r="AL391" s="576"/>
      <c r="AM391" s="575"/>
      <c r="AN391" s="575"/>
      <c r="AO391" s="575"/>
      <c r="AP391" s="575"/>
      <c r="AQ391" s="575"/>
    </row>
    <row r="392" spans="1:43" ht="35.25" customHeight="1" thickTop="1" thickBot="1">
      <c r="A392" s="563">
        <v>24.1</v>
      </c>
      <c r="B392" s="564"/>
      <c r="C392" s="564"/>
      <c r="D392" s="564"/>
      <c r="E392" s="564"/>
      <c r="F392" s="594" t="s">
        <v>1384</v>
      </c>
      <c r="G392" s="595"/>
      <c r="H392" s="595"/>
      <c r="I392" s="567" t="str">
        <f t="shared" si="20"/>
        <v>No hay ejecución</v>
      </c>
      <c r="J392" s="568" t="str">
        <f t="shared" si="21"/>
        <v>NA</v>
      </c>
      <c r="K392" s="595"/>
      <c r="L392" s="581"/>
      <c r="M392" s="579"/>
      <c r="N392" s="572"/>
      <c r="O392" s="582"/>
      <c r="P392" s="581"/>
      <c r="Q392" s="579"/>
      <c r="R392" s="572"/>
      <c r="S392" s="582"/>
      <c r="T392" s="583"/>
      <c r="U392" s="579"/>
      <c r="V392" s="572"/>
      <c r="W392" s="582"/>
      <c r="X392" s="575"/>
      <c r="Y392" s="575"/>
      <c r="Z392" s="575"/>
      <c r="AA392" s="567" t="str">
        <f t="shared" si="22"/>
        <v>No hay ejecución</v>
      </c>
      <c r="AB392" s="568" t="str">
        <f t="shared" si="23"/>
        <v>NA</v>
      </c>
      <c r="AC392" s="575"/>
      <c r="AD392" s="575"/>
      <c r="AE392" s="575"/>
      <c r="AF392" s="576"/>
      <c r="AG392" s="576"/>
      <c r="AH392" s="575"/>
      <c r="AI392" s="575"/>
      <c r="AJ392" s="575"/>
      <c r="AK392" s="576"/>
      <c r="AL392" s="576"/>
      <c r="AM392" s="575"/>
      <c r="AN392" s="575"/>
      <c r="AO392" s="575"/>
      <c r="AP392" s="575"/>
      <c r="AQ392" s="575"/>
    </row>
    <row r="393" spans="1:43" ht="35.25" customHeight="1" thickTop="1" thickBot="1">
      <c r="A393" s="563">
        <v>24.1</v>
      </c>
      <c r="B393" s="564"/>
      <c r="C393" s="564"/>
      <c r="D393" s="564"/>
      <c r="E393" s="564"/>
      <c r="F393" s="594" t="s">
        <v>1384</v>
      </c>
      <c r="G393" s="595"/>
      <c r="H393" s="595"/>
      <c r="I393" s="567" t="str">
        <f t="shared" si="20"/>
        <v>No hay ejecución</v>
      </c>
      <c r="J393" s="568" t="str">
        <f t="shared" si="21"/>
        <v>NA</v>
      </c>
      <c r="K393" s="595"/>
      <c r="L393" s="581"/>
      <c r="M393" s="579"/>
      <c r="N393" s="572"/>
      <c r="O393" s="582"/>
      <c r="P393" s="581"/>
      <c r="Q393" s="579"/>
      <c r="R393" s="572"/>
      <c r="S393" s="582"/>
      <c r="T393" s="583"/>
      <c r="U393" s="579"/>
      <c r="V393" s="572"/>
      <c r="W393" s="582"/>
      <c r="X393" s="575"/>
      <c r="Y393" s="575"/>
      <c r="Z393" s="575"/>
      <c r="AA393" s="567" t="str">
        <f t="shared" si="22"/>
        <v>No hay ejecución</v>
      </c>
      <c r="AB393" s="568" t="str">
        <f t="shared" si="23"/>
        <v>NA</v>
      </c>
      <c r="AC393" s="575"/>
      <c r="AD393" s="575"/>
      <c r="AE393" s="575"/>
      <c r="AF393" s="576"/>
      <c r="AG393" s="576"/>
      <c r="AH393" s="575"/>
      <c r="AI393" s="575"/>
      <c r="AJ393" s="575"/>
      <c r="AK393" s="576"/>
      <c r="AL393" s="576"/>
      <c r="AM393" s="575"/>
      <c r="AN393" s="575"/>
      <c r="AO393" s="575"/>
      <c r="AP393" s="575"/>
      <c r="AQ393" s="575"/>
    </row>
    <row r="394" spans="1:43" ht="35.25" customHeight="1" thickTop="1" thickBot="1">
      <c r="A394" s="563">
        <v>24.1</v>
      </c>
      <c r="B394" s="564"/>
      <c r="C394" s="564"/>
      <c r="D394" s="564"/>
      <c r="E394" s="564"/>
      <c r="F394" s="594" t="s">
        <v>1384</v>
      </c>
      <c r="G394" s="595"/>
      <c r="H394" s="595"/>
      <c r="I394" s="567" t="str">
        <f t="shared" si="20"/>
        <v>No hay ejecución</v>
      </c>
      <c r="J394" s="568" t="str">
        <f t="shared" si="21"/>
        <v>NA</v>
      </c>
      <c r="K394" s="595"/>
      <c r="L394" s="581"/>
      <c r="M394" s="579"/>
      <c r="N394" s="572"/>
      <c r="O394" s="582"/>
      <c r="P394" s="581"/>
      <c r="Q394" s="579"/>
      <c r="R394" s="572"/>
      <c r="S394" s="582"/>
      <c r="T394" s="583"/>
      <c r="U394" s="579"/>
      <c r="V394" s="572"/>
      <c r="W394" s="582"/>
      <c r="X394" s="575"/>
      <c r="Y394" s="575"/>
      <c r="Z394" s="575"/>
      <c r="AA394" s="567" t="str">
        <f t="shared" si="22"/>
        <v>No hay ejecución</v>
      </c>
      <c r="AB394" s="568" t="str">
        <f t="shared" si="23"/>
        <v>NA</v>
      </c>
      <c r="AC394" s="575"/>
      <c r="AD394" s="575"/>
      <c r="AE394" s="575"/>
      <c r="AF394" s="576"/>
      <c r="AG394" s="576"/>
      <c r="AH394" s="575"/>
      <c r="AI394" s="575"/>
      <c r="AJ394" s="575"/>
      <c r="AK394" s="576"/>
      <c r="AL394" s="576"/>
      <c r="AM394" s="575"/>
      <c r="AN394" s="575"/>
      <c r="AO394" s="575"/>
      <c r="AP394" s="575"/>
      <c r="AQ394" s="575"/>
    </row>
    <row r="395" spans="1:43" ht="35.25" customHeight="1" thickTop="1" thickBot="1">
      <c r="A395" s="563">
        <v>24.1</v>
      </c>
      <c r="B395" s="564"/>
      <c r="C395" s="564"/>
      <c r="D395" s="564"/>
      <c r="E395" s="564"/>
      <c r="F395" s="594" t="s">
        <v>1384</v>
      </c>
      <c r="G395" s="595"/>
      <c r="H395" s="595"/>
      <c r="I395" s="567" t="str">
        <f t="shared" si="20"/>
        <v>No hay ejecución</v>
      </c>
      <c r="J395" s="568" t="str">
        <f t="shared" si="21"/>
        <v>NA</v>
      </c>
      <c r="K395" s="595"/>
      <c r="L395" s="581"/>
      <c r="M395" s="579"/>
      <c r="N395" s="572"/>
      <c r="O395" s="582"/>
      <c r="P395" s="581"/>
      <c r="Q395" s="579"/>
      <c r="R395" s="572"/>
      <c r="S395" s="582"/>
      <c r="T395" s="583"/>
      <c r="U395" s="579"/>
      <c r="V395" s="572"/>
      <c r="W395" s="582"/>
      <c r="X395" s="575"/>
      <c r="Y395" s="575"/>
      <c r="Z395" s="575"/>
      <c r="AA395" s="567" t="str">
        <f t="shared" si="22"/>
        <v>No hay ejecución</v>
      </c>
      <c r="AB395" s="568" t="str">
        <f t="shared" si="23"/>
        <v>NA</v>
      </c>
      <c r="AC395" s="575"/>
      <c r="AD395" s="575"/>
      <c r="AE395" s="575"/>
      <c r="AF395" s="576"/>
      <c r="AG395" s="576"/>
      <c r="AH395" s="575"/>
      <c r="AI395" s="575"/>
      <c r="AJ395" s="575"/>
      <c r="AK395" s="576"/>
      <c r="AL395" s="576"/>
      <c r="AM395" s="575"/>
      <c r="AN395" s="575"/>
      <c r="AO395" s="575"/>
      <c r="AP395" s="575"/>
      <c r="AQ395" s="575"/>
    </row>
    <row r="396" spans="1:43" ht="35.25" customHeight="1" thickTop="1" thickBot="1">
      <c r="A396" s="563">
        <v>24.1</v>
      </c>
      <c r="B396" s="564"/>
      <c r="C396" s="564"/>
      <c r="D396" s="564"/>
      <c r="E396" s="564"/>
      <c r="F396" s="594" t="s">
        <v>1384</v>
      </c>
      <c r="G396" s="595"/>
      <c r="H396" s="595"/>
      <c r="I396" s="567" t="str">
        <f t="shared" si="20"/>
        <v>No hay ejecución</v>
      </c>
      <c r="J396" s="568" t="str">
        <f t="shared" si="21"/>
        <v>NA</v>
      </c>
      <c r="K396" s="595"/>
      <c r="L396" s="581"/>
      <c r="M396" s="579"/>
      <c r="N396" s="572"/>
      <c r="O396" s="582"/>
      <c r="P396" s="581"/>
      <c r="Q396" s="579"/>
      <c r="R396" s="572"/>
      <c r="S396" s="582"/>
      <c r="T396" s="583"/>
      <c r="U396" s="579"/>
      <c r="V396" s="572"/>
      <c r="W396" s="582"/>
      <c r="X396" s="575"/>
      <c r="Y396" s="575"/>
      <c r="Z396" s="575"/>
      <c r="AA396" s="567" t="str">
        <f t="shared" si="22"/>
        <v>No hay ejecución</v>
      </c>
      <c r="AB396" s="568" t="str">
        <f t="shared" si="23"/>
        <v>NA</v>
      </c>
      <c r="AC396" s="575"/>
      <c r="AD396" s="575"/>
      <c r="AE396" s="575"/>
      <c r="AF396" s="576"/>
      <c r="AG396" s="576"/>
      <c r="AH396" s="575"/>
      <c r="AI396" s="575"/>
      <c r="AJ396" s="575"/>
      <c r="AK396" s="576"/>
      <c r="AL396" s="576"/>
      <c r="AM396" s="575"/>
      <c r="AN396" s="575"/>
      <c r="AO396" s="575"/>
      <c r="AP396" s="575"/>
      <c r="AQ396" s="575"/>
    </row>
    <row r="397" spans="1:43" ht="35.25" customHeight="1" thickTop="1" thickBot="1">
      <c r="A397" s="563">
        <v>24.1</v>
      </c>
      <c r="B397" s="564"/>
      <c r="C397" s="564"/>
      <c r="D397" s="564"/>
      <c r="E397" s="564"/>
      <c r="F397" s="594" t="s">
        <v>1384</v>
      </c>
      <c r="G397" s="595"/>
      <c r="H397" s="595"/>
      <c r="I397" s="567" t="str">
        <f t="shared" si="20"/>
        <v>No hay ejecución</v>
      </c>
      <c r="J397" s="568" t="str">
        <f t="shared" si="21"/>
        <v>NA</v>
      </c>
      <c r="K397" s="595"/>
      <c r="L397" s="581"/>
      <c r="M397" s="579"/>
      <c r="N397" s="572"/>
      <c r="O397" s="582"/>
      <c r="P397" s="581"/>
      <c r="Q397" s="579"/>
      <c r="R397" s="572"/>
      <c r="S397" s="582"/>
      <c r="T397" s="583"/>
      <c r="U397" s="579"/>
      <c r="V397" s="572"/>
      <c r="W397" s="582"/>
      <c r="X397" s="575"/>
      <c r="Y397" s="575"/>
      <c r="Z397" s="575"/>
      <c r="AA397" s="567" t="str">
        <f t="shared" si="22"/>
        <v>No hay ejecución</v>
      </c>
      <c r="AB397" s="568" t="str">
        <f t="shared" si="23"/>
        <v>NA</v>
      </c>
      <c r="AC397" s="575"/>
      <c r="AD397" s="575"/>
      <c r="AE397" s="575"/>
      <c r="AF397" s="576"/>
      <c r="AG397" s="576"/>
      <c r="AH397" s="575"/>
      <c r="AI397" s="575"/>
      <c r="AJ397" s="575"/>
      <c r="AK397" s="576"/>
      <c r="AL397" s="576"/>
      <c r="AM397" s="575"/>
      <c r="AN397" s="575"/>
      <c r="AO397" s="575"/>
      <c r="AP397" s="575"/>
      <c r="AQ397" s="575"/>
    </row>
    <row r="398" spans="1:43" ht="35.25" customHeight="1" thickTop="1" thickBot="1">
      <c r="A398" s="563">
        <v>25</v>
      </c>
      <c r="B398" s="564"/>
      <c r="C398" s="564"/>
      <c r="D398" s="564"/>
      <c r="E398" s="564"/>
      <c r="F398" s="565" t="s">
        <v>1385</v>
      </c>
      <c r="G398" s="569"/>
      <c r="H398" s="569"/>
      <c r="I398" s="567" t="str">
        <f t="shared" ref="I398:I429" si="24">IF(H398="","No hay ejecución",IF(AND(G398=0),"No hay Programación", H398/G398))</f>
        <v>No hay ejecución</v>
      </c>
      <c r="J398" s="568" t="str">
        <f t="shared" ref="J398:J429" si="25">IF(I398="No hay ejecución","NA",IF(I398&gt;=90%,"De acuerdo con lo programado",IF(I398&gt;=51%,"Atraso Leve",IF(I398&lt;=50%,"En riesgo cumplimiento"))))</f>
        <v>NA</v>
      </c>
      <c r="K398" s="569"/>
      <c r="L398" s="581"/>
      <c r="M398" s="579"/>
      <c r="N398" s="572"/>
      <c r="O398" s="582"/>
      <c r="P398" s="581"/>
      <c r="Q398" s="579"/>
      <c r="R398" s="572"/>
      <c r="S398" s="582"/>
      <c r="T398" s="583"/>
      <c r="U398" s="579"/>
      <c r="V398" s="572"/>
      <c r="W398" s="582"/>
      <c r="X398" s="575"/>
      <c r="Y398" s="575"/>
      <c r="Z398" s="575"/>
      <c r="AA398" s="567" t="str">
        <f t="shared" ref="AA398:AA429" si="26">IF(Z398="","No hay ejecución",IF(AND(Y398=0),"No hay Programación", Z398/Y398))</f>
        <v>No hay ejecución</v>
      </c>
      <c r="AB398" s="568" t="str">
        <f t="shared" ref="AB398:AB429" si="27">IF(AA398="No hay ejecución","NA",IF(AA398&gt;=90%,"De acuerdo con lo programado",IF(AA398&gt;=51%,"Atraso Leve",IF(AA398&lt;=50%,"En riesgo cumplimiento"))))</f>
        <v>NA</v>
      </c>
      <c r="AC398" s="575"/>
      <c r="AD398" s="575"/>
      <c r="AE398" s="575"/>
      <c r="AF398" s="576"/>
      <c r="AG398" s="576"/>
      <c r="AH398" s="575"/>
      <c r="AI398" s="575"/>
      <c r="AJ398" s="575"/>
      <c r="AK398" s="576"/>
      <c r="AL398" s="576"/>
      <c r="AM398" s="575"/>
      <c r="AN398" s="575"/>
      <c r="AO398" s="575"/>
      <c r="AP398" s="575"/>
      <c r="AQ398" s="575"/>
    </row>
    <row r="399" spans="1:43" ht="35.25" customHeight="1" thickTop="1" thickBot="1">
      <c r="A399" s="563">
        <v>25.1</v>
      </c>
      <c r="B399" s="564"/>
      <c r="C399" s="564"/>
      <c r="D399" s="564"/>
      <c r="E399" s="564"/>
      <c r="F399" s="594" t="s">
        <v>1385</v>
      </c>
      <c r="G399" s="595"/>
      <c r="H399" s="595"/>
      <c r="I399" s="567" t="str">
        <f t="shared" si="24"/>
        <v>No hay ejecución</v>
      </c>
      <c r="J399" s="568" t="str">
        <f t="shared" si="25"/>
        <v>NA</v>
      </c>
      <c r="K399" s="595"/>
      <c r="L399" s="581"/>
      <c r="M399" s="579"/>
      <c r="N399" s="572"/>
      <c r="O399" s="582"/>
      <c r="P399" s="581"/>
      <c r="Q399" s="579"/>
      <c r="R399" s="572"/>
      <c r="S399" s="582"/>
      <c r="T399" s="583"/>
      <c r="U399" s="579"/>
      <c r="V399" s="572"/>
      <c r="W399" s="582"/>
      <c r="X399" s="575"/>
      <c r="Y399" s="575"/>
      <c r="Z399" s="575"/>
      <c r="AA399" s="567" t="str">
        <f t="shared" si="26"/>
        <v>No hay ejecución</v>
      </c>
      <c r="AB399" s="568" t="str">
        <f t="shared" si="27"/>
        <v>NA</v>
      </c>
      <c r="AC399" s="575"/>
      <c r="AD399" s="575"/>
      <c r="AE399" s="575"/>
      <c r="AF399" s="576"/>
      <c r="AG399" s="576"/>
      <c r="AH399" s="575"/>
      <c r="AI399" s="575"/>
      <c r="AJ399" s="575"/>
      <c r="AK399" s="576"/>
      <c r="AL399" s="576"/>
      <c r="AM399" s="575"/>
      <c r="AN399" s="575"/>
      <c r="AO399" s="575"/>
      <c r="AP399" s="575"/>
      <c r="AQ399" s="575"/>
    </row>
    <row r="400" spans="1:43" ht="35.25" customHeight="1" thickTop="1" thickBot="1">
      <c r="A400" s="563">
        <v>25.1</v>
      </c>
      <c r="B400" s="564"/>
      <c r="C400" s="564"/>
      <c r="D400" s="564"/>
      <c r="E400" s="564"/>
      <c r="F400" s="594" t="s">
        <v>1385</v>
      </c>
      <c r="G400" s="595"/>
      <c r="H400" s="595"/>
      <c r="I400" s="567" t="str">
        <f t="shared" si="24"/>
        <v>No hay ejecución</v>
      </c>
      <c r="J400" s="568" t="str">
        <f t="shared" si="25"/>
        <v>NA</v>
      </c>
      <c r="K400" s="595"/>
      <c r="L400" s="581"/>
      <c r="M400" s="579"/>
      <c r="N400" s="572"/>
      <c r="O400" s="582"/>
      <c r="P400" s="581"/>
      <c r="Q400" s="579"/>
      <c r="R400" s="572"/>
      <c r="S400" s="582"/>
      <c r="T400" s="583"/>
      <c r="U400" s="579"/>
      <c r="V400" s="572"/>
      <c r="W400" s="582"/>
      <c r="X400" s="575"/>
      <c r="Y400" s="575"/>
      <c r="Z400" s="575"/>
      <c r="AA400" s="567" t="str">
        <f t="shared" si="26"/>
        <v>No hay ejecución</v>
      </c>
      <c r="AB400" s="568" t="str">
        <f t="shared" si="27"/>
        <v>NA</v>
      </c>
      <c r="AC400" s="575"/>
      <c r="AD400" s="575"/>
      <c r="AE400" s="575"/>
      <c r="AF400" s="576"/>
      <c r="AG400" s="576"/>
      <c r="AH400" s="575"/>
      <c r="AI400" s="575"/>
      <c r="AJ400" s="575"/>
      <c r="AK400" s="576"/>
      <c r="AL400" s="576"/>
      <c r="AM400" s="575"/>
      <c r="AN400" s="575"/>
      <c r="AO400" s="575"/>
      <c r="AP400" s="575"/>
      <c r="AQ400" s="575"/>
    </row>
    <row r="401" spans="1:43" ht="35.25" customHeight="1" thickTop="1" thickBot="1">
      <c r="A401" s="563">
        <v>25.1</v>
      </c>
      <c r="B401" s="564"/>
      <c r="C401" s="564"/>
      <c r="D401" s="564"/>
      <c r="E401" s="564"/>
      <c r="F401" s="594" t="s">
        <v>1385</v>
      </c>
      <c r="G401" s="595"/>
      <c r="H401" s="595"/>
      <c r="I401" s="567" t="str">
        <f t="shared" si="24"/>
        <v>No hay ejecución</v>
      </c>
      <c r="J401" s="568" t="str">
        <f t="shared" si="25"/>
        <v>NA</v>
      </c>
      <c r="K401" s="595"/>
      <c r="L401" s="581"/>
      <c r="M401" s="579"/>
      <c r="N401" s="572"/>
      <c r="O401" s="582"/>
      <c r="P401" s="581"/>
      <c r="Q401" s="579"/>
      <c r="R401" s="572"/>
      <c r="S401" s="582"/>
      <c r="T401" s="583"/>
      <c r="U401" s="579"/>
      <c r="V401" s="572"/>
      <c r="W401" s="582"/>
      <c r="X401" s="575"/>
      <c r="Y401" s="575"/>
      <c r="Z401" s="575"/>
      <c r="AA401" s="567" t="str">
        <f t="shared" si="26"/>
        <v>No hay ejecución</v>
      </c>
      <c r="AB401" s="568" t="str">
        <f t="shared" si="27"/>
        <v>NA</v>
      </c>
      <c r="AC401" s="575"/>
      <c r="AD401" s="575"/>
      <c r="AE401" s="575"/>
      <c r="AF401" s="576"/>
      <c r="AG401" s="576"/>
      <c r="AH401" s="575"/>
      <c r="AI401" s="575"/>
      <c r="AJ401" s="575"/>
      <c r="AK401" s="576"/>
      <c r="AL401" s="576"/>
      <c r="AM401" s="575"/>
      <c r="AN401" s="575"/>
      <c r="AO401" s="575"/>
      <c r="AP401" s="575"/>
      <c r="AQ401" s="575"/>
    </row>
    <row r="402" spans="1:43" ht="35.25" customHeight="1" thickTop="1" thickBot="1">
      <c r="A402" s="563">
        <v>25.1</v>
      </c>
      <c r="B402" s="564"/>
      <c r="C402" s="564"/>
      <c r="D402" s="564"/>
      <c r="E402" s="564"/>
      <c r="F402" s="594" t="s">
        <v>1385</v>
      </c>
      <c r="G402" s="595"/>
      <c r="H402" s="595"/>
      <c r="I402" s="567" t="str">
        <f t="shared" si="24"/>
        <v>No hay ejecución</v>
      </c>
      <c r="J402" s="568" t="str">
        <f t="shared" si="25"/>
        <v>NA</v>
      </c>
      <c r="K402" s="595"/>
      <c r="L402" s="581"/>
      <c r="M402" s="579"/>
      <c r="N402" s="572"/>
      <c r="O402" s="582"/>
      <c r="P402" s="581"/>
      <c r="Q402" s="579"/>
      <c r="R402" s="572"/>
      <c r="S402" s="582"/>
      <c r="T402" s="583"/>
      <c r="U402" s="579"/>
      <c r="V402" s="572"/>
      <c r="W402" s="582"/>
      <c r="X402" s="575"/>
      <c r="Y402" s="575"/>
      <c r="Z402" s="575"/>
      <c r="AA402" s="567" t="str">
        <f t="shared" si="26"/>
        <v>No hay ejecución</v>
      </c>
      <c r="AB402" s="568" t="str">
        <f t="shared" si="27"/>
        <v>NA</v>
      </c>
      <c r="AC402" s="575"/>
      <c r="AD402" s="575"/>
      <c r="AE402" s="575"/>
      <c r="AF402" s="576"/>
      <c r="AG402" s="576"/>
      <c r="AH402" s="575"/>
      <c r="AI402" s="575"/>
      <c r="AJ402" s="575"/>
      <c r="AK402" s="576"/>
      <c r="AL402" s="576"/>
      <c r="AM402" s="575"/>
      <c r="AN402" s="575"/>
      <c r="AO402" s="575"/>
      <c r="AP402" s="575"/>
      <c r="AQ402" s="575"/>
    </row>
    <row r="403" spans="1:43" ht="35.25" customHeight="1" thickTop="1" thickBot="1">
      <c r="A403" s="563">
        <v>25.1</v>
      </c>
      <c r="B403" s="564"/>
      <c r="C403" s="564"/>
      <c r="D403" s="564"/>
      <c r="E403" s="564"/>
      <c r="F403" s="594" t="s">
        <v>1385</v>
      </c>
      <c r="G403" s="595"/>
      <c r="H403" s="595"/>
      <c r="I403" s="567" t="str">
        <f t="shared" si="24"/>
        <v>No hay ejecución</v>
      </c>
      <c r="J403" s="568" t="str">
        <f t="shared" si="25"/>
        <v>NA</v>
      </c>
      <c r="K403" s="595"/>
      <c r="L403" s="581"/>
      <c r="M403" s="579"/>
      <c r="N403" s="572"/>
      <c r="O403" s="582"/>
      <c r="P403" s="581"/>
      <c r="Q403" s="579"/>
      <c r="R403" s="572"/>
      <c r="S403" s="582"/>
      <c r="T403" s="583"/>
      <c r="U403" s="579"/>
      <c r="V403" s="572"/>
      <c r="W403" s="582"/>
      <c r="X403" s="575"/>
      <c r="Y403" s="575"/>
      <c r="Z403" s="575"/>
      <c r="AA403" s="567" t="str">
        <f t="shared" si="26"/>
        <v>No hay ejecución</v>
      </c>
      <c r="AB403" s="568" t="str">
        <f t="shared" si="27"/>
        <v>NA</v>
      </c>
      <c r="AC403" s="575"/>
      <c r="AD403" s="575"/>
      <c r="AE403" s="575"/>
      <c r="AF403" s="576"/>
      <c r="AG403" s="576"/>
      <c r="AH403" s="575"/>
      <c r="AI403" s="575"/>
      <c r="AJ403" s="575"/>
      <c r="AK403" s="576"/>
      <c r="AL403" s="576"/>
      <c r="AM403" s="575"/>
      <c r="AN403" s="575"/>
      <c r="AO403" s="575"/>
      <c r="AP403" s="575"/>
      <c r="AQ403" s="575"/>
    </row>
    <row r="404" spans="1:43" ht="35.25" customHeight="1" thickTop="1" thickBot="1">
      <c r="A404" s="563">
        <v>25.2</v>
      </c>
      <c r="B404" s="564"/>
      <c r="C404" s="564"/>
      <c r="D404" s="564"/>
      <c r="E404" s="564"/>
      <c r="F404" s="594" t="s">
        <v>1386</v>
      </c>
      <c r="G404" s="595"/>
      <c r="H404" s="595"/>
      <c r="I404" s="567" t="str">
        <f t="shared" si="24"/>
        <v>No hay ejecución</v>
      </c>
      <c r="J404" s="568" t="str">
        <f t="shared" si="25"/>
        <v>NA</v>
      </c>
      <c r="K404" s="595"/>
      <c r="L404" s="581"/>
      <c r="M404" s="579"/>
      <c r="N404" s="572"/>
      <c r="O404" s="582"/>
      <c r="P404" s="581"/>
      <c r="Q404" s="579"/>
      <c r="R404" s="572"/>
      <c r="S404" s="582"/>
      <c r="T404" s="583"/>
      <c r="U404" s="579"/>
      <c r="V404" s="572"/>
      <c r="W404" s="582"/>
      <c r="X404" s="575"/>
      <c r="Y404" s="575"/>
      <c r="Z404" s="575"/>
      <c r="AA404" s="567" t="str">
        <f t="shared" si="26"/>
        <v>No hay ejecución</v>
      </c>
      <c r="AB404" s="568" t="str">
        <f t="shared" si="27"/>
        <v>NA</v>
      </c>
      <c r="AC404" s="575"/>
      <c r="AD404" s="575"/>
      <c r="AE404" s="575"/>
      <c r="AF404" s="576"/>
      <c r="AG404" s="576"/>
      <c r="AH404" s="575"/>
      <c r="AI404" s="575"/>
      <c r="AJ404" s="575"/>
      <c r="AK404" s="576"/>
      <c r="AL404" s="576"/>
      <c r="AM404" s="575"/>
      <c r="AN404" s="575"/>
      <c r="AO404" s="575"/>
      <c r="AP404" s="575"/>
      <c r="AQ404" s="575"/>
    </row>
    <row r="405" spans="1:43" ht="35.25" customHeight="1" thickTop="1" thickBot="1">
      <c r="A405" s="563">
        <v>25.3</v>
      </c>
      <c r="B405" s="564"/>
      <c r="C405" s="564"/>
      <c r="D405" s="564"/>
      <c r="E405" s="564"/>
      <c r="F405" s="594" t="s">
        <v>1387</v>
      </c>
      <c r="G405" s="595"/>
      <c r="H405" s="595"/>
      <c r="I405" s="567" t="str">
        <f t="shared" si="24"/>
        <v>No hay ejecución</v>
      </c>
      <c r="J405" s="568" t="str">
        <f t="shared" si="25"/>
        <v>NA</v>
      </c>
      <c r="K405" s="595"/>
      <c r="L405" s="581"/>
      <c r="M405" s="579"/>
      <c r="N405" s="572"/>
      <c r="O405" s="582"/>
      <c r="P405" s="581"/>
      <c r="Q405" s="579"/>
      <c r="R405" s="572"/>
      <c r="S405" s="582"/>
      <c r="T405" s="583"/>
      <c r="U405" s="579"/>
      <c r="V405" s="572"/>
      <c r="W405" s="582"/>
      <c r="X405" s="575"/>
      <c r="Y405" s="575"/>
      <c r="Z405" s="575"/>
      <c r="AA405" s="567" t="str">
        <f t="shared" si="26"/>
        <v>No hay ejecución</v>
      </c>
      <c r="AB405" s="568" t="str">
        <f t="shared" si="27"/>
        <v>NA</v>
      </c>
      <c r="AC405" s="575"/>
      <c r="AD405" s="575"/>
      <c r="AE405" s="575"/>
      <c r="AF405" s="576"/>
      <c r="AG405" s="576"/>
      <c r="AH405" s="575"/>
      <c r="AI405" s="575"/>
      <c r="AJ405" s="575"/>
      <c r="AK405" s="576"/>
      <c r="AL405" s="576"/>
      <c r="AM405" s="575"/>
      <c r="AN405" s="575"/>
      <c r="AO405" s="575"/>
      <c r="AP405" s="575"/>
      <c r="AQ405" s="575"/>
    </row>
    <row r="406" spans="1:43" ht="35.25" customHeight="1" thickTop="1" thickBot="1">
      <c r="A406" s="563">
        <v>25.3</v>
      </c>
      <c r="B406" s="564"/>
      <c r="C406" s="564"/>
      <c r="D406" s="564"/>
      <c r="E406" s="564"/>
      <c r="F406" s="594" t="s">
        <v>1387</v>
      </c>
      <c r="G406" s="595"/>
      <c r="H406" s="595"/>
      <c r="I406" s="567" t="str">
        <f t="shared" si="24"/>
        <v>No hay ejecución</v>
      </c>
      <c r="J406" s="568" t="str">
        <f t="shared" si="25"/>
        <v>NA</v>
      </c>
      <c r="K406" s="595"/>
      <c r="L406" s="581"/>
      <c r="M406" s="579"/>
      <c r="N406" s="572"/>
      <c r="O406" s="582"/>
      <c r="P406" s="581"/>
      <c r="Q406" s="579"/>
      <c r="R406" s="572"/>
      <c r="S406" s="582"/>
      <c r="T406" s="583"/>
      <c r="U406" s="579"/>
      <c r="V406" s="572"/>
      <c r="W406" s="582"/>
      <c r="X406" s="575"/>
      <c r="Y406" s="575"/>
      <c r="Z406" s="575"/>
      <c r="AA406" s="567" t="str">
        <f t="shared" si="26"/>
        <v>No hay ejecución</v>
      </c>
      <c r="AB406" s="568" t="str">
        <f t="shared" si="27"/>
        <v>NA</v>
      </c>
      <c r="AC406" s="575"/>
      <c r="AD406" s="575"/>
      <c r="AE406" s="575"/>
      <c r="AF406" s="576"/>
      <c r="AG406" s="576"/>
      <c r="AH406" s="575"/>
      <c r="AI406" s="575"/>
      <c r="AJ406" s="575"/>
      <c r="AK406" s="576"/>
      <c r="AL406" s="576"/>
      <c r="AM406" s="575"/>
      <c r="AN406" s="575"/>
      <c r="AO406" s="575"/>
      <c r="AP406" s="575"/>
      <c r="AQ406" s="575"/>
    </row>
    <row r="407" spans="1:43" ht="35.25" customHeight="1" thickTop="1" thickBot="1">
      <c r="A407" s="563">
        <v>25.3</v>
      </c>
      <c r="B407" s="564"/>
      <c r="C407" s="564"/>
      <c r="D407" s="564"/>
      <c r="E407" s="564"/>
      <c r="F407" s="594" t="s">
        <v>1387</v>
      </c>
      <c r="G407" s="595"/>
      <c r="H407" s="595"/>
      <c r="I407" s="567" t="str">
        <f t="shared" si="24"/>
        <v>No hay ejecución</v>
      </c>
      <c r="J407" s="568" t="str">
        <f t="shared" si="25"/>
        <v>NA</v>
      </c>
      <c r="K407" s="595"/>
      <c r="L407" s="581"/>
      <c r="M407" s="579"/>
      <c r="N407" s="572"/>
      <c r="O407" s="582"/>
      <c r="P407" s="581"/>
      <c r="Q407" s="579"/>
      <c r="R407" s="572"/>
      <c r="S407" s="582"/>
      <c r="T407" s="583"/>
      <c r="U407" s="579"/>
      <c r="V407" s="572"/>
      <c r="W407" s="582"/>
      <c r="X407" s="575"/>
      <c r="Y407" s="575"/>
      <c r="Z407" s="575"/>
      <c r="AA407" s="567" t="str">
        <f t="shared" si="26"/>
        <v>No hay ejecución</v>
      </c>
      <c r="AB407" s="568" t="str">
        <f t="shared" si="27"/>
        <v>NA</v>
      </c>
      <c r="AC407" s="575"/>
      <c r="AD407" s="575"/>
      <c r="AE407" s="575"/>
      <c r="AF407" s="576"/>
      <c r="AG407" s="576"/>
      <c r="AH407" s="575"/>
      <c r="AI407" s="575"/>
      <c r="AJ407" s="575"/>
      <c r="AK407" s="576"/>
      <c r="AL407" s="576"/>
      <c r="AM407" s="575"/>
      <c r="AN407" s="575"/>
      <c r="AO407" s="575"/>
      <c r="AP407" s="575"/>
      <c r="AQ407" s="575"/>
    </row>
    <row r="408" spans="1:43" ht="35.25" customHeight="1" thickTop="1" thickBot="1">
      <c r="A408" s="563">
        <v>26</v>
      </c>
      <c r="B408" s="564"/>
      <c r="C408" s="564"/>
      <c r="D408" s="564"/>
      <c r="E408" s="564"/>
      <c r="F408" s="596" t="s">
        <v>1388</v>
      </c>
      <c r="G408" s="598"/>
      <c r="H408" s="598"/>
      <c r="I408" s="567" t="str">
        <f t="shared" si="24"/>
        <v>No hay ejecución</v>
      </c>
      <c r="J408" s="568" t="str">
        <f t="shared" si="25"/>
        <v>NA</v>
      </c>
      <c r="K408" s="598"/>
      <c r="L408" s="575"/>
      <c r="M408" s="575"/>
      <c r="N408" s="575"/>
      <c r="O408" s="575"/>
      <c r="P408" s="575"/>
      <c r="Q408" s="575"/>
      <c r="R408" s="575"/>
      <c r="S408" s="575"/>
      <c r="T408" s="575"/>
      <c r="U408" s="575"/>
      <c r="V408" s="575"/>
      <c r="W408" s="575"/>
      <c r="X408" s="575"/>
      <c r="Y408" s="575"/>
      <c r="Z408" s="575"/>
      <c r="AA408" s="567" t="str">
        <f t="shared" si="26"/>
        <v>No hay ejecución</v>
      </c>
      <c r="AB408" s="568" t="str">
        <f t="shared" si="27"/>
        <v>NA</v>
      </c>
      <c r="AC408" s="575"/>
      <c r="AD408" s="575"/>
      <c r="AE408" s="575"/>
      <c r="AF408" s="576"/>
      <c r="AG408" s="576"/>
      <c r="AH408" s="575"/>
      <c r="AI408" s="575"/>
      <c r="AJ408" s="575"/>
      <c r="AK408" s="576"/>
      <c r="AL408" s="576"/>
      <c r="AM408" s="575"/>
      <c r="AN408" s="575"/>
      <c r="AO408" s="575"/>
      <c r="AP408" s="575"/>
      <c r="AQ408" s="575"/>
    </row>
    <row r="409" spans="1:43" ht="35.25" customHeight="1" thickTop="1" thickBot="1">
      <c r="A409" s="563">
        <v>26.1</v>
      </c>
      <c r="B409" s="564"/>
      <c r="C409" s="564"/>
      <c r="D409" s="564"/>
      <c r="E409" s="564"/>
      <c r="F409" s="599" t="s">
        <v>1389</v>
      </c>
      <c r="G409" s="601"/>
      <c r="H409" s="601"/>
      <c r="I409" s="567" t="str">
        <f t="shared" si="24"/>
        <v>No hay ejecución</v>
      </c>
      <c r="J409" s="568" t="str">
        <f t="shared" si="25"/>
        <v>NA</v>
      </c>
      <c r="K409" s="601"/>
      <c r="L409" s="575"/>
      <c r="M409" s="575"/>
      <c r="N409" s="575"/>
      <c r="O409" s="575"/>
      <c r="P409" s="575"/>
      <c r="Q409" s="575"/>
      <c r="R409" s="575"/>
      <c r="S409" s="575"/>
      <c r="T409" s="575"/>
      <c r="U409" s="575"/>
      <c r="V409" s="575"/>
      <c r="W409" s="575"/>
      <c r="X409" s="575"/>
      <c r="Y409" s="575"/>
      <c r="Z409" s="575"/>
      <c r="AA409" s="567" t="str">
        <f t="shared" si="26"/>
        <v>No hay ejecución</v>
      </c>
      <c r="AB409" s="568" t="str">
        <f t="shared" si="27"/>
        <v>NA</v>
      </c>
      <c r="AC409" s="575"/>
      <c r="AD409" s="575"/>
      <c r="AE409" s="575"/>
      <c r="AF409" s="576"/>
      <c r="AG409" s="576"/>
      <c r="AH409" s="575"/>
      <c r="AI409" s="575"/>
      <c r="AJ409" s="575"/>
      <c r="AK409" s="576"/>
      <c r="AL409" s="576"/>
      <c r="AM409" s="575"/>
      <c r="AN409" s="575"/>
      <c r="AO409" s="575"/>
      <c r="AP409" s="575"/>
      <c r="AQ409" s="575"/>
    </row>
    <row r="410" spans="1:43" ht="35.25" customHeight="1" thickTop="1" thickBot="1">
      <c r="A410" s="563">
        <v>26.2</v>
      </c>
      <c r="B410" s="564"/>
      <c r="C410" s="564"/>
      <c r="D410" s="564"/>
      <c r="E410" s="564"/>
      <c r="F410" s="599" t="s">
        <v>1390</v>
      </c>
      <c r="G410" s="601"/>
      <c r="H410" s="601"/>
      <c r="I410" s="567" t="str">
        <f t="shared" si="24"/>
        <v>No hay ejecución</v>
      </c>
      <c r="J410" s="568" t="str">
        <f t="shared" si="25"/>
        <v>NA</v>
      </c>
      <c r="K410" s="601"/>
      <c r="L410" s="575"/>
      <c r="M410" s="575"/>
      <c r="N410" s="575"/>
      <c r="O410" s="575"/>
      <c r="P410" s="575"/>
      <c r="Q410" s="575"/>
      <c r="R410" s="575"/>
      <c r="S410" s="575"/>
      <c r="T410" s="575"/>
      <c r="U410" s="575"/>
      <c r="V410" s="575"/>
      <c r="W410" s="575"/>
      <c r="X410" s="575"/>
      <c r="Y410" s="575"/>
      <c r="Z410" s="575"/>
      <c r="AA410" s="567" t="str">
        <f t="shared" si="26"/>
        <v>No hay ejecución</v>
      </c>
      <c r="AB410" s="568" t="str">
        <f t="shared" si="27"/>
        <v>NA</v>
      </c>
      <c r="AC410" s="575"/>
      <c r="AD410" s="575"/>
      <c r="AE410" s="575"/>
      <c r="AF410" s="576"/>
      <c r="AG410" s="576"/>
      <c r="AH410" s="575"/>
      <c r="AI410" s="575"/>
      <c r="AJ410" s="575"/>
      <c r="AK410" s="576"/>
      <c r="AL410" s="576"/>
      <c r="AM410" s="575"/>
      <c r="AN410" s="575"/>
      <c r="AO410" s="575"/>
      <c r="AP410" s="575"/>
      <c r="AQ410" s="575"/>
    </row>
    <row r="411" spans="1:43" ht="35.25" customHeight="1" thickTop="1" thickBot="1">
      <c r="A411" s="563">
        <v>26.3</v>
      </c>
      <c r="B411" s="564"/>
      <c r="C411" s="564"/>
      <c r="D411" s="564"/>
      <c r="E411" s="564"/>
      <c r="F411" s="599" t="s">
        <v>1391</v>
      </c>
      <c r="G411" s="601"/>
      <c r="H411" s="601"/>
      <c r="I411" s="567" t="str">
        <f t="shared" si="24"/>
        <v>No hay ejecución</v>
      </c>
      <c r="J411" s="568" t="str">
        <f t="shared" si="25"/>
        <v>NA</v>
      </c>
      <c r="K411" s="601"/>
      <c r="L411" s="575"/>
      <c r="M411" s="575"/>
      <c r="N411" s="575"/>
      <c r="O411" s="575"/>
      <c r="P411" s="575"/>
      <c r="Q411" s="575"/>
      <c r="R411" s="575"/>
      <c r="S411" s="575"/>
      <c r="T411" s="575"/>
      <c r="U411" s="575"/>
      <c r="V411" s="575"/>
      <c r="W411" s="575"/>
      <c r="X411" s="575"/>
      <c r="Y411" s="575"/>
      <c r="Z411" s="575"/>
      <c r="AA411" s="567" t="str">
        <f t="shared" si="26"/>
        <v>No hay ejecución</v>
      </c>
      <c r="AB411" s="568" t="str">
        <f t="shared" si="27"/>
        <v>NA</v>
      </c>
      <c r="AC411" s="575"/>
      <c r="AD411" s="575"/>
      <c r="AE411" s="575"/>
      <c r="AF411" s="576"/>
      <c r="AG411" s="576"/>
      <c r="AH411" s="575"/>
      <c r="AI411" s="575"/>
      <c r="AJ411" s="575"/>
      <c r="AK411" s="576"/>
      <c r="AL411" s="576"/>
      <c r="AM411" s="575"/>
      <c r="AN411" s="575"/>
      <c r="AO411" s="575"/>
      <c r="AP411" s="575"/>
      <c r="AQ411" s="575"/>
    </row>
    <row r="412" spans="1:43" ht="35.25" customHeight="1" thickTop="1" thickBot="1">
      <c r="A412" s="563">
        <v>26.4</v>
      </c>
      <c r="B412" s="564"/>
      <c r="C412" s="564"/>
      <c r="D412" s="564"/>
      <c r="E412" s="564"/>
      <c r="F412" s="599" t="s">
        <v>1392</v>
      </c>
      <c r="G412" s="601"/>
      <c r="H412" s="601"/>
      <c r="I412" s="567" t="str">
        <f t="shared" si="24"/>
        <v>No hay ejecución</v>
      </c>
      <c r="J412" s="568" t="str">
        <f t="shared" si="25"/>
        <v>NA</v>
      </c>
      <c r="K412" s="601"/>
      <c r="L412" s="575"/>
      <c r="M412" s="575"/>
      <c r="N412" s="575"/>
      <c r="O412" s="575"/>
      <c r="P412" s="575"/>
      <c r="Q412" s="575"/>
      <c r="R412" s="575"/>
      <c r="S412" s="575"/>
      <c r="T412" s="575"/>
      <c r="U412" s="575"/>
      <c r="V412" s="575"/>
      <c r="W412" s="575"/>
      <c r="X412" s="575"/>
      <c r="Y412" s="575"/>
      <c r="Z412" s="575"/>
      <c r="AA412" s="567" t="str">
        <f t="shared" si="26"/>
        <v>No hay ejecución</v>
      </c>
      <c r="AB412" s="568" t="str">
        <f t="shared" si="27"/>
        <v>NA</v>
      </c>
      <c r="AC412" s="575"/>
      <c r="AD412" s="575"/>
      <c r="AE412" s="575"/>
      <c r="AF412" s="576"/>
      <c r="AG412" s="576"/>
      <c r="AH412" s="575"/>
      <c r="AI412" s="575"/>
      <c r="AJ412" s="575"/>
      <c r="AK412" s="576"/>
      <c r="AL412" s="576"/>
      <c r="AM412" s="575"/>
      <c r="AN412" s="575"/>
      <c r="AO412" s="575"/>
      <c r="AP412" s="575"/>
      <c r="AQ412" s="575"/>
    </row>
    <row r="413" spans="1:43" ht="35.25" customHeight="1" thickTop="1" thickBot="1">
      <c r="A413" s="563">
        <v>26.5</v>
      </c>
      <c r="B413" s="564"/>
      <c r="C413" s="564"/>
      <c r="D413" s="564"/>
      <c r="E413" s="564"/>
      <c r="F413" s="599" t="s">
        <v>1393</v>
      </c>
      <c r="G413" s="601"/>
      <c r="H413" s="601"/>
      <c r="I413" s="567" t="str">
        <f t="shared" si="24"/>
        <v>No hay ejecución</v>
      </c>
      <c r="J413" s="568" t="str">
        <f t="shared" si="25"/>
        <v>NA</v>
      </c>
      <c r="K413" s="601"/>
      <c r="L413" s="575"/>
      <c r="M413" s="575"/>
      <c r="N413" s="575"/>
      <c r="O413" s="575"/>
      <c r="P413" s="575"/>
      <c r="Q413" s="575"/>
      <c r="R413" s="575"/>
      <c r="S413" s="575"/>
      <c r="T413" s="575"/>
      <c r="U413" s="575"/>
      <c r="V413" s="575"/>
      <c r="W413" s="575"/>
      <c r="X413" s="575"/>
      <c r="Y413" s="575"/>
      <c r="Z413" s="575"/>
      <c r="AA413" s="567" t="str">
        <f t="shared" si="26"/>
        <v>No hay ejecución</v>
      </c>
      <c r="AB413" s="568" t="str">
        <f t="shared" si="27"/>
        <v>NA</v>
      </c>
      <c r="AC413" s="575"/>
      <c r="AD413" s="575"/>
      <c r="AE413" s="575"/>
      <c r="AF413" s="576"/>
      <c r="AG413" s="576"/>
      <c r="AH413" s="575"/>
      <c r="AI413" s="575"/>
      <c r="AJ413" s="575"/>
      <c r="AK413" s="576"/>
      <c r="AL413" s="576"/>
      <c r="AM413" s="575"/>
      <c r="AN413" s="575"/>
      <c r="AO413" s="575"/>
      <c r="AP413" s="575"/>
      <c r="AQ413" s="575"/>
    </row>
    <row r="414" spans="1:43" ht="35.25" customHeight="1" thickTop="1" thickBot="1">
      <c r="A414" s="563">
        <v>26.6</v>
      </c>
      <c r="B414" s="564"/>
      <c r="C414" s="564"/>
      <c r="D414" s="564"/>
      <c r="E414" s="564"/>
      <c r="F414" s="599" t="s">
        <v>1394</v>
      </c>
      <c r="G414" s="601"/>
      <c r="H414" s="601"/>
      <c r="I414" s="567" t="str">
        <f t="shared" si="24"/>
        <v>No hay ejecución</v>
      </c>
      <c r="J414" s="568" t="str">
        <f t="shared" si="25"/>
        <v>NA</v>
      </c>
      <c r="K414" s="601"/>
      <c r="L414" s="575"/>
      <c r="M414" s="575"/>
      <c r="N414" s="575"/>
      <c r="O414" s="575"/>
      <c r="P414" s="575"/>
      <c r="Q414" s="575"/>
      <c r="R414" s="575"/>
      <c r="S414" s="575"/>
      <c r="T414" s="575"/>
      <c r="U414" s="575"/>
      <c r="V414" s="575"/>
      <c r="W414" s="575"/>
      <c r="X414" s="575"/>
      <c r="Y414" s="575"/>
      <c r="Z414" s="575"/>
      <c r="AA414" s="567" t="str">
        <f t="shared" si="26"/>
        <v>No hay ejecución</v>
      </c>
      <c r="AB414" s="568" t="str">
        <f t="shared" si="27"/>
        <v>NA</v>
      </c>
      <c r="AC414" s="575"/>
      <c r="AD414" s="575"/>
      <c r="AE414" s="575"/>
      <c r="AF414" s="576"/>
      <c r="AG414" s="576"/>
      <c r="AH414" s="575"/>
      <c r="AI414" s="575"/>
      <c r="AJ414" s="575"/>
      <c r="AK414" s="576"/>
      <c r="AL414" s="576"/>
      <c r="AM414" s="575"/>
      <c r="AN414" s="575"/>
      <c r="AO414" s="575"/>
      <c r="AP414" s="575"/>
      <c r="AQ414" s="575"/>
    </row>
    <row r="415" spans="1:43" ht="35.25" customHeight="1" thickTop="1" thickBot="1">
      <c r="A415" s="563">
        <v>26.7</v>
      </c>
      <c r="B415" s="564"/>
      <c r="C415" s="564"/>
      <c r="D415" s="564"/>
      <c r="E415" s="564"/>
      <c r="F415" s="599" t="s">
        <v>1395</v>
      </c>
      <c r="G415" s="601"/>
      <c r="H415" s="601"/>
      <c r="I415" s="567" t="str">
        <f t="shared" si="24"/>
        <v>No hay ejecución</v>
      </c>
      <c r="J415" s="568" t="str">
        <f t="shared" si="25"/>
        <v>NA</v>
      </c>
      <c r="K415" s="601"/>
      <c r="L415" s="575"/>
      <c r="M415" s="575"/>
      <c r="N415" s="575"/>
      <c r="O415" s="575"/>
      <c r="P415" s="575"/>
      <c r="Q415" s="575"/>
      <c r="R415" s="575"/>
      <c r="S415" s="575"/>
      <c r="T415" s="575"/>
      <c r="U415" s="575"/>
      <c r="V415" s="575"/>
      <c r="W415" s="575"/>
      <c r="X415" s="575"/>
      <c r="Y415" s="575"/>
      <c r="Z415" s="575"/>
      <c r="AA415" s="567" t="str">
        <f t="shared" si="26"/>
        <v>No hay ejecución</v>
      </c>
      <c r="AB415" s="568" t="str">
        <f t="shared" si="27"/>
        <v>NA</v>
      </c>
      <c r="AC415" s="575"/>
      <c r="AD415" s="575"/>
      <c r="AE415" s="575"/>
      <c r="AF415" s="576"/>
      <c r="AG415" s="576"/>
      <c r="AH415" s="575"/>
      <c r="AI415" s="575"/>
      <c r="AJ415" s="575"/>
      <c r="AK415" s="576"/>
      <c r="AL415" s="576"/>
      <c r="AM415" s="575"/>
      <c r="AN415" s="575"/>
      <c r="AO415" s="575"/>
      <c r="AP415" s="575"/>
      <c r="AQ415" s="575"/>
    </row>
    <row r="416" spans="1:43" ht="35.25" customHeight="1" thickTop="1" thickBot="1">
      <c r="A416" s="563">
        <v>26.8</v>
      </c>
      <c r="B416" s="564"/>
      <c r="C416" s="564"/>
      <c r="D416" s="564"/>
      <c r="E416" s="564"/>
      <c r="F416" s="599" t="s">
        <v>1396</v>
      </c>
      <c r="G416" s="601"/>
      <c r="H416" s="601"/>
      <c r="I416" s="567" t="str">
        <f t="shared" si="24"/>
        <v>No hay ejecución</v>
      </c>
      <c r="J416" s="568" t="str">
        <f t="shared" si="25"/>
        <v>NA</v>
      </c>
      <c r="K416" s="601"/>
      <c r="L416" s="575"/>
      <c r="M416" s="575"/>
      <c r="N416" s="575"/>
      <c r="O416" s="575"/>
      <c r="P416" s="575"/>
      <c r="Q416" s="575"/>
      <c r="R416" s="575"/>
      <c r="S416" s="575"/>
      <c r="T416" s="575"/>
      <c r="U416" s="575"/>
      <c r="V416" s="575"/>
      <c r="W416" s="575"/>
      <c r="X416" s="575"/>
      <c r="Y416" s="575"/>
      <c r="Z416" s="575"/>
      <c r="AA416" s="567" t="str">
        <f t="shared" si="26"/>
        <v>No hay ejecución</v>
      </c>
      <c r="AB416" s="568" t="str">
        <f t="shared" si="27"/>
        <v>NA</v>
      </c>
      <c r="AC416" s="575"/>
      <c r="AD416" s="575"/>
      <c r="AE416" s="575"/>
      <c r="AF416" s="576"/>
      <c r="AG416" s="576"/>
      <c r="AH416" s="575"/>
      <c r="AI416" s="575"/>
      <c r="AJ416" s="575"/>
      <c r="AK416" s="576"/>
      <c r="AL416" s="576"/>
      <c r="AM416" s="575"/>
      <c r="AN416" s="575"/>
      <c r="AO416" s="575"/>
      <c r="AP416" s="575"/>
      <c r="AQ416" s="575"/>
    </row>
    <row r="417" spans="1:43" ht="35.25" customHeight="1" thickTop="1" thickBot="1">
      <c r="A417" s="563">
        <v>26.9</v>
      </c>
      <c r="B417" s="564"/>
      <c r="C417" s="564"/>
      <c r="D417" s="564"/>
      <c r="E417" s="564"/>
      <c r="F417" s="599" t="s">
        <v>1397</v>
      </c>
      <c r="G417" s="601"/>
      <c r="H417" s="601"/>
      <c r="I417" s="567" t="str">
        <f t="shared" si="24"/>
        <v>No hay ejecución</v>
      </c>
      <c r="J417" s="568" t="str">
        <f t="shared" si="25"/>
        <v>NA</v>
      </c>
      <c r="K417" s="601"/>
      <c r="L417" s="575"/>
      <c r="M417" s="575"/>
      <c r="N417" s="575"/>
      <c r="O417" s="575"/>
      <c r="P417" s="575"/>
      <c r="Q417" s="575"/>
      <c r="R417" s="575"/>
      <c r="S417" s="575"/>
      <c r="T417" s="575"/>
      <c r="U417" s="575"/>
      <c r="V417" s="575"/>
      <c r="W417" s="575"/>
      <c r="X417" s="575"/>
      <c r="Y417" s="575"/>
      <c r="Z417" s="575"/>
      <c r="AA417" s="567" t="str">
        <f t="shared" si="26"/>
        <v>No hay ejecución</v>
      </c>
      <c r="AB417" s="568" t="str">
        <f t="shared" si="27"/>
        <v>NA</v>
      </c>
      <c r="AC417" s="575"/>
      <c r="AD417" s="575"/>
      <c r="AE417" s="575"/>
      <c r="AF417" s="576"/>
      <c r="AG417" s="576"/>
      <c r="AH417" s="575"/>
      <c r="AI417" s="575"/>
      <c r="AJ417" s="575"/>
      <c r="AK417" s="576"/>
      <c r="AL417" s="576"/>
      <c r="AM417" s="575"/>
      <c r="AN417" s="575"/>
      <c r="AO417" s="575"/>
      <c r="AP417" s="575"/>
      <c r="AQ417" s="575"/>
    </row>
    <row r="418" spans="1:43" ht="35.25" customHeight="1" thickTop="1" thickBot="1">
      <c r="A418" s="593">
        <v>26.1</v>
      </c>
      <c r="B418" s="564"/>
      <c r="C418" s="564"/>
      <c r="D418" s="564"/>
      <c r="E418" s="564"/>
      <c r="F418" s="599" t="s">
        <v>1398</v>
      </c>
      <c r="G418" s="601"/>
      <c r="H418" s="601"/>
      <c r="I418" s="567" t="str">
        <f t="shared" si="24"/>
        <v>No hay ejecución</v>
      </c>
      <c r="J418" s="568" t="str">
        <f t="shared" si="25"/>
        <v>NA</v>
      </c>
      <c r="K418" s="601"/>
      <c r="L418" s="575"/>
      <c r="M418" s="575"/>
      <c r="N418" s="575"/>
      <c r="O418" s="575"/>
      <c r="P418" s="575"/>
      <c r="Q418" s="575"/>
      <c r="R418" s="575"/>
      <c r="S418" s="575"/>
      <c r="T418" s="575"/>
      <c r="U418" s="575"/>
      <c r="V418" s="575"/>
      <c r="W418" s="575"/>
      <c r="X418" s="575"/>
      <c r="Y418" s="575"/>
      <c r="Z418" s="575"/>
      <c r="AA418" s="567" t="str">
        <f t="shared" si="26"/>
        <v>No hay ejecución</v>
      </c>
      <c r="AB418" s="568" t="str">
        <f t="shared" si="27"/>
        <v>NA</v>
      </c>
      <c r="AC418" s="575"/>
      <c r="AD418" s="575"/>
      <c r="AE418" s="575"/>
      <c r="AF418" s="576"/>
      <c r="AG418" s="576"/>
      <c r="AH418" s="575"/>
      <c r="AI418" s="575"/>
      <c r="AJ418" s="575"/>
      <c r="AK418" s="576"/>
      <c r="AL418" s="576"/>
      <c r="AM418" s="575"/>
      <c r="AN418" s="575"/>
      <c r="AO418" s="575"/>
      <c r="AP418" s="575"/>
      <c r="AQ418" s="575"/>
    </row>
    <row r="419" spans="1:43" ht="35.25" customHeight="1" thickTop="1" thickBot="1">
      <c r="A419" s="563">
        <v>26.11</v>
      </c>
      <c r="B419" s="564"/>
      <c r="C419" s="564"/>
      <c r="D419" s="564"/>
      <c r="E419" s="564"/>
      <c r="F419" s="599" t="s">
        <v>1399</v>
      </c>
      <c r="G419" s="601"/>
      <c r="H419" s="601"/>
      <c r="I419" s="567" t="str">
        <f t="shared" si="24"/>
        <v>No hay ejecución</v>
      </c>
      <c r="J419" s="568" t="str">
        <f t="shared" si="25"/>
        <v>NA</v>
      </c>
      <c r="K419" s="601"/>
      <c r="L419" s="575"/>
      <c r="M419" s="575"/>
      <c r="N419" s="575"/>
      <c r="O419" s="575"/>
      <c r="P419" s="575"/>
      <c r="Q419" s="575"/>
      <c r="R419" s="575"/>
      <c r="S419" s="575"/>
      <c r="T419" s="575"/>
      <c r="U419" s="575"/>
      <c r="V419" s="575"/>
      <c r="W419" s="575"/>
      <c r="X419" s="575"/>
      <c r="Y419" s="575"/>
      <c r="Z419" s="575"/>
      <c r="AA419" s="567" t="str">
        <f t="shared" si="26"/>
        <v>No hay ejecución</v>
      </c>
      <c r="AB419" s="568" t="str">
        <f t="shared" si="27"/>
        <v>NA</v>
      </c>
      <c r="AC419" s="575"/>
      <c r="AD419" s="575"/>
      <c r="AE419" s="575"/>
      <c r="AF419" s="576"/>
      <c r="AG419" s="576"/>
      <c r="AH419" s="575"/>
      <c r="AI419" s="575"/>
      <c r="AJ419" s="575"/>
      <c r="AK419" s="576"/>
      <c r="AL419" s="576"/>
      <c r="AM419" s="575"/>
      <c r="AN419" s="575"/>
      <c r="AO419" s="575"/>
      <c r="AP419" s="575"/>
      <c r="AQ419" s="575"/>
    </row>
    <row r="420" spans="1:43" ht="35.25" customHeight="1" thickTop="1" thickBot="1">
      <c r="A420" s="563">
        <v>26.12</v>
      </c>
      <c r="B420" s="564"/>
      <c r="C420" s="564"/>
      <c r="D420" s="564"/>
      <c r="E420" s="564"/>
      <c r="F420" s="599" t="s">
        <v>1400</v>
      </c>
      <c r="G420" s="601"/>
      <c r="H420" s="601"/>
      <c r="I420" s="567" t="str">
        <f t="shared" si="24"/>
        <v>No hay ejecución</v>
      </c>
      <c r="J420" s="568" t="str">
        <f t="shared" si="25"/>
        <v>NA</v>
      </c>
      <c r="K420" s="601"/>
      <c r="L420" s="575"/>
      <c r="M420" s="575"/>
      <c r="N420" s="575"/>
      <c r="O420" s="575"/>
      <c r="P420" s="575"/>
      <c r="Q420" s="575"/>
      <c r="R420" s="575"/>
      <c r="S420" s="575"/>
      <c r="T420" s="575"/>
      <c r="U420" s="575"/>
      <c r="V420" s="575"/>
      <c r="W420" s="575"/>
      <c r="X420" s="575"/>
      <c r="Y420" s="575"/>
      <c r="Z420" s="575"/>
      <c r="AA420" s="567" t="str">
        <f t="shared" si="26"/>
        <v>No hay ejecución</v>
      </c>
      <c r="AB420" s="568" t="str">
        <f t="shared" si="27"/>
        <v>NA</v>
      </c>
      <c r="AC420" s="575"/>
      <c r="AD420" s="575"/>
      <c r="AE420" s="575"/>
      <c r="AF420" s="576"/>
      <c r="AG420" s="576"/>
      <c r="AH420" s="575"/>
      <c r="AI420" s="575"/>
      <c r="AJ420" s="575"/>
      <c r="AK420" s="576"/>
      <c r="AL420" s="576"/>
      <c r="AM420" s="575"/>
      <c r="AN420" s="575"/>
      <c r="AO420" s="575"/>
      <c r="AP420" s="575"/>
      <c r="AQ420" s="575"/>
    </row>
    <row r="421" spans="1:43" ht="35.25" customHeight="1" thickTop="1" thickBot="1">
      <c r="A421" s="563">
        <v>26.13</v>
      </c>
      <c r="B421" s="564"/>
      <c r="C421" s="564"/>
      <c r="D421" s="564"/>
      <c r="E421" s="564"/>
      <c r="F421" s="599" t="s">
        <v>1401</v>
      </c>
      <c r="G421" s="601"/>
      <c r="H421" s="601"/>
      <c r="I421" s="567" t="str">
        <f t="shared" si="24"/>
        <v>No hay ejecución</v>
      </c>
      <c r="J421" s="568" t="str">
        <f t="shared" si="25"/>
        <v>NA</v>
      </c>
      <c r="K421" s="601"/>
      <c r="L421" s="575"/>
      <c r="M421" s="575"/>
      <c r="N421" s="575"/>
      <c r="O421" s="575"/>
      <c r="P421" s="575"/>
      <c r="Q421" s="575"/>
      <c r="R421" s="575"/>
      <c r="S421" s="575"/>
      <c r="T421" s="575"/>
      <c r="U421" s="575"/>
      <c r="V421" s="575"/>
      <c r="W421" s="575"/>
      <c r="X421" s="575"/>
      <c r="Y421" s="575"/>
      <c r="Z421" s="575"/>
      <c r="AA421" s="567" t="str">
        <f t="shared" si="26"/>
        <v>No hay ejecución</v>
      </c>
      <c r="AB421" s="568" t="str">
        <f t="shared" si="27"/>
        <v>NA</v>
      </c>
      <c r="AC421" s="575"/>
      <c r="AD421" s="575"/>
      <c r="AE421" s="575"/>
      <c r="AF421" s="576"/>
      <c r="AG421" s="576"/>
      <c r="AH421" s="575"/>
      <c r="AI421" s="575"/>
      <c r="AJ421" s="575"/>
      <c r="AK421" s="576"/>
      <c r="AL421" s="576"/>
      <c r="AM421" s="575"/>
      <c r="AN421" s="575"/>
      <c r="AO421" s="575"/>
      <c r="AP421" s="575"/>
      <c r="AQ421" s="575"/>
    </row>
    <row r="422" spans="1:43" ht="35.25" customHeight="1" thickTop="1" thickBot="1">
      <c r="A422" s="563">
        <v>26.14</v>
      </c>
      <c r="B422" s="564"/>
      <c r="C422" s="564"/>
      <c r="D422" s="564"/>
      <c r="E422" s="564"/>
      <c r="F422" s="599" t="s">
        <v>1402</v>
      </c>
      <c r="G422" s="601"/>
      <c r="H422" s="601"/>
      <c r="I422" s="567" t="str">
        <f t="shared" si="24"/>
        <v>No hay ejecución</v>
      </c>
      <c r="J422" s="568" t="str">
        <f t="shared" si="25"/>
        <v>NA</v>
      </c>
      <c r="K422" s="601"/>
      <c r="L422" s="575"/>
      <c r="M422" s="575"/>
      <c r="N422" s="575"/>
      <c r="O422" s="575"/>
      <c r="P422" s="575"/>
      <c r="Q422" s="575"/>
      <c r="R422" s="575"/>
      <c r="S422" s="575"/>
      <c r="T422" s="575"/>
      <c r="U422" s="575"/>
      <c r="V422" s="575"/>
      <c r="W422" s="575"/>
      <c r="X422" s="575"/>
      <c r="Y422" s="575"/>
      <c r="Z422" s="575"/>
      <c r="AA422" s="567" t="str">
        <f t="shared" si="26"/>
        <v>No hay ejecución</v>
      </c>
      <c r="AB422" s="568" t="str">
        <f t="shared" si="27"/>
        <v>NA</v>
      </c>
      <c r="AC422" s="575"/>
      <c r="AD422" s="575"/>
      <c r="AE422" s="575"/>
      <c r="AF422" s="576"/>
      <c r="AG422" s="576"/>
      <c r="AH422" s="575"/>
      <c r="AI422" s="575"/>
      <c r="AJ422" s="575"/>
      <c r="AK422" s="576"/>
      <c r="AL422" s="576"/>
      <c r="AM422" s="575"/>
      <c r="AN422" s="575"/>
      <c r="AO422" s="575"/>
      <c r="AP422" s="575"/>
      <c r="AQ422" s="575"/>
    </row>
    <row r="423" spans="1:43" ht="35.25" customHeight="1" thickTop="1" thickBot="1">
      <c r="A423" s="563">
        <v>26.15</v>
      </c>
      <c r="B423" s="564"/>
      <c r="C423" s="564"/>
      <c r="D423" s="564"/>
      <c r="E423" s="564"/>
      <c r="F423" s="599" t="s">
        <v>1403</v>
      </c>
      <c r="G423" s="601"/>
      <c r="H423" s="601"/>
      <c r="I423" s="567" t="str">
        <f t="shared" si="24"/>
        <v>No hay ejecución</v>
      </c>
      <c r="J423" s="568" t="str">
        <f t="shared" si="25"/>
        <v>NA</v>
      </c>
      <c r="K423" s="601"/>
      <c r="L423" s="575"/>
      <c r="M423" s="575"/>
      <c r="N423" s="575"/>
      <c r="O423" s="575"/>
      <c r="P423" s="575"/>
      <c r="Q423" s="575"/>
      <c r="R423" s="575"/>
      <c r="S423" s="575"/>
      <c r="T423" s="575"/>
      <c r="U423" s="575"/>
      <c r="V423" s="575"/>
      <c r="W423" s="575"/>
      <c r="X423" s="575"/>
      <c r="Y423" s="575"/>
      <c r="Z423" s="575"/>
      <c r="AA423" s="567" t="str">
        <f t="shared" si="26"/>
        <v>No hay ejecución</v>
      </c>
      <c r="AB423" s="568" t="str">
        <f t="shared" si="27"/>
        <v>NA</v>
      </c>
      <c r="AC423" s="575"/>
      <c r="AD423" s="575"/>
      <c r="AE423" s="575"/>
      <c r="AF423" s="576"/>
      <c r="AG423" s="576"/>
      <c r="AH423" s="575"/>
      <c r="AI423" s="575"/>
      <c r="AJ423" s="575"/>
      <c r="AK423" s="576"/>
      <c r="AL423" s="576"/>
      <c r="AM423" s="575"/>
      <c r="AN423" s="575"/>
      <c r="AO423" s="575"/>
      <c r="AP423" s="575"/>
      <c r="AQ423" s="575"/>
    </row>
    <row r="424" spans="1:43" ht="35.25" customHeight="1" thickTop="1" thickBot="1">
      <c r="A424" s="563">
        <v>26.16</v>
      </c>
      <c r="B424" s="564"/>
      <c r="C424" s="564"/>
      <c r="D424" s="564"/>
      <c r="E424" s="564"/>
      <c r="F424" s="599" t="s">
        <v>1404</v>
      </c>
      <c r="G424" s="601"/>
      <c r="H424" s="601"/>
      <c r="I424" s="567" t="str">
        <f t="shared" si="24"/>
        <v>No hay ejecución</v>
      </c>
      <c r="J424" s="568" t="str">
        <f t="shared" si="25"/>
        <v>NA</v>
      </c>
      <c r="K424" s="601"/>
      <c r="L424" s="575"/>
      <c r="M424" s="575"/>
      <c r="N424" s="575"/>
      <c r="O424" s="575"/>
      <c r="P424" s="575"/>
      <c r="Q424" s="575"/>
      <c r="R424" s="575"/>
      <c r="S424" s="575"/>
      <c r="T424" s="575"/>
      <c r="U424" s="575"/>
      <c r="V424" s="575"/>
      <c r="W424" s="575"/>
      <c r="X424" s="575"/>
      <c r="Y424" s="575"/>
      <c r="Z424" s="575"/>
      <c r="AA424" s="567" t="str">
        <f t="shared" si="26"/>
        <v>No hay ejecución</v>
      </c>
      <c r="AB424" s="568" t="str">
        <f t="shared" si="27"/>
        <v>NA</v>
      </c>
      <c r="AC424" s="575"/>
      <c r="AD424" s="575"/>
      <c r="AE424" s="575"/>
      <c r="AF424" s="576"/>
      <c r="AG424" s="576"/>
      <c r="AH424" s="575"/>
      <c r="AI424" s="575"/>
      <c r="AJ424" s="575"/>
      <c r="AK424" s="576"/>
      <c r="AL424" s="576"/>
      <c r="AM424" s="575"/>
      <c r="AN424" s="575"/>
      <c r="AO424" s="575"/>
      <c r="AP424" s="575"/>
      <c r="AQ424" s="575"/>
    </row>
    <row r="425" spans="1:43" ht="35.25" customHeight="1" thickTop="1" thickBot="1">
      <c r="A425" s="563">
        <v>26.17</v>
      </c>
      <c r="B425" s="564"/>
      <c r="C425" s="564"/>
      <c r="D425" s="564"/>
      <c r="E425" s="564"/>
      <c r="F425" s="599" t="s">
        <v>1405</v>
      </c>
      <c r="G425" s="601"/>
      <c r="H425" s="601"/>
      <c r="I425" s="567" t="str">
        <f t="shared" si="24"/>
        <v>No hay ejecución</v>
      </c>
      <c r="J425" s="568" t="str">
        <f t="shared" si="25"/>
        <v>NA</v>
      </c>
      <c r="K425" s="601"/>
      <c r="L425" s="575"/>
      <c r="M425" s="575"/>
      <c r="N425" s="575"/>
      <c r="O425" s="575"/>
      <c r="P425" s="575"/>
      <c r="Q425" s="575"/>
      <c r="R425" s="575"/>
      <c r="S425" s="575"/>
      <c r="T425" s="575"/>
      <c r="U425" s="575"/>
      <c r="V425" s="575"/>
      <c r="W425" s="575"/>
      <c r="X425" s="575"/>
      <c r="Y425" s="575"/>
      <c r="Z425" s="575"/>
      <c r="AA425" s="567" t="str">
        <f t="shared" si="26"/>
        <v>No hay ejecución</v>
      </c>
      <c r="AB425" s="568" t="str">
        <f t="shared" si="27"/>
        <v>NA</v>
      </c>
      <c r="AC425" s="575"/>
      <c r="AD425" s="575"/>
      <c r="AE425" s="575"/>
      <c r="AF425" s="576"/>
      <c r="AG425" s="576"/>
      <c r="AH425" s="575"/>
      <c r="AI425" s="575"/>
      <c r="AJ425" s="575"/>
      <c r="AK425" s="576"/>
      <c r="AL425" s="576"/>
      <c r="AM425" s="575"/>
      <c r="AN425" s="575"/>
      <c r="AO425" s="575"/>
      <c r="AP425" s="575"/>
      <c r="AQ425" s="575"/>
    </row>
    <row r="426" spans="1:43" ht="35.25" customHeight="1" thickTop="1" thickBot="1">
      <c r="A426" s="563">
        <v>26.18</v>
      </c>
      <c r="B426" s="564"/>
      <c r="C426" s="564"/>
      <c r="D426" s="564"/>
      <c r="E426" s="564"/>
      <c r="F426" s="599" t="s">
        <v>1406</v>
      </c>
      <c r="G426" s="601"/>
      <c r="H426" s="601"/>
      <c r="I426" s="567" t="str">
        <f t="shared" si="24"/>
        <v>No hay ejecución</v>
      </c>
      <c r="J426" s="568" t="str">
        <f t="shared" si="25"/>
        <v>NA</v>
      </c>
      <c r="K426" s="601"/>
      <c r="L426" s="575"/>
      <c r="M426" s="575"/>
      <c r="N426" s="575"/>
      <c r="O426" s="575"/>
      <c r="P426" s="575"/>
      <c r="Q426" s="575"/>
      <c r="R426" s="575"/>
      <c r="S426" s="575"/>
      <c r="T426" s="575"/>
      <c r="U426" s="575"/>
      <c r="V426" s="575"/>
      <c r="W426" s="575"/>
      <c r="X426" s="575"/>
      <c r="Y426" s="575"/>
      <c r="Z426" s="575"/>
      <c r="AA426" s="567" t="str">
        <f t="shared" si="26"/>
        <v>No hay ejecución</v>
      </c>
      <c r="AB426" s="568" t="str">
        <f t="shared" si="27"/>
        <v>NA</v>
      </c>
      <c r="AC426" s="575"/>
      <c r="AD426" s="575"/>
      <c r="AE426" s="575"/>
      <c r="AF426" s="576"/>
      <c r="AG426" s="576"/>
      <c r="AH426" s="575"/>
      <c r="AI426" s="575"/>
      <c r="AJ426" s="575"/>
      <c r="AK426" s="576"/>
      <c r="AL426" s="576"/>
      <c r="AM426" s="575"/>
      <c r="AN426" s="575"/>
      <c r="AO426" s="575"/>
      <c r="AP426" s="575"/>
      <c r="AQ426" s="575"/>
    </row>
    <row r="427" spans="1:43" ht="35.25" customHeight="1" thickTop="1" thickBot="1">
      <c r="A427" s="563">
        <v>26.19</v>
      </c>
      <c r="B427" s="564"/>
      <c r="C427" s="564"/>
      <c r="D427" s="564"/>
      <c r="E427" s="564"/>
      <c r="F427" s="599" t="s">
        <v>1407</v>
      </c>
      <c r="G427" s="601"/>
      <c r="H427" s="601"/>
      <c r="I427" s="567" t="str">
        <f t="shared" si="24"/>
        <v>No hay ejecución</v>
      </c>
      <c r="J427" s="568" t="str">
        <f t="shared" si="25"/>
        <v>NA</v>
      </c>
      <c r="K427" s="601"/>
      <c r="L427" s="575"/>
      <c r="M427" s="575"/>
      <c r="N427" s="575"/>
      <c r="O427" s="575"/>
      <c r="P427" s="575"/>
      <c r="Q427" s="575"/>
      <c r="R427" s="575"/>
      <c r="S427" s="575"/>
      <c r="T427" s="575"/>
      <c r="U427" s="575"/>
      <c r="V427" s="575"/>
      <c r="W427" s="575"/>
      <c r="X427" s="575"/>
      <c r="Y427" s="575"/>
      <c r="Z427" s="575"/>
      <c r="AA427" s="567" t="str">
        <f t="shared" si="26"/>
        <v>No hay ejecución</v>
      </c>
      <c r="AB427" s="568" t="str">
        <f t="shared" si="27"/>
        <v>NA</v>
      </c>
      <c r="AC427" s="575"/>
      <c r="AD427" s="575"/>
      <c r="AE427" s="575"/>
      <c r="AF427" s="576"/>
      <c r="AG427" s="576"/>
      <c r="AH427" s="575"/>
      <c r="AI427" s="575"/>
      <c r="AJ427" s="575"/>
      <c r="AK427" s="576"/>
      <c r="AL427" s="576"/>
      <c r="AM427" s="575"/>
      <c r="AN427" s="575"/>
      <c r="AO427" s="575"/>
      <c r="AP427" s="575"/>
      <c r="AQ427" s="575"/>
    </row>
    <row r="428" spans="1:43" ht="35.25" customHeight="1" thickTop="1" thickBot="1">
      <c r="A428" s="593">
        <v>26.2</v>
      </c>
      <c r="B428" s="564"/>
      <c r="C428" s="564"/>
      <c r="D428" s="564"/>
      <c r="E428" s="564"/>
      <c r="F428" s="599" t="s">
        <v>1408</v>
      </c>
      <c r="G428" s="601"/>
      <c r="H428" s="601"/>
      <c r="I428" s="567" t="str">
        <f t="shared" si="24"/>
        <v>No hay ejecución</v>
      </c>
      <c r="J428" s="568" t="str">
        <f t="shared" si="25"/>
        <v>NA</v>
      </c>
      <c r="K428" s="601"/>
      <c r="L428" s="575"/>
      <c r="M428" s="575"/>
      <c r="N428" s="575"/>
      <c r="O428" s="575"/>
      <c r="P428" s="575"/>
      <c r="Q428" s="575"/>
      <c r="R428" s="575"/>
      <c r="S428" s="575"/>
      <c r="T428" s="575"/>
      <c r="U428" s="575"/>
      <c r="V428" s="575"/>
      <c r="W428" s="575"/>
      <c r="X428" s="575"/>
      <c r="Y428" s="575"/>
      <c r="Z428" s="575"/>
      <c r="AA428" s="567" t="str">
        <f t="shared" si="26"/>
        <v>No hay ejecución</v>
      </c>
      <c r="AB428" s="568" t="str">
        <f t="shared" si="27"/>
        <v>NA</v>
      </c>
      <c r="AC428" s="575"/>
      <c r="AD428" s="575"/>
      <c r="AE428" s="575"/>
      <c r="AF428" s="576"/>
      <c r="AG428" s="576"/>
      <c r="AH428" s="575"/>
      <c r="AI428" s="575"/>
      <c r="AJ428" s="575"/>
      <c r="AK428" s="576"/>
      <c r="AL428" s="576"/>
      <c r="AM428" s="575"/>
      <c r="AN428" s="575"/>
      <c r="AO428" s="575"/>
      <c r="AP428" s="575"/>
      <c r="AQ428" s="575"/>
    </row>
    <row r="429" spans="1:43" ht="35.25" customHeight="1" thickTop="1" thickBot="1">
      <c r="A429" s="563">
        <v>26.21</v>
      </c>
      <c r="B429" s="564"/>
      <c r="C429" s="564"/>
      <c r="D429" s="564"/>
      <c r="E429" s="564"/>
      <c r="F429" s="599" t="s">
        <v>1409</v>
      </c>
      <c r="G429" s="601"/>
      <c r="H429" s="601"/>
      <c r="I429" s="567" t="str">
        <f t="shared" si="24"/>
        <v>No hay ejecución</v>
      </c>
      <c r="J429" s="568" t="str">
        <f t="shared" si="25"/>
        <v>NA</v>
      </c>
      <c r="K429" s="601"/>
      <c r="L429" s="575"/>
      <c r="M429" s="575"/>
      <c r="N429" s="575"/>
      <c r="O429" s="575"/>
      <c r="P429" s="575"/>
      <c r="Q429" s="575"/>
      <c r="R429" s="575"/>
      <c r="S429" s="575"/>
      <c r="T429" s="575"/>
      <c r="U429" s="575"/>
      <c r="V429" s="575"/>
      <c r="W429" s="575"/>
      <c r="X429" s="575"/>
      <c r="Y429" s="575"/>
      <c r="Z429" s="575"/>
      <c r="AA429" s="567" t="str">
        <f t="shared" si="26"/>
        <v>No hay ejecución</v>
      </c>
      <c r="AB429" s="568" t="str">
        <f t="shared" si="27"/>
        <v>NA</v>
      </c>
      <c r="AC429" s="575"/>
      <c r="AD429" s="575"/>
      <c r="AE429" s="575"/>
      <c r="AF429" s="576"/>
      <c r="AG429" s="576"/>
      <c r="AH429" s="575"/>
      <c r="AI429" s="575"/>
      <c r="AJ429" s="575"/>
      <c r="AK429" s="576"/>
      <c r="AL429" s="576"/>
      <c r="AM429" s="575"/>
      <c r="AN429" s="575"/>
      <c r="AO429" s="575"/>
      <c r="AP429" s="575"/>
      <c r="AQ429" s="575"/>
    </row>
    <row r="430" spans="1:43" ht="35.25" customHeight="1" thickTop="1">
      <c r="F430" s="602"/>
      <c r="G430" s="602"/>
      <c r="H430" s="602"/>
      <c r="I430" s="602"/>
      <c r="J430" s="602"/>
      <c r="K430" s="602"/>
    </row>
    <row r="431" spans="1:43" ht="35.25" customHeight="1">
      <c r="F431" s="602"/>
      <c r="G431" s="602"/>
      <c r="H431" s="602"/>
      <c r="I431" s="602"/>
      <c r="J431" s="602"/>
      <c r="K431" s="602"/>
    </row>
    <row r="432" spans="1:43" ht="35.25" customHeight="1">
      <c r="F432" s="602"/>
      <c r="G432" s="602"/>
      <c r="H432" s="602"/>
      <c r="I432" s="602"/>
      <c r="J432" s="602"/>
      <c r="K432" s="602"/>
    </row>
    <row r="433" spans="6:11" ht="35.25" customHeight="1">
      <c r="F433" s="602"/>
      <c r="G433" s="602"/>
      <c r="H433" s="602"/>
      <c r="I433" s="602"/>
      <c r="J433" s="602"/>
      <c r="K433" s="602"/>
    </row>
    <row r="434" spans="6:11" ht="35.25" customHeight="1">
      <c r="F434" s="602"/>
      <c r="G434" s="602"/>
      <c r="H434" s="602"/>
      <c r="I434" s="602"/>
      <c r="J434" s="602"/>
      <c r="K434" s="602"/>
    </row>
    <row r="435" spans="6:11" ht="35.25" customHeight="1">
      <c r="F435" s="602"/>
      <c r="G435" s="602"/>
      <c r="H435" s="602"/>
      <c r="I435" s="602"/>
      <c r="J435" s="602"/>
      <c r="K435" s="602"/>
    </row>
    <row r="436" spans="6:11" ht="35.25" customHeight="1">
      <c r="F436" s="602"/>
      <c r="G436" s="602"/>
      <c r="H436" s="602"/>
      <c r="I436" s="602"/>
      <c r="J436" s="602"/>
      <c r="K436" s="602"/>
    </row>
    <row r="437" spans="6:11" ht="35.25" customHeight="1">
      <c r="F437" s="602"/>
      <c r="G437" s="602"/>
      <c r="H437" s="602"/>
      <c r="I437" s="602"/>
      <c r="J437" s="602"/>
      <c r="K437" s="602"/>
    </row>
    <row r="438" spans="6:11" ht="35.25" customHeight="1">
      <c r="F438" s="602"/>
      <c r="G438" s="602"/>
      <c r="H438" s="602"/>
      <c r="I438" s="602"/>
      <c r="J438" s="602"/>
      <c r="K438" s="602"/>
    </row>
    <row r="439" spans="6:11" ht="35.25" customHeight="1">
      <c r="F439" s="602"/>
      <c r="G439" s="602"/>
      <c r="H439" s="602"/>
      <c r="I439" s="602"/>
      <c r="J439" s="602"/>
      <c r="K439" s="602"/>
    </row>
    <row r="440" spans="6:11" ht="35.25" customHeight="1">
      <c r="F440" s="602"/>
      <c r="G440" s="602"/>
      <c r="H440" s="602"/>
      <c r="I440" s="602"/>
      <c r="J440" s="602"/>
      <c r="K440" s="602"/>
    </row>
    <row r="441" spans="6:11" ht="35.25" customHeight="1">
      <c r="F441" s="602"/>
      <c r="G441" s="602"/>
      <c r="H441" s="602"/>
      <c r="I441" s="602"/>
      <c r="J441" s="602"/>
      <c r="K441" s="602"/>
    </row>
  </sheetData>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C5C7C-0073-4CB0-AD8C-E2B53BB776FC}">
  <sheetPr filterMode="1">
    <tabColor rgb="FFFFFF00"/>
  </sheetPr>
  <dimension ref="A1:AE441"/>
  <sheetViews>
    <sheetView topLeftCell="A10" zoomScale="80" zoomScaleNormal="80" workbookViewId="0">
      <selection activeCell="AC16" sqref="AC16"/>
    </sheetView>
  </sheetViews>
  <sheetFormatPr baseColWidth="10" defaultColWidth="11.44140625" defaultRowHeight="35.25" customHeight="1"/>
  <cols>
    <col min="1" max="1" width="10.21875" style="524" customWidth="1"/>
    <col min="2" max="5" width="6.77734375" style="524" hidden="1" customWidth="1"/>
    <col min="6" max="6" width="53.77734375" style="603" customWidth="1"/>
    <col min="7" max="7" width="25.21875" style="603" customWidth="1"/>
    <col min="8" max="9" width="27.21875" style="603" customWidth="1"/>
    <col min="10" max="10" width="23.77734375" style="603" customWidth="1"/>
    <col min="11" max="11" width="24.21875" style="603" customWidth="1"/>
    <col min="12" max="12" width="11.44140625" style="524" customWidth="1"/>
    <col min="13" max="13" width="16.77734375" style="524" customWidth="1"/>
    <col min="14" max="14" width="18.77734375" style="524" customWidth="1"/>
    <col min="15" max="15" width="15.77734375" style="525" customWidth="1"/>
    <col min="16" max="16" width="17.44140625" style="525" customWidth="1"/>
    <col min="17" max="17" width="29.21875" style="524" customWidth="1"/>
    <col min="18" max="18" width="14.5546875" style="524" hidden="1" customWidth="1"/>
    <col min="19" max="19" width="12.77734375" style="524" hidden="1" customWidth="1"/>
    <col min="20" max="20" width="16.21875" style="525" hidden="1" customWidth="1"/>
    <col min="21" max="21" width="0" style="525" hidden="1" customWidth="1"/>
    <col min="22" max="22" width="26.21875" style="524" hidden="1" customWidth="1"/>
    <col min="23" max="23" width="17.44140625" style="524" hidden="1" customWidth="1"/>
    <col min="24" max="24" width="0" style="524" hidden="1" customWidth="1"/>
    <col min="25" max="25" width="0" style="525" hidden="1" customWidth="1"/>
    <col min="26" max="26" width="15.44140625" style="525" hidden="1" customWidth="1"/>
    <col min="27" max="27" width="21.21875" style="524" hidden="1" customWidth="1"/>
    <col min="28" max="28" width="18.21875" style="524" customWidth="1"/>
    <col min="29" max="29" width="15.77734375" style="524" customWidth="1"/>
    <col min="30" max="30" width="14.77734375" style="524" customWidth="1"/>
    <col min="31" max="31" width="25.77734375" style="524" customWidth="1"/>
    <col min="32" max="16384" width="11.44140625" style="524"/>
  </cols>
  <sheetData>
    <row r="1" spans="1:31" ht="35.25" customHeight="1">
      <c r="F1" s="524"/>
      <c r="G1" s="524"/>
      <c r="H1" s="524"/>
      <c r="I1" s="524"/>
      <c r="J1" s="524"/>
      <c r="K1" s="524"/>
    </row>
    <row r="2" spans="1:31" ht="35.25" customHeight="1">
      <c r="A2" s="526"/>
      <c r="B2" s="526"/>
      <c r="C2" s="526"/>
      <c r="D2" s="526"/>
      <c r="E2" s="526"/>
      <c r="F2" s="527"/>
      <c r="G2" s="527"/>
      <c r="H2" s="527"/>
      <c r="I2" s="527"/>
      <c r="J2" s="527"/>
      <c r="K2" s="527"/>
    </row>
    <row r="6" spans="1:31" ht="35.25" customHeight="1">
      <c r="A6" s="528" t="s">
        <v>40</v>
      </c>
      <c r="B6" s="528"/>
      <c r="C6" s="528"/>
      <c r="D6" s="528"/>
      <c r="E6" s="528"/>
      <c r="F6" s="529">
        <v>2024</v>
      </c>
      <c r="G6" s="530"/>
      <c r="H6" s="530"/>
      <c r="I6" s="530"/>
      <c r="J6" s="530"/>
      <c r="K6" s="530"/>
    </row>
    <row r="7" spans="1:31" ht="35.25" customHeight="1">
      <c r="A7" s="531" t="s">
        <v>41</v>
      </c>
      <c r="B7" s="531"/>
      <c r="C7" s="531"/>
      <c r="D7" s="531"/>
      <c r="E7" s="531"/>
      <c r="F7" s="532"/>
      <c r="G7" s="530"/>
      <c r="H7" s="530"/>
      <c r="I7" s="530"/>
      <c r="J7" s="530"/>
      <c r="K7" s="530"/>
    </row>
    <row r="8" spans="1:31" ht="35.25" customHeight="1">
      <c r="A8" s="528" t="s">
        <v>42</v>
      </c>
      <c r="B8" s="528"/>
      <c r="C8" s="528"/>
      <c r="D8" s="528"/>
      <c r="E8" s="528"/>
      <c r="F8" s="532" t="s">
        <v>1241</v>
      </c>
      <c r="G8" s="530"/>
      <c r="H8" s="530"/>
      <c r="I8" s="530"/>
      <c r="J8" s="530"/>
      <c r="K8" s="530"/>
    </row>
    <row r="9" spans="1:31" ht="35.25" customHeight="1">
      <c r="A9" s="531" t="s">
        <v>43</v>
      </c>
      <c r="B9" s="531"/>
      <c r="C9" s="531"/>
      <c r="D9" s="531"/>
      <c r="E9" s="531"/>
      <c r="F9" s="532" t="s">
        <v>1416</v>
      </c>
      <c r="G9" s="530"/>
      <c r="H9" s="530"/>
      <c r="I9" s="530"/>
      <c r="J9" s="530"/>
      <c r="K9" s="530"/>
    </row>
    <row r="10" spans="1:31" ht="35.25" customHeight="1">
      <c r="A10" s="533" t="s">
        <v>45</v>
      </c>
      <c r="B10" s="534" t="s">
        <v>1243</v>
      </c>
      <c r="C10" s="535"/>
      <c r="D10" s="535"/>
      <c r="E10" s="536"/>
      <c r="F10" s="537" t="s">
        <v>48</v>
      </c>
      <c r="G10" s="538"/>
      <c r="H10" s="538"/>
      <c r="I10" s="538"/>
      <c r="J10" s="538"/>
      <c r="K10" s="538"/>
      <c r="L10" s="538"/>
      <c r="M10" s="538"/>
      <c r="N10" s="538"/>
      <c r="O10" s="539"/>
      <c r="P10" s="539"/>
      <c r="Q10" s="538"/>
      <c r="R10" s="538"/>
      <c r="S10" s="538"/>
      <c r="T10" s="539"/>
      <c r="U10" s="539"/>
      <c r="V10" s="538"/>
      <c r="W10" s="538"/>
      <c r="X10" s="538"/>
      <c r="Y10" s="539"/>
      <c r="Z10" s="539"/>
      <c r="AA10" s="538"/>
      <c r="AB10" s="538"/>
      <c r="AC10" s="538"/>
      <c r="AD10" s="538"/>
      <c r="AE10" s="538"/>
    </row>
    <row r="11" spans="1:31" ht="35.25" customHeight="1">
      <c r="A11" s="540"/>
      <c r="B11" s="541" t="s">
        <v>1244</v>
      </c>
      <c r="C11" s="541" t="s">
        <v>1245</v>
      </c>
      <c r="D11" s="541" t="s">
        <v>1246</v>
      </c>
      <c r="E11" s="541" t="s">
        <v>1247</v>
      </c>
      <c r="F11" s="542"/>
      <c r="G11" s="543" t="s">
        <v>59</v>
      </c>
      <c r="H11" s="120"/>
      <c r="I11" s="120"/>
      <c r="J11" s="120"/>
      <c r="K11" s="120"/>
      <c r="M11" s="543" t="s">
        <v>60</v>
      </c>
      <c r="N11" s="120"/>
      <c r="O11" s="270"/>
      <c r="P11" s="270"/>
      <c r="Q11" s="120"/>
      <c r="R11" s="543" t="s">
        <v>61</v>
      </c>
      <c r="S11" s="120"/>
      <c r="T11" s="270"/>
      <c r="U11" s="270"/>
      <c r="V11" s="120"/>
      <c r="W11" s="543" t="s">
        <v>62</v>
      </c>
      <c r="X11" s="120"/>
      <c r="Y11" s="270"/>
      <c r="Z11" s="270"/>
      <c r="AA11" s="120"/>
      <c r="AB11" s="543" t="s">
        <v>49</v>
      </c>
      <c r="AC11" s="120"/>
      <c r="AD11" s="120"/>
      <c r="AE11" s="120"/>
    </row>
    <row r="12" spans="1:31" ht="35.25" customHeight="1">
      <c r="A12" s="540"/>
      <c r="B12" s="541"/>
      <c r="C12" s="541"/>
      <c r="D12" s="541"/>
      <c r="E12" s="541"/>
      <c r="F12" s="552" t="s">
        <v>1250</v>
      </c>
      <c r="G12" s="553" t="s">
        <v>1251</v>
      </c>
      <c r="H12" s="554" t="s">
        <v>67</v>
      </c>
      <c r="I12" s="555" t="s">
        <v>68</v>
      </c>
      <c r="J12" s="555" t="s">
        <v>69</v>
      </c>
      <c r="K12" s="554" t="s">
        <v>70</v>
      </c>
      <c r="M12" s="560" t="s">
        <v>1251</v>
      </c>
      <c r="N12" s="561" t="s">
        <v>67</v>
      </c>
      <c r="O12" s="562" t="s">
        <v>68</v>
      </c>
      <c r="P12" s="562" t="s">
        <v>69</v>
      </c>
      <c r="Q12" s="561" t="s">
        <v>70</v>
      </c>
      <c r="R12" s="560" t="s">
        <v>1251</v>
      </c>
      <c r="S12" s="561" t="s">
        <v>67</v>
      </c>
      <c r="T12" s="562" t="s">
        <v>68</v>
      </c>
      <c r="U12" s="562" t="s">
        <v>69</v>
      </c>
      <c r="V12" s="561" t="s">
        <v>70</v>
      </c>
      <c r="W12" s="560" t="s">
        <v>1251</v>
      </c>
      <c r="X12" s="561" t="s">
        <v>67</v>
      </c>
      <c r="Y12" s="562" t="s">
        <v>68</v>
      </c>
      <c r="Z12" s="562" t="s">
        <v>69</v>
      </c>
      <c r="AA12" s="561" t="s">
        <v>70</v>
      </c>
      <c r="AB12" s="553" t="s">
        <v>71</v>
      </c>
      <c r="AC12" s="561" t="s">
        <v>72</v>
      </c>
      <c r="AD12" s="561" t="s">
        <v>73</v>
      </c>
      <c r="AE12" s="561" t="s">
        <v>70</v>
      </c>
    </row>
    <row r="13" spans="1:31" ht="35.25" hidden="1" customHeight="1" thickBot="1">
      <c r="A13" s="563">
        <v>1</v>
      </c>
      <c r="B13" s="564">
        <v>0</v>
      </c>
      <c r="C13" s="564">
        <v>0</v>
      </c>
      <c r="D13" s="564">
        <v>0</v>
      </c>
      <c r="E13" s="564">
        <v>0</v>
      </c>
      <c r="F13" s="565" t="s">
        <v>1252</v>
      </c>
      <c r="G13" s="566"/>
      <c r="H13" s="566"/>
      <c r="I13" s="567" t="str">
        <f>IF(H13="","No hay ejecución",IF(AND(G13=0),"No hay Programación", H13/G13))</f>
        <v>No hay ejecución</v>
      </c>
      <c r="J13" s="568" t="str">
        <f>IF(I13="No hay ejecución","NA",IF(I13&gt;=90%,"De acuerdo con lo programado",IF(I13&gt;=51%,"Atraso Leve",IF(I13&lt;=50%,"En riesgo cumplimiento"))))</f>
        <v>NA</v>
      </c>
      <c r="K13" s="569"/>
      <c r="L13" s="575"/>
      <c r="M13" s="566"/>
      <c r="N13" s="566"/>
      <c r="O13" s="567" t="str">
        <f>IF(N13="","No hay ejecución",IF(AND(M13=0),"No hay Programación", N13/M13))</f>
        <v>No hay ejecución</v>
      </c>
      <c r="P13" s="568" t="str">
        <f>IF(O13="No hay ejecución","NA",IF(O13&gt;=90%,"De acuerdo con lo programado",IF(O13&gt;=51%,"Atraso Leve",IF(O13&lt;=50%,"En riesgo cumplimiento"))))</f>
        <v>NA</v>
      </c>
      <c r="Q13" s="569"/>
      <c r="R13" s="575"/>
      <c r="S13" s="575"/>
      <c r="T13" s="576"/>
      <c r="U13" s="576"/>
      <c r="V13" s="575"/>
      <c r="W13" s="575"/>
      <c r="X13" s="575"/>
      <c r="Y13" s="576"/>
      <c r="Z13" s="576"/>
      <c r="AA13" s="575"/>
      <c r="AB13" s="575"/>
      <c r="AC13" s="575"/>
      <c r="AD13" s="575"/>
      <c r="AE13" s="575"/>
    </row>
    <row r="14" spans="1:31" ht="35.25" customHeight="1" thickBot="1">
      <c r="A14" s="563">
        <v>1.1000000000000001</v>
      </c>
      <c r="B14" s="564"/>
      <c r="C14" s="564"/>
      <c r="D14" s="564"/>
      <c r="E14" s="564"/>
      <c r="F14" s="577" t="s">
        <v>1253</v>
      </c>
      <c r="G14" s="578">
        <v>6</v>
      </c>
      <c r="H14" s="578">
        <v>6</v>
      </c>
      <c r="I14" s="567">
        <f t="shared" ref="I14:I77" si="0">IF(H14="","No hay ejecución",IF(AND(G14=0),"No hay Programación", H14/G14))</f>
        <v>1</v>
      </c>
      <c r="J14" s="568" t="str">
        <f t="shared" ref="J14:J77" si="1">IF(I14="No hay ejecución","NA",IF(I14&gt;=90%,"De acuerdo con lo programado",IF(I14&gt;=51%,"Atraso Leve",IF(I14&lt;=50%,"En riesgo cumplimiento"))))</f>
        <v>De acuerdo con lo programado</v>
      </c>
      <c r="K14" s="578"/>
      <c r="L14" s="575"/>
      <c r="M14" s="580">
        <v>6</v>
      </c>
      <c r="N14" s="580">
        <v>6</v>
      </c>
      <c r="O14" s="567">
        <f t="shared" ref="O14:O77" si="2">IF(N14="","No hay ejecución",IF(AND(M14=0),"No hay Programación", N14/M14))</f>
        <v>1</v>
      </c>
      <c r="P14" s="568" t="str">
        <f t="shared" ref="P14:P77" si="3">IF(O14="No hay ejecución","NA",IF(O14&gt;=90%,"De acuerdo con lo programado",IF(O14&gt;=51%,"Atraso Leve",IF(O14&lt;=50%,"En riesgo cumplimiento"))))</f>
        <v>De acuerdo con lo programado</v>
      </c>
      <c r="Q14" s="575"/>
      <c r="R14" s="575"/>
      <c r="S14" s="575"/>
      <c r="T14" s="576"/>
      <c r="U14" s="576"/>
      <c r="V14" s="575"/>
      <c r="W14" s="575"/>
      <c r="X14" s="575"/>
      <c r="Y14" s="576"/>
      <c r="Z14" s="576"/>
      <c r="AA14" s="575"/>
      <c r="AB14" s="24">
        <f>H14+N14</f>
        <v>12</v>
      </c>
      <c r="AC14" s="26" t="e">
        <f>IF(AB14="","No hay ejecución",IF(AND(#REF!=0),"No hay Programación", AB14/#REF!))</f>
        <v>#REF!</v>
      </c>
      <c r="AD14" s="519" t="e">
        <f t="shared" ref="AD14" si="4">IF(AC14="No hay ejecución","NA",IF(AC14&gt;=45%,"De Acuerdo a lo Programado",IF(AC14&gt;=25%,"Atraso Leve",IF(AC14&lt;=24%,"En Riesgo de Incumplimiento"))))</f>
        <v>#REF!</v>
      </c>
      <c r="AE14" s="575"/>
    </row>
    <row r="15" spans="1:31" ht="35.25" hidden="1" customHeight="1" thickTop="1" thickBot="1">
      <c r="A15" s="563">
        <v>1.1000000000000001</v>
      </c>
      <c r="B15" s="564"/>
      <c r="C15" s="564"/>
      <c r="D15" s="564"/>
      <c r="E15" s="564"/>
      <c r="F15" s="577" t="s">
        <v>1253</v>
      </c>
      <c r="G15" s="578">
        <v>0</v>
      </c>
      <c r="H15" s="578">
        <v>0</v>
      </c>
      <c r="I15" s="567" t="str">
        <f t="shared" si="0"/>
        <v>No hay Programación</v>
      </c>
      <c r="J15" s="568" t="str">
        <f t="shared" si="1"/>
        <v>De acuerdo con lo programado</v>
      </c>
      <c r="K15" s="578"/>
      <c r="L15" s="575"/>
      <c r="M15" s="580">
        <v>0</v>
      </c>
      <c r="N15" s="580">
        <v>0</v>
      </c>
      <c r="O15" s="567" t="str">
        <f t="shared" si="2"/>
        <v>No hay Programación</v>
      </c>
      <c r="P15" s="568" t="str">
        <f t="shared" si="3"/>
        <v>De acuerdo con lo programado</v>
      </c>
      <c r="Q15" s="575"/>
      <c r="R15" s="575"/>
      <c r="S15" s="575"/>
      <c r="T15" s="576"/>
      <c r="U15" s="576"/>
      <c r="V15" s="575"/>
      <c r="W15" s="575"/>
      <c r="X15" s="575"/>
      <c r="Y15" s="576"/>
      <c r="Z15" s="576"/>
      <c r="AA15" s="575"/>
      <c r="AB15" s="575"/>
      <c r="AC15" s="575"/>
      <c r="AD15" s="575"/>
      <c r="AE15" s="575"/>
    </row>
    <row r="16" spans="1:31" ht="35.25" customHeight="1" thickTop="1" thickBot="1">
      <c r="A16" s="563">
        <v>1.1000000000000001</v>
      </c>
      <c r="B16" s="564"/>
      <c r="C16" s="564"/>
      <c r="D16" s="564"/>
      <c r="E16" s="564"/>
      <c r="F16" s="577" t="s">
        <v>1253</v>
      </c>
      <c r="G16" s="578">
        <v>2</v>
      </c>
      <c r="H16" s="578">
        <v>2</v>
      </c>
      <c r="I16" s="567">
        <f t="shared" si="0"/>
        <v>1</v>
      </c>
      <c r="J16" s="568" t="str">
        <f t="shared" si="1"/>
        <v>De acuerdo con lo programado</v>
      </c>
      <c r="K16" s="578"/>
      <c r="L16" s="575"/>
      <c r="M16" s="580">
        <v>3</v>
      </c>
      <c r="N16" s="580">
        <v>3</v>
      </c>
      <c r="O16" s="567">
        <f t="shared" si="2"/>
        <v>1</v>
      </c>
      <c r="P16" s="568" t="str">
        <f t="shared" si="3"/>
        <v>De acuerdo con lo programado</v>
      </c>
      <c r="Q16" s="575"/>
      <c r="R16" s="575"/>
      <c r="S16" s="575"/>
      <c r="T16" s="576"/>
      <c r="U16" s="576"/>
      <c r="V16" s="575"/>
      <c r="W16" s="575"/>
      <c r="X16" s="575"/>
      <c r="Y16" s="576"/>
      <c r="Z16" s="576"/>
      <c r="AA16" s="575"/>
      <c r="AB16" s="575"/>
      <c r="AC16" s="575"/>
      <c r="AD16" s="575"/>
      <c r="AE16" s="575"/>
    </row>
    <row r="17" spans="1:31" ht="35.25" hidden="1" customHeight="1" thickTop="1" thickBot="1">
      <c r="A17" s="563">
        <v>1.1000000000000001</v>
      </c>
      <c r="B17" s="564"/>
      <c r="C17" s="564"/>
      <c r="D17" s="564"/>
      <c r="E17" s="564"/>
      <c r="F17" s="577" t="s">
        <v>1253</v>
      </c>
      <c r="G17" s="585"/>
      <c r="H17" s="585"/>
      <c r="I17" s="567" t="str">
        <f t="shared" si="0"/>
        <v>No hay ejecución</v>
      </c>
      <c r="J17" s="568" t="str">
        <f t="shared" si="1"/>
        <v>NA</v>
      </c>
      <c r="K17" s="578"/>
      <c r="L17" s="575"/>
      <c r="M17" s="580"/>
      <c r="N17" s="580"/>
      <c r="O17" s="567" t="str">
        <f t="shared" si="2"/>
        <v>No hay ejecución</v>
      </c>
      <c r="P17" s="568" t="str">
        <f t="shared" si="3"/>
        <v>NA</v>
      </c>
      <c r="Q17" s="575"/>
      <c r="R17" s="575"/>
      <c r="S17" s="575"/>
      <c r="T17" s="576"/>
      <c r="U17" s="576"/>
      <c r="V17" s="575"/>
      <c r="W17" s="575"/>
      <c r="X17" s="575"/>
      <c r="Y17" s="576"/>
      <c r="Z17" s="576"/>
      <c r="AA17" s="575"/>
      <c r="AB17" s="575"/>
      <c r="AC17" s="575"/>
      <c r="AD17" s="575"/>
      <c r="AE17" s="575"/>
    </row>
    <row r="18" spans="1:31" ht="35.25" customHeight="1" thickTop="1" thickBot="1">
      <c r="A18" s="563">
        <v>1.1000000000000001</v>
      </c>
      <c r="B18" s="564"/>
      <c r="C18" s="564"/>
      <c r="D18" s="564"/>
      <c r="E18" s="564"/>
      <c r="F18" s="577" t="s">
        <v>1253</v>
      </c>
      <c r="G18" s="578">
        <v>2</v>
      </c>
      <c r="H18" s="578">
        <v>2</v>
      </c>
      <c r="I18" s="567">
        <f t="shared" si="0"/>
        <v>1</v>
      </c>
      <c r="J18" s="568" t="str">
        <f t="shared" si="1"/>
        <v>De acuerdo con lo programado</v>
      </c>
      <c r="K18" s="578"/>
      <c r="L18" s="575"/>
      <c r="M18" s="580">
        <v>3</v>
      </c>
      <c r="N18" s="580">
        <v>5</v>
      </c>
      <c r="O18" s="567">
        <f t="shared" si="2"/>
        <v>1.6666666666666667</v>
      </c>
      <c r="P18" s="568" t="str">
        <f t="shared" si="3"/>
        <v>De acuerdo con lo programado</v>
      </c>
      <c r="Q18" s="575"/>
      <c r="R18" s="575"/>
      <c r="S18" s="575"/>
      <c r="T18" s="576"/>
      <c r="U18" s="576"/>
      <c r="V18" s="575"/>
      <c r="W18" s="575"/>
      <c r="X18" s="575"/>
      <c r="Y18" s="576"/>
      <c r="Z18" s="576"/>
      <c r="AA18" s="575"/>
      <c r="AB18" s="575"/>
      <c r="AC18" s="575"/>
      <c r="AD18" s="575"/>
      <c r="AE18" s="575"/>
    </row>
    <row r="19" spans="1:31" ht="35.25" hidden="1" customHeight="1" thickTop="1" thickBot="1">
      <c r="A19" s="563">
        <v>1.1000000000000001</v>
      </c>
      <c r="B19" s="564"/>
      <c r="C19" s="564"/>
      <c r="D19" s="564"/>
      <c r="E19" s="564"/>
      <c r="F19" s="577" t="s">
        <v>1253</v>
      </c>
      <c r="G19" s="578">
        <v>0</v>
      </c>
      <c r="H19" s="578">
        <v>0</v>
      </c>
      <c r="I19" s="567" t="str">
        <f t="shared" si="0"/>
        <v>No hay Programación</v>
      </c>
      <c r="J19" s="568" t="str">
        <f t="shared" si="1"/>
        <v>De acuerdo con lo programado</v>
      </c>
      <c r="K19" s="578"/>
      <c r="L19" s="575"/>
      <c r="M19" s="580">
        <v>0</v>
      </c>
      <c r="N19" s="580">
        <v>0</v>
      </c>
      <c r="O19" s="567" t="str">
        <f t="shared" si="2"/>
        <v>No hay Programación</v>
      </c>
      <c r="P19" s="568" t="str">
        <f t="shared" si="3"/>
        <v>De acuerdo con lo programado</v>
      </c>
      <c r="Q19" s="575"/>
      <c r="R19" s="575"/>
      <c r="S19" s="575"/>
      <c r="T19" s="576"/>
      <c r="U19" s="576"/>
      <c r="V19" s="575"/>
      <c r="W19" s="575"/>
      <c r="X19" s="575"/>
      <c r="Y19" s="576"/>
      <c r="Z19" s="576"/>
      <c r="AA19" s="575"/>
      <c r="AB19" s="575"/>
      <c r="AC19" s="575"/>
      <c r="AD19" s="575"/>
      <c r="AE19" s="575"/>
    </row>
    <row r="20" spans="1:31" ht="39" customHeight="1" thickTop="1" thickBot="1">
      <c r="A20" s="563">
        <v>1.1000000000000001</v>
      </c>
      <c r="B20" s="564"/>
      <c r="C20" s="564"/>
      <c r="D20" s="564"/>
      <c r="E20" s="564"/>
      <c r="F20" s="577" t="s">
        <v>1253</v>
      </c>
      <c r="G20" s="578">
        <v>5</v>
      </c>
      <c r="H20" s="578">
        <v>5</v>
      </c>
      <c r="I20" s="567">
        <f t="shared" si="0"/>
        <v>1</v>
      </c>
      <c r="J20" s="568" t="str">
        <f t="shared" si="1"/>
        <v>De acuerdo con lo programado</v>
      </c>
      <c r="K20" s="578"/>
      <c r="L20" s="575"/>
      <c r="M20" s="580">
        <v>5</v>
      </c>
      <c r="N20" s="580">
        <v>5</v>
      </c>
      <c r="O20" s="567">
        <f t="shared" si="2"/>
        <v>1</v>
      </c>
      <c r="P20" s="568" t="str">
        <f t="shared" si="3"/>
        <v>De acuerdo con lo programado</v>
      </c>
      <c r="Q20" s="575"/>
      <c r="R20" s="575"/>
      <c r="S20" s="575"/>
      <c r="T20" s="576"/>
      <c r="U20" s="576"/>
      <c r="V20" s="575"/>
      <c r="W20" s="575"/>
      <c r="X20" s="575"/>
      <c r="Y20" s="576"/>
      <c r="Z20" s="576"/>
      <c r="AA20" s="575"/>
      <c r="AB20" s="575"/>
      <c r="AC20" s="575"/>
      <c r="AD20" s="575"/>
      <c r="AE20" s="575"/>
    </row>
    <row r="21" spans="1:31" ht="35.25" hidden="1" customHeight="1" thickTop="1" thickBot="1">
      <c r="A21" s="563">
        <v>1.2</v>
      </c>
      <c r="B21" s="564"/>
      <c r="C21" s="564"/>
      <c r="D21" s="564"/>
      <c r="E21" s="564"/>
      <c r="F21" s="577" t="s">
        <v>1254</v>
      </c>
      <c r="G21" s="578"/>
      <c r="H21" s="578"/>
      <c r="I21" s="567" t="str">
        <f t="shared" si="0"/>
        <v>No hay ejecución</v>
      </c>
      <c r="J21" s="568" t="str">
        <f t="shared" si="1"/>
        <v>NA</v>
      </c>
      <c r="K21" s="578"/>
      <c r="L21" s="575"/>
      <c r="M21" s="580"/>
      <c r="N21" s="580"/>
      <c r="O21" s="567" t="str">
        <f t="shared" si="2"/>
        <v>No hay ejecución</v>
      </c>
      <c r="P21" s="568" t="str">
        <f t="shared" si="3"/>
        <v>NA</v>
      </c>
      <c r="Q21" s="575"/>
      <c r="R21" s="575"/>
      <c r="S21" s="575"/>
      <c r="T21" s="576"/>
      <c r="U21" s="576"/>
      <c r="V21" s="575"/>
      <c r="W21" s="575"/>
      <c r="X21" s="575"/>
      <c r="Y21" s="576"/>
      <c r="Z21" s="576"/>
      <c r="AA21" s="575"/>
      <c r="AB21" s="575"/>
      <c r="AC21" s="575"/>
      <c r="AD21" s="575"/>
      <c r="AE21" s="575"/>
    </row>
    <row r="22" spans="1:31" ht="40.5" hidden="1" customHeight="1" thickTop="1" thickBot="1">
      <c r="A22" s="563">
        <v>1.2</v>
      </c>
      <c r="B22" s="564"/>
      <c r="C22" s="564"/>
      <c r="D22" s="564"/>
      <c r="E22" s="564"/>
      <c r="F22" s="577" t="s">
        <v>1254</v>
      </c>
      <c r="G22" s="585"/>
      <c r="H22" s="585"/>
      <c r="I22" s="567" t="str">
        <f t="shared" si="0"/>
        <v>No hay ejecución</v>
      </c>
      <c r="J22" s="568" t="str">
        <f t="shared" si="1"/>
        <v>NA</v>
      </c>
      <c r="K22" s="578"/>
      <c r="L22" s="575"/>
      <c r="M22" s="580"/>
      <c r="N22" s="580"/>
      <c r="O22" s="567" t="str">
        <f t="shared" si="2"/>
        <v>No hay ejecución</v>
      </c>
      <c r="P22" s="568" t="str">
        <f t="shared" si="3"/>
        <v>NA</v>
      </c>
      <c r="Q22" s="575"/>
      <c r="R22" s="575"/>
      <c r="S22" s="575"/>
      <c r="T22" s="576"/>
      <c r="U22" s="576"/>
      <c r="V22" s="575"/>
      <c r="W22" s="575"/>
      <c r="X22" s="575"/>
      <c r="Y22" s="576"/>
      <c r="Z22" s="576"/>
      <c r="AA22" s="575"/>
      <c r="AB22" s="575"/>
      <c r="AC22" s="575"/>
      <c r="AD22" s="575"/>
      <c r="AE22" s="575"/>
    </row>
    <row r="23" spans="1:31" ht="35.25" customHeight="1" thickTop="1" thickBot="1">
      <c r="A23" s="563">
        <v>1.3</v>
      </c>
      <c r="B23" s="564"/>
      <c r="C23" s="564"/>
      <c r="D23" s="564"/>
      <c r="E23" s="564"/>
      <c r="F23" s="577" t="s">
        <v>1255</v>
      </c>
      <c r="G23" s="578">
        <v>5</v>
      </c>
      <c r="H23" s="578">
        <v>5</v>
      </c>
      <c r="I23" s="567">
        <f t="shared" si="0"/>
        <v>1</v>
      </c>
      <c r="J23" s="568" t="str">
        <f t="shared" si="1"/>
        <v>De acuerdo con lo programado</v>
      </c>
      <c r="K23" s="578"/>
      <c r="L23" s="575"/>
      <c r="M23" s="580">
        <v>18</v>
      </c>
      <c r="N23" s="580">
        <v>18</v>
      </c>
      <c r="O23" s="567">
        <f t="shared" si="2"/>
        <v>1</v>
      </c>
      <c r="P23" s="568" t="str">
        <f t="shared" si="3"/>
        <v>De acuerdo con lo programado</v>
      </c>
      <c r="Q23" s="575"/>
      <c r="R23" s="575"/>
      <c r="S23" s="575"/>
      <c r="T23" s="576"/>
      <c r="U23" s="576"/>
      <c r="V23" s="575"/>
      <c r="W23" s="575"/>
      <c r="X23" s="575"/>
      <c r="Y23" s="576"/>
      <c r="Z23" s="576"/>
      <c r="AA23" s="575"/>
      <c r="AB23" s="575"/>
      <c r="AC23" s="575"/>
      <c r="AD23" s="575"/>
      <c r="AE23" s="575"/>
    </row>
    <row r="24" spans="1:31" ht="35.25" hidden="1" customHeight="1" thickTop="1" thickBot="1">
      <c r="A24" s="563">
        <v>1.3</v>
      </c>
      <c r="B24" s="564"/>
      <c r="C24" s="564"/>
      <c r="D24" s="564"/>
      <c r="E24" s="564"/>
      <c r="F24" s="577" t="s">
        <v>1255</v>
      </c>
      <c r="G24" s="585"/>
      <c r="H24" s="585"/>
      <c r="I24" s="567" t="str">
        <f t="shared" si="0"/>
        <v>No hay ejecución</v>
      </c>
      <c r="J24" s="568" t="str">
        <f t="shared" si="1"/>
        <v>NA</v>
      </c>
      <c r="K24" s="578"/>
      <c r="L24" s="575"/>
      <c r="M24" s="580"/>
      <c r="N24" s="580"/>
      <c r="O24" s="567" t="str">
        <f t="shared" si="2"/>
        <v>No hay ejecución</v>
      </c>
      <c r="P24" s="568" t="str">
        <f t="shared" si="3"/>
        <v>NA</v>
      </c>
      <c r="Q24" s="575"/>
      <c r="R24" s="575"/>
      <c r="S24" s="575"/>
      <c r="T24" s="576"/>
      <c r="U24" s="576"/>
      <c r="V24" s="575"/>
      <c r="W24" s="575"/>
      <c r="X24" s="575"/>
      <c r="Y24" s="576"/>
      <c r="Z24" s="576"/>
      <c r="AA24" s="575"/>
      <c r="AB24" s="575"/>
      <c r="AC24" s="575"/>
      <c r="AD24" s="575"/>
      <c r="AE24" s="575"/>
    </row>
    <row r="25" spans="1:31" ht="35.25" hidden="1" customHeight="1" thickTop="1" thickBot="1">
      <c r="A25" s="563">
        <v>1.3</v>
      </c>
      <c r="B25" s="564"/>
      <c r="C25" s="564"/>
      <c r="D25" s="564"/>
      <c r="E25" s="564"/>
      <c r="F25" s="577" t="s">
        <v>1255</v>
      </c>
      <c r="G25" s="578">
        <v>1</v>
      </c>
      <c r="H25" s="578">
        <v>1</v>
      </c>
      <c r="I25" s="567">
        <f t="shared" si="0"/>
        <v>1</v>
      </c>
      <c r="J25" s="568" t="str">
        <f t="shared" si="1"/>
        <v>De acuerdo con lo programado</v>
      </c>
      <c r="K25" s="578"/>
      <c r="L25" s="575"/>
      <c r="M25" s="580">
        <v>0</v>
      </c>
      <c r="N25" s="580">
        <v>0</v>
      </c>
      <c r="O25" s="567" t="str">
        <f t="shared" si="2"/>
        <v>No hay Programación</v>
      </c>
      <c r="P25" s="568" t="str">
        <f t="shared" si="3"/>
        <v>De acuerdo con lo programado</v>
      </c>
      <c r="Q25" s="575"/>
      <c r="R25" s="575"/>
      <c r="S25" s="575"/>
      <c r="T25" s="576"/>
      <c r="U25" s="576"/>
      <c r="V25" s="575"/>
      <c r="W25" s="575"/>
      <c r="X25" s="575"/>
      <c r="Y25" s="576"/>
      <c r="Z25" s="576"/>
      <c r="AA25" s="575"/>
      <c r="AB25" s="575"/>
      <c r="AC25" s="575"/>
      <c r="AD25" s="575"/>
      <c r="AE25" s="575"/>
    </row>
    <row r="26" spans="1:31" ht="35.25" hidden="1" customHeight="1" thickTop="1" thickBot="1">
      <c r="A26" s="563">
        <v>1.3</v>
      </c>
      <c r="B26" s="564"/>
      <c r="C26" s="564"/>
      <c r="D26" s="564"/>
      <c r="E26" s="564"/>
      <c r="F26" s="577" t="s">
        <v>1255</v>
      </c>
      <c r="G26" s="585"/>
      <c r="H26" s="585"/>
      <c r="I26" s="567" t="str">
        <f t="shared" si="0"/>
        <v>No hay ejecución</v>
      </c>
      <c r="J26" s="568" t="str">
        <f t="shared" si="1"/>
        <v>NA</v>
      </c>
      <c r="K26" s="578"/>
      <c r="L26" s="575"/>
      <c r="M26" s="580"/>
      <c r="N26" s="580"/>
      <c r="O26" s="567" t="str">
        <f t="shared" si="2"/>
        <v>No hay ejecución</v>
      </c>
      <c r="P26" s="568" t="str">
        <f t="shared" si="3"/>
        <v>NA</v>
      </c>
      <c r="Q26" s="575"/>
      <c r="R26" s="575"/>
      <c r="S26" s="575"/>
      <c r="T26" s="576"/>
      <c r="U26" s="576"/>
      <c r="V26" s="575"/>
      <c r="W26" s="575"/>
      <c r="X26" s="575"/>
      <c r="Y26" s="576"/>
      <c r="Z26" s="576"/>
      <c r="AA26" s="575"/>
      <c r="AB26" s="575"/>
      <c r="AC26" s="575"/>
      <c r="AD26" s="575"/>
      <c r="AE26" s="575"/>
    </row>
    <row r="27" spans="1:31" ht="35.25" hidden="1" customHeight="1" thickTop="1" thickBot="1">
      <c r="A27" s="563">
        <v>1.3</v>
      </c>
      <c r="B27" s="564"/>
      <c r="C27" s="564"/>
      <c r="D27" s="564"/>
      <c r="E27" s="564"/>
      <c r="F27" s="577" t="s">
        <v>1255</v>
      </c>
      <c r="G27" s="578">
        <v>2</v>
      </c>
      <c r="H27" s="578">
        <v>2</v>
      </c>
      <c r="I27" s="567">
        <f t="shared" si="0"/>
        <v>1</v>
      </c>
      <c r="J27" s="568" t="str">
        <f t="shared" si="1"/>
        <v>De acuerdo con lo programado</v>
      </c>
      <c r="K27" s="578"/>
      <c r="L27" s="575"/>
      <c r="M27" s="580">
        <v>2</v>
      </c>
      <c r="N27" s="580"/>
      <c r="O27" s="567" t="str">
        <f t="shared" si="2"/>
        <v>No hay ejecución</v>
      </c>
      <c r="P27" s="568" t="str">
        <f t="shared" si="3"/>
        <v>NA</v>
      </c>
      <c r="Q27" s="575"/>
      <c r="R27" s="575"/>
      <c r="S27" s="575"/>
      <c r="T27" s="576"/>
      <c r="U27" s="576"/>
      <c r="V27" s="575"/>
      <c r="W27" s="575"/>
      <c r="X27" s="575"/>
      <c r="Y27" s="576"/>
      <c r="Z27" s="576"/>
      <c r="AA27" s="575"/>
      <c r="AB27" s="575"/>
      <c r="AC27" s="575"/>
      <c r="AD27" s="575"/>
      <c r="AE27" s="575"/>
    </row>
    <row r="28" spans="1:31" ht="16.5" customHeight="1" thickTop="1" thickBot="1">
      <c r="A28" s="563">
        <v>2</v>
      </c>
      <c r="B28" s="564">
        <v>0</v>
      </c>
      <c r="C28" s="564">
        <v>0</v>
      </c>
      <c r="D28" s="564">
        <v>0</v>
      </c>
      <c r="E28" s="564">
        <v>0</v>
      </c>
      <c r="F28" s="584" t="s">
        <v>1256</v>
      </c>
      <c r="G28" s="578">
        <v>5</v>
      </c>
      <c r="H28" s="578">
        <v>5</v>
      </c>
      <c r="I28" s="567">
        <f t="shared" si="0"/>
        <v>1</v>
      </c>
      <c r="J28" s="568" t="str">
        <f t="shared" si="1"/>
        <v>De acuerdo con lo programado</v>
      </c>
      <c r="K28" s="586"/>
      <c r="L28" s="575"/>
      <c r="M28" s="580">
        <v>3</v>
      </c>
      <c r="N28" s="580">
        <v>3</v>
      </c>
      <c r="O28" s="567">
        <f t="shared" si="2"/>
        <v>1</v>
      </c>
      <c r="P28" s="568" t="str">
        <f t="shared" si="3"/>
        <v>De acuerdo con lo programado</v>
      </c>
      <c r="Q28" s="575"/>
      <c r="R28" s="575"/>
      <c r="S28" s="575"/>
      <c r="T28" s="576"/>
      <c r="U28" s="576"/>
      <c r="V28" s="575"/>
      <c r="W28" s="575"/>
      <c r="X28" s="575"/>
      <c r="Y28" s="576"/>
      <c r="Z28" s="576"/>
      <c r="AA28" s="575"/>
      <c r="AB28" s="575"/>
      <c r="AC28" s="575"/>
      <c r="AD28" s="575"/>
      <c r="AE28" s="575"/>
    </row>
    <row r="29" spans="1:31" ht="35.25" hidden="1" customHeight="1" thickTop="1" thickBot="1">
      <c r="A29" s="563">
        <v>2.1</v>
      </c>
      <c r="B29" s="564"/>
      <c r="C29" s="564"/>
      <c r="D29" s="564"/>
      <c r="E29" s="564"/>
      <c r="F29" s="577" t="s">
        <v>1257</v>
      </c>
      <c r="G29" s="585"/>
      <c r="H29" s="585"/>
      <c r="I29" s="567" t="str">
        <f t="shared" si="0"/>
        <v>No hay ejecución</v>
      </c>
      <c r="J29" s="568" t="str">
        <f t="shared" si="1"/>
        <v>NA</v>
      </c>
      <c r="K29" s="578"/>
      <c r="L29" s="575"/>
      <c r="M29" s="580"/>
      <c r="N29" s="580"/>
      <c r="O29" s="567" t="str">
        <f t="shared" si="2"/>
        <v>No hay ejecución</v>
      </c>
      <c r="P29" s="568" t="str">
        <f t="shared" si="3"/>
        <v>NA</v>
      </c>
      <c r="Q29" s="575"/>
      <c r="R29" s="575"/>
      <c r="S29" s="575"/>
      <c r="T29" s="576"/>
      <c r="U29" s="576"/>
      <c r="V29" s="575"/>
      <c r="W29" s="575"/>
      <c r="X29" s="575"/>
      <c r="Y29" s="576"/>
      <c r="Z29" s="576"/>
      <c r="AA29" s="575"/>
      <c r="AB29" s="575"/>
      <c r="AC29" s="575"/>
      <c r="AD29" s="575"/>
      <c r="AE29" s="575"/>
    </row>
    <row r="30" spans="1:31" ht="35.25" customHeight="1" thickTop="1" thickBot="1">
      <c r="A30" s="563">
        <v>2.1</v>
      </c>
      <c r="B30" s="564"/>
      <c r="C30" s="564"/>
      <c r="D30" s="564"/>
      <c r="E30" s="564"/>
      <c r="F30" s="577" t="s">
        <v>1257</v>
      </c>
      <c r="G30" s="578">
        <v>1</v>
      </c>
      <c r="H30" s="578">
        <v>1</v>
      </c>
      <c r="I30" s="567">
        <f t="shared" si="0"/>
        <v>1</v>
      </c>
      <c r="J30" s="568" t="str">
        <f t="shared" si="1"/>
        <v>De acuerdo con lo programado</v>
      </c>
      <c r="K30" s="578"/>
      <c r="L30" s="575"/>
      <c r="M30" s="580">
        <v>1</v>
      </c>
      <c r="N30" s="580">
        <v>1</v>
      </c>
      <c r="O30" s="567">
        <f t="shared" si="2"/>
        <v>1</v>
      </c>
      <c r="P30" s="568" t="str">
        <f t="shared" si="3"/>
        <v>De acuerdo con lo programado</v>
      </c>
      <c r="Q30" s="575"/>
      <c r="R30" s="575"/>
      <c r="S30" s="575"/>
      <c r="T30" s="576"/>
      <c r="U30" s="576"/>
      <c r="V30" s="575"/>
      <c r="W30" s="575"/>
      <c r="X30" s="575"/>
      <c r="Y30" s="576"/>
      <c r="Z30" s="576"/>
      <c r="AA30" s="575"/>
      <c r="AB30" s="575"/>
      <c r="AC30" s="575"/>
      <c r="AD30" s="575"/>
      <c r="AE30" s="575"/>
    </row>
    <row r="31" spans="1:31" ht="35.25" hidden="1" customHeight="1" thickTop="1" thickBot="1">
      <c r="A31" s="563">
        <v>2.1</v>
      </c>
      <c r="B31" s="564"/>
      <c r="C31" s="564"/>
      <c r="D31" s="564"/>
      <c r="E31" s="564"/>
      <c r="F31" s="577" t="s">
        <v>1257</v>
      </c>
      <c r="G31" s="588"/>
      <c r="H31" s="588"/>
      <c r="I31" s="567" t="str">
        <f t="shared" si="0"/>
        <v>No hay ejecución</v>
      </c>
      <c r="J31" s="568" t="str">
        <f t="shared" si="1"/>
        <v>NA</v>
      </c>
      <c r="K31" s="578"/>
      <c r="L31" s="575"/>
      <c r="M31" s="580"/>
      <c r="N31" s="580"/>
      <c r="O31" s="567" t="str">
        <f t="shared" si="2"/>
        <v>No hay ejecución</v>
      </c>
      <c r="P31" s="568" t="str">
        <f t="shared" si="3"/>
        <v>NA</v>
      </c>
      <c r="Q31" s="575"/>
      <c r="R31" s="575"/>
      <c r="S31" s="575"/>
      <c r="T31" s="576"/>
      <c r="U31" s="576"/>
      <c r="V31" s="575"/>
      <c r="W31" s="575"/>
      <c r="X31" s="575"/>
      <c r="Y31" s="576"/>
      <c r="Z31" s="576"/>
      <c r="AA31" s="575"/>
      <c r="AB31" s="575"/>
      <c r="AC31" s="575"/>
      <c r="AD31" s="575"/>
      <c r="AE31" s="575"/>
    </row>
    <row r="32" spans="1:31" ht="35.25" customHeight="1" thickTop="1" thickBot="1">
      <c r="A32" s="563">
        <v>2.1</v>
      </c>
      <c r="B32" s="564"/>
      <c r="C32" s="564"/>
      <c r="D32" s="564"/>
      <c r="E32" s="564"/>
      <c r="F32" s="577" t="s">
        <v>1257</v>
      </c>
      <c r="G32" s="578">
        <v>30</v>
      </c>
      <c r="H32" s="578">
        <v>30</v>
      </c>
      <c r="I32" s="567">
        <f t="shared" si="0"/>
        <v>1</v>
      </c>
      <c r="J32" s="568" t="str">
        <f t="shared" si="1"/>
        <v>De acuerdo con lo programado</v>
      </c>
      <c r="K32" s="578"/>
      <c r="L32" s="575"/>
      <c r="M32" s="580">
        <v>30</v>
      </c>
      <c r="N32" s="580">
        <v>30</v>
      </c>
      <c r="O32" s="567">
        <f t="shared" si="2"/>
        <v>1</v>
      </c>
      <c r="P32" s="568" t="str">
        <f t="shared" si="3"/>
        <v>De acuerdo con lo programado</v>
      </c>
      <c r="Q32" s="575"/>
      <c r="R32" s="575"/>
      <c r="S32" s="575"/>
      <c r="T32" s="576"/>
      <c r="U32" s="576"/>
      <c r="V32" s="575"/>
      <c r="W32" s="575"/>
      <c r="X32" s="575"/>
      <c r="Y32" s="576"/>
      <c r="Z32" s="576"/>
      <c r="AA32" s="575"/>
      <c r="AB32" s="575"/>
      <c r="AC32" s="575"/>
      <c r="AD32" s="575"/>
      <c r="AE32" s="575"/>
    </row>
    <row r="33" spans="1:31" ht="35.25" hidden="1" customHeight="1" thickTop="1" thickBot="1">
      <c r="A33" s="563">
        <v>2.1</v>
      </c>
      <c r="B33" s="564"/>
      <c r="C33" s="564"/>
      <c r="D33" s="564"/>
      <c r="E33" s="564"/>
      <c r="F33" s="577" t="s">
        <v>1257</v>
      </c>
      <c r="G33" s="588"/>
      <c r="H33" s="588"/>
      <c r="I33" s="567" t="str">
        <f t="shared" si="0"/>
        <v>No hay ejecución</v>
      </c>
      <c r="J33" s="568" t="str">
        <f t="shared" si="1"/>
        <v>NA</v>
      </c>
      <c r="K33" s="578"/>
      <c r="L33" s="575"/>
      <c r="M33" s="580"/>
      <c r="N33" s="580"/>
      <c r="O33" s="567" t="str">
        <f t="shared" si="2"/>
        <v>No hay ejecución</v>
      </c>
      <c r="P33" s="568" t="str">
        <f t="shared" si="3"/>
        <v>NA</v>
      </c>
      <c r="Q33" s="575"/>
      <c r="R33" s="575"/>
      <c r="S33" s="575"/>
      <c r="T33" s="576"/>
      <c r="U33" s="576"/>
      <c r="V33" s="575"/>
      <c r="W33" s="575"/>
      <c r="X33" s="575"/>
      <c r="Y33" s="576"/>
      <c r="Z33" s="576"/>
      <c r="AA33" s="575"/>
      <c r="AB33" s="575"/>
      <c r="AC33" s="575"/>
      <c r="AD33" s="575"/>
      <c r="AE33" s="575"/>
    </row>
    <row r="34" spans="1:31" ht="35.25" hidden="1" customHeight="1" thickTop="1" thickBot="1">
      <c r="A34" s="563">
        <v>2.1</v>
      </c>
      <c r="B34" s="564"/>
      <c r="C34" s="564"/>
      <c r="D34" s="564"/>
      <c r="E34" s="564"/>
      <c r="F34" s="577" t="s">
        <v>1257</v>
      </c>
      <c r="G34" s="585"/>
      <c r="H34" s="585"/>
      <c r="I34" s="567" t="str">
        <f t="shared" si="0"/>
        <v>No hay ejecución</v>
      </c>
      <c r="J34" s="568" t="str">
        <f t="shared" si="1"/>
        <v>NA</v>
      </c>
      <c r="K34" s="578"/>
      <c r="L34" s="575"/>
      <c r="M34" s="580"/>
      <c r="N34" s="580"/>
      <c r="O34" s="567" t="str">
        <f t="shared" si="2"/>
        <v>No hay ejecución</v>
      </c>
      <c r="P34" s="568" t="str">
        <f t="shared" si="3"/>
        <v>NA</v>
      </c>
      <c r="Q34" s="575"/>
      <c r="R34" s="575"/>
      <c r="S34" s="575"/>
      <c r="T34" s="576"/>
      <c r="U34" s="576"/>
      <c r="V34" s="575"/>
      <c r="W34" s="575"/>
      <c r="X34" s="575"/>
      <c r="Y34" s="576"/>
      <c r="Z34" s="576"/>
      <c r="AA34" s="575"/>
      <c r="AB34" s="575"/>
      <c r="AC34" s="575"/>
      <c r="AD34" s="575"/>
      <c r="AE34" s="575"/>
    </row>
    <row r="35" spans="1:31" ht="35.25" customHeight="1" thickTop="1" thickBot="1">
      <c r="A35" s="563">
        <v>2.2000000000000002</v>
      </c>
      <c r="B35" s="564"/>
      <c r="C35" s="564"/>
      <c r="D35" s="564"/>
      <c r="E35" s="564"/>
      <c r="F35" s="577" t="s">
        <v>1258</v>
      </c>
      <c r="G35" s="588">
        <v>3</v>
      </c>
      <c r="H35" s="588">
        <v>3</v>
      </c>
      <c r="I35" s="567">
        <f t="shared" si="0"/>
        <v>1</v>
      </c>
      <c r="J35" s="568" t="str">
        <f t="shared" si="1"/>
        <v>De acuerdo con lo programado</v>
      </c>
      <c r="K35" s="578"/>
      <c r="L35" s="575"/>
      <c r="M35" s="580">
        <v>3</v>
      </c>
      <c r="N35" s="580">
        <v>3</v>
      </c>
      <c r="O35" s="567">
        <f t="shared" si="2"/>
        <v>1</v>
      </c>
      <c r="P35" s="568" t="str">
        <f t="shared" si="3"/>
        <v>De acuerdo con lo programado</v>
      </c>
      <c r="Q35" s="575"/>
      <c r="R35" s="575"/>
      <c r="S35" s="575"/>
      <c r="T35" s="576"/>
      <c r="U35" s="576"/>
      <c r="V35" s="575"/>
      <c r="W35" s="575"/>
      <c r="X35" s="575"/>
      <c r="Y35" s="576"/>
      <c r="Z35" s="576"/>
      <c r="AA35" s="575"/>
      <c r="AB35" s="575"/>
      <c r="AC35" s="575"/>
      <c r="AD35" s="575"/>
      <c r="AE35" s="575"/>
    </row>
    <row r="36" spans="1:31" ht="35.25" hidden="1" customHeight="1" thickTop="1" thickBot="1">
      <c r="A36" s="563">
        <v>2.2000000000000002</v>
      </c>
      <c r="B36" s="564"/>
      <c r="C36" s="564"/>
      <c r="D36" s="564"/>
      <c r="E36" s="564"/>
      <c r="F36" s="577" t="s">
        <v>1258</v>
      </c>
      <c r="G36" s="578"/>
      <c r="H36" s="578"/>
      <c r="I36" s="567" t="str">
        <f t="shared" si="0"/>
        <v>No hay ejecución</v>
      </c>
      <c r="J36" s="568" t="str">
        <f t="shared" si="1"/>
        <v>NA</v>
      </c>
      <c r="K36" s="578"/>
      <c r="L36" s="575"/>
      <c r="M36" s="580"/>
      <c r="N36" s="580"/>
      <c r="O36" s="567" t="str">
        <f t="shared" si="2"/>
        <v>No hay ejecución</v>
      </c>
      <c r="P36" s="568" t="str">
        <f t="shared" si="3"/>
        <v>NA</v>
      </c>
      <c r="Q36" s="575"/>
      <c r="R36" s="575"/>
      <c r="S36" s="575"/>
      <c r="T36" s="576"/>
      <c r="U36" s="576"/>
      <c r="V36" s="575"/>
      <c r="W36" s="575"/>
      <c r="X36" s="575"/>
      <c r="Y36" s="576"/>
      <c r="Z36" s="576"/>
      <c r="AA36" s="575"/>
      <c r="AB36" s="575"/>
      <c r="AC36" s="575"/>
      <c r="AD36" s="575"/>
      <c r="AE36" s="575"/>
    </row>
    <row r="37" spans="1:31" ht="35.25" customHeight="1" thickTop="1" thickBot="1">
      <c r="A37" s="563">
        <v>2.2999999999999998</v>
      </c>
      <c r="B37" s="564"/>
      <c r="C37" s="564"/>
      <c r="D37" s="564"/>
      <c r="E37" s="564"/>
      <c r="F37" s="577" t="s">
        <v>1259</v>
      </c>
      <c r="G37" s="588">
        <v>60</v>
      </c>
      <c r="H37" s="588">
        <v>60</v>
      </c>
      <c r="I37" s="567">
        <f t="shared" si="0"/>
        <v>1</v>
      </c>
      <c r="J37" s="568" t="str">
        <f t="shared" si="1"/>
        <v>De acuerdo con lo programado</v>
      </c>
      <c r="K37" s="578"/>
      <c r="L37" s="575"/>
      <c r="M37" s="580">
        <v>60</v>
      </c>
      <c r="N37" s="580">
        <v>60</v>
      </c>
      <c r="O37" s="567">
        <f t="shared" si="2"/>
        <v>1</v>
      </c>
      <c r="P37" s="568" t="str">
        <f t="shared" si="3"/>
        <v>De acuerdo con lo programado</v>
      </c>
      <c r="Q37" s="575"/>
      <c r="R37" s="575"/>
      <c r="S37" s="575"/>
      <c r="T37" s="576"/>
      <c r="U37" s="576"/>
      <c r="V37" s="575"/>
      <c r="W37" s="575"/>
      <c r="X37" s="575"/>
      <c r="Y37" s="576"/>
      <c r="Z37" s="576"/>
      <c r="AA37" s="575"/>
      <c r="AB37" s="575"/>
      <c r="AC37" s="575"/>
      <c r="AD37" s="575"/>
      <c r="AE37" s="575"/>
    </row>
    <row r="38" spans="1:31" ht="35.25" hidden="1" customHeight="1" thickTop="1" thickBot="1">
      <c r="A38" s="563">
        <v>2.4</v>
      </c>
      <c r="B38" s="564"/>
      <c r="C38" s="564"/>
      <c r="D38" s="564"/>
      <c r="E38" s="564"/>
      <c r="F38" s="577" t="s">
        <v>1260</v>
      </c>
      <c r="G38" s="585"/>
      <c r="H38" s="585"/>
      <c r="I38" s="567" t="str">
        <f t="shared" si="0"/>
        <v>No hay ejecución</v>
      </c>
      <c r="J38" s="568" t="str">
        <f t="shared" si="1"/>
        <v>NA</v>
      </c>
      <c r="K38" s="578"/>
      <c r="L38" s="575"/>
      <c r="M38" s="580"/>
      <c r="N38" s="580"/>
      <c r="O38" s="567" t="str">
        <f t="shared" si="2"/>
        <v>No hay ejecución</v>
      </c>
      <c r="P38" s="568" t="str">
        <f t="shared" si="3"/>
        <v>NA</v>
      </c>
      <c r="Q38" s="575"/>
      <c r="R38" s="575"/>
      <c r="S38" s="575"/>
      <c r="T38" s="576"/>
      <c r="U38" s="576"/>
      <c r="V38" s="575"/>
      <c r="W38" s="575"/>
      <c r="X38" s="575"/>
      <c r="Y38" s="576"/>
      <c r="Z38" s="576"/>
      <c r="AA38" s="575"/>
      <c r="AB38" s="575"/>
      <c r="AC38" s="575"/>
      <c r="AD38" s="575"/>
      <c r="AE38" s="575"/>
    </row>
    <row r="39" spans="1:31" ht="35.25" hidden="1" customHeight="1" thickTop="1" thickBot="1">
      <c r="A39" s="563">
        <v>2.4</v>
      </c>
      <c r="B39" s="564"/>
      <c r="C39" s="564"/>
      <c r="D39" s="564"/>
      <c r="E39" s="564"/>
      <c r="F39" s="577" t="s">
        <v>1260</v>
      </c>
      <c r="G39" s="588"/>
      <c r="H39" s="588"/>
      <c r="I39" s="567" t="str">
        <f t="shared" si="0"/>
        <v>No hay ejecución</v>
      </c>
      <c r="J39" s="568" t="str">
        <f t="shared" si="1"/>
        <v>NA</v>
      </c>
      <c r="K39" s="578"/>
      <c r="L39" s="575"/>
      <c r="M39" s="580"/>
      <c r="N39" s="580"/>
      <c r="O39" s="567" t="str">
        <f t="shared" si="2"/>
        <v>No hay ejecución</v>
      </c>
      <c r="P39" s="568" t="str">
        <f t="shared" si="3"/>
        <v>NA</v>
      </c>
      <c r="Q39" s="575"/>
      <c r="R39" s="575"/>
      <c r="S39" s="575"/>
      <c r="T39" s="576"/>
      <c r="U39" s="576"/>
      <c r="V39" s="575"/>
      <c r="W39" s="575"/>
      <c r="X39" s="575"/>
      <c r="Y39" s="576"/>
      <c r="Z39" s="576"/>
      <c r="AA39" s="575"/>
      <c r="AB39" s="575"/>
      <c r="AC39" s="575"/>
      <c r="AD39" s="575"/>
      <c r="AE39" s="575"/>
    </row>
    <row r="40" spans="1:31" ht="35.25" customHeight="1" thickTop="1" thickBot="1">
      <c r="A40" s="563">
        <v>2.4</v>
      </c>
      <c r="B40" s="564"/>
      <c r="C40" s="564"/>
      <c r="D40" s="564"/>
      <c r="E40" s="564"/>
      <c r="F40" s="577" t="s">
        <v>1260</v>
      </c>
      <c r="G40" s="578">
        <v>0</v>
      </c>
      <c r="H40" s="578">
        <v>0</v>
      </c>
      <c r="I40" s="567" t="str">
        <f t="shared" si="0"/>
        <v>No hay Programación</v>
      </c>
      <c r="J40" s="568" t="str">
        <f t="shared" si="1"/>
        <v>De acuerdo con lo programado</v>
      </c>
      <c r="K40" s="578"/>
      <c r="L40" s="575"/>
      <c r="M40" s="580">
        <v>5</v>
      </c>
      <c r="N40" s="580">
        <v>5</v>
      </c>
      <c r="O40" s="567">
        <f t="shared" si="2"/>
        <v>1</v>
      </c>
      <c r="P40" s="568" t="str">
        <f t="shared" si="3"/>
        <v>De acuerdo con lo programado</v>
      </c>
      <c r="Q40" s="575"/>
      <c r="R40" s="575"/>
      <c r="S40" s="575"/>
      <c r="T40" s="576"/>
      <c r="U40" s="576"/>
      <c r="V40" s="575"/>
      <c r="W40" s="575"/>
      <c r="X40" s="575"/>
      <c r="Y40" s="576"/>
      <c r="Z40" s="576"/>
      <c r="AA40" s="575"/>
      <c r="AB40" s="575"/>
      <c r="AC40" s="575"/>
      <c r="AD40" s="575"/>
      <c r="AE40" s="575"/>
    </row>
    <row r="41" spans="1:31" ht="35.25" customHeight="1" thickTop="1" thickBot="1">
      <c r="A41" s="563">
        <v>2.4</v>
      </c>
      <c r="B41" s="564"/>
      <c r="C41" s="564"/>
      <c r="D41" s="564"/>
      <c r="E41" s="564"/>
      <c r="F41" s="577" t="s">
        <v>1260</v>
      </c>
      <c r="G41" s="588"/>
      <c r="H41" s="588"/>
      <c r="I41" s="567" t="str">
        <f t="shared" si="0"/>
        <v>No hay ejecución</v>
      </c>
      <c r="J41" s="568" t="str">
        <f t="shared" si="1"/>
        <v>NA</v>
      </c>
      <c r="K41" s="578"/>
      <c r="L41" s="575"/>
      <c r="M41" s="614">
        <v>20</v>
      </c>
      <c r="N41" s="580">
        <v>20</v>
      </c>
      <c r="O41" s="567">
        <f t="shared" si="2"/>
        <v>1</v>
      </c>
      <c r="P41" s="568" t="str">
        <f t="shared" si="3"/>
        <v>De acuerdo con lo programado</v>
      </c>
      <c r="Q41" s="575"/>
      <c r="R41" s="575"/>
      <c r="S41" s="575"/>
      <c r="T41" s="576"/>
      <c r="U41" s="576"/>
      <c r="V41" s="575"/>
      <c r="W41" s="575"/>
      <c r="X41" s="575"/>
      <c r="Y41" s="576"/>
      <c r="Z41" s="576"/>
      <c r="AA41" s="575"/>
      <c r="AB41" s="575"/>
      <c r="AC41" s="575"/>
      <c r="AD41" s="575"/>
      <c r="AE41" s="575"/>
    </row>
    <row r="42" spans="1:31" ht="35.25" hidden="1" customHeight="1" thickTop="1" thickBot="1">
      <c r="A42" s="563">
        <v>2.4</v>
      </c>
      <c r="B42" s="564"/>
      <c r="C42" s="564"/>
      <c r="D42" s="564"/>
      <c r="E42" s="564"/>
      <c r="F42" s="577" t="s">
        <v>1260</v>
      </c>
      <c r="G42" s="578"/>
      <c r="H42" s="578"/>
      <c r="I42" s="567" t="str">
        <f t="shared" si="0"/>
        <v>No hay ejecución</v>
      </c>
      <c r="J42" s="568" t="str">
        <f t="shared" si="1"/>
        <v>NA</v>
      </c>
      <c r="K42" s="578"/>
      <c r="L42" s="575"/>
      <c r="M42" s="580"/>
      <c r="N42" s="580"/>
      <c r="O42" s="567" t="str">
        <f t="shared" si="2"/>
        <v>No hay ejecución</v>
      </c>
      <c r="P42" s="568" t="str">
        <f t="shared" si="3"/>
        <v>NA</v>
      </c>
      <c r="Q42" s="575"/>
      <c r="R42" s="575"/>
      <c r="S42" s="575"/>
      <c r="T42" s="576"/>
      <c r="U42" s="576"/>
      <c r="V42" s="575"/>
      <c r="W42" s="575"/>
      <c r="X42" s="575"/>
      <c r="Y42" s="576"/>
      <c r="Z42" s="576"/>
      <c r="AA42" s="575"/>
      <c r="AB42" s="575"/>
      <c r="AC42" s="575"/>
      <c r="AD42" s="575"/>
      <c r="AE42" s="575"/>
    </row>
    <row r="43" spans="1:31" ht="35.25" customHeight="1" thickTop="1" thickBot="1">
      <c r="A43" s="563">
        <v>2.4</v>
      </c>
      <c r="B43" s="564"/>
      <c r="C43" s="564"/>
      <c r="D43" s="564"/>
      <c r="E43" s="564"/>
      <c r="F43" s="577" t="s">
        <v>1260</v>
      </c>
      <c r="G43" s="578">
        <v>0</v>
      </c>
      <c r="H43" s="578">
        <v>0</v>
      </c>
      <c r="I43" s="567" t="str">
        <f t="shared" si="0"/>
        <v>No hay Programación</v>
      </c>
      <c r="J43" s="568" t="str">
        <f t="shared" si="1"/>
        <v>De acuerdo con lo programado</v>
      </c>
      <c r="K43" s="578"/>
      <c r="L43" s="575"/>
      <c r="M43" s="580">
        <v>5</v>
      </c>
      <c r="N43" s="580">
        <v>5</v>
      </c>
      <c r="O43" s="567">
        <f t="shared" si="2"/>
        <v>1</v>
      </c>
      <c r="P43" s="568" t="str">
        <f t="shared" si="3"/>
        <v>De acuerdo con lo programado</v>
      </c>
      <c r="Q43" s="575"/>
      <c r="R43" s="575"/>
      <c r="S43" s="575"/>
      <c r="T43" s="576"/>
      <c r="U43" s="576"/>
      <c r="V43" s="575"/>
      <c r="W43" s="575"/>
      <c r="X43" s="575"/>
      <c r="Y43" s="576"/>
      <c r="Z43" s="576"/>
      <c r="AA43" s="575"/>
      <c r="AB43" s="575"/>
      <c r="AC43" s="575"/>
      <c r="AD43" s="575"/>
      <c r="AE43" s="575"/>
    </row>
    <row r="44" spans="1:31" ht="28.2" hidden="1" customHeight="1" thickTop="1" thickBot="1">
      <c r="A44" s="563">
        <v>3</v>
      </c>
      <c r="B44" s="564">
        <v>0</v>
      </c>
      <c r="C44" s="564">
        <v>0</v>
      </c>
      <c r="D44" s="564">
        <v>0</v>
      </c>
      <c r="E44" s="564">
        <v>0</v>
      </c>
      <c r="F44" s="584" t="s">
        <v>1261</v>
      </c>
      <c r="G44" s="585"/>
      <c r="H44" s="585"/>
      <c r="I44" s="567" t="str">
        <f t="shared" si="0"/>
        <v>No hay ejecución</v>
      </c>
      <c r="J44" s="568" t="str">
        <f t="shared" si="1"/>
        <v>NA</v>
      </c>
      <c r="K44" s="586"/>
      <c r="L44" s="575"/>
      <c r="M44" s="580"/>
      <c r="N44" s="580"/>
      <c r="O44" s="567" t="str">
        <f t="shared" si="2"/>
        <v>No hay ejecución</v>
      </c>
      <c r="P44" s="568" t="str">
        <f t="shared" si="3"/>
        <v>NA</v>
      </c>
      <c r="Q44" s="575"/>
      <c r="R44" s="575"/>
      <c r="S44" s="575"/>
      <c r="T44" s="576"/>
      <c r="U44" s="576"/>
      <c r="V44" s="575"/>
      <c r="W44" s="575"/>
      <c r="X44" s="575"/>
      <c r="Y44" s="576"/>
      <c r="Z44" s="576"/>
      <c r="AA44" s="575"/>
      <c r="AB44" s="575"/>
      <c r="AC44" s="575"/>
      <c r="AD44" s="575"/>
      <c r="AE44" s="575"/>
    </row>
    <row r="45" spans="1:31" ht="35.25" hidden="1" customHeight="1" thickTop="1" thickBot="1">
      <c r="A45" s="563">
        <v>3.1</v>
      </c>
      <c r="B45" s="564"/>
      <c r="C45" s="564"/>
      <c r="D45" s="564"/>
      <c r="E45" s="564"/>
      <c r="F45" s="577" t="s">
        <v>1262</v>
      </c>
      <c r="G45" s="578"/>
      <c r="H45" s="578"/>
      <c r="I45" s="567" t="str">
        <f t="shared" si="0"/>
        <v>No hay ejecución</v>
      </c>
      <c r="J45" s="568" t="str">
        <f t="shared" si="1"/>
        <v>NA</v>
      </c>
      <c r="K45" s="578"/>
      <c r="L45" s="575"/>
      <c r="M45" s="580"/>
      <c r="N45" s="580"/>
      <c r="O45" s="567" t="str">
        <f t="shared" si="2"/>
        <v>No hay ejecución</v>
      </c>
      <c r="P45" s="568" t="str">
        <f t="shared" si="3"/>
        <v>NA</v>
      </c>
      <c r="Q45" s="575"/>
      <c r="R45" s="575"/>
      <c r="S45" s="575"/>
      <c r="T45" s="576"/>
      <c r="U45" s="576"/>
      <c r="V45" s="575"/>
      <c r="W45" s="575"/>
      <c r="X45" s="575"/>
      <c r="Y45" s="576"/>
      <c r="Z45" s="576"/>
      <c r="AA45" s="575"/>
      <c r="AB45" s="575"/>
      <c r="AC45" s="575"/>
      <c r="AD45" s="575"/>
      <c r="AE45" s="575"/>
    </row>
    <row r="46" spans="1:31" ht="35.25" hidden="1" customHeight="1" thickTop="1" thickBot="1">
      <c r="A46" s="563">
        <v>3.1</v>
      </c>
      <c r="B46" s="564"/>
      <c r="C46" s="564"/>
      <c r="D46" s="564"/>
      <c r="E46" s="564"/>
      <c r="F46" s="577" t="s">
        <v>1262</v>
      </c>
      <c r="G46" s="585"/>
      <c r="H46" s="585"/>
      <c r="I46" s="567" t="str">
        <f t="shared" si="0"/>
        <v>No hay ejecución</v>
      </c>
      <c r="J46" s="568" t="str">
        <f t="shared" si="1"/>
        <v>NA</v>
      </c>
      <c r="K46" s="578"/>
      <c r="L46" s="575"/>
      <c r="M46" s="580"/>
      <c r="N46" s="580"/>
      <c r="O46" s="567" t="str">
        <f t="shared" si="2"/>
        <v>No hay ejecución</v>
      </c>
      <c r="P46" s="568" t="str">
        <f t="shared" si="3"/>
        <v>NA</v>
      </c>
      <c r="Q46" s="575"/>
      <c r="R46" s="575"/>
      <c r="S46" s="575"/>
      <c r="T46" s="576"/>
      <c r="U46" s="576"/>
      <c r="V46" s="575"/>
      <c r="W46" s="575"/>
      <c r="X46" s="575"/>
      <c r="Y46" s="576"/>
      <c r="Z46" s="576"/>
      <c r="AA46" s="575"/>
      <c r="AB46" s="575"/>
      <c r="AC46" s="575"/>
      <c r="AD46" s="575"/>
      <c r="AE46" s="575"/>
    </row>
    <row r="47" spans="1:31" ht="35.25" customHeight="1" thickTop="1" thickBot="1">
      <c r="A47" s="563">
        <v>3.1</v>
      </c>
      <c r="B47" s="564"/>
      <c r="C47" s="564"/>
      <c r="D47" s="564"/>
      <c r="E47" s="564"/>
      <c r="F47" s="577" t="s">
        <v>1262</v>
      </c>
      <c r="G47" s="578">
        <v>21</v>
      </c>
      <c r="H47" s="578">
        <v>21</v>
      </c>
      <c r="I47" s="567">
        <f t="shared" si="0"/>
        <v>1</v>
      </c>
      <c r="J47" s="568" t="str">
        <f t="shared" si="1"/>
        <v>De acuerdo con lo programado</v>
      </c>
      <c r="K47" s="578"/>
      <c r="L47" s="575"/>
      <c r="M47" s="580">
        <v>266</v>
      </c>
      <c r="N47" s="580">
        <v>266</v>
      </c>
      <c r="O47" s="567">
        <f t="shared" si="2"/>
        <v>1</v>
      </c>
      <c r="P47" s="568" t="str">
        <f t="shared" si="3"/>
        <v>De acuerdo con lo programado</v>
      </c>
      <c r="Q47" s="575"/>
      <c r="R47" s="575"/>
      <c r="S47" s="575"/>
      <c r="T47" s="576"/>
      <c r="U47" s="576"/>
      <c r="V47" s="575"/>
      <c r="W47" s="575"/>
      <c r="X47" s="575"/>
      <c r="Y47" s="576"/>
      <c r="Z47" s="576"/>
      <c r="AA47" s="575"/>
      <c r="AB47" s="575"/>
      <c r="AC47" s="575"/>
      <c r="AD47" s="575"/>
      <c r="AE47" s="575"/>
    </row>
    <row r="48" spans="1:31" ht="35.25" customHeight="1" thickTop="1" thickBot="1">
      <c r="A48" s="563">
        <v>4</v>
      </c>
      <c r="B48" s="564"/>
      <c r="C48" s="564"/>
      <c r="D48" s="564"/>
      <c r="E48" s="564"/>
      <c r="F48" s="584" t="s">
        <v>1263</v>
      </c>
      <c r="G48" s="578">
        <v>412</v>
      </c>
      <c r="H48" s="578">
        <v>412</v>
      </c>
      <c r="I48" s="567">
        <f t="shared" si="0"/>
        <v>1</v>
      </c>
      <c r="J48" s="568" t="str">
        <f t="shared" si="1"/>
        <v>De acuerdo con lo programado</v>
      </c>
      <c r="K48" s="586"/>
      <c r="L48" s="575"/>
      <c r="M48" s="580">
        <v>831</v>
      </c>
      <c r="N48" s="580">
        <v>831</v>
      </c>
      <c r="O48" s="567">
        <f t="shared" si="2"/>
        <v>1</v>
      </c>
      <c r="P48" s="568" t="str">
        <f t="shared" si="3"/>
        <v>De acuerdo con lo programado</v>
      </c>
      <c r="Q48" s="575"/>
      <c r="R48" s="575"/>
      <c r="S48" s="575"/>
      <c r="T48" s="576"/>
      <c r="U48" s="576"/>
      <c r="V48" s="575"/>
      <c r="W48" s="575"/>
      <c r="X48" s="575"/>
      <c r="Y48" s="576"/>
      <c r="Z48" s="576"/>
      <c r="AA48" s="575"/>
      <c r="AB48" s="575"/>
      <c r="AC48" s="575"/>
      <c r="AD48" s="575"/>
      <c r="AE48" s="575"/>
    </row>
    <row r="49" spans="1:31" ht="35.25" hidden="1" customHeight="1" thickTop="1" thickBot="1">
      <c r="A49" s="563">
        <v>4.0999999999999996</v>
      </c>
      <c r="B49" s="564"/>
      <c r="C49" s="564"/>
      <c r="D49" s="564"/>
      <c r="E49" s="564"/>
      <c r="F49" s="577" t="s">
        <v>1264</v>
      </c>
      <c r="G49" s="585"/>
      <c r="H49" s="585"/>
      <c r="I49" s="567" t="str">
        <f t="shared" si="0"/>
        <v>No hay ejecución</v>
      </c>
      <c r="J49" s="568" t="str">
        <f t="shared" si="1"/>
        <v>NA</v>
      </c>
      <c r="K49" s="578"/>
      <c r="L49" s="575"/>
      <c r="M49" s="580"/>
      <c r="N49" s="580"/>
      <c r="O49" s="567" t="str">
        <f t="shared" si="2"/>
        <v>No hay ejecución</v>
      </c>
      <c r="P49" s="568" t="str">
        <f t="shared" si="3"/>
        <v>NA</v>
      </c>
      <c r="Q49" s="575"/>
      <c r="R49" s="575"/>
      <c r="S49" s="575"/>
      <c r="T49" s="576"/>
      <c r="U49" s="576"/>
      <c r="V49" s="575"/>
      <c r="W49" s="575"/>
      <c r="X49" s="575"/>
      <c r="Y49" s="576"/>
      <c r="Z49" s="576"/>
      <c r="AA49" s="575"/>
      <c r="AB49" s="575"/>
      <c r="AC49" s="575"/>
      <c r="AD49" s="575"/>
      <c r="AE49" s="575"/>
    </row>
    <row r="50" spans="1:31" ht="35.25" hidden="1" customHeight="1" thickTop="1" thickBot="1">
      <c r="A50" s="563">
        <v>5</v>
      </c>
      <c r="B50" s="564">
        <v>0</v>
      </c>
      <c r="C50" s="564">
        <v>0</v>
      </c>
      <c r="D50" s="564">
        <v>0</v>
      </c>
      <c r="E50" s="564">
        <v>0</v>
      </c>
      <c r="F50" s="584" t="s">
        <v>1265</v>
      </c>
      <c r="G50" s="585"/>
      <c r="H50" s="585"/>
      <c r="I50" s="567" t="str">
        <f t="shared" si="0"/>
        <v>No hay ejecución</v>
      </c>
      <c r="J50" s="568" t="str">
        <f t="shared" si="1"/>
        <v>NA</v>
      </c>
      <c r="K50" s="586"/>
      <c r="L50" s="575"/>
      <c r="M50" s="580"/>
      <c r="N50" s="580"/>
      <c r="O50" s="567" t="str">
        <f t="shared" si="2"/>
        <v>No hay ejecución</v>
      </c>
      <c r="P50" s="568" t="str">
        <f t="shared" si="3"/>
        <v>NA</v>
      </c>
      <c r="Q50" s="575"/>
      <c r="R50" s="575"/>
      <c r="S50" s="575"/>
      <c r="T50" s="576"/>
      <c r="U50" s="576"/>
      <c r="V50" s="575"/>
      <c r="W50" s="575"/>
      <c r="X50" s="575"/>
      <c r="Y50" s="576"/>
      <c r="Z50" s="576"/>
      <c r="AA50" s="575"/>
      <c r="AB50" s="575"/>
      <c r="AC50" s="575"/>
      <c r="AD50" s="575"/>
      <c r="AE50" s="575"/>
    </row>
    <row r="51" spans="1:31" ht="35.25" hidden="1" customHeight="1" thickTop="1" thickBot="1">
      <c r="A51" s="563">
        <v>5.0999999999999996</v>
      </c>
      <c r="B51" s="564"/>
      <c r="C51" s="564"/>
      <c r="D51" s="564"/>
      <c r="E51" s="564"/>
      <c r="F51" s="577" t="s">
        <v>1266</v>
      </c>
      <c r="G51" s="578">
        <v>0</v>
      </c>
      <c r="H51" s="578">
        <v>1</v>
      </c>
      <c r="I51" s="567" t="str">
        <f t="shared" si="0"/>
        <v>No hay Programación</v>
      </c>
      <c r="J51" s="568" t="str">
        <f t="shared" si="1"/>
        <v>De acuerdo con lo programado</v>
      </c>
      <c r="K51" s="578"/>
      <c r="L51" s="575"/>
      <c r="M51" s="580">
        <v>0</v>
      </c>
      <c r="N51" s="580">
        <v>2</v>
      </c>
      <c r="O51" s="567" t="str">
        <f t="shared" si="2"/>
        <v>No hay Programación</v>
      </c>
      <c r="P51" s="568" t="str">
        <f t="shared" si="3"/>
        <v>De acuerdo con lo programado</v>
      </c>
      <c r="Q51" s="575"/>
      <c r="R51" s="575"/>
      <c r="S51" s="575"/>
      <c r="T51" s="576"/>
      <c r="U51" s="576"/>
      <c r="V51" s="575"/>
      <c r="W51" s="575"/>
      <c r="X51" s="575"/>
      <c r="Y51" s="576"/>
      <c r="Z51" s="576"/>
      <c r="AA51" s="575"/>
      <c r="AB51" s="575"/>
      <c r="AC51" s="575"/>
      <c r="AD51" s="575"/>
      <c r="AE51" s="575"/>
    </row>
    <row r="52" spans="1:31" ht="35.25" customHeight="1" thickTop="1" thickBot="1">
      <c r="A52" s="563">
        <v>5.0999999999999996</v>
      </c>
      <c r="B52" s="564"/>
      <c r="C52" s="564"/>
      <c r="D52" s="564"/>
      <c r="E52" s="564"/>
      <c r="F52" s="577" t="s">
        <v>1266</v>
      </c>
      <c r="G52" s="578">
        <v>146</v>
      </c>
      <c r="H52" s="578">
        <v>146</v>
      </c>
      <c r="I52" s="567">
        <f t="shared" si="0"/>
        <v>1</v>
      </c>
      <c r="J52" s="568" t="str">
        <f t="shared" si="1"/>
        <v>De acuerdo con lo programado</v>
      </c>
      <c r="K52" s="578"/>
      <c r="L52" s="575"/>
      <c r="M52" s="580">
        <v>137</v>
      </c>
      <c r="N52" s="580">
        <v>137</v>
      </c>
      <c r="O52" s="567">
        <f t="shared" si="2"/>
        <v>1</v>
      </c>
      <c r="P52" s="568" t="str">
        <f t="shared" si="3"/>
        <v>De acuerdo con lo programado</v>
      </c>
      <c r="Q52" s="575"/>
      <c r="R52" s="575"/>
      <c r="S52" s="575"/>
      <c r="T52" s="576"/>
      <c r="U52" s="576"/>
      <c r="V52" s="575"/>
      <c r="W52" s="575"/>
      <c r="X52" s="575"/>
      <c r="Y52" s="576"/>
      <c r="Z52" s="576"/>
      <c r="AA52" s="575"/>
      <c r="AB52" s="575"/>
      <c r="AC52" s="575"/>
      <c r="AD52" s="575"/>
      <c r="AE52" s="575"/>
    </row>
    <row r="53" spans="1:31" ht="35.25" hidden="1" customHeight="1" thickTop="1" thickBot="1">
      <c r="A53" s="563">
        <v>5.0999999999999996</v>
      </c>
      <c r="B53" s="564"/>
      <c r="C53" s="564"/>
      <c r="D53" s="564"/>
      <c r="E53" s="564"/>
      <c r="F53" s="577" t="s">
        <v>1266</v>
      </c>
      <c r="G53" s="585"/>
      <c r="H53" s="585"/>
      <c r="I53" s="567" t="str">
        <f t="shared" si="0"/>
        <v>No hay ejecución</v>
      </c>
      <c r="J53" s="568" t="str">
        <f t="shared" si="1"/>
        <v>NA</v>
      </c>
      <c r="K53" s="578"/>
      <c r="L53" s="575"/>
      <c r="M53" s="580"/>
      <c r="N53" s="580"/>
      <c r="O53" s="567" t="str">
        <f t="shared" si="2"/>
        <v>No hay ejecución</v>
      </c>
      <c r="P53" s="568" t="str">
        <f t="shared" si="3"/>
        <v>NA</v>
      </c>
      <c r="Q53" s="575"/>
      <c r="R53" s="575"/>
      <c r="S53" s="575"/>
      <c r="T53" s="576"/>
      <c r="U53" s="576"/>
      <c r="V53" s="575"/>
      <c r="W53" s="575"/>
      <c r="X53" s="575"/>
      <c r="Y53" s="576"/>
      <c r="Z53" s="576"/>
      <c r="AA53" s="575"/>
      <c r="AB53" s="575"/>
      <c r="AC53" s="575"/>
      <c r="AD53" s="575"/>
      <c r="AE53" s="575"/>
    </row>
    <row r="54" spans="1:31" ht="35.25" customHeight="1" thickTop="1" thickBot="1">
      <c r="A54" s="563">
        <v>5.0999999999999996</v>
      </c>
      <c r="B54" s="564"/>
      <c r="C54" s="564"/>
      <c r="D54" s="564"/>
      <c r="E54" s="564"/>
      <c r="F54" s="577" t="s">
        <v>1266</v>
      </c>
      <c r="G54" s="578">
        <v>0</v>
      </c>
      <c r="H54" s="578">
        <v>0</v>
      </c>
      <c r="I54" s="567" t="str">
        <f t="shared" si="0"/>
        <v>No hay Programación</v>
      </c>
      <c r="J54" s="568" t="str">
        <f t="shared" si="1"/>
        <v>De acuerdo con lo programado</v>
      </c>
      <c r="K54" s="578"/>
      <c r="L54" s="575"/>
      <c r="M54" s="580">
        <v>1</v>
      </c>
      <c r="N54" s="580">
        <v>1</v>
      </c>
      <c r="O54" s="567">
        <f t="shared" si="2"/>
        <v>1</v>
      </c>
      <c r="P54" s="568" t="str">
        <f t="shared" si="3"/>
        <v>De acuerdo con lo programado</v>
      </c>
      <c r="Q54" s="575"/>
      <c r="R54" s="575"/>
      <c r="S54" s="575"/>
      <c r="T54" s="576"/>
      <c r="U54" s="576"/>
      <c r="V54" s="575"/>
      <c r="W54" s="575"/>
      <c r="X54" s="575"/>
      <c r="Y54" s="576"/>
      <c r="Z54" s="576"/>
      <c r="AA54" s="575"/>
      <c r="AB54" s="575"/>
      <c r="AC54" s="575"/>
      <c r="AD54" s="575"/>
      <c r="AE54" s="575"/>
    </row>
    <row r="55" spans="1:31" ht="35.25" hidden="1" customHeight="1" thickTop="1" thickBot="1">
      <c r="A55" s="563">
        <v>5.0999999999999996</v>
      </c>
      <c r="B55" s="564"/>
      <c r="C55" s="564"/>
      <c r="D55" s="564"/>
      <c r="E55" s="564"/>
      <c r="F55" s="577" t="s">
        <v>1266</v>
      </c>
      <c r="G55" s="585"/>
      <c r="H55" s="585"/>
      <c r="I55" s="567" t="str">
        <f t="shared" si="0"/>
        <v>No hay ejecución</v>
      </c>
      <c r="J55" s="568" t="str">
        <f t="shared" si="1"/>
        <v>NA</v>
      </c>
      <c r="K55" s="578"/>
      <c r="L55" s="575"/>
      <c r="M55" s="580"/>
      <c r="N55" s="580"/>
      <c r="O55" s="567" t="str">
        <f t="shared" si="2"/>
        <v>No hay ejecución</v>
      </c>
      <c r="P55" s="568" t="str">
        <f t="shared" si="3"/>
        <v>NA</v>
      </c>
      <c r="Q55" s="575"/>
      <c r="R55" s="575"/>
      <c r="S55" s="575"/>
      <c r="T55" s="576"/>
      <c r="U55" s="576"/>
      <c r="V55" s="575"/>
      <c r="W55" s="575"/>
      <c r="X55" s="575"/>
      <c r="Y55" s="576"/>
      <c r="Z55" s="576"/>
      <c r="AA55" s="575"/>
      <c r="AB55" s="575"/>
      <c r="AC55" s="575"/>
      <c r="AD55" s="575"/>
      <c r="AE55" s="575"/>
    </row>
    <row r="56" spans="1:31" ht="35.25" hidden="1" customHeight="1" thickTop="1" thickBot="1">
      <c r="A56" s="563">
        <v>5.0999999999999996</v>
      </c>
      <c r="B56" s="564"/>
      <c r="C56" s="564"/>
      <c r="D56" s="564"/>
      <c r="E56" s="564"/>
      <c r="F56" s="577" t="s">
        <v>1266</v>
      </c>
      <c r="G56" s="588"/>
      <c r="H56" s="588"/>
      <c r="I56" s="567" t="str">
        <f t="shared" si="0"/>
        <v>No hay ejecución</v>
      </c>
      <c r="J56" s="568" t="str">
        <f t="shared" si="1"/>
        <v>NA</v>
      </c>
      <c r="K56" s="578"/>
      <c r="L56" s="575"/>
      <c r="M56" s="580"/>
      <c r="N56" s="580"/>
      <c r="O56" s="567" t="str">
        <f t="shared" si="2"/>
        <v>No hay ejecución</v>
      </c>
      <c r="P56" s="568" t="str">
        <f t="shared" si="3"/>
        <v>NA</v>
      </c>
      <c r="Q56" s="575"/>
      <c r="R56" s="575"/>
      <c r="S56" s="575"/>
      <c r="T56" s="576"/>
      <c r="U56" s="576"/>
      <c r="V56" s="575"/>
      <c r="W56" s="575"/>
      <c r="X56" s="575"/>
      <c r="Y56" s="576"/>
      <c r="Z56" s="576"/>
      <c r="AA56" s="575"/>
      <c r="AB56" s="575"/>
      <c r="AC56" s="575"/>
      <c r="AD56" s="575"/>
      <c r="AE56" s="575"/>
    </row>
    <row r="57" spans="1:31" ht="35.25" hidden="1" customHeight="1" thickTop="1" thickBot="1">
      <c r="A57" s="563">
        <v>5.0999999999999996</v>
      </c>
      <c r="B57" s="564"/>
      <c r="C57" s="564"/>
      <c r="D57" s="564"/>
      <c r="E57" s="564"/>
      <c r="F57" s="577" t="s">
        <v>1266</v>
      </c>
      <c r="G57" s="588"/>
      <c r="H57" s="588"/>
      <c r="I57" s="567" t="str">
        <f t="shared" si="0"/>
        <v>No hay ejecución</v>
      </c>
      <c r="J57" s="568" t="str">
        <f t="shared" si="1"/>
        <v>NA</v>
      </c>
      <c r="K57" s="578"/>
      <c r="L57" s="575"/>
      <c r="M57" s="580"/>
      <c r="N57" s="580"/>
      <c r="O57" s="567" t="str">
        <f t="shared" si="2"/>
        <v>No hay ejecución</v>
      </c>
      <c r="P57" s="568" t="str">
        <f t="shared" si="3"/>
        <v>NA</v>
      </c>
      <c r="Q57" s="575"/>
      <c r="R57" s="575"/>
      <c r="S57" s="575"/>
      <c r="T57" s="576"/>
      <c r="U57" s="576"/>
      <c r="V57" s="575"/>
      <c r="W57" s="575"/>
      <c r="X57" s="575"/>
      <c r="Y57" s="576"/>
      <c r="Z57" s="576"/>
      <c r="AA57" s="575"/>
      <c r="AB57" s="575"/>
      <c r="AC57" s="575"/>
      <c r="AD57" s="575"/>
      <c r="AE57" s="575"/>
    </row>
    <row r="58" spans="1:31" ht="35.25" hidden="1" customHeight="1" thickTop="1" thickBot="1">
      <c r="A58" s="563">
        <v>5.2</v>
      </c>
      <c r="B58" s="564"/>
      <c r="C58" s="564"/>
      <c r="D58" s="564"/>
      <c r="E58" s="564"/>
      <c r="F58" s="577" t="s">
        <v>1267</v>
      </c>
      <c r="G58" s="578"/>
      <c r="H58" s="578"/>
      <c r="I58" s="567" t="str">
        <f t="shared" si="0"/>
        <v>No hay ejecución</v>
      </c>
      <c r="J58" s="568" t="str">
        <f t="shared" si="1"/>
        <v>NA</v>
      </c>
      <c r="K58" s="578"/>
      <c r="L58" s="575"/>
      <c r="M58" s="580"/>
      <c r="N58" s="580"/>
      <c r="O58" s="567" t="str">
        <f t="shared" si="2"/>
        <v>No hay ejecución</v>
      </c>
      <c r="P58" s="568" t="str">
        <f t="shared" si="3"/>
        <v>NA</v>
      </c>
      <c r="Q58" s="575"/>
      <c r="R58" s="575"/>
      <c r="S58" s="575"/>
      <c r="T58" s="576"/>
      <c r="U58" s="576"/>
      <c r="V58" s="575"/>
      <c r="W58" s="575"/>
      <c r="X58" s="575"/>
      <c r="Y58" s="576"/>
      <c r="Z58" s="576"/>
      <c r="AA58" s="575"/>
      <c r="AB58" s="575"/>
      <c r="AC58" s="575"/>
      <c r="AD58" s="575"/>
      <c r="AE58" s="575"/>
    </row>
    <row r="59" spans="1:31" ht="35.25" hidden="1" customHeight="1" thickTop="1" thickBot="1">
      <c r="A59" s="563">
        <v>5.2</v>
      </c>
      <c r="B59" s="564"/>
      <c r="C59" s="564"/>
      <c r="D59" s="564"/>
      <c r="E59" s="564"/>
      <c r="F59" s="577" t="s">
        <v>1267</v>
      </c>
      <c r="G59" s="578"/>
      <c r="H59" s="578"/>
      <c r="I59" s="567" t="str">
        <f t="shared" si="0"/>
        <v>No hay ejecución</v>
      </c>
      <c r="J59" s="568" t="str">
        <f t="shared" si="1"/>
        <v>NA</v>
      </c>
      <c r="K59" s="578"/>
      <c r="L59" s="575"/>
      <c r="M59" s="580"/>
      <c r="N59" s="580"/>
      <c r="O59" s="567" t="str">
        <f t="shared" si="2"/>
        <v>No hay ejecución</v>
      </c>
      <c r="P59" s="568" t="str">
        <f t="shared" si="3"/>
        <v>NA</v>
      </c>
      <c r="Q59" s="575"/>
      <c r="R59" s="575"/>
      <c r="S59" s="575"/>
      <c r="T59" s="576"/>
      <c r="U59" s="576"/>
      <c r="V59" s="575"/>
      <c r="W59" s="575"/>
      <c r="X59" s="575"/>
      <c r="Y59" s="576"/>
      <c r="Z59" s="576"/>
      <c r="AA59" s="575"/>
      <c r="AB59" s="575"/>
      <c r="AC59" s="575"/>
      <c r="AD59" s="575"/>
      <c r="AE59" s="575"/>
    </row>
    <row r="60" spans="1:31" ht="35.25" hidden="1" customHeight="1" thickTop="1" thickBot="1">
      <c r="A60" s="563">
        <v>5.2</v>
      </c>
      <c r="B60" s="564"/>
      <c r="C60" s="564"/>
      <c r="D60" s="564"/>
      <c r="E60" s="564"/>
      <c r="F60" s="577" t="s">
        <v>1267</v>
      </c>
      <c r="G60" s="578"/>
      <c r="H60" s="578"/>
      <c r="I60" s="567" t="str">
        <f t="shared" si="0"/>
        <v>No hay ejecución</v>
      </c>
      <c r="J60" s="568" t="str">
        <f t="shared" si="1"/>
        <v>NA</v>
      </c>
      <c r="K60" s="578"/>
      <c r="L60" s="575"/>
      <c r="M60" s="580"/>
      <c r="N60" s="580"/>
      <c r="O60" s="567" t="str">
        <f t="shared" si="2"/>
        <v>No hay ejecución</v>
      </c>
      <c r="P60" s="568" t="str">
        <f t="shared" si="3"/>
        <v>NA</v>
      </c>
      <c r="Q60" s="575"/>
      <c r="R60" s="575"/>
      <c r="S60" s="575"/>
      <c r="T60" s="576"/>
      <c r="U60" s="576"/>
      <c r="V60" s="575"/>
      <c r="W60" s="575"/>
      <c r="X60" s="575"/>
      <c r="Y60" s="576"/>
      <c r="Z60" s="576"/>
      <c r="AA60" s="575"/>
      <c r="AB60" s="575"/>
      <c r="AC60" s="575"/>
      <c r="AD60" s="575"/>
      <c r="AE60" s="575"/>
    </row>
    <row r="61" spans="1:31" ht="35.25" hidden="1" customHeight="1" thickTop="1" thickBot="1">
      <c r="A61" s="563">
        <v>5.3</v>
      </c>
      <c r="B61" s="564">
        <v>0</v>
      </c>
      <c r="C61" s="564">
        <v>0</v>
      </c>
      <c r="D61" s="564">
        <v>0</v>
      </c>
      <c r="E61" s="564">
        <v>0</v>
      </c>
      <c r="F61" s="577" t="s">
        <v>1268</v>
      </c>
      <c r="G61" s="578"/>
      <c r="H61" s="578"/>
      <c r="I61" s="567" t="str">
        <f t="shared" si="0"/>
        <v>No hay ejecución</v>
      </c>
      <c r="J61" s="568" t="str">
        <f t="shared" si="1"/>
        <v>NA</v>
      </c>
      <c r="K61" s="578"/>
      <c r="L61" s="575"/>
      <c r="M61" s="580"/>
      <c r="N61" s="580"/>
      <c r="O61" s="567" t="str">
        <f t="shared" si="2"/>
        <v>No hay ejecución</v>
      </c>
      <c r="P61" s="568" t="str">
        <f t="shared" si="3"/>
        <v>NA</v>
      </c>
      <c r="Q61" s="575"/>
      <c r="R61" s="575"/>
      <c r="S61" s="575"/>
      <c r="T61" s="576"/>
      <c r="U61" s="576"/>
      <c r="V61" s="575"/>
      <c r="W61" s="575"/>
      <c r="X61" s="575"/>
      <c r="Y61" s="576"/>
      <c r="Z61" s="576"/>
      <c r="AA61" s="575"/>
      <c r="AB61" s="575"/>
      <c r="AC61" s="575"/>
      <c r="AD61" s="575"/>
      <c r="AE61" s="575"/>
    </row>
    <row r="62" spans="1:31" ht="35.25" hidden="1" customHeight="1" thickTop="1" thickBot="1">
      <c r="A62" s="563">
        <v>5.3</v>
      </c>
      <c r="B62" s="564"/>
      <c r="C62" s="564"/>
      <c r="D62" s="564"/>
      <c r="E62" s="564"/>
      <c r="F62" s="577" t="s">
        <v>1268</v>
      </c>
      <c r="G62" s="588">
        <v>0</v>
      </c>
      <c r="H62" s="588">
        <v>0</v>
      </c>
      <c r="I62" s="567" t="str">
        <f t="shared" si="0"/>
        <v>No hay Programación</v>
      </c>
      <c r="J62" s="568" t="str">
        <f t="shared" si="1"/>
        <v>De acuerdo con lo programado</v>
      </c>
      <c r="K62" s="578"/>
      <c r="L62" s="575"/>
      <c r="M62" s="580">
        <v>0</v>
      </c>
      <c r="N62" s="580">
        <v>0</v>
      </c>
      <c r="O62" s="567" t="str">
        <f t="shared" si="2"/>
        <v>No hay Programación</v>
      </c>
      <c r="P62" s="568" t="str">
        <f t="shared" si="3"/>
        <v>De acuerdo con lo programado</v>
      </c>
      <c r="Q62" s="575"/>
      <c r="R62" s="575"/>
      <c r="S62" s="575"/>
      <c r="T62" s="576"/>
      <c r="U62" s="576"/>
      <c r="V62" s="575"/>
      <c r="W62" s="575"/>
      <c r="X62" s="575"/>
      <c r="Y62" s="576"/>
      <c r="Z62" s="576"/>
      <c r="AA62" s="575"/>
      <c r="AB62" s="575"/>
      <c r="AC62" s="575"/>
      <c r="AD62" s="575"/>
      <c r="AE62" s="575"/>
    </row>
    <row r="63" spans="1:31" ht="35.25" hidden="1" customHeight="1" thickTop="1" thickBot="1">
      <c r="A63" s="563">
        <v>6</v>
      </c>
      <c r="B63" s="564">
        <v>0</v>
      </c>
      <c r="C63" s="564">
        <v>0</v>
      </c>
      <c r="D63" s="564">
        <v>0</v>
      </c>
      <c r="E63" s="564">
        <v>0</v>
      </c>
      <c r="F63" s="584" t="s">
        <v>1269</v>
      </c>
      <c r="G63" s="566"/>
      <c r="H63" s="566"/>
      <c r="I63" s="567" t="str">
        <f t="shared" si="0"/>
        <v>No hay ejecución</v>
      </c>
      <c r="J63" s="568" t="str">
        <f t="shared" si="1"/>
        <v>NA</v>
      </c>
      <c r="K63" s="586"/>
      <c r="L63" s="575"/>
      <c r="M63" s="580"/>
      <c r="N63" s="580"/>
      <c r="O63" s="567" t="str">
        <f t="shared" si="2"/>
        <v>No hay ejecución</v>
      </c>
      <c r="P63" s="568" t="str">
        <f t="shared" si="3"/>
        <v>NA</v>
      </c>
      <c r="Q63" s="575"/>
      <c r="R63" s="575"/>
      <c r="S63" s="575"/>
      <c r="T63" s="576"/>
      <c r="U63" s="576"/>
      <c r="V63" s="575"/>
      <c r="W63" s="575"/>
      <c r="X63" s="575"/>
      <c r="Y63" s="576"/>
      <c r="Z63" s="576"/>
      <c r="AA63" s="575"/>
      <c r="AB63" s="575"/>
      <c r="AC63" s="575"/>
      <c r="AD63" s="575"/>
      <c r="AE63" s="575"/>
    </row>
    <row r="64" spans="1:31" ht="35.25" hidden="1" customHeight="1" thickTop="1" thickBot="1">
      <c r="A64" s="563">
        <v>6.1</v>
      </c>
      <c r="B64" s="564"/>
      <c r="C64" s="564"/>
      <c r="D64" s="564"/>
      <c r="E64" s="564"/>
      <c r="F64" s="577" t="s">
        <v>1270</v>
      </c>
      <c r="G64" s="578"/>
      <c r="H64" s="578"/>
      <c r="I64" s="567" t="str">
        <f t="shared" si="0"/>
        <v>No hay ejecución</v>
      </c>
      <c r="J64" s="568" t="str">
        <f t="shared" si="1"/>
        <v>NA</v>
      </c>
      <c r="K64" s="578"/>
      <c r="L64" s="575"/>
      <c r="M64" s="580"/>
      <c r="N64" s="580"/>
      <c r="O64" s="567" t="str">
        <f t="shared" si="2"/>
        <v>No hay ejecución</v>
      </c>
      <c r="P64" s="568" t="str">
        <f t="shared" si="3"/>
        <v>NA</v>
      </c>
      <c r="Q64" s="575"/>
      <c r="R64" s="575"/>
      <c r="S64" s="575"/>
      <c r="T64" s="576"/>
      <c r="U64" s="576"/>
      <c r="V64" s="575"/>
      <c r="W64" s="575"/>
      <c r="X64" s="575"/>
      <c r="Y64" s="576"/>
      <c r="Z64" s="576"/>
      <c r="AA64" s="575"/>
      <c r="AB64" s="575"/>
      <c r="AC64" s="575"/>
      <c r="AD64" s="575"/>
      <c r="AE64" s="575"/>
    </row>
    <row r="65" spans="1:31" ht="35.25" hidden="1" customHeight="1" thickTop="1" thickBot="1">
      <c r="A65" s="563">
        <v>6.1</v>
      </c>
      <c r="B65" s="564"/>
      <c r="C65" s="564"/>
      <c r="D65" s="564"/>
      <c r="E65" s="564"/>
      <c r="F65" s="577" t="s">
        <v>1270</v>
      </c>
      <c r="G65" s="578">
        <v>2</v>
      </c>
      <c r="H65" s="578">
        <v>2</v>
      </c>
      <c r="I65" s="567">
        <f t="shared" si="0"/>
        <v>1</v>
      </c>
      <c r="J65" s="568" t="str">
        <f t="shared" si="1"/>
        <v>De acuerdo con lo programado</v>
      </c>
      <c r="K65" s="578"/>
      <c r="L65" s="575"/>
      <c r="M65" s="615">
        <v>0</v>
      </c>
      <c r="N65" s="580"/>
      <c r="O65" s="567" t="str">
        <f t="shared" si="2"/>
        <v>No hay ejecución</v>
      </c>
      <c r="P65" s="568" t="str">
        <f t="shared" si="3"/>
        <v>NA</v>
      </c>
      <c r="Q65" s="575"/>
      <c r="R65" s="575"/>
      <c r="S65" s="575"/>
      <c r="T65" s="576"/>
      <c r="U65" s="576"/>
      <c r="V65" s="575"/>
      <c r="W65" s="575"/>
      <c r="X65" s="575"/>
      <c r="Y65" s="576"/>
      <c r="Z65" s="576"/>
      <c r="AA65" s="575"/>
      <c r="AB65" s="575"/>
      <c r="AC65" s="575"/>
      <c r="AD65" s="575"/>
      <c r="AE65" s="575"/>
    </row>
    <row r="66" spans="1:31" ht="35.25" hidden="1" customHeight="1" thickTop="1" thickBot="1">
      <c r="A66" s="563">
        <v>6.2</v>
      </c>
      <c r="B66" s="564"/>
      <c r="C66" s="564"/>
      <c r="D66" s="564"/>
      <c r="E66" s="564"/>
      <c r="F66" s="587" t="s">
        <v>1271</v>
      </c>
      <c r="G66" s="578"/>
      <c r="H66" s="578"/>
      <c r="I66" s="567" t="str">
        <f t="shared" si="0"/>
        <v>No hay ejecución</v>
      </c>
      <c r="J66" s="568" t="str">
        <f t="shared" si="1"/>
        <v>NA</v>
      </c>
      <c r="K66" s="588"/>
      <c r="L66" s="575"/>
      <c r="M66" s="580"/>
      <c r="N66" s="580"/>
      <c r="O66" s="567" t="str">
        <f t="shared" si="2"/>
        <v>No hay ejecución</v>
      </c>
      <c r="P66" s="568" t="str">
        <f t="shared" si="3"/>
        <v>NA</v>
      </c>
      <c r="Q66" s="575"/>
      <c r="R66" s="575"/>
      <c r="S66" s="575"/>
      <c r="T66" s="576"/>
      <c r="U66" s="576"/>
      <c r="V66" s="575"/>
      <c r="W66" s="575"/>
      <c r="X66" s="575"/>
      <c r="Y66" s="576"/>
      <c r="Z66" s="576"/>
      <c r="AA66" s="575"/>
      <c r="AB66" s="575"/>
      <c r="AC66" s="575"/>
      <c r="AD66" s="575"/>
      <c r="AE66" s="575"/>
    </row>
    <row r="67" spans="1:31" ht="35.25" hidden="1" customHeight="1" thickTop="1" thickBot="1">
      <c r="A67" s="563">
        <v>6.2</v>
      </c>
      <c r="B67" s="564"/>
      <c r="C67" s="564"/>
      <c r="D67" s="564"/>
      <c r="E67" s="564"/>
      <c r="F67" s="587" t="s">
        <v>1271</v>
      </c>
      <c r="G67" s="578"/>
      <c r="H67" s="578"/>
      <c r="I67" s="567" t="str">
        <f t="shared" si="0"/>
        <v>No hay ejecución</v>
      </c>
      <c r="J67" s="568" t="str">
        <f t="shared" si="1"/>
        <v>NA</v>
      </c>
      <c r="K67" s="588"/>
      <c r="L67" s="575"/>
      <c r="M67" s="580"/>
      <c r="N67" s="580"/>
      <c r="O67" s="567" t="str">
        <f t="shared" si="2"/>
        <v>No hay ejecución</v>
      </c>
      <c r="P67" s="568" t="str">
        <f t="shared" si="3"/>
        <v>NA</v>
      </c>
      <c r="Q67" s="575"/>
      <c r="R67" s="575"/>
      <c r="S67" s="575"/>
      <c r="T67" s="576"/>
      <c r="U67" s="576"/>
      <c r="V67" s="575"/>
      <c r="W67" s="575"/>
      <c r="X67" s="575"/>
      <c r="Y67" s="576"/>
      <c r="Z67" s="576"/>
      <c r="AA67" s="575"/>
      <c r="AB67" s="575"/>
      <c r="AC67" s="575"/>
      <c r="AD67" s="575"/>
      <c r="AE67" s="575"/>
    </row>
    <row r="68" spans="1:31" ht="35.25" hidden="1" customHeight="1" thickTop="1" thickBot="1">
      <c r="A68" s="563">
        <v>6.2</v>
      </c>
      <c r="B68" s="564"/>
      <c r="C68" s="564"/>
      <c r="D68" s="564"/>
      <c r="E68" s="564"/>
      <c r="F68" s="587" t="s">
        <v>1271</v>
      </c>
      <c r="G68" s="578"/>
      <c r="H68" s="578"/>
      <c r="I68" s="567" t="str">
        <f t="shared" si="0"/>
        <v>No hay ejecución</v>
      </c>
      <c r="J68" s="568" t="str">
        <f t="shared" si="1"/>
        <v>NA</v>
      </c>
      <c r="K68" s="588"/>
      <c r="L68" s="575"/>
      <c r="M68" s="580"/>
      <c r="N68" s="580"/>
      <c r="O68" s="567" t="str">
        <f t="shared" si="2"/>
        <v>No hay ejecución</v>
      </c>
      <c r="P68" s="568" t="str">
        <f t="shared" si="3"/>
        <v>NA</v>
      </c>
      <c r="Q68" s="575"/>
      <c r="R68" s="575"/>
      <c r="S68" s="575"/>
      <c r="T68" s="576"/>
      <c r="U68" s="576"/>
      <c r="V68" s="575"/>
      <c r="W68" s="575"/>
      <c r="X68" s="575"/>
      <c r="Y68" s="576"/>
      <c r="Z68" s="576"/>
      <c r="AA68" s="575"/>
      <c r="AB68" s="575"/>
      <c r="AC68" s="575"/>
      <c r="AD68" s="575"/>
      <c r="AE68" s="575"/>
    </row>
    <row r="69" spans="1:31" ht="35.25" customHeight="1" thickTop="1" thickBot="1">
      <c r="A69" s="563">
        <v>6.3</v>
      </c>
      <c r="B69" s="564"/>
      <c r="C69" s="564"/>
      <c r="D69" s="564"/>
      <c r="E69" s="564"/>
      <c r="F69" s="577" t="s">
        <v>1272</v>
      </c>
      <c r="G69" s="578">
        <v>4</v>
      </c>
      <c r="H69" s="578">
        <v>4</v>
      </c>
      <c r="I69" s="567">
        <f t="shared" si="0"/>
        <v>1</v>
      </c>
      <c r="J69" s="568" t="str">
        <f t="shared" si="1"/>
        <v>De acuerdo con lo programado</v>
      </c>
      <c r="K69" s="578"/>
      <c r="L69" s="575"/>
      <c r="M69" s="580">
        <v>4</v>
      </c>
      <c r="N69" s="580">
        <v>4</v>
      </c>
      <c r="O69" s="567">
        <f t="shared" si="2"/>
        <v>1</v>
      </c>
      <c r="P69" s="568" t="str">
        <f t="shared" si="3"/>
        <v>De acuerdo con lo programado</v>
      </c>
      <c r="Q69" s="575"/>
      <c r="R69" s="575"/>
      <c r="S69" s="575"/>
      <c r="T69" s="576"/>
      <c r="U69" s="576"/>
      <c r="V69" s="575"/>
      <c r="W69" s="575"/>
      <c r="X69" s="575"/>
      <c r="Y69" s="576"/>
      <c r="Z69" s="576"/>
      <c r="AA69" s="575"/>
      <c r="AB69" s="575"/>
      <c r="AC69" s="575"/>
      <c r="AD69" s="575"/>
      <c r="AE69" s="575"/>
    </row>
    <row r="70" spans="1:31" ht="35.25" hidden="1" customHeight="1" thickTop="1" thickBot="1">
      <c r="A70" s="563">
        <v>6.4</v>
      </c>
      <c r="B70" s="564"/>
      <c r="C70" s="564"/>
      <c r="D70" s="564"/>
      <c r="E70" s="564"/>
      <c r="F70" s="587" t="s">
        <v>1273</v>
      </c>
      <c r="G70" s="578"/>
      <c r="H70" s="578"/>
      <c r="I70" s="567" t="str">
        <f t="shared" si="0"/>
        <v>No hay ejecución</v>
      </c>
      <c r="J70" s="568" t="str">
        <f t="shared" si="1"/>
        <v>NA</v>
      </c>
      <c r="K70" s="588"/>
      <c r="L70" s="575"/>
      <c r="M70" s="580"/>
      <c r="N70" s="580"/>
      <c r="O70" s="567" t="str">
        <f t="shared" si="2"/>
        <v>No hay ejecución</v>
      </c>
      <c r="P70" s="568" t="str">
        <f t="shared" si="3"/>
        <v>NA</v>
      </c>
      <c r="Q70" s="575"/>
      <c r="R70" s="575"/>
      <c r="S70" s="575"/>
      <c r="T70" s="576"/>
      <c r="U70" s="576"/>
      <c r="V70" s="575"/>
      <c r="W70" s="575"/>
      <c r="X70" s="575"/>
      <c r="Y70" s="576"/>
      <c r="Z70" s="576"/>
      <c r="AA70" s="575"/>
      <c r="AB70" s="575"/>
      <c r="AC70" s="575"/>
      <c r="AD70" s="575"/>
      <c r="AE70" s="575"/>
    </row>
    <row r="71" spans="1:31" ht="35.25" hidden="1" customHeight="1" thickTop="1" thickBot="1">
      <c r="A71" s="563">
        <v>6.4</v>
      </c>
      <c r="B71" s="564"/>
      <c r="C71" s="564"/>
      <c r="D71" s="564"/>
      <c r="E71" s="564"/>
      <c r="F71" s="587" t="s">
        <v>1273</v>
      </c>
      <c r="G71" s="578"/>
      <c r="H71" s="578"/>
      <c r="I71" s="567" t="str">
        <f t="shared" si="0"/>
        <v>No hay ejecución</v>
      </c>
      <c r="J71" s="568" t="str">
        <f t="shared" si="1"/>
        <v>NA</v>
      </c>
      <c r="K71" s="588"/>
      <c r="L71" s="575"/>
      <c r="M71" s="580"/>
      <c r="N71" s="580"/>
      <c r="O71" s="567" t="str">
        <f t="shared" si="2"/>
        <v>No hay ejecución</v>
      </c>
      <c r="P71" s="568" t="str">
        <f t="shared" si="3"/>
        <v>NA</v>
      </c>
      <c r="Q71" s="575"/>
      <c r="R71" s="575"/>
      <c r="S71" s="575"/>
      <c r="T71" s="576"/>
      <c r="U71" s="576"/>
      <c r="V71" s="575"/>
      <c r="W71" s="575"/>
      <c r="X71" s="575"/>
      <c r="Y71" s="576"/>
      <c r="Z71" s="576"/>
      <c r="AA71" s="575"/>
      <c r="AB71" s="575"/>
      <c r="AC71" s="575"/>
      <c r="AD71" s="575"/>
      <c r="AE71" s="575"/>
    </row>
    <row r="72" spans="1:31" ht="35.25" customHeight="1" thickTop="1" thickBot="1">
      <c r="A72" s="563">
        <v>7</v>
      </c>
      <c r="B72" s="564">
        <v>0</v>
      </c>
      <c r="C72" s="564">
        <v>0</v>
      </c>
      <c r="D72" s="564">
        <v>0</v>
      </c>
      <c r="E72" s="564">
        <v>0</v>
      </c>
      <c r="F72" s="584" t="s">
        <v>1274</v>
      </c>
      <c r="G72" s="578">
        <v>1</v>
      </c>
      <c r="H72" s="578">
        <v>1</v>
      </c>
      <c r="I72" s="567">
        <f t="shared" si="0"/>
        <v>1</v>
      </c>
      <c r="J72" s="568" t="str">
        <f t="shared" si="1"/>
        <v>De acuerdo con lo programado</v>
      </c>
      <c r="K72" s="586"/>
      <c r="L72" s="575"/>
      <c r="M72" s="580">
        <v>23</v>
      </c>
      <c r="N72" s="580">
        <v>23</v>
      </c>
      <c r="O72" s="567">
        <f t="shared" si="2"/>
        <v>1</v>
      </c>
      <c r="P72" s="568" t="str">
        <f t="shared" si="3"/>
        <v>De acuerdo con lo programado</v>
      </c>
      <c r="Q72" s="575"/>
      <c r="R72" s="575"/>
      <c r="S72" s="575"/>
      <c r="T72" s="576"/>
      <c r="U72" s="576"/>
      <c r="V72" s="575"/>
      <c r="W72" s="575"/>
      <c r="X72" s="575"/>
      <c r="Y72" s="576"/>
      <c r="Z72" s="576"/>
      <c r="AA72" s="575"/>
      <c r="AB72" s="575"/>
      <c r="AC72" s="575"/>
      <c r="AD72" s="575"/>
      <c r="AE72" s="575"/>
    </row>
    <row r="73" spans="1:31" ht="35.25" customHeight="1" thickTop="1" thickBot="1">
      <c r="A73" s="563">
        <v>7.1</v>
      </c>
      <c r="B73" s="564"/>
      <c r="C73" s="564"/>
      <c r="D73" s="564"/>
      <c r="E73" s="564"/>
      <c r="F73" s="587" t="s">
        <v>1275</v>
      </c>
      <c r="G73" s="578">
        <v>3</v>
      </c>
      <c r="H73" s="578">
        <v>16</v>
      </c>
      <c r="I73" s="567">
        <f t="shared" si="0"/>
        <v>5.333333333333333</v>
      </c>
      <c r="J73" s="568" t="str">
        <f t="shared" si="1"/>
        <v>De acuerdo con lo programado</v>
      </c>
      <c r="K73" s="588"/>
      <c r="L73" s="575"/>
      <c r="M73" s="580">
        <v>16</v>
      </c>
      <c r="N73" s="580">
        <v>16</v>
      </c>
      <c r="O73" s="567">
        <f t="shared" si="2"/>
        <v>1</v>
      </c>
      <c r="P73" s="568" t="str">
        <f t="shared" si="3"/>
        <v>De acuerdo con lo programado</v>
      </c>
      <c r="Q73" s="575"/>
      <c r="R73" s="575"/>
      <c r="S73" s="575"/>
      <c r="T73" s="576"/>
      <c r="U73" s="576"/>
      <c r="V73" s="575"/>
      <c r="W73" s="575"/>
      <c r="X73" s="575"/>
      <c r="Y73" s="576"/>
      <c r="Z73" s="576"/>
      <c r="AA73" s="575"/>
      <c r="AB73" s="575"/>
      <c r="AC73" s="575"/>
      <c r="AD73" s="575"/>
      <c r="AE73" s="575"/>
    </row>
    <row r="74" spans="1:31" ht="35.25" hidden="1" customHeight="1" thickTop="1" thickBot="1">
      <c r="A74" s="563">
        <v>7.1</v>
      </c>
      <c r="B74" s="564"/>
      <c r="C74" s="564"/>
      <c r="D74" s="564"/>
      <c r="E74" s="564"/>
      <c r="F74" s="587" t="s">
        <v>1275</v>
      </c>
      <c r="G74" s="578">
        <v>0</v>
      </c>
      <c r="H74" s="578">
        <v>0</v>
      </c>
      <c r="I74" s="567" t="str">
        <f t="shared" si="0"/>
        <v>No hay Programación</v>
      </c>
      <c r="J74" s="568" t="str">
        <f t="shared" si="1"/>
        <v>De acuerdo con lo programado</v>
      </c>
      <c r="K74" s="588"/>
      <c r="L74" s="575"/>
      <c r="M74" s="580">
        <v>0</v>
      </c>
      <c r="N74" s="580">
        <v>0</v>
      </c>
      <c r="O74" s="567" t="str">
        <f t="shared" si="2"/>
        <v>No hay Programación</v>
      </c>
      <c r="P74" s="568" t="str">
        <f t="shared" si="3"/>
        <v>De acuerdo con lo programado</v>
      </c>
      <c r="Q74" s="575"/>
      <c r="R74" s="575"/>
      <c r="S74" s="575"/>
      <c r="T74" s="576"/>
      <c r="U74" s="576"/>
      <c r="V74" s="575"/>
      <c r="W74" s="575"/>
      <c r="X74" s="575"/>
      <c r="Y74" s="576"/>
      <c r="Z74" s="576"/>
      <c r="AA74" s="575"/>
      <c r="AB74" s="575"/>
      <c r="AC74" s="575"/>
      <c r="AD74" s="575"/>
      <c r="AE74" s="575"/>
    </row>
    <row r="75" spans="1:31" ht="35.25" hidden="1" customHeight="1" thickTop="1" thickBot="1">
      <c r="A75" s="563">
        <v>7.2</v>
      </c>
      <c r="B75" s="564"/>
      <c r="C75" s="564"/>
      <c r="D75" s="564"/>
      <c r="E75" s="564"/>
      <c r="F75" s="577" t="s">
        <v>1276</v>
      </c>
      <c r="G75" s="578">
        <v>0</v>
      </c>
      <c r="H75" s="578">
        <v>0</v>
      </c>
      <c r="I75" s="567" t="str">
        <f t="shared" si="0"/>
        <v>No hay Programación</v>
      </c>
      <c r="J75" s="568" t="str">
        <f t="shared" si="1"/>
        <v>De acuerdo con lo programado</v>
      </c>
      <c r="K75" s="578"/>
      <c r="L75" s="575"/>
      <c r="M75" s="580">
        <v>0</v>
      </c>
      <c r="N75" s="580">
        <v>0</v>
      </c>
      <c r="O75" s="567" t="str">
        <f t="shared" si="2"/>
        <v>No hay Programación</v>
      </c>
      <c r="P75" s="568" t="str">
        <f t="shared" si="3"/>
        <v>De acuerdo con lo programado</v>
      </c>
      <c r="Q75" s="575"/>
      <c r="R75" s="575"/>
      <c r="S75" s="575"/>
      <c r="T75" s="576"/>
      <c r="U75" s="576"/>
      <c r="V75" s="575"/>
      <c r="W75" s="575"/>
      <c r="X75" s="575"/>
      <c r="Y75" s="576"/>
      <c r="Z75" s="576"/>
      <c r="AA75" s="575"/>
      <c r="AB75" s="575"/>
      <c r="AC75" s="575"/>
      <c r="AD75" s="575"/>
      <c r="AE75" s="575"/>
    </row>
    <row r="76" spans="1:31" ht="35.25" customHeight="1" thickTop="1" thickBot="1">
      <c r="A76" s="563">
        <v>7.3</v>
      </c>
      <c r="B76" s="564"/>
      <c r="C76" s="564"/>
      <c r="D76" s="564"/>
      <c r="E76" s="564"/>
      <c r="F76" s="587" t="s">
        <v>1277</v>
      </c>
      <c r="G76" s="578">
        <v>18</v>
      </c>
      <c r="H76" s="578">
        <v>18</v>
      </c>
      <c r="I76" s="567">
        <f t="shared" si="0"/>
        <v>1</v>
      </c>
      <c r="J76" s="568" t="str">
        <f t="shared" si="1"/>
        <v>De acuerdo con lo programado</v>
      </c>
      <c r="K76" s="588"/>
      <c r="L76" s="575"/>
      <c r="M76" s="580">
        <v>11</v>
      </c>
      <c r="N76" s="580">
        <v>11</v>
      </c>
      <c r="O76" s="567">
        <f t="shared" si="2"/>
        <v>1</v>
      </c>
      <c r="P76" s="568" t="str">
        <f t="shared" si="3"/>
        <v>De acuerdo con lo programado</v>
      </c>
      <c r="Q76" s="575"/>
      <c r="R76" s="575"/>
      <c r="S76" s="575"/>
      <c r="T76" s="576"/>
      <c r="U76" s="576"/>
      <c r="V76" s="575"/>
      <c r="W76" s="575"/>
      <c r="X76" s="575"/>
      <c r="Y76" s="576"/>
      <c r="Z76" s="576"/>
      <c r="AA76" s="575"/>
      <c r="AB76" s="575"/>
      <c r="AC76" s="575"/>
      <c r="AD76" s="575"/>
      <c r="AE76" s="575"/>
    </row>
    <row r="77" spans="1:31" ht="35.25" customHeight="1" thickTop="1" thickBot="1">
      <c r="A77" s="563">
        <v>7.3</v>
      </c>
      <c r="B77" s="564"/>
      <c r="C77" s="564"/>
      <c r="D77" s="564"/>
      <c r="E77" s="564"/>
      <c r="F77" s="587" t="s">
        <v>1277</v>
      </c>
      <c r="G77" s="578">
        <v>92</v>
      </c>
      <c r="H77" s="578">
        <v>92</v>
      </c>
      <c r="I77" s="567">
        <f t="shared" si="0"/>
        <v>1</v>
      </c>
      <c r="J77" s="568" t="str">
        <f t="shared" si="1"/>
        <v>De acuerdo con lo programado</v>
      </c>
      <c r="K77" s="588"/>
      <c r="L77" s="575"/>
      <c r="M77" s="580">
        <v>92</v>
      </c>
      <c r="N77" s="580">
        <v>92</v>
      </c>
      <c r="O77" s="567">
        <f t="shared" si="2"/>
        <v>1</v>
      </c>
      <c r="P77" s="568" t="str">
        <f t="shared" si="3"/>
        <v>De acuerdo con lo programado</v>
      </c>
      <c r="Q77" s="575"/>
      <c r="R77" s="575"/>
      <c r="S77" s="575"/>
      <c r="T77" s="576"/>
      <c r="U77" s="576"/>
      <c r="V77" s="575"/>
      <c r="W77" s="575"/>
      <c r="X77" s="575"/>
      <c r="Y77" s="576"/>
      <c r="Z77" s="576"/>
      <c r="AA77" s="575"/>
      <c r="AB77" s="575"/>
      <c r="AC77" s="575"/>
      <c r="AD77" s="575"/>
      <c r="AE77" s="575"/>
    </row>
    <row r="78" spans="1:31" ht="35.25" hidden="1" customHeight="1" thickTop="1" thickBot="1">
      <c r="A78" s="563">
        <v>8</v>
      </c>
      <c r="B78" s="564"/>
      <c r="C78" s="564"/>
      <c r="D78" s="564"/>
      <c r="E78" s="564"/>
      <c r="F78" s="584" t="s">
        <v>1278</v>
      </c>
      <c r="G78" s="588">
        <v>0</v>
      </c>
      <c r="H78" s="588">
        <v>0</v>
      </c>
      <c r="I78" s="567" t="str">
        <f t="shared" ref="I78:I141" si="5">IF(H78="","No hay ejecución",IF(AND(G78=0),"No hay Programación", H78/G78))</f>
        <v>No hay Programación</v>
      </c>
      <c r="J78" s="568" t="str">
        <f t="shared" ref="J78:J141" si="6">IF(I78="No hay ejecución","NA",IF(I78&gt;=90%,"De acuerdo con lo programado",IF(I78&gt;=51%,"Atraso Leve",IF(I78&lt;=50%,"En riesgo cumplimiento"))))</f>
        <v>De acuerdo con lo programado</v>
      </c>
      <c r="K78" s="586"/>
      <c r="L78" s="575"/>
      <c r="M78" s="580">
        <v>0</v>
      </c>
      <c r="N78" s="580">
        <v>0</v>
      </c>
      <c r="O78" s="567" t="str">
        <f t="shared" ref="O78:O141" si="7">IF(N78="","No hay ejecución",IF(AND(M78=0),"No hay Programación", N78/M78))</f>
        <v>No hay Programación</v>
      </c>
      <c r="P78" s="568" t="str">
        <f t="shared" ref="P78:P141" si="8">IF(O78="No hay ejecución","NA",IF(O78&gt;=90%,"De acuerdo con lo programado",IF(O78&gt;=51%,"Atraso Leve",IF(O78&lt;=50%,"En riesgo cumplimiento"))))</f>
        <v>De acuerdo con lo programado</v>
      </c>
      <c r="Q78" s="575"/>
      <c r="R78" s="575"/>
      <c r="S78" s="575"/>
      <c r="T78" s="576"/>
      <c r="U78" s="576"/>
      <c r="V78" s="575"/>
      <c r="W78" s="575"/>
      <c r="X78" s="575"/>
      <c r="Y78" s="576"/>
      <c r="Z78" s="576"/>
      <c r="AA78" s="575"/>
      <c r="AB78" s="575"/>
      <c r="AC78" s="575"/>
      <c r="AD78" s="575"/>
      <c r="AE78" s="575"/>
    </row>
    <row r="79" spans="1:31" ht="35.25" hidden="1" customHeight="1" thickTop="1" thickBot="1">
      <c r="A79" s="563">
        <v>8.1</v>
      </c>
      <c r="B79" s="564">
        <v>0</v>
      </c>
      <c r="C79" s="564">
        <v>0</v>
      </c>
      <c r="D79" s="564">
        <v>0</v>
      </c>
      <c r="E79" s="564">
        <v>0</v>
      </c>
      <c r="F79" s="587" t="s">
        <v>1279</v>
      </c>
      <c r="G79" s="578"/>
      <c r="H79" s="578"/>
      <c r="I79" s="567" t="str">
        <f t="shared" si="5"/>
        <v>No hay ejecución</v>
      </c>
      <c r="J79" s="568" t="str">
        <f t="shared" si="6"/>
        <v>NA</v>
      </c>
      <c r="K79" s="588"/>
      <c r="L79" s="575"/>
      <c r="M79" s="580"/>
      <c r="N79" s="580"/>
      <c r="O79" s="567" t="str">
        <f t="shared" si="7"/>
        <v>No hay ejecución</v>
      </c>
      <c r="P79" s="568" t="str">
        <f t="shared" si="8"/>
        <v>NA</v>
      </c>
      <c r="Q79" s="575"/>
      <c r="R79" s="575"/>
      <c r="S79" s="575"/>
      <c r="T79" s="576"/>
      <c r="U79" s="576"/>
      <c r="V79" s="575"/>
      <c r="W79" s="575"/>
      <c r="X79" s="575"/>
      <c r="Y79" s="576"/>
      <c r="Z79" s="576"/>
      <c r="AA79" s="575"/>
      <c r="AB79" s="575"/>
      <c r="AC79" s="575"/>
      <c r="AD79" s="575"/>
      <c r="AE79" s="575"/>
    </row>
    <row r="80" spans="1:31" ht="35.25" hidden="1" customHeight="1" thickTop="1" thickBot="1">
      <c r="A80" s="563">
        <v>8.1</v>
      </c>
      <c r="B80" s="564"/>
      <c r="C80" s="564"/>
      <c r="D80" s="564"/>
      <c r="E80" s="564"/>
      <c r="F80" s="587" t="s">
        <v>1279</v>
      </c>
      <c r="G80" s="578">
        <v>0</v>
      </c>
      <c r="H80" s="578">
        <v>0</v>
      </c>
      <c r="I80" s="567" t="str">
        <f t="shared" si="5"/>
        <v>No hay Programación</v>
      </c>
      <c r="J80" s="568" t="str">
        <f t="shared" si="6"/>
        <v>De acuerdo con lo programado</v>
      </c>
      <c r="K80" s="588"/>
      <c r="L80" s="575"/>
      <c r="M80" s="580">
        <v>0</v>
      </c>
      <c r="N80" s="580">
        <v>0</v>
      </c>
      <c r="O80" s="567" t="str">
        <f t="shared" si="7"/>
        <v>No hay Programación</v>
      </c>
      <c r="P80" s="568" t="str">
        <f t="shared" si="8"/>
        <v>De acuerdo con lo programado</v>
      </c>
      <c r="Q80" s="575"/>
      <c r="R80" s="575"/>
      <c r="S80" s="575"/>
      <c r="T80" s="576"/>
      <c r="U80" s="576"/>
      <c r="V80" s="575"/>
      <c r="W80" s="575"/>
      <c r="X80" s="575"/>
      <c r="Y80" s="576"/>
      <c r="Z80" s="576"/>
      <c r="AA80" s="575"/>
      <c r="AB80" s="575"/>
      <c r="AC80" s="575"/>
      <c r="AD80" s="575"/>
      <c r="AE80" s="575"/>
    </row>
    <row r="81" spans="1:31" ht="35.25" hidden="1" customHeight="1" thickTop="1" thickBot="1">
      <c r="A81" s="563">
        <v>8.1999999999999993</v>
      </c>
      <c r="B81" s="564"/>
      <c r="C81" s="564"/>
      <c r="D81" s="564"/>
      <c r="E81" s="564"/>
      <c r="F81" s="577" t="s">
        <v>1280</v>
      </c>
      <c r="G81" s="578"/>
      <c r="H81" s="578"/>
      <c r="I81" s="567" t="str">
        <f t="shared" si="5"/>
        <v>No hay ejecución</v>
      </c>
      <c r="J81" s="568" t="str">
        <f t="shared" si="6"/>
        <v>NA</v>
      </c>
      <c r="K81" s="578"/>
      <c r="L81" s="575"/>
      <c r="M81" s="580"/>
      <c r="N81" s="580"/>
      <c r="O81" s="567" t="str">
        <f t="shared" si="7"/>
        <v>No hay ejecución</v>
      </c>
      <c r="P81" s="568" t="str">
        <f t="shared" si="8"/>
        <v>NA</v>
      </c>
      <c r="Q81" s="575"/>
      <c r="R81" s="575"/>
      <c r="S81" s="575"/>
      <c r="T81" s="576"/>
      <c r="U81" s="576"/>
      <c r="V81" s="575"/>
      <c r="W81" s="575"/>
      <c r="X81" s="575"/>
      <c r="Y81" s="576"/>
      <c r="Z81" s="576"/>
      <c r="AA81" s="575"/>
      <c r="AB81" s="575"/>
      <c r="AC81" s="575"/>
      <c r="AD81" s="575"/>
      <c r="AE81" s="575"/>
    </row>
    <row r="82" spans="1:31" ht="35.25" hidden="1" customHeight="1" thickTop="1" thickBot="1">
      <c r="A82" s="563">
        <v>8.1999999999999993</v>
      </c>
      <c r="B82" s="564"/>
      <c r="C82" s="564"/>
      <c r="D82" s="564"/>
      <c r="E82" s="564"/>
      <c r="F82" s="577" t="s">
        <v>1280</v>
      </c>
      <c r="G82" s="578"/>
      <c r="H82" s="578"/>
      <c r="I82" s="567" t="str">
        <f t="shared" si="5"/>
        <v>No hay ejecución</v>
      </c>
      <c r="J82" s="568" t="str">
        <f t="shared" si="6"/>
        <v>NA</v>
      </c>
      <c r="K82" s="578"/>
      <c r="L82" s="575"/>
      <c r="M82" s="580"/>
      <c r="N82" s="580"/>
      <c r="O82" s="567" t="str">
        <f t="shared" si="7"/>
        <v>No hay ejecución</v>
      </c>
      <c r="P82" s="568" t="str">
        <f t="shared" si="8"/>
        <v>NA</v>
      </c>
      <c r="Q82" s="575"/>
      <c r="R82" s="575"/>
      <c r="S82" s="575"/>
      <c r="T82" s="576"/>
      <c r="U82" s="576"/>
      <c r="V82" s="575"/>
      <c r="W82" s="575"/>
      <c r="X82" s="575"/>
      <c r="Y82" s="576"/>
      <c r="Z82" s="576"/>
      <c r="AA82" s="575"/>
      <c r="AB82" s="575"/>
      <c r="AC82" s="575"/>
      <c r="AD82" s="575"/>
      <c r="AE82" s="575"/>
    </row>
    <row r="83" spans="1:31" ht="35.25" hidden="1" customHeight="1" thickTop="1" thickBot="1">
      <c r="A83" s="563">
        <v>8.3000000000000007</v>
      </c>
      <c r="B83" s="564"/>
      <c r="C83" s="564"/>
      <c r="D83" s="564"/>
      <c r="E83" s="564"/>
      <c r="F83" s="587" t="s">
        <v>1281</v>
      </c>
      <c r="G83" s="578"/>
      <c r="H83" s="578"/>
      <c r="I83" s="567" t="str">
        <f t="shared" si="5"/>
        <v>No hay ejecución</v>
      </c>
      <c r="J83" s="568" t="str">
        <f t="shared" si="6"/>
        <v>NA</v>
      </c>
      <c r="K83" s="588"/>
      <c r="L83" s="575"/>
      <c r="M83" s="580"/>
      <c r="N83" s="580"/>
      <c r="O83" s="567" t="str">
        <f t="shared" si="7"/>
        <v>No hay ejecución</v>
      </c>
      <c r="P83" s="568" t="str">
        <f t="shared" si="8"/>
        <v>NA</v>
      </c>
      <c r="Q83" s="575"/>
      <c r="R83" s="575"/>
      <c r="S83" s="575"/>
      <c r="T83" s="576"/>
      <c r="U83" s="576"/>
      <c r="V83" s="575"/>
      <c r="W83" s="575"/>
      <c r="X83" s="575"/>
      <c r="Y83" s="576"/>
      <c r="Z83" s="576"/>
      <c r="AA83" s="575"/>
      <c r="AB83" s="575"/>
      <c r="AC83" s="575"/>
      <c r="AD83" s="575"/>
      <c r="AE83" s="575"/>
    </row>
    <row r="84" spans="1:31" ht="35.25" hidden="1" customHeight="1" thickTop="1" thickBot="1">
      <c r="A84" s="563">
        <v>8.3000000000000007</v>
      </c>
      <c r="B84" s="564"/>
      <c r="C84" s="564"/>
      <c r="D84" s="564"/>
      <c r="E84" s="564"/>
      <c r="F84" s="587" t="s">
        <v>1281</v>
      </c>
      <c r="G84" s="578"/>
      <c r="H84" s="578"/>
      <c r="I84" s="567" t="str">
        <f t="shared" si="5"/>
        <v>No hay ejecución</v>
      </c>
      <c r="J84" s="568" t="str">
        <f t="shared" si="6"/>
        <v>NA</v>
      </c>
      <c r="K84" s="588"/>
      <c r="L84" s="575"/>
      <c r="M84" s="580"/>
      <c r="N84" s="580"/>
      <c r="O84" s="567" t="str">
        <f t="shared" si="7"/>
        <v>No hay ejecución</v>
      </c>
      <c r="P84" s="568" t="str">
        <f t="shared" si="8"/>
        <v>NA</v>
      </c>
      <c r="Q84" s="575"/>
      <c r="R84" s="575"/>
      <c r="S84" s="575"/>
      <c r="T84" s="576"/>
      <c r="U84" s="576"/>
      <c r="V84" s="575"/>
      <c r="W84" s="575"/>
      <c r="X84" s="575"/>
      <c r="Y84" s="576"/>
      <c r="Z84" s="576"/>
      <c r="AA84" s="575"/>
      <c r="AB84" s="575"/>
      <c r="AC84" s="575"/>
      <c r="AD84" s="575"/>
      <c r="AE84" s="575"/>
    </row>
    <row r="85" spans="1:31" ht="35.25" customHeight="1" thickTop="1" thickBot="1">
      <c r="A85" s="563">
        <v>8.4</v>
      </c>
      <c r="B85" s="564"/>
      <c r="C85" s="564"/>
      <c r="D85" s="564"/>
      <c r="E85" s="564"/>
      <c r="F85" s="577" t="s">
        <v>1282</v>
      </c>
      <c r="G85" s="578">
        <v>2</v>
      </c>
      <c r="H85" s="578">
        <v>2</v>
      </c>
      <c r="I85" s="567">
        <f t="shared" si="5"/>
        <v>1</v>
      </c>
      <c r="J85" s="568" t="str">
        <f t="shared" si="6"/>
        <v>De acuerdo con lo programado</v>
      </c>
      <c r="K85" s="578"/>
      <c r="L85" s="575"/>
      <c r="M85" s="580">
        <v>1</v>
      </c>
      <c r="N85" s="580">
        <v>1</v>
      </c>
      <c r="O85" s="567">
        <f t="shared" si="7"/>
        <v>1</v>
      </c>
      <c r="P85" s="568" t="str">
        <f t="shared" si="8"/>
        <v>De acuerdo con lo programado</v>
      </c>
      <c r="Q85" s="575"/>
      <c r="R85" s="575"/>
      <c r="S85" s="575"/>
      <c r="T85" s="576"/>
      <c r="U85" s="576"/>
      <c r="V85" s="575"/>
      <c r="W85" s="575"/>
      <c r="X85" s="575"/>
      <c r="Y85" s="576"/>
      <c r="Z85" s="576"/>
      <c r="AA85" s="575"/>
      <c r="AB85" s="575"/>
      <c r="AC85" s="575"/>
      <c r="AD85" s="575"/>
      <c r="AE85" s="575"/>
    </row>
    <row r="86" spans="1:31" ht="35.25" hidden="1" customHeight="1" thickTop="1" thickBot="1">
      <c r="A86" s="563">
        <v>8.4</v>
      </c>
      <c r="B86" s="564"/>
      <c r="C86" s="564"/>
      <c r="D86" s="564"/>
      <c r="E86" s="564"/>
      <c r="F86" s="577" t="s">
        <v>1282</v>
      </c>
      <c r="G86" s="578"/>
      <c r="H86" s="578"/>
      <c r="I86" s="567" t="str">
        <f t="shared" si="5"/>
        <v>No hay ejecución</v>
      </c>
      <c r="J86" s="568" t="str">
        <f t="shared" si="6"/>
        <v>NA</v>
      </c>
      <c r="K86" s="578"/>
      <c r="L86" s="575"/>
      <c r="M86" s="580"/>
      <c r="N86" s="580"/>
      <c r="O86" s="567" t="str">
        <f t="shared" si="7"/>
        <v>No hay ejecución</v>
      </c>
      <c r="P86" s="568" t="str">
        <f t="shared" si="8"/>
        <v>NA</v>
      </c>
      <c r="Q86" s="575"/>
      <c r="R86" s="575"/>
      <c r="S86" s="575"/>
      <c r="T86" s="576"/>
      <c r="U86" s="576"/>
      <c r="V86" s="575"/>
      <c r="W86" s="575"/>
      <c r="X86" s="575"/>
      <c r="Y86" s="576"/>
      <c r="Z86" s="576"/>
      <c r="AA86" s="575"/>
      <c r="AB86" s="575"/>
      <c r="AC86" s="575"/>
      <c r="AD86" s="575"/>
      <c r="AE86" s="575"/>
    </row>
    <row r="87" spans="1:31" ht="35.25" customHeight="1" thickTop="1" thickBot="1">
      <c r="A87" s="563">
        <v>8.5</v>
      </c>
      <c r="B87" s="564"/>
      <c r="C87" s="564"/>
      <c r="D87" s="564"/>
      <c r="E87" s="564"/>
      <c r="F87" s="577" t="s">
        <v>1283</v>
      </c>
      <c r="G87" s="578">
        <v>14</v>
      </c>
      <c r="H87" s="578">
        <v>14</v>
      </c>
      <c r="I87" s="567">
        <f t="shared" si="5"/>
        <v>1</v>
      </c>
      <c r="J87" s="568" t="str">
        <f t="shared" si="6"/>
        <v>De acuerdo con lo programado</v>
      </c>
      <c r="K87" s="578"/>
      <c r="L87" s="575"/>
      <c r="M87" s="580">
        <v>17</v>
      </c>
      <c r="N87" s="580">
        <v>17</v>
      </c>
      <c r="O87" s="567">
        <f t="shared" si="7"/>
        <v>1</v>
      </c>
      <c r="P87" s="568" t="str">
        <f t="shared" si="8"/>
        <v>De acuerdo con lo programado</v>
      </c>
      <c r="Q87" s="575"/>
      <c r="R87" s="575"/>
      <c r="S87" s="575"/>
      <c r="T87" s="576"/>
      <c r="U87" s="576"/>
      <c r="V87" s="575"/>
      <c r="W87" s="575"/>
      <c r="X87" s="575"/>
      <c r="Y87" s="576"/>
      <c r="Z87" s="576"/>
      <c r="AA87" s="575"/>
      <c r="AB87" s="575"/>
      <c r="AC87" s="575"/>
      <c r="AD87" s="575"/>
      <c r="AE87" s="575"/>
    </row>
    <row r="88" spans="1:31" ht="35.25" hidden="1" customHeight="1" thickTop="1" thickBot="1">
      <c r="A88" s="563">
        <v>8.5</v>
      </c>
      <c r="B88" s="564"/>
      <c r="C88" s="564"/>
      <c r="D88" s="564"/>
      <c r="E88" s="564"/>
      <c r="F88" s="577" t="s">
        <v>1283</v>
      </c>
      <c r="G88" s="578"/>
      <c r="H88" s="578"/>
      <c r="I88" s="567" t="str">
        <f t="shared" si="5"/>
        <v>No hay ejecución</v>
      </c>
      <c r="J88" s="568" t="str">
        <f t="shared" si="6"/>
        <v>NA</v>
      </c>
      <c r="K88" s="578"/>
      <c r="L88" s="575"/>
      <c r="M88" s="580"/>
      <c r="N88" s="580"/>
      <c r="O88" s="567" t="str">
        <f t="shared" si="7"/>
        <v>No hay ejecución</v>
      </c>
      <c r="P88" s="568" t="str">
        <f t="shared" si="8"/>
        <v>NA</v>
      </c>
      <c r="Q88" s="575"/>
      <c r="R88" s="575"/>
      <c r="S88" s="575"/>
      <c r="T88" s="576"/>
      <c r="U88" s="576"/>
      <c r="V88" s="575"/>
      <c r="W88" s="575"/>
      <c r="X88" s="575"/>
      <c r="Y88" s="576"/>
      <c r="Z88" s="576"/>
      <c r="AA88" s="575"/>
      <c r="AB88" s="575"/>
      <c r="AC88" s="575"/>
      <c r="AD88" s="575"/>
      <c r="AE88" s="575"/>
    </row>
    <row r="89" spans="1:31" ht="35.25" hidden="1" customHeight="1" thickTop="1" thickBot="1">
      <c r="A89" s="563">
        <v>9</v>
      </c>
      <c r="B89" s="564"/>
      <c r="C89" s="564"/>
      <c r="D89" s="564"/>
      <c r="E89" s="564"/>
      <c r="F89" s="584" t="s">
        <v>1284</v>
      </c>
      <c r="G89" s="578"/>
      <c r="H89" s="578"/>
      <c r="I89" s="567" t="str">
        <f t="shared" si="5"/>
        <v>No hay ejecución</v>
      </c>
      <c r="J89" s="568" t="str">
        <f t="shared" si="6"/>
        <v>NA</v>
      </c>
      <c r="K89" s="586"/>
      <c r="L89" s="575"/>
      <c r="M89" s="580"/>
      <c r="N89" s="580"/>
      <c r="O89" s="567" t="str">
        <f t="shared" si="7"/>
        <v>No hay ejecución</v>
      </c>
      <c r="P89" s="568" t="str">
        <f t="shared" si="8"/>
        <v>NA</v>
      </c>
      <c r="Q89" s="575"/>
      <c r="R89" s="575"/>
      <c r="S89" s="575"/>
      <c r="T89" s="576"/>
      <c r="U89" s="576"/>
      <c r="V89" s="575"/>
      <c r="W89" s="575"/>
      <c r="X89" s="575"/>
      <c r="Y89" s="576"/>
      <c r="Z89" s="576"/>
      <c r="AA89" s="575"/>
      <c r="AB89" s="575"/>
      <c r="AC89" s="575"/>
      <c r="AD89" s="575"/>
      <c r="AE89" s="575"/>
    </row>
    <row r="90" spans="1:31" ht="35.25" hidden="1" customHeight="1" thickTop="1" thickBot="1">
      <c r="A90" s="563">
        <v>9.1</v>
      </c>
      <c r="B90" s="564">
        <v>0</v>
      </c>
      <c r="C90" s="564">
        <v>0</v>
      </c>
      <c r="D90" s="564">
        <v>0</v>
      </c>
      <c r="E90" s="564">
        <v>0</v>
      </c>
      <c r="F90" s="577" t="s">
        <v>1285</v>
      </c>
      <c r="G90" s="578"/>
      <c r="H90" s="578"/>
      <c r="I90" s="567" t="str">
        <f t="shared" si="5"/>
        <v>No hay ejecución</v>
      </c>
      <c r="J90" s="568" t="str">
        <f t="shared" si="6"/>
        <v>NA</v>
      </c>
      <c r="K90" s="578"/>
      <c r="L90" s="575"/>
      <c r="M90" s="580"/>
      <c r="N90" s="580"/>
      <c r="O90" s="567" t="str">
        <f t="shared" si="7"/>
        <v>No hay ejecución</v>
      </c>
      <c r="P90" s="568" t="str">
        <f t="shared" si="8"/>
        <v>NA</v>
      </c>
      <c r="Q90" s="575"/>
      <c r="R90" s="575"/>
      <c r="S90" s="575"/>
      <c r="T90" s="576"/>
      <c r="U90" s="576"/>
      <c r="V90" s="575"/>
      <c r="W90" s="575"/>
      <c r="X90" s="575"/>
      <c r="Y90" s="576"/>
      <c r="Z90" s="576"/>
      <c r="AA90" s="575"/>
      <c r="AB90" s="575"/>
      <c r="AC90" s="575"/>
      <c r="AD90" s="575"/>
      <c r="AE90" s="575"/>
    </row>
    <row r="91" spans="1:31" ht="35.25" customHeight="1" thickTop="1" thickBot="1">
      <c r="A91" s="563">
        <v>9.1</v>
      </c>
      <c r="B91" s="564"/>
      <c r="C91" s="564"/>
      <c r="D91" s="564"/>
      <c r="E91" s="564"/>
      <c r="F91" s="577" t="s">
        <v>1285</v>
      </c>
      <c r="G91" s="578">
        <v>3</v>
      </c>
      <c r="H91" s="578">
        <v>3</v>
      </c>
      <c r="I91" s="567">
        <f t="shared" si="5"/>
        <v>1</v>
      </c>
      <c r="J91" s="568" t="str">
        <f t="shared" si="6"/>
        <v>De acuerdo con lo programado</v>
      </c>
      <c r="K91" s="578"/>
      <c r="L91" s="575"/>
      <c r="M91" s="580">
        <v>3</v>
      </c>
      <c r="N91" s="580">
        <v>3</v>
      </c>
      <c r="O91" s="567">
        <f t="shared" si="7"/>
        <v>1</v>
      </c>
      <c r="P91" s="568" t="str">
        <f t="shared" si="8"/>
        <v>De acuerdo con lo programado</v>
      </c>
      <c r="Q91" s="575"/>
      <c r="R91" s="575"/>
      <c r="S91" s="575"/>
      <c r="T91" s="576"/>
      <c r="U91" s="576"/>
      <c r="V91" s="575"/>
      <c r="W91" s="575"/>
      <c r="X91" s="575"/>
      <c r="Y91" s="576"/>
      <c r="Z91" s="576"/>
      <c r="AA91" s="575"/>
      <c r="AB91" s="575"/>
      <c r="AC91" s="575"/>
      <c r="AD91" s="575"/>
      <c r="AE91" s="575"/>
    </row>
    <row r="92" spans="1:31" ht="35.25" customHeight="1" thickTop="1" thickBot="1">
      <c r="A92" s="563">
        <v>10</v>
      </c>
      <c r="B92" s="564">
        <v>0</v>
      </c>
      <c r="C92" s="564">
        <v>0</v>
      </c>
      <c r="D92" s="564">
        <v>0</v>
      </c>
      <c r="E92" s="564">
        <v>0</v>
      </c>
      <c r="F92" s="584" t="s">
        <v>1286</v>
      </c>
      <c r="G92" s="578">
        <v>4</v>
      </c>
      <c r="H92" s="578">
        <v>4</v>
      </c>
      <c r="I92" s="567">
        <f t="shared" si="5"/>
        <v>1</v>
      </c>
      <c r="J92" s="568" t="str">
        <f t="shared" si="6"/>
        <v>De acuerdo con lo programado</v>
      </c>
      <c r="K92" s="586"/>
      <c r="L92" s="575"/>
      <c r="M92" s="580">
        <v>6</v>
      </c>
      <c r="N92" s="580">
        <v>6</v>
      </c>
      <c r="O92" s="567">
        <f t="shared" si="7"/>
        <v>1</v>
      </c>
      <c r="P92" s="568" t="str">
        <f t="shared" si="8"/>
        <v>De acuerdo con lo programado</v>
      </c>
      <c r="Q92" s="575"/>
      <c r="R92" s="575"/>
      <c r="S92" s="575"/>
      <c r="T92" s="576"/>
      <c r="U92" s="576"/>
      <c r="V92" s="575"/>
      <c r="W92" s="575"/>
      <c r="X92" s="575"/>
      <c r="Y92" s="576"/>
      <c r="Z92" s="576"/>
      <c r="AA92" s="575"/>
      <c r="AB92" s="575"/>
      <c r="AC92" s="575"/>
      <c r="AD92" s="575"/>
      <c r="AE92" s="575"/>
    </row>
    <row r="93" spans="1:31" ht="35.25" hidden="1" customHeight="1" thickTop="1" thickBot="1">
      <c r="A93" s="563">
        <v>10.1</v>
      </c>
      <c r="B93" s="564">
        <v>0</v>
      </c>
      <c r="C93" s="564">
        <v>0</v>
      </c>
      <c r="D93" s="564">
        <v>0</v>
      </c>
      <c r="E93" s="564">
        <v>0</v>
      </c>
      <c r="F93" s="577" t="s">
        <v>1287</v>
      </c>
      <c r="G93" s="578"/>
      <c r="H93" s="578"/>
      <c r="I93" s="567" t="str">
        <f t="shared" si="5"/>
        <v>No hay ejecución</v>
      </c>
      <c r="J93" s="568" t="str">
        <f t="shared" si="6"/>
        <v>NA</v>
      </c>
      <c r="K93" s="578"/>
      <c r="L93" s="575"/>
      <c r="M93" s="580"/>
      <c r="N93" s="580"/>
      <c r="O93" s="567" t="str">
        <f t="shared" si="7"/>
        <v>No hay ejecución</v>
      </c>
      <c r="P93" s="568" t="str">
        <f t="shared" si="8"/>
        <v>NA</v>
      </c>
      <c r="Q93" s="575"/>
      <c r="R93" s="575"/>
      <c r="S93" s="575"/>
      <c r="T93" s="576"/>
      <c r="U93" s="576"/>
      <c r="V93" s="575"/>
      <c r="W93" s="575"/>
      <c r="X93" s="575"/>
      <c r="Y93" s="576"/>
      <c r="Z93" s="576"/>
      <c r="AA93" s="575"/>
      <c r="AB93" s="575"/>
      <c r="AC93" s="575"/>
      <c r="AD93" s="575"/>
      <c r="AE93" s="575"/>
    </row>
    <row r="94" spans="1:31" ht="35.25" hidden="1" customHeight="1" thickTop="1" thickBot="1">
      <c r="A94" s="563">
        <v>10.1</v>
      </c>
      <c r="B94" s="564"/>
      <c r="C94" s="564"/>
      <c r="D94" s="564"/>
      <c r="E94" s="564"/>
      <c r="F94" s="577" t="s">
        <v>1287</v>
      </c>
      <c r="G94" s="578">
        <v>1</v>
      </c>
      <c r="H94" s="578">
        <v>1</v>
      </c>
      <c r="I94" s="567">
        <f t="shared" si="5"/>
        <v>1</v>
      </c>
      <c r="J94" s="568" t="str">
        <f t="shared" si="6"/>
        <v>De acuerdo con lo programado</v>
      </c>
      <c r="K94" s="578"/>
      <c r="L94" s="575"/>
      <c r="M94" s="580">
        <v>0</v>
      </c>
      <c r="N94" s="580">
        <v>0</v>
      </c>
      <c r="O94" s="567" t="str">
        <f t="shared" si="7"/>
        <v>No hay Programación</v>
      </c>
      <c r="P94" s="568" t="str">
        <f t="shared" si="8"/>
        <v>De acuerdo con lo programado</v>
      </c>
      <c r="Q94" s="575"/>
      <c r="R94" s="575"/>
      <c r="S94" s="575"/>
      <c r="T94" s="576"/>
      <c r="U94" s="576"/>
      <c r="V94" s="575"/>
      <c r="W94" s="575"/>
      <c r="X94" s="575"/>
      <c r="Y94" s="576"/>
      <c r="Z94" s="576"/>
      <c r="AA94" s="575"/>
      <c r="AB94" s="575"/>
      <c r="AC94" s="575"/>
      <c r="AD94" s="575"/>
      <c r="AE94" s="575"/>
    </row>
    <row r="95" spans="1:31" ht="35.25" hidden="1" customHeight="1" thickTop="1" thickBot="1">
      <c r="A95" s="563">
        <v>10.1</v>
      </c>
      <c r="B95" s="564"/>
      <c r="C95" s="564"/>
      <c r="D95" s="564"/>
      <c r="E95" s="564"/>
      <c r="F95" s="577" t="s">
        <v>1287</v>
      </c>
      <c r="G95" s="566"/>
      <c r="H95" s="566"/>
      <c r="I95" s="567" t="str">
        <f t="shared" si="5"/>
        <v>No hay ejecución</v>
      </c>
      <c r="J95" s="568" t="str">
        <f t="shared" si="6"/>
        <v>NA</v>
      </c>
      <c r="K95" s="578"/>
      <c r="L95" s="575"/>
      <c r="M95" s="580"/>
      <c r="N95" s="580"/>
      <c r="O95" s="567" t="str">
        <f t="shared" si="7"/>
        <v>No hay ejecución</v>
      </c>
      <c r="P95" s="568" t="str">
        <f t="shared" si="8"/>
        <v>NA</v>
      </c>
      <c r="Q95" s="575"/>
      <c r="R95" s="575"/>
      <c r="S95" s="575"/>
      <c r="T95" s="576"/>
      <c r="U95" s="576"/>
      <c r="V95" s="575"/>
      <c r="W95" s="575"/>
      <c r="X95" s="575"/>
      <c r="Y95" s="576"/>
      <c r="Z95" s="576"/>
      <c r="AA95" s="575"/>
      <c r="AB95" s="575"/>
      <c r="AC95" s="575"/>
      <c r="AD95" s="575"/>
      <c r="AE95" s="575"/>
    </row>
    <row r="96" spans="1:31" ht="35.25" hidden="1" customHeight="1" thickTop="1" thickBot="1">
      <c r="A96" s="563">
        <v>10.1</v>
      </c>
      <c r="B96" s="564"/>
      <c r="C96" s="564"/>
      <c r="D96" s="564"/>
      <c r="E96" s="564"/>
      <c r="F96" s="577" t="s">
        <v>1287</v>
      </c>
      <c r="G96" s="588"/>
      <c r="H96" s="588"/>
      <c r="I96" s="567" t="str">
        <f t="shared" si="5"/>
        <v>No hay ejecución</v>
      </c>
      <c r="J96" s="568" t="str">
        <f t="shared" si="6"/>
        <v>NA</v>
      </c>
      <c r="K96" s="578"/>
      <c r="L96" s="575"/>
      <c r="M96" s="580"/>
      <c r="N96" s="580"/>
      <c r="O96" s="567" t="str">
        <f t="shared" si="7"/>
        <v>No hay ejecución</v>
      </c>
      <c r="P96" s="568" t="str">
        <f t="shared" si="8"/>
        <v>NA</v>
      </c>
      <c r="Q96" s="575"/>
      <c r="R96" s="575"/>
      <c r="S96" s="575"/>
      <c r="T96" s="576"/>
      <c r="U96" s="576"/>
      <c r="V96" s="575"/>
      <c r="W96" s="575"/>
      <c r="X96" s="575"/>
      <c r="Y96" s="576"/>
      <c r="Z96" s="576"/>
      <c r="AA96" s="575"/>
      <c r="AB96" s="575"/>
      <c r="AC96" s="575"/>
      <c r="AD96" s="575"/>
      <c r="AE96" s="575"/>
    </row>
    <row r="97" spans="1:31" ht="35.25" hidden="1" customHeight="1" thickTop="1" thickBot="1">
      <c r="A97" s="563">
        <v>10.1</v>
      </c>
      <c r="B97" s="564"/>
      <c r="C97" s="564"/>
      <c r="D97" s="564"/>
      <c r="E97" s="564"/>
      <c r="F97" s="577" t="s">
        <v>1287</v>
      </c>
      <c r="G97" s="588">
        <v>0</v>
      </c>
      <c r="H97" s="588">
        <v>0</v>
      </c>
      <c r="I97" s="567" t="str">
        <f t="shared" si="5"/>
        <v>No hay Programación</v>
      </c>
      <c r="J97" s="568" t="str">
        <f t="shared" si="6"/>
        <v>De acuerdo con lo programado</v>
      </c>
      <c r="K97" s="578"/>
      <c r="L97" s="575"/>
      <c r="M97" s="580">
        <v>0</v>
      </c>
      <c r="N97" s="580">
        <v>0</v>
      </c>
      <c r="O97" s="567" t="str">
        <f t="shared" si="7"/>
        <v>No hay Programación</v>
      </c>
      <c r="P97" s="568" t="str">
        <f t="shared" si="8"/>
        <v>De acuerdo con lo programado</v>
      </c>
      <c r="Q97" s="575"/>
      <c r="R97" s="575"/>
      <c r="S97" s="575"/>
      <c r="T97" s="576"/>
      <c r="U97" s="576"/>
      <c r="V97" s="575"/>
      <c r="W97" s="575"/>
      <c r="X97" s="575"/>
      <c r="Y97" s="576"/>
      <c r="Z97" s="576"/>
      <c r="AA97" s="575"/>
      <c r="AB97" s="575"/>
      <c r="AC97" s="575"/>
      <c r="AD97" s="575"/>
      <c r="AE97" s="575"/>
    </row>
    <row r="98" spans="1:31" ht="35.25" hidden="1" customHeight="1" thickTop="1" thickBot="1">
      <c r="A98" s="563">
        <v>10.199999999999999</v>
      </c>
      <c r="B98" s="564">
        <v>0</v>
      </c>
      <c r="C98" s="564">
        <v>0</v>
      </c>
      <c r="D98" s="564">
        <v>0</v>
      </c>
      <c r="E98" s="564">
        <v>0</v>
      </c>
      <c r="F98" s="577" t="s">
        <v>1288</v>
      </c>
      <c r="G98" s="578"/>
      <c r="H98" s="578"/>
      <c r="I98" s="567" t="str">
        <f t="shared" si="5"/>
        <v>No hay ejecución</v>
      </c>
      <c r="J98" s="568" t="str">
        <f t="shared" si="6"/>
        <v>NA</v>
      </c>
      <c r="K98" s="578"/>
      <c r="L98" s="575"/>
      <c r="M98" s="580"/>
      <c r="N98" s="580"/>
      <c r="O98" s="567" t="str">
        <f t="shared" si="7"/>
        <v>No hay ejecución</v>
      </c>
      <c r="P98" s="568" t="str">
        <f t="shared" si="8"/>
        <v>NA</v>
      </c>
      <c r="Q98" s="575"/>
      <c r="R98" s="575"/>
      <c r="S98" s="575"/>
      <c r="T98" s="576"/>
      <c r="U98" s="576"/>
      <c r="V98" s="575"/>
      <c r="W98" s="575"/>
      <c r="X98" s="575"/>
      <c r="Y98" s="576"/>
      <c r="Z98" s="576"/>
      <c r="AA98" s="575"/>
      <c r="AB98" s="575"/>
      <c r="AC98" s="575"/>
      <c r="AD98" s="575"/>
      <c r="AE98" s="575"/>
    </row>
    <row r="99" spans="1:31" ht="35.25" hidden="1" customHeight="1" thickTop="1" thickBot="1">
      <c r="A99" s="563">
        <v>10.199999999999999</v>
      </c>
      <c r="B99" s="564"/>
      <c r="C99" s="564"/>
      <c r="D99" s="564"/>
      <c r="E99" s="564"/>
      <c r="F99" s="577" t="s">
        <v>1288</v>
      </c>
      <c r="G99" s="578"/>
      <c r="H99" s="578"/>
      <c r="I99" s="567" t="str">
        <f t="shared" si="5"/>
        <v>No hay ejecución</v>
      </c>
      <c r="J99" s="568" t="str">
        <f t="shared" si="6"/>
        <v>NA</v>
      </c>
      <c r="K99" s="578"/>
      <c r="L99" s="575"/>
      <c r="M99" s="580"/>
      <c r="N99" s="580"/>
      <c r="O99" s="567" t="str">
        <f t="shared" si="7"/>
        <v>No hay ejecución</v>
      </c>
      <c r="P99" s="568" t="str">
        <f t="shared" si="8"/>
        <v>NA</v>
      </c>
      <c r="Q99" s="575"/>
      <c r="R99" s="575"/>
      <c r="S99" s="575"/>
      <c r="T99" s="576"/>
      <c r="U99" s="576"/>
      <c r="V99" s="575"/>
      <c r="W99" s="575"/>
      <c r="X99" s="575"/>
      <c r="Y99" s="576"/>
      <c r="Z99" s="576"/>
      <c r="AA99" s="575"/>
      <c r="AB99" s="575"/>
      <c r="AC99" s="575"/>
      <c r="AD99" s="575"/>
      <c r="AE99" s="575"/>
    </row>
    <row r="100" spans="1:31" ht="35.25" hidden="1" customHeight="1" thickTop="1" thickBot="1">
      <c r="A100" s="563">
        <v>10.199999999999999</v>
      </c>
      <c r="B100" s="564"/>
      <c r="C100" s="564"/>
      <c r="D100" s="564"/>
      <c r="E100" s="564"/>
      <c r="F100" s="577" t="s">
        <v>1288</v>
      </c>
      <c r="G100" s="578"/>
      <c r="H100" s="578"/>
      <c r="I100" s="567" t="str">
        <f t="shared" si="5"/>
        <v>No hay ejecución</v>
      </c>
      <c r="J100" s="568" t="str">
        <f t="shared" si="6"/>
        <v>NA</v>
      </c>
      <c r="K100" s="578"/>
      <c r="L100" s="575"/>
      <c r="M100" s="580"/>
      <c r="N100" s="580"/>
      <c r="O100" s="567" t="str">
        <f t="shared" si="7"/>
        <v>No hay ejecución</v>
      </c>
      <c r="P100" s="568" t="str">
        <f t="shared" si="8"/>
        <v>NA</v>
      </c>
      <c r="Q100" s="575"/>
      <c r="R100" s="575"/>
      <c r="S100" s="575"/>
      <c r="T100" s="576"/>
      <c r="U100" s="576"/>
      <c r="V100" s="575"/>
      <c r="W100" s="575"/>
      <c r="X100" s="575"/>
      <c r="Y100" s="576"/>
      <c r="Z100" s="576"/>
      <c r="AA100" s="575"/>
      <c r="AB100" s="575"/>
      <c r="AC100" s="575"/>
      <c r="AD100" s="575"/>
      <c r="AE100" s="575"/>
    </row>
    <row r="101" spans="1:31" ht="35.25" hidden="1" customHeight="1" thickTop="1" thickBot="1">
      <c r="A101" s="563">
        <v>10.199999999999999</v>
      </c>
      <c r="B101" s="564"/>
      <c r="C101" s="564"/>
      <c r="D101" s="564"/>
      <c r="E101" s="564"/>
      <c r="F101" s="577" t="s">
        <v>1288</v>
      </c>
      <c r="G101" s="578"/>
      <c r="H101" s="578"/>
      <c r="I101" s="567" t="str">
        <f t="shared" si="5"/>
        <v>No hay ejecución</v>
      </c>
      <c r="J101" s="568" t="str">
        <f t="shared" si="6"/>
        <v>NA</v>
      </c>
      <c r="K101" s="578"/>
      <c r="L101" s="575"/>
      <c r="M101" s="580"/>
      <c r="N101" s="580"/>
      <c r="O101" s="567" t="str">
        <f t="shared" si="7"/>
        <v>No hay ejecución</v>
      </c>
      <c r="P101" s="568" t="str">
        <f t="shared" si="8"/>
        <v>NA</v>
      </c>
      <c r="Q101" s="575"/>
      <c r="R101" s="575"/>
      <c r="S101" s="575"/>
      <c r="T101" s="576"/>
      <c r="U101" s="576"/>
      <c r="V101" s="575"/>
      <c r="W101" s="575"/>
      <c r="X101" s="575"/>
      <c r="Y101" s="576"/>
      <c r="Z101" s="576"/>
      <c r="AA101" s="575"/>
      <c r="AB101" s="575"/>
      <c r="AC101" s="575"/>
      <c r="AD101" s="575"/>
      <c r="AE101" s="575"/>
    </row>
    <row r="102" spans="1:31" ht="35.25" hidden="1" customHeight="1" thickTop="1" thickBot="1">
      <c r="A102" s="563">
        <v>10.199999999999999</v>
      </c>
      <c r="B102" s="564"/>
      <c r="C102" s="564"/>
      <c r="D102" s="564"/>
      <c r="E102" s="564"/>
      <c r="F102" s="577" t="s">
        <v>1288</v>
      </c>
      <c r="G102" s="578"/>
      <c r="H102" s="578"/>
      <c r="I102" s="567" t="str">
        <f t="shared" si="5"/>
        <v>No hay ejecución</v>
      </c>
      <c r="J102" s="568" t="str">
        <f t="shared" si="6"/>
        <v>NA</v>
      </c>
      <c r="K102" s="578"/>
      <c r="L102" s="575"/>
      <c r="M102" s="580"/>
      <c r="N102" s="580"/>
      <c r="O102" s="567" t="str">
        <f t="shared" si="7"/>
        <v>No hay ejecución</v>
      </c>
      <c r="P102" s="568" t="str">
        <f t="shared" si="8"/>
        <v>NA</v>
      </c>
      <c r="Q102" s="575"/>
      <c r="R102" s="575"/>
      <c r="S102" s="575"/>
      <c r="T102" s="576"/>
      <c r="U102" s="576"/>
      <c r="V102" s="575"/>
      <c r="W102" s="575"/>
      <c r="X102" s="575"/>
      <c r="Y102" s="576"/>
      <c r="Z102" s="576"/>
      <c r="AA102" s="575"/>
      <c r="AB102" s="575"/>
      <c r="AC102" s="575"/>
      <c r="AD102" s="575"/>
      <c r="AE102" s="575"/>
    </row>
    <row r="103" spans="1:31" ht="35.25" hidden="1" customHeight="1" thickTop="1" thickBot="1">
      <c r="A103" s="563">
        <v>11</v>
      </c>
      <c r="B103" s="564">
        <v>0</v>
      </c>
      <c r="C103" s="564">
        <v>0</v>
      </c>
      <c r="D103" s="564">
        <v>0</v>
      </c>
      <c r="E103" s="564">
        <v>0</v>
      </c>
      <c r="F103" s="584" t="s">
        <v>1289</v>
      </c>
      <c r="G103" s="566"/>
      <c r="H103" s="566"/>
      <c r="I103" s="567" t="str">
        <f t="shared" si="5"/>
        <v>No hay ejecución</v>
      </c>
      <c r="J103" s="568" t="str">
        <f t="shared" si="6"/>
        <v>NA</v>
      </c>
      <c r="K103" s="586"/>
      <c r="L103" s="575"/>
      <c r="M103" s="580"/>
      <c r="N103" s="580"/>
      <c r="O103" s="567" t="str">
        <f t="shared" si="7"/>
        <v>No hay ejecución</v>
      </c>
      <c r="P103" s="568" t="str">
        <f t="shared" si="8"/>
        <v>NA</v>
      </c>
      <c r="Q103" s="575"/>
      <c r="R103" s="575"/>
      <c r="S103" s="575"/>
      <c r="T103" s="576"/>
      <c r="U103" s="576"/>
      <c r="V103" s="575"/>
      <c r="W103" s="575"/>
      <c r="X103" s="575"/>
      <c r="Y103" s="576"/>
      <c r="Z103" s="576"/>
      <c r="AA103" s="575"/>
      <c r="AB103" s="575"/>
      <c r="AC103" s="575"/>
      <c r="AD103" s="575"/>
      <c r="AE103" s="575"/>
    </row>
    <row r="104" spans="1:31" ht="35.25" hidden="1" customHeight="1" thickTop="1" thickBot="1">
      <c r="A104" s="563">
        <v>12</v>
      </c>
      <c r="B104" s="564">
        <v>0</v>
      </c>
      <c r="C104" s="564">
        <v>0</v>
      </c>
      <c r="D104" s="564">
        <v>0</v>
      </c>
      <c r="E104" s="564">
        <v>0</v>
      </c>
      <c r="F104" s="584" t="s">
        <v>1290</v>
      </c>
      <c r="G104" s="588"/>
      <c r="H104" s="588"/>
      <c r="I104" s="567" t="str">
        <f t="shared" si="5"/>
        <v>No hay ejecución</v>
      </c>
      <c r="J104" s="568" t="str">
        <f t="shared" si="6"/>
        <v>NA</v>
      </c>
      <c r="K104" s="586"/>
      <c r="L104" s="575"/>
      <c r="M104" s="580"/>
      <c r="N104" s="580"/>
      <c r="O104" s="567" t="str">
        <f t="shared" si="7"/>
        <v>No hay ejecución</v>
      </c>
      <c r="P104" s="568" t="str">
        <f t="shared" si="8"/>
        <v>NA</v>
      </c>
      <c r="Q104" s="575"/>
      <c r="R104" s="575"/>
      <c r="S104" s="575"/>
      <c r="T104" s="576"/>
      <c r="U104" s="576"/>
      <c r="V104" s="575"/>
      <c r="W104" s="575"/>
      <c r="X104" s="575"/>
      <c r="Y104" s="576"/>
      <c r="Z104" s="576"/>
      <c r="AA104" s="575"/>
      <c r="AB104" s="575"/>
      <c r="AC104" s="575"/>
      <c r="AD104" s="575"/>
      <c r="AE104" s="575"/>
    </row>
    <row r="105" spans="1:31" ht="35.25" hidden="1" customHeight="1" thickTop="1" thickBot="1">
      <c r="A105" s="563">
        <v>12.1</v>
      </c>
      <c r="B105" s="564"/>
      <c r="C105" s="564"/>
      <c r="D105" s="564"/>
      <c r="E105" s="564"/>
      <c r="F105" s="577" t="s">
        <v>1291</v>
      </c>
      <c r="G105" s="588"/>
      <c r="H105" s="588"/>
      <c r="I105" s="567" t="str">
        <f t="shared" si="5"/>
        <v>No hay ejecución</v>
      </c>
      <c r="J105" s="568" t="str">
        <f t="shared" si="6"/>
        <v>NA</v>
      </c>
      <c r="K105" s="578"/>
      <c r="L105" s="575"/>
      <c r="M105" s="580"/>
      <c r="N105" s="580"/>
      <c r="O105" s="567" t="str">
        <f t="shared" si="7"/>
        <v>No hay ejecución</v>
      </c>
      <c r="P105" s="568" t="str">
        <f t="shared" si="8"/>
        <v>NA</v>
      </c>
      <c r="Q105" s="575"/>
      <c r="R105" s="575"/>
      <c r="S105" s="575"/>
      <c r="T105" s="576"/>
      <c r="U105" s="576"/>
      <c r="V105" s="575"/>
      <c r="W105" s="575"/>
      <c r="X105" s="575"/>
      <c r="Y105" s="576"/>
      <c r="Z105" s="576"/>
      <c r="AA105" s="575"/>
      <c r="AB105" s="575"/>
      <c r="AC105" s="575"/>
      <c r="AD105" s="575"/>
      <c r="AE105" s="575"/>
    </row>
    <row r="106" spans="1:31" ht="35.25" hidden="1" customHeight="1" thickTop="1" thickBot="1">
      <c r="A106" s="563">
        <v>12.1</v>
      </c>
      <c r="B106" s="564"/>
      <c r="C106" s="564"/>
      <c r="D106" s="564"/>
      <c r="E106" s="564"/>
      <c r="F106" s="577" t="s">
        <v>1291</v>
      </c>
      <c r="G106" s="588"/>
      <c r="H106" s="588"/>
      <c r="I106" s="567" t="str">
        <f t="shared" si="5"/>
        <v>No hay ejecución</v>
      </c>
      <c r="J106" s="568" t="str">
        <f t="shared" si="6"/>
        <v>NA</v>
      </c>
      <c r="K106" s="578"/>
      <c r="L106" s="575"/>
      <c r="M106" s="580"/>
      <c r="N106" s="580"/>
      <c r="O106" s="567" t="str">
        <f t="shared" si="7"/>
        <v>No hay ejecución</v>
      </c>
      <c r="P106" s="568" t="str">
        <f t="shared" si="8"/>
        <v>NA</v>
      </c>
      <c r="Q106" s="575"/>
      <c r="R106" s="575"/>
      <c r="S106" s="575"/>
      <c r="T106" s="576"/>
      <c r="U106" s="576"/>
      <c r="V106" s="575"/>
      <c r="W106" s="575"/>
      <c r="X106" s="575"/>
      <c r="Y106" s="576"/>
      <c r="Z106" s="576"/>
      <c r="AA106" s="575"/>
      <c r="AB106" s="575"/>
      <c r="AC106" s="575"/>
      <c r="AD106" s="575"/>
      <c r="AE106" s="575"/>
    </row>
    <row r="107" spans="1:31" ht="35.25" hidden="1" customHeight="1" thickTop="1" thickBot="1">
      <c r="A107" s="563">
        <v>12.2</v>
      </c>
      <c r="B107" s="564"/>
      <c r="C107" s="564"/>
      <c r="D107" s="564"/>
      <c r="E107" s="564"/>
      <c r="F107" s="577" t="s">
        <v>1292</v>
      </c>
      <c r="G107" s="585"/>
      <c r="H107" s="585"/>
      <c r="I107" s="567" t="str">
        <f t="shared" si="5"/>
        <v>No hay ejecución</v>
      </c>
      <c r="J107" s="568" t="str">
        <f t="shared" si="6"/>
        <v>NA</v>
      </c>
      <c r="K107" s="578"/>
      <c r="L107" s="575"/>
      <c r="M107" s="580"/>
      <c r="N107" s="580"/>
      <c r="O107" s="567" t="str">
        <f t="shared" si="7"/>
        <v>No hay ejecución</v>
      </c>
      <c r="P107" s="568" t="str">
        <f t="shared" si="8"/>
        <v>NA</v>
      </c>
      <c r="Q107" s="575"/>
      <c r="R107" s="575"/>
      <c r="S107" s="575"/>
      <c r="T107" s="576"/>
      <c r="U107" s="576"/>
      <c r="V107" s="575"/>
      <c r="W107" s="575"/>
      <c r="X107" s="575"/>
      <c r="Y107" s="576"/>
      <c r="Z107" s="576"/>
      <c r="AA107" s="575"/>
      <c r="AB107" s="575"/>
      <c r="AC107" s="575"/>
      <c r="AD107" s="575"/>
      <c r="AE107" s="575"/>
    </row>
    <row r="108" spans="1:31" ht="35.25" hidden="1" customHeight="1" thickTop="1" thickBot="1">
      <c r="A108" s="563">
        <v>12.2</v>
      </c>
      <c r="B108" s="564"/>
      <c r="C108" s="564"/>
      <c r="D108" s="564"/>
      <c r="E108" s="564"/>
      <c r="F108" s="577" t="s">
        <v>1292</v>
      </c>
      <c r="G108" s="588"/>
      <c r="H108" s="588"/>
      <c r="I108" s="567" t="str">
        <f t="shared" si="5"/>
        <v>No hay ejecución</v>
      </c>
      <c r="J108" s="568" t="str">
        <f t="shared" si="6"/>
        <v>NA</v>
      </c>
      <c r="K108" s="578"/>
      <c r="L108" s="575"/>
      <c r="M108" s="580"/>
      <c r="N108" s="580"/>
      <c r="O108" s="567" t="str">
        <f t="shared" si="7"/>
        <v>No hay ejecución</v>
      </c>
      <c r="P108" s="568" t="str">
        <f t="shared" si="8"/>
        <v>NA</v>
      </c>
      <c r="Q108" s="575"/>
      <c r="R108" s="575"/>
      <c r="S108" s="575"/>
      <c r="T108" s="576"/>
      <c r="U108" s="576"/>
      <c r="V108" s="575"/>
      <c r="W108" s="575"/>
      <c r="X108" s="575"/>
      <c r="Y108" s="576"/>
      <c r="Z108" s="576"/>
      <c r="AA108" s="575"/>
      <c r="AB108" s="575"/>
      <c r="AC108" s="575"/>
      <c r="AD108" s="575"/>
      <c r="AE108" s="575"/>
    </row>
    <row r="109" spans="1:31" ht="35.25" hidden="1" customHeight="1" thickTop="1" thickBot="1">
      <c r="A109" s="563">
        <v>13</v>
      </c>
      <c r="B109" s="564">
        <v>0</v>
      </c>
      <c r="C109" s="564">
        <v>0</v>
      </c>
      <c r="D109" s="564">
        <v>0</v>
      </c>
      <c r="E109" s="564">
        <v>0</v>
      </c>
      <c r="F109" s="584" t="s">
        <v>1293</v>
      </c>
      <c r="G109" s="588"/>
      <c r="H109" s="588"/>
      <c r="I109" s="567" t="str">
        <f t="shared" si="5"/>
        <v>No hay ejecución</v>
      </c>
      <c r="J109" s="568" t="str">
        <f t="shared" si="6"/>
        <v>NA</v>
      </c>
      <c r="K109" s="586"/>
      <c r="L109" s="575"/>
      <c r="M109" s="580"/>
      <c r="N109" s="580"/>
      <c r="O109" s="567" t="str">
        <f t="shared" si="7"/>
        <v>No hay ejecución</v>
      </c>
      <c r="P109" s="568" t="str">
        <f t="shared" si="8"/>
        <v>NA</v>
      </c>
      <c r="Q109" s="575"/>
      <c r="R109" s="575"/>
      <c r="S109" s="575"/>
      <c r="T109" s="576"/>
      <c r="U109" s="576"/>
      <c r="V109" s="575"/>
      <c r="W109" s="575"/>
      <c r="X109" s="575"/>
      <c r="Y109" s="576"/>
      <c r="Z109" s="576"/>
      <c r="AA109" s="575"/>
      <c r="AB109" s="575"/>
      <c r="AC109" s="575"/>
      <c r="AD109" s="575"/>
      <c r="AE109" s="575"/>
    </row>
    <row r="110" spans="1:31" ht="60.45" hidden="1" customHeight="1" thickTop="1" thickBot="1">
      <c r="A110" s="563">
        <v>13.1</v>
      </c>
      <c r="B110" s="564"/>
      <c r="C110" s="564"/>
      <c r="D110" s="564"/>
      <c r="E110" s="564"/>
      <c r="F110" s="589" t="s">
        <v>1294</v>
      </c>
      <c r="G110" s="588"/>
      <c r="H110" s="588"/>
      <c r="I110" s="567" t="str">
        <f t="shared" si="5"/>
        <v>No hay ejecución</v>
      </c>
      <c r="J110" s="568" t="str">
        <f t="shared" si="6"/>
        <v>NA</v>
      </c>
      <c r="K110" s="590"/>
      <c r="L110" s="575"/>
      <c r="M110" s="580"/>
      <c r="N110" s="580"/>
      <c r="O110" s="567" t="str">
        <f t="shared" si="7"/>
        <v>No hay ejecución</v>
      </c>
      <c r="P110" s="568" t="str">
        <f t="shared" si="8"/>
        <v>NA</v>
      </c>
      <c r="Q110" s="575"/>
      <c r="R110" s="575"/>
      <c r="S110" s="575"/>
      <c r="T110" s="576"/>
      <c r="U110" s="576"/>
      <c r="V110" s="575"/>
      <c r="W110" s="575"/>
      <c r="X110" s="575"/>
      <c r="Y110" s="576"/>
      <c r="Z110" s="576"/>
      <c r="AA110" s="575"/>
      <c r="AB110" s="575"/>
      <c r="AC110" s="575"/>
      <c r="AD110" s="575"/>
      <c r="AE110" s="575"/>
    </row>
    <row r="111" spans="1:31" ht="49.5" hidden="1" customHeight="1" thickTop="1" thickBot="1">
      <c r="A111" s="563">
        <v>13.1</v>
      </c>
      <c r="B111" s="564"/>
      <c r="C111" s="564"/>
      <c r="D111" s="564"/>
      <c r="E111" s="564"/>
      <c r="F111" s="589" t="s">
        <v>1295</v>
      </c>
      <c r="G111" s="585"/>
      <c r="H111" s="585"/>
      <c r="I111" s="567" t="str">
        <f t="shared" si="5"/>
        <v>No hay ejecución</v>
      </c>
      <c r="J111" s="568" t="str">
        <f t="shared" si="6"/>
        <v>NA</v>
      </c>
      <c r="K111" s="590"/>
      <c r="L111" s="575"/>
      <c r="M111" s="580"/>
      <c r="N111" s="580"/>
      <c r="O111" s="567" t="str">
        <f t="shared" si="7"/>
        <v>No hay ejecución</v>
      </c>
      <c r="P111" s="568" t="str">
        <f t="shared" si="8"/>
        <v>NA</v>
      </c>
      <c r="Q111" s="575"/>
      <c r="R111" s="575"/>
      <c r="S111" s="575"/>
      <c r="T111" s="576"/>
      <c r="U111" s="576"/>
      <c r="V111" s="575"/>
      <c r="W111" s="575"/>
      <c r="X111" s="575"/>
      <c r="Y111" s="576"/>
      <c r="Z111" s="576"/>
      <c r="AA111" s="575"/>
      <c r="AB111" s="575"/>
      <c r="AC111" s="575"/>
      <c r="AD111" s="575"/>
      <c r="AE111" s="575"/>
    </row>
    <row r="112" spans="1:31" ht="46.2" hidden="1" thickTop="1" thickBot="1">
      <c r="A112" s="563">
        <v>13.1</v>
      </c>
      <c r="B112" s="564"/>
      <c r="C112" s="564"/>
      <c r="D112" s="564"/>
      <c r="E112" s="564"/>
      <c r="F112" s="589" t="s">
        <v>1296</v>
      </c>
      <c r="G112" s="578"/>
      <c r="H112" s="578"/>
      <c r="I112" s="567" t="str">
        <f t="shared" si="5"/>
        <v>No hay ejecución</v>
      </c>
      <c r="J112" s="568" t="str">
        <f t="shared" si="6"/>
        <v>NA</v>
      </c>
      <c r="K112" s="591"/>
      <c r="L112" s="575"/>
      <c r="M112" s="580"/>
      <c r="N112" s="580"/>
      <c r="O112" s="567" t="str">
        <f t="shared" si="7"/>
        <v>No hay ejecución</v>
      </c>
      <c r="P112" s="568" t="str">
        <f t="shared" si="8"/>
        <v>NA</v>
      </c>
      <c r="Q112" s="575"/>
      <c r="R112" s="575"/>
      <c r="S112" s="575"/>
      <c r="T112" s="576"/>
      <c r="U112" s="576"/>
      <c r="V112" s="575"/>
      <c r="W112" s="575"/>
      <c r="X112" s="575"/>
      <c r="Y112" s="576"/>
      <c r="Z112" s="576"/>
      <c r="AA112" s="575"/>
      <c r="AB112" s="575"/>
      <c r="AC112" s="575"/>
      <c r="AD112" s="575"/>
      <c r="AE112" s="575"/>
    </row>
    <row r="113" spans="1:31" ht="32.700000000000003" hidden="1" customHeight="1" thickTop="1" thickBot="1">
      <c r="A113" s="563">
        <v>13.2</v>
      </c>
      <c r="B113" s="564"/>
      <c r="C113" s="564"/>
      <c r="D113" s="564"/>
      <c r="E113" s="564"/>
      <c r="F113" s="577" t="s">
        <v>1297</v>
      </c>
      <c r="G113" s="578"/>
      <c r="H113" s="578"/>
      <c r="I113" s="567" t="str">
        <f t="shared" si="5"/>
        <v>No hay ejecución</v>
      </c>
      <c r="J113" s="568" t="str">
        <f t="shared" si="6"/>
        <v>NA</v>
      </c>
      <c r="K113" s="592"/>
      <c r="L113" s="575"/>
      <c r="M113" s="580"/>
      <c r="N113" s="580"/>
      <c r="O113" s="567" t="str">
        <f t="shared" si="7"/>
        <v>No hay ejecución</v>
      </c>
      <c r="P113" s="568" t="str">
        <f t="shared" si="8"/>
        <v>NA</v>
      </c>
      <c r="Q113" s="575"/>
      <c r="R113" s="575"/>
      <c r="S113" s="575"/>
      <c r="T113" s="576"/>
      <c r="U113" s="576"/>
      <c r="V113" s="575"/>
      <c r="W113" s="575"/>
      <c r="X113" s="575"/>
      <c r="Y113" s="576"/>
      <c r="Z113" s="576"/>
      <c r="AA113" s="575"/>
      <c r="AB113" s="575"/>
      <c r="AC113" s="575"/>
      <c r="AD113" s="575"/>
      <c r="AE113" s="575"/>
    </row>
    <row r="114" spans="1:31" ht="35.25" hidden="1" customHeight="1" thickTop="1" thickBot="1">
      <c r="A114" s="563">
        <v>13.2</v>
      </c>
      <c r="B114" s="564"/>
      <c r="C114" s="564"/>
      <c r="D114" s="564"/>
      <c r="E114" s="564"/>
      <c r="F114" s="577" t="s">
        <v>1297</v>
      </c>
      <c r="G114" s="578"/>
      <c r="H114" s="578"/>
      <c r="I114" s="567" t="str">
        <f t="shared" si="5"/>
        <v>No hay ejecución</v>
      </c>
      <c r="J114" s="568" t="str">
        <f t="shared" si="6"/>
        <v>NA</v>
      </c>
      <c r="K114" s="592"/>
      <c r="L114" s="575"/>
      <c r="M114" s="580"/>
      <c r="N114" s="580"/>
      <c r="O114" s="567" t="str">
        <f t="shared" si="7"/>
        <v>No hay ejecución</v>
      </c>
      <c r="P114" s="568" t="str">
        <f t="shared" si="8"/>
        <v>NA</v>
      </c>
      <c r="Q114" s="575"/>
      <c r="R114" s="575"/>
      <c r="S114" s="575"/>
      <c r="T114" s="576"/>
      <c r="U114" s="576"/>
      <c r="V114" s="575"/>
      <c r="W114" s="575"/>
      <c r="X114" s="575"/>
      <c r="Y114" s="576"/>
      <c r="Z114" s="576"/>
      <c r="AA114" s="575"/>
      <c r="AB114" s="575"/>
      <c r="AC114" s="575"/>
      <c r="AD114" s="575"/>
      <c r="AE114" s="575"/>
    </row>
    <row r="115" spans="1:31" ht="35.25" hidden="1" customHeight="1" thickTop="1" thickBot="1">
      <c r="A115" s="563">
        <v>13.2</v>
      </c>
      <c r="B115" s="564"/>
      <c r="C115" s="564"/>
      <c r="D115" s="564"/>
      <c r="E115" s="564"/>
      <c r="F115" s="577" t="s">
        <v>1297</v>
      </c>
      <c r="G115" s="578"/>
      <c r="H115" s="578"/>
      <c r="I115" s="567" t="str">
        <f t="shared" si="5"/>
        <v>No hay ejecución</v>
      </c>
      <c r="J115" s="568" t="str">
        <f t="shared" si="6"/>
        <v>NA</v>
      </c>
      <c r="K115" s="578"/>
      <c r="L115" s="575"/>
      <c r="M115" s="580"/>
      <c r="N115" s="580"/>
      <c r="O115" s="567" t="str">
        <f t="shared" si="7"/>
        <v>No hay ejecución</v>
      </c>
      <c r="P115" s="568" t="str">
        <f t="shared" si="8"/>
        <v>NA</v>
      </c>
      <c r="Q115" s="575"/>
      <c r="R115" s="575"/>
      <c r="S115" s="575"/>
      <c r="T115" s="576"/>
      <c r="U115" s="576"/>
      <c r="V115" s="575"/>
      <c r="W115" s="575"/>
      <c r="X115" s="575"/>
      <c r="Y115" s="576"/>
      <c r="Z115" s="576"/>
      <c r="AA115" s="575"/>
      <c r="AB115" s="575"/>
      <c r="AC115" s="575"/>
      <c r="AD115" s="575"/>
      <c r="AE115" s="575"/>
    </row>
    <row r="116" spans="1:31" ht="35.25" hidden="1" customHeight="1" thickTop="1" thickBot="1">
      <c r="A116" s="563">
        <v>13.3</v>
      </c>
      <c r="B116" s="564"/>
      <c r="C116" s="564"/>
      <c r="D116" s="564"/>
      <c r="E116" s="564"/>
      <c r="F116" s="577" t="s">
        <v>1298</v>
      </c>
      <c r="G116" s="578"/>
      <c r="H116" s="578"/>
      <c r="I116" s="567" t="str">
        <f t="shared" si="5"/>
        <v>No hay ejecución</v>
      </c>
      <c r="J116" s="568" t="str">
        <f t="shared" si="6"/>
        <v>NA</v>
      </c>
      <c r="K116" s="578"/>
      <c r="L116" s="575"/>
      <c r="M116" s="580"/>
      <c r="N116" s="580"/>
      <c r="O116" s="567" t="str">
        <f t="shared" si="7"/>
        <v>No hay ejecución</v>
      </c>
      <c r="P116" s="568" t="str">
        <f t="shared" si="8"/>
        <v>NA</v>
      </c>
      <c r="Q116" s="575"/>
      <c r="R116" s="575"/>
      <c r="S116" s="575"/>
      <c r="T116" s="576"/>
      <c r="U116" s="576"/>
      <c r="V116" s="575"/>
      <c r="W116" s="575"/>
      <c r="X116" s="575"/>
      <c r="Y116" s="576"/>
      <c r="Z116" s="576"/>
      <c r="AA116" s="575"/>
      <c r="AB116" s="575"/>
      <c r="AC116" s="575"/>
      <c r="AD116" s="575"/>
      <c r="AE116" s="575"/>
    </row>
    <row r="117" spans="1:31" ht="35.25" hidden="1" customHeight="1" thickTop="1" thickBot="1">
      <c r="A117" s="563">
        <v>13.4</v>
      </c>
      <c r="B117" s="564"/>
      <c r="C117" s="564"/>
      <c r="D117" s="564"/>
      <c r="E117" s="564"/>
      <c r="F117" s="577" t="s">
        <v>1299</v>
      </c>
      <c r="G117" s="578"/>
      <c r="H117" s="578"/>
      <c r="I117" s="567" t="str">
        <f t="shared" si="5"/>
        <v>No hay ejecución</v>
      </c>
      <c r="J117" s="568" t="str">
        <f t="shared" si="6"/>
        <v>NA</v>
      </c>
      <c r="K117" s="578"/>
      <c r="L117" s="575"/>
      <c r="M117" s="580"/>
      <c r="N117" s="580"/>
      <c r="O117" s="567" t="str">
        <f t="shared" si="7"/>
        <v>No hay ejecución</v>
      </c>
      <c r="P117" s="568" t="str">
        <f t="shared" si="8"/>
        <v>NA</v>
      </c>
      <c r="Q117" s="575"/>
      <c r="R117" s="575"/>
      <c r="S117" s="575"/>
      <c r="T117" s="576"/>
      <c r="U117" s="576"/>
      <c r="V117" s="575"/>
      <c r="W117" s="575"/>
      <c r="X117" s="575"/>
      <c r="Y117" s="576"/>
      <c r="Z117" s="576"/>
      <c r="AA117" s="575"/>
      <c r="AB117" s="575"/>
      <c r="AC117" s="575"/>
      <c r="AD117" s="575"/>
      <c r="AE117" s="575"/>
    </row>
    <row r="118" spans="1:31" ht="35.25" hidden="1" customHeight="1" thickTop="1" thickBot="1">
      <c r="A118" s="563">
        <v>13.5</v>
      </c>
      <c r="B118" s="564"/>
      <c r="C118" s="564"/>
      <c r="D118" s="564"/>
      <c r="E118" s="564"/>
      <c r="F118" s="577" t="s">
        <v>1300</v>
      </c>
      <c r="G118" s="578"/>
      <c r="H118" s="578"/>
      <c r="I118" s="567" t="str">
        <f t="shared" si="5"/>
        <v>No hay ejecución</v>
      </c>
      <c r="J118" s="568" t="str">
        <f t="shared" si="6"/>
        <v>NA</v>
      </c>
      <c r="K118" s="578"/>
      <c r="L118" s="575"/>
      <c r="M118" s="580"/>
      <c r="N118" s="580"/>
      <c r="O118" s="567" t="str">
        <f t="shared" si="7"/>
        <v>No hay ejecución</v>
      </c>
      <c r="P118" s="568" t="str">
        <f t="shared" si="8"/>
        <v>NA</v>
      </c>
      <c r="Q118" s="575"/>
      <c r="R118" s="575"/>
      <c r="S118" s="575"/>
      <c r="T118" s="576"/>
      <c r="U118" s="576"/>
      <c r="V118" s="575"/>
      <c r="W118" s="575"/>
      <c r="X118" s="575"/>
      <c r="Y118" s="576"/>
      <c r="Z118" s="576"/>
      <c r="AA118" s="575"/>
      <c r="AB118" s="575"/>
      <c r="AC118" s="575"/>
      <c r="AD118" s="575"/>
      <c r="AE118" s="575"/>
    </row>
    <row r="119" spans="1:31" ht="35.25" hidden="1" customHeight="1" thickTop="1" thickBot="1">
      <c r="A119" s="563">
        <v>13.6</v>
      </c>
      <c r="B119" s="564"/>
      <c r="C119" s="564"/>
      <c r="D119" s="564"/>
      <c r="E119" s="564"/>
      <c r="F119" s="577" t="s">
        <v>1301</v>
      </c>
      <c r="G119" s="578"/>
      <c r="H119" s="578"/>
      <c r="I119" s="567" t="str">
        <f t="shared" si="5"/>
        <v>No hay ejecución</v>
      </c>
      <c r="J119" s="568" t="str">
        <f t="shared" si="6"/>
        <v>NA</v>
      </c>
      <c r="K119" s="578"/>
      <c r="L119" s="575"/>
      <c r="M119" s="580"/>
      <c r="N119" s="580"/>
      <c r="O119" s="567" t="str">
        <f t="shared" si="7"/>
        <v>No hay ejecución</v>
      </c>
      <c r="P119" s="568" t="str">
        <f t="shared" si="8"/>
        <v>NA</v>
      </c>
      <c r="Q119" s="575"/>
      <c r="R119" s="575"/>
      <c r="S119" s="575"/>
      <c r="T119" s="576"/>
      <c r="U119" s="576"/>
      <c r="V119" s="575"/>
      <c r="W119" s="575"/>
      <c r="X119" s="575"/>
      <c r="Y119" s="576"/>
      <c r="Z119" s="576"/>
      <c r="AA119" s="575"/>
      <c r="AB119" s="575"/>
      <c r="AC119" s="575"/>
      <c r="AD119" s="575"/>
      <c r="AE119" s="575"/>
    </row>
    <row r="120" spans="1:31" ht="35.25" hidden="1" customHeight="1" thickTop="1" thickBot="1">
      <c r="A120" s="563">
        <v>13.7</v>
      </c>
      <c r="B120" s="564"/>
      <c r="C120" s="564"/>
      <c r="D120" s="564"/>
      <c r="E120" s="564"/>
      <c r="F120" s="577" t="s">
        <v>1302</v>
      </c>
      <c r="G120" s="578"/>
      <c r="H120" s="578"/>
      <c r="I120" s="567" t="str">
        <f t="shared" si="5"/>
        <v>No hay ejecución</v>
      </c>
      <c r="J120" s="568" t="str">
        <f t="shared" si="6"/>
        <v>NA</v>
      </c>
      <c r="K120" s="578"/>
      <c r="L120" s="575"/>
      <c r="M120" s="580"/>
      <c r="N120" s="580"/>
      <c r="O120" s="567" t="str">
        <f t="shared" si="7"/>
        <v>No hay ejecución</v>
      </c>
      <c r="P120" s="568" t="str">
        <f t="shared" si="8"/>
        <v>NA</v>
      </c>
      <c r="Q120" s="575"/>
      <c r="R120" s="575"/>
      <c r="S120" s="575"/>
      <c r="T120" s="576"/>
      <c r="U120" s="576"/>
      <c r="V120" s="575"/>
      <c r="W120" s="575"/>
      <c r="X120" s="575"/>
      <c r="Y120" s="576"/>
      <c r="Z120" s="576"/>
      <c r="AA120" s="575"/>
      <c r="AB120" s="575"/>
      <c r="AC120" s="575"/>
      <c r="AD120" s="575"/>
      <c r="AE120" s="575"/>
    </row>
    <row r="121" spans="1:31" ht="35.25" hidden="1" customHeight="1" thickTop="1" thickBot="1">
      <c r="A121" s="563">
        <v>13.8</v>
      </c>
      <c r="B121" s="564"/>
      <c r="C121" s="564"/>
      <c r="D121" s="564"/>
      <c r="E121" s="564"/>
      <c r="F121" s="577" t="s">
        <v>1303</v>
      </c>
      <c r="G121" s="578"/>
      <c r="H121" s="578"/>
      <c r="I121" s="567" t="str">
        <f t="shared" si="5"/>
        <v>No hay ejecución</v>
      </c>
      <c r="J121" s="568" t="str">
        <f t="shared" si="6"/>
        <v>NA</v>
      </c>
      <c r="K121" s="592"/>
      <c r="L121" s="575"/>
      <c r="M121" s="580"/>
      <c r="N121" s="580"/>
      <c r="O121" s="567" t="str">
        <f t="shared" si="7"/>
        <v>No hay ejecución</v>
      </c>
      <c r="P121" s="568" t="str">
        <f t="shared" si="8"/>
        <v>NA</v>
      </c>
      <c r="Q121" s="575"/>
      <c r="R121" s="575"/>
      <c r="S121" s="575"/>
      <c r="T121" s="576"/>
      <c r="U121" s="576"/>
      <c r="V121" s="575"/>
      <c r="W121" s="575"/>
      <c r="X121" s="575"/>
      <c r="Y121" s="576"/>
      <c r="Z121" s="576"/>
      <c r="AA121" s="575"/>
      <c r="AB121" s="575"/>
      <c r="AC121" s="575"/>
      <c r="AD121" s="575"/>
      <c r="AE121" s="575"/>
    </row>
    <row r="122" spans="1:31" ht="35.25" hidden="1" customHeight="1" thickTop="1" thickBot="1">
      <c r="A122" s="563">
        <v>13.8</v>
      </c>
      <c r="B122" s="564"/>
      <c r="C122" s="564"/>
      <c r="D122" s="564"/>
      <c r="E122" s="564"/>
      <c r="F122" s="577" t="s">
        <v>1303</v>
      </c>
      <c r="G122" s="578"/>
      <c r="H122" s="578"/>
      <c r="I122" s="567" t="str">
        <f t="shared" si="5"/>
        <v>No hay ejecución</v>
      </c>
      <c r="J122" s="568" t="str">
        <f t="shared" si="6"/>
        <v>NA</v>
      </c>
      <c r="K122" s="578"/>
      <c r="L122" s="575"/>
      <c r="M122" s="580"/>
      <c r="N122" s="580"/>
      <c r="O122" s="567" t="str">
        <f t="shared" si="7"/>
        <v>No hay ejecución</v>
      </c>
      <c r="P122" s="568" t="str">
        <f t="shared" si="8"/>
        <v>NA</v>
      </c>
      <c r="Q122" s="575"/>
      <c r="R122" s="575"/>
      <c r="S122" s="575"/>
      <c r="T122" s="576"/>
      <c r="U122" s="576"/>
      <c r="V122" s="575"/>
      <c r="W122" s="575"/>
      <c r="X122" s="575"/>
      <c r="Y122" s="576"/>
      <c r="Z122" s="576"/>
      <c r="AA122" s="575"/>
      <c r="AB122" s="575"/>
      <c r="AC122" s="575"/>
      <c r="AD122" s="575"/>
      <c r="AE122" s="575"/>
    </row>
    <row r="123" spans="1:31" ht="35.25" hidden="1" customHeight="1" thickTop="1" thickBot="1">
      <c r="A123" s="563">
        <v>13.9</v>
      </c>
      <c r="B123" s="564"/>
      <c r="C123" s="564"/>
      <c r="D123" s="564"/>
      <c r="E123" s="564"/>
      <c r="F123" s="577" t="s">
        <v>1304</v>
      </c>
      <c r="G123" s="578"/>
      <c r="H123" s="578"/>
      <c r="I123" s="567" t="str">
        <f t="shared" si="5"/>
        <v>No hay ejecución</v>
      </c>
      <c r="J123" s="568" t="str">
        <f t="shared" si="6"/>
        <v>NA</v>
      </c>
      <c r="K123" s="578"/>
      <c r="L123" s="575"/>
      <c r="M123" s="580"/>
      <c r="N123" s="580"/>
      <c r="O123" s="567" t="str">
        <f t="shared" si="7"/>
        <v>No hay ejecución</v>
      </c>
      <c r="P123" s="568" t="str">
        <f t="shared" si="8"/>
        <v>NA</v>
      </c>
      <c r="Q123" s="575"/>
      <c r="R123" s="575"/>
      <c r="S123" s="575"/>
      <c r="T123" s="576"/>
      <c r="U123" s="576"/>
      <c r="V123" s="575"/>
      <c r="W123" s="575"/>
      <c r="X123" s="575"/>
      <c r="Y123" s="576"/>
      <c r="Z123" s="576"/>
      <c r="AA123" s="575"/>
      <c r="AB123" s="575"/>
      <c r="AC123" s="575"/>
      <c r="AD123" s="575"/>
      <c r="AE123" s="575"/>
    </row>
    <row r="124" spans="1:31" ht="35.25" hidden="1" customHeight="1" thickTop="1" thickBot="1">
      <c r="A124" s="563">
        <v>13.9</v>
      </c>
      <c r="B124" s="564"/>
      <c r="C124" s="564"/>
      <c r="D124" s="564"/>
      <c r="E124" s="564"/>
      <c r="F124" s="577" t="s">
        <v>1304</v>
      </c>
      <c r="G124" s="588"/>
      <c r="H124" s="588"/>
      <c r="I124" s="567" t="str">
        <f t="shared" si="5"/>
        <v>No hay ejecución</v>
      </c>
      <c r="J124" s="568" t="str">
        <f t="shared" si="6"/>
        <v>NA</v>
      </c>
      <c r="K124" s="578"/>
      <c r="L124" s="575"/>
      <c r="M124" s="580"/>
      <c r="N124" s="580"/>
      <c r="O124" s="567" t="str">
        <f t="shared" si="7"/>
        <v>No hay ejecución</v>
      </c>
      <c r="P124" s="568" t="str">
        <f t="shared" si="8"/>
        <v>NA</v>
      </c>
      <c r="Q124" s="575"/>
      <c r="R124" s="575"/>
      <c r="S124" s="575"/>
      <c r="T124" s="576"/>
      <c r="U124" s="576"/>
      <c r="V124" s="575"/>
      <c r="W124" s="575"/>
      <c r="X124" s="575"/>
      <c r="Y124" s="576"/>
      <c r="Z124" s="576"/>
      <c r="AA124" s="575"/>
      <c r="AB124" s="575"/>
      <c r="AC124" s="575"/>
      <c r="AD124" s="575"/>
      <c r="AE124" s="575"/>
    </row>
    <row r="125" spans="1:31" ht="35.25" hidden="1" customHeight="1" thickTop="1" thickBot="1">
      <c r="A125" s="563">
        <v>13.9</v>
      </c>
      <c r="B125" s="564"/>
      <c r="C125" s="564"/>
      <c r="D125" s="564"/>
      <c r="E125" s="564"/>
      <c r="F125" s="577" t="s">
        <v>1304</v>
      </c>
      <c r="G125" s="588"/>
      <c r="H125" s="588"/>
      <c r="I125" s="567" t="str">
        <f t="shared" si="5"/>
        <v>No hay ejecución</v>
      </c>
      <c r="J125" s="568" t="str">
        <f t="shared" si="6"/>
        <v>NA</v>
      </c>
      <c r="K125" s="578"/>
      <c r="L125" s="575"/>
      <c r="M125" s="580"/>
      <c r="N125" s="580"/>
      <c r="O125" s="567" t="str">
        <f t="shared" si="7"/>
        <v>No hay ejecución</v>
      </c>
      <c r="P125" s="568" t="str">
        <f t="shared" si="8"/>
        <v>NA</v>
      </c>
      <c r="Q125" s="575"/>
      <c r="R125" s="575"/>
      <c r="S125" s="575"/>
      <c r="T125" s="576"/>
      <c r="U125" s="576"/>
      <c r="V125" s="575"/>
      <c r="W125" s="575"/>
      <c r="X125" s="575"/>
      <c r="Y125" s="576"/>
      <c r="Z125" s="576"/>
      <c r="AA125" s="575"/>
      <c r="AB125" s="575"/>
      <c r="AC125" s="575"/>
      <c r="AD125" s="575"/>
      <c r="AE125" s="575"/>
    </row>
    <row r="126" spans="1:31" ht="35.25" hidden="1" customHeight="1" thickTop="1" thickBot="1">
      <c r="A126" s="593">
        <v>13.1</v>
      </c>
      <c r="B126" s="564"/>
      <c r="C126" s="564"/>
      <c r="D126" s="564"/>
      <c r="E126" s="564"/>
      <c r="F126" s="577" t="s">
        <v>1305</v>
      </c>
      <c r="G126" s="588"/>
      <c r="H126" s="588"/>
      <c r="I126" s="567" t="str">
        <f t="shared" si="5"/>
        <v>No hay ejecución</v>
      </c>
      <c r="J126" s="568" t="str">
        <f t="shared" si="6"/>
        <v>NA</v>
      </c>
      <c r="K126" s="592"/>
      <c r="L126" s="575"/>
      <c r="M126" s="580"/>
      <c r="N126" s="580"/>
      <c r="O126" s="567" t="str">
        <f t="shared" si="7"/>
        <v>No hay ejecución</v>
      </c>
      <c r="P126" s="568" t="str">
        <f t="shared" si="8"/>
        <v>NA</v>
      </c>
      <c r="Q126" s="575"/>
      <c r="R126" s="575"/>
      <c r="S126" s="575"/>
      <c r="T126" s="576"/>
      <c r="U126" s="576"/>
      <c r="V126" s="575"/>
      <c r="W126" s="575"/>
      <c r="X126" s="575"/>
      <c r="Y126" s="576"/>
      <c r="Z126" s="576"/>
      <c r="AA126" s="575"/>
      <c r="AB126" s="575"/>
      <c r="AC126" s="575"/>
      <c r="AD126" s="575"/>
      <c r="AE126" s="575"/>
    </row>
    <row r="127" spans="1:31" ht="35.25" hidden="1" customHeight="1" thickTop="1" thickBot="1">
      <c r="A127" s="593">
        <v>13.1</v>
      </c>
      <c r="B127" s="564"/>
      <c r="C127" s="564"/>
      <c r="D127" s="564"/>
      <c r="E127" s="564"/>
      <c r="F127" s="577" t="s">
        <v>1305</v>
      </c>
      <c r="G127" s="585"/>
      <c r="H127" s="585"/>
      <c r="I127" s="567" t="str">
        <f t="shared" si="5"/>
        <v>No hay ejecución</v>
      </c>
      <c r="J127" s="568" t="str">
        <f t="shared" si="6"/>
        <v>NA</v>
      </c>
      <c r="K127" s="578"/>
      <c r="L127" s="575"/>
      <c r="M127" s="580"/>
      <c r="N127" s="580"/>
      <c r="O127" s="567" t="str">
        <f t="shared" si="7"/>
        <v>No hay ejecución</v>
      </c>
      <c r="P127" s="568" t="str">
        <f t="shared" si="8"/>
        <v>NA</v>
      </c>
      <c r="Q127" s="575"/>
      <c r="R127" s="575"/>
      <c r="S127" s="575"/>
      <c r="T127" s="576"/>
      <c r="U127" s="576"/>
      <c r="V127" s="575"/>
      <c r="W127" s="575"/>
      <c r="X127" s="575"/>
      <c r="Y127" s="576"/>
      <c r="Z127" s="576"/>
      <c r="AA127" s="575"/>
      <c r="AB127" s="575"/>
      <c r="AC127" s="575"/>
      <c r="AD127" s="575"/>
      <c r="AE127" s="575"/>
    </row>
    <row r="128" spans="1:31" ht="35.25" hidden="1" customHeight="1" thickTop="1" thickBot="1">
      <c r="A128" s="563">
        <v>14</v>
      </c>
      <c r="B128" s="564">
        <v>0</v>
      </c>
      <c r="C128" s="564">
        <v>0</v>
      </c>
      <c r="D128" s="564">
        <v>0</v>
      </c>
      <c r="E128" s="564">
        <v>0</v>
      </c>
      <c r="F128" s="584" t="s">
        <v>1306</v>
      </c>
      <c r="G128" s="578"/>
      <c r="H128" s="578"/>
      <c r="I128" s="567" t="str">
        <f t="shared" si="5"/>
        <v>No hay ejecución</v>
      </c>
      <c r="J128" s="568" t="str">
        <f t="shared" si="6"/>
        <v>NA</v>
      </c>
      <c r="K128" s="586"/>
      <c r="L128" s="575"/>
      <c r="M128" s="580"/>
      <c r="N128" s="580"/>
      <c r="O128" s="567" t="str">
        <f t="shared" si="7"/>
        <v>No hay ejecución</v>
      </c>
      <c r="P128" s="568" t="str">
        <f t="shared" si="8"/>
        <v>NA</v>
      </c>
      <c r="Q128" s="575"/>
      <c r="R128" s="575"/>
      <c r="S128" s="575"/>
      <c r="T128" s="576"/>
      <c r="U128" s="576"/>
      <c r="V128" s="575"/>
      <c r="W128" s="575"/>
      <c r="X128" s="575"/>
      <c r="Y128" s="576"/>
      <c r="Z128" s="576"/>
      <c r="AA128" s="575"/>
      <c r="AB128" s="575"/>
      <c r="AC128" s="575"/>
      <c r="AD128" s="575"/>
      <c r="AE128" s="575"/>
    </row>
    <row r="129" spans="1:31" ht="35.25" hidden="1" customHeight="1" thickTop="1" thickBot="1">
      <c r="A129" s="563">
        <v>14.1</v>
      </c>
      <c r="B129" s="564"/>
      <c r="C129" s="564"/>
      <c r="D129" s="564"/>
      <c r="E129" s="564"/>
      <c r="F129" s="587" t="s">
        <v>1307</v>
      </c>
      <c r="G129" s="578"/>
      <c r="H129" s="578"/>
      <c r="I129" s="567" t="str">
        <f t="shared" si="5"/>
        <v>No hay ejecución</v>
      </c>
      <c r="J129" s="568" t="str">
        <f t="shared" si="6"/>
        <v>NA</v>
      </c>
      <c r="K129" s="588"/>
      <c r="L129" s="575"/>
      <c r="M129" s="580"/>
      <c r="N129" s="580"/>
      <c r="O129" s="567" t="str">
        <f t="shared" si="7"/>
        <v>No hay ejecución</v>
      </c>
      <c r="P129" s="568" t="str">
        <f t="shared" si="8"/>
        <v>NA</v>
      </c>
      <c r="Q129" s="575"/>
      <c r="R129" s="575"/>
      <c r="S129" s="575"/>
      <c r="T129" s="576"/>
      <c r="U129" s="576"/>
      <c r="V129" s="575"/>
      <c r="W129" s="575"/>
      <c r="X129" s="575"/>
      <c r="Y129" s="576"/>
      <c r="Z129" s="576"/>
      <c r="AA129" s="575"/>
      <c r="AB129" s="575"/>
      <c r="AC129" s="575"/>
      <c r="AD129" s="575"/>
      <c r="AE129" s="575"/>
    </row>
    <row r="130" spans="1:31" ht="35.25" hidden="1" customHeight="1" thickTop="1" thickBot="1">
      <c r="A130" s="563">
        <v>14.1</v>
      </c>
      <c r="B130" s="564"/>
      <c r="C130" s="564"/>
      <c r="D130" s="564"/>
      <c r="E130" s="564"/>
      <c r="F130" s="587" t="s">
        <v>1307</v>
      </c>
      <c r="G130" s="566"/>
      <c r="H130" s="566"/>
      <c r="I130" s="567" t="str">
        <f t="shared" si="5"/>
        <v>No hay ejecución</v>
      </c>
      <c r="J130" s="568" t="str">
        <f t="shared" si="6"/>
        <v>NA</v>
      </c>
      <c r="K130" s="588"/>
      <c r="L130" s="575"/>
      <c r="M130" s="580"/>
      <c r="N130" s="580"/>
      <c r="O130" s="567" t="str">
        <f t="shared" si="7"/>
        <v>No hay ejecución</v>
      </c>
      <c r="P130" s="568" t="str">
        <f t="shared" si="8"/>
        <v>NA</v>
      </c>
      <c r="Q130" s="575"/>
      <c r="R130" s="575"/>
      <c r="S130" s="575"/>
      <c r="T130" s="576"/>
      <c r="U130" s="576"/>
      <c r="V130" s="575"/>
      <c r="W130" s="575"/>
      <c r="X130" s="575"/>
      <c r="Y130" s="576"/>
      <c r="Z130" s="576"/>
      <c r="AA130" s="575"/>
      <c r="AB130" s="575"/>
      <c r="AC130" s="575"/>
      <c r="AD130" s="575"/>
      <c r="AE130" s="575"/>
    </row>
    <row r="131" spans="1:31" ht="35.25" customHeight="1" thickTop="1" thickBot="1">
      <c r="A131" s="563">
        <v>14.2</v>
      </c>
      <c r="B131" s="564"/>
      <c r="C131" s="564"/>
      <c r="D131" s="564"/>
      <c r="E131" s="564"/>
      <c r="F131" s="577" t="s">
        <v>1308</v>
      </c>
      <c r="G131" s="578">
        <v>2</v>
      </c>
      <c r="H131" s="578">
        <v>2</v>
      </c>
      <c r="I131" s="567">
        <f t="shared" si="5"/>
        <v>1</v>
      </c>
      <c r="J131" s="568" t="str">
        <f t="shared" si="6"/>
        <v>De acuerdo con lo programado</v>
      </c>
      <c r="K131" s="578"/>
      <c r="L131" s="575"/>
      <c r="M131" s="580">
        <v>3</v>
      </c>
      <c r="N131" s="580">
        <v>3</v>
      </c>
      <c r="O131" s="567">
        <f t="shared" si="7"/>
        <v>1</v>
      </c>
      <c r="P131" s="568" t="str">
        <f t="shared" si="8"/>
        <v>De acuerdo con lo programado</v>
      </c>
      <c r="Q131" s="575"/>
      <c r="R131" s="575"/>
      <c r="S131" s="575"/>
      <c r="T131" s="576"/>
      <c r="U131" s="576"/>
      <c r="V131" s="575"/>
      <c r="W131" s="575"/>
      <c r="X131" s="575"/>
      <c r="Y131" s="576"/>
      <c r="Z131" s="576"/>
      <c r="AA131" s="575"/>
      <c r="AB131" s="575"/>
      <c r="AC131" s="575"/>
      <c r="AD131" s="575"/>
      <c r="AE131" s="575"/>
    </row>
    <row r="132" spans="1:31" ht="35.25" hidden="1" customHeight="1" thickTop="1" thickBot="1">
      <c r="A132" s="563">
        <v>15</v>
      </c>
      <c r="B132" s="564"/>
      <c r="C132" s="564"/>
      <c r="D132" s="564"/>
      <c r="E132" s="564"/>
      <c r="F132" s="584" t="s">
        <v>1309</v>
      </c>
      <c r="G132" s="566"/>
      <c r="H132" s="566"/>
      <c r="I132" s="567" t="str">
        <f t="shared" si="5"/>
        <v>No hay ejecución</v>
      </c>
      <c r="J132" s="568" t="str">
        <f t="shared" si="6"/>
        <v>NA</v>
      </c>
      <c r="K132" s="586"/>
      <c r="L132" s="575"/>
      <c r="M132" s="580"/>
      <c r="N132" s="580"/>
      <c r="O132" s="567" t="str">
        <f t="shared" si="7"/>
        <v>No hay ejecución</v>
      </c>
      <c r="P132" s="568" t="str">
        <f t="shared" si="8"/>
        <v>NA</v>
      </c>
      <c r="Q132" s="575"/>
      <c r="R132" s="575"/>
      <c r="S132" s="575"/>
      <c r="T132" s="576"/>
      <c r="U132" s="576"/>
      <c r="V132" s="575"/>
      <c r="W132" s="575"/>
      <c r="X132" s="575"/>
      <c r="Y132" s="576"/>
      <c r="Z132" s="576"/>
      <c r="AA132" s="575"/>
      <c r="AB132" s="575"/>
      <c r="AC132" s="575"/>
      <c r="AD132" s="575"/>
      <c r="AE132" s="575"/>
    </row>
    <row r="133" spans="1:31" ht="35.25" customHeight="1" thickTop="1" thickBot="1">
      <c r="A133" s="563">
        <v>15.1</v>
      </c>
      <c r="B133" s="564"/>
      <c r="C133" s="564"/>
      <c r="D133" s="564"/>
      <c r="E133" s="564"/>
      <c r="F133" s="587" t="s">
        <v>1310</v>
      </c>
      <c r="G133" s="578">
        <v>2</v>
      </c>
      <c r="H133" s="578">
        <v>2</v>
      </c>
      <c r="I133" s="567">
        <f t="shared" si="5"/>
        <v>1</v>
      </c>
      <c r="J133" s="568" t="str">
        <f t="shared" si="6"/>
        <v>De acuerdo con lo programado</v>
      </c>
      <c r="K133" s="588"/>
      <c r="L133" s="575"/>
      <c r="M133" s="580">
        <v>3</v>
      </c>
      <c r="N133" s="580">
        <v>3</v>
      </c>
      <c r="O133" s="567">
        <f t="shared" si="7"/>
        <v>1</v>
      </c>
      <c r="P133" s="568" t="str">
        <f t="shared" si="8"/>
        <v>De acuerdo con lo programado</v>
      </c>
      <c r="Q133" s="575"/>
      <c r="R133" s="575"/>
      <c r="S133" s="575"/>
      <c r="T133" s="576"/>
      <c r="U133" s="576"/>
      <c r="V133" s="575"/>
      <c r="W133" s="575"/>
      <c r="X133" s="575"/>
      <c r="Y133" s="576"/>
      <c r="Z133" s="576"/>
      <c r="AA133" s="575"/>
      <c r="AB133" s="575"/>
      <c r="AC133" s="575"/>
      <c r="AD133" s="575"/>
      <c r="AE133" s="575"/>
    </row>
    <row r="134" spans="1:31" ht="35.25" hidden="1" customHeight="1" thickTop="1" thickBot="1">
      <c r="A134" s="563">
        <v>15.1</v>
      </c>
      <c r="B134" s="564"/>
      <c r="C134" s="564"/>
      <c r="D134" s="564"/>
      <c r="E134" s="564"/>
      <c r="F134" s="587" t="s">
        <v>1310</v>
      </c>
      <c r="G134" s="566"/>
      <c r="H134" s="566"/>
      <c r="I134" s="567" t="str">
        <f t="shared" si="5"/>
        <v>No hay ejecución</v>
      </c>
      <c r="J134" s="568" t="str">
        <f t="shared" si="6"/>
        <v>NA</v>
      </c>
      <c r="K134" s="588"/>
      <c r="L134" s="575"/>
      <c r="M134" s="580"/>
      <c r="N134" s="580"/>
      <c r="O134" s="567" t="str">
        <f t="shared" si="7"/>
        <v>No hay ejecución</v>
      </c>
      <c r="P134" s="568" t="str">
        <f t="shared" si="8"/>
        <v>NA</v>
      </c>
      <c r="Q134" s="575"/>
      <c r="R134" s="575"/>
      <c r="S134" s="575"/>
      <c r="T134" s="576"/>
      <c r="U134" s="576"/>
      <c r="V134" s="575"/>
      <c r="W134" s="575"/>
      <c r="X134" s="575"/>
      <c r="Y134" s="576"/>
      <c r="Z134" s="576"/>
      <c r="AA134" s="575"/>
      <c r="AB134" s="575"/>
      <c r="AC134" s="575"/>
      <c r="AD134" s="575"/>
      <c r="AE134" s="575"/>
    </row>
    <row r="135" spans="1:31" ht="35.25" hidden="1" customHeight="1" thickTop="1" thickBot="1">
      <c r="A135" s="563">
        <v>15.1</v>
      </c>
      <c r="B135" s="564"/>
      <c r="C135" s="564"/>
      <c r="D135" s="564"/>
      <c r="E135" s="564"/>
      <c r="F135" s="587" t="s">
        <v>1310</v>
      </c>
      <c r="G135" s="595"/>
      <c r="H135" s="595"/>
      <c r="I135" s="567" t="str">
        <f t="shared" si="5"/>
        <v>No hay ejecución</v>
      </c>
      <c r="J135" s="568" t="str">
        <f t="shared" si="6"/>
        <v>NA</v>
      </c>
      <c r="K135" s="588"/>
      <c r="L135" s="575"/>
      <c r="M135" s="580"/>
      <c r="N135" s="580"/>
      <c r="O135" s="567" t="str">
        <f t="shared" si="7"/>
        <v>No hay ejecución</v>
      </c>
      <c r="P135" s="568" t="str">
        <f t="shared" si="8"/>
        <v>NA</v>
      </c>
      <c r="Q135" s="575"/>
      <c r="R135" s="575"/>
      <c r="S135" s="575"/>
      <c r="T135" s="576"/>
      <c r="U135" s="576"/>
      <c r="V135" s="575"/>
      <c r="W135" s="575"/>
      <c r="X135" s="575"/>
      <c r="Y135" s="576"/>
      <c r="Z135" s="576"/>
      <c r="AA135" s="575"/>
      <c r="AB135" s="575"/>
      <c r="AC135" s="575"/>
      <c r="AD135" s="575"/>
      <c r="AE135" s="575"/>
    </row>
    <row r="136" spans="1:31" ht="35.25" hidden="1" customHeight="1" thickTop="1" thickBot="1">
      <c r="A136" s="563">
        <v>15.1</v>
      </c>
      <c r="B136" s="564"/>
      <c r="C136" s="564"/>
      <c r="D136" s="564"/>
      <c r="E136" s="564"/>
      <c r="F136" s="587" t="s">
        <v>1310</v>
      </c>
      <c r="G136" s="566"/>
      <c r="H136" s="566"/>
      <c r="I136" s="567" t="str">
        <f t="shared" si="5"/>
        <v>No hay ejecución</v>
      </c>
      <c r="J136" s="568" t="str">
        <f t="shared" si="6"/>
        <v>NA</v>
      </c>
      <c r="K136" s="588"/>
      <c r="L136" s="575"/>
      <c r="M136" s="580"/>
      <c r="N136" s="580"/>
      <c r="O136" s="567" t="str">
        <f t="shared" si="7"/>
        <v>No hay ejecución</v>
      </c>
      <c r="P136" s="568" t="str">
        <f t="shared" si="8"/>
        <v>NA</v>
      </c>
      <c r="Q136" s="575"/>
      <c r="R136" s="575"/>
      <c r="S136" s="575"/>
      <c r="T136" s="576"/>
      <c r="U136" s="576"/>
      <c r="V136" s="575"/>
      <c r="W136" s="575"/>
      <c r="X136" s="575"/>
      <c r="Y136" s="576"/>
      <c r="Z136" s="576"/>
      <c r="AA136" s="575"/>
      <c r="AB136" s="575"/>
      <c r="AC136" s="575"/>
      <c r="AD136" s="575"/>
      <c r="AE136" s="575"/>
    </row>
    <row r="137" spans="1:31" ht="35.25" hidden="1" customHeight="1" thickTop="1" thickBot="1">
      <c r="A137" s="563">
        <v>15.1</v>
      </c>
      <c r="B137" s="564"/>
      <c r="C137" s="564"/>
      <c r="D137" s="564"/>
      <c r="E137" s="564"/>
      <c r="F137" s="587" t="s">
        <v>1310</v>
      </c>
      <c r="G137" s="595"/>
      <c r="H137" s="595"/>
      <c r="I137" s="567" t="str">
        <f t="shared" si="5"/>
        <v>No hay ejecución</v>
      </c>
      <c r="J137" s="568" t="str">
        <f t="shared" si="6"/>
        <v>NA</v>
      </c>
      <c r="K137" s="588"/>
      <c r="L137" s="575"/>
      <c r="M137" s="580"/>
      <c r="N137" s="580"/>
      <c r="O137" s="567" t="str">
        <f t="shared" si="7"/>
        <v>No hay ejecución</v>
      </c>
      <c r="P137" s="568" t="str">
        <f t="shared" si="8"/>
        <v>NA</v>
      </c>
      <c r="Q137" s="575"/>
      <c r="R137" s="575"/>
      <c r="S137" s="575"/>
      <c r="T137" s="576"/>
      <c r="U137" s="576"/>
      <c r="V137" s="575"/>
      <c r="W137" s="575"/>
      <c r="X137" s="575"/>
      <c r="Y137" s="576"/>
      <c r="Z137" s="576"/>
      <c r="AA137" s="575"/>
      <c r="AB137" s="575"/>
      <c r="AC137" s="575"/>
      <c r="AD137" s="575"/>
      <c r="AE137" s="575"/>
    </row>
    <row r="138" spans="1:31" ht="35.25" hidden="1" customHeight="1" thickTop="1" thickBot="1">
      <c r="A138" s="563">
        <v>15.1</v>
      </c>
      <c r="B138" s="564"/>
      <c r="C138" s="564"/>
      <c r="D138" s="564"/>
      <c r="E138" s="564"/>
      <c r="F138" s="587" t="s">
        <v>1310</v>
      </c>
      <c r="G138" s="595"/>
      <c r="H138" s="595"/>
      <c r="I138" s="567" t="str">
        <f t="shared" si="5"/>
        <v>No hay ejecución</v>
      </c>
      <c r="J138" s="568" t="str">
        <f t="shared" si="6"/>
        <v>NA</v>
      </c>
      <c r="K138" s="588"/>
      <c r="L138" s="575"/>
      <c r="M138" s="580"/>
      <c r="N138" s="580"/>
      <c r="O138" s="567" t="str">
        <f t="shared" si="7"/>
        <v>No hay ejecución</v>
      </c>
      <c r="P138" s="568" t="str">
        <f t="shared" si="8"/>
        <v>NA</v>
      </c>
      <c r="Q138" s="575"/>
      <c r="R138" s="575"/>
      <c r="S138" s="575"/>
      <c r="T138" s="576"/>
      <c r="U138" s="576"/>
      <c r="V138" s="575"/>
      <c r="W138" s="575"/>
      <c r="X138" s="575"/>
      <c r="Y138" s="576"/>
      <c r="Z138" s="576"/>
      <c r="AA138" s="575"/>
      <c r="AB138" s="575"/>
      <c r="AC138" s="575"/>
      <c r="AD138" s="575"/>
      <c r="AE138" s="575"/>
    </row>
    <row r="139" spans="1:31" ht="35.25" hidden="1" customHeight="1" thickTop="1" thickBot="1">
      <c r="A139" s="563">
        <v>15.1</v>
      </c>
      <c r="B139" s="564"/>
      <c r="C139" s="564"/>
      <c r="D139" s="564"/>
      <c r="E139" s="564"/>
      <c r="F139" s="587" t="s">
        <v>1310</v>
      </c>
      <c r="G139" s="595"/>
      <c r="H139" s="595"/>
      <c r="I139" s="567" t="str">
        <f t="shared" si="5"/>
        <v>No hay ejecución</v>
      </c>
      <c r="J139" s="568" t="str">
        <f t="shared" si="6"/>
        <v>NA</v>
      </c>
      <c r="K139" s="588"/>
      <c r="L139" s="575"/>
      <c r="M139" s="580"/>
      <c r="N139" s="580"/>
      <c r="O139" s="567" t="str">
        <f t="shared" si="7"/>
        <v>No hay ejecución</v>
      </c>
      <c r="P139" s="568" t="str">
        <f t="shared" si="8"/>
        <v>NA</v>
      </c>
      <c r="Q139" s="575"/>
      <c r="R139" s="575"/>
      <c r="S139" s="575"/>
      <c r="T139" s="576"/>
      <c r="U139" s="576"/>
      <c r="V139" s="575"/>
      <c r="W139" s="575"/>
      <c r="X139" s="575"/>
      <c r="Y139" s="576"/>
      <c r="Z139" s="576"/>
      <c r="AA139" s="575"/>
      <c r="AB139" s="575"/>
      <c r="AC139" s="575"/>
      <c r="AD139" s="575"/>
      <c r="AE139" s="575"/>
    </row>
    <row r="140" spans="1:31" ht="35.25" hidden="1" customHeight="1" thickTop="1" thickBot="1">
      <c r="A140" s="563">
        <v>15.2</v>
      </c>
      <c r="B140" s="564"/>
      <c r="C140" s="564"/>
      <c r="D140" s="564"/>
      <c r="E140" s="564"/>
      <c r="F140" s="587" t="s">
        <v>1311</v>
      </c>
      <c r="G140" s="597"/>
      <c r="H140" s="597"/>
      <c r="I140" s="567" t="str">
        <f t="shared" si="5"/>
        <v>No hay ejecución</v>
      </c>
      <c r="J140" s="568" t="str">
        <f t="shared" si="6"/>
        <v>NA</v>
      </c>
      <c r="K140" s="588"/>
      <c r="L140" s="575"/>
      <c r="M140" s="580"/>
      <c r="N140" s="580"/>
      <c r="O140" s="567" t="str">
        <f t="shared" si="7"/>
        <v>No hay ejecución</v>
      </c>
      <c r="P140" s="568" t="str">
        <f t="shared" si="8"/>
        <v>NA</v>
      </c>
      <c r="Q140" s="575"/>
      <c r="R140" s="575"/>
      <c r="S140" s="575"/>
      <c r="T140" s="576"/>
      <c r="U140" s="576"/>
      <c r="V140" s="575"/>
      <c r="W140" s="575"/>
      <c r="X140" s="575"/>
      <c r="Y140" s="576"/>
      <c r="Z140" s="576"/>
      <c r="AA140" s="575"/>
      <c r="AB140" s="575"/>
      <c r="AC140" s="575"/>
      <c r="AD140" s="575"/>
      <c r="AE140" s="575"/>
    </row>
    <row r="141" spans="1:31" ht="35.25" hidden="1" customHeight="1" thickTop="1" thickBot="1">
      <c r="A141" s="563">
        <v>15.2</v>
      </c>
      <c r="B141" s="564"/>
      <c r="C141" s="564"/>
      <c r="D141" s="564"/>
      <c r="E141" s="564"/>
      <c r="F141" s="587" t="s">
        <v>1311</v>
      </c>
      <c r="G141" s="600"/>
      <c r="H141" s="600"/>
      <c r="I141" s="567" t="str">
        <f t="shared" si="5"/>
        <v>No hay ejecución</v>
      </c>
      <c r="J141" s="568" t="str">
        <f t="shared" si="6"/>
        <v>NA</v>
      </c>
      <c r="K141" s="588"/>
      <c r="L141" s="575"/>
      <c r="M141" s="580"/>
      <c r="N141" s="580"/>
      <c r="O141" s="567" t="str">
        <f t="shared" si="7"/>
        <v>No hay ejecución</v>
      </c>
      <c r="P141" s="568" t="str">
        <f t="shared" si="8"/>
        <v>NA</v>
      </c>
      <c r="Q141" s="575"/>
      <c r="R141" s="575"/>
      <c r="S141" s="575"/>
      <c r="T141" s="576"/>
      <c r="U141" s="576"/>
      <c r="V141" s="575"/>
      <c r="W141" s="575"/>
      <c r="X141" s="575"/>
      <c r="Y141" s="576"/>
      <c r="Z141" s="576"/>
      <c r="AA141" s="575"/>
      <c r="AB141" s="575"/>
      <c r="AC141" s="575"/>
      <c r="AD141" s="575"/>
      <c r="AE141" s="575"/>
    </row>
    <row r="142" spans="1:31" ht="35.25" hidden="1" customHeight="1" thickTop="1" thickBot="1">
      <c r="A142" s="563">
        <v>15.2</v>
      </c>
      <c r="B142" s="564"/>
      <c r="C142" s="564"/>
      <c r="D142" s="564"/>
      <c r="E142" s="564"/>
      <c r="F142" s="587" t="s">
        <v>1311</v>
      </c>
      <c r="G142" s="600"/>
      <c r="H142" s="600"/>
      <c r="I142" s="567" t="str">
        <f t="shared" ref="I142:I205" si="9">IF(H142="","No hay ejecución",IF(AND(G142=0),"No hay Programación", H142/G142))</f>
        <v>No hay ejecución</v>
      </c>
      <c r="J142" s="568" t="str">
        <f t="shared" ref="J142:J205" si="10">IF(I142="No hay ejecución","NA",IF(I142&gt;=90%,"De acuerdo con lo programado",IF(I142&gt;=51%,"Atraso Leve",IF(I142&lt;=50%,"En riesgo cumplimiento"))))</f>
        <v>NA</v>
      </c>
      <c r="K142" s="588"/>
      <c r="L142" s="575"/>
      <c r="M142" s="580"/>
      <c r="N142" s="580"/>
      <c r="O142" s="567" t="str">
        <f t="shared" ref="O142:O205" si="11">IF(N142="","No hay ejecución",IF(AND(M142=0),"No hay Programación", N142/M142))</f>
        <v>No hay ejecución</v>
      </c>
      <c r="P142" s="568" t="str">
        <f t="shared" ref="P142:P205" si="12">IF(O142="No hay ejecución","NA",IF(O142&gt;=90%,"De acuerdo con lo programado",IF(O142&gt;=51%,"Atraso Leve",IF(O142&lt;=50%,"En riesgo cumplimiento"))))</f>
        <v>NA</v>
      </c>
      <c r="Q142" s="575"/>
      <c r="R142" s="575"/>
      <c r="S142" s="575"/>
      <c r="T142" s="576"/>
      <c r="U142" s="576"/>
      <c r="V142" s="575"/>
      <c r="W142" s="575"/>
      <c r="X142" s="575"/>
      <c r="Y142" s="576"/>
      <c r="Z142" s="576"/>
      <c r="AA142" s="575"/>
      <c r="AB142" s="575"/>
      <c r="AC142" s="575"/>
      <c r="AD142" s="575"/>
      <c r="AE142" s="575"/>
    </row>
    <row r="143" spans="1:31" ht="35.25" hidden="1" customHeight="1" thickTop="1" thickBot="1">
      <c r="A143" s="563">
        <v>15.2</v>
      </c>
      <c r="B143" s="564"/>
      <c r="C143" s="564"/>
      <c r="D143" s="564"/>
      <c r="E143" s="564"/>
      <c r="F143" s="587" t="s">
        <v>1311</v>
      </c>
      <c r="G143" s="600"/>
      <c r="H143" s="600"/>
      <c r="I143" s="567" t="str">
        <f t="shared" si="9"/>
        <v>No hay ejecución</v>
      </c>
      <c r="J143" s="568" t="str">
        <f t="shared" si="10"/>
        <v>NA</v>
      </c>
      <c r="K143" s="588"/>
      <c r="L143" s="575"/>
      <c r="M143" s="580"/>
      <c r="N143" s="580"/>
      <c r="O143" s="567" t="str">
        <f t="shared" si="11"/>
        <v>No hay ejecución</v>
      </c>
      <c r="P143" s="568" t="str">
        <f t="shared" si="12"/>
        <v>NA</v>
      </c>
      <c r="Q143" s="575"/>
      <c r="R143" s="575"/>
      <c r="S143" s="575"/>
      <c r="T143" s="576"/>
      <c r="U143" s="576"/>
      <c r="V143" s="575"/>
      <c r="W143" s="575"/>
      <c r="X143" s="575"/>
      <c r="Y143" s="576"/>
      <c r="Z143" s="576"/>
      <c r="AA143" s="575"/>
      <c r="AB143" s="575"/>
      <c r="AC143" s="575"/>
      <c r="AD143" s="575"/>
      <c r="AE143" s="575"/>
    </row>
    <row r="144" spans="1:31" ht="35.25" hidden="1" customHeight="1" thickTop="1" thickBot="1">
      <c r="A144" s="563">
        <v>15.2</v>
      </c>
      <c r="B144" s="564"/>
      <c r="C144" s="564"/>
      <c r="D144" s="564"/>
      <c r="E144" s="564"/>
      <c r="F144" s="587" t="s">
        <v>1311</v>
      </c>
      <c r="G144" s="600"/>
      <c r="H144" s="600"/>
      <c r="I144" s="567" t="str">
        <f t="shared" si="9"/>
        <v>No hay ejecución</v>
      </c>
      <c r="J144" s="568" t="str">
        <f t="shared" si="10"/>
        <v>NA</v>
      </c>
      <c r="K144" s="588"/>
      <c r="L144" s="575"/>
      <c r="M144" s="580"/>
      <c r="N144" s="580"/>
      <c r="O144" s="567" t="str">
        <f t="shared" si="11"/>
        <v>No hay ejecución</v>
      </c>
      <c r="P144" s="568" t="str">
        <f t="shared" si="12"/>
        <v>NA</v>
      </c>
      <c r="Q144" s="575"/>
      <c r="R144" s="575"/>
      <c r="S144" s="575"/>
      <c r="T144" s="576"/>
      <c r="U144" s="576"/>
      <c r="V144" s="575"/>
      <c r="W144" s="575"/>
      <c r="X144" s="575"/>
      <c r="Y144" s="576"/>
      <c r="Z144" s="576"/>
      <c r="AA144" s="575"/>
      <c r="AB144" s="575"/>
      <c r="AC144" s="575"/>
      <c r="AD144" s="575"/>
      <c r="AE144" s="575"/>
    </row>
    <row r="145" spans="1:31" ht="35.25" hidden="1" customHeight="1" thickTop="1" thickBot="1">
      <c r="A145" s="563">
        <v>15.2</v>
      </c>
      <c r="B145" s="564"/>
      <c r="C145" s="564"/>
      <c r="D145" s="564"/>
      <c r="E145" s="564"/>
      <c r="F145" s="587" t="s">
        <v>1311</v>
      </c>
      <c r="G145" s="600"/>
      <c r="H145" s="600"/>
      <c r="I145" s="567" t="str">
        <f t="shared" si="9"/>
        <v>No hay ejecución</v>
      </c>
      <c r="J145" s="568" t="str">
        <f t="shared" si="10"/>
        <v>NA</v>
      </c>
      <c r="K145" s="588"/>
      <c r="L145" s="575"/>
      <c r="M145" s="580"/>
      <c r="N145" s="580"/>
      <c r="O145" s="567" t="str">
        <f t="shared" si="11"/>
        <v>No hay ejecución</v>
      </c>
      <c r="P145" s="568" t="str">
        <f t="shared" si="12"/>
        <v>NA</v>
      </c>
      <c r="Q145" s="575"/>
      <c r="R145" s="575"/>
      <c r="S145" s="575"/>
      <c r="T145" s="576"/>
      <c r="U145" s="576"/>
      <c r="V145" s="575"/>
      <c r="W145" s="575"/>
      <c r="X145" s="575"/>
      <c r="Y145" s="576"/>
      <c r="Z145" s="576"/>
      <c r="AA145" s="575"/>
      <c r="AB145" s="575"/>
      <c r="AC145" s="575"/>
      <c r="AD145" s="575"/>
      <c r="AE145" s="575"/>
    </row>
    <row r="146" spans="1:31" ht="35.25" hidden="1" customHeight="1" thickTop="1" thickBot="1">
      <c r="A146" s="563">
        <v>15.2</v>
      </c>
      <c r="B146" s="564"/>
      <c r="C146" s="564"/>
      <c r="D146" s="564"/>
      <c r="E146" s="564"/>
      <c r="F146" s="587" t="s">
        <v>1311</v>
      </c>
      <c r="G146" s="600"/>
      <c r="H146" s="600"/>
      <c r="I146" s="567" t="str">
        <f t="shared" si="9"/>
        <v>No hay ejecución</v>
      </c>
      <c r="J146" s="568" t="str">
        <f t="shared" si="10"/>
        <v>NA</v>
      </c>
      <c r="K146" s="588"/>
      <c r="L146" s="575"/>
      <c r="M146" s="580"/>
      <c r="N146" s="580"/>
      <c r="O146" s="567" t="str">
        <f t="shared" si="11"/>
        <v>No hay ejecución</v>
      </c>
      <c r="P146" s="568" t="str">
        <f t="shared" si="12"/>
        <v>NA</v>
      </c>
      <c r="Q146" s="575"/>
      <c r="R146" s="575"/>
      <c r="S146" s="575"/>
      <c r="T146" s="576"/>
      <c r="U146" s="576"/>
      <c r="V146" s="575"/>
      <c r="W146" s="575"/>
      <c r="X146" s="575"/>
      <c r="Y146" s="576"/>
      <c r="Z146" s="576"/>
      <c r="AA146" s="575"/>
      <c r="AB146" s="575"/>
      <c r="AC146" s="575"/>
      <c r="AD146" s="575"/>
      <c r="AE146" s="575"/>
    </row>
    <row r="147" spans="1:31" ht="35.25" hidden="1" customHeight="1" thickTop="1" thickBot="1">
      <c r="A147" s="563">
        <v>15.2</v>
      </c>
      <c r="B147" s="564"/>
      <c r="C147" s="564"/>
      <c r="D147" s="564"/>
      <c r="E147" s="564"/>
      <c r="F147" s="587" t="s">
        <v>1311</v>
      </c>
      <c r="G147" s="600"/>
      <c r="H147" s="600"/>
      <c r="I147" s="567" t="str">
        <f t="shared" si="9"/>
        <v>No hay ejecución</v>
      </c>
      <c r="J147" s="568" t="str">
        <f t="shared" si="10"/>
        <v>NA</v>
      </c>
      <c r="K147" s="588"/>
      <c r="L147" s="575"/>
      <c r="M147" s="580"/>
      <c r="N147" s="580"/>
      <c r="O147" s="567" t="str">
        <f t="shared" si="11"/>
        <v>No hay ejecución</v>
      </c>
      <c r="P147" s="568" t="str">
        <f t="shared" si="12"/>
        <v>NA</v>
      </c>
      <c r="Q147" s="575"/>
      <c r="R147" s="575"/>
      <c r="S147" s="575"/>
      <c r="T147" s="576"/>
      <c r="U147" s="576"/>
      <c r="V147" s="575"/>
      <c r="W147" s="575"/>
      <c r="X147" s="575"/>
      <c r="Y147" s="576"/>
      <c r="Z147" s="576"/>
      <c r="AA147" s="575"/>
      <c r="AB147" s="575"/>
      <c r="AC147" s="575"/>
      <c r="AD147" s="575"/>
      <c r="AE147" s="575"/>
    </row>
    <row r="148" spans="1:31" ht="35.25" hidden="1" customHeight="1" thickTop="1" thickBot="1">
      <c r="A148" s="563">
        <v>15.2</v>
      </c>
      <c r="B148" s="564"/>
      <c r="C148" s="564"/>
      <c r="D148" s="564"/>
      <c r="E148" s="564"/>
      <c r="F148" s="587" t="s">
        <v>1311</v>
      </c>
      <c r="G148" s="600"/>
      <c r="H148" s="600"/>
      <c r="I148" s="567" t="str">
        <f t="shared" si="9"/>
        <v>No hay ejecución</v>
      </c>
      <c r="J148" s="568" t="str">
        <f t="shared" si="10"/>
        <v>NA</v>
      </c>
      <c r="K148" s="588"/>
      <c r="L148" s="575"/>
      <c r="M148" s="580"/>
      <c r="N148" s="580"/>
      <c r="O148" s="567" t="str">
        <f t="shared" si="11"/>
        <v>No hay ejecución</v>
      </c>
      <c r="P148" s="568" t="str">
        <f t="shared" si="12"/>
        <v>NA</v>
      </c>
      <c r="Q148" s="575"/>
      <c r="R148" s="575"/>
      <c r="S148" s="575"/>
      <c r="T148" s="576"/>
      <c r="U148" s="576"/>
      <c r="V148" s="575"/>
      <c r="W148" s="575"/>
      <c r="X148" s="575"/>
      <c r="Y148" s="576"/>
      <c r="Z148" s="576"/>
      <c r="AA148" s="575"/>
      <c r="AB148" s="575"/>
      <c r="AC148" s="575"/>
      <c r="AD148" s="575"/>
      <c r="AE148" s="575"/>
    </row>
    <row r="149" spans="1:31" ht="35.25" hidden="1" customHeight="1" thickTop="1" thickBot="1">
      <c r="A149" s="563">
        <v>15.2</v>
      </c>
      <c r="B149" s="564"/>
      <c r="C149" s="564"/>
      <c r="D149" s="564"/>
      <c r="E149" s="564"/>
      <c r="F149" s="587" t="s">
        <v>1311</v>
      </c>
      <c r="G149" s="600"/>
      <c r="H149" s="600"/>
      <c r="I149" s="567" t="str">
        <f t="shared" si="9"/>
        <v>No hay ejecución</v>
      </c>
      <c r="J149" s="568" t="str">
        <f t="shared" si="10"/>
        <v>NA</v>
      </c>
      <c r="K149" s="588"/>
      <c r="L149" s="575"/>
      <c r="M149" s="580"/>
      <c r="N149" s="580"/>
      <c r="O149" s="567" t="str">
        <f t="shared" si="11"/>
        <v>No hay ejecución</v>
      </c>
      <c r="P149" s="568" t="str">
        <f t="shared" si="12"/>
        <v>NA</v>
      </c>
      <c r="Q149" s="575"/>
      <c r="R149" s="575"/>
      <c r="S149" s="575"/>
      <c r="T149" s="576"/>
      <c r="U149" s="576"/>
      <c r="V149" s="575"/>
      <c r="W149" s="575"/>
      <c r="X149" s="575"/>
      <c r="Y149" s="576"/>
      <c r="Z149" s="576"/>
      <c r="AA149" s="575"/>
      <c r="AB149" s="575"/>
      <c r="AC149" s="575"/>
      <c r="AD149" s="575"/>
      <c r="AE149" s="575"/>
    </row>
    <row r="150" spans="1:31" ht="35.25" hidden="1" customHeight="1" thickTop="1" thickBot="1">
      <c r="A150" s="563">
        <v>15.3</v>
      </c>
      <c r="B150" s="564"/>
      <c r="C150" s="564"/>
      <c r="D150" s="564"/>
      <c r="E150" s="564"/>
      <c r="F150" s="577" t="s">
        <v>1312</v>
      </c>
      <c r="G150" s="600"/>
      <c r="H150" s="600"/>
      <c r="I150" s="567" t="str">
        <f t="shared" si="9"/>
        <v>No hay ejecución</v>
      </c>
      <c r="J150" s="568" t="str">
        <f t="shared" si="10"/>
        <v>NA</v>
      </c>
      <c r="K150" s="578"/>
      <c r="L150" s="575"/>
      <c r="M150" s="580"/>
      <c r="N150" s="580"/>
      <c r="O150" s="567" t="str">
        <f t="shared" si="11"/>
        <v>No hay ejecución</v>
      </c>
      <c r="P150" s="568" t="str">
        <f t="shared" si="12"/>
        <v>NA</v>
      </c>
      <c r="Q150" s="575"/>
      <c r="R150" s="575"/>
      <c r="S150" s="575"/>
      <c r="T150" s="576"/>
      <c r="U150" s="576"/>
      <c r="V150" s="575"/>
      <c r="W150" s="575"/>
      <c r="X150" s="575"/>
      <c r="Y150" s="576"/>
      <c r="Z150" s="576"/>
      <c r="AA150" s="575"/>
      <c r="AB150" s="575"/>
      <c r="AC150" s="575"/>
      <c r="AD150" s="575"/>
      <c r="AE150" s="575"/>
    </row>
    <row r="151" spans="1:31" ht="35.25" hidden="1" customHeight="1" thickTop="1" thickBot="1">
      <c r="A151" s="563">
        <v>15.3</v>
      </c>
      <c r="B151" s="564"/>
      <c r="C151" s="564"/>
      <c r="D151" s="564"/>
      <c r="E151" s="564"/>
      <c r="F151" s="577" t="s">
        <v>1312</v>
      </c>
      <c r="G151" s="600"/>
      <c r="H151" s="600"/>
      <c r="I151" s="567" t="str">
        <f t="shared" si="9"/>
        <v>No hay ejecución</v>
      </c>
      <c r="J151" s="568" t="str">
        <f t="shared" si="10"/>
        <v>NA</v>
      </c>
      <c r="K151" s="578"/>
      <c r="L151" s="575"/>
      <c r="M151" s="580"/>
      <c r="N151" s="580"/>
      <c r="O151" s="567" t="str">
        <f t="shared" si="11"/>
        <v>No hay ejecución</v>
      </c>
      <c r="P151" s="568" t="str">
        <f t="shared" si="12"/>
        <v>NA</v>
      </c>
      <c r="Q151" s="575"/>
      <c r="R151" s="575"/>
      <c r="S151" s="575"/>
      <c r="T151" s="576"/>
      <c r="U151" s="576"/>
      <c r="V151" s="575"/>
      <c r="W151" s="575"/>
      <c r="X151" s="575"/>
      <c r="Y151" s="576"/>
      <c r="Z151" s="576"/>
      <c r="AA151" s="575"/>
      <c r="AB151" s="575"/>
      <c r="AC151" s="575"/>
      <c r="AD151" s="575"/>
      <c r="AE151" s="575"/>
    </row>
    <row r="152" spans="1:31" ht="35.25" hidden="1" customHeight="1" thickTop="1" thickBot="1">
      <c r="A152" s="563">
        <v>15.3</v>
      </c>
      <c r="B152" s="564"/>
      <c r="C152" s="564"/>
      <c r="D152" s="564"/>
      <c r="E152" s="564"/>
      <c r="F152" s="577" t="s">
        <v>1312</v>
      </c>
      <c r="G152" s="600"/>
      <c r="H152" s="600"/>
      <c r="I152" s="567" t="str">
        <f t="shared" si="9"/>
        <v>No hay ejecución</v>
      </c>
      <c r="J152" s="568" t="str">
        <f t="shared" si="10"/>
        <v>NA</v>
      </c>
      <c r="K152" s="578"/>
      <c r="L152" s="575"/>
      <c r="M152" s="580"/>
      <c r="N152" s="580"/>
      <c r="O152" s="567" t="str">
        <f t="shared" si="11"/>
        <v>No hay ejecución</v>
      </c>
      <c r="P152" s="568" t="str">
        <f t="shared" si="12"/>
        <v>NA</v>
      </c>
      <c r="Q152" s="575"/>
      <c r="R152" s="575"/>
      <c r="S152" s="575"/>
      <c r="T152" s="576"/>
      <c r="U152" s="576"/>
      <c r="V152" s="575"/>
      <c r="W152" s="575"/>
      <c r="X152" s="575"/>
      <c r="Y152" s="576"/>
      <c r="Z152" s="576"/>
      <c r="AA152" s="575"/>
      <c r="AB152" s="575"/>
      <c r="AC152" s="575"/>
      <c r="AD152" s="575"/>
      <c r="AE152" s="575"/>
    </row>
    <row r="153" spans="1:31" ht="35.25" hidden="1" customHeight="1" thickTop="1" thickBot="1">
      <c r="A153" s="563">
        <v>15.3</v>
      </c>
      <c r="B153" s="564"/>
      <c r="C153" s="564"/>
      <c r="D153" s="564"/>
      <c r="E153" s="564"/>
      <c r="F153" s="577" t="s">
        <v>1312</v>
      </c>
      <c r="G153" s="600"/>
      <c r="H153" s="600"/>
      <c r="I153" s="567" t="str">
        <f t="shared" si="9"/>
        <v>No hay ejecución</v>
      </c>
      <c r="J153" s="568" t="str">
        <f t="shared" si="10"/>
        <v>NA</v>
      </c>
      <c r="K153" s="578"/>
      <c r="L153" s="575"/>
      <c r="M153" s="580"/>
      <c r="N153" s="580"/>
      <c r="O153" s="567" t="str">
        <f t="shared" si="11"/>
        <v>No hay ejecución</v>
      </c>
      <c r="P153" s="568" t="str">
        <f t="shared" si="12"/>
        <v>NA</v>
      </c>
      <c r="Q153" s="575"/>
      <c r="R153" s="575"/>
      <c r="S153" s="575"/>
      <c r="T153" s="576"/>
      <c r="U153" s="576"/>
      <c r="V153" s="575"/>
      <c r="W153" s="575"/>
      <c r="X153" s="575"/>
      <c r="Y153" s="576"/>
      <c r="Z153" s="576"/>
      <c r="AA153" s="575"/>
      <c r="AB153" s="575"/>
      <c r="AC153" s="575"/>
      <c r="AD153" s="575"/>
      <c r="AE153" s="575"/>
    </row>
    <row r="154" spans="1:31" ht="35.25" hidden="1" customHeight="1" thickTop="1" thickBot="1">
      <c r="A154" s="563">
        <v>15.3</v>
      </c>
      <c r="B154" s="564"/>
      <c r="C154" s="564"/>
      <c r="D154" s="564"/>
      <c r="E154" s="564"/>
      <c r="F154" s="577" t="s">
        <v>1312</v>
      </c>
      <c r="G154" s="600"/>
      <c r="H154" s="600"/>
      <c r="I154" s="567" t="str">
        <f t="shared" si="9"/>
        <v>No hay ejecución</v>
      </c>
      <c r="J154" s="568" t="str">
        <f t="shared" si="10"/>
        <v>NA</v>
      </c>
      <c r="K154" s="578"/>
      <c r="L154" s="575"/>
      <c r="M154" s="580"/>
      <c r="N154" s="580"/>
      <c r="O154" s="567" t="str">
        <f t="shared" si="11"/>
        <v>No hay ejecución</v>
      </c>
      <c r="P154" s="568" t="str">
        <f t="shared" si="12"/>
        <v>NA</v>
      </c>
      <c r="Q154" s="575"/>
      <c r="R154" s="575"/>
      <c r="S154" s="575"/>
      <c r="T154" s="576"/>
      <c r="U154" s="576"/>
      <c r="V154" s="575"/>
      <c r="W154" s="575"/>
      <c r="X154" s="575"/>
      <c r="Y154" s="576"/>
      <c r="Z154" s="576"/>
      <c r="AA154" s="575"/>
      <c r="AB154" s="575"/>
      <c r="AC154" s="575"/>
      <c r="AD154" s="575"/>
      <c r="AE154" s="575"/>
    </row>
    <row r="155" spans="1:31" ht="35.25" hidden="1" customHeight="1" thickTop="1" thickBot="1">
      <c r="A155" s="563">
        <v>15.3</v>
      </c>
      <c r="B155" s="564"/>
      <c r="C155" s="564"/>
      <c r="D155" s="564"/>
      <c r="E155" s="564"/>
      <c r="F155" s="577" t="s">
        <v>1312</v>
      </c>
      <c r="G155" s="600"/>
      <c r="H155" s="600"/>
      <c r="I155" s="567" t="str">
        <f t="shared" si="9"/>
        <v>No hay ejecución</v>
      </c>
      <c r="J155" s="568" t="str">
        <f t="shared" si="10"/>
        <v>NA</v>
      </c>
      <c r="K155" s="578"/>
      <c r="L155" s="575"/>
      <c r="M155" s="580"/>
      <c r="N155" s="580"/>
      <c r="O155" s="567" t="str">
        <f t="shared" si="11"/>
        <v>No hay ejecución</v>
      </c>
      <c r="P155" s="568" t="str">
        <f t="shared" si="12"/>
        <v>NA</v>
      </c>
      <c r="Q155" s="575"/>
      <c r="R155" s="575"/>
      <c r="S155" s="575"/>
      <c r="T155" s="576"/>
      <c r="U155" s="576"/>
      <c r="V155" s="575"/>
      <c r="W155" s="575"/>
      <c r="X155" s="575"/>
      <c r="Y155" s="576"/>
      <c r="Z155" s="576"/>
      <c r="AA155" s="575"/>
      <c r="AB155" s="575"/>
      <c r="AC155" s="575"/>
      <c r="AD155" s="575"/>
      <c r="AE155" s="575"/>
    </row>
    <row r="156" spans="1:31" ht="35.25" hidden="1" customHeight="1" thickTop="1" thickBot="1">
      <c r="A156" s="563">
        <v>15.3</v>
      </c>
      <c r="B156" s="564"/>
      <c r="C156" s="564"/>
      <c r="D156" s="564"/>
      <c r="E156" s="564"/>
      <c r="F156" s="577" t="s">
        <v>1312</v>
      </c>
      <c r="G156" s="600"/>
      <c r="H156" s="600"/>
      <c r="I156" s="567" t="str">
        <f t="shared" si="9"/>
        <v>No hay ejecución</v>
      </c>
      <c r="J156" s="568" t="str">
        <f t="shared" si="10"/>
        <v>NA</v>
      </c>
      <c r="K156" s="578"/>
      <c r="L156" s="575"/>
      <c r="M156" s="580"/>
      <c r="N156" s="580"/>
      <c r="O156" s="567" t="str">
        <f t="shared" si="11"/>
        <v>No hay ejecución</v>
      </c>
      <c r="P156" s="568" t="str">
        <f t="shared" si="12"/>
        <v>NA</v>
      </c>
      <c r="Q156" s="575"/>
      <c r="R156" s="575"/>
      <c r="S156" s="575"/>
      <c r="T156" s="576"/>
      <c r="U156" s="576"/>
      <c r="V156" s="575"/>
      <c r="W156" s="575"/>
      <c r="X156" s="575"/>
      <c r="Y156" s="576"/>
      <c r="Z156" s="576"/>
      <c r="AA156" s="575"/>
      <c r="AB156" s="575"/>
      <c r="AC156" s="575"/>
      <c r="AD156" s="575"/>
      <c r="AE156" s="575"/>
    </row>
    <row r="157" spans="1:31" ht="35.25" hidden="1" customHeight="1" thickTop="1" thickBot="1">
      <c r="A157" s="563">
        <v>15.3</v>
      </c>
      <c r="B157" s="564"/>
      <c r="C157" s="564"/>
      <c r="D157" s="564"/>
      <c r="E157" s="564"/>
      <c r="F157" s="577" t="s">
        <v>1312</v>
      </c>
      <c r="G157" s="600"/>
      <c r="H157" s="600"/>
      <c r="I157" s="567" t="str">
        <f t="shared" si="9"/>
        <v>No hay ejecución</v>
      </c>
      <c r="J157" s="568" t="str">
        <f t="shared" si="10"/>
        <v>NA</v>
      </c>
      <c r="K157" s="578"/>
      <c r="L157" s="575"/>
      <c r="M157" s="580"/>
      <c r="N157" s="580"/>
      <c r="O157" s="567" t="str">
        <f t="shared" si="11"/>
        <v>No hay ejecución</v>
      </c>
      <c r="P157" s="568" t="str">
        <f t="shared" si="12"/>
        <v>NA</v>
      </c>
      <c r="Q157" s="575"/>
      <c r="R157" s="575"/>
      <c r="S157" s="575"/>
      <c r="T157" s="576"/>
      <c r="U157" s="576"/>
      <c r="V157" s="575"/>
      <c r="W157" s="575"/>
      <c r="X157" s="575"/>
      <c r="Y157" s="576"/>
      <c r="Z157" s="576"/>
      <c r="AA157" s="575"/>
      <c r="AB157" s="575"/>
      <c r="AC157" s="575"/>
      <c r="AD157" s="575"/>
      <c r="AE157" s="575"/>
    </row>
    <row r="158" spans="1:31" ht="35.25" hidden="1" customHeight="1" thickTop="1" thickBot="1">
      <c r="A158" s="563">
        <v>15.3</v>
      </c>
      <c r="B158" s="564"/>
      <c r="C158" s="564"/>
      <c r="D158" s="564"/>
      <c r="E158" s="564"/>
      <c r="F158" s="577" t="s">
        <v>1312</v>
      </c>
      <c r="G158" s="600"/>
      <c r="H158" s="600"/>
      <c r="I158" s="567" t="str">
        <f t="shared" si="9"/>
        <v>No hay ejecución</v>
      </c>
      <c r="J158" s="568" t="str">
        <f t="shared" si="10"/>
        <v>NA</v>
      </c>
      <c r="K158" s="578"/>
      <c r="L158" s="575"/>
      <c r="M158" s="580"/>
      <c r="N158" s="580"/>
      <c r="O158" s="567" t="str">
        <f t="shared" si="11"/>
        <v>No hay ejecución</v>
      </c>
      <c r="P158" s="568" t="str">
        <f t="shared" si="12"/>
        <v>NA</v>
      </c>
      <c r="Q158" s="575"/>
      <c r="R158" s="575"/>
      <c r="S158" s="575"/>
      <c r="T158" s="576"/>
      <c r="U158" s="576"/>
      <c r="V158" s="575"/>
      <c r="W158" s="575"/>
      <c r="X158" s="575"/>
      <c r="Y158" s="576"/>
      <c r="Z158" s="576"/>
      <c r="AA158" s="575"/>
      <c r="AB158" s="575"/>
      <c r="AC158" s="575"/>
      <c r="AD158" s="575"/>
      <c r="AE158" s="575"/>
    </row>
    <row r="159" spans="1:31" ht="35.25" hidden="1" customHeight="1" thickTop="1" thickBot="1">
      <c r="A159" s="563">
        <v>15.3</v>
      </c>
      <c r="B159" s="564"/>
      <c r="C159" s="564"/>
      <c r="D159" s="564"/>
      <c r="E159" s="564"/>
      <c r="F159" s="577" t="s">
        <v>1312</v>
      </c>
      <c r="G159" s="600"/>
      <c r="H159" s="600"/>
      <c r="I159" s="567" t="str">
        <f t="shared" si="9"/>
        <v>No hay ejecución</v>
      </c>
      <c r="J159" s="568" t="str">
        <f t="shared" si="10"/>
        <v>NA</v>
      </c>
      <c r="K159" s="578"/>
      <c r="L159" s="575"/>
      <c r="M159" s="580"/>
      <c r="N159" s="580"/>
      <c r="O159" s="567" t="str">
        <f t="shared" si="11"/>
        <v>No hay ejecución</v>
      </c>
      <c r="P159" s="568" t="str">
        <f t="shared" si="12"/>
        <v>NA</v>
      </c>
      <c r="Q159" s="575"/>
      <c r="R159" s="575"/>
      <c r="S159" s="575"/>
      <c r="T159" s="576"/>
      <c r="U159" s="576"/>
      <c r="V159" s="575"/>
      <c r="W159" s="575"/>
      <c r="X159" s="575"/>
      <c r="Y159" s="576"/>
      <c r="Z159" s="576"/>
      <c r="AA159" s="575"/>
      <c r="AB159" s="575"/>
      <c r="AC159" s="575"/>
      <c r="AD159" s="575"/>
      <c r="AE159" s="575"/>
    </row>
    <row r="160" spans="1:31" ht="35.25" hidden="1" customHeight="1" thickTop="1" thickBot="1">
      <c r="A160" s="563">
        <v>15.4</v>
      </c>
      <c r="B160" s="564"/>
      <c r="C160" s="564"/>
      <c r="D160" s="564"/>
      <c r="E160" s="564"/>
      <c r="F160" s="577" t="s">
        <v>1313</v>
      </c>
      <c r="G160" s="600"/>
      <c r="H160" s="600"/>
      <c r="I160" s="567" t="str">
        <f t="shared" si="9"/>
        <v>No hay ejecución</v>
      </c>
      <c r="J160" s="568" t="str">
        <f t="shared" si="10"/>
        <v>NA</v>
      </c>
      <c r="K160" s="578"/>
      <c r="L160" s="575"/>
      <c r="M160" s="580"/>
      <c r="N160" s="580"/>
      <c r="O160" s="567" t="str">
        <f t="shared" si="11"/>
        <v>No hay ejecución</v>
      </c>
      <c r="P160" s="568" t="str">
        <f t="shared" si="12"/>
        <v>NA</v>
      </c>
      <c r="Q160" s="575"/>
      <c r="R160" s="575"/>
      <c r="S160" s="575"/>
      <c r="T160" s="576"/>
      <c r="U160" s="576"/>
      <c r="V160" s="575"/>
      <c r="W160" s="575"/>
      <c r="X160" s="575"/>
      <c r="Y160" s="576"/>
      <c r="Z160" s="576"/>
      <c r="AA160" s="575"/>
      <c r="AB160" s="575"/>
      <c r="AC160" s="575"/>
      <c r="AD160" s="575"/>
      <c r="AE160" s="575"/>
    </row>
    <row r="161" spans="1:31" ht="35.25" hidden="1" customHeight="1" thickTop="1" thickBot="1">
      <c r="A161" s="563">
        <v>15.4</v>
      </c>
      <c r="B161" s="564"/>
      <c r="C161" s="564"/>
      <c r="D161" s="564"/>
      <c r="E161" s="564"/>
      <c r="F161" s="577" t="s">
        <v>1313</v>
      </c>
      <c r="G161" s="600"/>
      <c r="H161" s="600"/>
      <c r="I161" s="567" t="str">
        <f t="shared" si="9"/>
        <v>No hay ejecución</v>
      </c>
      <c r="J161" s="568" t="str">
        <f t="shared" si="10"/>
        <v>NA</v>
      </c>
      <c r="K161" s="578"/>
      <c r="L161" s="575"/>
      <c r="M161" s="580"/>
      <c r="N161" s="580"/>
      <c r="O161" s="567" t="str">
        <f t="shared" si="11"/>
        <v>No hay ejecución</v>
      </c>
      <c r="P161" s="568" t="str">
        <f t="shared" si="12"/>
        <v>NA</v>
      </c>
      <c r="Q161" s="575"/>
      <c r="R161" s="575"/>
      <c r="S161" s="575"/>
      <c r="T161" s="576"/>
      <c r="U161" s="576"/>
      <c r="V161" s="575"/>
      <c r="W161" s="575"/>
      <c r="X161" s="575"/>
      <c r="Y161" s="576"/>
      <c r="Z161" s="576"/>
      <c r="AA161" s="575"/>
      <c r="AB161" s="575"/>
      <c r="AC161" s="575"/>
      <c r="AD161" s="575"/>
      <c r="AE161" s="575"/>
    </row>
    <row r="162" spans="1:31" ht="35.25" hidden="1" customHeight="1" thickTop="1" thickBot="1">
      <c r="A162" s="563">
        <v>15.4</v>
      </c>
      <c r="B162" s="564"/>
      <c r="C162" s="564"/>
      <c r="D162" s="564"/>
      <c r="E162" s="564"/>
      <c r="F162" s="577" t="s">
        <v>1313</v>
      </c>
      <c r="G162" s="578"/>
      <c r="H162" s="578"/>
      <c r="I162" s="567" t="str">
        <f t="shared" si="9"/>
        <v>No hay ejecución</v>
      </c>
      <c r="J162" s="568" t="str">
        <f t="shared" si="10"/>
        <v>NA</v>
      </c>
      <c r="K162" s="578"/>
      <c r="L162" s="575"/>
      <c r="M162" s="575"/>
      <c r="N162" s="575"/>
      <c r="O162" s="567" t="str">
        <f t="shared" si="11"/>
        <v>No hay ejecución</v>
      </c>
      <c r="P162" s="568" t="str">
        <f t="shared" si="12"/>
        <v>NA</v>
      </c>
      <c r="Q162" s="575"/>
      <c r="R162" s="575"/>
      <c r="S162" s="575"/>
      <c r="T162" s="576"/>
      <c r="U162" s="576"/>
      <c r="V162" s="575"/>
      <c r="W162" s="575"/>
      <c r="X162" s="575"/>
      <c r="Y162" s="576"/>
      <c r="Z162" s="576"/>
      <c r="AA162" s="575"/>
      <c r="AB162" s="575"/>
      <c r="AC162" s="575"/>
      <c r="AD162" s="575"/>
      <c r="AE162" s="575"/>
    </row>
    <row r="163" spans="1:31" ht="35.25" hidden="1" customHeight="1" thickTop="1" thickBot="1">
      <c r="A163" s="563">
        <v>15.4</v>
      </c>
      <c r="B163" s="564"/>
      <c r="C163" s="564"/>
      <c r="D163" s="564"/>
      <c r="E163" s="564"/>
      <c r="F163" s="577" t="s">
        <v>1313</v>
      </c>
      <c r="G163" s="578"/>
      <c r="H163" s="578"/>
      <c r="I163" s="567" t="str">
        <f t="shared" si="9"/>
        <v>No hay ejecución</v>
      </c>
      <c r="J163" s="568" t="str">
        <f t="shared" si="10"/>
        <v>NA</v>
      </c>
      <c r="K163" s="578"/>
      <c r="L163" s="575"/>
      <c r="M163" s="575"/>
      <c r="N163" s="575"/>
      <c r="O163" s="567" t="str">
        <f t="shared" si="11"/>
        <v>No hay ejecución</v>
      </c>
      <c r="P163" s="568" t="str">
        <f t="shared" si="12"/>
        <v>NA</v>
      </c>
      <c r="Q163" s="575"/>
      <c r="R163" s="575"/>
      <c r="S163" s="575"/>
      <c r="T163" s="576"/>
      <c r="U163" s="576"/>
      <c r="V163" s="575"/>
      <c r="W163" s="575"/>
      <c r="X163" s="575"/>
      <c r="Y163" s="576"/>
      <c r="Z163" s="576"/>
      <c r="AA163" s="575"/>
      <c r="AB163" s="575"/>
      <c r="AC163" s="575"/>
      <c r="AD163" s="575"/>
      <c r="AE163" s="575"/>
    </row>
    <row r="164" spans="1:31" ht="35.25" hidden="1" customHeight="1" thickTop="1" thickBot="1">
      <c r="A164" s="563">
        <v>15.4</v>
      </c>
      <c r="B164" s="564"/>
      <c r="C164" s="564"/>
      <c r="D164" s="564"/>
      <c r="E164" s="564"/>
      <c r="F164" s="577" t="s">
        <v>1313</v>
      </c>
      <c r="G164" s="578"/>
      <c r="H164" s="578"/>
      <c r="I164" s="567" t="str">
        <f t="shared" si="9"/>
        <v>No hay ejecución</v>
      </c>
      <c r="J164" s="568" t="str">
        <f t="shared" si="10"/>
        <v>NA</v>
      </c>
      <c r="K164" s="578"/>
      <c r="L164" s="575"/>
      <c r="M164" s="575"/>
      <c r="N164" s="575"/>
      <c r="O164" s="567" t="str">
        <f t="shared" si="11"/>
        <v>No hay ejecución</v>
      </c>
      <c r="P164" s="568" t="str">
        <f t="shared" si="12"/>
        <v>NA</v>
      </c>
      <c r="Q164" s="575"/>
      <c r="R164" s="575"/>
      <c r="S164" s="575"/>
      <c r="T164" s="576"/>
      <c r="U164" s="576"/>
      <c r="V164" s="575"/>
      <c r="W164" s="575"/>
      <c r="X164" s="575"/>
      <c r="Y164" s="576"/>
      <c r="Z164" s="576"/>
      <c r="AA164" s="575"/>
      <c r="AB164" s="575"/>
      <c r="AC164" s="575"/>
      <c r="AD164" s="575"/>
      <c r="AE164" s="575"/>
    </row>
    <row r="165" spans="1:31" ht="35.25" hidden="1" customHeight="1" thickTop="1" thickBot="1">
      <c r="A165" s="563">
        <v>15.4</v>
      </c>
      <c r="B165" s="564"/>
      <c r="C165" s="564"/>
      <c r="D165" s="564"/>
      <c r="E165" s="564"/>
      <c r="F165" s="577" t="s">
        <v>1313</v>
      </c>
      <c r="G165" s="578"/>
      <c r="H165" s="578"/>
      <c r="I165" s="567" t="str">
        <f t="shared" si="9"/>
        <v>No hay ejecución</v>
      </c>
      <c r="J165" s="568" t="str">
        <f t="shared" si="10"/>
        <v>NA</v>
      </c>
      <c r="K165" s="578"/>
      <c r="L165" s="575"/>
      <c r="M165" s="575"/>
      <c r="N165" s="575"/>
      <c r="O165" s="567" t="str">
        <f t="shared" si="11"/>
        <v>No hay ejecución</v>
      </c>
      <c r="P165" s="568" t="str">
        <f t="shared" si="12"/>
        <v>NA</v>
      </c>
      <c r="Q165" s="575"/>
      <c r="R165" s="575"/>
      <c r="S165" s="575"/>
      <c r="T165" s="576"/>
      <c r="U165" s="576"/>
      <c r="V165" s="575"/>
      <c r="W165" s="575"/>
      <c r="X165" s="575"/>
      <c r="Y165" s="576"/>
      <c r="Z165" s="576"/>
      <c r="AA165" s="575"/>
      <c r="AB165" s="575"/>
      <c r="AC165" s="575"/>
      <c r="AD165" s="575"/>
      <c r="AE165" s="575"/>
    </row>
    <row r="166" spans="1:31" ht="35.25" hidden="1" customHeight="1" thickTop="1" thickBot="1">
      <c r="A166" s="563">
        <v>15.4</v>
      </c>
      <c r="B166" s="564"/>
      <c r="C166" s="564"/>
      <c r="D166" s="564"/>
      <c r="E166" s="564"/>
      <c r="F166" s="577" t="s">
        <v>1313</v>
      </c>
      <c r="G166" s="578"/>
      <c r="H166" s="578"/>
      <c r="I166" s="567" t="str">
        <f t="shared" si="9"/>
        <v>No hay ejecución</v>
      </c>
      <c r="J166" s="568" t="str">
        <f t="shared" si="10"/>
        <v>NA</v>
      </c>
      <c r="K166" s="578"/>
      <c r="L166" s="575"/>
      <c r="M166" s="575"/>
      <c r="N166" s="575"/>
      <c r="O166" s="567" t="str">
        <f t="shared" si="11"/>
        <v>No hay ejecución</v>
      </c>
      <c r="P166" s="568" t="str">
        <f t="shared" si="12"/>
        <v>NA</v>
      </c>
      <c r="Q166" s="575"/>
      <c r="R166" s="575"/>
      <c r="S166" s="575"/>
      <c r="T166" s="576"/>
      <c r="U166" s="576"/>
      <c r="V166" s="575"/>
      <c r="W166" s="575"/>
      <c r="X166" s="575"/>
      <c r="Y166" s="576"/>
      <c r="Z166" s="576"/>
      <c r="AA166" s="575"/>
      <c r="AB166" s="575"/>
      <c r="AC166" s="575"/>
      <c r="AD166" s="575"/>
      <c r="AE166" s="575"/>
    </row>
    <row r="167" spans="1:31" ht="35.25" hidden="1" customHeight="1" thickTop="1" thickBot="1">
      <c r="A167" s="563">
        <v>15.4</v>
      </c>
      <c r="B167" s="564"/>
      <c r="C167" s="564"/>
      <c r="D167" s="564"/>
      <c r="E167" s="564"/>
      <c r="F167" s="577" t="s">
        <v>1313</v>
      </c>
      <c r="G167" s="578"/>
      <c r="H167" s="578"/>
      <c r="I167" s="567" t="str">
        <f t="shared" si="9"/>
        <v>No hay ejecución</v>
      </c>
      <c r="J167" s="568" t="str">
        <f t="shared" si="10"/>
        <v>NA</v>
      </c>
      <c r="K167" s="578"/>
      <c r="L167" s="575"/>
      <c r="M167" s="575"/>
      <c r="N167" s="575"/>
      <c r="O167" s="567" t="str">
        <f t="shared" si="11"/>
        <v>No hay ejecución</v>
      </c>
      <c r="P167" s="568" t="str">
        <f t="shared" si="12"/>
        <v>NA</v>
      </c>
      <c r="Q167" s="575"/>
      <c r="R167" s="575"/>
      <c r="S167" s="575"/>
      <c r="T167" s="576"/>
      <c r="U167" s="576"/>
      <c r="V167" s="575"/>
      <c r="W167" s="575"/>
      <c r="X167" s="575"/>
      <c r="Y167" s="576"/>
      <c r="Z167" s="576"/>
      <c r="AA167" s="575"/>
      <c r="AB167" s="575"/>
      <c r="AC167" s="575"/>
      <c r="AD167" s="575"/>
      <c r="AE167" s="575"/>
    </row>
    <row r="168" spans="1:31" ht="35.25" hidden="1" customHeight="1" thickTop="1" thickBot="1">
      <c r="A168" s="563">
        <v>15.4</v>
      </c>
      <c r="B168" s="564"/>
      <c r="C168" s="564"/>
      <c r="D168" s="564"/>
      <c r="E168" s="564"/>
      <c r="F168" s="577" t="s">
        <v>1313</v>
      </c>
      <c r="G168" s="578"/>
      <c r="H168" s="578"/>
      <c r="I168" s="567" t="str">
        <f t="shared" si="9"/>
        <v>No hay ejecución</v>
      </c>
      <c r="J168" s="568" t="str">
        <f t="shared" si="10"/>
        <v>NA</v>
      </c>
      <c r="K168" s="578"/>
      <c r="L168" s="575"/>
      <c r="M168" s="575"/>
      <c r="N168" s="575"/>
      <c r="O168" s="567" t="str">
        <f t="shared" si="11"/>
        <v>No hay ejecución</v>
      </c>
      <c r="P168" s="568" t="str">
        <f t="shared" si="12"/>
        <v>NA</v>
      </c>
      <c r="Q168" s="575"/>
      <c r="R168" s="575"/>
      <c r="S168" s="575"/>
      <c r="T168" s="576"/>
      <c r="U168" s="576"/>
      <c r="V168" s="575"/>
      <c r="W168" s="575"/>
      <c r="X168" s="575"/>
      <c r="Y168" s="576"/>
      <c r="Z168" s="576"/>
      <c r="AA168" s="575"/>
      <c r="AB168" s="575"/>
      <c r="AC168" s="575"/>
      <c r="AD168" s="575"/>
      <c r="AE168" s="575"/>
    </row>
    <row r="169" spans="1:31" ht="35.25" hidden="1" customHeight="1" thickTop="1" thickBot="1">
      <c r="A169" s="563">
        <v>15.4</v>
      </c>
      <c r="B169" s="564"/>
      <c r="C169" s="564"/>
      <c r="D169" s="564"/>
      <c r="E169" s="564"/>
      <c r="F169" s="577" t="s">
        <v>1313</v>
      </c>
      <c r="G169" s="578"/>
      <c r="H169" s="578"/>
      <c r="I169" s="567" t="str">
        <f t="shared" si="9"/>
        <v>No hay ejecución</v>
      </c>
      <c r="J169" s="568" t="str">
        <f t="shared" si="10"/>
        <v>NA</v>
      </c>
      <c r="K169" s="578"/>
      <c r="L169" s="575"/>
      <c r="M169" s="575"/>
      <c r="N169" s="575"/>
      <c r="O169" s="567" t="str">
        <f t="shared" si="11"/>
        <v>No hay ejecución</v>
      </c>
      <c r="P169" s="568" t="str">
        <f t="shared" si="12"/>
        <v>NA</v>
      </c>
      <c r="Q169" s="575"/>
      <c r="R169" s="575"/>
      <c r="S169" s="575"/>
      <c r="T169" s="576"/>
      <c r="U169" s="576"/>
      <c r="V169" s="575"/>
      <c r="W169" s="575"/>
      <c r="X169" s="575"/>
      <c r="Y169" s="576"/>
      <c r="Z169" s="576"/>
      <c r="AA169" s="575"/>
      <c r="AB169" s="575"/>
      <c r="AC169" s="575"/>
      <c r="AD169" s="575"/>
      <c r="AE169" s="575"/>
    </row>
    <row r="170" spans="1:31" ht="35.25" hidden="1" customHeight="1" thickTop="1" thickBot="1">
      <c r="A170" s="563">
        <v>15.5</v>
      </c>
      <c r="B170" s="564"/>
      <c r="C170" s="564"/>
      <c r="D170" s="564"/>
      <c r="E170" s="564"/>
      <c r="F170" s="577" t="s">
        <v>1314</v>
      </c>
      <c r="G170" s="578"/>
      <c r="H170" s="578"/>
      <c r="I170" s="567" t="str">
        <f t="shared" si="9"/>
        <v>No hay ejecución</v>
      </c>
      <c r="J170" s="568" t="str">
        <f t="shared" si="10"/>
        <v>NA</v>
      </c>
      <c r="K170" s="578"/>
      <c r="L170" s="575"/>
      <c r="M170" s="575"/>
      <c r="N170" s="575"/>
      <c r="O170" s="567" t="str">
        <f t="shared" si="11"/>
        <v>No hay ejecución</v>
      </c>
      <c r="P170" s="568" t="str">
        <f t="shared" si="12"/>
        <v>NA</v>
      </c>
      <c r="Q170" s="575"/>
      <c r="R170" s="575"/>
      <c r="S170" s="575"/>
      <c r="T170" s="576"/>
      <c r="U170" s="576"/>
      <c r="V170" s="575"/>
      <c r="W170" s="575"/>
      <c r="X170" s="575"/>
      <c r="Y170" s="576"/>
      <c r="Z170" s="576"/>
      <c r="AA170" s="575"/>
      <c r="AB170" s="575"/>
      <c r="AC170" s="575"/>
      <c r="AD170" s="575"/>
      <c r="AE170" s="575"/>
    </row>
    <row r="171" spans="1:31" ht="35.25" hidden="1" customHeight="1" thickTop="1" thickBot="1">
      <c r="A171" s="563">
        <v>15.5</v>
      </c>
      <c r="B171" s="564"/>
      <c r="C171" s="564"/>
      <c r="D171" s="564"/>
      <c r="E171" s="564"/>
      <c r="F171" s="577" t="s">
        <v>1314</v>
      </c>
      <c r="G171" s="578"/>
      <c r="H171" s="578"/>
      <c r="I171" s="567" t="str">
        <f t="shared" si="9"/>
        <v>No hay ejecución</v>
      </c>
      <c r="J171" s="568" t="str">
        <f t="shared" si="10"/>
        <v>NA</v>
      </c>
      <c r="K171" s="578"/>
      <c r="L171" s="575"/>
      <c r="M171" s="575"/>
      <c r="N171" s="575"/>
      <c r="O171" s="567" t="str">
        <f t="shared" si="11"/>
        <v>No hay ejecución</v>
      </c>
      <c r="P171" s="568" t="str">
        <f t="shared" si="12"/>
        <v>NA</v>
      </c>
      <c r="Q171" s="575"/>
      <c r="R171" s="575"/>
      <c r="S171" s="575"/>
      <c r="T171" s="576"/>
      <c r="U171" s="576"/>
      <c r="V171" s="575"/>
      <c r="W171" s="575"/>
      <c r="X171" s="575"/>
      <c r="Y171" s="576"/>
      <c r="Z171" s="576"/>
      <c r="AA171" s="575"/>
      <c r="AB171" s="575"/>
      <c r="AC171" s="575"/>
      <c r="AD171" s="575"/>
      <c r="AE171" s="575"/>
    </row>
    <row r="172" spans="1:31" ht="35.25" hidden="1" customHeight="1" thickTop="1" thickBot="1">
      <c r="A172" s="563">
        <v>15.5</v>
      </c>
      <c r="B172" s="564"/>
      <c r="C172" s="564"/>
      <c r="D172" s="564"/>
      <c r="E172" s="564"/>
      <c r="F172" s="577" t="s">
        <v>1314</v>
      </c>
      <c r="G172" s="578"/>
      <c r="H172" s="578"/>
      <c r="I172" s="567" t="str">
        <f t="shared" si="9"/>
        <v>No hay ejecución</v>
      </c>
      <c r="J172" s="568" t="str">
        <f t="shared" si="10"/>
        <v>NA</v>
      </c>
      <c r="K172" s="578"/>
      <c r="L172" s="575"/>
      <c r="M172" s="575"/>
      <c r="N172" s="575"/>
      <c r="O172" s="567" t="str">
        <f t="shared" si="11"/>
        <v>No hay ejecución</v>
      </c>
      <c r="P172" s="568" t="str">
        <f t="shared" si="12"/>
        <v>NA</v>
      </c>
      <c r="Q172" s="575"/>
      <c r="R172" s="575"/>
      <c r="S172" s="575"/>
      <c r="T172" s="576"/>
      <c r="U172" s="576"/>
      <c r="V172" s="575"/>
      <c r="W172" s="575"/>
      <c r="X172" s="575"/>
      <c r="Y172" s="576"/>
      <c r="Z172" s="576"/>
      <c r="AA172" s="575"/>
      <c r="AB172" s="575"/>
      <c r="AC172" s="575"/>
      <c r="AD172" s="575"/>
      <c r="AE172" s="575"/>
    </row>
    <row r="173" spans="1:31" ht="35.25" hidden="1" customHeight="1" thickTop="1" thickBot="1">
      <c r="A173" s="563">
        <v>15.5</v>
      </c>
      <c r="B173" s="564"/>
      <c r="C173" s="564"/>
      <c r="D173" s="564"/>
      <c r="E173" s="564"/>
      <c r="F173" s="577" t="s">
        <v>1314</v>
      </c>
      <c r="G173" s="578"/>
      <c r="H173" s="578"/>
      <c r="I173" s="567" t="str">
        <f t="shared" si="9"/>
        <v>No hay ejecución</v>
      </c>
      <c r="J173" s="568" t="str">
        <f t="shared" si="10"/>
        <v>NA</v>
      </c>
      <c r="K173" s="578"/>
      <c r="L173" s="575"/>
      <c r="M173" s="575"/>
      <c r="N173" s="575"/>
      <c r="O173" s="567" t="str">
        <f t="shared" si="11"/>
        <v>No hay ejecución</v>
      </c>
      <c r="P173" s="568" t="str">
        <f t="shared" si="12"/>
        <v>NA</v>
      </c>
      <c r="Q173" s="575"/>
      <c r="R173" s="575"/>
      <c r="S173" s="575"/>
      <c r="T173" s="576"/>
      <c r="U173" s="576"/>
      <c r="V173" s="575"/>
      <c r="W173" s="575"/>
      <c r="X173" s="575"/>
      <c r="Y173" s="576"/>
      <c r="Z173" s="576"/>
      <c r="AA173" s="575"/>
      <c r="AB173" s="575"/>
      <c r="AC173" s="575"/>
      <c r="AD173" s="575"/>
      <c r="AE173" s="575"/>
    </row>
    <row r="174" spans="1:31" ht="35.25" hidden="1" customHeight="1" thickTop="1" thickBot="1">
      <c r="A174" s="563">
        <v>15.6</v>
      </c>
      <c r="B174" s="564"/>
      <c r="C174" s="564"/>
      <c r="D174" s="564"/>
      <c r="E174" s="564"/>
      <c r="F174" s="577" t="s">
        <v>1315</v>
      </c>
      <c r="G174" s="578"/>
      <c r="H174" s="578"/>
      <c r="I174" s="567" t="str">
        <f t="shared" si="9"/>
        <v>No hay ejecución</v>
      </c>
      <c r="J174" s="568" t="str">
        <f t="shared" si="10"/>
        <v>NA</v>
      </c>
      <c r="K174" s="578"/>
      <c r="L174" s="575"/>
      <c r="M174" s="575"/>
      <c r="N174" s="575"/>
      <c r="O174" s="567" t="str">
        <f t="shared" si="11"/>
        <v>No hay ejecución</v>
      </c>
      <c r="P174" s="568" t="str">
        <f t="shared" si="12"/>
        <v>NA</v>
      </c>
      <c r="Q174" s="575"/>
      <c r="R174" s="575"/>
      <c r="S174" s="575"/>
      <c r="T174" s="576"/>
      <c r="U174" s="576"/>
      <c r="V174" s="575"/>
      <c r="W174" s="575"/>
      <c r="X174" s="575"/>
      <c r="Y174" s="576"/>
      <c r="Z174" s="576"/>
      <c r="AA174" s="575"/>
      <c r="AB174" s="575"/>
      <c r="AC174" s="575"/>
      <c r="AD174" s="575"/>
      <c r="AE174" s="575"/>
    </row>
    <row r="175" spans="1:31" ht="35.25" hidden="1" customHeight="1" thickTop="1" thickBot="1">
      <c r="A175" s="563">
        <v>15.6</v>
      </c>
      <c r="B175" s="564"/>
      <c r="C175" s="564"/>
      <c r="D175" s="564"/>
      <c r="E175" s="564"/>
      <c r="F175" s="577" t="s">
        <v>1315</v>
      </c>
      <c r="G175" s="578"/>
      <c r="H175" s="578"/>
      <c r="I175" s="567" t="str">
        <f t="shared" si="9"/>
        <v>No hay ejecución</v>
      </c>
      <c r="J175" s="568" t="str">
        <f t="shared" si="10"/>
        <v>NA</v>
      </c>
      <c r="K175" s="578"/>
      <c r="L175" s="575"/>
      <c r="M175" s="575"/>
      <c r="N175" s="575"/>
      <c r="O175" s="567" t="str">
        <f t="shared" si="11"/>
        <v>No hay ejecución</v>
      </c>
      <c r="P175" s="568" t="str">
        <f t="shared" si="12"/>
        <v>NA</v>
      </c>
      <c r="Q175" s="575"/>
      <c r="R175" s="575"/>
      <c r="S175" s="575"/>
      <c r="T175" s="576"/>
      <c r="U175" s="576"/>
      <c r="V175" s="575"/>
      <c r="W175" s="575"/>
      <c r="X175" s="575"/>
      <c r="Y175" s="576"/>
      <c r="Z175" s="576"/>
      <c r="AA175" s="575"/>
      <c r="AB175" s="575"/>
      <c r="AC175" s="575"/>
      <c r="AD175" s="575"/>
      <c r="AE175" s="575"/>
    </row>
    <row r="176" spans="1:31" ht="35.25" hidden="1" customHeight="1" thickTop="1" thickBot="1">
      <c r="A176" s="563">
        <v>15.7</v>
      </c>
      <c r="B176" s="564"/>
      <c r="C176" s="564"/>
      <c r="D176" s="564"/>
      <c r="E176" s="564"/>
      <c r="F176" s="587" t="s">
        <v>1316</v>
      </c>
      <c r="G176" s="588"/>
      <c r="H176" s="588"/>
      <c r="I176" s="567" t="str">
        <f t="shared" si="9"/>
        <v>No hay ejecución</v>
      </c>
      <c r="J176" s="568" t="str">
        <f t="shared" si="10"/>
        <v>NA</v>
      </c>
      <c r="K176" s="588"/>
      <c r="L176" s="575"/>
      <c r="M176" s="575"/>
      <c r="N176" s="575"/>
      <c r="O176" s="567" t="str">
        <f t="shared" si="11"/>
        <v>No hay ejecución</v>
      </c>
      <c r="P176" s="568" t="str">
        <f t="shared" si="12"/>
        <v>NA</v>
      </c>
      <c r="Q176" s="575"/>
      <c r="R176" s="575"/>
      <c r="S176" s="575"/>
      <c r="T176" s="576"/>
      <c r="U176" s="576"/>
      <c r="V176" s="575"/>
      <c r="W176" s="575"/>
      <c r="X176" s="575"/>
      <c r="Y176" s="576"/>
      <c r="Z176" s="576"/>
      <c r="AA176" s="575"/>
      <c r="AB176" s="575"/>
      <c r="AC176" s="575"/>
      <c r="AD176" s="575"/>
      <c r="AE176" s="575"/>
    </row>
    <row r="177" spans="1:31" ht="35.25" hidden="1" customHeight="1" thickTop="1" thickBot="1">
      <c r="A177" s="563">
        <v>15.7</v>
      </c>
      <c r="B177" s="564"/>
      <c r="C177" s="564"/>
      <c r="D177" s="564"/>
      <c r="E177" s="564"/>
      <c r="F177" s="587" t="s">
        <v>1316</v>
      </c>
      <c r="G177" s="588"/>
      <c r="H177" s="588"/>
      <c r="I177" s="567" t="str">
        <f t="shared" si="9"/>
        <v>No hay ejecución</v>
      </c>
      <c r="J177" s="568" t="str">
        <f t="shared" si="10"/>
        <v>NA</v>
      </c>
      <c r="K177" s="588"/>
      <c r="L177" s="575"/>
      <c r="M177" s="575"/>
      <c r="N177" s="575"/>
      <c r="O177" s="567" t="str">
        <f t="shared" si="11"/>
        <v>No hay ejecución</v>
      </c>
      <c r="P177" s="568" t="str">
        <f t="shared" si="12"/>
        <v>NA</v>
      </c>
      <c r="Q177" s="575"/>
      <c r="R177" s="575"/>
      <c r="S177" s="575"/>
      <c r="T177" s="576"/>
      <c r="U177" s="576"/>
      <c r="V177" s="575"/>
      <c r="W177" s="575"/>
      <c r="X177" s="575"/>
      <c r="Y177" s="576"/>
      <c r="Z177" s="576"/>
      <c r="AA177" s="575"/>
      <c r="AB177" s="575"/>
      <c r="AC177" s="575"/>
      <c r="AD177" s="575"/>
      <c r="AE177" s="575"/>
    </row>
    <row r="178" spans="1:31" ht="35.25" hidden="1" customHeight="1" thickTop="1" thickBot="1">
      <c r="A178" s="563">
        <v>15.7</v>
      </c>
      <c r="B178" s="564"/>
      <c r="C178" s="564"/>
      <c r="D178" s="564"/>
      <c r="E178" s="564"/>
      <c r="F178" s="587" t="s">
        <v>1316</v>
      </c>
      <c r="G178" s="588"/>
      <c r="H178" s="588"/>
      <c r="I178" s="567" t="str">
        <f t="shared" si="9"/>
        <v>No hay ejecución</v>
      </c>
      <c r="J178" s="568" t="str">
        <f t="shared" si="10"/>
        <v>NA</v>
      </c>
      <c r="K178" s="588"/>
      <c r="L178" s="575"/>
      <c r="M178" s="575"/>
      <c r="N178" s="575"/>
      <c r="O178" s="567" t="str">
        <f t="shared" si="11"/>
        <v>No hay ejecución</v>
      </c>
      <c r="P178" s="568" t="str">
        <f t="shared" si="12"/>
        <v>NA</v>
      </c>
      <c r="Q178" s="575"/>
      <c r="R178" s="575"/>
      <c r="S178" s="575"/>
      <c r="T178" s="576"/>
      <c r="U178" s="576"/>
      <c r="V178" s="575"/>
      <c r="W178" s="575"/>
      <c r="X178" s="575"/>
      <c r="Y178" s="576"/>
      <c r="Z178" s="576"/>
      <c r="AA178" s="575"/>
      <c r="AB178" s="575"/>
      <c r="AC178" s="575"/>
      <c r="AD178" s="575"/>
      <c r="AE178" s="575"/>
    </row>
    <row r="179" spans="1:31" ht="35.25" hidden="1" customHeight="1" thickTop="1" thickBot="1">
      <c r="A179" s="563">
        <v>15.7</v>
      </c>
      <c r="B179" s="564"/>
      <c r="C179" s="564"/>
      <c r="D179" s="564"/>
      <c r="E179" s="564"/>
      <c r="F179" s="587" t="s">
        <v>1316</v>
      </c>
      <c r="G179" s="588"/>
      <c r="H179" s="588"/>
      <c r="I179" s="567" t="str">
        <f t="shared" si="9"/>
        <v>No hay ejecución</v>
      </c>
      <c r="J179" s="568" t="str">
        <f t="shared" si="10"/>
        <v>NA</v>
      </c>
      <c r="K179" s="588"/>
      <c r="L179" s="575"/>
      <c r="M179" s="575"/>
      <c r="N179" s="575"/>
      <c r="O179" s="567" t="str">
        <f t="shared" si="11"/>
        <v>No hay ejecución</v>
      </c>
      <c r="P179" s="568" t="str">
        <f t="shared" si="12"/>
        <v>NA</v>
      </c>
      <c r="Q179" s="575"/>
      <c r="R179" s="575"/>
      <c r="S179" s="575"/>
      <c r="T179" s="576"/>
      <c r="U179" s="576"/>
      <c r="V179" s="575"/>
      <c r="W179" s="575"/>
      <c r="X179" s="575"/>
      <c r="Y179" s="576"/>
      <c r="Z179" s="576"/>
      <c r="AA179" s="575"/>
      <c r="AB179" s="575"/>
      <c r="AC179" s="575"/>
      <c r="AD179" s="575"/>
      <c r="AE179" s="575"/>
    </row>
    <row r="180" spans="1:31" ht="35.25" hidden="1" customHeight="1" thickTop="1" thickBot="1">
      <c r="A180" s="563">
        <v>15.7</v>
      </c>
      <c r="B180" s="564"/>
      <c r="C180" s="564"/>
      <c r="D180" s="564"/>
      <c r="E180" s="564"/>
      <c r="F180" s="587" t="s">
        <v>1316</v>
      </c>
      <c r="G180" s="588"/>
      <c r="H180" s="588"/>
      <c r="I180" s="567" t="str">
        <f t="shared" si="9"/>
        <v>No hay ejecución</v>
      </c>
      <c r="J180" s="568" t="str">
        <f t="shared" si="10"/>
        <v>NA</v>
      </c>
      <c r="K180" s="588"/>
      <c r="L180" s="575"/>
      <c r="M180" s="575"/>
      <c r="N180" s="575"/>
      <c r="O180" s="567" t="str">
        <f t="shared" si="11"/>
        <v>No hay ejecución</v>
      </c>
      <c r="P180" s="568" t="str">
        <f t="shared" si="12"/>
        <v>NA</v>
      </c>
      <c r="Q180" s="575"/>
      <c r="R180" s="575"/>
      <c r="S180" s="575"/>
      <c r="T180" s="576"/>
      <c r="U180" s="576"/>
      <c r="V180" s="575"/>
      <c r="W180" s="575"/>
      <c r="X180" s="575"/>
      <c r="Y180" s="576"/>
      <c r="Z180" s="576"/>
      <c r="AA180" s="575"/>
      <c r="AB180" s="575"/>
      <c r="AC180" s="575"/>
      <c r="AD180" s="575"/>
      <c r="AE180" s="575"/>
    </row>
    <row r="181" spans="1:31" ht="35.25" hidden="1" customHeight="1" thickTop="1" thickBot="1">
      <c r="A181" s="563">
        <v>15.7</v>
      </c>
      <c r="B181" s="564"/>
      <c r="C181" s="564"/>
      <c r="D181" s="564"/>
      <c r="E181" s="564"/>
      <c r="F181" s="587" t="s">
        <v>1316</v>
      </c>
      <c r="G181" s="588"/>
      <c r="H181" s="588"/>
      <c r="I181" s="567" t="str">
        <f t="shared" si="9"/>
        <v>No hay ejecución</v>
      </c>
      <c r="J181" s="568" t="str">
        <f t="shared" si="10"/>
        <v>NA</v>
      </c>
      <c r="K181" s="588"/>
      <c r="L181" s="575"/>
      <c r="M181" s="575"/>
      <c r="N181" s="575"/>
      <c r="O181" s="567" t="str">
        <f t="shared" si="11"/>
        <v>No hay ejecución</v>
      </c>
      <c r="P181" s="568" t="str">
        <f t="shared" si="12"/>
        <v>NA</v>
      </c>
      <c r="Q181" s="575"/>
      <c r="R181" s="575"/>
      <c r="S181" s="575"/>
      <c r="T181" s="576"/>
      <c r="U181" s="576"/>
      <c r="V181" s="575"/>
      <c r="W181" s="575"/>
      <c r="X181" s="575"/>
      <c r="Y181" s="576"/>
      <c r="Z181" s="576"/>
      <c r="AA181" s="575"/>
      <c r="AB181" s="575"/>
      <c r="AC181" s="575"/>
      <c r="AD181" s="575"/>
      <c r="AE181" s="575"/>
    </row>
    <row r="182" spans="1:31" ht="35.25" hidden="1" customHeight="1" thickTop="1" thickBot="1">
      <c r="A182" s="563">
        <v>16</v>
      </c>
      <c r="B182" s="564"/>
      <c r="C182" s="564"/>
      <c r="D182" s="564"/>
      <c r="E182" s="564"/>
      <c r="F182" s="565" t="s">
        <v>1317</v>
      </c>
      <c r="G182" s="569"/>
      <c r="H182" s="569"/>
      <c r="I182" s="567" t="str">
        <f t="shared" si="9"/>
        <v>No hay ejecución</v>
      </c>
      <c r="J182" s="568" t="str">
        <f t="shared" si="10"/>
        <v>NA</v>
      </c>
      <c r="K182" s="569"/>
      <c r="L182" s="575"/>
      <c r="M182" s="575"/>
      <c r="N182" s="575"/>
      <c r="O182" s="567" t="str">
        <f t="shared" si="11"/>
        <v>No hay ejecución</v>
      </c>
      <c r="P182" s="568" t="str">
        <f t="shared" si="12"/>
        <v>NA</v>
      </c>
      <c r="Q182" s="575"/>
      <c r="R182" s="575"/>
      <c r="S182" s="575"/>
      <c r="T182" s="576"/>
      <c r="U182" s="576"/>
      <c r="V182" s="575"/>
      <c r="W182" s="575"/>
      <c r="X182" s="575"/>
      <c r="Y182" s="576"/>
      <c r="Z182" s="576"/>
      <c r="AA182" s="575"/>
      <c r="AB182" s="575"/>
      <c r="AC182" s="575"/>
      <c r="AD182" s="575"/>
      <c r="AE182" s="575"/>
    </row>
    <row r="183" spans="1:31" ht="35.25" hidden="1" customHeight="1" thickTop="1" thickBot="1">
      <c r="A183" s="563">
        <v>16.100000000000001</v>
      </c>
      <c r="B183" s="564"/>
      <c r="C183" s="564"/>
      <c r="D183" s="564"/>
      <c r="E183" s="564"/>
      <c r="F183" s="577" t="s">
        <v>1318</v>
      </c>
      <c r="G183" s="578"/>
      <c r="H183" s="578"/>
      <c r="I183" s="567" t="str">
        <f t="shared" si="9"/>
        <v>No hay ejecución</v>
      </c>
      <c r="J183" s="568" t="str">
        <f t="shared" si="10"/>
        <v>NA</v>
      </c>
      <c r="K183" s="578"/>
      <c r="L183" s="575"/>
      <c r="M183" s="575"/>
      <c r="N183" s="575"/>
      <c r="O183" s="567" t="str">
        <f t="shared" si="11"/>
        <v>No hay ejecución</v>
      </c>
      <c r="P183" s="568" t="str">
        <f t="shared" si="12"/>
        <v>NA</v>
      </c>
      <c r="Q183" s="575"/>
      <c r="R183" s="575"/>
      <c r="S183" s="575"/>
      <c r="T183" s="576"/>
      <c r="U183" s="576"/>
      <c r="V183" s="575"/>
      <c r="W183" s="575"/>
      <c r="X183" s="575"/>
      <c r="Y183" s="576"/>
      <c r="Z183" s="576"/>
      <c r="AA183" s="575"/>
      <c r="AB183" s="575"/>
      <c r="AC183" s="575"/>
      <c r="AD183" s="575"/>
      <c r="AE183" s="575"/>
    </row>
    <row r="184" spans="1:31" ht="35.25" hidden="1" customHeight="1" thickTop="1" thickBot="1">
      <c r="A184" s="563">
        <v>16.100000000000001</v>
      </c>
      <c r="B184" s="564"/>
      <c r="C184" s="564"/>
      <c r="D184" s="564"/>
      <c r="E184" s="564"/>
      <c r="F184" s="577" t="s">
        <v>1318</v>
      </c>
      <c r="G184" s="578"/>
      <c r="H184" s="578"/>
      <c r="I184" s="567" t="str">
        <f t="shared" si="9"/>
        <v>No hay ejecución</v>
      </c>
      <c r="J184" s="568" t="str">
        <f t="shared" si="10"/>
        <v>NA</v>
      </c>
      <c r="K184" s="578"/>
      <c r="L184" s="575"/>
      <c r="M184" s="575"/>
      <c r="N184" s="575"/>
      <c r="O184" s="567" t="str">
        <f t="shared" si="11"/>
        <v>No hay ejecución</v>
      </c>
      <c r="P184" s="568" t="str">
        <f t="shared" si="12"/>
        <v>NA</v>
      </c>
      <c r="Q184" s="575"/>
      <c r="R184" s="575"/>
      <c r="S184" s="575"/>
      <c r="T184" s="576"/>
      <c r="U184" s="576"/>
      <c r="V184" s="575"/>
      <c r="W184" s="575"/>
      <c r="X184" s="575"/>
      <c r="Y184" s="576"/>
      <c r="Z184" s="576"/>
      <c r="AA184" s="575"/>
      <c r="AB184" s="575"/>
      <c r="AC184" s="575"/>
      <c r="AD184" s="575"/>
      <c r="AE184" s="575"/>
    </row>
    <row r="185" spans="1:31" ht="35.25" hidden="1" customHeight="1" thickTop="1" thickBot="1">
      <c r="A185" s="563">
        <v>16.2</v>
      </c>
      <c r="B185" s="564"/>
      <c r="C185" s="564"/>
      <c r="D185" s="564"/>
      <c r="E185" s="564"/>
      <c r="F185" s="577" t="s">
        <v>1319</v>
      </c>
      <c r="G185" s="578"/>
      <c r="H185" s="578"/>
      <c r="I185" s="567" t="str">
        <f t="shared" si="9"/>
        <v>No hay ejecución</v>
      </c>
      <c r="J185" s="568" t="str">
        <f t="shared" si="10"/>
        <v>NA</v>
      </c>
      <c r="K185" s="578"/>
      <c r="L185" s="575"/>
      <c r="M185" s="575"/>
      <c r="N185" s="575"/>
      <c r="O185" s="567" t="str">
        <f t="shared" si="11"/>
        <v>No hay ejecución</v>
      </c>
      <c r="P185" s="568" t="str">
        <f t="shared" si="12"/>
        <v>NA</v>
      </c>
      <c r="Q185" s="575"/>
      <c r="R185" s="575"/>
      <c r="S185" s="575"/>
      <c r="T185" s="576"/>
      <c r="U185" s="576"/>
      <c r="V185" s="575"/>
      <c r="W185" s="575"/>
      <c r="X185" s="575"/>
      <c r="Y185" s="576"/>
      <c r="Z185" s="576"/>
      <c r="AA185" s="575"/>
      <c r="AB185" s="575"/>
      <c r="AC185" s="575"/>
      <c r="AD185" s="575"/>
      <c r="AE185" s="575"/>
    </row>
    <row r="186" spans="1:31" ht="35.25" hidden="1" customHeight="1" thickTop="1" thickBot="1">
      <c r="A186" s="563">
        <v>16.2</v>
      </c>
      <c r="B186" s="564"/>
      <c r="C186" s="564"/>
      <c r="D186" s="564"/>
      <c r="E186" s="564"/>
      <c r="F186" s="577" t="s">
        <v>1319</v>
      </c>
      <c r="G186" s="578"/>
      <c r="H186" s="578"/>
      <c r="I186" s="567" t="str">
        <f t="shared" si="9"/>
        <v>No hay ejecución</v>
      </c>
      <c r="J186" s="568" t="str">
        <f t="shared" si="10"/>
        <v>NA</v>
      </c>
      <c r="K186" s="578"/>
      <c r="L186" s="575"/>
      <c r="M186" s="575"/>
      <c r="N186" s="575"/>
      <c r="O186" s="567" t="str">
        <f t="shared" si="11"/>
        <v>No hay ejecución</v>
      </c>
      <c r="P186" s="568" t="str">
        <f t="shared" si="12"/>
        <v>NA</v>
      </c>
      <c r="Q186" s="575"/>
      <c r="R186" s="575"/>
      <c r="S186" s="575"/>
      <c r="T186" s="576"/>
      <c r="U186" s="576"/>
      <c r="V186" s="575"/>
      <c r="W186" s="575"/>
      <c r="X186" s="575"/>
      <c r="Y186" s="576"/>
      <c r="Z186" s="576"/>
      <c r="AA186" s="575"/>
      <c r="AB186" s="575"/>
      <c r="AC186" s="575"/>
      <c r="AD186" s="575"/>
      <c r="AE186" s="575"/>
    </row>
    <row r="187" spans="1:31" ht="35.25" hidden="1" customHeight="1" thickTop="1" thickBot="1">
      <c r="A187" s="563">
        <v>16.2</v>
      </c>
      <c r="B187" s="564"/>
      <c r="C187" s="564"/>
      <c r="D187" s="564"/>
      <c r="E187" s="564"/>
      <c r="F187" s="577" t="s">
        <v>1319</v>
      </c>
      <c r="G187" s="578"/>
      <c r="H187" s="578"/>
      <c r="I187" s="567" t="str">
        <f t="shared" si="9"/>
        <v>No hay ejecución</v>
      </c>
      <c r="J187" s="568" t="str">
        <f t="shared" si="10"/>
        <v>NA</v>
      </c>
      <c r="K187" s="578"/>
      <c r="L187" s="575"/>
      <c r="M187" s="575"/>
      <c r="N187" s="575"/>
      <c r="O187" s="567" t="str">
        <f t="shared" si="11"/>
        <v>No hay ejecución</v>
      </c>
      <c r="P187" s="568" t="str">
        <f t="shared" si="12"/>
        <v>NA</v>
      </c>
      <c r="Q187" s="575"/>
      <c r="R187" s="575"/>
      <c r="S187" s="575"/>
      <c r="T187" s="576"/>
      <c r="U187" s="576"/>
      <c r="V187" s="575"/>
      <c r="W187" s="575"/>
      <c r="X187" s="575"/>
      <c r="Y187" s="576"/>
      <c r="Z187" s="576"/>
      <c r="AA187" s="575"/>
      <c r="AB187" s="575"/>
      <c r="AC187" s="575"/>
      <c r="AD187" s="575"/>
      <c r="AE187" s="575"/>
    </row>
    <row r="188" spans="1:31" ht="35.25" hidden="1" customHeight="1" thickTop="1" thickBot="1">
      <c r="A188" s="563">
        <v>16.3</v>
      </c>
      <c r="B188" s="564"/>
      <c r="C188" s="564"/>
      <c r="D188" s="564"/>
      <c r="E188" s="564"/>
      <c r="F188" s="577" t="s">
        <v>1320</v>
      </c>
      <c r="G188" s="578"/>
      <c r="H188" s="578"/>
      <c r="I188" s="567" t="str">
        <f t="shared" si="9"/>
        <v>No hay ejecución</v>
      </c>
      <c r="J188" s="568" t="str">
        <f t="shared" si="10"/>
        <v>NA</v>
      </c>
      <c r="K188" s="578"/>
      <c r="L188" s="575"/>
      <c r="M188" s="575"/>
      <c r="N188" s="575"/>
      <c r="O188" s="567" t="str">
        <f t="shared" si="11"/>
        <v>No hay ejecución</v>
      </c>
      <c r="P188" s="568" t="str">
        <f t="shared" si="12"/>
        <v>NA</v>
      </c>
      <c r="Q188" s="575"/>
      <c r="R188" s="575"/>
      <c r="S188" s="575"/>
      <c r="T188" s="576"/>
      <c r="U188" s="576"/>
      <c r="V188" s="575"/>
      <c r="W188" s="575"/>
      <c r="X188" s="575"/>
      <c r="Y188" s="576"/>
      <c r="Z188" s="576"/>
      <c r="AA188" s="575"/>
      <c r="AB188" s="575"/>
      <c r="AC188" s="575"/>
      <c r="AD188" s="575"/>
      <c r="AE188" s="575"/>
    </row>
    <row r="189" spans="1:31" ht="35.25" hidden="1" customHeight="1" thickTop="1" thickBot="1">
      <c r="A189" s="563">
        <v>16.3</v>
      </c>
      <c r="B189" s="564"/>
      <c r="C189" s="564"/>
      <c r="D189" s="564"/>
      <c r="E189" s="564"/>
      <c r="F189" s="577" t="s">
        <v>1320</v>
      </c>
      <c r="G189" s="578"/>
      <c r="H189" s="578"/>
      <c r="I189" s="567" t="str">
        <f t="shared" si="9"/>
        <v>No hay ejecución</v>
      </c>
      <c r="J189" s="568" t="str">
        <f t="shared" si="10"/>
        <v>NA</v>
      </c>
      <c r="K189" s="578"/>
      <c r="L189" s="575"/>
      <c r="M189" s="575"/>
      <c r="N189" s="575"/>
      <c r="O189" s="567" t="str">
        <f t="shared" si="11"/>
        <v>No hay ejecución</v>
      </c>
      <c r="P189" s="568" t="str">
        <f t="shared" si="12"/>
        <v>NA</v>
      </c>
      <c r="Q189" s="575"/>
      <c r="R189" s="575"/>
      <c r="S189" s="575"/>
      <c r="T189" s="576"/>
      <c r="U189" s="576"/>
      <c r="V189" s="575"/>
      <c r="W189" s="575"/>
      <c r="X189" s="575"/>
      <c r="Y189" s="576"/>
      <c r="Z189" s="576"/>
      <c r="AA189" s="575"/>
      <c r="AB189" s="575"/>
      <c r="AC189" s="575"/>
      <c r="AD189" s="575"/>
      <c r="AE189" s="575"/>
    </row>
    <row r="190" spans="1:31" ht="35.25" hidden="1" customHeight="1" thickTop="1" thickBot="1">
      <c r="A190" s="563">
        <v>16.3</v>
      </c>
      <c r="B190" s="564"/>
      <c r="C190" s="564"/>
      <c r="D190" s="564"/>
      <c r="E190" s="564"/>
      <c r="F190" s="577" t="s">
        <v>1320</v>
      </c>
      <c r="G190" s="578"/>
      <c r="H190" s="578"/>
      <c r="I190" s="567" t="str">
        <f t="shared" si="9"/>
        <v>No hay ejecución</v>
      </c>
      <c r="J190" s="568" t="str">
        <f t="shared" si="10"/>
        <v>NA</v>
      </c>
      <c r="K190" s="578"/>
      <c r="L190" s="575"/>
      <c r="M190" s="575"/>
      <c r="N190" s="575"/>
      <c r="O190" s="567" t="str">
        <f t="shared" si="11"/>
        <v>No hay ejecución</v>
      </c>
      <c r="P190" s="568" t="str">
        <f t="shared" si="12"/>
        <v>NA</v>
      </c>
      <c r="Q190" s="575"/>
      <c r="R190" s="575"/>
      <c r="S190" s="575"/>
      <c r="T190" s="576"/>
      <c r="U190" s="576"/>
      <c r="V190" s="575"/>
      <c r="W190" s="575"/>
      <c r="X190" s="575"/>
      <c r="Y190" s="576"/>
      <c r="Z190" s="576"/>
      <c r="AA190" s="575"/>
      <c r="AB190" s="575"/>
      <c r="AC190" s="575"/>
      <c r="AD190" s="575"/>
      <c r="AE190" s="575"/>
    </row>
    <row r="191" spans="1:31" ht="35.25" hidden="1" customHeight="1" thickTop="1" thickBot="1">
      <c r="A191" s="563">
        <v>16.399999999999999</v>
      </c>
      <c r="B191" s="564"/>
      <c r="C191" s="564"/>
      <c r="D191" s="564"/>
      <c r="E191" s="564"/>
      <c r="F191" s="577" t="s">
        <v>1321</v>
      </c>
      <c r="G191" s="578"/>
      <c r="H191" s="578"/>
      <c r="I191" s="567" t="str">
        <f t="shared" si="9"/>
        <v>No hay ejecución</v>
      </c>
      <c r="J191" s="568" t="str">
        <f t="shared" si="10"/>
        <v>NA</v>
      </c>
      <c r="K191" s="578"/>
      <c r="L191" s="575"/>
      <c r="M191" s="575"/>
      <c r="N191" s="575"/>
      <c r="O191" s="567" t="str">
        <f t="shared" si="11"/>
        <v>No hay ejecución</v>
      </c>
      <c r="P191" s="568" t="str">
        <f t="shared" si="12"/>
        <v>NA</v>
      </c>
      <c r="Q191" s="575"/>
      <c r="R191" s="575"/>
      <c r="S191" s="575"/>
      <c r="T191" s="576"/>
      <c r="U191" s="576"/>
      <c r="V191" s="575"/>
      <c r="W191" s="575"/>
      <c r="X191" s="575"/>
      <c r="Y191" s="576"/>
      <c r="Z191" s="576"/>
      <c r="AA191" s="575"/>
      <c r="AB191" s="575"/>
      <c r="AC191" s="575"/>
      <c r="AD191" s="575"/>
      <c r="AE191" s="575"/>
    </row>
    <row r="192" spans="1:31" ht="35.25" hidden="1" customHeight="1" thickTop="1" thickBot="1">
      <c r="A192" s="563">
        <v>16.399999999999999</v>
      </c>
      <c r="B192" s="564"/>
      <c r="C192" s="564"/>
      <c r="D192" s="564"/>
      <c r="E192" s="564"/>
      <c r="F192" s="577" t="s">
        <v>1321</v>
      </c>
      <c r="G192" s="578"/>
      <c r="H192" s="578"/>
      <c r="I192" s="567" t="str">
        <f t="shared" si="9"/>
        <v>No hay ejecución</v>
      </c>
      <c r="J192" s="568" t="str">
        <f t="shared" si="10"/>
        <v>NA</v>
      </c>
      <c r="K192" s="578"/>
      <c r="L192" s="575"/>
      <c r="M192" s="575"/>
      <c r="N192" s="575"/>
      <c r="O192" s="567" t="str">
        <f t="shared" si="11"/>
        <v>No hay ejecución</v>
      </c>
      <c r="P192" s="568" t="str">
        <f t="shared" si="12"/>
        <v>NA</v>
      </c>
      <c r="Q192" s="575"/>
      <c r="R192" s="575"/>
      <c r="S192" s="575"/>
      <c r="T192" s="576"/>
      <c r="U192" s="576"/>
      <c r="V192" s="575"/>
      <c r="W192" s="575"/>
      <c r="X192" s="575"/>
      <c r="Y192" s="576"/>
      <c r="Z192" s="576"/>
      <c r="AA192" s="575"/>
      <c r="AB192" s="575"/>
      <c r="AC192" s="575"/>
      <c r="AD192" s="575"/>
      <c r="AE192" s="575"/>
    </row>
    <row r="193" spans="1:31" ht="35.25" hidden="1" customHeight="1" thickTop="1" thickBot="1">
      <c r="A193" s="563">
        <v>16.399999999999999</v>
      </c>
      <c r="B193" s="564"/>
      <c r="C193" s="564"/>
      <c r="D193" s="564"/>
      <c r="E193" s="564"/>
      <c r="F193" s="577" t="s">
        <v>1321</v>
      </c>
      <c r="G193" s="578"/>
      <c r="H193" s="578"/>
      <c r="I193" s="567" t="str">
        <f t="shared" si="9"/>
        <v>No hay ejecución</v>
      </c>
      <c r="J193" s="568" t="str">
        <f t="shared" si="10"/>
        <v>NA</v>
      </c>
      <c r="K193" s="578"/>
      <c r="L193" s="575"/>
      <c r="M193" s="575"/>
      <c r="N193" s="575"/>
      <c r="O193" s="567" t="str">
        <f t="shared" si="11"/>
        <v>No hay ejecución</v>
      </c>
      <c r="P193" s="568" t="str">
        <f t="shared" si="12"/>
        <v>NA</v>
      </c>
      <c r="Q193" s="575"/>
      <c r="R193" s="575"/>
      <c r="S193" s="575"/>
      <c r="T193" s="576"/>
      <c r="U193" s="576"/>
      <c r="V193" s="575"/>
      <c r="W193" s="575"/>
      <c r="X193" s="575"/>
      <c r="Y193" s="576"/>
      <c r="Z193" s="576"/>
      <c r="AA193" s="575"/>
      <c r="AB193" s="575"/>
      <c r="AC193" s="575"/>
      <c r="AD193" s="575"/>
      <c r="AE193" s="575"/>
    </row>
    <row r="194" spans="1:31" ht="35.25" hidden="1" customHeight="1" thickTop="1" thickBot="1">
      <c r="A194" s="563">
        <v>16.399999999999999</v>
      </c>
      <c r="B194" s="564"/>
      <c r="C194" s="564"/>
      <c r="D194" s="564"/>
      <c r="E194" s="564"/>
      <c r="F194" s="577" t="s">
        <v>1321</v>
      </c>
      <c r="G194" s="578"/>
      <c r="H194" s="578"/>
      <c r="I194" s="567" t="str">
        <f t="shared" si="9"/>
        <v>No hay ejecución</v>
      </c>
      <c r="J194" s="568" t="str">
        <f t="shared" si="10"/>
        <v>NA</v>
      </c>
      <c r="K194" s="578"/>
      <c r="L194" s="575"/>
      <c r="M194" s="575"/>
      <c r="N194" s="575"/>
      <c r="O194" s="567" t="str">
        <f t="shared" si="11"/>
        <v>No hay ejecución</v>
      </c>
      <c r="P194" s="568" t="str">
        <f t="shared" si="12"/>
        <v>NA</v>
      </c>
      <c r="Q194" s="575"/>
      <c r="R194" s="575"/>
      <c r="S194" s="575"/>
      <c r="T194" s="576"/>
      <c r="U194" s="576"/>
      <c r="V194" s="575"/>
      <c r="W194" s="575"/>
      <c r="X194" s="575"/>
      <c r="Y194" s="576"/>
      <c r="Z194" s="576"/>
      <c r="AA194" s="575"/>
      <c r="AB194" s="575"/>
      <c r="AC194" s="575"/>
      <c r="AD194" s="575"/>
      <c r="AE194" s="575"/>
    </row>
    <row r="195" spans="1:31" ht="35.25" hidden="1" customHeight="1" thickTop="1" thickBot="1">
      <c r="A195" s="563">
        <v>16.399999999999999</v>
      </c>
      <c r="B195" s="564"/>
      <c r="C195" s="564"/>
      <c r="D195" s="564"/>
      <c r="E195" s="564"/>
      <c r="F195" s="577" t="s">
        <v>1321</v>
      </c>
      <c r="G195" s="578"/>
      <c r="H195" s="578"/>
      <c r="I195" s="567" t="str">
        <f t="shared" si="9"/>
        <v>No hay ejecución</v>
      </c>
      <c r="J195" s="568" t="str">
        <f t="shared" si="10"/>
        <v>NA</v>
      </c>
      <c r="K195" s="578"/>
      <c r="L195" s="575"/>
      <c r="M195" s="575"/>
      <c r="N195" s="575"/>
      <c r="O195" s="567" t="str">
        <f t="shared" si="11"/>
        <v>No hay ejecución</v>
      </c>
      <c r="P195" s="568" t="str">
        <f t="shared" si="12"/>
        <v>NA</v>
      </c>
      <c r="Q195" s="575"/>
      <c r="R195" s="575"/>
      <c r="S195" s="575"/>
      <c r="T195" s="576"/>
      <c r="U195" s="576"/>
      <c r="V195" s="575"/>
      <c r="W195" s="575"/>
      <c r="X195" s="575"/>
      <c r="Y195" s="576"/>
      <c r="Z195" s="576"/>
      <c r="AA195" s="575"/>
      <c r="AB195" s="575"/>
      <c r="AC195" s="575"/>
      <c r="AD195" s="575"/>
      <c r="AE195" s="575"/>
    </row>
    <row r="196" spans="1:31" ht="35.25" hidden="1" customHeight="1" thickTop="1" thickBot="1">
      <c r="A196" s="563">
        <v>16.399999999999999</v>
      </c>
      <c r="B196" s="564"/>
      <c r="C196" s="564"/>
      <c r="D196" s="564"/>
      <c r="E196" s="564"/>
      <c r="F196" s="577" t="s">
        <v>1321</v>
      </c>
      <c r="G196" s="578"/>
      <c r="H196" s="578"/>
      <c r="I196" s="567" t="str">
        <f t="shared" si="9"/>
        <v>No hay ejecución</v>
      </c>
      <c r="J196" s="568" t="str">
        <f t="shared" si="10"/>
        <v>NA</v>
      </c>
      <c r="K196" s="578"/>
      <c r="L196" s="575"/>
      <c r="M196" s="575"/>
      <c r="N196" s="575"/>
      <c r="O196" s="567" t="str">
        <f t="shared" si="11"/>
        <v>No hay ejecución</v>
      </c>
      <c r="P196" s="568" t="str">
        <f t="shared" si="12"/>
        <v>NA</v>
      </c>
      <c r="Q196" s="575"/>
      <c r="R196" s="575"/>
      <c r="S196" s="575"/>
      <c r="T196" s="576"/>
      <c r="U196" s="576"/>
      <c r="V196" s="575"/>
      <c r="W196" s="575"/>
      <c r="X196" s="575"/>
      <c r="Y196" s="576"/>
      <c r="Z196" s="576"/>
      <c r="AA196" s="575"/>
      <c r="AB196" s="575"/>
      <c r="AC196" s="575"/>
      <c r="AD196" s="575"/>
      <c r="AE196" s="575"/>
    </row>
    <row r="197" spans="1:31" ht="35.25" hidden="1" customHeight="1" thickTop="1" thickBot="1">
      <c r="A197" s="563">
        <v>16.5</v>
      </c>
      <c r="B197" s="564"/>
      <c r="C197" s="564"/>
      <c r="D197" s="564"/>
      <c r="E197" s="564"/>
      <c r="F197" s="577" t="s">
        <v>1322</v>
      </c>
      <c r="G197" s="578"/>
      <c r="H197" s="578"/>
      <c r="I197" s="567" t="str">
        <f t="shared" si="9"/>
        <v>No hay ejecución</v>
      </c>
      <c r="J197" s="568" t="str">
        <f t="shared" si="10"/>
        <v>NA</v>
      </c>
      <c r="K197" s="578"/>
      <c r="L197" s="575"/>
      <c r="M197" s="575"/>
      <c r="N197" s="575"/>
      <c r="O197" s="567" t="str">
        <f t="shared" si="11"/>
        <v>No hay ejecución</v>
      </c>
      <c r="P197" s="568" t="str">
        <f t="shared" si="12"/>
        <v>NA</v>
      </c>
      <c r="Q197" s="575"/>
      <c r="R197" s="575"/>
      <c r="S197" s="575"/>
      <c r="T197" s="576"/>
      <c r="U197" s="576"/>
      <c r="V197" s="575"/>
      <c r="W197" s="575"/>
      <c r="X197" s="575"/>
      <c r="Y197" s="576"/>
      <c r="Z197" s="576"/>
      <c r="AA197" s="575"/>
      <c r="AB197" s="575"/>
      <c r="AC197" s="575"/>
      <c r="AD197" s="575"/>
      <c r="AE197" s="575"/>
    </row>
    <row r="198" spans="1:31" ht="35.25" hidden="1" customHeight="1" thickTop="1" thickBot="1">
      <c r="A198" s="563">
        <v>16.5</v>
      </c>
      <c r="B198" s="564"/>
      <c r="C198" s="564"/>
      <c r="D198" s="564"/>
      <c r="E198" s="564"/>
      <c r="F198" s="577" t="s">
        <v>1322</v>
      </c>
      <c r="G198" s="578"/>
      <c r="H198" s="578"/>
      <c r="I198" s="567" t="str">
        <f t="shared" si="9"/>
        <v>No hay ejecución</v>
      </c>
      <c r="J198" s="568" t="str">
        <f t="shared" si="10"/>
        <v>NA</v>
      </c>
      <c r="K198" s="578"/>
      <c r="L198" s="575"/>
      <c r="M198" s="575"/>
      <c r="N198" s="575"/>
      <c r="O198" s="567" t="str">
        <f t="shared" si="11"/>
        <v>No hay ejecución</v>
      </c>
      <c r="P198" s="568" t="str">
        <f t="shared" si="12"/>
        <v>NA</v>
      </c>
      <c r="Q198" s="575"/>
      <c r="R198" s="575"/>
      <c r="S198" s="575"/>
      <c r="T198" s="576"/>
      <c r="U198" s="576"/>
      <c r="V198" s="575"/>
      <c r="W198" s="575"/>
      <c r="X198" s="575"/>
      <c r="Y198" s="576"/>
      <c r="Z198" s="576"/>
      <c r="AA198" s="575"/>
      <c r="AB198" s="575"/>
      <c r="AC198" s="575"/>
      <c r="AD198" s="575"/>
      <c r="AE198" s="575"/>
    </row>
    <row r="199" spans="1:31" ht="35.25" hidden="1" customHeight="1" thickTop="1" thickBot="1">
      <c r="A199" s="563">
        <v>16.600000000000001</v>
      </c>
      <c r="B199" s="564"/>
      <c r="C199" s="564"/>
      <c r="D199" s="564"/>
      <c r="E199" s="564"/>
      <c r="F199" s="577" t="s">
        <v>1323</v>
      </c>
      <c r="G199" s="578"/>
      <c r="H199" s="578"/>
      <c r="I199" s="567" t="str">
        <f t="shared" si="9"/>
        <v>No hay ejecución</v>
      </c>
      <c r="J199" s="568" t="str">
        <f t="shared" si="10"/>
        <v>NA</v>
      </c>
      <c r="K199" s="578"/>
      <c r="L199" s="575"/>
      <c r="M199" s="575"/>
      <c r="N199" s="575"/>
      <c r="O199" s="567" t="str">
        <f t="shared" si="11"/>
        <v>No hay ejecución</v>
      </c>
      <c r="P199" s="568" t="str">
        <f t="shared" si="12"/>
        <v>NA</v>
      </c>
      <c r="Q199" s="575"/>
      <c r="R199" s="575"/>
      <c r="S199" s="575"/>
      <c r="T199" s="576"/>
      <c r="U199" s="576"/>
      <c r="V199" s="575"/>
      <c r="W199" s="575"/>
      <c r="X199" s="575"/>
      <c r="Y199" s="576"/>
      <c r="Z199" s="576"/>
      <c r="AA199" s="575"/>
      <c r="AB199" s="575"/>
      <c r="AC199" s="575"/>
      <c r="AD199" s="575"/>
      <c r="AE199" s="575"/>
    </row>
    <row r="200" spans="1:31" ht="35.25" hidden="1" customHeight="1" thickTop="1" thickBot="1">
      <c r="A200" s="563">
        <v>16.600000000000001</v>
      </c>
      <c r="B200" s="564"/>
      <c r="C200" s="564"/>
      <c r="D200" s="564"/>
      <c r="E200" s="564"/>
      <c r="F200" s="577" t="s">
        <v>1323</v>
      </c>
      <c r="G200" s="578"/>
      <c r="H200" s="578"/>
      <c r="I200" s="567" t="str">
        <f t="shared" si="9"/>
        <v>No hay ejecución</v>
      </c>
      <c r="J200" s="568" t="str">
        <f t="shared" si="10"/>
        <v>NA</v>
      </c>
      <c r="K200" s="578"/>
      <c r="L200" s="575"/>
      <c r="M200" s="575"/>
      <c r="N200" s="575"/>
      <c r="O200" s="567" t="str">
        <f t="shared" si="11"/>
        <v>No hay ejecución</v>
      </c>
      <c r="P200" s="568" t="str">
        <f t="shared" si="12"/>
        <v>NA</v>
      </c>
      <c r="Q200" s="575"/>
      <c r="R200" s="575"/>
      <c r="S200" s="575"/>
      <c r="T200" s="576"/>
      <c r="U200" s="576"/>
      <c r="V200" s="575"/>
      <c r="W200" s="575"/>
      <c r="X200" s="575"/>
      <c r="Y200" s="576"/>
      <c r="Z200" s="576"/>
      <c r="AA200" s="575"/>
      <c r="AB200" s="575"/>
      <c r="AC200" s="575"/>
      <c r="AD200" s="575"/>
      <c r="AE200" s="575"/>
    </row>
    <row r="201" spans="1:31" ht="35.25" hidden="1" customHeight="1" thickTop="1" thickBot="1">
      <c r="A201" s="563">
        <v>16.7</v>
      </c>
      <c r="B201" s="564"/>
      <c r="C201" s="564"/>
      <c r="D201" s="564"/>
      <c r="E201" s="564"/>
      <c r="F201" s="577" t="s">
        <v>1324</v>
      </c>
      <c r="G201" s="578"/>
      <c r="H201" s="578"/>
      <c r="I201" s="567" t="str">
        <f t="shared" si="9"/>
        <v>No hay ejecución</v>
      </c>
      <c r="J201" s="568" t="str">
        <f t="shared" si="10"/>
        <v>NA</v>
      </c>
      <c r="K201" s="578"/>
      <c r="L201" s="575"/>
      <c r="M201" s="575"/>
      <c r="N201" s="575"/>
      <c r="O201" s="567" t="str">
        <f t="shared" si="11"/>
        <v>No hay ejecución</v>
      </c>
      <c r="P201" s="568" t="str">
        <f t="shared" si="12"/>
        <v>NA</v>
      </c>
      <c r="Q201" s="575"/>
      <c r="R201" s="575"/>
      <c r="S201" s="575"/>
      <c r="T201" s="576"/>
      <c r="U201" s="576"/>
      <c r="V201" s="575"/>
      <c r="W201" s="575"/>
      <c r="X201" s="575"/>
      <c r="Y201" s="576"/>
      <c r="Z201" s="576"/>
      <c r="AA201" s="575"/>
      <c r="AB201" s="575"/>
      <c r="AC201" s="575"/>
      <c r="AD201" s="575"/>
      <c r="AE201" s="575"/>
    </row>
    <row r="202" spans="1:31" ht="35.25" hidden="1" customHeight="1" thickTop="1" thickBot="1">
      <c r="A202" s="563">
        <v>16.7</v>
      </c>
      <c r="B202" s="564"/>
      <c r="C202" s="564"/>
      <c r="D202" s="564"/>
      <c r="E202" s="564"/>
      <c r="F202" s="577" t="s">
        <v>1324</v>
      </c>
      <c r="G202" s="578"/>
      <c r="H202" s="578"/>
      <c r="I202" s="567" t="str">
        <f t="shared" si="9"/>
        <v>No hay ejecución</v>
      </c>
      <c r="J202" s="568" t="str">
        <f t="shared" si="10"/>
        <v>NA</v>
      </c>
      <c r="K202" s="578"/>
      <c r="L202" s="575"/>
      <c r="M202" s="575"/>
      <c r="N202" s="575"/>
      <c r="O202" s="567" t="str">
        <f t="shared" si="11"/>
        <v>No hay ejecución</v>
      </c>
      <c r="P202" s="568" t="str">
        <f t="shared" si="12"/>
        <v>NA</v>
      </c>
      <c r="Q202" s="575"/>
      <c r="R202" s="575"/>
      <c r="S202" s="575"/>
      <c r="T202" s="576"/>
      <c r="U202" s="576"/>
      <c r="V202" s="575"/>
      <c r="W202" s="575"/>
      <c r="X202" s="575"/>
      <c r="Y202" s="576"/>
      <c r="Z202" s="576"/>
      <c r="AA202" s="575"/>
      <c r="AB202" s="575"/>
      <c r="AC202" s="575"/>
      <c r="AD202" s="575"/>
      <c r="AE202" s="575"/>
    </row>
    <row r="203" spans="1:31" ht="35.25" hidden="1" customHeight="1" thickTop="1" thickBot="1">
      <c r="A203" s="563">
        <v>16.8</v>
      </c>
      <c r="B203" s="564"/>
      <c r="C203" s="564"/>
      <c r="D203" s="564"/>
      <c r="E203" s="564"/>
      <c r="F203" s="577" t="s">
        <v>1325</v>
      </c>
      <c r="G203" s="578"/>
      <c r="H203" s="578"/>
      <c r="I203" s="567" t="str">
        <f t="shared" si="9"/>
        <v>No hay ejecución</v>
      </c>
      <c r="J203" s="568" t="str">
        <f t="shared" si="10"/>
        <v>NA</v>
      </c>
      <c r="K203" s="578"/>
      <c r="L203" s="575"/>
      <c r="M203" s="575"/>
      <c r="N203" s="575"/>
      <c r="O203" s="567" t="str">
        <f t="shared" si="11"/>
        <v>No hay ejecución</v>
      </c>
      <c r="P203" s="568" t="str">
        <f t="shared" si="12"/>
        <v>NA</v>
      </c>
      <c r="Q203" s="575"/>
      <c r="R203" s="575"/>
      <c r="S203" s="575"/>
      <c r="T203" s="576"/>
      <c r="U203" s="576"/>
      <c r="V203" s="575"/>
      <c r="W203" s="575"/>
      <c r="X203" s="575"/>
      <c r="Y203" s="576"/>
      <c r="Z203" s="576"/>
      <c r="AA203" s="575"/>
      <c r="AB203" s="575"/>
      <c r="AC203" s="575"/>
      <c r="AD203" s="575"/>
      <c r="AE203" s="575"/>
    </row>
    <row r="204" spans="1:31" ht="35.25" hidden="1" customHeight="1" thickTop="1" thickBot="1">
      <c r="A204" s="563">
        <v>16.899999999999999</v>
      </c>
      <c r="B204" s="564"/>
      <c r="C204" s="564"/>
      <c r="D204" s="564"/>
      <c r="E204" s="564"/>
      <c r="F204" s="577" t="s">
        <v>1326</v>
      </c>
      <c r="G204" s="578"/>
      <c r="H204" s="578"/>
      <c r="I204" s="567" t="str">
        <f t="shared" si="9"/>
        <v>No hay ejecución</v>
      </c>
      <c r="J204" s="568" t="str">
        <f t="shared" si="10"/>
        <v>NA</v>
      </c>
      <c r="K204" s="578"/>
      <c r="L204" s="575"/>
      <c r="M204" s="575"/>
      <c r="N204" s="575"/>
      <c r="O204" s="567" t="str">
        <f t="shared" si="11"/>
        <v>No hay ejecución</v>
      </c>
      <c r="P204" s="568" t="str">
        <f t="shared" si="12"/>
        <v>NA</v>
      </c>
      <c r="Q204" s="575"/>
      <c r="R204" s="575"/>
      <c r="S204" s="575"/>
      <c r="T204" s="576"/>
      <c r="U204" s="576"/>
      <c r="V204" s="575"/>
      <c r="W204" s="575"/>
      <c r="X204" s="575"/>
      <c r="Y204" s="576"/>
      <c r="Z204" s="576"/>
      <c r="AA204" s="575"/>
      <c r="AB204" s="575"/>
      <c r="AC204" s="575"/>
      <c r="AD204" s="575"/>
      <c r="AE204" s="575"/>
    </row>
    <row r="205" spans="1:31" ht="35.25" hidden="1" customHeight="1" thickTop="1" thickBot="1">
      <c r="A205" s="563">
        <v>16.899999999999999</v>
      </c>
      <c r="B205" s="564"/>
      <c r="C205" s="564"/>
      <c r="D205" s="564"/>
      <c r="E205" s="564"/>
      <c r="F205" s="577" t="s">
        <v>1326</v>
      </c>
      <c r="G205" s="578"/>
      <c r="H205" s="578"/>
      <c r="I205" s="567" t="str">
        <f t="shared" si="9"/>
        <v>No hay ejecución</v>
      </c>
      <c r="J205" s="568" t="str">
        <f t="shared" si="10"/>
        <v>NA</v>
      </c>
      <c r="K205" s="578"/>
      <c r="L205" s="575"/>
      <c r="M205" s="575"/>
      <c r="N205" s="575"/>
      <c r="O205" s="567" t="str">
        <f t="shared" si="11"/>
        <v>No hay ejecución</v>
      </c>
      <c r="P205" s="568" t="str">
        <f t="shared" si="12"/>
        <v>NA</v>
      </c>
      <c r="Q205" s="575"/>
      <c r="R205" s="575"/>
      <c r="S205" s="575"/>
      <c r="T205" s="576"/>
      <c r="U205" s="576"/>
      <c r="V205" s="575"/>
      <c r="W205" s="575"/>
      <c r="X205" s="575"/>
      <c r="Y205" s="576"/>
      <c r="Z205" s="576"/>
      <c r="AA205" s="575"/>
      <c r="AB205" s="575"/>
      <c r="AC205" s="575"/>
      <c r="AD205" s="575"/>
      <c r="AE205" s="575"/>
    </row>
    <row r="206" spans="1:31" ht="35.25" hidden="1" customHeight="1" thickTop="1" thickBot="1">
      <c r="A206" s="563">
        <v>16.899999999999999</v>
      </c>
      <c r="B206" s="564"/>
      <c r="C206" s="564"/>
      <c r="D206" s="564"/>
      <c r="E206" s="564"/>
      <c r="F206" s="577" t="s">
        <v>1326</v>
      </c>
      <c r="G206" s="578"/>
      <c r="H206" s="578"/>
      <c r="I206" s="567" t="str">
        <f t="shared" ref="I206:I269" si="13">IF(H206="","No hay ejecución",IF(AND(G206=0),"No hay Programación", H206/G206))</f>
        <v>No hay ejecución</v>
      </c>
      <c r="J206" s="568" t="str">
        <f t="shared" ref="J206:J269" si="14">IF(I206="No hay ejecución","NA",IF(I206&gt;=90%,"De acuerdo con lo programado",IF(I206&gt;=51%,"Atraso Leve",IF(I206&lt;=50%,"En riesgo cumplimiento"))))</f>
        <v>NA</v>
      </c>
      <c r="K206" s="578"/>
      <c r="L206" s="575"/>
      <c r="M206" s="575"/>
      <c r="N206" s="575"/>
      <c r="O206" s="567" t="str">
        <f t="shared" ref="O206:O269" si="15">IF(N206="","No hay ejecución",IF(AND(M206=0),"No hay Programación", N206/M206))</f>
        <v>No hay ejecución</v>
      </c>
      <c r="P206" s="568" t="str">
        <f t="shared" ref="P206:P269" si="16">IF(O206="No hay ejecución","NA",IF(O206&gt;=90%,"De acuerdo con lo programado",IF(O206&gt;=51%,"Atraso Leve",IF(O206&lt;=50%,"En riesgo cumplimiento"))))</f>
        <v>NA</v>
      </c>
      <c r="Q206" s="575"/>
      <c r="R206" s="575"/>
      <c r="S206" s="575"/>
      <c r="T206" s="576"/>
      <c r="U206" s="576"/>
      <c r="V206" s="575"/>
      <c r="W206" s="575"/>
      <c r="X206" s="575"/>
      <c r="Y206" s="576"/>
      <c r="Z206" s="576"/>
      <c r="AA206" s="575"/>
      <c r="AB206" s="575"/>
      <c r="AC206" s="575"/>
      <c r="AD206" s="575"/>
      <c r="AE206" s="575"/>
    </row>
    <row r="207" spans="1:31" ht="35.25" hidden="1" customHeight="1" thickTop="1" thickBot="1">
      <c r="A207" s="563">
        <v>16.899999999999999</v>
      </c>
      <c r="B207" s="564"/>
      <c r="C207" s="564"/>
      <c r="D207" s="564"/>
      <c r="E207" s="564"/>
      <c r="F207" s="577" t="s">
        <v>1326</v>
      </c>
      <c r="G207" s="578"/>
      <c r="H207" s="578"/>
      <c r="I207" s="567" t="str">
        <f t="shared" si="13"/>
        <v>No hay ejecución</v>
      </c>
      <c r="J207" s="568" t="str">
        <f t="shared" si="14"/>
        <v>NA</v>
      </c>
      <c r="K207" s="578"/>
      <c r="L207" s="575"/>
      <c r="M207" s="575"/>
      <c r="N207" s="575"/>
      <c r="O207" s="567" t="str">
        <f t="shared" si="15"/>
        <v>No hay ejecución</v>
      </c>
      <c r="P207" s="568" t="str">
        <f t="shared" si="16"/>
        <v>NA</v>
      </c>
      <c r="Q207" s="575"/>
      <c r="R207" s="575"/>
      <c r="S207" s="575"/>
      <c r="T207" s="576"/>
      <c r="U207" s="576"/>
      <c r="V207" s="575"/>
      <c r="W207" s="575"/>
      <c r="X207" s="575"/>
      <c r="Y207" s="576"/>
      <c r="Z207" s="576"/>
      <c r="AA207" s="575"/>
      <c r="AB207" s="575"/>
      <c r="AC207" s="575"/>
      <c r="AD207" s="575"/>
      <c r="AE207" s="575"/>
    </row>
    <row r="208" spans="1:31" ht="35.25" hidden="1" customHeight="1" thickTop="1" thickBot="1">
      <c r="A208" s="563">
        <v>16.899999999999999</v>
      </c>
      <c r="B208" s="564"/>
      <c r="C208" s="564"/>
      <c r="D208" s="564"/>
      <c r="E208" s="564"/>
      <c r="F208" s="577" t="s">
        <v>1326</v>
      </c>
      <c r="G208" s="578"/>
      <c r="H208" s="578"/>
      <c r="I208" s="567" t="str">
        <f t="shared" si="13"/>
        <v>No hay ejecución</v>
      </c>
      <c r="J208" s="568" t="str">
        <f t="shared" si="14"/>
        <v>NA</v>
      </c>
      <c r="K208" s="578"/>
      <c r="L208" s="575"/>
      <c r="M208" s="575"/>
      <c r="N208" s="575"/>
      <c r="O208" s="567" t="str">
        <f t="shared" si="15"/>
        <v>No hay ejecución</v>
      </c>
      <c r="P208" s="568" t="str">
        <f t="shared" si="16"/>
        <v>NA</v>
      </c>
      <c r="Q208" s="575"/>
      <c r="R208" s="575"/>
      <c r="S208" s="575"/>
      <c r="T208" s="576"/>
      <c r="U208" s="576"/>
      <c r="V208" s="575"/>
      <c r="W208" s="575"/>
      <c r="X208" s="575"/>
      <c r="Y208" s="576"/>
      <c r="Z208" s="576"/>
      <c r="AA208" s="575"/>
      <c r="AB208" s="575"/>
      <c r="AC208" s="575"/>
      <c r="AD208" s="575"/>
      <c r="AE208" s="575"/>
    </row>
    <row r="209" spans="1:31" ht="35.25" hidden="1" customHeight="1" thickTop="1" thickBot="1">
      <c r="A209" s="563">
        <v>16.899999999999999</v>
      </c>
      <c r="B209" s="564"/>
      <c r="C209" s="564"/>
      <c r="D209" s="564"/>
      <c r="E209" s="564"/>
      <c r="F209" s="577" t="s">
        <v>1326</v>
      </c>
      <c r="G209" s="578"/>
      <c r="H209" s="578"/>
      <c r="I209" s="567" t="str">
        <f t="shared" si="13"/>
        <v>No hay ejecución</v>
      </c>
      <c r="J209" s="568" t="str">
        <f t="shared" si="14"/>
        <v>NA</v>
      </c>
      <c r="K209" s="578"/>
      <c r="L209" s="575"/>
      <c r="M209" s="575"/>
      <c r="N209" s="575"/>
      <c r="O209" s="567" t="str">
        <f t="shared" si="15"/>
        <v>No hay ejecución</v>
      </c>
      <c r="P209" s="568" t="str">
        <f t="shared" si="16"/>
        <v>NA</v>
      </c>
      <c r="Q209" s="575"/>
      <c r="R209" s="575"/>
      <c r="S209" s="575"/>
      <c r="T209" s="576"/>
      <c r="U209" s="576"/>
      <c r="V209" s="575"/>
      <c r="W209" s="575"/>
      <c r="X209" s="575"/>
      <c r="Y209" s="576"/>
      <c r="Z209" s="576"/>
      <c r="AA209" s="575"/>
      <c r="AB209" s="575"/>
      <c r="AC209" s="575"/>
      <c r="AD209" s="575"/>
      <c r="AE209" s="575"/>
    </row>
    <row r="210" spans="1:31" ht="35.25" hidden="1" customHeight="1" thickTop="1" thickBot="1">
      <c r="A210" s="593">
        <v>16.100000000000001</v>
      </c>
      <c r="B210" s="564"/>
      <c r="C210" s="564"/>
      <c r="D210" s="564"/>
      <c r="E210" s="564"/>
      <c r="F210" s="577" t="s">
        <v>1327</v>
      </c>
      <c r="G210" s="578"/>
      <c r="H210" s="578"/>
      <c r="I210" s="567" t="str">
        <f t="shared" si="13"/>
        <v>No hay ejecución</v>
      </c>
      <c r="J210" s="568" t="str">
        <f t="shared" si="14"/>
        <v>NA</v>
      </c>
      <c r="K210" s="578"/>
      <c r="L210" s="575"/>
      <c r="M210" s="575"/>
      <c r="N210" s="575"/>
      <c r="O210" s="567" t="str">
        <f t="shared" si="15"/>
        <v>No hay ejecución</v>
      </c>
      <c r="P210" s="568" t="str">
        <f t="shared" si="16"/>
        <v>NA</v>
      </c>
      <c r="Q210" s="575"/>
      <c r="R210" s="575"/>
      <c r="S210" s="575"/>
      <c r="T210" s="576"/>
      <c r="U210" s="576"/>
      <c r="V210" s="575"/>
      <c r="W210" s="575"/>
      <c r="X210" s="575"/>
      <c r="Y210" s="576"/>
      <c r="Z210" s="576"/>
      <c r="AA210" s="575"/>
      <c r="AB210" s="575"/>
      <c r="AC210" s="575"/>
      <c r="AD210" s="575"/>
      <c r="AE210" s="575"/>
    </row>
    <row r="211" spans="1:31" ht="35.25" hidden="1" customHeight="1" thickTop="1" thickBot="1">
      <c r="A211" s="593">
        <v>16.100000000000001</v>
      </c>
      <c r="B211" s="564"/>
      <c r="C211" s="564"/>
      <c r="D211" s="564"/>
      <c r="E211" s="564"/>
      <c r="F211" s="577" t="s">
        <v>1327</v>
      </c>
      <c r="G211" s="578"/>
      <c r="H211" s="578"/>
      <c r="I211" s="567" t="str">
        <f t="shared" si="13"/>
        <v>No hay ejecución</v>
      </c>
      <c r="J211" s="568" t="str">
        <f t="shared" si="14"/>
        <v>NA</v>
      </c>
      <c r="K211" s="578"/>
      <c r="L211" s="575"/>
      <c r="M211" s="575"/>
      <c r="N211" s="575"/>
      <c r="O211" s="567" t="str">
        <f t="shared" si="15"/>
        <v>No hay ejecución</v>
      </c>
      <c r="P211" s="568" t="str">
        <f t="shared" si="16"/>
        <v>NA</v>
      </c>
      <c r="Q211" s="575"/>
      <c r="R211" s="575"/>
      <c r="S211" s="575"/>
      <c r="T211" s="576"/>
      <c r="U211" s="576"/>
      <c r="V211" s="575"/>
      <c r="W211" s="575"/>
      <c r="X211" s="575"/>
      <c r="Y211" s="576"/>
      <c r="Z211" s="576"/>
      <c r="AA211" s="575"/>
      <c r="AB211" s="575"/>
      <c r="AC211" s="575"/>
      <c r="AD211" s="575"/>
      <c r="AE211" s="575"/>
    </row>
    <row r="212" spans="1:31" ht="35.25" hidden="1" customHeight="1" thickTop="1" thickBot="1">
      <c r="A212" s="593">
        <v>16.100000000000001</v>
      </c>
      <c r="B212" s="564"/>
      <c r="C212" s="564"/>
      <c r="D212" s="564"/>
      <c r="E212" s="564"/>
      <c r="F212" s="577" t="s">
        <v>1327</v>
      </c>
      <c r="G212" s="578"/>
      <c r="H212" s="578"/>
      <c r="I212" s="567" t="str">
        <f t="shared" si="13"/>
        <v>No hay ejecución</v>
      </c>
      <c r="J212" s="568" t="str">
        <f t="shared" si="14"/>
        <v>NA</v>
      </c>
      <c r="K212" s="578"/>
      <c r="L212" s="575"/>
      <c r="M212" s="575"/>
      <c r="N212" s="575"/>
      <c r="O212" s="567" t="str">
        <f t="shared" si="15"/>
        <v>No hay ejecución</v>
      </c>
      <c r="P212" s="568" t="str">
        <f t="shared" si="16"/>
        <v>NA</v>
      </c>
      <c r="Q212" s="575"/>
      <c r="R212" s="575"/>
      <c r="S212" s="575"/>
      <c r="T212" s="576"/>
      <c r="U212" s="576"/>
      <c r="V212" s="575"/>
      <c r="W212" s="575"/>
      <c r="X212" s="575"/>
      <c r="Y212" s="576"/>
      <c r="Z212" s="576"/>
      <c r="AA212" s="575"/>
      <c r="AB212" s="575"/>
      <c r="AC212" s="575"/>
      <c r="AD212" s="575"/>
      <c r="AE212" s="575"/>
    </row>
    <row r="213" spans="1:31" ht="35.25" hidden="1" customHeight="1" thickTop="1" thickBot="1">
      <c r="A213" s="593">
        <v>16.100000000000001</v>
      </c>
      <c r="B213" s="564"/>
      <c r="C213" s="564"/>
      <c r="D213" s="564"/>
      <c r="E213" s="564"/>
      <c r="F213" s="577" t="s">
        <v>1327</v>
      </c>
      <c r="G213" s="578"/>
      <c r="H213" s="578"/>
      <c r="I213" s="567" t="str">
        <f t="shared" si="13"/>
        <v>No hay ejecución</v>
      </c>
      <c r="J213" s="568" t="str">
        <f t="shared" si="14"/>
        <v>NA</v>
      </c>
      <c r="K213" s="578"/>
      <c r="L213" s="575"/>
      <c r="M213" s="575"/>
      <c r="N213" s="575"/>
      <c r="O213" s="567" t="str">
        <f t="shared" si="15"/>
        <v>No hay ejecución</v>
      </c>
      <c r="P213" s="568" t="str">
        <f t="shared" si="16"/>
        <v>NA</v>
      </c>
      <c r="Q213" s="575"/>
      <c r="R213" s="575"/>
      <c r="S213" s="575"/>
      <c r="T213" s="576"/>
      <c r="U213" s="576"/>
      <c r="V213" s="575"/>
      <c r="W213" s="575"/>
      <c r="X213" s="575"/>
      <c r="Y213" s="576"/>
      <c r="Z213" s="576"/>
      <c r="AA213" s="575"/>
      <c r="AB213" s="575"/>
      <c r="AC213" s="575"/>
      <c r="AD213" s="575"/>
      <c r="AE213" s="575"/>
    </row>
    <row r="214" spans="1:31" ht="35.25" hidden="1" customHeight="1" thickTop="1" thickBot="1">
      <c r="A214" s="593">
        <v>16.100000000000001</v>
      </c>
      <c r="B214" s="564"/>
      <c r="C214" s="564"/>
      <c r="D214" s="564"/>
      <c r="E214" s="564"/>
      <c r="F214" s="577" t="s">
        <v>1327</v>
      </c>
      <c r="G214" s="578"/>
      <c r="H214" s="578"/>
      <c r="I214" s="567" t="str">
        <f t="shared" si="13"/>
        <v>No hay ejecución</v>
      </c>
      <c r="J214" s="568" t="str">
        <f t="shared" si="14"/>
        <v>NA</v>
      </c>
      <c r="K214" s="578"/>
      <c r="L214" s="575"/>
      <c r="M214" s="575"/>
      <c r="N214" s="575"/>
      <c r="O214" s="567" t="str">
        <f t="shared" si="15"/>
        <v>No hay ejecución</v>
      </c>
      <c r="P214" s="568" t="str">
        <f t="shared" si="16"/>
        <v>NA</v>
      </c>
      <c r="Q214" s="575"/>
      <c r="R214" s="575"/>
      <c r="S214" s="575"/>
      <c r="T214" s="576"/>
      <c r="U214" s="576"/>
      <c r="V214" s="575"/>
      <c r="W214" s="575"/>
      <c r="X214" s="575"/>
      <c r="Y214" s="576"/>
      <c r="Z214" s="576"/>
      <c r="AA214" s="575"/>
      <c r="AB214" s="575"/>
      <c r="AC214" s="575"/>
      <c r="AD214" s="575"/>
      <c r="AE214" s="575"/>
    </row>
    <row r="215" spans="1:31" ht="35.25" hidden="1" customHeight="1" thickTop="1" thickBot="1">
      <c r="A215" s="593">
        <v>16.100000000000001</v>
      </c>
      <c r="B215" s="564"/>
      <c r="C215" s="564"/>
      <c r="D215" s="564"/>
      <c r="E215" s="564"/>
      <c r="F215" s="577" t="s">
        <v>1327</v>
      </c>
      <c r="G215" s="578"/>
      <c r="H215" s="578"/>
      <c r="I215" s="567" t="str">
        <f t="shared" si="13"/>
        <v>No hay ejecución</v>
      </c>
      <c r="J215" s="568" t="str">
        <f t="shared" si="14"/>
        <v>NA</v>
      </c>
      <c r="K215" s="578"/>
      <c r="L215" s="575"/>
      <c r="M215" s="575"/>
      <c r="N215" s="575"/>
      <c r="O215" s="567" t="str">
        <f t="shared" si="15"/>
        <v>No hay ejecución</v>
      </c>
      <c r="P215" s="568" t="str">
        <f t="shared" si="16"/>
        <v>NA</v>
      </c>
      <c r="Q215" s="575"/>
      <c r="R215" s="575"/>
      <c r="S215" s="575"/>
      <c r="T215" s="576"/>
      <c r="U215" s="576"/>
      <c r="V215" s="575"/>
      <c r="W215" s="575"/>
      <c r="X215" s="575"/>
      <c r="Y215" s="576"/>
      <c r="Z215" s="576"/>
      <c r="AA215" s="575"/>
      <c r="AB215" s="575"/>
      <c r="AC215" s="575"/>
      <c r="AD215" s="575"/>
      <c r="AE215" s="575"/>
    </row>
    <row r="216" spans="1:31" ht="35.25" hidden="1" customHeight="1" thickTop="1" thickBot="1">
      <c r="A216" s="593">
        <v>16.100000000000001</v>
      </c>
      <c r="B216" s="564"/>
      <c r="C216" s="564"/>
      <c r="D216" s="564"/>
      <c r="E216" s="564"/>
      <c r="F216" s="577" t="s">
        <v>1327</v>
      </c>
      <c r="G216" s="578"/>
      <c r="H216" s="578"/>
      <c r="I216" s="567" t="str">
        <f t="shared" si="13"/>
        <v>No hay ejecución</v>
      </c>
      <c r="J216" s="568" t="str">
        <f t="shared" si="14"/>
        <v>NA</v>
      </c>
      <c r="K216" s="578"/>
      <c r="L216" s="575"/>
      <c r="M216" s="575"/>
      <c r="N216" s="575"/>
      <c r="O216" s="567" t="str">
        <f t="shared" si="15"/>
        <v>No hay ejecución</v>
      </c>
      <c r="P216" s="568" t="str">
        <f t="shared" si="16"/>
        <v>NA</v>
      </c>
      <c r="Q216" s="575"/>
      <c r="R216" s="575"/>
      <c r="S216" s="575"/>
      <c r="T216" s="576"/>
      <c r="U216" s="576"/>
      <c r="V216" s="575"/>
      <c r="W216" s="575"/>
      <c r="X216" s="575"/>
      <c r="Y216" s="576"/>
      <c r="Z216" s="576"/>
      <c r="AA216" s="575"/>
      <c r="AB216" s="575"/>
      <c r="AC216" s="575"/>
      <c r="AD216" s="575"/>
      <c r="AE216" s="575"/>
    </row>
    <row r="217" spans="1:31" ht="35.25" hidden="1" customHeight="1" thickTop="1" thickBot="1">
      <c r="A217" s="593">
        <v>16.100000000000001</v>
      </c>
      <c r="B217" s="564"/>
      <c r="C217" s="564"/>
      <c r="D217" s="564"/>
      <c r="E217" s="564"/>
      <c r="F217" s="577" t="s">
        <v>1327</v>
      </c>
      <c r="G217" s="578"/>
      <c r="H217" s="578"/>
      <c r="I217" s="567" t="str">
        <f t="shared" si="13"/>
        <v>No hay ejecución</v>
      </c>
      <c r="J217" s="568" t="str">
        <f t="shared" si="14"/>
        <v>NA</v>
      </c>
      <c r="K217" s="578"/>
      <c r="L217" s="575"/>
      <c r="M217" s="575"/>
      <c r="N217" s="575"/>
      <c r="O217" s="567" t="str">
        <f t="shared" si="15"/>
        <v>No hay ejecución</v>
      </c>
      <c r="P217" s="568" t="str">
        <f t="shared" si="16"/>
        <v>NA</v>
      </c>
      <c r="Q217" s="575"/>
      <c r="R217" s="575"/>
      <c r="S217" s="575"/>
      <c r="T217" s="576"/>
      <c r="U217" s="576"/>
      <c r="V217" s="575"/>
      <c r="W217" s="575"/>
      <c r="X217" s="575"/>
      <c r="Y217" s="576"/>
      <c r="Z217" s="576"/>
      <c r="AA217" s="575"/>
      <c r="AB217" s="575"/>
      <c r="AC217" s="575"/>
      <c r="AD217" s="575"/>
      <c r="AE217" s="575"/>
    </row>
    <row r="218" spans="1:31" ht="35.25" hidden="1" customHeight="1" thickTop="1" thickBot="1">
      <c r="A218" s="563">
        <v>16.11</v>
      </c>
      <c r="B218" s="564"/>
      <c r="C218" s="564"/>
      <c r="D218" s="564"/>
      <c r="E218" s="564"/>
      <c r="F218" s="577" t="s">
        <v>1328</v>
      </c>
      <c r="G218" s="578"/>
      <c r="H218" s="578"/>
      <c r="I218" s="567" t="str">
        <f t="shared" si="13"/>
        <v>No hay ejecución</v>
      </c>
      <c r="J218" s="568" t="str">
        <f t="shared" si="14"/>
        <v>NA</v>
      </c>
      <c r="K218" s="578"/>
      <c r="L218" s="575"/>
      <c r="M218" s="575"/>
      <c r="N218" s="575"/>
      <c r="O218" s="567" t="str">
        <f t="shared" si="15"/>
        <v>No hay ejecución</v>
      </c>
      <c r="P218" s="568" t="str">
        <f t="shared" si="16"/>
        <v>NA</v>
      </c>
      <c r="Q218" s="575"/>
      <c r="R218" s="575"/>
      <c r="S218" s="575"/>
      <c r="T218" s="576"/>
      <c r="U218" s="576"/>
      <c r="V218" s="575"/>
      <c r="W218" s="575"/>
      <c r="X218" s="575"/>
      <c r="Y218" s="576"/>
      <c r="Z218" s="576"/>
      <c r="AA218" s="575"/>
      <c r="AB218" s="575"/>
      <c r="AC218" s="575"/>
      <c r="AD218" s="575"/>
      <c r="AE218" s="575"/>
    </row>
    <row r="219" spans="1:31" ht="35.25" hidden="1" customHeight="1" thickTop="1" thickBot="1">
      <c r="A219" s="563">
        <v>16.11</v>
      </c>
      <c r="B219" s="564"/>
      <c r="C219" s="564"/>
      <c r="D219" s="564"/>
      <c r="E219" s="564"/>
      <c r="F219" s="577" t="s">
        <v>1328</v>
      </c>
      <c r="G219" s="578"/>
      <c r="H219" s="578"/>
      <c r="I219" s="567" t="str">
        <f t="shared" si="13"/>
        <v>No hay ejecución</v>
      </c>
      <c r="J219" s="568" t="str">
        <f t="shared" si="14"/>
        <v>NA</v>
      </c>
      <c r="K219" s="578"/>
      <c r="L219" s="575"/>
      <c r="M219" s="575"/>
      <c r="N219" s="575"/>
      <c r="O219" s="567" t="str">
        <f t="shared" si="15"/>
        <v>No hay ejecución</v>
      </c>
      <c r="P219" s="568" t="str">
        <f t="shared" si="16"/>
        <v>NA</v>
      </c>
      <c r="Q219" s="575"/>
      <c r="R219" s="575"/>
      <c r="S219" s="575"/>
      <c r="T219" s="576"/>
      <c r="U219" s="576"/>
      <c r="V219" s="575"/>
      <c r="W219" s="575"/>
      <c r="X219" s="575"/>
      <c r="Y219" s="576"/>
      <c r="Z219" s="576"/>
      <c r="AA219" s="575"/>
      <c r="AB219" s="575"/>
      <c r="AC219" s="575"/>
      <c r="AD219" s="575"/>
      <c r="AE219" s="575"/>
    </row>
    <row r="220" spans="1:31" ht="35.25" hidden="1" customHeight="1" thickTop="1" thickBot="1">
      <c r="A220" s="563">
        <v>16.11</v>
      </c>
      <c r="B220" s="564"/>
      <c r="C220" s="564"/>
      <c r="D220" s="564"/>
      <c r="E220" s="564"/>
      <c r="F220" s="577" t="s">
        <v>1328</v>
      </c>
      <c r="G220" s="578"/>
      <c r="H220" s="578"/>
      <c r="I220" s="567" t="str">
        <f t="shared" si="13"/>
        <v>No hay ejecución</v>
      </c>
      <c r="J220" s="568" t="str">
        <f t="shared" si="14"/>
        <v>NA</v>
      </c>
      <c r="K220" s="578"/>
      <c r="L220" s="575"/>
      <c r="M220" s="575"/>
      <c r="N220" s="575"/>
      <c r="O220" s="567" t="str">
        <f t="shared" si="15"/>
        <v>No hay ejecución</v>
      </c>
      <c r="P220" s="568" t="str">
        <f t="shared" si="16"/>
        <v>NA</v>
      </c>
      <c r="Q220" s="575"/>
      <c r="R220" s="575"/>
      <c r="S220" s="575"/>
      <c r="T220" s="576"/>
      <c r="U220" s="576"/>
      <c r="V220" s="575"/>
      <c r="W220" s="575"/>
      <c r="X220" s="575"/>
      <c r="Y220" s="576"/>
      <c r="Z220" s="576"/>
      <c r="AA220" s="575"/>
      <c r="AB220" s="575"/>
      <c r="AC220" s="575"/>
      <c r="AD220" s="575"/>
      <c r="AE220" s="575"/>
    </row>
    <row r="221" spans="1:31" ht="35.25" hidden="1" customHeight="1" thickTop="1" thickBot="1">
      <c r="A221" s="563">
        <v>16.11</v>
      </c>
      <c r="B221" s="564"/>
      <c r="C221" s="564"/>
      <c r="D221" s="564"/>
      <c r="E221" s="564"/>
      <c r="F221" s="577" t="s">
        <v>1328</v>
      </c>
      <c r="G221" s="578"/>
      <c r="H221" s="578"/>
      <c r="I221" s="567" t="str">
        <f t="shared" si="13"/>
        <v>No hay ejecución</v>
      </c>
      <c r="J221" s="568" t="str">
        <f t="shared" si="14"/>
        <v>NA</v>
      </c>
      <c r="K221" s="578"/>
      <c r="L221" s="575"/>
      <c r="M221" s="575"/>
      <c r="N221" s="575"/>
      <c r="O221" s="567" t="str">
        <f t="shared" si="15"/>
        <v>No hay ejecución</v>
      </c>
      <c r="P221" s="568" t="str">
        <f t="shared" si="16"/>
        <v>NA</v>
      </c>
      <c r="Q221" s="575"/>
      <c r="R221" s="575"/>
      <c r="S221" s="575"/>
      <c r="T221" s="576"/>
      <c r="U221" s="576"/>
      <c r="V221" s="575"/>
      <c r="W221" s="575"/>
      <c r="X221" s="575"/>
      <c r="Y221" s="576"/>
      <c r="Z221" s="576"/>
      <c r="AA221" s="575"/>
      <c r="AB221" s="575"/>
      <c r="AC221" s="575"/>
      <c r="AD221" s="575"/>
      <c r="AE221" s="575"/>
    </row>
    <row r="222" spans="1:31" ht="35.25" hidden="1" customHeight="1" thickTop="1" thickBot="1">
      <c r="A222" s="563">
        <v>16.11</v>
      </c>
      <c r="B222" s="564"/>
      <c r="C222" s="564"/>
      <c r="D222" s="564"/>
      <c r="E222" s="564"/>
      <c r="F222" s="577" t="s">
        <v>1328</v>
      </c>
      <c r="G222" s="578"/>
      <c r="H222" s="578"/>
      <c r="I222" s="567" t="str">
        <f t="shared" si="13"/>
        <v>No hay ejecución</v>
      </c>
      <c r="J222" s="568" t="str">
        <f t="shared" si="14"/>
        <v>NA</v>
      </c>
      <c r="K222" s="578"/>
      <c r="L222" s="575"/>
      <c r="M222" s="575"/>
      <c r="N222" s="575"/>
      <c r="O222" s="567" t="str">
        <f t="shared" si="15"/>
        <v>No hay ejecución</v>
      </c>
      <c r="P222" s="568" t="str">
        <f t="shared" si="16"/>
        <v>NA</v>
      </c>
      <c r="Q222" s="575"/>
      <c r="R222" s="575"/>
      <c r="S222" s="575"/>
      <c r="T222" s="576"/>
      <c r="U222" s="576"/>
      <c r="V222" s="575"/>
      <c r="W222" s="575"/>
      <c r="X222" s="575"/>
      <c r="Y222" s="576"/>
      <c r="Z222" s="576"/>
      <c r="AA222" s="575"/>
      <c r="AB222" s="575"/>
      <c r="AC222" s="575"/>
      <c r="AD222" s="575"/>
      <c r="AE222" s="575"/>
    </row>
    <row r="223" spans="1:31" ht="35.25" hidden="1" customHeight="1" thickTop="1" thickBot="1">
      <c r="A223" s="563">
        <v>16.11</v>
      </c>
      <c r="B223" s="564"/>
      <c r="C223" s="564"/>
      <c r="D223" s="564"/>
      <c r="E223" s="564"/>
      <c r="F223" s="577" t="s">
        <v>1328</v>
      </c>
      <c r="G223" s="578"/>
      <c r="H223" s="578"/>
      <c r="I223" s="567" t="str">
        <f t="shared" si="13"/>
        <v>No hay ejecución</v>
      </c>
      <c r="J223" s="568" t="str">
        <f t="shared" si="14"/>
        <v>NA</v>
      </c>
      <c r="K223" s="578"/>
      <c r="L223" s="575"/>
      <c r="M223" s="575"/>
      <c r="N223" s="575"/>
      <c r="O223" s="567" t="str">
        <f t="shared" si="15"/>
        <v>No hay ejecución</v>
      </c>
      <c r="P223" s="568" t="str">
        <f t="shared" si="16"/>
        <v>NA</v>
      </c>
      <c r="Q223" s="575"/>
      <c r="R223" s="575"/>
      <c r="S223" s="575"/>
      <c r="T223" s="576"/>
      <c r="U223" s="576"/>
      <c r="V223" s="575"/>
      <c r="W223" s="575"/>
      <c r="X223" s="575"/>
      <c r="Y223" s="576"/>
      <c r="Z223" s="576"/>
      <c r="AA223" s="575"/>
      <c r="AB223" s="575"/>
      <c r="AC223" s="575"/>
      <c r="AD223" s="575"/>
      <c r="AE223" s="575"/>
    </row>
    <row r="224" spans="1:31" ht="35.25" hidden="1" customHeight="1" thickTop="1" thickBot="1">
      <c r="A224" s="563">
        <v>16.11</v>
      </c>
      <c r="B224" s="564"/>
      <c r="C224" s="564"/>
      <c r="D224" s="564"/>
      <c r="E224" s="564"/>
      <c r="F224" s="577" t="s">
        <v>1328</v>
      </c>
      <c r="G224" s="578"/>
      <c r="H224" s="578"/>
      <c r="I224" s="567" t="str">
        <f t="shared" si="13"/>
        <v>No hay ejecución</v>
      </c>
      <c r="J224" s="568" t="str">
        <f t="shared" si="14"/>
        <v>NA</v>
      </c>
      <c r="K224" s="578"/>
      <c r="L224" s="575"/>
      <c r="M224" s="575"/>
      <c r="N224" s="575"/>
      <c r="O224" s="567" t="str">
        <f t="shared" si="15"/>
        <v>No hay ejecución</v>
      </c>
      <c r="P224" s="568" t="str">
        <f t="shared" si="16"/>
        <v>NA</v>
      </c>
      <c r="Q224" s="575"/>
      <c r="R224" s="575"/>
      <c r="S224" s="575"/>
      <c r="T224" s="576"/>
      <c r="U224" s="576"/>
      <c r="V224" s="575"/>
      <c r="W224" s="575"/>
      <c r="X224" s="575"/>
      <c r="Y224" s="576"/>
      <c r="Z224" s="576"/>
      <c r="AA224" s="575"/>
      <c r="AB224" s="575"/>
      <c r="AC224" s="575"/>
      <c r="AD224" s="575"/>
      <c r="AE224" s="575"/>
    </row>
    <row r="225" spans="1:31" ht="35.25" hidden="1" customHeight="1" thickTop="1" thickBot="1">
      <c r="A225" s="563">
        <v>16.11</v>
      </c>
      <c r="B225" s="564"/>
      <c r="C225" s="564"/>
      <c r="D225" s="564"/>
      <c r="E225" s="564"/>
      <c r="F225" s="577" t="s">
        <v>1328</v>
      </c>
      <c r="G225" s="578"/>
      <c r="H225" s="578"/>
      <c r="I225" s="567" t="str">
        <f t="shared" si="13"/>
        <v>No hay ejecución</v>
      </c>
      <c r="J225" s="568" t="str">
        <f t="shared" si="14"/>
        <v>NA</v>
      </c>
      <c r="K225" s="578"/>
      <c r="L225" s="575"/>
      <c r="M225" s="575"/>
      <c r="N225" s="575"/>
      <c r="O225" s="567" t="str">
        <f t="shared" si="15"/>
        <v>No hay ejecución</v>
      </c>
      <c r="P225" s="568" t="str">
        <f t="shared" si="16"/>
        <v>NA</v>
      </c>
      <c r="Q225" s="575"/>
      <c r="R225" s="575"/>
      <c r="S225" s="575"/>
      <c r="T225" s="576"/>
      <c r="U225" s="576"/>
      <c r="V225" s="575"/>
      <c r="W225" s="575"/>
      <c r="X225" s="575"/>
      <c r="Y225" s="576"/>
      <c r="Z225" s="576"/>
      <c r="AA225" s="575"/>
      <c r="AB225" s="575"/>
      <c r="AC225" s="575"/>
      <c r="AD225" s="575"/>
      <c r="AE225" s="575"/>
    </row>
    <row r="226" spans="1:31" ht="35.25" hidden="1" customHeight="1" thickTop="1" thickBot="1">
      <c r="A226" s="563">
        <v>16.11</v>
      </c>
      <c r="B226" s="564"/>
      <c r="C226" s="564"/>
      <c r="D226" s="564"/>
      <c r="E226" s="564"/>
      <c r="F226" s="577" t="s">
        <v>1328</v>
      </c>
      <c r="G226" s="578"/>
      <c r="H226" s="578"/>
      <c r="I226" s="567" t="str">
        <f t="shared" si="13"/>
        <v>No hay ejecución</v>
      </c>
      <c r="J226" s="568" t="str">
        <f t="shared" si="14"/>
        <v>NA</v>
      </c>
      <c r="K226" s="578"/>
      <c r="L226" s="575"/>
      <c r="M226" s="575"/>
      <c r="N226" s="575"/>
      <c r="O226" s="567" t="str">
        <f t="shared" si="15"/>
        <v>No hay ejecución</v>
      </c>
      <c r="P226" s="568" t="str">
        <f t="shared" si="16"/>
        <v>NA</v>
      </c>
      <c r="Q226" s="575"/>
      <c r="R226" s="575"/>
      <c r="S226" s="575"/>
      <c r="T226" s="576"/>
      <c r="U226" s="576"/>
      <c r="V226" s="575"/>
      <c r="W226" s="575"/>
      <c r="X226" s="575"/>
      <c r="Y226" s="576"/>
      <c r="Z226" s="576"/>
      <c r="AA226" s="575"/>
      <c r="AB226" s="575"/>
      <c r="AC226" s="575"/>
      <c r="AD226" s="575"/>
      <c r="AE226" s="575"/>
    </row>
    <row r="227" spans="1:31" ht="35.25" hidden="1" customHeight="1" thickTop="1" thickBot="1">
      <c r="A227" s="563">
        <v>16.11</v>
      </c>
      <c r="B227" s="564"/>
      <c r="C227" s="564"/>
      <c r="D227" s="564"/>
      <c r="E227" s="564"/>
      <c r="F227" s="577" t="s">
        <v>1328</v>
      </c>
      <c r="G227" s="578"/>
      <c r="H227" s="578"/>
      <c r="I227" s="567" t="str">
        <f t="shared" si="13"/>
        <v>No hay ejecución</v>
      </c>
      <c r="J227" s="568" t="str">
        <f t="shared" si="14"/>
        <v>NA</v>
      </c>
      <c r="K227" s="578"/>
      <c r="L227" s="575"/>
      <c r="M227" s="575"/>
      <c r="N227" s="575"/>
      <c r="O227" s="567" t="str">
        <f t="shared" si="15"/>
        <v>No hay ejecución</v>
      </c>
      <c r="P227" s="568" t="str">
        <f t="shared" si="16"/>
        <v>NA</v>
      </c>
      <c r="Q227" s="575"/>
      <c r="R227" s="575"/>
      <c r="S227" s="575"/>
      <c r="T227" s="576"/>
      <c r="U227" s="576"/>
      <c r="V227" s="575"/>
      <c r="W227" s="575"/>
      <c r="X227" s="575"/>
      <c r="Y227" s="576"/>
      <c r="Z227" s="576"/>
      <c r="AA227" s="575"/>
      <c r="AB227" s="575"/>
      <c r="AC227" s="575"/>
      <c r="AD227" s="575"/>
      <c r="AE227" s="575"/>
    </row>
    <row r="228" spans="1:31" ht="35.25" hidden="1" customHeight="1" thickTop="1" thickBot="1">
      <c r="A228" s="563">
        <v>16.11</v>
      </c>
      <c r="B228" s="564"/>
      <c r="C228" s="564"/>
      <c r="D228" s="564"/>
      <c r="E228" s="564"/>
      <c r="F228" s="577" t="s">
        <v>1328</v>
      </c>
      <c r="G228" s="578"/>
      <c r="H228" s="578"/>
      <c r="I228" s="567" t="str">
        <f t="shared" si="13"/>
        <v>No hay ejecución</v>
      </c>
      <c r="J228" s="568" t="str">
        <f t="shared" si="14"/>
        <v>NA</v>
      </c>
      <c r="K228" s="578"/>
      <c r="L228" s="575"/>
      <c r="M228" s="575"/>
      <c r="N228" s="575"/>
      <c r="O228" s="567" t="str">
        <f t="shared" si="15"/>
        <v>No hay ejecución</v>
      </c>
      <c r="P228" s="568" t="str">
        <f t="shared" si="16"/>
        <v>NA</v>
      </c>
      <c r="Q228" s="575"/>
      <c r="R228" s="575"/>
      <c r="S228" s="575"/>
      <c r="T228" s="576"/>
      <c r="U228" s="576"/>
      <c r="V228" s="575"/>
      <c r="W228" s="575"/>
      <c r="X228" s="575"/>
      <c r="Y228" s="576"/>
      <c r="Z228" s="576"/>
      <c r="AA228" s="575"/>
      <c r="AB228" s="575"/>
      <c r="AC228" s="575"/>
      <c r="AD228" s="575"/>
      <c r="AE228" s="575"/>
    </row>
    <row r="229" spans="1:31" ht="35.25" hidden="1" customHeight="1" thickTop="1" thickBot="1">
      <c r="A229" s="563">
        <v>16.12</v>
      </c>
      <c r="B229" s="564"/>
      <c r="C229" s="564"/>
      <c r="D229" s="564"/>
      <c r="E229" s="564"/>
      <c r="F229" s="587" t="s">
        <v>1329</v>
      </c>
      <c r="G229" s="588"/>
      <c r="H229" s="588"/>
      <c r="I229" s="567" t="str">
        <f t="shared" si="13"/>
        <v>No hay ejecución</v>
      </c>
      <c r="J229" s="568" t="str">
        <f t="shared" si="14"/>
        <v>NA</v>
      </c>
      <c r="K229" s="588"/>
      <c r="L229" s="575"/>
      <c r="M229" s="575"/>
      <c r="N229" s="575"/>
      <c r="O229" s="567" t="str">
        <f t="shared" si="15"/>
        <v>No hay ejecución</v>
      </c>
      <c r="P229" s="568" t="str">
        <f t="shared" si="16"/>
        <v>NA</v>
      </c>
      <c r="Q229" s="575"/>
      <c r="R229" s="575"/>
      <c r="S229" s="575"/>
      <c r="T229" s="576"/>
      <c r="U229" s="576"/>
      <c r="V229" s="575"/>
      <c r="W229" s="575"/>
      <c r="X229" s="575"/>
      <c r="Y229" s="576"/>
      <c r="Z229" s="576"/>
      <c r="AA229" s="575"/>
      <c r="AB229" s="575"/>
      <c r="AC229" s="575"/>
      <c r="AD229" s="575"/>
      <c r="AE229" s="575"/>
    </row>
    <row r="230" spans="1:31" ht="35.25" hidden="1" customHeight="1" thickTop="1" thickBot="1">
      <c r="A230" s="563">
        <v>16.12</v>
      </c>
      <c r="B230" s="564"/>
      <c r="C230" s="564"/>
      <c r="D230" s="564"/>
      <c r="E230" s="564"/>
      <c r="F230" s="587" t="s">
        <v>1329</v>
      </c>
      <c r="G230" s="588"/>
      <c r="H230" s="588"/>
      <c r="I230" s="567" t="str">
        <f t="shared" si="13"/>
        <v>No hay ejecución</v>
      </c>
      <c r="J230" s="568" t="str">
        <f t="shared" si="14"/>
        <v>NA</v>
      </c>
      <c r="K230" s="588"/>
      <c r="L230" s="575"/>
      <c r="M230" s="575"/>
      <c r="N230" s="575"/>
      <c r="O230" s="567" t="str">
        <f t="shared" si="15"/>
        <v>No hay ejecución</v>
      </c>
      <c r="P230" s="568" t="str">
        <f t="shared" si="16"/>
        <v>NA</v>
      </c>
      <c r="Q230" s="575"/>
      <c r="R230" s="575"/>
      <c r="S230" s="575"/>
      <c r="T230" s="576"/>
      <c r="U230" s="576"/>
      <c r="V230" s="575"/>
      <c r="W230" s="575"/>
      <c r="X230" s="575"/>
      <c r="Y230" s="576"/>
      <c r="Z230" s="576"/>
      <c r="AA230" s="575"/>
      <c r="AB230" s="575"/>
      <c r="AC230" s="575"/>
      <c r="AD230" s="575"/>
      <c r="AE230" s="575"/>
    </row>
    <row r="231" spans="1:31" ht="35.25" hidden="1" customHeight="1" thickTop="1" thickBot="1">
      <c r="A231" s="563">
        <v>16.12</v>
      </c>
      <c r="B231" s="564"/>
      <c r="C231" s="564"/>
      <c r="D231" s="564"/>
      <c r="E231" s="564"/>
      <c r="F231" s="587" t="s">
        <v>1329</v>
      </c>
      <c r="G231" s="588"/>
      <c r="H231" s="588"/>
      <c r="I231" s="567" t="str">
        <f t="shared" si="13"/>
        <v>No hay ejecución</v>
      </c>
      <c r="J231" s="568" t="str">
        <f t="shared" si="14"/>
        <v>NA</v>
      </c>
      <c r="K231" s="588"/>
      <c r="L231" s="575"/>
      <c r="M231" s="575"/>
      <c r="N231" s="575"/>
      <c r="O231" s="567" t="str">
        <f t="shared" si="15"/>
        <v>No hay ejecución</v>
      </c>
      <c r="P231" s="568" t="str">
        <f t="shared" si="16"/>
        <v>NA</v>
      </c>
      <c r="Q231" s="575"/>
      <c r="R231" s="575"/>
      <c r="S231" s="575"/>
      <c r="T231" s="576"/>
      <c r="U231" s="576"/>
      <c r="V231" s="575"/>
      <c r="W231" s="575"/>
      <c r="X231" s="575"/>
      <c r="Y231" s="576"/>
      <c r="Z231" s="576"/>
      <c r="AA231" s="575"/>
      <c r="AB231" s="575"/>
      <c r="AC231" s="575"/>
      <c r="AD231" s="575"/>
      <c r="AE231" s="575"/>
    </row>
    <row r="232" spans="1:31" ht="35.25" hidden="1" customHeight="1" thickTop="1" thickBot="1">
      <c r="A232" s="563">
        <v>16.13</v>
      </c>
      <c r="B232" s="564"/>
      <c r="C232" s="564"/>
      <c r="D232" s="564"/>
      <c r="E232" s="564"/>
      <c r="F232" s="577" t="s">
        <v>1330</v>
      </c>
      <c r="G232" s="578"/>
      <c r="H232" s="578"/>
      <c r="I232" s="567" t="str">
        <f t="shared" si="13"/>
        <v>No hay ejecución</v>
      </c>
      <c r="J232" s="568" t="str">
        <f t="shared" si="14"/>
        <v>NA</v>
      </c>
      <c r="K232" s="578"/>
      <c r="L232" s="575"/>
      <c r="M232" s="575"/>
      <c r="N232" s="575"/>
      <c r="O232" s="567" t="str">
        <f t="shared" si="15"/>
        <v>No hay ejecución</v>
      </c>
      <c r="P232" s="568" t="str">
        <f t="shared" si="16"/>
        <v>NA</v>
      </c>
      <c r="Q232" s="575"/>
      <c r="R232" s="575"/>
      <c r="S232" s="575"/>
      <c r="T232" s="576"/>
      <c r="U232" s="576"/>
      <c r="V232" s="575"/>
      <c r="W232" s="575"/>
      <c r="X232" s="575"/>
      <c r="Y232" s="576"/>
      <c r="Z232" s="576"/>
      <c r="AA232" s="575"/>
      <c r="AB232" s="575"/>
      <c r="AC232" s="575"/>
      <c r="AD232" s="575"/>
      <c r="AE232" s="575"/>
    </row>
    <row r="233" spans="1:31" ht="35.25" hidden="1" customHeight="1" thickTop="1" thickBot="1">
      <c r="A233" s="563">
        <v>16.14</v>
      </c>
      <c r="B233" s="564"/>
      <c r="C233" s="564"/>
      <c r="D233" s="564"/>
      <c r="E233" s="564"/>
      <c r="F233" s="577" t="s">
        <v>1331</v>
      </c>
      <c r="G233" s="578"/>
      <c r="H233" s="578"/>
      <c r="I233" s="567" t="str">
        <f t="shared" si="13"/>
        <v>No hay ejecución</v>
      </c>
      <c r="J233" s="568" t="str">
        <f t="shared" si="14"/>
        <v>NA</v>
      </c>
      <c r="K233" s="578"/>
      <c r="L233" s="575"/>
      <c r="M233" s="575"/>
      <c r="N233" s="575"/>
      <c r="O233" s="567" t="str">
        <f t="shared" si="15"/>
        <v>No hay ejecución</v>
      </c>
      <c r="P233" s="568" t="str">
        <f t="shared" si="16"/>
        <v>NA</v>
      </c>
      <c r="Q233" s="575"/>
      <c r="R233" s="575"/>
      <c r="S233" s="575"/>
      <c r="T233" s="576"/>
      <c r="U233" s="576"/>
      <c r="V233" s="575"/>
      <c r="W233" s="575"/>
      <c r="X233" s="575"/>
      <c r="Y233" s="576"/>
      <c r="Z233" s="576"/>
      <c r="AA233" s="575"/>
      <c r="AB233" s="575"/>
      <c r="AC233" s="575"/>
      <c r="AD233" s="575"/>
      <c r="AE233" s="575"/>
    </row>
    <row r="234" spans="1:31" ht="35.25" hidden="1" customHeight="1" thickTop="1" thickBot="1">
      <c r="A234" s="563">
        <v>16.14</v>
      </c>
      <c r="B234" s="564"/>
      <c r="C234" s="564"/>
      <c r="D234" s="564"/>
      <c r="E234" s="564"/>
      <c r="F234" s="577" t="s">
        <v>1331</v>
      </c>
      <c r="G234" s="578"/>
      <c r="H234" s="578"/>
      <c r="I234" s="567" t="str">
        <f t="shared" si="13"/>
        <v>No hay ejecución</v>
      </c>
      <c r="J234" s="568" t="str">
        <f t="shared" si="14"/>
        <v>NA</v>
      </c>
      <c r="K234" s="578"/>
      <c r="L234" s="575"/>
      <c r="M234" s="575"/>
      <c r="N234" s="575"/>
      <c r="O234" s="567" t="str">
        <f t="shared" si="15"/>
        <v>No hay ejecución</v>
      </c>
      <c r="P234" s="568" t="str">
        <f t="shared" si="16"/>
        <v>NA</v>
      </c>
      <c r="Q234" s="575"/>
      <c r="R234" s="575"/>
      <c r="S234" s="575"/>
      <c r="T234" s="576"/>
      <c r="U234" s="576"/>
      <c r="V234" s="575"/>
      <c r="W234" s="575"/>
      <c r="X234" s="575"/>
      <c r="Y234" s="576"/>
      <c r="Z234" s="576"/>
      <c r="AA234" s="575"/>
      <c r="AB234" s="575"/>
      <c r="AC234" s="575"/>
      <c r="AD234" s="575"/>
      <c r="AE234" s="575"/>
    </row>
    <row r="235" spans="1:31" ht="35.25" hidden="1" customHeight="1" thickTop="1" thickBot="1">
      <c r="A235" s="563">
        <v>16.14</v>
      </c>
      <c r="B235" s="564"/>
      <c r="C235" s="564"/>
      <c r="D235" s="564"/>
      <c r="E235" s="564"/>
      <c r="F235" s="577" t="s">
        <v>1331</v>
      </c>
      <c r="G235" s="578"/>
      <c r="H235" s="578"/>
      <c r="I235" s="567" t="str">
        <f t="shared" si="13"/>
        <v>No hay ejecución</v>
      </c>
      <c r="J235" s="568" t="str">
        <f t="shared" si="14"/>
        <v>NA</v>
      </c>
      <c r="K235" s="578"/>
      <c r="L235" s="575"/>
      <c r="M235" s="575"/>
      <c r="N235" s="575"/>
      <c r="O235" s="567" t="str">
        <f t="shared" si="15"/>
        <v>No hay ejecución</v>
      </c>
      <c r="P235" s="568" t="str">
        <f t="shared" si="16"/>
        <v>NA</v>
      </c>
      <c r="Q235" s="575"/>
      <c r="R235" s="575"/>
      <c r="S235" s="575"/>
      <c r="T235" s="576"/>
      <c r="U235" s="576"/>
      <c r="V235" s="575"/>
      <c r="W235" s="575"/>
      <c r="X235" s="575"/>
      <c r="Y235" s="576"/>
      <c r="Z235" s="576"/>
      <c r="AA235" s="575"/>
      <c r="AB235" s="575"/>
      <c r="AC235" s="575"/>
      <c r="AD235" s="575"/>
      <c r="AE235" s="575"/>
    </row>
    <row r="236" spans="1:31" ht="35.25" hidden="1" customHeight="1" thickTop="1" thickBot="1">
      <c r="A236" s="563">
        <v>16.149999999999999</v>
      </c>
      <c r="B236" s="564"/>
      <c r="C236" s="564"/>
      <c r="D236" s="564"/>
      <c r="E236" s="564"/>
      <c r="F236" s="577" t="s">
        <v>1332</v>
      </c>
      <c r="G236" s="578"/>
      <c r="H236" s="578"/>
      <c r="I236" s="567" t="str">
        <f t="shared" si="13"/>
        <v>No hay ejecución</v>
      </c>
      <c r="J236" s="568" t="str">
        <f t="shared" si="14"/>
        <v>NA</v>
      </c>
      <c r="K236" s="578"/>
      <c r="L236" s="575"/>
      <c r="M236" s="575"/>
      <c r="N236" s="575"/>
      <c r="O236" s="567" t="str">
        <f t="shared" si="15"/>
        <v>No hay ejecución</v>
      </c>
      <c r="P236" s="568" t="str">
        <f t="shared" si="16"/>
        <v>NA</v>
      </c>
      <c r="Q236" s="575"/>
      <c r="R236" s="575"/>
      <c r="S236" s="575"/>
      <c r="T236" s="576"/>
      <c r="U236" s="576"/>
      <c r="V236" s="575"/>
      <c r="W236" s="575"/>
      <c r="X236" s="575"/>
      <c r="Y236" s="576"/>
      <c r="Z236" s="576"/>
      <c r="AA236" s="575"/>
      <c r="AB236" s="575"/>
      <c r="AC236" s="575"/>
      <c r="AD236" s="575"/>
      <c r="AE236" s="575"/>
    </row>
    <row r="237" spans="1:31" ht="35.25" hidden="1" customHeight="1" thickTop="1" thickBot="1">
      <c r="A237" s="563">
        <v>16.149999999999999</v>
      </c>
      <c r="B237" s="564"/>
      <c r="C237" s="564"/>
      <c r="D237" s="564"/>
      <c r="E237" s="564"/>
      <c r="F237" s="577" t="s">
        <v>1332</v>
      </c>
      <c r="G237" s="578"/>
      <c r="H237" s="578"/>
      <c r="I237" s="567" t="str">
        <f t="shared" si="13"/>
        <v>No hay ejecución</v>
      </c>
      <c r="J237" s="568" t="str">
        <f t="shared" si="14"/>
        <v>NA</v>
      </c>
      <c r="K237" s="578"/>
      <c r="L237" s="575"/>
      <c r="M237" s="575"/>
      <c r="N237" s="575"/>
      <c r="O237" s="567" t="str">
        <f t="shared" si="15"/>
        <v>No hay ejecución</v>
      </c>
      <c r="P237" s="568" t="str">
        <f t="shared" si="16"/>
        <v>NA</v>
      </c>
      <c r="Q237" s="575"/>
      <c r="R237" s="575"/>
      <c r="S237" s="575"/>
      <c r="T237" s="576"/>
      <c r="U237" s="576"/>
      <c r="V237" s="575"/>
      <c r="W237" s="575"/>
      <c r="X237" s="575"/>
      <c r="Y237" s="576"/>
      <c r="Z237" s="576"/>
      <c r="AA237" s="575"/>
      <c r="AB237" s="575"/>
      <c r="AC237" s="575"/>
      <c r="AD237" s="575"/>
      <c r="AE237" s="575"/>
    </row>
    <row r="238" spans="1:31" ht="35.25" hidden="1" customHeight="1" thickTop="1" thickBot="1">
      <c r="A238" s="563">
        <v>16.16</v>
      </c>
      <c r="B238" s="564"/>
      <c r="C238" s="564"/>
      <c r="D238" s="564"/>
      <c r="E238" s="564"/>
      <c r="F238" s="577" t="s">
        <v>1333</v>
      </c>
      <c r="G238" s="578"/>
      <c r="H238" s="578"/>
      <c r="I238" s="567" t="str">
        <f t="shared" si="13"/>
        <v>No hay ejecución</v>
      </c>
      <c r="J238" s="568" t="str">
        <f t="shared" si="14"/>
        <v>NA</v>
      </c>
      <c r="K238" s="578"/>
      <c r="L238" s="575"/>
      <c r="M238" s="575"/>
      <c r="N238" s="575"/>
      <c r="O238" s="567" t="str">
        <f t="shared" si="15"/>
        <v>No hay ejecución</v>
      </c>
      <c r="P238" s="568" t="str">
        <f t="shared" si="16"/>
        <v>NA</v>
      </c>
      <c r="Q238" s="575"/>
      <c r="R238" s="575"/>
      <c r="S238" s="575"/>
      <c r="T238" s="576"/>
      <c r="U238" s="576"/>
      <c r="V238" s="575"/>
      <c r="W238" s="575"/>
      <c r="X238" s="575"/>
      <c r="Y238" s="576"/>
      <c r="Z238" s="576"/>
      <c r="AA238" s="575"/>
      <c r="AB238" s="575"/>
      <c r="AC238" s="575"/>
      <c r="AD238" s="575"/>
      <c r="AE238" s="575"/>
    </row>
    <row r="239" spans="1:31" ht="35.25" hidden="1" customHeight="1" thickTop="1" thickBot="1">
      <c r="A239" s="563">
        <v>16.170000000000002</v>
      </c>
      <c r="B239" s="564"/>
      <c r="C239" s="564"/>
      <c r="D239" s="564"/>
      <c r="E239" s="564"/>
      <c r="F239" s="577" t="s">
        <v>1334</v>
      </c>
      <c r="G239" s="578"/>
      <c r="H239" s="578"/>
      <c r="I239" s="567" t="str">
        <f t="shared" si="13"/>
        <v>No hay ejecución</v>
      </c>
      <c r="J239" s="568" t="str">
        <f t="shared" si="14"/>
        <v>NA</v>
      </c>
      <c r="K239" s="578"/>
      <c r="L239" s="575"/>
      <c r="M239" s="575"/>
      <c r="N239" s="575"/>
      <c r="O239" s="567" t="str">
        <f t="shared" si="15"/>
        <v>No hay ejecución</v>
      </c>
      <c r="P239" s="568" t="str">
        <f t="shared" si="16"/>
        <v>NA</v>
      </c>
      <c r="Q239" s="575"/>
      <c r="R239" s="575"/>
      <c r="S239" s="575"/>
      <c r="T239" s="576"/>
      <c r="U239" s="576"/>
      <c r="V239" s="575"/>
      <c r="W239" s="575"/>
      <c r="X239" s="575"/>
      <c r="Y239" s="576"/>
      <c r="Z239" s="576"/>
      <c r="AA239" s="575"/>
      <c r="AB239" s="575"/>
      <c r="AC239" s="575"/>
      <c r="AD239" s="575"/>
      <c r="AE239" s="575"/>
    </row>
    <row r="240" spans="1:31" ht="35.25" hidden="1" customHeight="1" thickTop="1" thickBot="1">
      <c r="A240" s="563">
        <v>16.170000000000002</v>
      </c>
      <c r="B240" s="564"/>
      <c r="C240" s="564"/>
      <c r="D240" s="564"/>
      <c r="E240" s="564"/>
      <c r="F240" s="577" t="s">
        <v>1334</v>
      </c>
      <c r="G240" s="578"/>
      <c r="H240" s="578"/>
      <c r="I240" s="567" t="str">
        <f t="shared" si="13"/>
        <v>No hay ejecución</v>
      </c>
      <c r="J240" s="568" t="str">
        <f t="shared" si="14"/>
        <v>NA</v>
      </c>
      <c r="K240" s="578"/>
      <c r="L240" s="575"/>
      <c r="M240" s="575"/>
      <c r="N240" s="575"/>
      <c r="O240" s="567" t="str">
        <f t="shared" si="15"/>
        <v>No hay ejecución</v>
      </c>
      <c r="P240" s="568" t="str">
        <f t="shared" si="16"/>
        <v>NA</v>
      </c>
      <c r="Q240" s="575"/>
      <c r="R240" s="575"/>
      <c r="S240" s="575"/>
      <c r="T240" s="576"/>
      <c r="U240" s="576"/>
      <c r="V240" s="575"/>
      <c r="W240" s="575"/>
      <c r="X240" s="575"/>
      <c r="Y240" s="576"/>
      <c r="Z240" s="576"/>
      <c r="AA240" s="575"/>
      <c r="AB240" s="575"/>
      <c r="AC240" s="575"/>
      <c r="AD240" s="575"/>
      <c r="AE240" s="575"/>
    </row>
    <row r="241" spans="1:31" ht="35.25" hidden="1" customHeight="1" thickTop="1" thickBot="1">
      <c r="A241" s="563">
        <v>16.170000000000002</v>
      </c>
      <c r="B241" s="564"/>
      <c r="C241" s="564"/>
      <c r="D241" s="564"/>
      <c r="E241" s="564"/>
      <c r="F241" s="577" t="s">
        <v>1334</v>
      </c>
      <c r="G241" s="578"/>
      <c r="H241" s="578"/>
      <c r="I241" s="567" t="str">
        <f t="shared" si="13"/>
        <v>No hay ejecución</v>
      </c>
      <c r="J241" s="568" t="str">
        <f t="shared" si="14"/>
        <v>NA</v>
      </c>
      <c r="K241" s="578"/>
      <c r="L241" s="575"/>
      <c r="M241" s="575"/>
      <c r="N241" s="575"/>
      <c r="O241" s="567" t="str">
        <f t="shared" si="15"/>
        <v>No hay ejecución</v>
      </c>
      <c r="P241" s="568" t="str">
        <f t="shared" si="16"/>
        <v>NA</v>
      </c>
      <c r="Q241" s="575"/>
      <c r="R241" s="575"/>
      <c r="S241" s="575"/>
      <c r="T241" s="576"/>
      <c r="U241" s="576"/>
      <c r="V241" s="575"/>
      <c r="W241" s="575"/>
      <c r="X241" s="575"/>
      <c r="Y241" s="576"/>
      <c r="Z241" s="576"/>
      <c r="AA241" s="575"/>
      <c r="AB241" s="575"/>
      <c r="AC241" s="575"/>
      <c r="AD241" s="575"/>
      <c r="AE241" s="575"/>
    </row>
    <row r="242" spans="1:31" ht="35.25" hidden="1" customHeight="1" thickTop="1" thickBot="1">
      <c r="A242" s="563">
        <v>16.170000000000002</v>
      </c>
      <c r="B242" s="564"/>
      <c r="C242" s="564"/>
      <c r="D242" s="564"/>
      <c r="E242" s="564"/>
      <c r="F242" s="577" t="s">
        <v>1334</v>
      </c>
      <c r="G242" s="578"/>
      <c r="H242" s="578"/>
      <c r="I242" s="567" t="str">
        <f t="shared" si="13"/>
        <v>No hay ejecución</v>
      </c>
      <c r="J242" s="568" t="str">
        <f t="shared" si="14"/>
        <v>NA</v>
      </c>
      <c r="K242" s="578"/>
      <c r="L242" s="575"/>
      <c r="M242" s="575"/>
      <c r="N242" s="575"/>
      <c r="O242" s="567" t="str">
        <f t="shared" si="15"/>
        <v>No hay ejecución</v>
      </c>
      <c r="P242" s="568" t="str">
        <f t="shared" si="16"/>
        <v>NA</v>
      </c>
      <c r="Q242" s="575"/>
      <c r="R242" s="575"/>
      <c r="S242" s="575"/>
      <c r="T242" s="576"/>
      <c r="U242" s="576"/>
      <c r="V242" s="575"/>
      <c r="W242" s="575"/>
      <c r="X242" s="575"/>
      <c r="Y242" s="576"/>
      <c r="Z242" s="576"/>
      <c r="AA242" s="575"/>
      <c r="AB242" s="575"/>
      <c r="AC242" s="575"/>
      <c r="AD242" s="575"/>
      <c r="AE242" s="575"/>
    </row>
    <row r="243" spans="1:31" ht="35.25" hidden="1" customHeight="1" thickTop="1" thickBot="1">
      <c r="A243" s="563">
        <v>16.170000000000002</v>
      </c>
      <c r="B243" s="564"/>
      <c r="C243" s="564"/>
      <c r="D243" s="564"/>
      <c r="E243" s="564"/>
      <c r="F243" s="577" t="s">
        <v>1334</v>
      </c>
      <c r="G243" s="578"/>
      <c r="H243" s="578"/>
      <c r="I243" s="567" t="str">
        <f t="shared" si="13"/>
        <v>No hay ejecución</v>
      </c>
      <c r="J243" s="568" t="str">
        <f t="shared" si="14"/>
        <v>NA</v>
      </c>
      <c r="K243" s="578"/>
      <c r="L243" s="575"/>
      <c r="M243" s="575"/>
      <c r="N243" s="575"/>
      <c r="O243" s="567" t="str">
        <f t="shared" si="15"/>
        <v>No hay ejecución</v>
      </c>
      <c r="P243" s="568" t="str">
        <f t="shared" si="16"/>
        <v>NA</v>
      </c>
      <c r="Q243" s="575"/>
      <c r="R243" s="575"/>
      <c r="S243" s="575"/>
      <c r="T243" s="576"/>
      <c r="U243" s="576"/>
      <c r="V243" s="575"/>
      <c r="W243" s="575"/>
      <c r="X243" s="575"/>
      <c r="Y243" s="576"/>
      <c r="Z243" s="576"/>
      <c r="AA243" s="575"/>
      <c r="AB243" s="575"/>
      <c r="AC243" s="575"/>
      <c r="AD243" s="575"/>
      <c r="AE243" s="575"/>
    </row>
    <row r="244" spans="1:31" ht="35.25" hidden="1" customHeight="1" thickTop="1" thickBot="1">
      <c r="A244" s="563">
        <v>16.170000000000002</v>
      </c>
      <c r="B244" s="564"/>
      <c r="C244" s="564"/>
      <c r="D244" s="564"/>
      <c r="E244" s="564"/>
      <c r="F244" s="577" t="s">
        <v>1334</v>
      </c>
      <c r="G244" s="578"/>
      <c r="H244" s="578"/>
      <c r="I244" s="567" t="str">
        <f t="shared" si="13"/>
        <v>No hay ejecución</v>
      </c>
      <c r="J244" s="568" t="str">
        <f t="shared" si="14"/>
        <v>NA</v>
      </c>
      <c r="K244" s="578"/>
      <c r="L244" s="575"/>
      <c r="M244" s="575"/>
      <c r="N244" s="575"/>
      <c r="O244" s="567" t="str">
        <f t="shared" si="15"/>
        <v>No hay ejecución</v>
      </c>
      <c r="P244" s="568" t="str">
        <f t="shared" si="16"/>
        <v>NA</v>
      </c>
      <c r="Q244" s="575"/>
      <c r="R244" s="575"/>
      <c r="S244" s="575"/>
      <c r="T244" s="576"/>
      <c r="U244" s="576"/>
      <c r="V244" s="575"/>
      <c r="W244" s="575"/>
      <c r="X244" s="575"/>
      <c r="Y244" s="576"/>
      <c r="Z244" s="576"/>
      <c r="AA244" s="575"/>
      <c r="AB244" s="575"/>
      <c r="AC244" s="575"/>
      <c r="AD244" s="575"/>
      <c r="AE244" s="575"/>
    </row>
    <row r="245" spans="1:31" ht="35.25" hidden="1" customHeight="1" thickTop="1" thickBot="1">
      <c r="A245" s="563">
        <v>16.18</v>
      </c>
      <c r="B245" s="564"/>
      <c r="C245" s="564"/>
      <c r="D245" s="564"/>
      <c r="E245" s="564"/>
      <c r="F245" s="577" t="s">
        <v>1335</v>
      </c>
      <c r="G245" s="578"/>
      <c r="H245" s="578"/>
      <c r="I245" s="567" t="str">
        <f t="shared" si="13"/>
        <v>No hay ejecución</v>
      </c>
      <c r="J245" s="568" t="str">
        <f t="shared" si="14"/>
        <v>NA</v>
      </c>
      <c r="K245" s="578"/>
      <c r="L245" s="575"/>
      <c r="M245" s="575"/>
      <c r="N245" s="575"/>
      <c r="O245" s="567" t="str">
        <f t="shared" si="15"/>
        <v>No hay ejecución</v>
      </c>
      <c r="P245" s="568" t="str">
        <f t="shared" si="16"/>
        <v>NA</v>
      </c>
      <c r="Q245" s="575"/>
      <c r="R245" s="575"/>
      <c r="S245" s="575"/>
      <c r="T245" s="576"/>
      <c r="U245" s="576"/>
      <c r="V245" s="575"/>
      <c r="W245" s="575"/>
      <c r="X245" s="575"/>
      <c r="Y245" s="576"/>
      <c r="Z245" s="576"/>
      <c r="AA245" s="575"/>
      <c r="AB245" s="575"/>
      <c r="AC245" s="575"/>
      <c r="AD245" s="575"/>
      <c r="AE245" s="575"/>
    </row>
    <row r="246" spans="1:31" ht="35.25" hidden="1" customHeight="1" thickTop="1" thickBot="1">
      <c r="A246" s="563">
        <v>16.18</v>
      </c>
      <c r="B246" s="564"/>
      <c r="C246" s="564"/>
      <c r="D246" s="564"/>
      <c r="E246" s="564"/>
      <c r="F246" s="577" t="s">
        <v>1335</v>
      </c>
      <c r="G246" s="578"/>
      <c r="H246" s="578"/>
      <c r="I246" s="567" t="str">
        <f t="shared" si="13"/>
        <v>No hay ejecución</v>
      </c>
      <c r="J246" s="568" t="str">
        <f t="shared" si="14"/>
        <v>NA</v>
      </c>
      <c r="K246" s="578"/>
      <c r="L246" s="575"/>
      <c r="M246" s="575"/>
      <c r="N246" s="575"/>
      <c r="O246" s="567" t="str">
        <f t="shared" si="15"/>
        <v>No hay ejecución</v>
      </c>
      <c r="P246" s="568" t="str">
        <f t="shared" si="16"/>
        <v>NA</v>
      </c>
      <c r="Q246" s="575"/>
      <c r="R246" s="575"/>
      <c r="S246" s="575"/>
      <c r="T246" s="576"/>
      <c r="U246" s="576"/>
      <c r="V246" s="575"/>
      <c r="W246" s="575"/>
      <c r="X246" s="575"/>
      <c r="Y246" s="576"/>
      <c r="Z246" s="576"/>
      <c r="AA246" s="575"/>
      <c r="AB246" s="575"/>
      <c r="AC246" s="575"/>
      <c r="AD246" s="575"/>
      <c r="AE246" s="575"/>
    </row>
    <row r="247" spans="1:31" ht="35.25" hidden="1" customHeight="1" thickTop="1" thickBot="1">
      <c r="A247" s="563">
        <v>16.18</v>
      </c>
      <c r="B247" s="564"/>
      <c r="C247" s="564"/>
      <c r="D247" s="564"/>
      <c r="E247" s="564"/>
      <c r="F247" s="577" t="s">
        <v>1335</v>
      </c>
      <c r="G247" s="578"/>
      <c r="H247" s="578"/>
      <c r="I247" s="567" t="str">
        <f t="shared" si="13"/>
        <v>No hay ejecución</v>
      </c>
      <c r="J247" s="568" t="str">
        <f t="shared" si="14"/>
        <v>NA</v>
      </c>
      <c r="K247" s="578"/>
      <c r="L247" s="575"/>
      <c r="M247" s="575"/>
      <c r="N247" s="575"/>
      <c r="O247" s="567" t="str">
        <f t="shared" si="15"/>
        <v>No hay ejecución</v>
      </c>
      <c r="P247" s="568" t="str">
        <f t="shared" si="16"/>
        <v>NA</v>
      </c>
      <c r="Q247" s="575"/>
      <c r="R247" s="575"/>
      <c r="S247" s="575"/>
      <c r="T247" s="576"/>
      <c r="U247" s="576"/>
      <c r="V247" s="575"/>
      <c r="W247" s="575"/>
      <c r="X247" s="575"/>
      <c r="Y247" s="576"/>
      <c r="Z247" s="576"/>
      <c r="AA247" s="575"/>
      <c r="AB247" s="575"/>
      <c r="AC247" s="575"/>
      <c r="AD247" s="575"/>
      <c r="AE247" s="575"/>
    </row>
    <row r="248" spans="1:31" ht="35.25" hidden="1" customHeight="1" thickTop="1" thickBot="1">
      <c r="A248" s="563">
        <v>16.190000000000001</v>
      </c>
      <c r="B248" s="564"/>
      <c r="C248" s="564"/>
      <c r="D248" s="564"/>
      <c r="E248" s="564"/>
      <c r="F248" s="577" t="s">
        <v>1336</v>
      </c>
      <c r="G248" s="578"/>
      <c r="H248" s="578"/>
      <c r="I248" s="567" t="str">
        <f t="shared" si="13"/>
        <v>No hay ejecución</v>
      </c>
      <c r="J248" s="568" t="str">
        <f t="shared" si="14"/>
        <v>NA</v>
      </c>
      <c r="K248" s="578"/>
      <c r="L248" s="575"/>
      <c r="M248" s="575"/>
      <c r="N248" s="575"/>
      <c r="O248" s="567" t="str">
        <f t="shared" si="15"/>
        <v>No hay ejecución</v>
      </c>
      <c r="P248" s="568" t="str">
        <f t="shared" si="16"/>
        <v>NA</v>
      </c>
      <c r="Q248" s="575"/>
      <c r="R248" s="575"/>
      <c r="S248" s="575"/>
      <c r="T248" s="576"/>
      <c r="U248" s="576"/>
      <c r="V248" s="575"/>
      <c r="W248" s="575"/>
      <c r="X248" s="575"/>
      <c r="Y248" s="576"/>
      <c r="Z248" s="576"/>
      <c r="AA248" s="575"/>
      <c r="AB248" s="575"/>
      <c r="AC248" s="575"/>
      <c r="AD248" s="575"/>
      <c r="AE248" s="575"/>
    </row>
    <row r="249" spans="1:31" ht="35.25" hidden="1" customHeight="1" thickTop="1" thickBot="1">
      <c r="A249" s="563">
        <v>16.190000000000001</v>
      </c>
      <c r="B249" s="564"/>
      <c r="C249" s="564"/>
      <c r="D249" s="564"/>
      <c r="E249" s="564"/>
      <c r="F249" s="577" t="s">
        <v>1336</v>
      </c>
      <c r="G249" s="578"/>
      <c r="H249" s="578"/>
      <c r="I249" s="567" t="str">
        <f t="shared" si="13"/>
        <v>No hay ejecución</v>
      </c>
      <c r="J249" s="568" t="str">
        <f t="shared" si="14"/>
        <v>NA</v>
      </c>
      <c r="K249" s="578"/>
      <c r="L249" s="575"/>
      <c r="M249" s="575"/>
      <c r="N249" s="575"/>
      <c r="O249" s="567" t="str">
        <f t="shared" si="15"/>
        <v>No hay ejecución</v>
      </c>
      <c r="P249" s="568" t="str">
        <f t="shared" si="16"/>
        <v>NA</v>
      </c>
      <c r="Q249" s="575"/>
      <c r="R249" s="575"/>
      <c r="S249" s="575"/>
      <c r="T249" s="576"/>
      <c r="U249" s="576"/>
      <c r="V249" s="575"/>
      <c r="W249" s="575"/>
      <c r="X249" s="575"/>
      <c r="Y249" s="576"/>
      <c r="Z249" s="576"/>
      <c r="AA249" s="575"/>
      <c r="AB249" s="575"/>
      <c r="AC249" s="575"/>
      <c r="AD249" s="575"/>
      <c r="AE249" s="575"/>
    </row>
    <row r="250" spans="1:31" ht="35.25" hidden="1" customHeight="1" thickTop="1" thickBot="1">
      <c r="A250" s="563">
        <v>16.190000000000001</v>
      </c>
      <c r="B250" s="564"/>
      <c r="C250" s="564"/>
      <c r="D250" s="564"/>
      <c r="E250" s="564"/>
      <c r="F250" s="577" t="s">
        <v>1336</v>
      </c>
      <c r="G250" s="578"/>
      <c r="H250" s="578"/>
      <c r="I250" s="567" t="str">
        <f t="shared" si="13"/>
        <v>No hay ejecución</v>
      </c>
      <c r="J250" s="568" t="str">
        <f t="shared" si="14"/>
        <v>NA</v>
      </c>
      <c r="K250" s="578"/>
      <c r="L250" s="575"/>
      <c r="M250" s="575"/>
      <c r="N250" s="575"/>
      <c r="O250" s="567" t="str">
        <f t="shared" si="15"/>
        <v>No hay ejecución</v>
      </c>
      <c r="P250" s="568" t="str">
        <f t="shared" si="16"/>
        <v>NA</v>
      </c>
      <c r="Q250" s="575"/>
      <c r="R250" s="575"/>
      <c r="S250" s="575"/>
      <c r="T250" s="576"/>
      <c r="U250" s="576"/>
      <c r="V250" s="575"/>
      <c r="W250" s="575"/>
      <c r="X250" s="575"/>
      <c r="Y250" s="576"/>
      <c r="Z250" s="576"/>
      <c r="AA250" s="575"/>
      <c r="AB250" s="575"/>
      <c r="AC250" s="575"/>
      <c r="AD250" s="575"/>
      <c r="AE250" s="575"/>
    </row>
    <row r="251" spans="1:31" ht="35.25" hidden="1" customHeight="1" thickTop="1" thickBot="1">
      <c r="A251" s="593">
        <v>16.2</v>
      </c>
      <c r="B251" s="564"/>
      <c r="C251" s="564"/>
      <c r="D251" s="564"/>
      <c r="E251" s="564"/>
      <c r="F251" s="577" t="s">
        <v>1337</v>
      </c>
      <c r="G251" s="578"/>
      <c r="H251" s="578"/>
      <c r="I251" s="567" t="str">
        <f t="shared" si="13"/>
        <v>No hay ejecución</v>
      </c>
      <c r="J251" s="568" t="str">
        <f t="shared" si="14"/>
        <v>NA</v>
      </c>
      <c r="K251" s="578"/>
      <c r="L251" s="575"/>
      <c r="M251" s="575"/>
      <c r="N251" s="575"/>
      <c r="O251" s="567" t="str">
        <f t="shared" si="15"/>
        <v>No hay ejecución</v>
      </c>
      <c r="P251" s="568" t="str">
        <f t="shared" si="16"/>
        <v>NA</v>
      </c>
      <c r="Q251" s="575"/>
      <c r="R251" s="575"/>
      <c r="S251" s="575"/>
      <c r="T251" s="576"/>
      <c r="U251" s="576"/>
      <c r="V251" s="575"/>
      <c r="W251" s="575"/>
      <c r="X251" s="575"/>
      <c r="Y251" s="576"/>
      <c r="Z251" s="576"/>
      <c r="AA251" s="575"/>
      <c r="AB251" s="575"/>
      <c r="AC251" s="575"/>
      <c r="AD251" s="575"/>
      <c r="AE251" s="575"/>
    </row>
    <row r="252" spans="1:31" ht="35.25" hidden="1" customHeight="1" thickTop="1" thickBot="1">
      <c r="A252" s="593">
        <v>16.2</v>
      </c>
      <c r="B252" s="564"/>
      <c r="C252" s="564"/>
      <c r="D252" s="564"/>
      <c r="E252" s="564"/>
      <c r="F252" s="577" t="s">
        <v>1337</v>
      </c>
      <c r="G252" s="578"/>
      <c r="H252" s="578"/>
      <c r="I252" s="567" t="str">
        <f t="shared" si="13"/>
        <v>No hay ejecución</v>
      </c>
      <c r="J252" s="568" t="str">
        <f t="shared" si="14"/>
        <v>NA</v>
      </c>
      <c r="K252" s="578"/>
      <c r="L252" s="575"/>
      <c r="M252" s="575"/>
      <c r="N252" s="575"/>
      <c r="O252" s="567" t="str">
        <f t="shared" si="15"/>
        <v>No hay ejecución</v>
      </c>
      <c r="P252" s="568" t="str">
        <f t="shared" si="16"/>
        <v>NA</v>
      </c>
      <c r="Q252" s="575"/>
      <c r="R252" s="575"/>
      <c r="S252" s="575"/>
      <c r="T252" s="576"/>
      <c r="U252" s="576"/>
      <c r="V252" s="575"/>
      <c r="W252" s="575"/>
      <c r="X252" s="575"/>
      <c r="Y252" s="576"/>
      <c r="Z252" s="576"/>
      <c r="AA252" s="575"/>
      <c r="AB252" s="575"/>
      <c r="AC252" s="575"/>
      <c r="AD252" s="575"/>
      <c r="AE252" s="575"/>
    </row>
    <row r="253" spans="1:31" ht="35.25" hidden="1" customHeight="1" thickTop="1" thickBot="1">
      <c r="A253" s="563">
        <v>16.21</v>
      </c>
      <c r="B253" s="564"/>
      <c r="C253" s="564"/>
      <c r="D253" s="564"/>
      <c r="E253" s="564"/>
      <c r="F253" s="577" t="s">
        <v>1338</v>
      </c>
      <c r="G253" s="578"/>
      <c r="H253" s="578"/>
      <c r="I253" s="567" t="str">
        <f t="shared" si="13"/>
        <v>No hay ejecución</v>
      </c>
      <c r="J253" s="568" t="str">
        <f t="shared" si="14"/>
        <v>NA</v>
      </c>
      <c r="K253" s="578"/>
      <c r="L253" s="575"/>
      <c r="M253" s="575"/>
      <c r="N253" s="575"/>
      <c r="O253" s="567" t="str">
        <f t="shared" si="15"/>
        <v>No hay ejecución</v>
      </c>
      <c r="P253" s="568" t="str">
        <f t="shared" si="16"/>
        <v>NA</v>
      </c>
      <c r="Q253" s="575"/>
      <c r="R253" s="575"/>
      <c r="S253" s="575"/>
      <c r="T253" s="576"/>
      <c r="U253" s="576"/>
      <c r="V253" s="575"/>
      <c r="W253" s="575"/>
      <c r="X253" s="575"/>
      <c r="Y253" s="576"/>
      <c r="Z253" s="576"/>
      <c r="AA253" s="575"/>
      <c r="AB253" s="575"/>
      <c r="AC253" s="575"/>
      <c r="AD253" s="575"/>
      <c r="AE253" s="575"/>
    </row>
    <row r="254" spans="1:31" ht="35.25" hidden="1" customHeight="1" thickTop="1" thickBot="1">
      <c r="A254" s="563">
        <v>16.21</v>
      </c>
      <c r="B254" s="564"/>
      <c r="C254" s="564"/>
      <c r="D254" s="564"/>
      <c r="E254" s="564"/>
      <c r="F254" s="577" t="s">
        <v>1338</v>
      </c>
      <c r="G254" s="578"/>
      <c r="H254" s="578"/>
      <c r="I254" s="567" t="str">
        <f t="shared" si="13"/>
        <v>No hay ejecución</v>
      </c>
      <c r="J254" s="568" t="str">
        <f t="shared" si="14"/>
        <v>NA</v>
      </c>
      <c r="K254" s="578"/>
      <c r="L254" s="575"/>
      <c r="M254" s="575"/>
      <c r="N254" s="575"/>
      <c r="O254" s="567" t="str">
        <f t="shared" si="15"/>
        <v>No hay ejecución</v>
      </c>
      <c r="P254" s="568" t="str">
        <f t="shared" si="16"/>
        <v>NA</v>
      </c>
      <c r="Q254" s="575"/>
      <c r="R254" s="575"/>
      <c r="S254" s="575"/>
      <c r="T254" s="576"/>
      <c r="U254" s="576"/>
      <c r="V254" s="575"/>
      <c r="W254" s="575"/>
      <c r="X254" s="575"/>
      <c r="Y254" s="576"/>
      <c r="Z254" s="576"/>
      <c r="AA254" s="575"/>
      <c r="AB254" s="575"/>
      <c r="AC254" s="575"/>
      <c r="AD254" s="575"/>
      <c r="AE254" s="575"/>
    </row>
    <row r="255" spans="1:31" ht="35.25" hidden="1" customHeight="1" thickTop="1" thickBot="1">
      <c r="A255" s="563">
        <v>16.22</v>
      </c>
      <c r="B255" s="564"/>
      <c r="C255" s="564"/>
      <c r="D255" s="564"/>
      <c r="E255" s="564"/>
      <c r="F255" s="577" t="s">
        <v>1339</v>
      </c>
      <c r="G255" s="578"/>
      <c r="H255" s="578"/>
      <c r="I255" s="567" t="str">
        <f t="shared" si="13"/>
        <v>No hay ejecución</v>
      </c>
      <c r="J255" s="568" t="str">
        <f t="shared" si="14"/>
        <v>NA</v>
      </c>
      <c r="K255" s="578"/>
      <c r="L255" s="575"/>
      <c r="M255" s="575"/>
      <c r="N255" s="575"/>
      <c r="O255" s="567" t="str">
        <f t="shared" si="15"/>
        <v>No hay ejecución</v>
      </c>
      <c r="P255" s="568" t="str">
        <f t="shared" si="16"/>
        <v>NA</v>
      </c>
      <c r="Q255" s="575"/>
      <c r="R255" s="575"/>
      <c r="S255" s="575"/>
      <c r="T255" s="576"/>
      <c r="U255" s="576"/>
      <c r="V255" s="575"/>
      <c r="W255" s="575"/>
      <c r="X255" s="575"/>
      <c r="Y255" s="576"/>
      <c r="Z255" s="576"/>
      <c r="AA255" s="575"/>
      <c r="AB255" s="575"/>
      <c r="AC255" s="575"/>
      <c r="AD255" s="575"/>
      <c r="AE255" s="575"/>
    </row>
    <row r="256" spans="1:31" ht="35.25" hidden="1" customHeight="1" thickTop="1" thickBot="1">
      <c r="A256" s="563">
        <v>16.22</v>
      </c>
      <c r="B256" s="564"/>
      <c r="C256" s="564"/>
      <c r="D256" s="564"/>
      <c r="E256" s="564"/>
      <c r="F256" s="577" t="s">
        <v>1339</v>
      </c>
      <c r="G256" s="578"/>
      <c r="H256" s="578"/>
      <c r="I256" s="567" t="str">
        <f t="shared" si="13"/>
        <v>No hay ejecución</v>
      </c>
      <c r="J256" s="568" t="str">
        <f t="shared" si="14"/>
        <v>NA</v>
      </c>
      <c r="K256" s="578"/>
      <c r="L256" s="575"/>
      <c r="M256" s="575"/>
      <c r="N256" s="575"/>
      <c r="O256" s="567" t="str">
        <f t="shared" si="15"/>
        <v>No hay ejecución</v>
      </c>
      <c r="P256" s="568" t="str">
        <f t="shared" si="16"/>
        <v>NA</v>
      </c>
      <c r="Q256" s="575"/>
      <c r="R256" s="575"/>
      <c r="S256" s="575"/>
      <c r="T256" s="576"/>
      <c r="U256" s="576"/>
      <c r="V256" s="575"/>
      <c r="W256" s="575"/>
      <c r="X256" s="575"/>
      <c r="Y256" s="576"/>
      <c r="Z256" s="576"/>
      <c r="AA256" s="575"/>
      <c r="AB256" s="575"/>
      <c r="AC256" s="575"/>
      <c r="AD256" s="575"/>
      <c r="AE256" s="575"/>
    </row>
    <row r="257" spans="1:31" ht="35.25" hidden="1" customHeight="1" thickTop="1" thickBot="1">
      <c r="A257" s="563">
        <v>16.22</v>
      </c>
      <c r="B257" s="564"/>
      <c r="C257" s="564"/>
      <c r="D257" s="564"/>
      <c r="E257" s="564"/>
      <c r="F257" s="577" t="s">
        <v>1339</v>
      </c>
      <c r="G257" s="578"/>
      <c r="H257" s="578"/>
      <c r="I257" s="567" t="str">
        <f t="shared" si="13"/>
        <v>No hay ejecución</v>
      </c>
      <c r="J257" s="568" t="str">
        <f t="shared" si="14"/>
        <v>NA</v>
      </c>
      <c r="K257" s="578"/>
      <c r="L257" s="575"/>
      <c r="M257" s="575"/>
      <c r="N257" s="575"/>
      <c r="O257" s="567" t="str">
        <f t="shared" si="15"/>
        <v>No hay ejecución</v>
      </c>
      <c r="P257" s="568" t="str">
        <f t="shared" si="16"/>
        <v>NA</v>
      </c>
      <c r="Q257" s="575"/>
      <c r="R257" s="575"/>
      <c r="S257" s="575"/>
      <c r="T257" s="576"/>
      <c r="U257" s="576"/>
      <c r="V257" s="575"/>
      <c r="W257" s="575"/>
      <c r="X257" s="575"/>
      <c r="Y257" s="576"/>
      <c r="Z257" s="576"/>
      <c r="AA257" s="575"/>
      <c r="AB257" s="575"/>
      <c r="AC257" s="575"/>
      <c r="AD257" s="575"/>
      <c r="AE257" s="575"/>
    </row>
    <row r="258" spans="1:31" ht="35.25" hidden="1" customHeight="1" thickTop="1" thickBot="1">
      <c r="A258" s="563">
        <v>16.22</v>
      </c>
      <c r="B258" s="564"/>
      <c r="C258" s="564"/>
      <c r="D258" s="564"/>
      <c r="E258" s="564"/>
      <c r="F258" s="577" t="s">
        <v>1339</v>
      </c>
      <c r="G258" s="578"/>
      <c r="H258" s="578"/>
      <c r="I258" s="567" t="str">
        <f t="shared" si="13"/>
        <v>No hay ejecución</v>
      </c>
      <c r="J258" s="568" t="str">
        <f t="shared" si="14"/>
        <v>NA</v>
      </c>
      <c r="K258" s="578"/>
      <c r="L258" s="575"/>
      <c r="M258" s="575"/>
      <c r="N258" s="575"/>
      <c r="O258" s="567" t="str">
        <f t="shared" si="15"/>
        <v>No hay ejecución</v>
      </c>
      <c r="P258" s="568" t="str">
        <f t="shared" si="16"/>
        <v>NA</v>
      </c>
      <c r="Q258" s="575"/>
      <c r="R258" s="575"/>
      <c r="S258" s="575"/>
      <c r="T258" s="576"/>
      <c r="U258" s="576"/>
      <c r="V258" s="575"/>
      <c r="W258" s="575"/>
      <c r="X258" s="575"/>
      <c r="Y258" s="576"/>
      <c r="Z258" s="576"/>
      <c r="AA258" s="575"/>
      <c r="AB258" s="575"/>
      <c r="AC258" s="575"/>
      <c r="AD258" s="575"/>
      <c r="AE258" s="575"/>
    </row>
    <row r="259" spans="1:31" ht="35.25" hidden="1" customHeight="1" thickTop="1" thickBot="1">
      <c r="A259" s="563">
        <v>16.23</v>
      </c>
      <c r="B259" s="564"/>
      <c r="C259" s="564"/>
      <c r="D259" s="564"/>
      <c r="E259" s="564"/>
      <c r="F259" s="577" t="s">
        <v>1340</v>
      </c>
      <c r="G259" s="578"/>
      <c r="H259" s="578"/>
      <c r="I259" s="567" t="str">
        <f t="shared" si="13"/>
        <v>No hay ejecución</v>
      </c>
      <c r="J259" s="568" t="str">
        <f t="shared" si="14"/>
        <v>NA</v>
      </c>
      <c r="K259" s="578"/>
      <c r="L259" s="575"/>
      <c r="M259" s="575"/>
      <c r="N259" s="575"/>
      <c r="O259" s="567" t="str">
        <f t="shared" si="15"/>
        <v>No hay ejecución</v>
      </c>
      <c r="P259" s="568" t="str">
        <f t="shared" si="16"/>
        <v>NA</v>
      </c>
      <c r="Q259" s="575"/>
      <c r="R259" s="575"/>
      <c r="S259" s="575"/>
      <c r="T259" s="576"/>
      <c r="U259" s="576"/>
      <c r="V259" s="575"/>
      <c r="W259" s="575"/>
      <c r="X259" s="575"/>
      <c r="Y259" s="576"/>
      <c r="Z259" s="576"/>
      <c r="AA259" s="575"/>
      <c r="AB259" s="575"/>
      <c r="AC259" s="575"/>
      <c r="AD259" s="575"/>
      <c r="AE259" s="575"/>
    </row>
    <row r="260" spans="1:31" ht="35.25" hidden="1" customHeight="1" thickTop="1" thickBot="1">
      <c r="A260" s="563">
        <v>16.23</v>
      </c>
      <c r="B260" s="564"/>
      <c r="C260" s="564"/>
      <c r="D260" s="564"/>
      <c r="E260" s="564"/>
      <c r="F260" s="577" t="s">
        <v>1340</v>
      </c>
      <c r="G260" s="578"/>
      <c r="H260" s="578"/>
      <c r="I260" s="567" t="str">
        <f t="shared" si="13"/>
        <v>No hay ejecución</v>
      </c>
      <c r="J260" s="568" t="str">
        <f t="shared" si="14"/>
        <v>NA</v>
      </c>
      <c r="K260" s="578"/>
      <c r="L260" s="575"/>
      <c r="M260" s="575"/>
      <c r="N260" s="575"/>
      <c r="O260" s="567" t="str">
        <f t="shared" si="15"/>
        <v>No hay ejecución</v>
      </c>
      <c r="P260" s="568" t="str">
        <f t="shared" si="16"/>
        <v>NA</v>
      </c>
      <c r="Q260" s="575"/>
      <c r="R260" s="575"/>
      <c r="S260" s="575"/>
      <c r="T260" s="576"/>
      <c r="U260" s="576"/>
      <c r="V260" s="575"/>
      <c r="W260" s="575"/>
      <c r="X260" s="575"/>
      <c r="Y260" s="576"/>
      <c r="Z260" s="576"/>
      <c r="AA260" s="575"/>
      <c r="AB260" s="575"/>
      <c r="AC260" s="575"/>
      <c r="AD260" s="575"/>
      <c r="AE260" s="575"/>
    </row>
    <row r="261" spans="1:31" ht="35.25" hidden="1" customHeight="1" thickTop="1" thickBot="1">
      <c r="A261" s="563">
        <v>16.23</v>
      </c>
      <c r="B261" s="564"/>
      <c r="C261" s="564"/>
      <c r="D261" s="564"/>
      <c r="E261" s="564"/>
      <c r="F261" s="577" t="s">
        <v>1340</v>
      </c>
      <c r="G261" s="578"/>
      <c r="H261" s="578"/>
      <c r="I261" s="567" t="str">
        <f t="shared" si="13"/>
        <v>No hay ejecución</v>
      </c>
      <c r="J261" s="568" t="str">
        <f t="shared" si="14"/>
        <v>NA</v>
      </c>
      <c r="K261" s="578"/>
      <c r="L261" s="575"/>
      <c r="M261" s="575"/>
      <c r="N261" s="575"/>
      <c r="O261" s="567" t="str">
        <f t="shared" si="15"/>
        <v>No hay ejecución</v>
      </c>
      <c r="P261" s="568" t="str">
        <f t="shared" si="16"/>
        <v>NA</v>
      </c>
      <c r="Q261" s="575"/>
      <c r="R261" s="575"/>
      <c r="S261" s="575"/>
      <c r="T261" s="576"/>
      <c r="U261" s="576"/>
      <c r="V261" s="575"/>
      <c r="W261" s="575"/>
      <c r="X261" s="575"/>
      <c r="Y261" s="576"/>
      <c r="Z261" s="576"/>
      <c r="AA261" s="575"/>
      <c r="AB261" s="575"/>
      <c r="AC261" s="575"/>
      <c r="AD261" s="575"/>
      <c r="AE261" s="575"/>
    </row>
    <row r="262" spans="1:31" ht="35.25" hidden="1" customHeight="1" thickTop="1" thickBot="1">
      <c r="A262" s="563">
        <v>16.239999999999998</v>
      </c>
      <c r="B262" s="564"/>
      <c r="C262" s="564"/>
      <c r="D262" s="564"/>
      <c r="E262" s="564"/>
      <c r="F262" s="577" t="s">
        <v>1341</v>
      </c>
      <c r="G262" s="578"/>
      <c r="H262" s="578"/>
      <c r="I262" s="567" t="str">
        <f t="shared" si="13"/>
        <v>No hay ejecución</v>
      </c>
      <c r="J262" s="568" t="str">
        <f t="shared" si="14"/>
        <v>NA</v>
      </c>
      <c r="K262" s="578"/>
      <c r="L262" s="575"/>
      <c r="M262" s="575"/>
      <c r="N262" s="575"/>
      <c r="O262" s="567" t="str">
        <f t="shared" si="15"/>
        <v>No hay ejecución</v>
      </c>
      <c r="P262" s="568" t="str">
        <f t="shared" si="16"/>
        <v>NA</v>
      </c>
      <c r="Q262" s="575"/>
      <c r="R262" s="575"/>
      <c r="S262" s="575"/>
      <c r="T262" s="576"/>
      <c r="U262" s="576"/>
      <c r="V262" s="575"/>
      <c r="W262" s="575"/>
      <c r="X262" s="575"/>
      <c r="Y262" s="576"/>
      <c r="Z262" s="576"/>
      <c r="AA262" s="575"/>
      <c r="AB262" s="575"/>
      <c r="AC262" s="575"/>
      <c r="AD262" s="575"/>
      <c r="AE262" s="575"/>
    </row>
    <row r="263" spans="1:31" ht="35.25" hidden="1" customHeight="1" thickTop="1" thickBot="1">
      <c r="A263" s="563">
        <v>16.239999999999998</v>
      </c>
      <c r="B263" s="564"/>
      <c r="C263" s="564"/>
      <c r="D263" s="564"/>
      <c r="E263" s="564"/>
      <c r="F263" s="577" t="s">
        <v>1341</v>
      </c>
      <c r="G263" s="578"/>
      <c r="H263" s="578"/>
      <c r="I263" s="567" t="str">
        <f t="shared" si="13"/>
        <v>No hay ejecución</v>
      </c>
      <c r="J263" s="568" t="str">
        <f t="shared" si="14"/>
        <v>NA</v>
      </c>
      <c r="K263" s="578"/>
      <c r="L263" s="575"/>
      <c r="M263" s="575"/>
      <c r="N263" s="575"/>
      <c r="O263" s="567" t="str">
        <f t="shared" si="15"/>
        <v>No hay ejecución</v>
      </c>
      <c r="P263" s="568" t="str">
        <f t="shared" si="16"/>
        <v>NA</v>
      </c>
      <c r="Q263" s="575"/>
      <c r="R263" s="575"/>
      <c r="S263" s="575"/>
      <c r="T263" s="576"/>
      <c r="U263" s="576"/>
      <c r="V263" s="575"/>
      <c r="W263" s="575"/>
      <c r="X263" s="575"/>
      <c r="Y263" s="576"/>
      <c r="Z263" s="576"/>
      <c r="AA263" s="575"/>
      <c r="AB263" s="575"/>
      <c r="AC263" s="575"/>
      <c r="AD263" s="575"/>
      <c r="AE263" s="575"/>
    </row>
    <row r="264" spans="1:31" ht="35.25" hidden="1" customHeight="1" thickTop="1" thickBot="1">
      <c r="A264" s="563">
        <v>16.239999999999998</v>
      </c>
      <c r="B264" s="564"/>
      <c r="C264" s="564"/>
      <c r="D264" s="564"/>
      <c r="E264" s="564"/>
      <c r="F264" s="577" t="s">
        <v>1341</v>
      </c>
      <c r="G264" s="578"/>
      <c r="H264" s="578"/>
      <c r="I264" s="567" t="str">
        <f t="shared" si="13"/>
        <v>No hay ejecución</v>
      </c>
      <c r="J264" s="568" t="str">
        <f t="shared" si="14"/>
        <v>NA</v>
      </c>
      <c r="K264" s="578"/>
      <c r="L264" s="575"/>
      <c r="M264" s="575"/>
      <c r="N264" s="575"/>
      <c r="O264" s="567" t="str">
        <f t="shared" si="15"/>
        <v>No hay ejecución</v>
      </c>
      <c r="P264" s="568" t="str">
        <f t="shared" si="16"/>
        <v>NA</v>
      </c>
      <c r="Q264" s="575"/>
      <c r="R264" s="575"/>
      <c r="S264" s="575"/>
      <c r="T264" s="576"/>
      <c r="U264" s="576"/>
      <c r="V264" s="575"/>
      <c r="W264" s="575"/>
      <c r="X264" s="575"/>
      <c r="Y264" s="576"/>
      <c r="Z264" s="576"/>
      <c r="AA264" s="575"/>
      <c r="AB264" s="575"/>
      <c r="AC264" s="575"/>
      <c r="AD264" s="575"/>
      <c r="AE264" s="575"/>
    </row>
    <row r="265" spans="1:31" ht="35.25" hidden="1" customHeight="1" thickTop="1" thickBot="1">
      <c r="A265" s="563">
        <v>16.239999999999998</v>
      </c>
      <c r="B265" s="564"/>
      <c r="C265" s="564"/>
      <c r="D265" s="564"/>
      <c r="E265" s="564"/>
      <c r="F265" s="577" t="s">
        <v>1341</v>
      </c>
      <c r="G265" s="578"/>
      <c r="H265" s="578"/>
      <c r="I265" s="567" t="str">
        <f t="shared" si="13"/>
        <v>No hay ejecución</v>
      </c>
      <c r="J265" s="568" t="str">
        <f t="shared" si="14"/>
        <v>NA</v>
      </c>
      <c r="K265" s="578"/>
      <c r="L265" s="575"/>
      <c r="M265" s="575"/>
      <c r="N265" s="575"/>
      <c r="O265" s="567" t="str">
        <f t="shared" si="15"/>
        <v>No hay ejecución</v>
      </c>
      <c r="P265" s="568" t="str">
        <f t="shared" si="16"/>
        <v>NA</v>
      </c>
      <c r="Q265" s="575"/>
      <c r="R265" s="575"/>
      <c r="S265" s="575"/>
      <c r="T265" s="576"/>
      <c r="U265" s="576"/>
      <c r="V265" s="575"/>
      <c r="W265" s="575"/>
      <c r="X265" s="575"/>
      <c r="Y265" s="576"/>
      <c r="Z265" s="576"/>
      <c r="AA265" s="575"/>
      <c r="AB265" s="575"/>
      <c r="AC265" s="575"/>
      <c r="AD265" s="575"/>
      <c r="AE265" s="575"/>
    </row>
    <row r="266" spans="1:31" ht="35.25" hidden="1" customHeight="1" thickTop="1" thickBot="1">
      <c r="A266" s="563">
        <v>16.239999999999998</v>
      </c>
      <c r="B266" s="564"/>
      <c r="C266" s="564"/>
      <c r="D266" s="564"/>
      <c r="E266" s="564"/>
      <c r="F266" s="577" t="s">
        <v>1341</v>
      </c>
      <c r="G266" s="578"/>
      <c r="H266" s="578"/>
      <c r="I266" s="567" t="str">
        <f t="shared" si="13"/>
        <v>No hay ejecución</v>
      </c>
      <c r="J266" s="568" t="str">
        <f t="shared" si="14"/>
        <v>NA</v>
      </c>
      <c r="K266" s="578"/>
      <c r="L266" s="575"/>
      <c r="M266" s="575"/>
      <c r="N266" s="575"/>
      <c r="O266" s="567" t="str">
        <f t="shared" si="15"/>
        <v>No hay ejecución</v>
      </c>
      <c r="P266" s="568" t="str">
        <f t="shared" si="16"/>
        <v>NA</v>
      </c>
      <c r="Q266" s="575"/>
      <c r="R266" s="575"/>
      <c r="S266" s="575"/>
      <c r="T266" s="576"/>
      <c r="U266" s="576"/>
      <c r="V266" s="575"/>
      <c r="W266" s="575"/>
      <c r="X266" s="575"/>
      <c r="Y266" s="576"/>
      <c r="Z266" s="576"/>
      <c r="AA266" s="575"/>
      <c r="AB266" s="575"/>
      <c r="AC266" s="575"/>
      <c r="AD266" s="575"/>
      <c r="AE266" s="575"/>
    </row>
    <row r="267" spans="1:31" ht="35.25" hidden="1" customHeight="1" thickTop="1" thickBot="1">
      <c r="A267" s="563">
        <v>16.239999999999998</v>
      </c>
      <c r="B267" s="564"/>
      <c r="C267" s="564"/>
      <c r="D267" s="564"/>
      <c r="E267" s="564"/>
      <c r="F267" s="577" t="s">
        <v>1341</v>
      </c>
      <c r="G267" s="578"/>
      <c r="H267" s="578"/>
      <c r="I267" s="567" t="str">
        <f t="shared" si="13"/>
        <v>No hay ejecución</v>
      </c>
      <c r="J267" s="568" t="str">
        <f t="shared" si="14"/>
        <v>NA</v>
      </c>
      <c r="K267" s="578"/>
      <c r="L267" s="575"/>
      <c r="M267" s="575"/>
      <c r="N267" s="575"/>
      <c r="O267" s="567" t="str">
        <f t="shared" si="15"/>
        <v>No hay ejecución</v>
      </c>
      <c r="P267" s="568" t="str">
        <f t="shared" si="16"/>
        <v>NA</v>
      </c>
      <c r="Q267" s="575"/>
      <c r="R267" s="575"/>
      <c r="S267" s="575"/>
      <c r="T267" s="576"/>
      <c r="U267" s="576"/>
      <c r="V267" s="575"/>
      <c r="W267" s="575"/>
      <c r="X267" s="575"/>
      <c r="Y267" s="576"/>
      <c r="Z267" s="576"/>
      <c r="AA267" s="575"/>
      <c r="AB267" s="575"/>
      <c r="AC267" s="575"/>
      <c r="AD267" s="575"/>
      <c r="AE267" s="575"/>
    </row>
    <row r="268" spans="1:31" ht="35.25" hidden="1" customHeight="1" thickTop="1" thickBot="1">
      <c r="A268" s="563">
        <v>16.25</v>
      </c>
      <c r="B268" s="564"/>
      <c r="C268" s="564"/>
      <c r="D268" s="564"/>
      <c r="E268" s="564"/>
      <c r="F268" s="577" t="s">
        <v>1342</v>
      </c>
      <c r="G268" s="578"/>
      <c r="H268" s="578"/>
      <c r="I268" s="567" t="str">
        <f t="shared" si="13"/>
        <v>No hay ejecución</v>
      </c>
      <c r="J268" s="568" t="str">
        <f t="shared" si="14"/>
        <v>NA</v>
      </c>
      <c r="K268" s="578"/>
      <c r="L268" s="575"/>
      <c r="M268" s="575"/>
      <c r="N268" s="575"/>
      <c r="O268" s="567" t="str">
        <f t="shared" si="15"/>
        <v>No hay ejecución</v>
      </c>
      <c r="P268" s="568" t="str">
        <f t="shared" si="16"/>
        <v>NA</v>
      </c>
      <c r="Q268" s="575"/>
      <c r="R268" s="575"/>
      <c r="S268" s="575"/>
      <c r="T268" s="576"/>
      <c r="U268" s="576"/>
      <c r="V268" s="575"/>
      <c r="W268" s="575"/>
      <c r="X268" s="575"/>
      <c r="Y268" s="576"/>
      <c r="Z268" s="576"/>
      <c r="AA268" s="575"/>
      <c r="AB268" s="575"/>
      <c r="AC268" s="575"/>
      <c r="AD268" s="575"/>
      <c r="AE268" s="575"/>
    </row>
    <row r="269" spans="1:31" ht="35.25" hidden="1" customHeight="1" thickTop="1" thickBot="1">
      <c r="A269" s="563">
        <v>16.25</v>
      </c>
      <c r="B269" s="564"/>
      <c r="C269" s="564"/>
      <c r="D269" s="564"/>
      <c r="E269" s="564"/>
      <c r="F269" s="577" t="s">
        <v>1342</v>
      </c>
      <c r="G269" s="578"/>
      <c r="H269" s="578"/>
      <c r="I269" s="567" t="str">
        <f t="shared" si="13"/>
        <v>No hay ejecución</v>
      </c>
      <c r="J269" s="568" t="str">
        <f t="shared" si="14"/>
        <v>NA</v>
      </c>
      <c r="K269" s="578"/>
      <c r="L269" s="575"/>
      <c r="M269" s="575"/>
      <c r="N269" s="575"/>
      <c r="O269" s="567" t="str">
        <f t="shared" si="15"/>
        <v>No hay ejecución</v>
      </c>
      <c r="P269" s="568" t="str">
        <f t="shared" si="16"/>
        <v>NA</v>
      </c>
      <c r="Q269" s="575"/>
      <c r="R269" s="575"/>
      <c r="S269" s="575"/>
      <c r="T269" s="576"/>
      <c r="U269" s="576"/>
      <c r="V269" s="575"/>
      <c r="W269" s="575"/>
      <c r="X269" s="575"/>
      <c r="Y269" s="576"/>
      <c r="Z269" s="576"/>
      <c r="AA269" s="575"/>
      <c r="AB269" s="575"/>
      <c r="AC269" s="575"/>
      <c r="AD269" s="575"/>
      <c r="AE269" s="575"/>
    </row>
    <row r="270" spans="1:31" ht="35.25" hidden="1" customHeight="1" thickTop="1" thickBot="1">
      <c r="A270" s="563">
        <v>16.25</v>
      </c>
      <c r="B270" s="564"/>
      <c r="C270" s="564"/>
      <c r="D270" s="564"/>
      <c r="E270" s="564"/>
      <c r="F270" s="577" t="s">
        <v>1342</v>
      </c>
      <c r="G270" s="578"/>
      <c r="H270" s="578"/>
      <c r="I270" s="567" t="str">
        <f t="shared" ref="I270:I333" si="17">IF(H270="","No hay ejecución",IF(AND(G270=0),"No hay Programación", H270/G270))</f>
        <v>No hay ejecución</v>
      </c>
      <c r="J270" s="568" t="str">
        <f t="shared" ref="J270:J333" si="18">IF(I270="No hay ejecución","NA",IF(I270&gt;=90%,"De acuerdo con lo programado",IF(I270&gt;=51%,"Atraso Leve",IF(I270&lt;=50%,"En riesgo cumplimiento"))))</f>
        <v>NA</v>
      </c>
      <c r="K270" s="578"/>
      <c r="L270" s="575"/>
      <c r="M270" s="575"/>
      <c r="N270" s="575"/>
      <c r="O270" s="567" t="str">
        <f t="shared" ref="O270:O333" si="19">IF(N270="","No hay ejecución",IF(AND(M270=0),"No hay Programación", N270/M270))</f>
        <v>No hay ejecución</v>
      </c>
      <c r="P270" s="568" t="str">
        <f t="shared" ref="P270:P272" si="20">IF(O270="No hay ejecución","NA",IF(O270&gt;=90%,"De acuerdo con lo programado",IF(O270&gt;=51%,"Atraso Leve",IF(O270&lt;=50%,"En riesgo cumplimiento"))))</f>
        <v>NA</v>
      </c>
      <c r="Q270" s="575"/>
      <c r="R270" s="575"/>
      <c r="S270" s="575"/>
      <c r="T270" s="576"/>
      <c r="U270" s="576"/>
      <c r="V270" s="575"/>
      <c r="W270" s="575"/>
      <c r="X270" s="575"/>
      <c r="Y270" s="576"/>
      <c r="Z270" s="576"/>
      <c r="AA270" s="575"/>
      <c r="AB270" s="575"/>
      <c r="AC270" s="575"/>
      <c r="AD270" s="575"/>
      <c r="AE270" s="575"/>
    </row>
    <row r="271" spans="1:31" ht="35.25" hidden="1" customHeight="1" thickTop="1" thickBot="1">
      <c r="A271" s="563">
        <v>16.25</v>
      </c>
      <c r="B271" s="564"/>
      <c r="C271" s="564"/>
      <c r="D271" s="564"/>
      <c r="E271" s="564"/>
      <c r="F271" s="577" t="s">
        <v>1342</v>
      </c>
      <c r="G271" s="578"/>
      <c r="H271" s="578"/>
      <c r="I271" s="567" t="str">
        <f t="shared" si="17"/>
        <v>No hay ejecución</v>
      </c>
      <c r="J271" s="568" t="str">
        <f t="shared" si="18"/>
        <v>NA</v>
      </c>
      <c r="K271" s="578"/>
      <c r="L271" s="575"/>
      <c r="M271" s="575"/>
      <c r="N271" s="575"/>
      <c r="O271" s="567" t="str">
        <f t="shared" si="19"/>
        <v>No hay ejecución</v>
      </c>
      <c r="P271" s="568" t="str">
        <f t="shared" si="20"/>
        <v>NA</v>
      </c>
      <c r="Q271" s="575"/>
      <c r="R271" s="575"/>
      <c r="S271" s="575"/>
      <c r="T271" s="576"/>
      <c r="U271" s="576"/>
      <c r="V271" s="575"/>
      <c r="W271" s="575"/>
      <c r="X271" s="575"/>
      <c r="Y271" s="576"/>
      <c r="Z271" s="576"/>
      <c r="AA271" s="575"/>
      <c r="AB271" s="575"/>
      <c r="AC271" s="575"/>
      <c r="AD271" s="575"/>
      <c r="AE271" s="575"/>
    </row>
    <row r="272" spans="1:31" ht="35.25" hidden="1" customHeight="1" thickTop="1" thickBot="1">
      <c r="A272" s="563">
        <v>16.25</v>
      </c>
      <c r="B272" s="564"/>
      <c r="C272" s="564"/>
      <c r="D272" s="564"/>
      <c r="E272" s="564"/>
      <c r="F272" s="577" t="s">
        <v>1342</v>
      </c>
      <c r="G272" s="578"/>
      <c r="H272" s="578"/>
      <c r="I272" s="567" t="str">
        <f t="shared" si="17"/>
        <v>No hay ejecución</v>
      </c>
      <c r="J272" s="568" t="str">
        <f t="shared" si="18"/>
        <v>NA</v>
      </c>
      <c r="K272" s="578"/>
      <c r="L272" s="575"/>
      <c r="M272" s="575"/>
      <c r="N272" s="575"/>
      <c r="O272" s="567" t="str">
        <f t="shared" si="19"/>
        <v>No hay ejecución</v>
      </c>
      <c r="P272" s="568" t="str">
        <f t="shared" si="20"/>
        <v>NA</v>
      </c>
      <c r="Q272" s="575"/>
      <c r="R272" s="575"/>
      <c r="S272" s="575"/>
      <c r="T272" s="576"/>
      <c r="U272" s="576"/>
      <c r="V272" s="575"/>
      <c r="W272" s="575"/>
      <c r="X272" s="575"/>
      <c r="Y272" s="576"/>
      <c r="Z272" s="576"/>
      <c r="AA272" s="575"/>
      <c r="AB272" s="575"/>
      <c r="AC272" s="575"/>
      <c r="AD272" s="575"/>
      <c r="AE272" s="575"/>
    </row>
    <row r="273" spans="1:31" ht="35.25" hidden="1" customHeight="1" thickTop="1" thickBot="1">
      <c r="A273" s="563">
        <v>16.25</v>
      </c>
      <c r="B273" s="564"/>
      <c r="C273" s="564"/>
      <c r="D273" s="564"/>
      <c r="E273" s="564"/>
      <c r="F273" s="577" t="s">
        <v>1342</v>
      </c>
      <c r="G273" s="578"/>
      <c r="H273" s="578"/>
      <c r="I273" s="567" t="str">
        <f t="shared" si="17"/>
        <v>No hay ejecución</v>
      </c>
      <c r="J273" s="568" t="str">
        <f t="shared" si="18"/>
        <v>NA</v>
      </c>
      <c r="K273" s="578"/>
      <c r="L273" s="575"/>
      <c r="M273" s="575"/>
      <c r="N273" s="575"/>
      <c r="O273" s="567" t="str">
        <f t="shared" si="19"/>
        <v>No hay ejecución</v>
      </c>
      <c r="P273" s="568" t="str">
        <f>IF(O273="No hay ejecución","NA",IF(O273&gt;=90%,"De acuerdo con lo programado",IF(O273&gt;=51%,"Atraso Leve",IF(O273&lt;=50%,"En riesgo cumplimiento"))))</f>
        <v>NA</v>
      </c>
      <c r="Q273" s="575"/>
      <c r="R273" s="575"/>
      <c r="S273" s="575"/>
      <c r="T273" s="576"/>
      <c r="U273" s="576"/>
      <c r="V273" s="575"/>
      <c r="W273" s="575"/>
      <c r="X273" s="575"/>
      <c r="Y273" s="576"/>
      <c r="Z273" s="576"/>
      <c r="AA273" s="575"/>
      <c r="AB273" s="575"/>
      <c r="AC273" s="575"/>
      <c r="AD273" s="575"/>
      <c r="AE273" s="575"/>
    </row>
    <row r="274" spans="1:31" ht="35.25" hidden="1" customHeight="1" thickTop="1" thickBot="1">
      <c r="A274" s="563">
        <v>16.260000000000002</v>
      </c>
      <c r="B274" s="564"/>
      <c r="C274" s="564"/>
      <c r="D274" s="564"/>
      <c r="E274" s="564"/>
      <c r="F274" s="577" t="s">
        <v>1343</v>
      </c>
      <c r="G274" s="578"/>
      <c r="H274" s="578"/>
      <c r="I274" s="567" t="str">
        <f t="shared" si="17"/>
        <v>No hay ejecución</v>
      </c>
      <c r="J274" s="568" t="str">
        <f t="shared" si="18"/>
        <v>NA</v>
      </c>
      <c r="K274" s="578"/>
      <c r="L274" s="575"/>
      <c r="M274" s="575"/>
      <c r="N274" s="575"/>
      <c r="O274" s="567" t="str">
        <f t="shared" si="19"/>
        <v>No hay ejecución</v>
      </c>
      <c r="P274" s="568" t="str">
        <f t="shared" ref="P274:P337" si="21">IF(O274="No hay ejecución","NA",IF(O274&gt;=90%,"De acuerdo con lo programado",IF(O274&gt;=51%,"Atraso Leve",IF(O274&lt;=50%,"En riesgo cumplimiento"))))</f>
        <v>NA</v>
      </c>
      <c r="Q274" s="575"/>
      <c r="R274" s="575"/>
      <c r="S274" s="575"/>
      <c r="T274" s="576"/>
      <c r="U274" s="576"/>
      <c r="V274" s="575"/>
      <c r="W274" s="575"/>
      <c r="X274" s="575"/>
      <c r="Y274" s="576"/>
      <c r="Z274" s="576"/>
      <c r="AA274" s="575"/>
      <c r="AB274" s="575"/>
      <c r="AC274" s="575"/>
      <c r="AD274" s="575"/>
      <c r="AE274" s="575"/>
    </row>
    <row r="275" spans="1:31" ht="35.25" hidden="1" customHeight="1" thickTop="1" thickBot="1">
      <c r="A275" s="563">
        <v>16.260000000000002</v>
      </c>
      <c r="B275" s="564"/>
      <c r="C275" s="564"/>
      <c r="D275" s="564"/>
      <c r="E275" s="564"/>
      <c r="F275" s="577" t="s">
        <v>1343</v>
      </c>
      <c r="G275" s="578"/>
      <c r="H275" s="578"/>
      <c r="I275" s="567" t="str">
        <f t="shared" si="17"/>
        <v>No hay ejecución</v>
      </c>
      <c r="J275" s="568" t="str">
        <f t="shared" si="18"/>
        <v>NA</v>
      </c>
      <c r="K275" s="578"/>
      <c r="L275" s="575"/>
      <c r="M275" s="575"/>
      <c r="N275" s="575"/>
      <c r="O275" s="567" t="str">
        <f t="shared" si="19"/>
        <v>No hay ejecución</v>
      </c>
      <c r="P275" s="568" t="str">
        <f t="shared" si="21"/>
        <v>NA</v>
      </c>
      <c r="Q275" s="575"/>
      <c r="R275" s="575"/>
      <c r="S275" s="575"/>
      <c r="T275" s="576"/>
      <c r="U275" s="576"/>
      <c r="V275" s="575"/>
      <c r="W275" s="575"/>
      <c r="X275" s="575"/>
      <c r="Y275" s="576"/>
      <c r="Z275" s="576"/>
      <c r="AA275" s="575"/>
      <c r="AB275" s="575"/>
      <c r="AC275" s="575"/>
      <c r="AD275" s="575"/>
      <c r="AE275" s="575"/>
    </row>
    <row r="276" spans="1:31" ht="35.25" hidden="1" customHeight="1" thickTop="1" thickBot="1">
      <c r="A276" s="563">
        <v>16.260000000000002</v>
      </c>
      <c r="B276" s="564"/>
      <c r="C276" s="564"/>
      <c r="D276" s="564"/>
      <c r="E276" s="564"/>
      <c r="F276" s="577" t="s">
        <v>1343</v>
      </c>
      <c r="G276" s="578"/>
      <c r="H276" s="578"/>
      <c r="I276" s="567" t="str">
        <f t="shared" si="17"/>
        <v>No hay ejecución</v>
      </c>
      <c r="J276" s="568" t="str">
        <f t="shared" si="18"/>
        <v>NA</v>
      </c>
      <c r="K276" s="578"/>
      <c r="L276" s="575"/>
      <c r="M276" s="575"/>
      <c r="N276" s="575"/>
      <c r="O276" s="567" t="str">
        <f t="shared" si="19"/>
        <v>No hay ejecución</v>
      </c>
      <c r="P276" s="568" t="str">
        <f t="shared" si="21"/>
        <v>NA</v>
      </c>
      <c r="Q276" s="575"/>
      <c r="R276" s="575"/>
      <c r="S276" s="575"/>
      <c r="T276" s="576"/>
      <c r="U276" s="576"/>
      <c r="V276" s="575"/>
      <c r="W276" s="575"/>
      <c r="X276" s="575"/>
      <c r="Y276" s="576"/>
      <c r="Z276" s="576"/>
      <c r="AA276" s="575"/>
      <c r="AB276" s="575"/>
      <c r="AC276" s="575"/>
      <c r="AD276" s="575"/>
      <c r="AE276" s="575"/>
    </row>
    <row r="277" spans="1:31" ht="35.25" hidden="1" customHeight="1" thickTop="1" thickBot="1">
      <c r="A277" s="563">
        <v>16.260000000000002</v>
      </c>
      <c r="B277" s="564"/>
      <c r="C277" s="564"/>
      <c r="D277" s="564"/>
      <c r="E277" s="564"/>
      <c r="F277" s="577" t="s">
        <v>1343</v>
      </c>
      <c r="G277" s="578"/>
      <c r="H277" s="578"/>
      <c r="I277" s="567" t="str">
        <f t="shared" si="17"/>
        <v>No hay ejecución</v>
      </c>
      <c r="J277" s="568" t="str">
        <f t="shared" si="18"/>
        <v>NA</v>
      </c>
      <c r="K277" s="578"/>
      <c r="L277" s="575"/>
      <c r="M277" s="575"/>
      <c r="N277" s="575"/>
      <c r="O277" s="567" t="str">
        <f t="shared" si="19"/>
        <v>No hay ejecución</v>
      </c>
      <c r="P277" s="568" t="str">
        <f t="shared" si="21"/>
        <v>NA</v>
      </c>
      <c r="Q277" s="575"/>
      <c r="R277" s="575"/>
      <c r="S277" s="575"/>
      <c r="T277" s="576"/>
      <c r="U277" s="576"/>
      <c r="V277" s="575"/>
      <c r="W277" s="575"/>
      <c r="X277" s="575"/>
      <c r="Y277" s="576"/>
      <c r="Z277" s="576"/>
      <c r="AA277" s="575"/>
      <c r="AB277" s="575"/>
      <c r="AC277" s="575"/>
      <c r="AD277" s="575"/>
      <c r="AE277" s="575"/>
    </row>
    <row r="278" spans="1:31" ht="35.25" hidden="1" customHeight="1" thickTop="1" thickBot="1">
      <c r="A278" s="563">
        <v>16.260000000000002</v>
      </c>
      <c r="B278" s="564"/>
      <c r="C278" s="564"/>
      <c r="D278" s="564"/>
      <c r="E278" s="564"/>
      <c r="F278" s="577" t="s">
        <v>1343</v>
      </c>
      <c r="G278" s="578"/>
      <c r="H278" s="578"/>
      <c r="I278" s="567" t="str">
        <f t="shared" si="17"/>
        <v>No hay ejecución</v>
      </c>
      <c r="J278" s="568" t="str">
        <f t="shared" si="18"/>
        <v>NA</v>
      </c>
      <c r="K278" s="578"/>
      <c r="L278" s="575"/>
      <c r="M278" s="575"/>
      <c r="N278" s="575"/>
      <c r="O278" s="567" t="str">
        <f t="shared" si="19"/>
        <v>No hay ejecución</v>
      </c>
      <c r="P278" s="568" t="str">
        <f t="shared" si="21"/>
        <v>NA</v>
      </c>
      <c r="Q278" s="575"/>
      <c r="R278" s="575"/>
      <c r="S278" s="575"/>
      <c r="T278" s="576"/>
      <c r="U278" s="576"/>
      <c r="V278" s="575"/>
      <c r="W278" s="575"/>
      <c r="X278" s="575"/>
      <c r="Y278" s="576"/>
      <c r="Z278" s="576"/>
      <c r="AA278" s="575"/>
      <c r="AB278" s="575"/>
      <c r="AC278" s="575"/>
      <c r="AD278" s="575"/>
      <c r="AE278" s="575"/>
    </row>
    <row r="279" spans="1:31" ht="35.25" hidden="1" customHeight="1" thickTop="1" thickBot="1">
      <c r="A279" s="563">
        <v>16.260000000000002</v>
      </c>
      <c r="B279" s="564"/>
      <c r="C279" s="564"/>
      <c r="D279" s="564"/>
      <c r="E279" s="564"/>
      <c r="F279" s="577" t="s">
        <v>1343</v>
      </c>
      <c r="G279" s="578"/>
      <c r="H279" s="578"/>
      <c r="I279" s="567" t="str">
        <f t="shared" si="17"/>
        <v>No hay ejecución</v>
      </c>
      <c r="J279" s="568" t="str">
        <f t="shared" si="18"/>
        <v>NA</v>
      </c>
      <c r="K279" s="578"/>
      <c r="L279" s="575"/>
      <c r="M279" s="575"/>
      <c r="N279" s="575"/>
      <c r="O279" s="567" t="str">
        <f t="shared" si="19"/>
        <v>No hay ejecución</v>
      </c>
      <c r="P279" s="568" t="str">
        <f t="shared" si="21"/>
        <v>NA</v>
      </c>
      <c r="Q279" s="575"/>
      <c r="R279" s="575"/>
      <c r="S279" s="575"/>
      <c r="T279" s="576"/>
      <c r="U279" s="576"/>
      <c r="V279" s="575"/>
      <c r="W279" s="575"/>
      <c r="X279" s="575"/>
      <c r="Y279" s="576"/>
      <c r="Z279" s="576"/>
      <c r="AA279" s="575"/>
      <c r="AB279" s="575"/>
      <c r="AC279" s="575"/>
      <c r="AD279" s="575"/>
      <c r="AE279" s="575"/>
    </row>
    <row r="280" spans="1:31" ht="35.25" hidden="1" customHeight="1" thickTop="1" thickBot="1">
      <c r="A280" s="563">
        <v>16.260000000000002</v>
      </c>
      <c r="B280" s="564"/>
      <c r="C280" s="564"/>
      <c r="D280" s="564"/>
      <c r="E280" s="564"/>
      <c r="F280" s="577" t="s">
        <v>1343</v>
      </c>
      <c r="G280" s="578"/>
      <c r="H280" s="578"/>
      <c r="I280" s="567" t="str">
        <f t="shared" si="17"/>
        <v>No hay ejecución</v>
      </c>
      <c r="J280" s="568" t="str">
        <f t="shared" si="18"/>
        <v>NA</v>
      </c>
      <c r="K280" s="578"/>
      <c r="L280" s="575"/>
      <c r="M280" s="575"/>
      <c r="N280" s="575"/>
      <c r="O280" s="567" t="str">
        <f t="shared" si="19"/>
        <v>No hay ejecución</v>
      </c>
      <c r="P280" s="568" t="str">
        <f t="shared" si="21"/>
        <v>NA</v>
      </c>
      <c r="Q280" s="575"/>
      <c r="R280" s="575"/>
      <c r="S280" s="575"/>
      <c r="T280" s="576"/>
      <c r="U280" s="576"/>
      <c r="V280" s="575"/>
      <c r="W280" s="575"/>
      <c r="X280" s="575"/>
      <c r="Y280" s="576"/>
      <c r="Z280" s="576"/>
      <c r="AA280" s="575"/>
      <c r="AB280" s="575"/>
      <c r="AC280" s="575"/>
      <c r="AD280" s="575"/>
      <c r="AE280" s="575"/>
    </row>
    <row r="281" spans="1:31" ht="35.25" hidden="1" customHeight="1" thickTop="1" thickBot="1">
      <c r="A281" s="563">
        <v>16.27</v>
      </c>
      <c r="B281" s="564"/>
      <c r="C281" s="564"/>
      <c r="D281" s="564"/>
      <c r="E281" s="564"/>
      <c r="F281" s="577" t="s">
        <v>1344</v>
      </c>
      <c r="G281" s="578"/>
      <c r="H281" s="578"/>
      <c r="I281" s="567" t="str">
        <f t="shared" si="17"/>
        <v>No hay ejecución</v>
      </c>
      <c r="J281" s="568" t="str">
        <f t="shared" si="18"/>
        <v>NA</v>
      </c>
      <c r="K281" s="578"/>
      <c r="L281" s="575"/>
      <c r="M281" s="575"/>
      <c r="N281" s="575"/>
      <c r="O281" s="567" t="str">
        <f t="shared" si="19"/>
        <v>No hay ejecución</v>
      </c>
      <c r="P281" s="568" t="str">
        <f t="shared" si="21"/>
        <v>NA</v>
      </c>
      <c r="Q281" s="575"/>
      <c r="R281" s="575"/>
      <c r="S281" s="575"/>
      <c r="T281" s="576"/>
      <c r="U281" s="576"/>
      <c r="V281" s="575"/>
      <c r="W281" s="575"/>
      <c r="X281" s="575"/>
      <c r="Y281" s="576"/>
      <c r="Z281" s="576"/>
      <c r="AA281" s="575"/>
      <c r="AB281" s="575"/>
      <c r="AC281" s="575"/>
      <c r="AD281" s="575"/>
      <c r="AE281" s="575"/>
    </row>
    <row r="282" spans="1:31" ht="35.25" hidden="1" customHeight="1" thickTop="1" thickBot="1">
      <c r="A282" s="563">
        <v>16.27</v>
      </c>
      <c r="B282" s="564"/>
      <c r="C282" s="564"/>
      <c r="D282" s="564"/>
      <c r="E282" s="564"/>
      <c r="F282" s="577" t="s">
        <v>1344</v>
      </c>
      <c r="G282" s="578"/>
      <c r="H282" s="578"/>
      <c r="I282" s="567" t="str">
        <f t="shared" si="17"/>
        <v>No hay ejecución</v>
      </c>
      <c r="J282" s="568" t="str">
        <f t="shared" si="18"/>
        <v>NA</v>
      </c>
      <c r="K282" s="578"/>
      <c r="L282" s="575"/>
      <c r="M282" s="575"/>
      <c r="N282" s="575"/>
      <c r="O282" s="567" t="str">
        <f t="shared" si="19"/>
        <v>No hay ejecución</v>
      </c>
      <c r="P282" s="568" t="str">
        <f t="shared" si="21"/>
        <v>NA</v>
      </c>
      <c r="Q282" s="575"/>
      <c r="R282" s="575"/>
      <c r="S282" s="575"/>
      <c r="T282" s="576"/>
      <c r="U282" s="576"/>
      <c r="V282" s="575"/>
      <c r="W282" s="575"/>
      <c r="X282" s="575"/>
      <c r="Y282" s="576"/>
      <c r="Z282" s="576"/>
      <c r="AA282" s="575"/>
      <c r="AB282" s="575"/>
      <c r="AC282" s="575"/>
      <c r="AD282" s="575"/>
      <c r="AE282" s="575"/>
    </row>
    <row r="283" spans="1:31" ht="35.25" hidden="1" customHeight="1" thickTop="1" thickBot="1">
      <c r="A283" s="563">
        <v>16.28</v>
      </c>
      <c r="B283" s="564"/>
      <c r="C283" s="564"/>
      <c r="D283" s="564"/>
      <c r="E283" s="564"/>
      <c r="F283" s="577" t="s">
        <v>1345</v>
      </c>
      <c r="G283" s="578"/>
      <c r="H283" s="578"/>
      <c r="I283" s="567" t="str">
        <f t="shared" si="17"/>
        <v>No hay ejecución</v>
      </c>
      <c r="J283" s="568" t="str">
        <f t="shared" si="18"/>
        <v>NA</v>
      </c>
      <c r="K283" s="578"/>
      <c r="L283" s="575"/>
      <c r="M283" s="575"/>
      <c r="N283" s="575"/>
      <c r="O283" s="567" t="str">
        <f t="shared" si="19"/>
        <v>No hay ejecución</v>
      </c>
      <c r="P283" s="568" t="str">
        <f t="shared" si="21"/>
        <v>NA</v>
      </c>
      <c r="Q283" s="575"/>
      <c r="R283" s="575"/>
      <c r="S283" s="575"/>
      <c r="T283" s="576"/>
      <c r="U283" s="576"/>
      <c r="V283" s="575"/>
      <c r="W283" s="575"/>
      <c r="X283" s="575"/>
      <c r="Y283" s="576"/>
      <c r="Z283" s="576"/>
      <c r="AA283" s="575"/>
      <c r="AB283" s="575"/>
      <c r="AC283" s="575"/>
      <c r="AD283" s="575"/>
      <c r="AE283" s="575"/>
    </row>
    <row r="284" spans="1:31" ht="35.25" hidden="1" customHeight="1" thickTop="1" thickBot="1">
      <c r="A284" s="563">
        <v>17</v>
      </c>
      <c r="B284" s="564"/>
      <c r="C284" s="564"/>
      <c r="D284" s="564"/>
      <c r="E284" s="564"/>
      <c r="F284" s="565" t="s">
        <v>1346</v>
      </c>
      <c r="G284" s="569"/>
      <c r="H284" s="569"/>
      <c r="I284" s="567" t="str">
        <f t="shared" si="17"/>
        <v>No hay ejecución</v>
      </c>
      <c r="J284" s="568" t="str">
        <f t="shared" si="18"/>
        <v>NA</v>
      </c>
      <c r="K284" s="569"/>
      <c r="L284" s="575"/>
      <c r="M284" s="575"/>
      <c r="N284" s="575"/>
      <c r="O284" s="567" t="str">
        <f t="shared" si="19"/>
        <v>No hay ejecución</v>
      </c>
      <c r="P284" s="568" t="str">
        <f t="shared" si="21"/>
        <v>NA</v>
      </c>
      <c r="Q284" s="575"/>
      <c r="R284" s="575"/>
      <c r="S284" s="575"/>
      <c r="T284" s="576"/>
      <c r="U284" s="576"/>
      <c r="V284" s="575"/>
      <c r="W284" s="575"/>
      <c r="X284" s="575"/>
      <c r="Y284" s="576"/>
      <c r="Z284" s="576"/>
      <c r="AA284" s="575"/>
      <c r="AB284" s="575"/>
      <c r="AC284" s="575"/>
      <c r="AD284" s="575"/>
      <c r="AE284" s="575"/>
    </row>
    <row r="285" spans="1:31" ht="35.25" hidden="1" customHeight="1" thickTop="1" thickBot="1">
      <c r="A285" s="563">
        <v>17.100000000000001</v>
      </c>
      <c r="B285" s="564"/>
      <c r="C285" s="564"/>
      <c r="D285" s="564"/>
      <c r="E285" s="564"/>
      <c r="F285" s="587" t="s">
        <v>1347</v>
      </c>
      <c r="G285" s="588"/>
      <c r="H285" s="588"/>
      <c r="I285" s="567" t="str">
        <f t="shared" si="17"/>
        <v>No hay ejecución</v>
      </c>
      <c r="J285" s="568" t="str">
        <f t="shared" si="18"/>
        <v>NA</v>
      </c>
      <c r="K285" s="588"/>
      <c r="L285" s="575"/>
      <c r="M285" s="575"/>
      <c r="N285" s="575"/>
      <c r="O285" s="567" t="str">
        <f t="shared" si="19"/>
        <v>No hay ejecución</v>
      </c>
      <c r="P285" s="568" t="str">
        <f t="shared" si="21"/>
        <v>NA</v>
      </c>
      <c r="Q285" s="575"/>
      <c r="R285" s="575"/>
      <c r="S285" s="575"/>
      <c r="T285" s="576"/>
      <c r="U285" s="576"/>
      <c r="V285" s="575"/>
      <c r="W285" s="575"/>
      <c r="X285" s="575"/>
      <c r="Y285" s="576"/>
      <c r="Z285" s="576"/>
      <c r="AA285" s="575"/>
      <c r="AB285" s="575"/>
      <c r="AC285" s="575"/>
      <c r="AD285" s="575"/>
      <c r="AE285" s="575"/>
    </row>
    <row r="286" spans="1:31" ht="35.25" hidden="1" customHeight="1" thickTop="1" thickBot="1">
      <c r="A286" s="563">
        <v>17.2</v>
      </c>
      <c r="B286" s="564"/>
      <c r="C286" s="564"/>
      <c r="D286" s="564"/>
      <c r="E286" s="564"/>
      <c r="F286" s="577" t="s">
        <v>1348</v>
      </c>
      <c r="G286" s="578"/>
      <c r="H286" s="578"/>
      <c r="I286" s="567" t="str">
        <f t="shared" si="17"/>
        <v>No hay ejecución</v>
      </c>
      <c r="J286" s="568" t="str">
        <f t="shared" si="18"/>
        <v>NA</v>
      </c>
      <c r="K286" s="578"/>
      <c r="L286" s="575"/>
      <c r="M286" s="575"/>
      <c r="N286" s="575"/>
      <c r="O286" s="567" t="str">
        <f t="shared" si="19"/>
        <v>No hay ejecución</v>
      </c>
      <c r="P286" s="568" t="str">
        <f t="shared" si="21"/>
        <v>NA</v>
      </c>
      <c r="Q286" s="575"/>
      <c r="R286" s="575"/>
      <c r="S286" s="575"/>
      <c r="T286" s="576"/>
      <c r="U286" s="576"/>
      <c r="V286" s="575"/>
      <c r="W286" s="575"/>
      <c r="X286" s="575"/>
      <c r="Y286" s="576"/>
      <c r="Z286" s="576"/>
      <c r="AA286" s="575"/>
      <c r="AB286" s="575"/>
      <c r="AC286" s="575"/>
      <c r="AD286" s="575"/>
      <c r="AE286" s="575"/>
    </row>
    <row r="287" spans="1:31" ht="35.25" hidden="1" customHeight="1" thickTop="1" thickBot="1">
      <c r="A287" s="563">
        <v>17.3</v>
      </c>
      <c r="B287" s="564"/>
      <c r="C287" s="564"/>
      <c r="D287" s="564"/>
      <c r="E287" s="564"/>
      <c r="F287" s="577" t="s">
        <v>1349</v>
      </c>
      <c r="G287" s="578"/>
      <c r="H287" s="578"/>
      <c r="I287" s="567" t="str">
        <f t="shared" si="17"/>
        <v>No hay ejecución</v>
      </c>
      <c r="J287" s="568" t="str">
        <f t="shared" si="18"/>
        <v>NA</v>
      </c>
      <c r="K287" s="578"/>
      <c r="L287" s="575"/>
      <c r="M287" s="575"/>
      <c r="N287" s="575"/>
      <c r="O287" s="567" t="str">
        <f t="shared" si="19"/>
        <v>No hay ejecución</v>
      </c>
      <c r="P287" s="568" t="str">
        <f t="shared" si="21"/>
        <v>NA</v>
      </c>
      <c r="Q287" s="575"/>
      <c r="R287" s="575"/>
      <c r="S287" s="575"/>
      <c r="T287" s="576"/>
      <c r="U287" s="576"/>
      <c r="V287" s="575"/>
      <c r="W287" s="575"/>
      <c r="X287" s="575"/>
      <c r="Y287" s="576"/>
      <c r="Z287" s="576"/>
      <c r="AA287" s="575"/>
      <c r="AB287" s="575"/>
      <c r="AC287" s="575"/>
      <c r="AD287" s="575"/>
      <c r="AE287" s="575"/>
    </row>
    <row r="288" spans="1:31" ht="35.25" hidden="1" customHeight="1" thickTop="1" thickBot="1">
      <c r="A288" s="563">
        <v>17.399999999999999</v>
      </c>
      <c r="B288" s="564"/>
      <c r="C288" s="564"/>
      <c r="D288" s="564"/>
      <c r="E288" s="564"/>
      <c r="F288" s="577" t="s">
        <v>1350</v>
      </c>
      <c r="G288" s="578"/>
      <c r="H288" s="578"/>
      <c r="I288" s="567" t="str">
        <f t="shared" si="17"/>
        <v>No hay ejecución</v>
      </c>
      <c r="J288" s="568" t="str">
        <f t="shared" si="18"/>
        <v>NA</v>
      </c>
      <c r="K288" s="578"/>
      <c r="L288" s="575"/>
      <c r="M288" s="575"/>
      <c r="N288" s="575"/>
      <c r="O288" s="567" t="str">
        <f t="shared" si="19"/>
        <v>No hay ejecución</v>
      </c>
      <c r="P288" s="568" t="str">
        <f t="shared" si="21"/>
        <v>NA</v>
      </c>
      <c r="Q288" s="575"/>
      <c r="R288" s="575"/>
      <c r="S288" s="575"/>
      <c r="T288" s="576"/>
      <c r="U288" s="576"/>
      <c r="V288" s="575"/>
      <c r="W288" s="575"/>
      <c r="X288" s="575"/>
      <c r="Y288" s="576"/>
      <c r="Z288" s="576"/>
      <c r="AA288" s="575"/>
      <c r="AB288" s="575"/>
      <c r="AC288" s="575"/>
      <c r="AD288" s="575"/>
      <c r="AE288" s="575"/>
    </row>
    <row r="289" spans="1:31" ht="35.25" hidden="1" customHeight="1" thickTop="1" thickBot="1">
      <c r="A289" s="563">
        <v>17.5</v>
      </c>
      <c r="B289" s="564"/>
      <c r="C289" s="564"/>
      <c r="D289" s="564"/>
      <c r="E289" s="564"/>
      <c r="F289" s="577" t="s">
        <v>1351</v>
      </c>
      <c r="G289" s="578"/>
      <c r="H289" s="578"/>
      <c r="I289" s="567" t="str">
        <f t="shared" si="17"/>
        <v>No hay ejecución</v>
      </c>
      <c r="J289" s="568" t="str">
        <f t="shared" si="18"/>
        <v>NA</v>
      </c>
      <c r="K289" s="578"/>
      <c r="L289" s="575"/>
      <c r="M289" s="575"/>
      <c r="N289" s="575"/>
      <c r="O289" s="567" t="str">
        <f t="shared" si="19"/>
        <v>No hay ejecución</v>
      </c>
      <c r="P289" s="568" t="str">
        <f t="shared" si="21"/>
        <v>NA</v>
      </c>
      <c r="Q289" s="575"/>
      <c r="R289" s="575"/>
      <c r="S289" s="575"/>
      <c r="T289" s="576"/>
      <c r="U289" s="576"/>
      <c r="V289" s="575"/>
      <c r="W289" s="575"/>
      <c r="X289" s="575"/>
      <c r="Y289" s="576"/>
      <c r="Z289" s="576"/>
      <c r="AA289" s="575"/>
      <c r="AB289" s="575"/>
      <c r="AC289" s="575"/>
      <c r="AD289" s="575"/>
      <c r="AE289" s="575"/>
    </row>
    <row r="290" spans="1:31" ht="35.25" hidden="1" customHeight="1" thickTop="1" thickBot="1">
      <c r="A290" s="563">
        <v>17.600000000000001</v>
      </c>
      <c r="B290" s="564"/>
      <c r="C290" s="564"/>
      <c r="D290" s="564"/>
      <c r="E290" s="564"/>
      <c r="F290" s="577" t="s">
        <v>1352</v>
      </c>
      <c r="G290" s="578"/>
      <c r="H290" s="578"/>
      <c r="I290" s="567" t="str">
        <f t="shared" si="17"/>
        <v>No hay ejecución</v>
      </c>
      <c r="J290" s="568" t="str">
        <f t="shared" si="18"/>
        <v>NA</v>
      </c>
      <c r="K290" s="578"/>
      <c r="L290" s="575"/>
      <c r="M290" s="575"/>
      <c r="N290" s="575"/>
      <c r="O290" s="567" t="str">
        <f t="shared" si="19"/>
        <v>No hay ejecución</v>
      </c>
      <c r="P290" s="568" t="str">
        <f t="shared" si="21"/>
        <v>NA</v>
      </c>
      <c r="Q290" s="575"/>
      <c r="R290" s="575"/>
      <c r="S290" s="575"/>
      <c r="T290" s="576"/>
      <c r="U290" s="576"/>
      <c r="V290" s="575"/>
      <c r="W290" s="575"/>
      <c r="X290" s="575"/>
      <c r="Y290" s="576"/>
      <c r="Z290" s="576"/>
      <c r="AA290" s="575"/>
      <c r="AB290" s="575"/>
      <c r="AC290" s="575"/>
      <c r="AD290" s="575"/>
      <c r="AE290" s="575"/>
    </row>
    <row r="291" spans="1:31" ht="35.25" hidden="1" customHeight="1" thickTop="1" thickBot="1">
      <c r="A291" s="563">
        <v>18</v>
      </c>
      <c r="B291" s="564"/>
      <c r="C291" s="564"/>
      <c r="D291" s="564"/>
      <c r="E291" s="564"/>
      <c r="F291" s="565" t="s">
        <v>1353</v>
      </c>
      <c r="G291" s="569"/>
      <c r="H291" s="569"/>
      <c r="I291" s="567" t="str">
        <f t="shared" si="17"/>
        <v>No hay ejecución</v>
      </c>
      <c r="J291" s="568" t="str">
        <f t="shared" si="18"/>
        <v>NA</v>
      </c>
      <c r="K291" s="569"/>
      <c r="L291" s="575"/>
      <c r="M291" s="575"/>
      <c r="N291" s="575"/>
      <c r="O291" s="567" t="str">
        <f t="shared" si="19"/>
        <v>No hay ejecución</v>
      </c>
      <c r="P291" s="568" t="str">
        <f t="shared" si="21"/>
        <v>NA</v>
      </c>
      <c r="Q291" s="575"/>
      <c r="R291" s="575"/>
      <c r="S291" s="575"/>
      <c r="T291" s="576"/>
      <c r="U291" s="576"/>
      <c r="V291" s="575"/>
      <c r="W291" s="575"/>
      <c r="X291" s="575"/>
      <c r="Y291" s="576"/>
      <c r="Z291" s="576"/>
      <c r="AA291" s="575"/>
      <c r="AB291" s="575"/>
      <c r="AC291" s="575"/>
      <c r="AD291" s="575"/>
      <c r="AE291" s="575"/>
    </row>
    <row r="292" spans="1:31" ht="35.25" hidden="1" customHeight="1" thickTop="1" thickBot="1">
      <c r="A292" s="563">
        <v>18.100000000000001</v>
      </c>
      <c r="B292" s="564"/>
      <c r="C292" s="564"/>
      <c r="D292" s="564"/>
      <c r="E292" s="564"/>
      <c r="F292" s="587" t="s">
        <v>1354</v>
      </c>
      <c r="G292" s="588"/>
      <c r="H292" s="588"/>
      <c r="I292" s="567" t="str">
        <f t="shared" si="17"/>
        <v>No hay ejecución</v>
      </c>
      <c r="J292" s="568" t="str">
        <f t="shared" si="18"/>
        <v>NA</v>
      </c>
      <c r="K292" s="588"/>
      <c r="L292" s="575"/>
      <c r="M292" s="575"/>
      <c r="N292" s="575"/>
      <c r="O292" s="567" t="str">
        <f t="shared" si="19"/>
        <v>No hay ejecución</v>
      </c>
      <c r="P292" s="568" t="str">
        <f t="shared" si="21"/>
        <v>NA</v>
      </c>
      <c r="Q292" s="575"/>
      <c r="R292" s="575"/>
      <c r="S292" s="575"/>
      <c r="T292" s="576"/>
      <c r="U292" s="576"/>
      <c r="V292" s="575"/>
      <c r="W292" s="575"/>
      <c r="X292" s="575"/>
      <c r="Y292" s="576"/>
      <c r="Z292" s="576"/>
      <c r="AA292" s="575"/>
      <c r="AB292" s="575"/>
      <c r="AC292" s="575"/>
      <c r="AD292" s="575"/>
      <c r="AE292" s="575"/>
    </row>
    <row r="293" spans="1:31" ht="35.25" hidden="1" customHeight="1" thickTop="1" thickBot="1">
      <c r="A293" s="563">
        <v>18.2</v>
      </c>
      <c r="B293" s="564"/>
      <c r="C293" s="564"/>
      <c r="D293" s="564"/>
      <c r="E293" s="564"/>
      <c r="F293" s="587" t="s">
        <v>1355</v>
      </c>
      <c r="G293" s="588"/>
      <c r="H293" s="588"/>
      <c r="I293" s="567" t="str">
        <f t="shared" si="17"/>
        <v>No hay ejecución</v>
      </c>
      <c r="J293" s="568" t="str">
        <f t="shared" si="18"/>
        <v>NA</v>
      </c>
      <c r="K293" s="588"/>
      <c r="L293" s="575"/>
      <c r="M293" s="575"/>
      <c r="N293" s="575"/>
      <c r="O293" s="567" t="str">
        <f t="shared" si="19"/>
        <v>No hay ejecución</v>
      </c>
      <c r="P293" s="568" t="str">
        <f t="shared" si="21"/>
        <v>NA</v>
      </c>
      <c r="Q293" s="575"/>
      <c r="R293" s="575"/>
      <c r="S293" s="575"/>
      <c r="T293" s="576"/>
      <c r="U293" s="576"/>
      <c r="V293" s="575"/>
      <c r="W293" s="575"/>
      <c r="X293" s="575"/>
      <c r="Y293" s="576"/>
      <c r="Z293" s="576"/>
      <c r="AA293" s="575"/>
      <c r="AB293" s="575"/>
      <c r="AC293" s="575"/>
      <c r="AD293" s="575"/>
      <c r="AE293" s="575"/>
    </row>
    <row r="294" spans="1:31" ht="35.25" hidden="1" customHeight="1" thickTop="1" thickBot="1">
      <c r="A294" s="563">
        <v>18.3</v>
      </c>
      <c r="B294" s="564"/>
      <c r="C294" s="564"/>
      <c r="D294" s="564"/>
      <c r="E294" s="564"/>
      <c r="F294" s="587" t="s">
        <v>1356</v>
      </c>
      <c r="G294" s="588"/>
      <c r="H294" s="588"/>
      <c r="I294" s="567" t="str">
        <f t="shared" si="17"/>
        <v>No hay ejecución</v>
      </c>
      <c r="J294" s="568" t="str">
        <f t="shared" si="18"/>
        <v>NA</v>
      </c>
      <c r="K294" s="588"/>
      <c r="L294" s="575"/>
      <c r="M294" s="575"/>
      <c r="N294" s="575"/>
      <c r="O294" s="567" t="str">
        <f t="shared" si="19"/>
        <v>No hay ejecución</v>
      </c>
      <c r="P294" s="568" t="str">
        <f t="shared" si="21"/>
        <v>NA</v>
      </c>
      <c r="Q294" s="575"/>
      <c r="R294" s="575"/>
      <c r="S294" s="575"/>
      <c r="T294" s="576"/>
      <c r="U294" s="576"/>
      <c r="V294" s="575"/>
      <c r="W294" s="575"/>
      <c r="X294" s="575"/>
      <c r="Y294" s="576"/>
      <c r="Z294" s="576"/>
      <c r="AA294" s="575"/>
      <c r="AB294" s="575"/>
      <c r="AC294" s="575"/>
      <c r="AD294" s="575"/>
      <c r="AE294" s="575"/>
    </row>
    <row r="295" spans="1:31" ht="35.25" hidden="1" customHeight="1" thickTop="1" thickBot="1">
      <c r="A295" s="563">
        <v>19</v>
      </c>
      <c r="B295" s="564"/>
      <c r="C295" s="564"/>
      <c r="D295" s="564"/>
      <c r="E295" s="564"/>
      <c r="F295" s="584" t="s">
        <v>1357</v>
      </c>
      <c r="G295" s="586"/>
      <c r="H295" s="586"/>
      <c r="I295" s="567" t="str">
        <f t="shared" si="17"/>
        <v>No hay ejecución</v>
      </c>
      <c r="J295" s="568" t="str">
        <f t="shared" si="18"/>
        <v>NA</v>
      </c>
      <c r="K295" s="586"/>
      <c r="L295" s="575"/>
      <c r="M295" s="575"/>
      <c r="N295" s="575"/>
      <c r="O295" s="567" t="str">
        <f t="shared" si="19"/>
        <v>No hay ejecución</v>
      </c>
      <c r="P295" s="568" t="str">
        <f t="shared" si="21"/>
        <v>NA</v>
      </c>
      <c r="Q295" s="575"/>
      <c r="R295" s="575"/>
      <c r="S295" s="575"/>
      <c r="T295" s="576"/>
      <c r="U295" s="576"/>
      <c r="V295" s="575"/>
      <c r="W295" s="575"/>
      <c r="X295" s="575"/>
      <c r="Y295" s="576"/>
      <c r="Z295" s="576"/>
      <c r="AA295" s="575"/>
      <c r="AB295" s="575"/>
      <c r="AC295" s="575"/>
      <c r="AD295" s="575"/>
      <c r="AE295" s="575"/>
    </row>
    <row r="296" spans="1:31" ht="35.25" hidden="1" customHeight="1" thickTop="1" thickBot="1">
      <c r="A296" s="563">
        <v>19.100000000000001</v>
      </c>
      <c r="B296" s="564"/>
      <c r="C296" s="564"/>
      <c r="D296" s="564"/>
      <c r="E296" s="564"/>
      <c r="F296" s="587" t="s">
        <v>1358</v>
      </c>
      <c r="G296" s="588"/>
      <c r="H296" s="588"/>
      <c r="I296" s="567" t="str">
        <f t="shared" si="17"/>
        <v>No hay ejecución</v>
      </c>
      <c r="J296" s="568" t="str">
        <f t="shared" si="18"/>
        <v>NA</v>
      </c>
      <c r="K296" s="588"/>
      <c r="L296" s="575"/>
      <c r="M296" s="575"/>
      <c r="N296" s="575"/>
      <c r="O296" s="567" t="str">
        <f t="shared" si="19"/>
        <v>No hay ejecución</v>
      </c>
      <c r="P296" s="568" t="str">
        <f t="shared" si="21"/>
        <v>NA</v>
      </c>
      <c r="Q296" s="575"/>
      <c r="R296" s="575"/>
      <c r="S296" s="575"/>
      <c r="T296" s="576"/>
      <c r="U296" s="576"/>
      <c r="V296" s="575"/>
      <c r="W296" s="575"/>
      <c r="X296" s="575"/>
      <c r="Y296" s="576"/>
      <c r="Z296" s="576"/>
      <c r="AA296" s="575"/>
      <c r="AB296" s="575"/>
      <c r="AC296" s="575"/>
      <c r="AD296" s="575"/>
      <c r="AE296" s="575"/>
    </row>
    <row r="297" spans="1:31" ht="35.25" hidden="1" customHeight="1" thickTop="1" thickBot="1">
      <c r="A297" s="563">
        <v>19.2</v>
      </c>
      <c r="B297" s="564"/>
      <c r="C297" s="564"/>
      <c r="D297" s="564"/>
      <c r="E297" s="564"/>
      <c r="F297" s="587" t="s">
        <v>1359</v>
      </c>
      <c r="G297" s="588"/>
      <c r="H297" s="588"/>
      <c r="I297" s="567" t="str">
        <f t="shared" si="17"/>
        <v>No hay ejecución</v>
      </c>
      <c r="J297" s="568" t="str">
        <f t="shared" si="18"/>
        <v>NA</v>
      </c>
      <c r="K297" s="588"/>
      <c r="L297" s="575"/>
      <c r="M297" s="575"/>
      <c r="N297" s="575"/>
      <c r="O297" s="567" t="str">
        <f t="shared" si="19"/>
        <v>No hay ejecución</v>
      </c>
      <c r="P297" s="568" t="str">
        <f t="shared" si="21"/>
        <v>NA</v>
      </c>
      <c r="Q297" s="575"/>
      <c r="R297" s="575"/>
      <c r="S297" s="575"/>
      <c r="T297" s="576"/>
      <c r="U297" s="576"/>
      <c r="V297" s="575"/>
      <c r="W297" s="575"/>
      <c r="X297" s="575"/>
      <c r="Y297" s="576"/>
      <c r="Z297" s="576"/>
      <c r="AA297" s="575"/>
      <c r="AB297" s="575"/>
      <c r="AC297" s="575"/>
      <c r="AD297" s="575"/>
      <c r="AE297" s="575"/>
    </row>
    <row r="298" spans="1:31" ht="35.25" hidden="1" customHeight="1" thickTop="1" thickBot="1">
      <c r="A298" s="563">
        <v>19.2</v>
      </c>
      <c r="B298" s="564"/>
      <c r="C298" s="564"/>
      <c r="D298" s="564"/>
      <c r="E298" s="564"/>
      <c r="F298" s="587" t="s">
        <v>1359</v>
      </c>
      <c r="G298" s="588"/>
      <c r="H298" s="588"/>
      <c r="I298" s="567" t="str">
        <f t="shared" si="17"/>
        <v>No hay ejecución</v>
      </c>
      <c r="J298" s="568" t="str">
        <f t="shared" si="18"/>
        <v>NA</v>
      </c>
      <c r="K298" s="588"/>
      <c r="L298" s="575"/>
      <c r="M298" s="575"/>
      <c r="N298" s="575"/>
      <c r="O298" s="567" t="str">
        <f t="shared" si="19"/>
        <v>No hay ejecución</v>
      </c>
      <c r="P298" s="568" t="str">
        <f t="shared" si="21"/>
        <v>NA</v>
      </c>
      <c r="Q298" s="575"/>
      <c r="R298" s="575"/>
      <c r="S298" s="575"/>
      <c r="T298" s="576"/>
      <c r="U298" s="576"/>
      <c r="V298" s="575"/>
      <c r="W298" s="575"/>
      <c r="X298" s="575"/>
      <c r="Y298" s="576"/>
      <c r="Z298" s="576"/>
      <c r="AA298" s="575"/>
      <c r="AB298" s="575"/>
      <c r="AC298" s="575"/>
      <c r="AD298" s="575"/>
      <c r="AE298" s="575"/>
    </row>
    <row r="299" spans="1:31" ht="35.25" hidden="1" customHeight="1" thickTop="1" thickBot="1">
      <c r="A299" s="563">
        <v>19.2</v>
      </c>
      <c r="B299" s="564"/>
      <c r="C299" s="564"/>
      <c r="D299" s="564"/>
      <c r="E299" s="564"/>
      <c r="F299" s="587" t="s">
        <v>1359</v>
      </c>
      <c r="G299" s="588"/>
      <c r="H299" s="588"/>
      <c r="I299" s="567" t="str">
        <f t="shared" si="17"/>
        <v>No hay ejecución</v>
      </c>
      <c r="J299" s="568" t="str">
        <f t="shared" si="18"/>
        <v>NA</v>
      </c>
      <c r="K299" s="588"/>
      <c r="L299" s="575"/>
      <c r="M299" s="575"/>
      <c r="N299" s="575"/>
      <c r="O299" s="567" t="str">
        <f t="shared" si="19"/>
        <v>No hay ejecución</v>
      </c>
      <c r="P299" s="568" t="str">
        <f t="shared" si="21"/>
        <v>NA</v>
      </c>
      <c r="Q299" s="575"/>
      <c r="R299" s="575"/>
      <c r="S299" s="575"/>
      <c r="T299" s="576"/>
      <c r="U299" s="576"/>
      <c r="V299" s="575"/>
      <c r="W299" s="575"/>
      <c r="X299" s="575"/>
      <c r="Y299" s="576"/>
      <c r="Z299" s="576"/>
      <c r="AA299" s="575"/>
      <c r="AB299" s="575"/>
      <c r="AC299" s="575"/>
      <c r="AD299" s="575"/>
      <c r="AE299" s="575"/>
    </row>
    <row r="300" spans="1:31" ht="35.25" hidden="1" customHeight="1" thickTop="1" thickBot="1">
      <c r="A300" s="563">
        <v>19.3</v>
      </c>
      <c r="B300" s="564"/>
      <c r="C300" s="564"/>
      <c r="D300" s="564"/>
      <c r="E300" s="564"/>
      <c r="F300" s="587" t="s">
        <v>1360</v>
      </c>
      <c r="G300" s="588"/>
      <c r="H300" s="588"/>
      <c r="I300" s="567" t="str">
        <f t="shared" si="17"/>
        <v>No hay ejecución</v>
      </c>
      <c r="J300" s="568" t="str">
        <f t="shared" si="18"/>
        <v>NA</v>
      </c>
      <c r="K300" s="588"/>
      <c r="L300" s="575"/>
      <c r="M300" s="575"/>
      <c r="N300" s="575"/>
      <c r="O300" s="567" t="str">
        <f t="shared" si="19"/>
        <v>No hay ejecución</v>
      </c>
      <c r="P300" s="568" t="str">
        <f t="shared" si="21"/>
        <v>NA</v>
      </c>
      <c r="Q300" s="575"/>
      <c r="R300" s="575"/>
      <c r="S300" s="575"/>
      <c r="T300" s="576"/>
      <c r="U300" s="576"/>
      <c r="V300" s="575"/>
      <c r="W300" s="575"/>
      <c r="X300" s="575"/>
      <c r="Y300" s="576"/>
      <c r="Z300" s="576"/>
      <c r="AA300" s="575"/>
      <c r="AB300" s="575"/>
      <c r="AC300" s="575"/>
      <c r="AD300" s="575"/>
      <c r="AE300" s="575"/>
    </row>
    <row r="301" spans="1:31" ht="35.25" hidden="1" customHeight="1" thickTop="1" thickBot="1">
      <c r="A301" s="563">
        <v>19.3</v>
      </c>
      <c r="B301" s="564"/>
      <c r="C301" s="564"/>
      <c r="D301" s="564"/>
      <c r="E301" s="564"/>
      <c r="F301" s="587" t="s">
        <v>1360</v>
      </c>
      <c r="G301" s="588"/>
      <c r="H301" s="588"/>
      <c r="I301" s="567" t="str">
        <f t="shared" si="17"/>
        <v>No hay ejecución</v>
      </c>
      <c r="J301" s="568" t="str">
        <f t="shared" si="18"/>
        <v>NA</v>
      </c>
      <c r="K301" s="588"/>
      <c r="L301" s="575"/>
      <c r="M301" s="575"/>
      <c r="N301" s="575"/>
      <c r="O301" s="567" t="str">
        <f t="shared" si="19"/>
        <v>No hay ejecución</v>
      </c>
      <c r="P301" s="568" t="str">
        <f t="shared" si="21"/>
        <v>NA</v>
      </c>
      <c r="Q301" s="575"/>
      <c r="R301" s="575"/>
      <c r="S301" s="575"/>
      <c r="T301" s="576"/>
      <c r="U301" s="576"/>
      <c r="V301" s="575"/>
      <c r="W301" s="575"/>
      <c r="X301" s="575"/>
      <c r="Y301" s="576"/>
      <c r="Z301" s="576"/>
      <c r="AA301" s="575"/>
      <c r="AB301" s="575"/>
      <c r="AC301" s="575"/>
      <c r="AD301" s="575"/>
      <c r="AE301" s="575"/>
    </row>
    <row r="302" spans="1:31" ht="35.25" hidden="1" customHeight="1" thickTop="1" thickBot="1">
      <c r="A302" s="563">
        <v>19.3</v>
      </c>
      <c r="B302" s="564"/>
      <c r="C302" s="564"/>
      <c r="D302" s="564"/>
      <c r="E302" s="564"/>
      <c r="F302" s="587" t="s">
        <v>1360</v>
      </c>
      <c r="G302" s="588"/>
      <c r="H302" s="588"/>
      <c r="I302" s="567" t="str">
        <f t="shared" si="17"/>
        <v>No hay ejecución</v>
      </c>
      <c r="J302" s="568" t="str">
        <f t="shared" si="18"/>
        <v>NA</v>
      </c>
      <c r="K302" s="588"/>
      <c r="L302" s="575"/>
      <c r="M302" s="575"/>
      <c r="N302" s="575"/>
      <c r="O302" s="567" t="str">
        <f t="shared" si="19"/>
        <v>No hay ejecución</v>
      </c>
      <c r="P302" s="568" t="str">
        <f t="shared" si="21"/>
        <v>NA</v>
      </c>
      <c r="Q302" s="575"/>
      <c r="R302" s="575"/>
      <c r="S302" s="575"/>
      <c r="T302" s="576"/>
      <c r="U302" s="576"/>
      <c r="V302" s="575"/>
      <c r="W302" s="575"/>
      <c r="X302" s="575"/>
      <c r="Y302" s="576"/>
      <c r="Z302" s="576"/>
      <c r="AA302" s="575"/>
      <c r="AB302" s="575"/>
      <c r="AC302" s="575"/>
      <c r="AD302" s="575"/>
      <c r="AE302" s="575"/>
    </row>
    <row r="303" spans="1:31" ht="35.25" hidden="1" customHeight="1" thickTop="1" thickBot="1">
      <c r="A303" s="563">
        <v>20</v>
      </c>
      <c r="B303" s="564"/>
      <c r="C303" s="564"/>
      <c r="D303" s="564"/>
      <c r="E303" s="564"/>
      <c r="F303" s="584" t="s">
        <v>1361</v>
      </c>
      <c r="G303" s="586"/>
      <c r="H303" s="586"/>
      <c r="I303" s="567" t="str">
        <f t="shared" si="17"/>
        <v>No hay ejecución</v>
      </c>
      <c r="J303" s="568" t="str">
        <f t="shared" si="18"/>
        <v>NA</v>
      </c>
      <c r="K303" s="586"/>
      <c r="L303" s="575"/>
      <c r="M303" s="575"/>
      <c r="N303" s="575"/>
      <c r="O303" s="567" t="str">
        <f t="shared" si="19"/>
        <v>No hay ejecución</v>
      </c>
      <c r="P303" s="568" t="str">
        <f t="shared" si="21"/>
        <v>NA</v>
      </c>
      <c r="Q303" s="575"/>
      <c r="R303" s="575"/>
      <c r="S303" s="575"/>
      <c r="T303" s="576"/>
      <c r="U303" s="576"/>
      <c r="V303" s="575"/>
      <c r="W303" s="575"/>
      <c r="X303" s="575"/>
      <c r="Y303" s="576"/>
      <c r="Z303" s="576"/>
      <c r="AA303" s="575"/>
      <c r="AB303" s="575"/>
      <c r="AC303" s="575"/>
      <c r="AD303" s="575"/>
      <c r="AE303" s="575"/>
    </row>
    <row r="304" spans="1:31" ht="35.25" hidden="1" customHeight="1" thickTop="1" thickBot="1">
      <c r="A304" s="563">
        <v>20.100000000000001</v>
      </c>
      <c r="B304" s="564"/>
      <c r="C304" s="564"/>
      <c r="D304" s="564"/>
      <c r="E304" s="564"/>
      <c r="F304" s="577" t="s">
        <v>1362</v>
      </c>
      <c r="G304" s="578"/>
      <c r="H304" s="578"/>
      <c r="I304" s="567" t="str">
        <f t="shared" si="17"/>
        <v>No hay ejecución</v>
      </c>
      <c r="J304" s="568" t="str">
        <f t="shared" si="18"/>
        <v>NA</v>
      </c>
      <c r="K304" s="578"/>
      <c r="L304" s="575"/>
      <c r="M304" s="575"/>
      <c r="N304" s="575"/>
      <c r="O304" s="567" t="str">
        <f t="shared" si="19"/>
        <v>No hay ejecución</v>
      </c>
      <c r="P304" s="568" t="str">
        <f t="shared" si="21"/>
        <v>NA</v>
      </c>
      <c r="Q304" s="575"/>
      <c r="R304" s="575"/>
      <c r="S304" s="575"/>
      <c r="T304" s="576"/>
      <c r="U304" s="576"/>
      <c r="V304" s="575"/>
      <c r="W304" s="575"/>
      <c r="X304" s="575"/>
      <c r="Y304" s="576"/>
      <c r="Z304" s="576"/>
      <c r="AA304" s="575"/>
      <c r="AB304" s="575"/>
      <c r="AC304" s="575"/>
      <c r="AD304" s="575"/>
      <c r="AE304" s="575"/>
    </row>
    <row r="305" spans="1:31" ht="35.25" hidden="1" customHeight="1" thickTop="1" thickBot="1">
      <c r="A305" s="563">
        <v>20.100000000000001</v>
      </c>
      <c r="B305" s="564"/>
      <c r="C305" s="564"/>
      <c r="D305" s="564"/>
      <c r="E305" s="564"/>
      <c r="F305" s="577" t="s">
        <v>1362</v>
      </c>
      <c r="G305" s="578"/>
      <c r="H305" s="578"/>
      <c r="I305" s="567" t="str">
        <f t="shared" si="17"/>
        <v>No hay ejecución</v>
      </c>
      <c r="J305" s="568" t="str">
        <f t="shared" si="18"/>
        <v>NA</v>
      </c>
      <c r="K305" s="578"/>
      <c r="L305" s="575"/>
      <c r="M305" s="575"/>
      <c r="N305" s="575"/>
      <c r="O305" s="567" t="str">
        <f t="shared" si="19"/>
        <v>No hay ejecución</v>
      </c>
      <c r="P305" s="568" t="str">
        <f t="shared" si="21"/>
        <v>NA</v>
      </c>
      <c r="Q305" s="575"/>
      <c r="R305" s="575"/>
      <c r="S305" s="575"/>
      <c r="T305" s="576"/>
      <c r="U305" s="576"/>
      <c r="V305" s="575"/>
      <c r="W305" s="575"/>
      <c r="X305" s="575"/>
      <c r="Y305" s="576"/>
      <c r="Z305" s="576"/>
      <c r="AA305" s="575"/>
      <c r="AB305" s="575"/>
      <c r="AC305" s="575"/>
      <c r="AD305" s="575"/>
      <c r="AE305" s="575"/>
    </row>
    <row r="306" spans="1:31" ht="35.25" hidden="1" customHeight="1" thickTop="1" thickBot="1">
      <c r="A306" s="563">
        <v>20.100000000000001</v>
      </c>
      <c r="B306" s="564"/>
      <c r="C306" s="564"/>
      <c r="D306" s="564"/>
      <c r="E306" s="564"/>
      <c r="F306" s="577" t="s">
        <v>1362</v>
      </c>
      <c r="G306" s="578"/>
      <c r="H306" s="578"/>
      <c r="I306" s="567" t="str">
        <f t="shared" si="17"/>
        <v>No hay ejecución</v>
      </c>
      <c r="J306" s="568" t="str">
        <f t="shared" si="18"/>
        <v>NA</v>
      </c>
      <c r="K306" s="578"/>
      <c r="L306" s="575"/>
      <c r="M306" s="575"/>
      <c r="N306" s="575"/>
      <c r="O306" s="567" t="str">
        <f t="shared" si="19"/>
        <v>No hay ejecución</v>
      </c>
      <c r="P306" s="568" t="str">
        <f t="shared" si="21"/>
        <v>NA</v>
      </c>
      <c r="Q306" s="575"/>
      <c r="R306" s="575"/>
      <c r="S306" s="575"/>
      <c r="T306" s="576"/>
      <c r="U306" s="576"/>
      <c r="V306" s="575"/>
      <c r="W306" s="575"/>
      <c r="X306" s="575"/>
      <c r="Y306" s="576"/>
      <c r="Z306" s="576"/>
      <c r="AA306" s="575"/>
      <c r="AB306" s="575"/>
      <c r="AC306" s="575"/>
      <c r="AD306" s="575"/>
      <c r="AE306" s="575"/>
    </row>
    <row r="307" spans="1:31" ht="35.25" hidden="1" customHeight="1" thickTop="1" thickBot="1">
      <c r="A307" s="563">
        <v>20.2</v>
      </c>
      <c r="B307" s="564"/>
      <c r="C307" s="564"/>
      <c r="D307" s="564"/>
      <c r="E307" s="564"/>
      <c r="F307" s="577" t="s">
        <v>1363</v>
      </c>
      <c r="G307" s="578"/>
      <c r="H307" s="578"/>
      <c r="I307" s="567" t="str">
        <f t="shared" si="17"/>
        <v>No hay ejecución</v>
      </c>
      <c r="J307" s="568" t="str">
        <f t="shared" si="18"/>
        <v>NA</v>
      </c>
      <c r="K307" s="578"/>
      <c r="L307" s="575"/>
      <c r="M307" s="575"/>
      <c r="N307" s="575"/>
      <c r="O307" s="567" t="str">
        <f t="shared" si="19"/>
        <v>No hay ejecución</v>
      </c>
      <c r="P307" s="568" t="str">
        <f t="shared" si="21"/>
        <v>NA</v>
      </c>
      <c r="Q307" s="575"/>
      <c r="R307" s="575"/>
      <c r="S307" s="575"/>
      <c r="T307" s="576"/>
      <c r="U307" s="576"/>
      <c r="V307" s="575"/>
      <c r="W307" s="575"/>
      <c r="X307" s="575"/>
      <c r="Y307" s="576"/>
      <c r="Z307" s="576"/>
      <c r="AA307" s="575"/>
      <c r="AB307" s="575"/>
      <c r="AC307" s="575"/>
      <c r="AD307" s="575"/>
      <c r="AE307" s="575"/>
    </row>
    <row r="308" spans="1:31" ht="35.25" hidden="1" customHeight="1" thickTop="1" thickBot="1">
      <c r="A308" s="563">
        <v>20.3</v>
      </c>
      <c r="B308" s="564"/>
      <c r="C308" s="564"/>
      <c r="D308" s="564"/>
      <c r="E308" s="564"/>
      <c r="F308" s="577" t="s">
        <v>1364</v>
      </c>
      <c r="G308" s="578"/>
      <c r="H308" s="578"/>
      <c r="I308" s="567" t="str">
        <f t="shared" si="17"/>
        <v>No hay ejecución</v>
      </c>
      <c r="J308" s="568" t="str">
        <f t="shared" si="18"/>
        <v>NA</v>
      </c>
      <c r="K308" s="578"/>
      <c r="L308" s="575"/>
      <c r="M308" s="575"/>
      <c r="N308" s="575"/>
      <c r="O308" s="567" t="str">
        <f t="shared" si="19"/>
        <v>No hay ejecución</v>
      </c>
      <c r="P308" s="568" t="str">
        <f t="shared" si="21"/>
        <v>NA</v>
      </c>
      <c r="Q308" s="575"/>
      <c r="R308" s="575"/>
      <c r="S308" s="575"/>
      <c r="T308" s="576"/>
      <c r="U308" s="576"/>
      <c r="V308" s="575"/>
      <c r="W308" s="575"/>
      <c r="X308" s="575"/>
      <c r="Y308" s="576"/>
      <c r="Z308" s="576"/>
      <c r="AA308" s="575"/>
      <c r="AB308" s="575"/>
      <c r="AC308" s="575"/>
      <c r="AD308" s="575"/>
      <c r="AE308" s="575"/>
    </row>
    <row r="309" spans="1:31" ht="35.25" hidden="1" customHeight="1" thickTop="1" thickBot="1">
      <c r="A309" s="563">
        <v>20.3</v>
      </c>
      <c r="B309" s="564"/>
      <c r="C309" s="564"/>
      <c r="D309" s="564"/>
      <c r="E309" s="564"/>
      <c r="F309" s="577" t="s">
        <v>1364</v>
      </c>
      <c r="G309" s="578"/>
      <c r="H309" s="578"/>
      <c r="I309" s="567" t="str">
        <f t="shared" si="17"/>
        <v>No hay ejecución</v>
      </c>
      <c r="J309" s="568" t="str">
        <f t="shared" si="18"/>
        <v>NA</v>
      </c>
      <c r="K309" s="578"/>
      <c r="L309" s="575"/>
      <c r="M309" s="575"/>
      <c r="N309" s="575"/>
      <c r="O309" s="567" t="str">
        <f t="shared" si="19"/>
        <v>No hay ejecución</v>
      </c>
      <c r="P309" s="568" t="str">
        <f t="shared" si="21"/>
        <v>NA</v>
      </c>
      <c r="Q309" s="575"/>
      <c r="R309" s="575"/>
      <c r="S309" s="575"/>
      <c r="T309" s="576"/>
      <c r="U309" s="576"/>
      <c r="V309" s="575"/>
      <c r="W309" s="575"/>
      <c r="X309" s="575"/>
      <c r="Y309" s="576"/>
      <c r="Z309" s="576"/>
      <c r="AA309" s="575"/>
      <c r="AB309" s="575"/>
      <c r="AC309" s="575"/>
      <c r="AD309" s="575"/>
      <c r="AE309" s="575"/>
    </row>
    <row r="310" spans="1:31" ht="35.25" hidden="1" customHeight="1" thickTop="1" thickBot="1">
      <c r="A310" s="563">
        <v>20.3</v>
      </c>
      <c r="B310" s="564"/>
      <c r="C310" s="564"/>
      <c r="D310" s="564"/>
      <c r="E310" s="564"/>
      <c r="F310" s="577" t="s">
        <v>1364</v>
      </c>
      <c r="G310" s="578"/>
      <c r="H310" s="578"/>
      <c r="I310" s="567" t="str">
        <f t="shared" si="17"/>
        <v>No hay ejecución</v>
      </c>
      <c r="J310" s="568" t="str">
        <f t="shared" si="18"/>
        <v>NA</v>
      </c>
      <c r="K310" s="578"/>
      <c r="L310" s="575"/>
      <c r="M310" s="575"/>
      <c r="N310" s="575"/>
      <c r="O310" s="567" t="str">
        <f t="shared" si="19"/>
        <v>No hay ejecución</v>
      </c>
      <c r="P310" s="568" t="str">
        <f t="shared" si="21"/>
        <v>NA</v>
      </c>
      <c r="Q310" s="575"/>
      <c r="R310" s="575"/>
      <c r="S310" s="575"/>
      <c r="T310" s="576"/>
      <c r="U310" s="576"/>
      <c r="V310" s="575"/>
      <c r="W310" s="575"/>
      <c r="X310" s="575"/>
      <c r="Y310" s="576"/>
      <c r="Z310" s="576"/>
      <c r="AA310" s="575"/>
      <c r="AB310" s="575"/>
      <c r="AC310" s="575"/>
      <c r="AD310" s="575"/>
      <c r="AE310" s="575"/>
    </row>
    <row r="311" spans="1:31" ht="35.25" hidden="1" customHeight="1" thickTop="1" thickBot="1">
      <c r="A311" s="563">
        <v>20.3</v>
      </c>
      <c r="B311" s="564"/>
      <c r="C311" s="564"/>
      <c r="D311" s="564"/>
      <c r="E311" s="564"/>
      <c r="F311" s="577" t="s">
        <v>1364</v>
      </c>
      <c r="G311" s="578"/>
      <c r="H311" s="578"/>
      <c r="I311" s="567" t="str">
        <f t="shared" si="17"/>
        <v>No hay ejecución</v>
      </c>
      <c r="J311" s="568" t="str">
        <f t="shared" si="18"/>
        <v>NA</v>
      </c>
      <c r="K311" s="578"/>
      <c r="L311" s="575"/>
      <c r="M311" s="575"/>
      <c r="N311" s="575"/>
      <c r="O311" s="567" t="str">
        <f t="shared" si="19"/>
        <v>No hay ejecución</v>
      </c>
      <c r="P311" s="568" t="str">
        <f t="shared" si="21"/>
        <v>NA</v>
      </c>
      <c r="Q311" s="575"/>
      <c r="R311" s="575"/>
      <c r="S311" s="575"/>
      <c r="T311" s="576"/>
      <c r="U311" s="576"/>
      <c r="V311" s="575"/>
      <c r="W311" s="575"/>
      <c r="X311" s="575"/>
      <c r="Y311" s="576"/>
      <c r="Z311" s="576"/>
      <c r="AA311" s="575"/>
      <c r="AB311" s="575"/>
      <c r="AC311" s="575"/>
      <c r="AD311" s="575"/>
      <c r="AE311" s="575"/>
    </row>
    <row r="312" spans="1:31" ht="35.25" hidden="1" customHeight="1" thickTop="1" thickBot="1">
      <c r="A312" s="563">
        <v>20.3</v>
      </c>
      <c r="B312" s="564"/>
      <c r="C312" s="564"/>
      <c r="D312" s="564"/>
      <c r="E312" s="564"/>
      <c r="F312" s="577" t="s">
        <v>1364</v>
      </c>
      <c r="G312" s="578"/>
      <c r="H312" s="578"/>
      <c r="I312" s="567" t="str">
        <f t="shared" si="17"/>
        <v>No hay ejecución</v>
      </c>
      <c r="J312" s="568" t="str">
        <f t="shared" si="18"/>
        <v>NA</v>
      </c>
      <c r="K312" s="578"/>
      <c r="L312" s="575"/>
      <c r="M312" s="575"/>
      <c r="N312" s="575"/>
      <c r="O312" s="567" t="str">
        <f t="shared" si="19"/>
        <v>No hay ejecución</v>
      </c>
      <c r="P312" s="568" t="str">
        <f t="shared" si="21"/>
        <v>NA</v>
      </c>
      <c r="Q312" s="575"/>
      <c r="R312" s="575"/>
      <c r="S312" s="575"/>
      <c r="T312" s="576"/>
      <c r="U312" s="576"/>
      <c r="V312" s="575"/>
      <c r="W312" s="575"/>
      <c r="X312" s="575"/>
      <c r="Y312" s="576"/>
      <c r="Z312" s="576"/>
      <c r="AA312" s="575"/>
      <c r="AB312" s="575"/>
      <c r="AC312" s="575"/>
      <c r="AD312" s="575"/>
      <c r="AE312" s="575"/>
    </row>
    <row r="313" spans="1:31" ht="35.25" hidden="1" customHeight="1" thickTop="1" thickBot="1">
      <c r="A313" s="563">
        <v>20.3</v>
      </c>
      <c r="B313" s="564"/>
      <c r="C313" s="564"/>
      <c r="D313" s="564"/>
      <c r="E313" s="564"/>
      <c r="F313" s="577" t="s">
        <v>1364</v>
      </c>
      <c r="G313" s="578"/>
      <c r="H313" s="578"/>
      <c r="I313" s="567" t="str">
        <f t="shared" si="17"/>
        <v>No hay ejecución</v>
      </c>
      <c r="J313" s="568" t="str">
        <f t="shared" si="18"/>
        <v>NA</v>
      </c>
      <c r="K313" s="578"/>
      <c r="L313" s="575"/>
      <c r="M313" s="575"/>
      <c r="N313" s="575"/>
      <c r="O313" s="567" t="str">
        <f t="shared" si="19"/>
        <v>No hay ejecución</v>
      </c>
      <c r="P313" s="568" t="str">
        <f t="shared" si="21"/>
        <v>NA</v>
      </c>
      <c r="Q313" s="575"/>
      <c r="R313" s="575"/>
      <c r="S313" s="575"/>
      <c r="T313" s="576"/>
      <c r="U313" s="576"/>
      <c r="V313" s="575"/>
      <c r="W313" s="575"/>
      <c r="X313" s="575"/>
      <c r="Y313" s="576"/>
      <c r="Z313" s="576"/>
      <c r="AA313" s="575"/>
      <c r="AB313" s="575"/>
      <c r="AC313" s="575"/>
      <c r="AD313" s="575"/>
      <c r="AE313" s="575"/>
    </row>
    <row r="314" spans="1:31" ht="35.25" hidden="1" customHeight="1" thickTop="1" thickBot="1">
      <c r="A314" s="563">
        <v>20.399999999999999</v>
      </c>
      <c r="B314" s="564"/>
      <c r="C314" s="564"/>
      <c r="D314" s="564"/>
      <c r="E314" s="564"/>
      <c r="F314" s="577" t="s">
        <v>1365</v>
      </c>
      <c r="G314" s="578"/>
      <c r="H314" s="578"/>
      <c r="I314" s="567" t="str">
        <f t="shared" si="17"/>
        <v>No hay ejecución</v>
      </c>
      <c r="J314" s="568" t="str">
        <f t="shared" si="18"/>
        <v>NA</v>
      </c>
      <c r="K314" s="578"/>
      <c r="L314" s="575"/>
      <c r="M314" s="575"/>
      <c r="N314" s="575"/>
      <c r="O314" s="567" t="str">
        <f t="shared" si="19"/>
        <v>No hay ejecución</v>
      </c>
      <c r="P314" s="568" t="str">
        <f t="shared" si="21"/>
        <v>NA</v>
      </c>
      <c r="Q314" s="575"/>
      <c r="R314" s="575"/>
      <c r="S314" s="575"/>
      <c r="T314" s="576"/>
      <c r="U314" s="576"/>
      <c r="V314" s="575"/>
      <c r="W314" s="575"/>
      <c r="X314" s="575"/>
      <c r="Y314" s="576"/>
      <c r="Z314" s="576"/>
      <c r="AA314" s="575"/>
      <c r="AB314" s="575"/>
      <c r="AC314" s="575"/>
      <c r="AD314" s="575"/>
      <c r="AE314" s="575"/>
    </row>
    <row r="315" spans="1:31" ht="35.25" hidden="1" customHeight="1" thickTop="1" thickBot="1">
      <c r="A315" s="563">
        <v>20.399999999999999</v>
      </c>
      <c r="B315" s="564"/>
      <c r="C315" s="564"/>
      <c r="D315" s="564"/>
      <c r="E315" s="564"/>
      <c r="F315" s="577" t="s">
        <v>1365</v>
      </c>
      <c r="G315" s="578"/>
      <c r="H315" s="578"/>
      <c r="I315" s="567" t="str">
        <f t="shared" si="17"/>
        <v>No hay ejecución</v>
      </c>
      <c r="J315" s="568" t="str">
        <f t="shared" si="18"/>
        <v>NA</v>
      </c>
      <c r="K315" s="578"/>
      <c r="L315" s="575"/>
      <c r="M315" s="575"/>
      <c r="N315" s="575"/>
      <c r="O315" s="567" t="str">
        <f t="shared" si="19"/>
        <v>No hay ejecución</v>
      </c>
      <c r="P315" s="568" t="str">
        <f t="shared" si="21"/>
        <v>NA</v>
      </c>
      <c r="Q315" s="575"/>
      <c r="R315" s="575"/>
      <c r="S315" s="575"/>
      <c r="T315" s="576"/>
      <c r="U315" s="576"/>
      <c r="V315" s="575"/>
      <c r="W315" s="575"/>
      <c r="X315" s="575"/>
      <c r="Y315" s="576"/>
      <c r="Z315" s="576"/>
      <c r="AA315" s="575"/>
      <c r="AB315" s="575"/>
      <c r="AC315" s="575"/>
      <c r="AD315" s="575"/>
      <c r="AE315" s="575"/>
    </row>
    <row r="316" spans="1:31" ht="35.25" hidden="1" customHeight="1" thickTop="1" thickBot="1">
      <c r="A316" s="563">
        <v>20.5</v>
      </c>
      <c r="B316" s="564"/>
      <c r="C316" s="564"/>
      <c r="D316" s="564"/>
      <c r="E316" s="564"/>
      <c r="F316" s="577" t="s">
        <v>1366</v>
      </c>
      <c r="G316" s="578"/>
      <c r="H316" s="578"/>
      <c r="I316" s="567" t="str">
        <f t="shared" si="17"/>
        <v>No hay ejecución</v>
      </c>
      <c r="J316" s="568" t="str">
        <f t="shared" si="18"/>
        <v>NA</v>
      </c>
      <c r="K316" s="578"/>
      <c r="L316" s="575"/>
      <c r="M316" s="575"/>
      <c r="N316" s="575"/>
      <c r="O316" s="567" t="str">
        <f t="shared" si="19"/>
        <v>No hay ejecución</v>
      </c>
      <c r="P316" s="568" t="str">
        <f t="shared" si="21"/>
        <v>NA</v>
      </c>
      <c r="Q316" s="575"/>
      <c r="R316" s="575"/>
      <c r="S316" s="575"/>
      <c r="T316" s="576"/>
      <c r="U316" s="576"/>
      <c r="V316" s="575"/>
      <c r="W316" s="575"/>
      <c r="X316" s="575"/>
      <c r="Y316" s="576"/>
      <c r="Z316" s="576"/>
      <c r="AA316" s="575"/>
      <c r="AB316" s="575"/>
      <c r="AC316" s="575"/>
      <c r="AD316" s="575"/>
      <c r="AE316" s="575"/>
    </row>
    <row r="317" spans="1:31" ht="35.25" hidden="1" customHeight="1" thickTop="1" thickBot="1">
      <c r="A317" s="563">
        <v>20.6</v>
      </c>
      <c r="B317" s="564"/>
      <c r="C317" s="564"/>
      <c r="D317" s="564"/>
      <c r="E317" s="564"/>
      <c r="F317" s="577" t="s">
        <v>1367</v>
      </c>
      <c r="G317" s="578"/>
      <c r="H317" s="578"/>
      <c r="I317" s="567" t="str">
        <f t="shared" si="17"/>
        <v>No hay ejecución</v>
      </c>
      <c r="J317" s="568" t="str">
        <f t="shared" si="18"/>
        <v>NA</v>
      </c>
      <c r="K317" s="578"/>
      <c r="L317" s="575"/>
      <c r="M317" s="575"/>
      <c r="N317" s="575"/>
      <c r="O317" s="567" t="str">
        <f t="shared" si="19"/>
        <v>No hay ejecución</v>
      </c>
      <c r="P317" s="568" t="str">
        <f t="shared" si="21"/>
        <v>NA</v>
      </c>
      <c r="Q317" s="575"/>
      <c r="R317" s="575"/>
      <c r="S317" s="575"/>
      <c r="T317" s="576"/>
      <c r="U317" s="576"/>
      <c r="V317" s="575"/>
      <c r="W317" s="575"/>
      <c r="X317" s="575"/>
      <c r="Y317" s="576"/>
      <c r="Z317" s="576"/>
      <c r="AA317" s="575"/>
      <c r="AB317" s="575"/>
      <c r="AC317" s="575"/>
      <c r="AD317" s="575"/>
      <c r="AE317" s="575"/>
    </row>
    <row r="318" spans="1:31" ht="35.25" hidden="1" customHeight="1" thickTop="1" thickBot="1">
      <c r="A318" s="563">
        <v>20.6</v>
      </c>
      <c r="B318" s="564"/>
      <c r="C318" s="564"/>
      <c r="D318" s="564"/>
      <c r="E318" s="564"/>
      <c r="F318" s="577" t="s">
        <v>1367</v>
      </c>
      <c r="G318" s="578"/>
      <c r="H318" s="578"/>
      <c r="I318" s="567" t="str">
        <f t="shared" si="17"/>
        <v>No hay ejecución</v>
      </c>
      <c r="J318" s="568" t="str">
        <f t="shared" si="18"/>
        <v>NA</v>
      </c>
      <c r="K318" s="578"/>
      <c r="L318" s="575"/>
      <c r="M318" s="575"/>
      <c r="N318" s="575"/>
      <c r="O318" s="567" t="str">
        <f t="shared" si="19"/>
        <v>No hay ejecución</v>
      </c>
      <c r="P318" s="568" t="str">
        <f t="shared" si="21"/>
        <v>NA</v>
      </c>
      <c r="Q318" s="575"/>
      <c r="R318" s="575"/>
      <c r="S318" s="575"/>
      <c r="T318" s="576"/>
      <c r="U318" s="576"/>
      <c r="V318" s="575"/>
      <c r="W318" s="575"/>
      <c r="X318" s="575"/>
      <c r="Y318" s="576"/>
      <c r="Z318" s="576"/>
      <c r="AA318" s="575"/>
      <c r="AB318" s="575"/>
      <c r="AC318" s="575"/>
      <c r="AD318" s="575"/>
      <c r="AE318" s="575"/>
    </row>
    <row r="319" spans="1:31" ht="35.25" hidden="1" customHeight="1" thickTop="1" thickBot="1">
      <c r="A319" s="563">
        <v>20.7</v>
      </c>
      <c r="B319" s="564"/>
      <c r="C319" s="564"/>
      <c r="D319" s="564"/>
      <c r="E319" s="564"/>
      <c r="F319" s="577" t="s">
        <v>1368</v>
      </c>
      <c r="G319" s="578"/>
      <c r="H319" s="578"/>
      <c r="I319" s="567" t="str">
        <f t="shared" si="17"/>
        <v>No hay ejecución</v>
      </c>
      <c r="J319" s="568" t="str">
        <f t="shared" si="18"/>
        <v>NA</v>
      </c>
      <c r="K319" s="578"/>
      <c r="L319" s="575"/>
      <c r="M319" s="575"/>
      <c r="N319" s="575"/>
      <c r="O319" s="567" t="str">
        <f t="shared" si="19"/>
        <v>No hay ejecución</v>
      </c>
      <c r="P319" s="568" t="str">
        <f t="shared" si="21"/>
        <v>NA</v>
      </c>
      <c r="Q319" s="575"/>
      <c r="R319" s="575"/>
      <c r="S319" s="575"/>
      <c r="T319" s="576"/>
      <c r="U319" s="576"/>
      <c r="V319" s="575"/>
      <c r="W319" s="575"/>
      <c r="X319" s="575"/>
      <c r="Y319" s="576"/>
      <c r="Z319" s="576"/>
      <c r="AA319" s="575"/>
      <c r="AB319" s="575"/>
      <c r="AC319" s="575"/>
      <c r="AD319" s="575"/>
      <c r="AE319" s="575"/>
    </row>
    <row r="320" spans="1:31" ht="35.25" hidden="1" customHeight="1" thickTop="1" thickBot="1">
      <c r="A320" s="563">
        <v>20.7</v>
      </c>
      <c r="B320" s="564"/>
      <c r="C320" s="564"/>
      <c r="D320" s="564"/>
      <c r="E320" s="564"/>
      <c r="F320" s="577" t="s">
        <v>1368</v>
      </c>
      <c r="G320" s="578"/>
      <c r="H320" s="578"/>
      <c r="I320" s="567" t="str">
        <f t="shared" si="17"/>
        <v>No hay ejecución</v>
      </c>
      <c r="J320" s="568" t="str">
        <f t="shared" si="18"/>
        <v>NA</v>
      </c>
      <c r="K320" s="578"/>
      <c r="L320" s="575"/>
      <c r="M320" s="575"/>
      <c r="N320" s="575"/>
      <c r="O320" s="567" t="str">
        <f t="shared" si="19"/>
        <v>No hay ejecución</v>
      </c>
      <c r="P320" s="568" t="str">
        <f t="shared" si="21"/>
        <v>NA</v>
      </c>
      <c r="Q320" s="575"/>
      <c r="R320" s="575"/>
      <c r="S320" s="575"/>
      <c r="T320" s="576"/>
      <c r="U320" s="576"/>
      <c r="V320" s="575"/>
      <c r="W320" s="575"/>
      <c r="X320" s="575"/>
      <c r="Y320" s="576"/>
      <c r="Z320" s="576"/>
      <c r="AA320" s="575"/>
      <c r="AB320" s="575"/>
      <c r="AC320" s="575"/>
      <c r="AD320" s="575"/>
      <c r="AE320" s="575"/>
    </row>
    <row r="321" spans="1:31" ht="35.25" hidden="1" customHeight="1" thickTop="1" thickBot="1">
      <c r="A321" s="563">
        <v>20.7</v>
      </c>
      <c r="B321" s="564"/>
      <c r="C321" s="564"/>
      <c r="D321" s="564"/>
      <c r="E321" s="564"/>
      <c r="F321" s="577" t="s">
        <v>1368</v>
      </c>
      <c r="G321" s="578"/>
      <c r="H321" s="578"/>
      <c r="I321" s="567" t="str">
        <f t="shared" si="17"/>
        <v>No hay ejecución</v>
      </c>
      <c r="J321" s="568" t="str">
        <f t="shared" si="18"/>
        <v>NA</v>
      </c>
      <c r="K321" s="578"/>
      <c r="L321" s="575"/>
      <c r="M321" s="575"/>
      <c r="N321" s="575"/>
      <c r="O321" s="567" t="str">
        <f t="shared" si="19"/>
        <v>No hay ejecución</v>
      </c>
      <c r="P321" s="568" t="str">
        <f t="shared" si="21"/>
        <v>NA</v>
      </c>
      <c r="Q321" s="575"/>
      <c r="R321" s="575"/>
      <c r="S321" s="575"/>
      <c r="T321" s="576"/>
      <c r="U321" s="576"/>
      <c r="V321" s="575"/>
      <c r="W321" s="575"/>
      <c r="X321" s="575"/>
      <c r="Y321" s="576"/>
      <c r="Z321" s="576"/>
      <c r="AA321" s="575"/>
      <c r="AB321" s="575"/>
      <c r="AC321" s="575"/>
      <c r="AD321" s="575"/>
      <c r="AE321" s="575"/>
    </row>
    <row r="322" spans="1:31" ht="35.25" hidden="1" customHeight="1" thickTop="1" thickBot="1">
      <c r="A322" s="563">
        <v>21.7</v>
      </c>
      <c r="B322" s="564"/>
      <c r="C322" s="564"/>
      <c r="D322" s="564"/>
      <c r="E322" s="564"/>
      <c r="F322" s="577" t="s">
        <v>1368</v>
      </c>
      <c r="G322" s="578"/>
      <c r="H322" s="578"/>
      <c r="I322" s="567" t="str">
        <f t="shared" si="17"/>
        <v>No hay ejecución</v>
      </c>
      <c r="J322" s="568" t="str">
        <f t="shared" si="18"/>
        <v>NA</v>
      </c>
      <c r="K322" s="578"/>
      <c r="L322" s="575"/>
      <c r="M322" s="575"/>
      <c r="N322" s="575"/>
      <c r="O322" s="567" t="str">
        <f t="shared" si="19"/>
        <v>No hay ejecución</v>
      </c>
      <c r="P322" s="568" t="str">
        <f t="shared" si="21"/>
        <v>NA</v>
      </c>
      <c r="Q322" s="575"/>
      <c r="R322" s="575"/>
      <c r="S322" s="575"/>
      <c r="T322" s="576"/>
      <c r="U322" s="576"/>
      <c r="V322" s="575"/>
      <c r="W322" s="575"/>
      <c r="X322" s="575"/>
      <c r="Y322" s="576"/>
      <c r="Z322" s="576"/>
      <c r="AA322" s="575"/>
      <c r="AB322" s="575"/>
      <c r="AC322" s="575"/>
      <c r="AD322" s="575"/>
      <c r="AE322" s="575"/>
    </row>
    <row r="323" spans="1:31" ht="35.25" hidden="1" customHeight="1" thickTop="1" thickBot="1">
      <c r="A323" s="563">
        <v>20.8</v>
      </c>
      <c r="B323" s="564"/>
      <c r="C323" s="564"/>
      <c r="D323" s="564"/>
      <c r="E323" s="564"/>
      <c r="F323" s="577" t="s">
        <v>1369</v>
      </c>
      <c r="G323" s="578"/>
      <c r="H323" s="578"/>
      <c r="I323" s="567" t="str">
        <f t="shared" si="17"/>
        <v>No hay ejecución</v>
      </c>
      <c r="J323" s="568" t="str">
        <f t="shared" si="18"/>
        <v>NA</v>
      </c>
      <c r="K323" s="578"/>
      <c r="L323" s="575"/>
      <c r="M323" s="575"/>
      <c r="N323" s="575"/>
      <c r="O323" s="567" t="str">
        <f t="shared" si="19"/>
        <v>No hay ejecución</v>
      </c>
      <c r="P323" s="568" t="str">
        <f t="shared" si="21"/>
        <v>NA</v>
      </c>
      <c r="Q323" s="575"/>
      <c r="R323" s="575"/>
      <c r="S323" s="575"/>
      <c r="T323" s="576"/>
      <c r="U323" s="576"/>
      <c r="V323" s="575"/>
      <c r="W323" s="575"/>
      <c r="X323" s="575"/>
      <c r="Y323" s="576"/>
      <c r="Z323" s="576"/>
      <c r="AA323" s="575"/>
      <c r="AB323" s="575"/>
      <c r="AC323" s="575"/>
      <c r="AD323" s="575"/>
      <c r="AE323" s="575"/>
    </row>
    <row r="324" spans="1:31" ht="35.25" hidden="1" customHeight="1" thickTop="1" thickBot="1">
      <c r="A324" s="563">
        <v>20.8</v>
      </c>
      <c r="B324" s="564"/>
      <c r="C324" s="564"/>
      <c r="D324" s="564"/>
      <c r="E324" s="564"/>
      <c r="F324" s="577" t="s">
        <v>1369</v>
      </c>
      <c r="G324" s="578"/>
      <c r="H324" s="578"/>
      <c r="I324" s="567" t="str">
        <f t="shared" si="17"/>
        <v>No hay ejecución</v>
      </c>
      <c r="J324" s="568" t="str">
        <f t="shared" si="18"/>
        <v>NA</v>
      </c>
      <c r="K324" s="578"/>
      <c r="L324" s="575"/>
      <c r="M324" s="575"/>
      <c r="N324" s="575"/>
      <c r="O324" s="567" t="str">
        <f t="shared" si="19"/>
        <v>No hay ejecución</v>
      </c>
      <c r="P324" s="568" t="str">
        <f t="shared" si="21"/>
        <v>NA</v>
      </c>
      <c r="Q324" s="575"/>
      <c r="R324" s="575"/>
      <c r="S324" s="575"/>
      <c r="T324" s="576"/>
      <c r="U324" s="576"/>
      <c r="V324" s="575"/>
      <c r="W324" s="575"/>
      <c r="X324" s="575"/>
      <c r="Y324" s="576"/>
      <c r="Z324" s="576"/>
      <c r="AA324" s="575"/>
      <c r="AB324" s="575"/>
      <c r="AC324" s="575"/>
      <c r="AD324" s="575"/>
      <c r="AE324" s="575"/>
    </row>
    <row r="325" spans="1:31" ht="35.25" hidden="1" customHeight="1" thickTop="1" thickBot="1">
      <c r="A325" s="563">
        <v>20.8</v>
      </c>
      <c r="B325" s="564"/>
      <c r="C325" s="564"/>
      <c r="D325" s="564"/>
      <c r="E325" s="564"/>
      <c r="F325" s="577" t="s">
        <v>1369</v>
      </c>
      <c r="G325" s="578"/>
      <c r="H325" s="578"/>
      <c r="I325" s="567" t="str">
        <f t="shared" si="17"/>
        <v>No hay ejecución</v>
      </c>
      <c r="J325" s="568" t="str">
        <f t="shared" si="18"/>
        <v>NA</v>
      </c>
      <c r="K325" s="578"/>
      <c r="L325" s="575"/>
      <c r="M325" s="575"/>
      <c r="N325" s="575"/>
      <c r="O325" s="567" t="str">
        <f t="shared" si="19"/>
        <v>No hay ejecución</v>
      </c>
      <c r="P325" s="568" t="str">
        <f t="shared" si="21"/>
        <v>NA</v>
      </c>
      <c r="Q325" s="575"/>
      <c r="R325" s="575"/>
      <c r="S325" s="575"/>
      <c r="T325" s="576"/>
      <c r="U325" s="576"/>
      <c r="V325" s="575"/>
      <c r="W325" s="575"/>
      <c r="X325" s="575"/>
      <c r="Y325" s="576"/>
      <c r="Z325" s="576"/>
      <c r="AA325" s="575"/>
      <c r="AB325" s="575"/>
      <c r="AC325" s="575"/>
      <c r="AD325" s="575"/>
      <c r="AE325" s="575"/>
    </row>
    <row r="326" spans="1:31" ht="35.25" hidden="1" customHeight="1" thickTop="1" thickBot="1">
      <c r="A326" s="563">
        <v>20.9</v>
      </c>
      <c r="B326" s="564"/>
      <c r="C326" s="564"/>
      <c r="D326" s="564"/>
      <c r="E326" s="564"/>
      <c r="F326" s="577" t="s">
        <v>1370</v>
      </c>
      <c r="G326" s="578"/>
      <c r="H326" s="578"/>
      <c r="I326" s="567" t="str">
        <f t="shared" si="17"/>
        <v>No hay ejecución</v>
      </c>
      <c r="J326" s="568" t="str">
        <f t="shared" si="18"/>
        <v>NA</v>
      </c>
      <c r="K326" s="578"/>
      <c r="L326" s="575"/>
      <c r="M326" s="575"/>
      <c r="N326" s="575"/>
      <c r="O326" s="567" t="str">
        <f t="shared" si="19"/>
        <v>No hay ejecución</v>
      </c>
      <c r="P326" s="568" t="str">
        <f t="shared" si="21"/>
        <v>NA</v>
      </c>
      <c r="Q326" s="575"/>
      <c r="R326" s="575"/>
      <c r="S326" s="575"/>
      <c r="T326" s="576"/>
      <c r="U326" s="576"/>
      <c r="V326" s="575"/>
      <c r="W326" s="575"/>
      <c r="X326" s="575"/>
      <c r="Y326" s="576"/>
      <c r="Z326" s="576"/>
      <c r="AA326" s="575"/>
      <c r="AB326" s="575"/>
      <c r="AC326" s="575"/>
      <c r="AD326" s="575"/>
      <c r="AE326" s="575"/>
    </row>
    <row r="327" spans="1:31" ht="35.25" hidden="1" customHeight="1" thickTop="1" thickBot="1">
      <c r="A327" s="593">
        <v>20.100000000000001</v>
      </c>
      <c r="B327" s="564"/>
      <c r="C327" s="564"/>
      <c r="D327" s="564"/>
      <c r="E327" s="564"/>
      <c r="F327" s="577" t="s">
        <v>1371</v>
      </c>
      <c r="G327" s="578"/>
      <c r="H327" s="578"/>
      <c r="I327" s="567" t="str">
        <f t="shared" si="17"/>
        <v>No hay ejecución</v>
      </c>
      <c r="J327" s="568" t="str">
        <f t="shared" si="18"/>
        <v>NA</v>
      </c>
      <c r="K327" s="578"/>
      <c r="L327" s="575"/>
      <c r="M327" s="575"/>
      <c r="N327" s="575"/>
      <c r="O327" s="567" t="str">
        <f t="shared" si="19"/>
        <v>No hay ejecución</v>
      </c>
      <c r="P327" s="568" t="str">
        <f t="shared" si="21"/>
        <v>NA</v>
      </c>
      <c r="Q327" s="575"/>
      <c r="R327" s="575"/>
      <c r="S327" s="575"/>
      <c r="T327" s="576"/>
      <c r="U327" s="576"/>
      <c r="V327" s="575"/>
      <c r="W327" s="575"/>
      <c r="X327" s="575"/>
      <c r="Y327" s="576"/>
      <c r="Z327" s="576"/>
      <c r="AA327" s="575"/>
      <c r="AB327" s="575"/>
      <c r="AC327" s="575"/>
      <c r="AD327" s="575"/>
      <c r="AE327" s="575"/>
    </row>
    <row r="328" spans="1:31" ht="35.25" hidden="1" customHeight="1" thickTop="1" thickBot="1">
      <c r="A328" s="593">
        <v>20.100000000000001</v>
      </c>
      <c r="B328" s="564"/>
      <c r="C328" s="564"/>
      <c r="D328" s="564"/>
      <c r="E328" s="564"/>
      <c r="F328" s="577" t="s">
        <v>1371</v>
      </c>
      <c r="G328" s="578"/>
      <c r="H328" s="578"/>
      <c r="I328" s="567" t="str">
        <f t="shared" si="17"/>
        <v>No hay ejecución</v>
      </c>
      <c r="J328" s="568" t="str">
        <f t="shared" si="18"/>
        <v>NA</v>
      </c>
      <c r="K328" s="578"/>
      <c r="L328" s="575"/>
      <c r="M328" s="575"/>
      <c r="N328" s="575"/>
      <c r="O328" s="567" t="str">
        <f t="shared" si="19"/>
        <v>No hay ejecución</v>
      </c>
      <c r="P328" s="568" t="str">
        <f t="shared" si="21"/>
        <v>NA</v>
      </c>
      <c r="Q328" s="575"/>
      <c r="R328" s="575"/>
      <c r="S328" s="575"/>
      <c r="T328" s="576"/>
      <c r="U328" s="576"/>
      <c r="V328" s="575"/>
      <c r="W328" s="575"/>
      <c r="X328" s="575"/>
      <c r="Y328" s="576"/>
      <c r="Z328" s="576"/>
      <c r="AA328" s="575"/>
      <c r="AB328" s="575"/>
      <c r="AC328" s="575"/>
      <c r="AD328" s="575"/>
      <c r="AE328" s="575"/>
    </row>
    <row r="329" spans="1:31" ht="35.25" hidden="1" customHeight="1" thickTop="1" thickBot="1">
      <c r="A329" s="593">
        <v>20.100000000000001</v>
      </c>
      <c r="B329" s="564"/>
      <c r="C329" s="564"/>
      <c r="D329" s="564"/>
      <c r="E329" s="564"/>
      <c r="F329" s="577" t="s">
        <v>1371</v>
      </c>
      <c r="G329" s="578"/>
      <c r="H329" s="578"/>
      <c r="I329" s="567" t="str">
        <f t="shared" si="17"/>
        <v>No hay ejecución</v>
      </c>
      <c r="J329" s="568" t="str">
        <f t="shared" si="18"/>
        <v>NA</v>
      </c>
      <c r="K329" s="578"/>
      <c r="L329" s="575"/>
      <c r="M329" s="575"/>
      <c r="N329" s="575"/>
      <c r="O329" s="567" t="str">
        <f t="shared" si="19"/>
        <v>No hay ejecución</v>
      </c>
      <c r="P329" s="568" t="str">
        <f t="shared" si="21"/>
        <v>NA</v>
      </c>
      <c r="Q329" s="575"/>
      <c r="R329" s="575"/>
      <c r="S329" s="575"/>
      <c r="T329" s="576"/>
      <c r="U329" s="576"/>
      <c r="V329" s="575"/>
      <c r="W329" s="575"/>
      <c r="X329" s="575"/>
      <c r="Y329" s="576"/>
      <c r="Z329" s="576"/>
      <c r="AA329" s="575"/>
      <c r="AB329" s="575"/>
      <c r="AC329" s="575"/>
      <c r="AD329" s="575"/>
      <c r="AE329" s="575"/>
    </row>
    <row r="330" spans="1:31" ht="35.25" hidden="1" customHeight="1" thickTop="1" thickBot="1">
      <c r="A330" s="593">
        <v>20.100000000000001</v>
      </c>
      <c r="B330" s="564"/>
      <c r="C330" s="564"/>
      <c r="D330" s="564"/>
      <c r="E330" s="564"/>
      <c r="F330" s="577" t="s">
        <v>1371</v>
      </c>
      <c r="G330" s="578"/>
      <c r="H330" s="578"/>
      <c r="I330" s="567" t="str">
        <f t="shared" si="17"/>
        <v>No hay ejecución</v>
      </c>
      <c r="J330" s="568" t="str">
        <f t="shared" si="18"/>
        <v>NA</v>
      </c>
      <c r="K330" s="578"/>
      <c r="L330" s="575"/>
      <c r="M330" s="575"/>
      <c r="N330" s="575"/>
      <c r="O330" s="567" t="str">
        <f t="shared" si="19"/>
        <v>No hay ejecución</v>
      </c>
      <c r="P330" s="568" t="str">
        <f t="shared" si="21"/>
        <v>NA</v>
      </c>
      <c r="Q330" s="575"/>
      <c r="R330" s="575"/>
      <c r="S330" s="575"/>
      <c r="T330" s="576"/>
      <c r="U330" s="576"/>
      <c r="V330" s="575"/>
      <c r="W330" s="575"/>
      <c r="X330" s="575"/>
      <c r="Y330" s="576"/>
      <c r="Z330" s="576"/>
      <c r="AA330" s="575"/>
      <c r="AB330" s="575"/>
      <c r="AC330" s="575"/>
      <c r="AD330" s="575"/>
      <c r="AE330" s="575"/>
    </row>
    <row r="331" spans="1:31" ht="35.25" hidden="1" customHeight="1" thickTop="1" thickBot="1">
      <c r="A331" s="593">
        <v>20.100000000000001</v>
      </c>
      <c r="B331" s="564"/>
      <c r="C331" s="564"/>
      <c r="D331" s="564"/>
      <c r="E331" s="564"/>
      <c r="F331" s="577" t="s">
        <v>1371</v>
      </c>
      <c r="G331" s="578"/>
      <c r="H331" s="578"/>
      <c r="I331" s="567" t="str">
        <f t="shared" si="17"/>
        <v>No hay ejecución</v>
      </c>
      <c r="J331" s="568" t="str">
        <f t="shared" si="18"/>
        <v>NA</v>
      </c>
      <c r="K331" s="578"/>
      <c r="L331" s="575"/>
      <c r="M331" s="575"/>
      <c r="N331" s="575"/>
      <c r="O331" s="567" t="str">
        <f t="shared" si="19"/>
        <v>No hay ejecución</v>
      </c>
      <c r="P331" s="568" t="str">
        <f t="shared" si="21"/>
        <v>NA</v>
      </c>
      <c r="Q331" s="575"/>
      <c r="R331" s="575"/>
      <c r="S331" s="575"/>
      <c r="T331" s="576"/>
      <c r="U331" s="576"/>
      <c r="V331" s="575"/>
      <c r="W331" s="575"/>
      <c r="X331" s="575"/>
      <c r="Y331" s="576"/>
      <c r="Z331" s="576"/>
      <c r="AA331" s="575"/>
      <c r="AB331" s="575"/>
      <c r="AC331" s="575"/>
      <c r="AD331" s="575"/>
      <c r="AE331" s="575"/>
    </row>
    <row r="332" spans="1:31" ht="35.25" hidden="1" customHeight="1" thickTop="1" thickBot="1">
      <c r="A332" s="593">
        <v>20.100000000000001</v>
      </c>
      <c r="B332" s="564"/>
      <c r="C332" s="564"/>
      <c r="D332" s="564"/>
      <c r="E332" s="564"/>
      <c r="F332" s="577" t="s">
        <v>1371</v>
      </c>
      <c r="G332" s="578"/>
      <c r="H332" s="578"/>
      <c r="I332" s="567" t="str">
        <f t="shared" si="17"/>
        <v>No hay ejecución</v>
      </c>
      <c r="J332" s="568" t="str">
        <f t="shared" si="18"/>
        <v>NA</v>
      </c>
      <c r="K332" s="578"/>
      <c r="L332" s="575"/>
      <c r="M332" s="575"/>
      <c r="N332" s="575"/>
      <c r="O332" s="567" t="str">
        <f t="shared" si="19"/>
        <v>No hay ejecución</v>
      </c>
      <c r="P332" s="568" t="str">
        <f t="shared" si="21"/>
        <v>NA</v>
      </c>
      <c r="Q332" s="575"/>
      <c r="R332" s="575"/>
      <c r="S332" s="575"/>
      <c r="T332" s="576"/>
      <c r="U332" s="576"/>
      <c r="V332" s="575"/>
      <c r="W332" s="575"/>
      <c r="X332" s="575"/>
      <c r="Y332" s="576"/>
      <c r="Z332" s="576"/>
      <c r="AA332" s="575"/>
      <c r="AB332" s="575"/>
      <c r="AC332" s="575"/>
      <c r="AD332" s="575"/>
      <c r="AE332" s="575"/>
    </row>
    <row r="333" spans="1:31" ht="35.25" hidden="1" customHeight="1" thickTop="1" thickBot="1">
      <c r="A333" s="563">
        <v>20.11</v>
      </c>
      <c r="B333" s="564"/>
      <c r="C333" s="564"/>
      <c r="D333" s="564"/>
      <c r="E333" s="564"/>
      <c r="F333" s="577" t="s">
        <v>1372</v>
      </c>
      <c r="G333" s="578"/>
      <c r="H333" s="578"/>
      <c r="I333" s="567" t="str">
        <f t="shared" si="17"/>
        <v>No hay ejecución</v>
      </c>
      <c r="J333" s="568" t="str">
        <f t="shared" si="18"/>
        <v>NA</v>
      </c>
      <c r="K333" s="578"/>
      <c r="L333" s="575"/>
      <c r="M333" s="575"/>
      <c r="N333" s="575"/>
      <c r="O333" s="567" t="str">
        <f t="shared" si="19"/>
        <v>No hay ejecución</v>
      </c>
      <c r="P333" s="568" t="str">
        <f t="shared" si="21"/>
        <v>NA</v>
      </c>
      <c r="Q333" s="575"/>
      <c r="R333" s="575"/>
      <c r="S333" s="575"/>
      <c r="T333" s="576"/>
      <c r="U333" s="576"/>
      <c r="V333" s="575"/>
      <c r="W333" s="575"/>
      <c r="X333" s="575"/>
      <c r="Y333" s="576"/>
      <c r="Z333" s="576"/>
      <c r="AA333" s="575"/>
      <c r="AB333" s="575"/>
      <c r="AC333" s="575"/>
      <c r="AD333" s="575"/>
      <c r="AE333" s="575"/>
    </row>
    <row r="334" spans="1:31" ht="35.25" hidden="1" customHeight="1" thickTop="1" thickBot="1">
      <c r="A334" s="563">
        <v>20.11</v>
      </c>
      <c r="B334" s="564"/>
      <c r="C334" s="564"/>
      <c r="D334" s="564"/>
      <c r="E334" s="564"/>
      <c r="F334" s="577" t="s">
        <v>1372</v>
      </c>
      <c r="G334" s="578"/>
      <c r="H334" s="578"/>
      <c r="I334" s="567" t="str">
        <f t="shared" ref="I334:I397" si="22">IF(H334="","No hay ejecución",IF(AND(G334=0),"No hay Programación", H334/G334))</f>
        <v>No hay ejecución</v>
      </c>
      <c r="J334" s="568" t="str">
        <f t="shared" ref="J334:J397" si="23">IF(I334="No hay ejecución","NA",IF(I334&gt;=90%,"De acuerdo con lo programado",IF(I334&gt;=51%,"Atraso Leve",IF(I334&lt;=50%,"En riesgo cumplimiento"))))</f>
        <v>NA</v>
      </c>
      <c r="K334" s="578"/>
      <c r="L334" s="575"/>
      <c r="M334" s="575"/>
      <c r="N334" s="575"/>
      <c r="O334" s="567" t="str">
        <f t="shared" ref="O334:O397" si="24">IF(N334="","No hay ejecución",IF(AND(M334=0),"No hay Programación", N334/M334))</f>
        <v>No hay ejecución</v>
      </c>
      <c r="P334" s="568" t="str">
        <f t="shared" si="21"/>
        <v>NA</v>
      </c>
      <c r="Q334" s="575"/>
      <c r="R334" s="575"/>
      <c r="S334" s="575"/>
      <c r="T334" s="576"/>
      <c r="U334" s="576"/>
      <c r="V334" s="575"/>
      <c r="W334" s="575"/>
      <c r="X334" s="575"/>
      <c r="Y334" s="576"/>
      <c r="Z334" s="576"/>
      <c r="AA334" s="575"/>
      <c r="AB334" s="575"/>
      <c r="AC334" s="575"/>
      <c r="AD334" s="575"/>
      <c r="AE334" s="575"/>
    </row>
    <row r="335" spans="1:31" ht="35.25" hidden="1" customHeight="1" thickTop="1" thickBot="1">
      <c r="A335" s="563">
        <v>20.11</v>
      </c>
      <c r="B335" s="564"/>
      <c r="C335" s="564"/>
      <c r="D335" s="564"/>
      <c r="E335" s="564"/>
      <c r="F335" s="577" t="s">
        <v>1372</v>
      </c>
      <c r="G335" s="578"/>
      <c r="H335" s="578"/>
      <c r="I335" s="567" t="str">
        <f t="shared" si="22"/>
        <v>No hay ejecución</v>
      </c>
      <c r="J335" s="568" t="str">
        <f t="shared" si="23"/>
        <v>NA</v>
      </c>
      <c r="K335" s="578"/>
      <c r="L335" s="575"/>
      <c r="M335" s="575"/>
      <c r="N335" s="575"/>
      <c r="O335" s="567" t="str">
        <f t="shared" si="24"/>
        <v>No hay ejecución</v>
      </c>
      <c r="P335" s="568" t="str">
        <f t="shared" si="21"/>
        <v>NA</v>
      </c>
      <c r="Q335" s="575"/>
      <c r="R335" s="575"/>
      <c r="S335" s="575"/>
      <c r="T335" s="576"/>
      <c r="U335" s="576"/>
      <c r="V335" s="575"/>
      <c r="W335" s="575"/>
      <c r="X335" s="575"/>
      <c r="Y335" s="576"/>
      <c r="Z335" s="576"/>
      <c r="AA335" s="575"/>
      <c r="AB335" s="575"/>
      <c r="AC335" s="575"/>
      <c r="AD335" s="575"/>
      <c r="AE335" s="575"/>
    </row>
    <row r="336" spans="1:31" ht="35.25" hidden="1" customHeight="1" thickTop="1" thickBot="1">
      <c r="A336" s="563">
        <v>20.11</v>
      </c>
      <c r="B336" s="564"/>
      <c r="C336" s="564"/>
      <c r="D336" s="564"/>
      <c r="E336" s="564"/>
      <c r="F336" s="577" t="s">
        <v>1372</v>
      </c>
      <c r="G336" s="578"/>
      <c r="H336" s="578"/>
      <c r="I336" s="567" t="str">
        <f t="shared" si="22"/>
        <v>No hay ejecución</v>
      </c>
      <c r="J336" s="568" t="str">
        <f t="shared" si="23"/>
        <v>NA</v>
      </c>
      <c r="K336" s="578"/>
      <c r="L336" s="575"/>
      <c r="M336" s="575"/>
      <c r="N336" s="575"/>
      <c r="O336" s="567" t="str">
        <f t="shared" si="24"/>
        <v>No hay ejecución</v>
      </c>
      <c r="P336" s="568" t="str">
        <f t="shared" si="21"/>
        <v>NA</v>
      </c>
      <c r="Q336" s="575"/>
      <c r="R336" s="575"/>
      <c r="S336" s="575"/>
      <c r="T336" s="576"/>
      <c r="U336" s="576"/>
      <c r="V336" s="575"/>
      <c r="W336" s="575"/>
      <c r="X336" s="575"/>
      <c r="Y336" s="576"/>
      <c r="Z336" s="576"/>
      <c r="AA336" s="575"/>
      <c r="AB336" s="575"/>
      <c r="AC336" s="575"/>
      <c r="AD336" s="575"/>
      <c r="AE336" s="575"/>
    </row>
    <row r="337" spans="1:31" ht="46.2" hidden="1" thickTop="1" thickBot="1">
      <c r="A337" s="563">
        <v>20.11</v>
      </c>
      <c r="B337" s="564"/>
      <c r="C337" s="564"/>
      <c r="D337" s="564"/>
      <c r="E337" s="564"/>
      <c r="F337" s="577" t="s">
        <v>1372</v>
      </c>
      <c r="G337" s="578"/>
      <c r="H337" s="578"/>
      <c r="I337" s="567" t="str">
        <f t="shared" si="22"/>
        <v>No hay ejecución</v>
      </c>
      <c r="J337" s="568" t="str">
        <f t="shared" si="23"/>
        <v>NA</v>
      </c>
      <c r="K337" s="578"/>
      <c r="L337" s="575"/>
      <c r="M337" s="575"/>
      <c r="N337" s="575"/>
      <c r="O337" s="567" t="str">
        <f t="shared" si="24"/>
        <v>No hay ejecución</v>
      </c>
      <c r="P337" s="568" t="str">
        <f t="shared" si="21"/>
        <v>NA</v>
      </c>
      <c r="Q337" s="575"/>
      <c r="R337" s="575"/>
      <c r="S337" s="575"/>
      <c r="T337" s="576"/>
      <c r="U337" s="576"/>
      <c r="V337" s="575"/>
      <c r="W337" s="575"/>
      <c r="X337" s="575"/>
      <c r="Y337" s="576"/>
      <c r="Z337" s="576"/>
      <c r="AA337" s="575"/>
      <c r="AB337" s="575"/>
      <c r="AC337" s="575"/>
      <c r="AD337" s="575"/>
      <c r="AE337" s="575"/>
    </row>
    <row r="338" spans="1:31" ht="46.2" hidden="1" thickTop="1" thickBot="1">
      <c r="A338" s="563">
        <v>20.11</v>
      </c>
      <c r="B338" s="564"/>
      <c r="C338" s="564"/>
      <c r="D338" s="564"/>
      <c r="E338" s="564"/>
      <c r="F338" s="577" t="s">
        <v>1372</v>
      </c>
      <c r="G338" s="578"/>
      <c r="H338" s="578"/>
      <c r="I338" s="567" t="str">
        <f t="shared" si="22"/>
        <v>No hay ejecución</v>
      </c>
      <c r="J338" s="568" t="str">
        <f t="shared" si="23"/>
        <v>NA</v>
      </c>
      <c r="K338" s="578"/>
      <c r="L338" s="575"/>
      <c r="M338" s="575"/>
      <c r="N338" s="575"/>
      <c r="O338" s="567" t="str">
        <f t="shared" si="24"/>
        <v>No hay ejecución</v>
      </c>
      <c r="P338" s="568" t="str">
        <f t="shared" ref="P338:P401" si="25">IF(O338="No hay ejecución","NA",IF(O338&gt;=90%,"De acuerdo con lo programado",IF(O338&gt;=51%,"Atraso Leve",IF(O338&lt;=50%,"En riesgo cumplimiento"))))</f>
        <v>NA</v>
      </c>
      <c r="Q338" s="575"/>
      <c r="R338" s="575"/>
      <c r="S338" s="575"/>
      <c r="T338" s="576"/>
      <c r="U338" s="576"/>
      <c r="V338" s="575"/>
      <c r="W338" s="575"/>
      <c r="X338" s="575"/>
      <c r="Y338" s="576"/>
      <c r="Z338" s="576"/>
      <c r="AA338" s="575"/>
      <c r="AB338" s="575"/>
      <c r="AC338" s="575"/>
      <c r="AD338" s="575"/>
      <c r="AE338" s="575"/>
    </row>
    <row r="339" spans="1:31" ht="46.2" hidden="1" thickTop="1" thickBot="1">
      <c r="A339" s="563">
        <v>20.11</v>
      </c>
      <c r="B339" s="564"/>
      <c r="C339" s="564"/>
      <c r="D339" s="564"/>
      <c r="E339" s="564"/>
      <c r="F339" s="577" t="s">
        <v>1372</v>
      </c>
      <c r="G339" s="578"/>
      <c r="H339" s="578"/>
      <c r="I339" s="567" t="str">
        <f t="shared" si="22"/>
        <v>No hay ejecución</v>
      </c>
      <c r="J339" s="568" t="str">
        <f t="shared" si="23"/>
        <v>NA</v>
      </c>
      <c r="K339" s="578"/>
      <c r="L339" s="575"/>
      <c r="M339" s="575"/>
      <c r="N339" s="575"/>
      <c r="O339" s="567" t="str">
        <f t="shared" si="24"/>
        <v>No hay ejecución</v>
      </c>
      <c r="P339" s="568" t="str">
        <f t="shared" si="25"/>
        <v>NA</v>
      </c>
      <c r="Q339" s="575"/>
      <c r="R339" s="575"/>
      <c r="S339" s="575"/>
      <c r="T339" s="576"/>
      <c r="U339" s="576"/>
      <c r="V339" s="575"/>
      <c r="W339" s="575"/>
      <c r="X339" s="575"/>
      <c r="Y339" s="576"/>
      <c r="Z339" s="576"/>
      <c r="AA339" s="575"/>
      <c r="AB339" s="575"/>
      <c r="AC339" s="575"/>
      <c r="AD339" s="575"/>
      <c r="AE339" s="575"/>
    </row>
    <row r="340" spans="1:31" ht="46.2" hidden="1" thickTop="1" thickBot="1">
      <c r="A340" s="563">
        <v>20.11</v>
      </c>
      <c r="B340" s="564"/>
      <c r="C340" s="564"/>
      <c r="D340" s="564"/>
      <c r="E340" s="564"/>
      <c r="F340" s="577" t="s">
        <v>1372</v>
      </c>
      <c r="G340" s="578"/>
      <c r="H340" s="578"/>
      <c r="I340" s="567" t="str">
        <f t="shared" si="22"/>
        <v>No hay ejecución</v>
      </c>
      <c r="J340" s="568" t="str">
        <f t="shared" si="23"/>
        <v>NA</v>
      </c>
      <c r="K340" s="578"/>
      <c r="L340" s="575"/>
      <c r="M340" s="575"/>
      <c r="N340" s="575"/>
      <c r="O340" s="567" t="str">
        <f t="shared" si="24"/>
        <v>No hay ejecución</v>
      </c>
      <c r="P340" s="568" t="str">
        <f t="shared" si="25"/>
        <v>NA</v>
      </c>
      <c r="Q340" s="575"/>
      <c r="R340" s="575"/>
      <c r="S340" s="575"/>
      <c r="T340" s="576"/>
      <c r="U340" s="576"/>
      <c r="V340" s="575"/>
      <c r="W340" s="575"/>
      <c r="X340" s="575"/>
      <c r="Y340" s="576"/>
      <c r="Z340" s="576"/>
      <c r="AA340" s="575"/>
      <c r="AB340" s="575"/>
      <c r="AC340" s="575"/>
      <c r="AD340" s="575"/>
      <c r="AE340" s="575"/>
    </row>
    <row r="341" spans="1:31" ht="46.2" hidden="1" thickTop="1" thickBot="1">
      <c r="A341" s="563">
        <v>20.11</v>
      </c>
      <c r="B341" s="564"/>
      <c r="C341" s="564"/>
      <c r="D341" s="564"/>
      <c r="E341" s="564"/>
      <c r="F341" s="577" t="s">
        <v>1372</v>
      </c>
      <c r="G341" s="578"/>
      <c r="H341" s="578"/>
      <c r="I341" s="567" t="str">
        <f t="shared" si="22"/>
        <v>No hay ejecución</v>
      </c>
      <c r="J341" s="568" t="str">
        <f t="shared" si="23"/>
        <v>NA</v>
      </c>
      <c r="K341" s="578"/>
      <c r="L341" s="575"/>
      <c r="M341" s="575"/>
      <c r="N341" s="575"/>
      <c r="O341" s="567" t="str">
        <f t="shared" si="24"/>
        <v>No hay ejecución</v>
      </c>
      <c r="P341" s="568" t="str">
        <f t="shared" si="25"/>
        <v>NA</v>
      </c>
      <c r="Q341" s="575"/>
      <c r="R341" s="575"/>
      <c r="S341" s="575"/>
      <c r="T341" s="576"/>
      <c r="U341" s="576"/>
      <c r="V341" s="575"/>
      <c r="W341" s="575"/>
      <c r="X341" s="575"/>
      <c r="Y341" s="576"/>
      <c r="Z341" s="576"/>
      <c r="AA341" s="575"/>
      <c r="AB341" s="575"/>
      <c r="AC341" s="575"/>
      <c r="AD341" s="575"/>
      <c r="AE341" s="575"/>
    </row>
    <row r="342" spans="1:31" ht="46.2" hidden="1" thickTop="1" thickBot="1">
      <c r="A342" s="563">
        <v>20.11</v>
      </c>
      <c r="B342" s="564"/>
      <c r="C342" s="564"/>
      <c r="D342" s="564"/>
      <c r="E342" s="564"/>
      <c r="F342" s="577" t="s">
        <v>1372</v>
      </c>
      <c r="G342" s="578"/>
      <c r="H342" s="578"/>
      <c r="I342" s="567" t="str">
        <f t="shared" si="22"/>
        <v>No hay ejecución</v>
      </c>
      <c r="J342" s="568" t="str">
        <f t="shared" si="23"/>
        <v>NA</v>
      </c>
      <c r="K342" s="578"/>
      <c r="L342" s="575"/>
      <c r="M342" s="575"/>
      <c r="N342" s="575"/>
      <c r="O342" s="567" t="str">
        <f t="shared" si="24"/>
        <v>No hay ejecución</v>
      </c>
      <c r="P342" s="568" t="str">
        <f t="shared" si="25"/>
        <v>NA</v>
      </c>
      <c r="Q342" s="575"/>
      <c r="R342" s="575"/>
      <c r="S342" s="575"/>
      <c r="T342" s="576"/>
      <c r="U342" s="576"/>
      <c r="V342" s="575"/>
      <c r="W342" s="575"/>
      <c r="X342" s="575"/>
      <c r="Y342" s="576"/>
      <c r="Z342" s="576"/>
      <c r="AA342" s="575"/>
      <c r="AB342" s="575"/>
      <c r="AC342" s="575"/>
      <c r="AD342" s="575"/>
      <c r="AE342" s="575"/>
    </row>
    <row r="343" spans="1:31" ht="46.2" hidden="1" thickTop="1" thickBot="1">
      <c r="A343" s="563">
        <v>20.11</v>
      </c>
      <c r="B343" s="564"/>
      <c r="C343" s="564"/>
      <c r="D343" s="564"/>
      <c r="E343" s="564"/>
      <c r="F343" s="577" t="s">
        <v>1372</v>
      </c>
      <c r="G343" s="578"/>
      <c r="H343" s="578"/>
      <c r="I343" s="567" t="str">
        <f t="shared" si="22"/>
        <v>No hay ejecución</v>
      </c>
      <c r="J343" s="568" t="str">
        <f t="shared" si="23"/>
        <v>NA</v>
      </c>
      <c r="K343" s="578"/>
      <c r="L343" s="575"/>
      <c r="M343" s="575"/>
      <c r="N343" s="575"/>
      <c r="O343" s="567" t="str">
        <f t="shared" si="24"/>
        <v>No hay ejecución</v>
      </c>
      <c r="P343" s="568" t="str">
        <f t="shared" si="25"/>
        <v>NA</v>
      </c>
      <c r="Q343" s="575"/>
      <c r="R343" s="575"/>
      <c r="S343" s="575"/>
      <c r="T343" s="576"/>
      <c r="U343" s="576"/>
      <c r="V343" s="575"/>
      <c r="W343" s="575"/>
      <c r="X343" s="575"/>
      <c r="Y343" s="576"/>
      <c r="Z343" s="576"/>
      <c r="AA343" s="575"/>
      <c r="AB343" s="575"/>
      <c r="AC343" s="575"/>
      <c r="AD343" s="575"/>
      <c r="AE343" s="575"/>
    </row>
    <row r="344" spans="1:31" ht="46.2" hidden="1" thickTop="1" thickBot="1">
      <c r="A344" s="563">
        <v>20.12</v>
      </c>
      <c r="B344" s="564"/>
      <c r="C344" s="564"/>
      <c r="D344" s="564"/>
      <c r="E344" s="564"/>
      <c r="F344" s="577" t="s">
        <v>1373</v>
      </c>
      <c r="G344" s="578"/>
      <c r="H344" s="578"/>
      <c r="I344" s="567" t="str">
        <f t="shared" si="22"/>
        <v>No hay ejecución</v>
      </c>
      <c r="J344" s="568" t="str">
        <f t="shared" si="23"/>
        <v>NA</v>
      </c>
      <c r="K344" s="578"/>
      <c r="L344" s="575"/>
      <c r="M344" s="575"/>
      <c r="N344" s="575"/>
      <c r="O344" s="567" t="str">
        <f t="shared" si="24"/>
        <v>No hay ejecución</v>
      </c>
      <c r="P344" s="568" t="str">
        <f t="shared" si="25"/>
        <v>NA</v>
      </c>
      <c r="Q344" s="575"/>
      <c r="R344" s="575"/>
      <c r="S344" s="575"/>
      <c r="T344" s="576"/>
      <c r="U344" s="576"/>
      <c r="V344" s="575"/>
      <c r="W344" s="575"/>
      <c r="X344" s="575"/>
      <c r="Y344" s="576"/>
      <c r="Z344" s="576"/>
      <c r="AA344" s="575"/>
      <c r="AB344" s="575"/>
      <c r="AC344" s="575"/>
      <c r="AD344" s="575"/>
      <c r="AE344" s="575"/>
    </row>
    <row r="345" spans="1:31" ht="35.25" hidden="1" customHeight="1" thickTop="1" thickBot="1">
      <c r="A345" s="563">
        <v>20.13</v>
      </c>
      <c r="B345" s="564"/>
      <c r="C345" s="564"/>
      <c r="D345" s="564"/>
      <c r="E345" s="564"/>
      <c r="F345" s="587" t="s">
        <v>1374</v>
      </c>
      <c r="G345" s="588"/>
      <c r="H345" s="588"/>
      <c r="I345" s="567" t="str">
        <f t="shared" si="22"/>
        <v>No hay ejecución</v>
      </c>
      <c r="J345" s="568" t="str">
        <f t="shared" si="23"/>
        <v>NA</v>
      </c>
      <c r="K345" s="588"/>
      <c r="L345" s="575"/>
      <c r="M345" s="575"/>
      <c r="N345" s="575"/>
      <c r="O345" s="567" t="str">
        <f t="shared" si="24"/>
        <v>No hay ejecución</v>
      </c>
      <c r="P345" s="568" t="str">
        <f t="shared" si="25"/>
        <v>NA</v>
      </c>
      <c r="Q345" s="575"/>
      <c r="R345" s="575"/>
      <c r="S345" s="575"/>
      <c r="T345" s="576"/>
      <c r="U345" s="576"/>
      <c r="V345" s="575"/>
      <c r="W345" s="575"/>
      <c r="X345" s="575"/>
      <c r="Y345" s="576"/>
      <c r="Z345" s="576"/>
      <c r="AA345" s="575"/>
      <c r="AB345" s="575"/>
      <c r="AC345" s="575"/>
      <c r="AD345" s="575"/>
      <c r="AE345" s="575"/>
    </row>
    <row r="346" spans="1:31" ht="35.25" hidden="1" customHeight="1" thickTop="1" thickBot="1">
      <c r="A346" s="563">
        <v>20.13</v>
      </c>
      <c r="B346" s="564"/>
      <c r="C346" s="564"/>
      <c r="D346" s="564"/>
      <c r="E346" s="564"/>
      <c r="F346" s="587" t="s">
        <v>1374</v>
      </c>
      <c r="G346" s="588"/>
      <c r="H346" s="588"/>
      <c r="I346" s="567" t="str">
        <f t="shared" si="22"/>
        <v>No hay ejecución</v>
      </c>
      <c r="J346" s="568" t="str">
        <f t="shared" si="23"/>
        <v>NA</v>
      </c>
      <c r="K346" s="588"/>
      <c r="L346" s="575"/>
      <c r="M346" s="575"/>
      <c r="N346" s="575"/>
      <c r="O346" s="567" t="str">
        <f t="shared" si="24"/>
        <v>No hay ejecución</v>
      </c>
      <c r="P346" s="568" t="str">
        <f t="shared" si="25"/>
        <v>NA</v>
      </c>
      <c r="Q346" s="575"/>
      <c r="R346" s="575"/>
      <c r="S346" s="575"/>
      <c r="T346" s="576"/>
      <c r="U346" s="576"/>
      <c r="V346" s="575"/>
      <c r="W346" s="575"/>
      <c r="X346" s="575"/>
      <c r="Y346" s="576"/>
      <c r="Z346" s="576"/>
      <c r="AA346" s="575"/>
      <c r="AB346" s="575"/>
      <c r="AC346" s="575"/>
      <c r="AD346" s="575"/>
      <c r="AE346" s="575"/>
    </row>
    <row r="347" spans="1:31" ht="35.25" hidden="1" customHeight="1" thickTop="1" thickBot="1">
      <c r="A347" s="563">
        <v>20.13</v>
      </c>
      <c r="B347" s="564"/>
      <c r="C347" s="564"/>
      <c r="D347" s="564"/>
      <c r="E347" s="564"/>
      <c r="F347" s="587" t="s">
        <v>1374</v>
      </c>
      <c r="G347" s="588"/>
      <c r="H347" s="588"/>
      <c r="I347" s="567" t="str">
        <f t="shared" si="22"/>
        <v>No hay ejecución</v>
      </c>
      <c r="J347" s="568" t="str">
        <f t="shared" si="23"/>
        <v>NA</v>
      </c>
      <c r="K347" s="588"/>
      <c r="L347" s="575"/>
      <c r="M347" s="575"/>
      <c r="N347" s="575"/>
      <c r="O347" s="567" t="str">
        <f t="shared" si="24"/>
        <v>No hay ejecución</v>
      </c>
      <c r="P347" s="568" t="str">
        <f t="shared" si="25"/>
        <v>NA</v>
      </c>
      <c r="Q347" s="575"/>
      <c r="R347" s="575"/>
      <c r="S347" s="575"/>
      <c r="T347" s="576"/>
      <c r="U347" s="576"/>
      <c r="V347" s="575"/>
      <c r="W347" s="575"/>
      <c r="X347" s="575"/>
      <c r="Y347" s="576"/>
      <c r="Z347" s="576"/>
      <c r="AA347" s="575"/>
      <c r="AB347" s="575"/>
      <c r="AC347" s="575"/>
      <c r="AD347" s="575"/>
      <c r="AE347" s="575"/>
    </row>
    <row r="348" spans="1:31" ht="35.25" hidden="1" customHeight="1" thickTop="1" thickBot="1">
      <c r="A348" s="563">
        <v>20.13</v>
      </c>
      <c r="B348" s="564"/>
      <c r="C348" s="564"/>
      <c r="D348" s="564"/>
      <c r="E348" s="564"/>
      <c r="F348" s="587" t="s">
        <v>1374</v>
      </c>
      <c r="G348" s="588"/>
      <c r="H348" s="588"/>
      <c r="I348" s="567" t="str">
        <f t="shared" si="22"/>
        <v>No hay ejecución</v>
      </c>
      <c r="J348" s="568" t="str">
        <f t="shared" si="23"/>
        <v>NA</v>
      </c>
      <c r="K348" s="588"/>
      <c r="L348" s="575"/>
      <c r="M348" s="575"/>
      <c r="N348" s="575"/>
      <c r="O348" s="567" t="str">
        <f t="shared" si="24"/>
        <v>No hay ejecución</v>
      </c>
      <c r="P348" s="568" t="str">
        <f t="shared" si="25"/>
        <v>NA</v>
      </c>
      <c r="Q348" s="575"/>
      <c r="R348" s="575"/>
      <c r="S348" s="575"/>
      <c r="T348" s="576"/>
      <c r="U348" s="576"/>
      <c r="V348" s="575"/>
      <c r="W348" s="575"/>
      <c r="X348" s="575"/>
      <c r="Y348" s="576"/>
      <c r="Z348" s="576"/>
      <c r="AA348" s="575"/>
      <c r="AB348" s="575"/>
      <c r="AC348" s="575"/>
      <c r="AD348" s="575"/>
      <c r="AE348" s="575"/>
    </row>
    <row r="349" spans="1:31" ht="35.25" hidden="1" customHeight="1" thickTop="1" thickBot="1">
      <c r="A349" s="563">
        <v>20.13</v>
      </c>
      <c r="B349" s="564"/>
      <c r="C349" s="564"/>
      <c r="D349" s="564"/>
      <c r="E349" s="564"/>
      <c r="F349" s="587" t="s">
        <v>1374</v>
      </c>
      <c r="G349" s="588"/>
      <c r="H349" s="588"/>
      <c r="I349" s="567" t="str">
        <f t="shared" si="22"/>
        <v>No hay ejecución</v>
      </c>
      <c r="J349" s="568" t="str">
        <f t="shared" si="23"/>
        <v>NA</v>
      </c>
      <c r="K349" s="588"/>
      <c r="L349" s="575"/>
      <c r="M349" s="575"/>
      <c r="N349" s="575"/>
      <c r="O349" s="567" t="str">
        <f t="shared" si="24"/>
        <v>No hay ejecución</v>
      </c>
      <c r="P349" s="568" t="str">
        <f t="shared" si="25"/>
        <v>NA</v>
      </c>
      <c r="Q349" s="575"/>
      <c r="R349" s="575"/>
      <c r="S349" s="575"/>
      <c r="T349" s="576"/>
      <c r="U349" s="576"/>
      <c r="V349" s="575"/>
      <c r="W349" s="575"/>
      <c r="X349" s="575"/>
      <c r="Y349" s="576"/>
      <c r="Z349" s="576"/>
      <c r="AA349" s="575"/>
      <c r="AB349" s="575"/>
      <c r="AC349" s="575"/>
      <c r="AD349" s="575"/>
      <c r="AE349" s="575"/>
    </row>
    <row r="350" spans="1:31" ht="35.25" hidden="1" customHeight="1" thickTop="1" thickBot="1">
      <c r="A350" s="563">
        <v>20.13</v>
      </c>
      <c r="B350" s="564"/>
      <c r="C350" s="564"/>
      <c r="D350" s="564"/>
      <c r="E350" s="564"/>
      <c r="F350" s="587" t="s">
        <v>1374</v>
      </c>
      <c r="G350" s="588"/>
      <c r="H350" s="588"/>
      <c r="I350" s="567" t="str">
        <f t="shared" si="22"/>
        <v>No hay ejecución</v>
      </c>
      <c r="J350" s="568" t="str">
        <f t="shared" si="23"/>
        <v>NA</v>
      </c>
      <c r="K350" s="588"/>
      <c r="L350" s="575"/>
      <c r="M350" s="575"/>
      <c r="N350" s="575"/>
      <c r="O350" s="567" t="str">
        <f t="shared" si="24"/>
        <v>No hay ejecución</v>
      </c>
      <c r="P350" s="568" t="str">
        <f t="shared" si="25"/>
        <v>NA</v>
      </c>
      <c r="Q350" s="575"/>
      <c r="R350" s="575"/>
      <c r="S350" s="575"/>
      <c r="T350" s="576"/>
      <c r="U350" s="576"/>
      <c r="V350" s="575"/>
      <c r="W350" s="575"/>
      <c r="X350" s="575"/>
      <c r="Y350" s="576"/>
      <c r="Z350" s="576"/>
      <c r="AA350" s="575"/>
      <c r="AB350" s="575"/>
      <c r="AC350" s="575"/>
      <c r="AD350" s="575"/>
      <c r="AE350" s="575"/>
    </row>
    <row r="351" spans="1:31" ht="35.25" hidden="1" customHeight="1" thickTop="1" thickBot="1">
      <c r="A351" s="563">
        <v>20.13</v>
      </c>
      <c r="B351" s="564"/>
      <c r="C351" s="564"/>
      <c r="D351" s="564"/>
      <c r="E351" s="564"/>
      <c r="F351" s="587" t="s">
        <v>1374</v>
      </c>
      <c r="G351" s="588"/>
      <c r="H351" s="588"/>
      <c r="I351" s="567" t="str">
        <f t="shared" si="22"/>
        <v>No hay ejecución</v>
      </c>
      <c r="J351" s="568" t="str">
        <f t="shared" si="23"/>
        <v>NA</v>
      </c>
      <c r="K351" s="588"/>
      <c r="L351" s="575"/>
      <c r="M351" s="575"/>
      <c r="N351" s="575"/>
      <c r="O351" s="567" t="str">
        <f t="shared" si="24"/>
        <v>No hay ejecución</v>
      </c>
      <c r="P351" s="568" t="str">
        <f t="shared" si="25"/>
        <v>NA</v>
      </c>
      <c r="Q351" s="575"/>
      <c r="R351" s="575"/>
      <c r="S351" s="575"/>
      <c r="T351" s="576"/>
      <c r="U351" s="576"/>
      <c r="V351" s="575"/>
      <c r="W351" s="575"/>
      <c r="X351" s="575"/>
      <c r="Y351" s="576"/>
      <c r="Z351" s="576"/>
      <c r="AA351" s="575"/>
      <c r="AB351" s="575"/>
      <c r="AC351" s="575"/>
      <c r="AD351" s="575"/>
      <c r="AE351" s="575"/>
    </row>
    <row r="352" spans="1:31" ht="35.25" hidden="1" customHeight="1" thickTop="1" thickBot="1">
      <c r="A352" s="563">
        <v>20.13</v>
      </c>
      <c r="B352" s="564"/>
      <c r="C352" s="564"/>
      <c r="D352" s="564"/>
      <c r="E352" s="564"/>
      <c r="F352" s="587" t="s">
        <v>1374</v>
      </c>
      <c r="G352" s="588"/>
      <c r="H352" s="588"/>
      <c r="I352" s="567" t="str">
        <f t="shared" si="22"/>
        <v>No hay ejecución</v>
      </c>
      <c r="J352" s="568" t="str">
        <f t="shared" si="23"/>
        <v>NA</v>
      </c>
      <c r="K352" s="588"/>
      <c r="L352" s="575"/>
      <c r="M352" s="575"/>
      <c r="N352" s="575"/>
      <c r="O352" s="567" t="str">
        <f t="shared" si="24"/>
        <v>No hay ejecución</v>
      </c>
      <c r="P352" s="568" t="str">
        <f t="shared" si="25"/>
        <v>NA</v>
      </c>
      <c r="Q352" s="575"/>
      <c r="R352" s="575"/>
      <c r="S352" s="575"/>
      <c r="T352" s="576"/>
      <c r="U352" s="576"/>
      <c r="V352" s="575"/>
      <c r="W352" s="575"/>
      <c r="X352" s="575"/>
      <c r="Y352" s="576"/>
      <c r="Z352" s="576"/>
      <c r="AA352" s="575"/>
      <c r="AB352" s="575"/>
      <c r="AC352" s="575"/>
      <c r="AD352" s="575"/>
      <c r="AE352" s="575"/>
    </row>
    <row r="353" spans="1:31" ht="35.25" hidden="1" customHeight="1" thickTop="1" thickBot="1">
      <c r="A353" s="563">
        <v>20.13</v>
      </c>
      <c r="B353" s="564"/>
      <c r="C353" s="564"/>
      <c r="D353" s="564"/>
      <c r="E353" s="564"/>
      <c r="F353" s="587" t="s">
        <v>1374</v>
      </c>
      <c r="G353" s="588"/>
      <c r="H353" s="588"/>
      <c r="I353" s="567" t="str">
        <f t="shared" si="22"/>
        <v>No hay ejecución</v>
      </c>
      <c r="J353" s="568" t="str">
        <f t="shared" si="23"/>
        <v>NA</v>
      </c>
      <c r="K353" s="588"/>
      <c r="L353" s="575"/>
      <c r="M353" s="575"/>
      <c r="N353" s="575"/>
      <c r="O353" s="567" t="str">
        <f t="shared" si="24"/>
        <v>No hay ejecución</v>
      </c>
      <c r="P353" s="568" t="str">
        <f t="shared" si="25"/>
        <v>NA</v>
      </c>
      <c r="Q353" s="575"/>
      <c r="R353" s="575"/>
      <c r="S353" s="575"/>
      <c r="T353" s="576"/>
      <c r="U353" s="576"/>
      <c r="V353" s="575"/>
      <c r="W353" s="575"/>
      <c r="X353" s="575"/>
      <c r="Y353" s="576"/>
      <c r="Z353" s="576"/>
      <c r="AA353" s="575"/>
      <c r="AB353" s="575"/>
      <c r="AC353" s="575"/>
      <c r="AD353" s="575"/>
      <c r="AE353" s="575"/>
    </row>
    <row r="354" spans="1:31" ht="35.25" hidden="1" customHeight="1" thickTop="1" thickBot="1">
      <c r="A354" s="563">
        <v>20.13</v>
      </c>
      <c r="B354" s="564"/>
      <c r="C354" s="564"/>
      <c r="D354" s="564"/>
      <c r="E354" s="564"/>
      <c r="F354" s="587" t="s">
        <v>1374</v>
      </c>
      <c r="G354" s="588"/>
      <c r="H354" s="588"/>
      <c r="I354" s="567" t="str">
        <f t="shared" si="22"/>
        <v>No hay ejecución</v>
      </c>
      <c r="J354" s="568" t="str">
        <f t="shared" si="23"/>
        <v>NA</v>
      </c>
      <c r="K354" s="588"/>
      <c r="L354" s="575"/>
      <c r="M354" s="575"/>
      <c r="N354" s="575"/>
      <c r="O354" s="567" t="str">
        <f t="shared" si="24"/>
        <v>No hay ejecución</v>
      </c>
      <c r="P354" s="568" t="str">
        <f t="shared" si="25"/>
        <v>NA</v>
      </c>
      <c r="Q354" s="575"/>
      <c r="R354" s="575"/>
      <c r="S354" s="575"/>
      <c r="T354" s="576"/>
      <c r="U354" s="576"/>
      <c r="V354" s="575"/>
      <c r="W354" s="575"/>
      <c r="X354" s="575"/>
      <c r="Y354" s="576"/>
      <c r="Z354" s="576"/>
      <c r="AA354" s="575"/>
      <c r="AB354" s="575"/>
      <c r="AC354" s="575"/>
      <c r="AD354" s="575"/>
      <c r="AE354" s="575"/>
    </row>
    <row r="355" spans="1:31" ht="35.25" hidden="1" customHeight="1" thickTop="1" thickBot="1">
      <c r="A355" s="563">
        <v>20.13</v>
      </c>
      <c r="B355" s="564"/>
      <c r="C355" s="564"/>
      <c r="D355" s="564"/>
      <c r="E355" s="564"/>
      <c r="F355" s="587" t="s">
        <v>1374</v>
      </c>
      <c r="G355" s="588"/>
      <c r="H355" s="588"/>
      <c r="I355" s="567" t="str">
        <f t="shared" si="22"/>
        <v>No hay ejecución</v>
      </c>
      <c r="J355" s="568" t="str">
        <f t="shared" si="23"/>
        <v>NA</v>
      </c>
      <c r="K355" s="588"/>
      <c r="L355" s="575"/>
      <c r="M355" s="575"/>
      <c r="N355" s="575"/>
      <c r="O355" s="567" t="str">
        <f t="shared" si="24"/>
        <v>No hay ejecución</v>
      </c>
      <c r="P355" s="568" t="str">
        <f t="shared" si="25"/>
        <v>NA</v>
      </c>
      <c r="Q355" s="575"/>
      <c r="R355" s="575"/>
      <c r="S355" s="575"/>
      <c r="T355" s="576"/>
      <c r="U355" s="576"/>
      <c r="V355" s="575"/>
      <c r="W355" s="575"/>
      <c r="X355" s="575"/>
      <c r="Y355" s="576"/>
      <c r="Z355" s="576"/>
      <c r="AA355" s="575"/>
      <c r="AB355" s="575"/>
      <c r="AC355" s="575"/>
      <c r="AD355" s="575"/>
      <c r="AE355" s="575"/>
    </row>
    <row r="356" spans="1:31" ht="35.25" hidden="1" customHeight="1" thickTop="1" thickBot="1">
      <c r="A356" s="563">
        <v>20.13</v>
      </c>
      <c r="B356" s="564"/>
      <c r="C356" s="564"/>
      <c r="D356" s="564"/>
      <c r="E356" s="564"/>
      <c r="F356" s="587" t="s">
        <v>1374</v>
      </c>
      <c r="G356" s="588"/>
      <c r="H356" s="588"/>
      <c r="I356" s="567" t="str">
        <f t="shared" si="22"/>
        <v>No hay ejecución</v>
      </c>
      <c r="J356" s="568" t="str">
        <f t="shared" si="23"/>
        <v>NA</v>
      </c>
      <c r="K356" s="588"/>
      <c r="L356" s="575"/>
      <c r="M356" s="575"/>
      <c r="N356" s="575"/>
      <c r="O356" s="567" t="str">
        <f t="shared" si="24"/>
        <v>No hay ejecución</v>
      </c>
      <c r="P356" s="568" t="str">
        <f t="shared" si="25"/>
        <v>NA</v>
      </c>
      <c r="Q356" s="575"/>
      <c r="R356" s="575"/>
      <c r="S356" s="575"/>
      <c r="T356" s="576"/>
      <c r="U356" s="576"/>
      <c r="V356" s="575"/>
      <c r="W356" s="575"/>
      <c r="X356" s="575"/>
      <c r="Y356" s="576"/>
      <c r="Z356" s="576"/>
      <c r="AA356" s="575"/>
      <c r="AB356" s="575"/>
      <c r="AC356" s="575"/>
      <c r="AD356" s="575"/>
      <c r="AE356" s="575"/>
    </row>
    <row r="357" spans="1:31" ht="35.25" hidden="1" customHeight="1" thickTop="1" thickBot="1">
      <c r="A357" s="563">
        <v>20.14</v>
      </c>
      <c r="B357" s="564"/>
      <c r="C357" s="564"/>
      <c r="D357" s="564"/>
      <c r="E357" s="564"/>
      <c r="F357" s="587" t="s">
        <v>1375</v>
      </c>
      <c r="G357" s="588"/>
      <c r="H357" s="588"/>
      <c r="I357" s="567" t="str">
        <f t="shared" si="22"/>
        <v>No hay ejecución</v>
      </c>
      <c r="J357" s="568" t="str">
        <f t="shared" si="23"/>
        <v>NA</v>
      </c>
      <c r="K357" s="588"/>
      <c r="L357" s="575"/>
      <c r="M357" s="575"/>
      <c r="N357" s="575"/>
      <c r="O357" s="567" t="str">
        <f t="shared" si="24"/>
        <v>No hay ejecución</v>
      </c>
      <c r="P357" s="568" t="str">
        <f t="shared" si="25"/>
        <v>NA</v>
      </c>
      <c r="Q357" s="575"/>
      <c r="R357" s="575"/>
      <c r="S357" s="575"/>
      <c r="T357" s="576"/>
      <c r="U357" s="576"/>
      <c r="V357" s="575"/>
      <c r="W357" s="575"/>
      <c r="X357" s="575"/>
      <c r="Y357" s="576"/>
      <c r="Z357" s="576"/>
      <c r="AA357" s="575"/>
      <c r="AB357" s="575"/>
      <c r="AC357" s="575"/>
      <c r="AD357" s="575"/>
      <c r="AE357" s="575"/>
    </row>
    <row r="358" spans="1:31" ht="35.25" hidden="1" customHeight="1" thickTop="1" thickBot="1">
      <c r="A358" s="563">
        <v>20.14</v>
      </c>
      <c r="B358" s="564"/>
      <c r="C358" s="564"/>
      <c r="D358" s="564"/>
      <c r="E358" s="564"/>
      <c r="F358" s="587" t="s">
        <v>1375</v>
      </c>
      <c r="G358" s="588"/>
      <c r="H358" s="588"/>
      <c r="I358" s="567" t="str">
        <f t="shared" si="22"/>
        <v>No hay ejecución</v>
      </c>
      <c r="J358" s="568" t="str">
        <f t="shared" si="23"/>
        <v>NA</v>
      </c>
      <c r="K358" s="588"/>
      <c r="L358" s="575"/>
      <c r="M358" s="575"/>
      <c r="N358" s="575"/>
      <c r="O358" s="567" t="str">
        <f t="shared" si="24"/>
        <v>No hay ejecución</v>
      </c>
      <c r="P358" s="568" t="str">
        <f t="shared" si="25"/>
        <v>NA</v>
      </c>
      <c r="Q358" s="575"/>
      <c r="R358" s="575"/>
      <c r="S358" s="575"/>
      <c r="T358" s="576"/>
      <c r="U358" s="576"/>
      <c r="V358" s="575"/>
      <c r="W358" s="575"/>
      <c r="X358" s="575"/>
      <c r="Y358" s="576"/>
      <c r="Z358" s="576"/>
      <c r="AA358" s="575"/>
      <c r="AB358" s="575"/>
      <c r="AC358" s="575"/>
      <c r="AD358" s="575"/>
      <c r="AE358" s="575"/>
    </row>
    <row r="359" spans="1:31" ht="35.25" hidden="1" customHeight="1" thickTop="1" thickBot="1">
      <c r="A359" s="563">
        <v>20.14</v>
      </c>
      <c r="B359" s="564"/>
      <c r="C359" s="564"/>
      <c r="D359" s="564"/>
      <c r="E359" s="564"/>
      <c r="F359" s="587" t="s">
        <v>1375</v>
      </c>
      <c r="G359" s="588"/>
      <c r="H359" s="588"/>
      <c r="I359" s="567" t="str">
        <f t="shared" si="22"/>
        <v>No hay ejecución</v>
      </c>
      <c r="J359" s="568" t="str">
        <f t="shared" si="23"/>
        <v>NA</v>
      </c>
      <c r="K359" s="588"/>
      <c r="L359" s="575"/>
      <c r="M359" s="575"/>
      <c r="N359" s="575"/>
      <c r="O359" s="567" t="str">
        <f t="shared" si="24"/>
        <v>No hay ejecución</v>
      </c>
      <c r="P359" s="568" t="str">
        <f t="shared" si="25"/>
        <v>NA</v>
      </c>
      <c r="Q359" s="575"/>
      <c r="R359" s="575"/>
      <c r="S359" s="575"/>
      <c r="T359" s="576"/>
      <c r="U359" s="576"/>
      <c r="V359" s="575"/>
      <c r="W359" s="575"/>
      <c r="X359" s="575"/>
      <c r="Y359" s="576"/>
      <c r="Z359" s="576"/>
      <c r="AA359" s="575"/>
      <c r="AB359" s="575"/>
      <c r="AC359" s="575"/>
      <c r="AD359" s="575"/>
      <c r="AE359" s="575"/>
    </row>
    <row r="360" spans="1:31" ht="35.25" hidden="1" customHeight="1" thickTop="1" thickBot="1">
      <c r="A360" s="563">
        <v>20.14</v>
      </c>
      <c r="B360" s="564"/>
      <c r="C360" s="564"/>
      <c r="D360" s="564"/>
      <c r="E360" s="564"/>
      <c r="F360" s="587" t="s">
        <v>1375</v>
      </c>
      <c r="G360" s="588"/>
      <c r="H360" s="588"/>
      <c r="I360" s="567" t="str">
        <f t="shared" si="22"/>
        <v>No hay ejecución</v>
      </c>
      <c r="J360" s="568" t="str">
        <f t="shared" si="23"/>
        <v>NA</v>
      </c>
      <c r="K360" s="588"/>
      <c r="L360" s="575"/>
      <c r="M360" s="575"/>
      <c r="N360" s="575"/>
      <c r="O360" s="567" t="str">
        <f t="shared" si="24"/>
        <v>No hay ejecución</v>
      </c>
      <c r="P360" s="568" t="str">
        <f t="shared" si="25"/>
        <v>NA</v>
      </c>
      <c r="Q360" s="575"/>
      <c r="R360" s="575"/>
      <c r="S360" s="575"/>
      <c r="T360" s="576"/>
      <c r="U360" s="576"/>
      <c r="V360" s="575"/>
      <c r="W360" s="575"/>
      <c r="X360" s="575"/>
      <c r="Y360" s="576"/>
      <c r="Z360" s="576"/>
      <c r="AA360" s="575"/>
      <c r="AB360" s="575"/>
      <c r="AC360" s="575"/>
      <c r="AD360" s="575"/>
      <c r="AE360" s="575"/>
    </row>
    <row r="361" spans="1:31" ht="35.25" hidden="1" customHeight="1" thickTop="1" thickBot="1">
      <c r="A361" s="563">
        <v>20.14</v>
      </c>
      <c r="B361" s="564"/>
      <c r="C361" s="564"/>
      <c r="D361" s="564"/>
      <c r="E361" s="564"/>
      <c r="F361" s="587" t="s">
        <v>1375</v>
      </c>
      <c r="G361" s="588"/>
      <c r="H361" s="588"/>
      <c r="I361" s="567" t="str">
        <f t="shared" si="22"/>
        <v>No hay ejecución</v>
      </c>
      <c r="J361" s="568" t="str">
        <f t="shared" si="23"/>
        <v>NA</v>
      </c>
      <c r="K361" s="588"/>
      <c r="L361" s="575"/>
      <c r="M361" s="575"/>
      <c r="N361" s="575"/>
      <c r="O361" s="567" t="str">
        <f t="shared" si="24"/>
        <v>No hay ejecución</v>
      </c>
      <c r="P361" s="568" t="str">
        <f t="shared" si="25"/>
        <v>NA</v>
      </c>
      <c r="Q361" s="575"/>
      <c r="R361" s="575"/>
      <c r="S361" s="575"/>
      <c r="T361" s="576"/>
      <c r="U361" s="576"/>
      <c r="V361" s="575"/>
      <c r="W361" s="575"/>
      <c r="X361" s="575"/>
      <c r="Y361" s="576"/>
      <c r="Z361" s="576"/>
      <c r="AA361" s="575"/>
      <c r="AB361" s="575"/>
      <c r="AC361" s="575"/>
      <c r="AD361" s="575"/>
      <c r="AE361" s="575"/>
    </row>
    <row r="362" spans="1:31" ht="35.25" hidden="1" customHeight="1" thickTop="1" thickBot="1">
      <c r="A362" s="563">
        <v>20.14</v>
      </c>
      <c r="B362" s="564"/>
      <c r="C362" s="564"/>
      <c r="D362" s="564"/>
      <c r="E362" s="564"/>
      <c r="F362" s="587" t="s">
        <v>1375</v>
      </c>
      <c r="G362" s="588"/>
      <c r="H362" s="588"/>
      <c r="I362" s="567" t="str">
        <f t="shared" si="22"/>
        <v>No hay ejecución</v>
      </c>
      <c r="J362" s="568" t="str">
        <f t="shared" si="23"/>
        <v>NA</v>
      </c>
      <c r="K362" s="588"/>
      <c r="L362" s="575"/>
      <c r="M362" s="575"/>
      <c r="N362" s="575"/>
      <c r="O362" s="567" t="str">
        <f t="shared" si="24"/>
        <v>No hay ejecución</v>
      </c>
      <c r="P362" s="568" t="str">
        <f t="shared" si="25"/>
        <v>NA</v>
      </c>
      <c r="Q362" s="575"/>
      <c r="R362" s="575"/>
      <c r="S362" s="575"/>
      <c r="T362" s="576"/>
      <c r="U362" s="576"/>
      <c r="V362" s="575"/>
      <c r="W362" s="575"/>
      <c r="X362" s="575"/>
      <c r="Y362" s="576"/>
      <c r="Z362" s="576"/>
      <c r="AA362" s="575"/>
      <c r="AB362" s="575"/>
      <c r="AC362" s="575"/>
      <c r="AD362" s="575"/>
      <c r="AE362" s="575"/>
    </row>
    <row r="363" spans="1:31" ht="35.25" hidden="1" customHeight="1" thickTop="1" thickBot="1">
      <c r="A363" s="563">
        <v>20.14</v>
      </c>
      <c r="B363" s="564"/>
      <c r="C363" s="564"/>
      <c r="D363" s="564"/>
      <c r="E363" s="564"/>
      <c r="F363" s="587" t="s">
        <v>1375</v>
      </c>
      <c r="G363" s="588"/>
      <c r="H363" s="588"/>
      <c r="I363" s="567" t="str">
        <f t="shared" si="22"/>
        <v>No hay ejecución</v>
      </c>
      <c r="J363" s="568" t="str">
        <f t="shared" si="23"/>
        <v>NA</v>
      </c>
      <c r="K363" s="588"/>
      <c r="L363" s="575"/>
      <c r="M363" s="575"/>
      <c r="N363" s="575"/>
      <c r="O363" s="567" t="str">
        <f t="shared" si="24"/>
        <v>No hay ejecución</v>
      </c>
      <c r="P363" s="568" t="str">
        <f t="shared" si="25"/>
        <v>NA</v>
      </c>
      <c r="Q363" s="575"/>
      <c r="R363" s="575"/>
      <c r="S363" s="575"/>
      <c r="T363" s="576"/>
      <c r="U363" s="576"/>
      <c r="V363" s="575"/>
      <c r="W363" s="575"/>
      <c r="X363" s="575"/>
      <c r="Y363" s="576"/>
      <c r="Z363" s="576"/>
      <c r="AA363" s="575"/>
      <c r="AB363" s="575"/>
      <c r="AC363" s="575"/>
      <c r="AD363" s="575"/>
      <c r="AE363" s="575"/>
    </row>
    <row r="364" spans="1:31" ht="35.25" hidden="1" customHeight="1" thickTop="1" thickBot="1">
      <c r="A364" s="563">
        <v>20.149999999999999</v>
      </c>
      <c r="B364" s="564"/>
      <c r="C364" s="564"/>
      <c r="D364" s="564"/>
      <c r="E364" s="564"/>
      <c r="F364" s="587" t="s">
        <v>1376</v>
      </c>
      <c r="G364" s="588"/>
      <c r="H364" s="588"/>
      <c r="I364" s="567" t="str">
        <f t="shared" si="22"/>
        <v>No hay ejecución</v>
      </c>
      <c r="J364" s="568" t="str">
        <f t="shared" si="23"/>
        <v>NA</v>
      </c>
      <c r="K364" s="588"/>
      <c r="L364" s="575"/>
      <c r="M364" s="575"/>
      <c r="N364" s="575"/>
      <c r="O364" s="567" t="str">
        <f t="shared" si="24"/>
        <v>No hay ejecución</v>
      </c>
      <c r="P364" s="568" t="str">
        <f t="shared" si="25"/>
        <v>NA</v>
      </c>
      <c r="Q364" s="575"/>
      <c r="R364" s="575"/>
      <c r="S364" s="575"/>
      <c r="T364" s="576"/>
      <c r="U364" s="576"/>
      <c r="V364" s="575"/>
      <c r="W364" s="575"/>
      <c r="X364" s="575"/>
      <c r="Y364" s="576"/>
      <c r="Z364" s="576"/>
      <c r="AA364" s="575"/>
      <c r="AB364" s="575"/>
      <c r="AC364" s="575"/>
      <c r="AD364" s="575"/>
      <c r="AE364" s="575"/>
    </row>
    <row r="365" spans="1:31" ht="35.25" hidden="1" customHeight="1" thickTop="1" thickBot="1">
      <c r="A365" s="563">
        <v>20.149999999999999</v>
      </c>
      <c r="B365" s="564"/>
      <c r="C365" s="564"/>
      <c r="D365" s="564"/>
      <c r="E365" s="564"/>
      <c r="F365" s="587" t="s">
        <v>1376</v>
      </c>
      <c r="G365" s="588"/>
      <c r="H365" s="588"/>
      <c r="I365" s="567" t="str">
        <f t="shared" si="22"/>
        <v>No hay ejecución</v>
      </c>
      <c r="J365" s="568" t="str">
        <f t="shared" si="23"/>
        <v>NA</v>
      </c>
      <c r="K365" s="588"/>
      <c r="L365" s="575"/>
      <c r="M365" s="575"/>
      <c r="N365" s="575"/>
      <c r="O365" s="567" t="str">
        <f t="shared" si="24"/>
        <v>No hay ejecución</v>
      </c>
      <c r="P365" s="568" t="str">
        <f t="shared" si="25"/>
        <v>NA</v>
      </c>
      <c r="Q365" s="575"/>
      <c r="R365" s="575"/>
      <c r="S365" s="575"/>
      <c r="T365" s="576"/>
      <c r="U365" s="576"/>
      <c r="V365" s="575"/>
      <c r="W365" s="575"/>
      <c r="X365" s="575"/>
      <c r="Y365" s="576"/>
      <c r="Z365" s="576"/>
      <c r="AA365" s="575"/>
      <c r="AB365" s="575"/>
      <c r="AC365" s="575"/>
      <c r="AD365" s="575"/>
      <c r="AE365" s="575"/>
    </row>
    <row r="366" spans="1:31" ht="35.25" hidden="1" customHeight="1" thickTop="1" thickBot="1">
      <c r="A366" s="563">
        <v>20.149999999999999</v>
      </c>
      <c r="B366" s="564"/>
      <c r="C366" s="564"/>
      <c r="D366" s="564"/>
      <c r="E366" s="564"/>
      <c r="F366" s="587" t="s">
        <v>1376</v>
      </c>
      <c r="G366" s="588"/>
      <c r="H366" s="588"/>
      <c r="I366" s="567" t="str">
        <f t="shared" si="22"/>
        <v>No hay ejecución</v>
      </c>
      <c r="J366" s="568" t="str">
        <f t="shared" si="23"/>
        <v>NA</v>
      </c>
      <c r="K366" s="588"/>
      <c r="L366" s="575"/>
      <c r="M366" s="575"/>
      <c r="N366" s="575"/>
      <c r="O366" s="567" t="str">
        <f t="shared" si="24"/>
        <v>No hay ejecución</v>
      </c>
      <c r="P366" s="568" t="str">
        <f t="shared" si="25"/>
        <v>NA</v>
      </c>
      <c r="Q366" s="575"/>
      <c r="R366" s="575"/>
      <c r="S366" s="575"/>
      <c r="T366" s="576"/>
      <c r="U366" s="576"/>
      <c r="V366" s="575"/>
      <c r="W366" s="575"/>
      <c r="X366" s="575"/>
      <c r="Y366" s="576"/>
      <c r="Z366" s="576"/>
      <c r="AA366" s="575"/>
      <c r="AB366" s="575"/>
      <c r="AC366" s="575"/>
      <c r="AD366" s="575"/>
      <c r="AE366" s="575"/>
    </row>
    <row r="367" spans="1:31" ht="35.25" hidden="1" customHeight="1" thickTop="1" thickBot="1">
      <c r="A367" s="563">
        <v>20.149999999999999</v>
      </c>
      <c r="B367" s="564"/>
      <c r="C367" s="564"/>
      <c r="D367" s="564"/>
      <c r="E367" s="564"/>
      <c r="F367" s="587" t="s">
        <v>1376</v>
      </c>
      <c r="G367" s="588"/>
      <c r="H367" s="588"/>
      <c r="I367" s="567" t="str">
        <f t="shared" si="22"/>
        <v>No hay ejecución</v>
      </c>
      <c r="J367" s="568" t="str">
        <f t="shared" si="23"/>
        <v>NA</v>
      </c>
      <c r="K367" s="588"/>
      <c r="L367" s="575"/>
      <c r="M367" s="575"/>
      <c r="N367" s="575"/>
      <c r="O367" s="567" t="str">
        <f t="shared" si="24"/>
        <v>No hay ejecución</v>
      </c>
      <c r="P367" s="568" t="str">
        <f t="shared" si="25"/>
        <v>NA</v>
      </c>
      <c r="Q367" s="575"/>
      <c r="R367" s="575"/>
      <c r="S367" s="575"/>
      <c r="T367" s="576"/>
      <c r="U367" s="576"/>
      <c r="V367" s="575"/>
      <c r="W367" s="575"/>
      <c r="X367" s="575"/>
      <c r="Y367" s="576"/>
      <c r="Z367" s="576"/>
      <c r="AA367" s="575"/>
      <c r="AB367" s="575"/>
      <c r="AC367" s="575"/>
      <c r="AD367" s="575"/>
      <c r="AE367" s="575"/>
    </row>
    <row r="368" spans="1:31" ht="35.25" hidden="1" customHeight="1" thickTop="1" thickBot="1">
      <c r="A368" s="563">
        <v>20.149999999999999</v>
      </c>
      <c r="B368" s="564"/>
      <c r="C368" s="564"/>
      <c r="D368" s="564"/>
      <c r="E368" s="564"/>
      <c r="F368" s="587" t="s">
        <v>1376</v>
      </c>
      <c r="G368" s="588"/>
      <c r="H368" s="588"/>
      <c r="I368" s="567" t="str">
        <f t="shared" si="22"/>
        <v>No hay ejecución</v>
      </c>
      <c r="J368" s="568" t="str">
        <f t="shared" si="23"/>
        <v>NA</v>
      </c>
      <c r="K368" s="588"/>
      <c r="L368" s="575"/>
      <c r="M368" s="575"/>
      <c r="N368" s="575"/>
      <c r="O368" s="567" t="str">
        <f t="shared" si="24"/>
        <v>No hay ejecución</v>
      </c>
      <c r="P368" s="568" t="str">
        <f t="shared" si="25"/>
        <v>NA</v>
      </c>
      <c r="Q368" s="575"/>
      <c r="R368" s="575"/>
      <c r="S368" s="575"/>
      <c r="T368" s="576"/>
      <c r="U368" s="576"/>
      <c r="V368" s="575"/>
      <c r="W368" s="575"/>
      <c r="X368" s="575"/>
      <c r="Y368" s="576"/>
      <c r="Z368" s="576"/>
      <c r="AA368" s="575"/>
      <c r="AB368" s="575"/>
      <c r="AC368" s="575"/>
      <c r="AD368" s="575"/>
      <c r="AE368" s="575"/>
    </row>
    <row r="369" spans="1:31" ht="35.25" hidden="1" customHeight="1" thickTop="1" thickBot="1">
      <c r="A369" s="563">
        <v>20.149999999999999</v>
      </c>
      <c r="B369" s="564"/>
      <c r="C369" s="564"/>
      <c r="D369" s="564"/>
      <c r="E369" s="564"/>
      <c r="F369" s="587" t="s">
        <v>1376</v>
      </c>
      <c r="G369" s="588"/>
      <c r="H369" s="588"/>
      <c r="I369" s="567" t="str">
        <f t="shared" si="22"/>
        <v>No hay ejecución</v>
      </c>
      <c r="J369" s="568" t="str">
        <f t="shared" si="23"/>
        <v>NA</v>
      </c>
      <c r="K369" s="588"/>
      <c r="L369" s="575"/>
      <c r="M369" s="575"/>
      <c r="N369" s="575"/>
      <c r="O369" s="567" t="str">
        <f t="shared" si="24"/>
        <v>No hay ejecución</v>
      </c>
      <c r="P369" s="568" t="str">
        <f t="shared" si="25"/>
        <v>NA</v>
      </c>
      <c r="Q369" s="575"/>
      <c r="R369" s="575"/>
      <c r="S369" s="575"/>
      <c r="T369" s="576"/>
      <c r="U369" s="576"/>
      <c r="V369" s="575"/>
      <c r="W369" s="575"/>
      <c r="X369" s="575"/>
      <c r="Y369" s="576"/>
      <c r="Z369" s="576"/>
      <c r="AA369" s="575"/>
      <c r="AB369" s="575"/>
      <c r="AC369" s="575"/>
      <c r="AD369" s="575"/>
      <c r="AE369" s="575"/>
    </row>
    <row r="370" spans="1:31" ht="35.25" hidden="1" customHeight="1" thickTop="1" thickBot="1">
      <c r="A370" s="563">
        <v>20.149999999999999</v>
      </c>
      <c r="B370" s="564"/>
      <c r="C370" s="564"/>
      <c r="D370" s="564"/>
      <c r="E370" s="564"/>
      <c r="F370" s="587" t="s">
        <v>1376</v>
      </c>
      <c r="G370" s="588"/>
      <c r="H370" s="588"/>
      <c r="I370" s="567" t="str">
        <f t="shared" si="22"/>
        <v>No hay ejecución</v>
      </c>
      <c r="J370" s="568" t="str">
        <f t="shared" si="23"/>
        <v>NA</v>
      </c>
      <c r="K370" s="588"/>
      <c r="L370" s="575"/>
      <c r="M370" s="575"/>
      <c r="N370" s="575"/>
      <c r="O370" s="567" t="str">
        <f t="shared" si="24"/>
        <v>No hay ejecución</v>
      </c>
      <c r="P370" s="568" t="str">
        <f t="shared" si="25"/>
        <v>NA</v>
      </c>
      <c r="Q370" s="575"/>
      <c r="R370" s="575"/>
      <c r="S370" s="575"/>
      <c r="T370" s="576"/>
      <c r="U370" s="576"/>
      <c r="V370" s="575"/>
      <c r="W370" s="575"/>
      <c r="X370" s="575"/>
      <c r="Y370" s="576"/>
      <c r="Z370" s="576"/>
      <c r="AA370" s="575"/>
      <c r="AB370" s="575"/>
      <c r="AC370" s="575"/>
      <c r="AD370" s="575"/>
      <c r="AE370" s="575"/>
    </row>
    <row r="371" spans="1:31" ht="35.25" hidden="1" customHeight="1" thickTop="1" thickBot="1">
      <c r="A371" s="563">
        <v>20.149999999999999</v>
      </c>
      <c r="B371" s="564"/>
      <c r="C371" s="564"/>
      <c r="D371" s="564"/>
      <c r="E371" s="564"/>
      <c r="F371" s="587" t="s">
        <v>1376</v>
      </c>
      <c r="G371" s="588"/>
      <c r="H371" s="588"/>
      <c r="I371" s="567" t="str">
        <f t="shared" si="22"/>
        <v>No hay ejecución</v>
      </c>
      <c r="J371" s="568" t="str">
        <f t="shared" si="23"/>
        <v>NA</v>
      </c>
      <c r="K371" s="588"/>
      <c r="L371" s="575"/>
      <c r="M371" s="575"/>
      <c r="N371" s="575"/>
      <c r="O371" s="567" t="str">
        <f t="shared" si="24"/>
        <v>No hay ejecución</v>
      </c>
      <c r="P371" s="568" t="str">
        <f t="shared" si="25"/>
        <v>NA</v>
      </c>
      <c r="Q371" s="575"/>
      <c r="R371" s="575"/>
      <c r="S371" s="575"/>
      <c r="T371" s="576"/>
      <c r="U371" s="576"/>
      <c r="V371" s="575"/>
      <c r="W371" s="575"/>
      <c r="X371" s="575"/>
      <c r="Y371" s="576"/>
      <c r="Z371" s="576"/>
      <c r="AA371" s="575"/>
      <c r="AB371" s="575"/>
      <c r="AC371" s="575"/>
      <c r="AD371" s="575"/>
      <c r="AE371" s="575"/>
    </row>
    <row r="372" spans="1:31" ht="35.25" hidden="1" customHeight="1" thickTop="1" thickBot="1">
      <c r="A372" s="563">
        <v>20.149999999999999</v>
      </c>
      <c r="B372" s="564"/>
      <c r="C372" s="564"/>
      <c r="D372" s="564"/>
      <c r="E372" s="564"/>
      <c r="F372" s="587" t="s">
        <v>1376</v>
      </c>
      <c r="G372" s="588"/>
      <c r="H372" s="588"/>
      <c r="I372" s="567" t="str">
        <f t="shared" si="22"/>
        <v>No hay ejecución</v>
      </c>
      <c r="J372" s="568" t="str">
        <f t="shared" si="23"/>
        <v>NA</v>
      </c>
      <c r="K372" s="588"/>
      <c r="L372" s="575"/>
      <c r="M372" s="575"/>
      <c r="N372" s="575"/>
      <c r="O372" s="567" t="str">
        <f t="shared" si="24"/>
        <v>No hay ejecución</v>
      </c>
      <c r="P372" s="568" t="str">
        <f t="shared" si="25"/>
        <v>NA</v>
      </c>
      <c r="Q372" s="575"/>
      <c r="R372" s="575"/>
      <c r="S372" s="575"/>
      <c r="T372" s="576"/>
      <c r="U372" s="576"/>
      <c r="V372" s="575"/>
      <c r="W372" s="575"/>
      <c r="X372" s="575"/>
      <c r="Y372" s="576"/>
      <c r="Z372" s="576"/>
      <c r="AA372" s="575"/>
      <c r="AB372" s="575"/>
      <c r="AC372" s="575"/>
      <c r="AD372" s="575"/>
      <c r="AE372" s="575"/>
    </row>
    <row r="373" spans="1:31" ht="35.25" hidden="1" customHeight="1" thickTop="1" thickBot="1">
      <c r="A373" s="563">
        <v>20.149999999999999</v>
      </c>
      <c r="B373" s="564"/>
      <c r="C373" s="564"/>
      <c r="D373" s="564"/>
      <c r="E373" s="564"/>
      <c r="F373" s="587" t="s">
        <v>1376</v>
      </c>
      <c r="G373" s="588"/>
      <c r="H373" s="588"/>
      <c r="I373" s="567" t="str">
        <f t="shared" si="22"/>
        <v>No hay ejecución</v>
      </c>
      <c r="J373" s="568" t="str">
        <f t="shared" si="23"/>
        <v>NA</v>
      </c>
      <c r="K373" s="588"/>
      <c r="L373" s="575"/>
      <c r="M373" s="575"/>
      <c r="N373" s="575"/>
      <c r="O373" s="567" t="str">
        <f t="shared" si="24"/>
        <v>No hay ejecución</v>
      </c>
      <c r="P373" s="568" t="str">
        <f t="shared" si="25"/>
        <v>NA</v>
      </c>
      <c r="Q373" s="575"/>
      <c r="R373" s="575"/>
      <c r="S373" s="575"/>
      <c r="T373" s="576"/>
      <c r="U373" s="576"/>
      <c r="V373" s="575"/>
      <c r="W373" s="575"/>
      <c r="X373" s="575"/>
      <c r="Y373" s="576"/>
      <c r="Z373" s="576"/>
      <c r="AA373" s="575"/>
      <c r="AB373" s="575"/>
      <c r="AC373" s="575"/>
      <c r="AD373" s="575"/>
      <c r="AE373" s="575"/>
    </row>
    <row r="374" spans="1:31" ht="35.25" hidden="1" customHeight="1" thickTop="1" thickBot="1">
      <c r="A374" s="563">
        <v>20.149999999999999</v>
      </c>
      <c r="B374" s="564"/>
      <c r="C374" s="564"/>
      <c r="D374" s="564"/>
      <c r="E374" s="564"/>
      <c r="F374" s="587" t="s">
        <v>1376</v>
      </c>
      <c r="G374" s="588"/>
      <c r="H374" s="588"/>
      <c r="I374" s="567" t="str">
        <f t="shared" si="22"/>
        <v>No hay ejecución</v>
      </c>
      <c r="J374" s="568" t="str">
        <f t="shared" si="23"/>
        <v>NA</v>
      </c>
      <c r="K374" s="588"/>
      <c r="L374" s="575"/>
      <c r="M374" s="575"/>
      <c r="N374" s="575"/>
      <c r="O374" s="567" t="str">
        <f t="shared" si="24"/>
        <v>No hay ejecución</v>
      </c>
      <c r="P374" s="568" t="str">
        <f t="shared" si="25"/>
        <v>NA</v>
      </c>
      <c r="Q374" s="575"/>
      <c r="R374" s="575"/>
      <c r="S374" s="575"/>
      <c r="T374" s="576"/>
      <c r="U374" s="576"/>
      <c r="V374" s="575"/>
      <c r="W374" s="575"/>
      <c r="X374" s="575"/>
      <c r="Y374" s="576"/>
      <c r="Z374" s="576"/>
      <c r="AA374" s="575"/>
      <c r="AB374" s="575"/>
      <c r="AC374" s="575"/>
      <c r="AD374" s="575"/>
      <c r="AE374" s="575"/>
    </row>
    <row r="375" spans="1:31" ht="35.25" hidden="1" customHeight="1" thickTop="1" thickBot="1">
      <c r="A375" s="563">
        <v>20.149999999999999</v>
      </c>
      <c r="B375" s="564"/>
      <c r="C375" s="564"/>
      <c r="D375" s="564"/>
      <c r="E375" s="564"/>
      <c r="F375" s="587" t="s">
        <v>1376</v>
      </c>
      <c r="G375" s="588"/>
      <c r="H375" s="588"/>
      <c r="I375" s="567" t="str">
        <f t="shared" si="22"/>
        <v>No hay ejecución</v>
      </c>
      <c r="J375" s="568" t="str">
        <f t="shared" si="23"/>
        <v>NA</v>
      </c>
      <c r="K375" s="588"/>
      <c r="L375" s="575"/>
      <c r="M375" s="575"/>
      <c r="N375" s="575"/>
      <c r="O375" s="567" t="str">
        <f t="shared" si="24"/>
        <v>No hay ejecución</v>
      </c>
      <c r="P375" s="568" t="str">
        <f t="shared" si="25"/>
        <v>NA</v>
      </c>
      <c r="Q375" s="575"/>
      <c r="R375" s="575"/>
      <c r="S375" s="575"/>
      <c r="T375" s="576"/>
      <c r="U375" s="576"/>
      <c r="V375" s="575"/>
      <c r="W375" s="575"/>
      <c r="X375" s="575"/>
      <c r="Y375" s="576"/>
      <c r="Z375" s="576"/>
      <c r="AA375" s="575"/>
      <c r="AB375" s="575"/>
      <c r="AC375" s="575"/>
      <c r="AD375" s="575"/>
      <c r="AE375" s="575"/>
    </row>
    <row r="376" spans="1:31" ht="35.25" hidden="1" customHeight="1" thickTop="1" thickBot="1">
      <c r="A376" s="563">
        <v>20.149999999999999</v>
      </c>
      <c r="B376" s="564"/>
      <c r="C376" s="564"/>
      <c r="D376" s="564"/>
      <c r="E376" s="564"/>
      <c r="F376" s="587" t="s">
        <v>1376</v>
      </c>
      <c r="G376" s="588"/>
      <c r="H376" s="588"/>
      <c r="I376" s="567" t="str">
        <f t="shared" si="22"/>
        <v>No hay ejecución</v>
      </c>
      <c r="J376" s="568" t="str">
        <f t="shared" si="23"/>
        <v>NA</v>
      </c>
      <c r="K376" s="588"/>
      <c r="L376" s="575"/>
      <c r="M376" s="575"/>
      <c r="N376" s="575"/>
      <c r="O376" s="567" t="str">
        <f t="shared" si="24"/>
        <v>No hay ejecución</v>
      </c>
      <c r="P376" s="568" t="str">
        <f t="shared" si="25"/>
        <v>NA</v>
      </c>
      <c r="Q376" s="575"/>
      <c r="R376" s="575"/>
      <c r="S376" s="575"/>
      <c r="T376" s="576"/>
      <c r="U376" s="576"/>
      <c r="V376" s="575"/>
      <c r="W376" s="575"/>
      <c r="X376" s="575"/>
      <c r="Y376" s="576"/>
      <c r="Z376" s="576"/>
      <c r="AA376" s="575"/>
      <c r="AB376" s="575"/>
      <c r="AC376" s="575"/>
      <c r="AD376" s="575"/>
      <c r="AE376" s="575"/>
    </row>
    <row r="377" spans="1:31" ht="35.25" hidden="1" customHeight="1" thickTop="1" thickBot="1">
      <c r="A377" s="563">
        <v>21</v>
      </c>
      <c r="B377" s="564"/>
      <c r="C377" s="564"/>
      <c r="D377" s="564"/>
      <c r="E377" s="564"/>
      <c r="F377" s="584" t="s">
        <v>1377</v>
      </c>
      <c r="G377" s="586"/>
      <c r="H377" s="586"/>
      <c r="I377" s="567" t="str">
        <f t="shared" si="22"/>
        <v>No hay ejecución</v>
      </c>
      <c r="J377" s="568" t="str">
        <f t="shared" si="23"/>
        <v>NA</v>
      </c>
      <c r="K377" s="586"/>
      <c r="L377" s="575"/>
      <c r="M377" s="575"/>
      <c r="N377" s="575"/>
      <c r="O377" s="567" t="str">
        <f t="shared" si="24"/>
        <v>No hay ejecución</v>
      </c>
      <c r="P377" s="568" t="str">
        <f t="shared" si="25"/>
        <v>NA</v>
      </c>
      <c r="Q377" s="575"/>
      <c r="R377" s="575"/>
      <c r="S377" s="575"/>
      <c r="T377" s="576"/>
      <c r="U377" s="576"/>
      <c r="V377" s="575"/>
      <c r="W377" s="575"/>
      <c r="X377" s="575"/>
      <c r="Y377" s="576"/>
      <c r="Z377" s="576"/>
      <c r="AA377" s="575"/>
      <c r="AB377" s="575"/>
      <c r="AC377" s="575"/>
      <c r="AD377" s="575"/>
      <c r="AE377" s="575"/>
    </row>
    <row r="378" spans="1:31" ht="35.25" hidden="1" customHeight="1" thickTop="1" thickBot="1">
      <c r="A378" s="563">
        <v>21.1</v>
      </c>
      <c r="B378" s="564"/>
      <c r="C378" s="564"/>
      <c r="D378" s="564"/>
      <c r="E378" s="564"/>
      <c r="F378" s="577" t="s">
        <v>1378</v>
      </c>
      <c r="G378" s="578"/>
      <c r="H378" s="578"/>
      <c r="I378" s="567" t="str">
        <f t="shared" si="22"/>
        <v>No hay ejecución</v>
      </c>
      <c r="J378" s="568" t="str">
        <f t="shared" si="23"/>
        <v>NA</v>
      </c>
      <c r="K378" s="578"/>
      <c r="L378" s="575"/>
      <c r="M378" s="575"/>
      <c r="N378" s="575"/>
      <c r="O378" s="567" t="str">
        <f t="shared" si="24"/>
        <v>No hay ejecución</v>
      </c>
      <c r="P378" s="568" t="str">
        <f t="shared" si="25"/>
        <v>NA</v>
      </c>
      <c r="Q378" s="575"/>
      <c r="R378" s="575"/>
      <c r="S378" s="575"/>
      <c r="T378" s="576"/>
      <c r="U378" s="576"/>
      <c r="V378" s="575"/>
      <c r="W378" s="575"/>
      <c r="X378" s="575"/>
      <c r="Y378" s="576"/>
      <c r="Z378" s="576"/>
      <c r="AA378" s="575"/>
      <c r="AB378" s="575"/>
      <c r="AC378" s="575"/>
      <c r="AD378" s="575"/>
      <c r="AE378" s="575"/>
    </row>
    <row r="379" spans="1:31" ht="35.25" hidden="1" customHeight="1" thickTop="1" thickBot="1">
      <c r="A379" s="563">
        <v>21.1</v>
      </c>
      <c r="B379" s="564"/>
      <c r="C379" s="564"/>
      <c r="D379" s="564"/>
      <c r="E379" s="564"/>
      <c r="F379" s="577" t="s">
        <v>1378</v>
      </c>
      <c r="G379" s="578"/>
      <c r="H379" s="578"/>
      <c r="I379" s="567" t="str">
        <f t="shared" si="22"/>
        <v>No hay ejecución</v>
      </c>
      <c r="J379" s="568" t="str">
        <f t="shared" si="23"/>
        <v>NA</v>
      </c>
      <c r="K379" s="578"/>
      <c r="L379" s="575"/>
      <c r="M379" s="575"/>
      <c r="N379" s="575"/>
      <c r="O379" s="567" t="str">
        <f t="shared" si="24"/>
        <v>No hay ejecución</v>
      </c>
      <c r="P379" s="568" t="str">
        <f t="shared" si="25"/>
        <v>NA</v>
      </c>
      <c r="Q379" s="575"/>
      <c r="R379" s="575"/>
      <c r="S379" s="575"/>
      <c r="T379" s="576"/>
      <c r="U379" s="576"/>
      <c r="V379" s="575"/>
      <c r="W379" s="575"/>
      <c r="X379" s="575"/>
      <c r="Y379" s="576"/>
      <c r="Z379" s="576"/>
      <c r="AA379" s="575"/>
      <c r="AB379" s="575"/>
      <c r="AC379" s="575"/>
      <c r="AD379" s="575"/>
      <c r="AE379" s="575"/>
    </row>
    <row r="380" spans="1:31" ht="35.25" hidden="1" customHeight="1" thickTop="1" thickBot="1">
      <c r="A380" s="563">
        <v>21.1</v>
      </c>
      <c r="B380" s="564"/>
      <c r="C380" s="564"/>
      <c r="D380" s="564"/>
      <c r="E380" s="564"/>
      <c r="F380" s="577" t="s">
        <v>1378</v>
      </c>
      <c r="G380" s="578"/>
      <c r="H380" s="578"/>
      <c r="I380" s="567" t="str">
        <f t="shared" si="22"/>
        <v>No hay ejecución</v>
      </c>
      <c r="J380" s="568" t="str">
        <f t="shared" si="23"/>
        <v>NA</v>
      </c>
      <c r="K380" s="578"/>
      <c r="L380" s="575"/>
      <c r="M380" s="575"/>
      <c r="N380" s="575"/>
      <c r="O380" s="567" t="str">
        <f t="shared" si="24"/>
        <v>No hay ejecución</v>
      </c>
      <c r="P380" s="568" t="str">
        <f t="shared" si="25"/>
        <v>NA</v>
      </c>
      <c r="Q380" s="575"/>
      <c r="R380" s="575"/>
      <c r="S380" s="575"/>
      <c r="T380" s="576"/>
      <c r="U380" s="576"/>
      <c r="V380" s="575"/>
      <c r="W380" s="575"/>
      <c r="X380" s="575"/>
      <c r="Y380" s="576"/>
      <c r="Z380" s="576"/>
      <c r="AA380" s="575"/>
      <c r="AB380" s="575"/>
      <c r="AC380" s="575"/>
      <c r="AD380" s="575"/>
      <c r="AE380" s="575"/>
    </row>
    <row r="381" spans="1:31" ht="35.25" hidden="1" customHeight="1" thickTop="1" thickBot="1">
      <c r="A381" s="563">
        <v>21.1</v>
      </c>
      <c r="B381" s="564"/>
      <c r="C381" s="564"/>
      <c r="D381" s="564"/>
      <c r="E381" s="564"/>
      <c r="F381" s="577" t="s">
        <v>1378</v>
      </c>
      <c r="G381" s="578"/>
      <c r="H381" s="578"/>
      <c r="I381" s="567" t="str">
        <f t="shared" si="22"/>
        <v>No hay ejecución</v>
      </c>
      <c r="J381" s="568" t="str">
        <f t="shared" si="23"/>
        <v>NA</v>
      </c>
      <c r="K381" s="578"/>
      <c r="L381" s="575"/>
      <c r="M381" s="575"/>
      <c r="N381" s="575"/>
      <c r="O381" s="567" t="str">
        <f t="shared" si="24"/>
        <v>No hay ejecución</v>
      </c>
      <c r="P381" s="568" t="str">
        <f t="shared" si="25"/>
        <v>NA</v>
      </c>
      <c r="Q381" s="575"/>
      <c r="R381" s="575"/>
      <c r="S381" s="575"/>
      <c r="T381" s="576"/>
      <c r="U381" s="576"/>
      <c r="V381" s="575"/>
      <c r="W381" s="575"/>
      <c r="X381" s="575"/>
      <c r="Y381" s="576"/>
      <c r="Z381" s="576"/>
      <c r="AA381" s="575"/>
      <c r="AB381" s="575"/>
      <c r="AC381" s="575"/>
      <c r="AD381" s="575"/>
      <c r="AE381" s="575"/>
    </row>
    <row r="382" spans="1:31" ht="35.25" hidden="1" customHeight="1" thickTop="1" thickBot="1">
      <c r="A382" s="563">
        <v>21.1</v>
      </c>
      <c r="B382" s="564"/>
      <c r="C382" s="564"/>
      <c r="D382" s="564"/>
      <c r="E382" s="564"/>
      <c r="F382" s="577" t="s">
        <v>1378</v>
      </c>
      <c r="G382" s="578"/>
      <c r="H382" s="578"/>
      <c r="I382" s="567" t="str">
        <f t="shared" si="22"/>
        <v>No hay ejecución</v>
      </c>
      <c r="J382" s="568" t="str">
        <f t="shared" si="23"/>
        <v>NA</v>
      </c>
      <c r="K382" s="578"/>
      <c r="L382" s="575"/>
      <c r="M382" s="575"/>
      <c r="N382" s="575"/>
      <c r="O382" s="567" t="str">
        <f t="shared" si="24"/>
        <v>No hay ejecución</v>
      </c>
      <c r="P382" s="568" t="str">
        <f t="shared" si="25"/>
        <v>NA</v>
      </c>
      <c r="Q382" s="575"/>
      <c r="R382" s="575"/>
      <c r="S382" s="575"/>
      <c r="T382" s="576"/>
      <c r="U382" s="576"/>
      <c r="V382" s="575"/>
      <c r="W382" s="575"/>
      <c r="X382" s="575"/>
      <c r="Y382" s="576"/>
      <c r="Z382" s="576"/>
      <c r="AA382" s="575"/>
      <c r="AB382" s="575"/>
      <c r="AC382" s="575"/>
      <c r="AD382" s="575"/>
      <c r="AE382" s="575"/>
    </row>
    <row r="383" spans="1:31" ht="35.25" hidden="1" customHeight="1" thickTop="1" thickBot="1">
      <c r="A383" s="563">
        <v>21.1</v>
      </c>
      <c r="B383" s="564"/>
      <c r="C383" s="564"/>
      <c r="D383" s="564"/>
      <c r="E383" s="564"/>
      <c r="F383" s="577" t="s">
        <v>1378</v>
      </c>
      <c r="G383" s="578"/>
      <c r="H383" s="578"/>
      <c r="I383" s="567" t="str">
        <f t="shared" si="22"/>
        <v>No hay ejecución</v>
      </c>
      <c r="J383" s="568" t="str">
        <f t="shared" si="23"/>
        <v>NA</v>
      </c>
      <c r="K383" s="578"/>
      <c r="L383" s="575"/>
      <c r="M383" s="575"/>
      <c r="N383" s="575"/>
      <c r="O383" s="567" t="str">
        <f t="shared" si="24"/>
        <v>No hay ejecución</v>
      </c>
      <c r="P383" s="568" t="str">
        <f t="shared" si="25"/>
        <v>NA</v>
      </c>
      <c r="Q383" s="575"/>
      <c r="R383" s="575"/>
      <c r="S383" s="575"/>
      <c r="T383" s="576"/>
      <c r="U383" s="576"/>
      <c r="V383" s="575"/>
      <c r="W383" s="575"/>
      <c r="X383" s="575"/>
      <c r="Y383" s="576"/>
      <c r="Z383" s="576"/>
      <c r="AA383" s="575"/>
      <c r="AB383" s="575"/>
      <c r="AC383" s="575"/>
      <c r="AD383" s="575"/>
      <c r="AE383" s="575"/>
    </row>
    <row r="384" spans="1:31" ht="35.25" hidden="1" customHeight="1" thickTop="1" thickBot="1">
      <c r="A384" s="563">
        <v>21.2</v>
      </c>
      <c r="B384" s="564"/>
      <c r="C384" s="564"/>
      <c r="D384" s="564"/>
      <c r="E384" s="564"/>
      <c r="F384" s="577" t="s">
        <v>1379</v>
      </c>
      <c r="G384" s="578"/>
      <c r="H384" s="578"/>
      <c r="I384" s="567" t="str">
        <f t="shared" si="22"/>
        <v>No hay ejecución</v>
      </c>
      <c r="J384" s="568" t="str">
        <f t="shared" si="23"/>
        <v>NA</v>
      </c>
      <c r="K384" s="578"/>
      <c r="L384" s="575"/>
      <c r="M384" s="575"/>
      <c r="N384" s="575"/>
      <c r="O384" s="567" t="str">
        <f t="shared" si="24"/>
        <v>No hay ejecución</v>
      </c>
      <c r="P384" s="568" t="str">
        <f t="shared" si="25"/>
        <v>NA</v>
      </c>
      <c r="Q384" s="575"/>
      <c r="R384" s="575"/>
      <c r="S384" s="575"/>
      <c r="T384" s="576"/>
      <c r="U384" s="576"/>
      <c r="V384" s="575"/>
      <c r="W384" s="575"/>
      <c r="X384" s="575"/>
      <c r="Y384" s="576"/>
      <c r="Z384" s="576"/>
      <c r="AA384" s="575"/>
      <c r="AB384" s="575"/>
      <c r="AC384" s="575"/>
      <c r="AD384" s="575"/>
      <c r="AE384" s="575"/>
    </row>
    <row r="385" spans="1:31" ht="35.25" hidden="1" customHeight="1" thickTop="1" thickBot="1">
      <c r="A385" s="563">
        <v>22</v>
      </c>
      <c r="B385" s="564"/>
      <c r="C385" s="564"/>
      <c r="D385" s="564"/>
      <c r="E385" s="564"/>
      <c r="F385" s="565" t="s">
        <v>1380</v>
      </c>
      <c r="G385" s="569"/>
      <c r="H385" s="569"/>
      <c r="I385" s="567" t="str">
        <f t="shared" si="22"/>
        <v>No hay ejecución</v>
      </c>
      <c r="J385" s="568" t="str">
        <f t="shared" si="23"/>
        <v>NA</v>
      </c>
      <c r="K385" s="569"/>
      <c r="L385" s="575"/>
      <c r="M385" s="575"/>
      <c r="N385" s="575"/>
      <c r="O385" s="567" t="str">
        <f t="shared" si="24"/>
        <v>No hay ejecución</v>
      </c>
      <c r="P385" s="568" t="str">
        <f t="shared" si="25"/>
        <v>NA</v>
      </c>
      <c r="Q385" s="575"/>
      <c r="R385" s="575"/>
      <c r="S385" s="575"/>
      <c r="T385" s="576"/>
      <c r="U385" s="576"/>
      <c r="V385" s="575"/>
      <c r="W385" s="575"/>
      <c r="X385" s="575"/>
      <c r="Y385" s="576"/>
      <c r="Z385" s="576"/>
      <c r="AA385" s="575"/>
      <c r="AB385" s="575"/>
      <c r="AC385" s="575"/>
      <c r="AD385" s="575"/>
      <c r="AE385" s="575"/>
    </row>
    <row r="386" spans="1:31" ht="35.25" hidden="1" customHeight="1" thickTop="1" thickBot="1">
      <c r="A386" s="563">
        <v>22.1</v>
      </c>
      <c r="B386" s="564"/>
      <c r="C386" s="564"/>
      <c r="D386" s="564"/>
      <c r="E386" s="564"/>
      <c r="F386" s="577" t="s">
        <v>1381</v>
      </c>
      <c r="G386" s="578"/>
      <c r="H386" s="578"/>
      <c r="I386" s="567" t="str">
        <f t="shared" si="22"/>
        <v>No hay ejecución</v>
      </c>
      <c r="J386" s="568" t="str">
        <f t="shared" si="23"/>
        <v>NA</v>
      </c>
      <c r="K386" s="578"/>
      <c r="L386" s="575"/>
      <c r="M386" s="575"/>
      <c r="N386" s="575"/>
      <c r="O386" s="567" t="str">
        <f t="shared" si="24"/>
        <v>No hay ejecución</v>
      </c>
      <c r="P386" s="568" t="str">
        <f t="shared" si="25"/>
        <v>NA</v>
      </c>
      <c r="Q386" s="575"/>
      <c r="R386" s="575"/>
      <c r="S386" s="575"/>
      <c r="T386" s="576"/>
      <c r="U386" s="576"/>
      <c r="V386" s="575"/>
      <c r="W386" s="575"/>
      <c r="X386" s="575"/>
      <c r="Y386" s="576"/>
      <c r="Z386" s="576"/>
      <c r="AA386" s="575"/>
      <c r="AB386" s="575"/>
      <c r="AC386" s="575"/>
      <c r="AD386" s="575"/>
      <c r="AE386" s="575"/>
    </row>
    <row r="387" spans="1:31" ht="35.25" hidden="1" customHeight="1" thickTop="1" thickBot="1">
      <c r="A387" s="563">
        <v>22.1</v>
      </c>
      <c r="B387" s="564"/>
      <c r="C387" s="564"/>
      <c r="D387" s="564"/>
      <c r="E387" s="564"/>
      <c r="F387" s="577" t="s">
        <v>1381</v>
      </c>
      <c r="G387" s="578"/>
      <c r="H387" s="578"/>
      <c r="I387" s="567" t="str">
        <f t="shared" si="22"/>
        <v>No hay ejecución</v>
      </c>
      <c r="J387" s="568" t="str">
        <f t="shared" si="23"/>
        <v>NA</v>
      </c>
      <c r="K387" s="578"/>
      <c r="L387" s="575"/>
      <c r="M387" s="575"/>
      <c r="N387" s="575"/>
      <c r="O387" s="567" t="str">
        <f t="shared" si="24"/>
        <v>No hay ejecución</v>
      </c>
      <c r="P387" s="568" t="str">
        <f t="shared" si="25"/>
        <v>NA</v>
      </c>
      <c r="Q387" s="575"/>
      <c r="R387" s="575"/>
      <c r="S387" s="575"/>
      <c r="T387" s="576"/>
      <c r="U387" s="576"/>
      <c r="V387" s="575"/>
      <c r="W387" s="575"/>
      <c r="X387" s="575"/>
      <c r="Y387" s="576"/>
      <c r="Z387" s="576"/>
      <c r="AA387" s="575"/>
      <c r="AB387" s="575"/>
      <c r="AC387" s="575"/>
      <c r="AD387" s="575"/>
      <c r="AE387" s="575"/>
    </row>
    <row r="388" spans="1:31" ht="35.25" hidden="1" customHeight="1" thickTop="1" thickBot="1">
      <c r="A388" s="563">
        <v>23</v>
      </c>
      <c r="B388" s="564"/>
      <c r="C388" s="564"/>
      <c r="D388" s="564"/>
      <c r="E388" s="564"/>
      <c r="F388" s="565" t="s">
        <v>1382</v>
      </c>
      <c r="G388" s="569"/>
      <c r="H388" s="569"/>
      <c r="I388" s="567" t="str">
        <f t="shared" si="22"/>
        <v>No hay ejecución</v>
      </c>
      <c r="J388" s="568" t="str">
        <f t="shared" si="23"/>
        <v>NA</v>
      </c>
      <c r="K388" s="569"/>
      <c r="L388" s="575"/>
      <c r="M388" s="575"/>
      <c r="N388" s="575"/>
      <c r="O388" s="567" t="str">
        <f t="shared" si="24"/>
        <v>No hay ejecución</v>
      </c>
      <c r="P388" s="568" t="str">
        <f t="shared" si="25"/>
        <v>NA</v>
      </c>
      <c r="Q388" s="575"/>
      <c r="R388" s="575"/>
      <c r="S388" s="575"/>
      <c r="T388" s="576"/>
      <c r="U388" s="576"/>
      <c r="V388" s="575"/>
      <c r="W388" s="575"/>
      <c r="X388" s="575"/>
      <c r="Y388" s="576"/>
      <c r="Z388" s="576"/>
      <c r="AA388" s="575"/>
      <c r="AB388" s="575"/>
      <c r="AC388" s="575"/>
      <c r="AD388" s="575"/>
      <c r="AE388" s="575"/>
    </row>
    <row r="389" spans="1:31" ht="35.25" hidden="1" customHeight="1" thickTop="1" thickBot="1">
      <c r="A389" s="563">
        <v>23.1</v>
      </c>
      <c r="B389" s="564"/>
      <c r="C389" s="564"/>
      <c r="D389" s="564"/>
      <c r="E389" s="564"/>
      <c r="F389" s="577" t="s">
        <v>1383</v>
      </c>
      <c r="G389" s="578"/>
      <c r="H389" s="578"/>
      <c r="I389" s="567" t="str">
        <f t="shared" si="22"/>
        <v>No hay ejecución</v>
      </c>
      <c r="J389" s="568" t="str">
        <f t="shared" si="23"/>
        <v>NA</v>
      </c>
      <c r="K389" s="578"/>
      <c r="L389" s="575"/>
      <c r="M389" s="575"/>
      <c r="N389" s="575"/>
      <c r="O389" s="567" t="str">
        <f t="shared" si="24"/>
        <v>No hay ejecución</v>
      </c>
      <c r="P389" s="568" t="str">
        <f t="shared" si="25"/>
        <v>NA</v>
      </c>
      <c r="Q389" s="575"/>
      <c r="R389" s="575"/>
      <c r="S389" s="575"/>
      <c r="T389" s="576"/>
      <c r="U389" s="576"/>
      <c r="V389" s="575"/>
      <c r="W389" s="575"/>
      <c r="X389" s="575"/>
      <c r="Y389" s="576"/>
      <c r="Z389" s="576"/>
      <c r="AA389" s="575"/>
      <c r="AB389" s="575"/>
      <c r="AC389" s="575"/>
      <c r="AD389" s="575"/>
      <c r="AE389" s="575"/>
    </row>
    <row r="390" spans="1:31" ht="35.25" hidden="1" customHeight="1" thickTop="1" thickBot="1">
      <c r="A390" s="563">
        <v>23.1</v>
      </c>
      <c r="B390" s="564"/>
      <c r="C390" s="564"/>
      <c r="D390" s="564"/>
      <c r="E390" s="564"/>
      <c r="F390" s="577" t="s">
        <v>1383</v>
      </c>
      <c r="G390" s="578"/>
      <c r="H390" s="578"/>
      <c r="I390" s="567" t="str">
        <f t="shared" si="22"/>
        <v>No hay ejecución</v>
      </c>
      <c r="J390" s="568" t="str">
        <f t="shared" si="23"/>
        <v>NA</v>
      </c>
      <c r="K390" s="578"/>
      <c r="L390" s="575"/>
      <c r="M390" s="575"/>
      <c r="N390" s="575"/>
      <c r="O390" s="567" t="str">
        <f t="shared" si="24"/>
        <v>No hay ejecución</v>
      </c>
      <c r="P390" s="568" t="str">
        <f t="shared" si="25"/>
        <v>NA</v>
      </c>
      <c r="Q390" s="575"/>
      <c r="R390" s="575"/>
      <c r="S390" s="575"/>
      <c r="T390" s="576"/>
      <c r="U390" s="576"/>
      <c r="V390" s="575"/>
      <c r="W390" s="575"/>
      <c r="X390" s="575"/>
      <c r="Y390" s="576"/>
      <c r="Z390" s="576"/>
      <c r="AA390" s="575"/>
      <c r="AB390" s="575"/>
      <c r="AC390" s="575"/>
      <c r="AD390" s="575"/>
      <c r="AE390" s="575"/>
    </row>
    <row r="391" spans="1:31" ht="35.25" hidden="1" customHeight="1" thickTop="1" thickBot="1">
      <c r="A391" s="563">
        <v>24</v>
      </c>
      <c r="B391" s="564"/>
      <c r="C391" s="564"/>
      <c r="D391" s="564"/>
      <c r="E391" s="564"/>
      <c r="F391" s="565" t="s">
        <v>1384</v>
      </c>
      <c r="G391" s="569"/>
      <c r="H391" s="569"/>
      <c r="I391" s="567" t="str">
        <f t="shared" si="22"/>
        <v>No hay ejecución</v>
      </c>
      <c r="J391" s="568" t="str">
        <f t="shared" si="23"/>
        <v>NA</v>
      </c>
      <c r="K391" s="569"/>
      <c r="L391" s="575"/>
      <c r="M391" s="575"/>
      <c r="N391" s="575"/>
      <c r="O391" s="567" t="str">
        <f t="shared" si="24"/>
        <v>No hay ejecución</v>
      </c>
      <c r="P391" s="568" t="str">
        <f t="shared" si="25"/>
        <v>NA</v>
      </c>
      <c r="Q391" s="575"/>
      <c r="R391" s="575"/>
      <c r="S391" s="575"/>
      <c r="T391" s="576"/>
      <c r="U391" s="576"/>
      <c r="V391" s="575"/>
      <c r="W391" s="575"/>
      <c r="X391" s="575"/>
      <c r="Y391" s="576"/>
      <c r="Z391" s="576"/>
      <c r="AA391" s="575"/>
      <c r="AB391" s="575"/>
      <c r="AC391" s="575"/>
      <c r="AD391" s="575"/>
      <c r="AE391" s="575"/>
    </row>
    <row r="392" spans="1:31" ht="35.25" hidden="1" customHeight="1" thickTop="1" thickBot="1">
      <c r="A392" s="563">
        <v>24.1</v>
      </c>
      <c r="B392" s="564"/>
      <c r="C392" s="564"/>
      <c r="D392" s="564"/>
      <c r="E392" s="564"/>
      <c r="F392" s="594" t="s">
        <v>1384</v>
      </c>
      <c r="G392" s="595"/>
      <c r="H392" s="595"/>
      <c r="I392" s="567" t="str">
        <f t="shared" si="22"/>
        <v>No hay ejecución</v>
      </c>
      <c r="J392" s="568" t="str">
        <f t="shared" si="23"/>
        <v>NA</v>
      </c>
      <c r="K392" s="595"/>
      <c r="L392" s="575"/>
      <c r="M392" s="575"/>
      <c r="N392" s="575"/>
      <c r="O392" s="567" t="str">
        <f t="shared" si="24"/>
        <v>No hay ejecución</v>
      </c>
      <c r="P392" s="568" t="str">
        <f t="shared" si="25"/>
        <v>NA</v>
      </c>
      <c r="Q392" s="575"/>
      <c r="R392" s="575"/>
      <c r="S392" s="575"/>
      <c r="T392" s="576"/>
      <c r="U392" s="576"/>
      <c r="V392" s="575"/>
      <c r="W392" s="575"/>
      <c r="X392" s="575"/>
      <c r="Y392" s="576"/>
      <c r="Z392" s="576"/>
      <c r="AA392" s="575"/>
      <c r="AB392" s="575"/>
      <c r="AC392" s="575"/>
      <c r="AD392" s="575"/>
      <c r="AE392" s="575"/>
    </row>
    <row r="393" spans="1:31" ht="35.25" hidden="1" customHeight="1" thickTop="1" thickBot="1">
      <c r="A393" s="563">
        <v>24.1</v>
      </c>
      <c r="B393" s="564"/>
      <c r="C393" s="564"/>
      <c r="D393" s="564"/>
      <c r="E393" s="564"/>
      <c r="F393" s="594" t="s">
        <v>1384</v>
      </c>
      <c r="G393" s="595"/>
      <c r="H393" s="595"/>
      <c r="I393" s="567" t="str">
        <f t="shared" si="22"/>
        <v>No hay ejecución</v>
      </c>
      <c r="J393" s="568" t="str">
        <f t="shared" si="23"/>
        <v>NA</v>
      </c>
      <c r="K393" s="595"/>
      <c r="L393" s="575"/>
      <c r="M393" s="575"/>
      <c r="N393" s="575"/>
      <c r="O393" s="567" t="str">
        <f t="shared" si="24"/>
        <v>No hay ejecución</v>
      </c>
      <c r="P393" s="568" t="str">
        <f t="shared" si="25"/>
        <v>NA</v>
      </c>
      <c r="Q393" s="575"/>
      <c r="R393" s="575"/>
      <c r="S393" s="575"/>
      <c r="T393" s="576"/>
      <c r="U393" s="576"/>
      <c r="V393" s="575"/>
      <c r="W393" s="575"/>
      <c r="X393" s="575"/>
      <c r="Y393" s="576"/>
      <c r="Z393" s="576"/>
      <c r="AA393" s="575"/>
      <c r="AB393" s="575"/>
      <c r="AC393" s="575"/>
      <c r="AD393" s="575"/>
      <c r="AE393" s="575"/>
    </row>
    <row r="394" spans="1:31" ht="35.25" hidden="1" customHeight="1" thickTop="1" thickBot="1">
      <c r="A394" s="563">
        <v>24.1</v>
      </c>
      <c r="B394" s="564"/>
      <c r="C394" s="564"/>
      <c r="D394" s="564"/>
      <c r="E394" s="564"/>
      <c r="F394" s="594" t="s">
        <v>1384</v>
      </c>
      <c r="G394" s="595"/>
      <c r="H394" s="595"/>
      <c r="I394" s="567" t="str">
        <f t="shared" si="22"/>
        <v>No hay ejecución</v>
      </c>
      <c r="J394" s="568" t="str">
        <f t="shared" si="23"/>
        <v>NA</v>
      </c>
      <c r="K394" s="595"/>
      <c r="L394" s="575"/>
      <c r="M394" s="575"/>
      <c r="N394" s="575"/>
      <c r="O394" s="567" t="str">
        <f t="shared" si="24"/>
        <v>No hay ejecución</v>
      </c>
      <c r="P394" s="568" t="str">
        <f t="shared" si="25"/>
        <v>NA</v>
      </c>
      <c r="Q394" s="575"/>
      <c r="R394" s="575"/>
      <c r="S394" s="575"/>
      <c r="T394" s="576"/>
      <c r="U394" s="576"/>
      <c r="V394" s="575"/>
      <c r="W394" s="575"/>
      <c r="X394" s="575"/>
      <c r="Y394" s="576"/>
      <c r="Z394" s="576"/>
      <c r="AA394" s="575"/>
      <c r="AB394" s="575"/>
      <c r="AC394" s="575"/>
      <c r="AD394" s="575"/>
      <c r="AE394" s="575"/>
    </row>
    <row r="395" spans="1:31" ht="35.25" hidden="1" customHeight="1" thickTop="1" thickBot="1">
      <c r="A395" s="563">
        <v>24.1</v>
      </c>
      <c r="B395" s="564"/>
      <c r="C395" s="564"/>
      <c r="D395" s="564"/>
      <c r="E395" s="564"/>
      <c r="F395" s="594" t="s">
        <v>1384</v>
      </c>
      <c r="G395" s="595"/>
      <c r="H395" s="595"/>
      <c r="I395" s="567" t="str">
        <f t="shared" si="22"/>
        <v>No hay ejecución</v>
      </c>
      <c r="J395" s="568" t="str">
        <f t="shared" si="23"/>
        <v>NA</v>
      </c>
      <c r="K395" s="595"/>
      <c r="L395" s="575"/>
      <c r="M395" s="575"/>
      <c r="N395" s="575"/>
      <c r="O395" s="567" t="str">
        <f t="shared" si="24"/>
        <v>No hay ejecución</v>
      </c>
      <c r="P395" s="568" t="str">
        <f t="shared" si="25"/>
        <v>NA</v>
      </c>
      <c r="Q395" s="575"/>
      <c r="R395" s="575"/>
      <c r="S395" s="575"/>
      <c r="T395" s="576"/>
      <c r="U395" s="576"/>
      <c r="V395" s="575"/>
      <c r="W395" s="575"/>
      <c r="X395" s="575"/>
      <c r="Y395" s="576"/>
      <c r="Z395" s="576"/>
      <c r="AA395" s="575"/>
      <c r="AB395" s="575"/>
      <c r="AC395" s="575"/>
      <c r="AD395" s="575"/>
      <c r="AE395" s="575"/>
    </row>
    <row r="396" spans="1:31" ht="35.25" hidden="1" customHeight="1" thickTop="1" thickBot="1">
      <c r="A396" s="563">
        <v>24.1</v>
      </c>
      <c r="B396" s="564"/>
      <c r="C396" s="564"/>
      <c r="D396" s="564"/>
      <c r="E396" s="564"/>
      <c r="F396" s="594" t="s">
        <v>1384</v>
      </c>
      <c r="G396" s="595"/>
      <c r="H396" s="595"/>
      <c r="I396" s="567" t="str">
        <f t="shared" si="22"/>
        <v>No hay ejecución</v>
      </c>
      <c r="J396" s="568" t="str">
        <f t="shared" si="23"/>
        <v>NA</v>
      </c>
      <c r="K396" s="595"/>
      <c r="L396" s="575"/>
      <c r="M396" s="575"/>
      <c r="N396" s="575"/>
      <c r="O396" s="567" t="str">
        <f t="shared" si="24"/>
        <v>No hay ejecución</v>
      </c>
      <c r="P396" s="568" t="str">
        <f t="shared" si="25"/>
        <v>NA</v>
      </c>
      <c r="Q396" s="575"/>
      <c r="R396" s="575"/>
      <c r="S396" s="575"/>
      <c r="T396" s="576"/>
      <c r="U396" s="576"/>
      <c r="V396" s="575"/>
      <c r="W396" s="575"/>
      <c r="X396" s="575"/>
      <c r="Y396" s="576"/>
      <c r="Z396" s="576"/>
      <c r="AA396" s="575"/>
      <c r="AB396" s="575"/>
      <c r="AC396" s="575"/>
      <c r="AD396" s="575"/>
      <c r="AE396" s="575"/>
    </row>
    <row r="397" spans="1:31" ht="35.25" hidden="1" customHeight="1" thickTop="1" thickBot="1">
      <c r="A397" s="563">
        <v>24.1</v>
      </c>
      <c r="B397" s="564"/>
      <c r="C397" s="564"/>
      <c r="D397" s="564"/>
      <c r="E397" s="564"/>
      <c r="F397" s="594" t="s">
        <v>1384</v>
      </c>
      <c r="G397" s="595"/>
      <c r="H397" s="595"/>
      <c r="I397" s="567" t="str">
        <f t="shared" si="22"/>
        <v>No hay ejecución</v>
      </c>
      <c r="J397" s="568" t="str">
        <f t="shared" si="23"/>
        <v>NA</v>
      </c>
      <c r="K397" s="595"/>
      <c r="L397" s="575"/>
      <c r="M397" s="575"/>
      <c r="N397" s="575"/>
      <c r="O397" s="567" t="str">
        <f t="shared" si="24"/>
        <v>No hay ejecución</v>
      </c>
      <c r="P397" s="568" t="str">
        <f t="shared" si="25"/>
        <v>NA</v>
      </c>
      <c r="Q397" s="575"/>
      <c r="R397" s="575"/>
      <c r="S397" s="575"/>
      <c r="T397" s="576"/>
      <c r="U397" s="576"/>
      <c r="V397" s="575"/>
      <c r="W397" s="575"/>
      <c r="X397" s="575"/>
      <c r="Y397" s="576"/>
      <c r="Z397" s="576"/>
      <c r="AA397" s="575"/>
      <c r="AB397" s="575"/>
      <c r="AC397" s="575"/>
      <c r="AD397" s="575"/>
      <c r="AE397" s="575"/>
    </row>
    <row r="398" spans="1:31" ht="35.25" hidden="1" customHeight="1" thickTop="1" thickBot="1">
      <c r="A398" s="563">
        <v>25</v>
      </c>
      <c r="B398" s="564"/>
      <c r="C398" s="564"/>
      <c r="D398" s="564"/>
      <c r="E398" s="564"/>
      <c r="F398" s="565" t="s">
        <v>1385</v>
      </c>
      <c r="G398" s="569"/>
      <c r="H398" s="569"/>
      <c r="I398" s="567" t="str">
        <f t="shared" ref="I398:I429" si="26">IF(H398="","No hay ejecución",IF(AND(G398=0),"No hay Programación", H398/G398))</f>
        <v>No hay ejecución</v>
      </c>
      <c r="J398" s="568" t="str">
        <f t="shared" ref="J398:J429" si="27">IF(I398="No hay ejecución","NA",IF(I398&gt;=90%,"De acuerdo con lo programado",IF(I398&gt;=51%,"Atraso Leve",IF(I398&lt;=50%,"En riesgo cumplimiento"))))</f>
        <v>NA</v>
      </c>
      <c r="K398" s="569"/>
      <c r="L398" s="575"/>
      <c r="M398" s="575"/>
      <c r="N398" s="575"/>
      <c r="O398" s="567" t="str">
        <f t="shared" ref="O398:O429" si="28">IF(N398="","No hay ejecución",IF(AND(M398=0),"No hay Programación", N398/M398))</f>
        <v>No hay ejecución</v>
      </c>
      <c r="P398" s="568" t="str">
        <f t="shared" si="25"/>
        <v>NA</v>
      </c>
      <c r="Q398" s="575"/>
      <c r="R398" s="575"/>
      <c r="S398" s="575"/>
      <c r="T398" s="576"/>
      <c r="U398" s="576"/>
      <c r="V398" s="575"/>
      <c r="W398" s="575"/>
      <c r="X398" s="575"/>
      <c r="Y398" s="576"/>
      <c r="Z398" s="576"/>
      <c r="AA398" s="575"/>
      <c r="AB398" s="575"/>
      <c r="AC398" s="575"/>
      <c r="AD398" s="575"/>
      <c r="AE398" s="575"/>
    </row>
    <row r="399" spans="1:31" ht="35.25" hidden="1" customHeight="1" thickTop="1" thickBot="1">
      <c r="A399" s="563">
        <v>25.1</v>
      </c>
      <c r="B399" s="564"/>
      <c r="C399" s="564"/>
      <c r="D399" s="564"/>
      <c r="E399" s="564"/>
      <c r="F399" s="594" t="s">
        <v>1385</v>
      </c>
      <c r="G399" s="595"/>
      <c r="H399" s="595"/>
      <c r="I399" s="567" t="str">
        <f t="shared" si="26"/>
        <v>No hay ejecución</v>
      </c>
      <c r="J399" s="568" t="str">
        <f t="shared" si="27"/>
        <v>NA</v>
      </c>
      <c r="K399" s="595"/>
      <c r="L399" s="575"/>
      <c r="M399" s="575"/>
      <c r="N399" s="575"/>
      <c r="O399" s="567" t="str">
        <f t="shared" si="28"/>
        <v>No hay ejecución</v>
      </c>
      <c r="P399" s="568" t="str">
        <f t="shared" si="25"/>
        <v>NA</v>
      </c>
      <c r="Q399" s="575"/>
      <c r="R399" s="575"/>
      <c r="S399" s="575"/>
      <c r="T399" s="576"/>
      <c r="U399" s="576"/>
      <c r="V399" s="575"/>
      <c r="W399" s="575"/>
      <c r="X399" s="575"/>
      <c r="Y399" s="576"/>
      <c r="Z399" s="576"/>
      <c r="AA399" s="575"/>
      <c r="AB399" s="575"/>
      <c r="AC399" s="575"/>
      <c r="AD399" s="575"/>
      <c r="AE399" s="575"/>
    </row>
    <row r="400" spans="1:31" ht="35.25" hidden="1" customHeight="1" thickTop="1" thickBot="1">
      <c r="A400" s="563">
        <v>25.1</v>
      </c>
      <c r="B400" s="564"/>
      <c r="C400" s="564"/>
      <c r="D400" s="564"/>
      <c r="E400" s="564"/>
      <c r="F400" s="594" t="s">
        <v>1385</v>
      </c>
      <c r="G400" s="595"/>
      <c r="H400" s="595"/>
      <c r="I400" s="567" t="str">
        <f t="shared" si="26"/>
        <v>No hay ejecución</v>
      </c>
      <c r="J400" s="568" t="str">
        <f t="shared" si="27"/>
        <v>NA</v>
      </c>
      <c r="K400" s="595"/>
      <c r="L400" s="575"/>
      <c r="M400" s="575"/>
      <c r="N400" s="575"/>
      <c r="O400" s="567" t="str">
        <f t="shared" si="28"/>
        <v>No hay ejecución</v>
      </c>
      <c r="P400" s="568" t="str">
        <f t="shared" si="25"/>
        <v>NA</v>
      </c>
      <c r="Q400" s="575"/>
      <c r="R400" s="575"/>
      <c r="S400" s="575"/>
      <c r="T400" s="576"/>
      <c r="U400" s="576"/>
      <c r="V400" s="575"/>
      <c r="W400" s="575"/>
      <c r="X400" s="575"/>
      <c r="Y400" s="576"/>
      <c r="Z400" s="576"/>
      <c r="AA400" s="575"/>
      <c r="AB400" s="575"/>
      <c r="AC400" s="575"/>
      <c r="AD400" s="575"/>
      <c r="AE400" s="575"/>
    </row>
    <row r="401" spans="1:31" ht="35.25" hidden="1" customHeight="1" thickTop="1" thickBot="1">
      <c r="A401" s="563">
        <v>25.1</v>
      </c>
      <c r="B401" s="564"/>
      <c r="C401" s="564"/>
      <c r="D401" s="564"/>
      <c r="E401" s="564"/>
      <c r="F401" s="594" t="s">
        <v>1385</v>
      </c>
      <c r="G401" s="595"/>
      <c r="H401" s="595"/>
      <c r="I401" s="567" t="str">
        <f t="shared" si="26"/>
        <v>No hay ejecución</v>
      </c>
      <c r="J401" s="568" t="str">
        <f t="shared" si="27"/>
        <v>NA</v>
      </c>
      <c r="K401" s="595"/>
      <c r="L401" s="575"/>
      <c r="M401" s="575"/>
      <c r="N401" s="575"/>
      <c r="O401" s="567" t="str">
        <f t="shared" si="28"/>
        <v>No hay ejecución</v>
      </c>
      <c r="P401" s="568" t="str">
        <f t="shared" si="25"/>
        <v>NA</v>
      </c>
      <c r="Q401" s="575"/>
      <c r="R401" s="575"/>
      <c r="S401" s="575"/>
      <c r="T401" s="576"/>
      <c r="U401" s="576"/>
      <c r="V401" s="575"/>
      <c r="W401" s="575"/>
      <c r="X401" s="575"/>
      <c r="Y401" s="576"/>
      <c r="Z401" s="576"/>
      <c r="AA401" s="575"/>
      <c r="AB401" s="575"/>
      <c r="AC401" s="575"/>
      <c r="AD401" s="575"/>
      <c r="AE401" s="575"/>
    </row>
    <row r="402" spans="1:31" ht="35.25" hidden="1" customHeight="1" thickTop="1" thickBot="1">
      <c r="A402" s="563">
        <v>25.1</v>
      </c>
      <c r="B402" s="564"/>
      <c r="C402" s="564"/>
      <c r="D402" s="564"/>
      <c r="E402" s="564"/>
      <c r="F402" s="594" t="s">
        <v>1385</v>
      </c>
      <c r="G402" s="595"/>
      <c r="H402" s="595"/>
      <c r="I402" s="567" t="str">
        <f t="shared" si="26"/>
        <v>No hay ejecución</v>
      </c>
      <c r="J402" s="568" t="str">
        <f t="shared" si="27"/>
        <v>NA</v>
      </c>
      <c r="K402" s="595"/>
      <c r="L402" s="575"/>
      <c r="M402" s="575"/>
      <c r="N402" s="575"/>
      <c r="O402" s="567" t="str">
        <f t="shared" si="28"/>
        <v>No hay ejecución</v>
      </c>
      <c r="P402" s="568" t="str">
        <f t="shared" ref="P402:P429" si="29">IF(O402="No hay ejecución","NA",IF(O402&gt;=90%,"De acuerdo con lo programado",IF(O402&gt;=51%,"Atraso Leve",IF(O402&lt;=50%,"En riesgo cumplimiento"))))</f>
        <v>NA</v>
      </c>
      <c r="Q402" s="575"/>
      <c r="R402" s="575"/>
      <c r="S402" s="575"/>
      <c r="T402" s="576"/>
      <c r="U402" s="576"/>
      <c r="V402" s="575"/>
      <c r="W402" s="575"/>
      <c r="X402" s="575"/>
      <c r="Y402" s="576"/>
      <c r="Z402" s="576"/>
      <c r="AA402" s="575"/>
      <c r="AB402" s="575"/>
      <c r="AC402" s="575"/>
      <c r="AD402" s="575"/>
      <c r="AE402" s="575"/>
    </row>
    <row r="403" spans="1:31" ht="35.25" hidden="1" customHeight="1" thickTop="1" thickBot="1">
      <c r="A403" s="563">
        <v>25.1</v>
      </c>
      <c r="B403" s="564"/>
      <c r="C403" s="564"/>
      <c r="D403" s="564"/>
      <c r="E403" s="564"/>
      <c r="F403" s="594" t="s">
        <v>1385</v>
      </c>
      <c r="G403" s="595"/>
      <c r="H403" s="595"/>
      <c r="I403" s="567" t="str">
        <f t="shared" si="26"/>
        <v>No hay ejecución</v>
      </c>
      <c r="J403" s="568" t="str">
        <f t="shared" si="27"/>
        <v>NA</v>
      </c>
      <c r="K403" s="595"/>
      <c r="L403" s="575"/>
      <c r="M403" s="575"/>
      <c r="N403" s="575"/>
      <c r="O403" s="567" t="str">
        <f t="shared" si="28"/>
        <v>No hay ejecución</v>
      </c>
      <c r="P403" s="568" t="str">
        <f t="shared" si="29"/>
        <v>NA</v>
      </c>
      <c r="Q403" s="575"/>
      <c r="R403" s="575"/>
      <c r="S403" s="575"/>
      <c r="T403" s="576"/>
      <c r="U403" s="576"/>
      <c r="V403" s="575"/>
      <c r="W403" s="575"/>
      <c r="X403" s="575"/>
      <c r="Y403" s="576"/>
      <c r="Z403" s="576"/>
      <c r="AA403" s="575"/>
      <c r="AB403" s="575"/>
      <c r="AC403" s="575"/>
      <c r="AD403" s="575"/>
      <c r="AE403" s="575"/>
    </row>
    <row r="404" spans="1:31" ht="35.25" hidden="1" customHeight="1" thickTop="1" thickBot="1">
      <c r="A404" s="563">
        <v>25.2</v>
      </c>
      <c r="B404" s="564"/>
      <c r="C404" s="564"/>
      <c r="D404" s="564"/>
      <c r="E404" s="564"/>
      <c r="F404" s="594" t="s">
        <v>1386</v>
      </c>
      <c r="G404" s="595"/>
      <c r="H404" s="595"/>
      <c r="I404" s="567" t="str">
        <f t="shared" si="26"/>
        <v>No hay ejecución</v>
      </c>
      <c r="J404" s="568" t="str">
        <f t="shared" si="27"/>
        <v>NA</v>
      </c>
      <c r="K404" s="595"/>
      <c r="L404" s="575"/>
      <c r="M404" s="575"/>
      <c r="N404" s="575"/>
      <c r="O404" s="567" t="str">
        <f t="shared" si="28"/>
        <v>No hay ejecución</v>
      </c>
      <c r="P404" s="568" t="str">
        <f t="shared" si="29"/>
        <v>NA</v>
      </c>
      <c r="Q404" s="575"/>
      <c r="R404" s="575"/>
      <c r="S404" s="575"/>
      <c r="T404" s="576"/>
      <c r="U404" s="576"/>
      <c r="V404" s="575"/>
      <c r="W404" s="575"/>
      <c r="X404" s="575"/>
      <c r="Y404" s="576"/>
      <c r="Z404" s="576"/>
      <c r="AA404" s="575"/>
      <c r="AB404" s="575"/>
      <c r="AC404" s="575"/>
      <c r="AD404" s="575"/>
      <c r="AE404" s="575"/>
    </row>
    <row r="405" spans="1:31" ht="35.25" hidden="1" customHeight="1" thickTop="1" thickBot="1">
      <c r="A405" s="563">
        <v>25.3</v>
      </c>
      <c r="B405" s="564"/>
      <c r="C405" s="564"/>
      <c r="D405" s="564"/>
      <c r="E405" s="564"/>
      <c r="F405" s="594" t="s">
        <v>1387</v>
      </c>
      <c r="G405" s="595"/>
      <c r="H405" s="595"/>
      <c r="I405" s="567" t="str">
        <f t="shared" si="26"/>
        <v>No hay ejecución</v>
      </c>
      <c r="J405" s="568" t="str">
        <f t="shared" si="27"/>
        <v>NA</v>
      </c>
      <c r="K405" s="595"/>
      <c r="L405" s="575"/>
      <c r="M405" s="575"/>
      <c r="N405" s="575"/>
      <c r="O405" s="567" t="str">
        <f t="shared" si="28"/>
        <v>No hay ejecución</v>
      </c>
      <c r="P405" s="568" t="str">
        <f t="shared" si="29"/>
        <v>NA</v>
      </c>
      <c r="Q405" s="575"/>
      <c r="R405" s="575"/>
      <c r="S405" s="575"/>
      <c r="T405" s="576"/>
      <c r="U405" s="576"/>
      <c r="V405" s="575"/>
      <c r="W405" s="575"/>
      <c r="X405" s="575"/>
      <c r="Y405" s="576"/>
      <c r="Z405" s="576"/>
      <c r="AA405" s="575"/>
      <c r="AB405" s="575"/>
      <c r="AC405" s="575"/>
      <c r="AD405" s="575"/>
      <c r="AE405" s="575"/>
    </row>
    <row r="406" spans="1:31" ht="35.25" hidden="1" customHeight="1" thickTop="1" thickBot="1">
      <c r="A406" s="563">
        <v>25.3</v>
      </c>
      <c r="B406" s="564"/>
      <c r="C406" s="564"/>
      <c r="D406" s="564"/>
      <c r="E406" s="564"/>
      <c r="F406" s="594" t="s">
        <v>1387</v>
      </c>
      <c r="G406" s="595"/>
      <c r="H406" s="595"/>
      <c r="I406" s="567" t="str">
        <f t="shared" si="26"/>
        <v>No hay ejecución</v>
      </c>
      <c r="J406" s="568" t="str">
        <f t="shared" si="27"/>
        <v>NA</v>
      </c>
      <c r="K406" s="595"/>
      <c r="L406" s="575"/>
      <c r="M406" s="575"/>
      <c r="N406" s="575"/>
      <c r="O406" s="567" t="str">
        <f t="shared" si="28"/>
        <v>No hay ejecución</v>
      </c>
      <c r="P406" s="568" t="str">
        <f t="shared" si="29"/>
        <v>NA</v>
      </c>
      <c r="Q406" s="575"/>
      <c r="R406" s="575"/>
      <c r="S406" s="575"/>
      <c r="T406" s="576"/>
      <c r="U406" s="576"/>
      <c r="V406" s="575"/>
      <c r="W406" s="575"/>
      <c r="X406" s="575"/>
      <c r="Y406" s="576"/>
      <c r="Z406" s="576"/>
      <c r="AA406" s="575"/>
      <c r="AB406" s="575"/>
      <c r="AC406" s="575"/>
      <c r="AD406" s="575"/>
      <c r="AE406" s="575"/>
    </row>
    <row r="407" spans="1:31" ht="35.25" hidden="1" customHeight="1" thickTop="1" thickBot="1">
      <c r="A407" s="563">
        <v>25.3</v>
      </c>
      <c r="B407" s="564"/>
      <c r="C407" s="564"/>
      <c r="D407" s="564"/>
      <c r="E407" s="564"/>
      <c r="F407" s="594" t="s">
        <v>1387</v>
      </c>
      <c r="G407" s="595"/>
      <c r="H407" s="595"/>
      <c r="I407" s="567" t="str">
        <f t="shared" si="26"/>
        <v>No hay ejecución</v>
      </c>
      <c r="J407" s="568" t="str">
        <f t="shared" si="27"/>
        <v>NA</v>
      </c>
      <c r="K407" s="595"/>
      <c r="L407" s="575"/>
      <c r="M407" s="575"/>
      <c r="N407" s="575"/>
      <c r="O407" s="567" t="str">
        <f t="shared" si="28"/>
        <v>No hay ejecución</v>
      </c>
      <c r="P407" s="568" t="str">
        <f t="shared" si="29"/>
        <v>NA</v>
      </c>
      <c r="Q407" s="575"/>
      <c r="R407" s="575"/>
      <c r="S407" s="575"/>
      <c r="T407" s="576"/>
      <c r="U407" s="576"/>
      <c r="V407" s="575"/>
      <c r="W407" s="575"/>
      <c r="X407" s="575"/>
      <c r="Y407" s="576"/>
      <c r="Z407" s="576"/>
      <c r="AA407" s="575"/>
      <c r="AB407" s="575"/>
      <c r="AC407" s="575"/>
      <c r="AD407" s="575"/>
      <c r="AE407" s="575"/>
    </row>
    <row r="408" spans="1:31" ht="35.25" hidden="1" customHeight="1" thickTop="1" thickBot="1">
      <c r="A408" s="563">
        <v>26</v>
      </c>
      <c r="B408" s="564"/>
      <c r="C408" s="564"/>
      <c r="D408" s="564"/>
      <c r="E408" s="564"/>
      <c r="F408" s="596" t="s">
        <v>1388</v>
      </c>
      <c r="G408" s="598"/>
      <c r="H408" s="598"/>
      <c r="I408" s="567" t="str">
        <f t="shared" si="26"/>
        <v>No hay ejecución</v>
      </c>
      <c r="J408" s="568" t="str">
        <f t="shared" si="27"/>
        <v>NA</v>
      </c>
      <c r="K408" s="598"/>
      <c r="L408" s="575"/>
      <c r="M408" s="575"/>
      <c r="N408" s="575"/>
      <c r="O408" s="567" t="str">
        <f t="shared" si="28"/>
        <v>No hay ejecución</v>
      </c>
      <c r="P408" s="568" t="str">
        <f t="shared" si="29"/>
        <v>NA</v>
      </c>
      <c r="Q408" s="575"/>
      <c r="R408" s="575"/>
      <c r="S408" s="575"/>
      <c r="T408" s="576"/>
      <c r="U408" s="576"/>
      <c r="V408" s="575"/>
      <c r="W408" s="575"/>
      <c r="X408" s="575"/>
      <c r="Y408" s="576"/>
      <c r="Z408" s="576"/>
      <c r="AA408" s="575"/>
      <c r="AB408" s="575"/>
      <c r="AC408" s="575"/>
      <c r="AD408" s="575"/>
      <c r="AE408" s="575"/>
    </row>
    <row r="409" spans="1:31" ht="35.25" hidden="1" customHeight="1" thickTop="1" thickBot="1">
      <c r="A409" s="563">
        <v>26.1</v>
      </c>
      <c r="B409" s="564"/>
      <c r="C409" s="564"/>
      <c r="D409" s="564"/>
      <c r="E409" s="564"/>
      <c r="F409" s="599" t="s">
        <v>1389</v>
      </c>
      <c r="G409" s="601"/>
      <c r="H409" s="601"/>
      <c r="I409" s="567" t="str">
        <f t="shared" si="26"/>
        <v>No hay ejecución</v>
      </c>
      <c r="J409" s="568" t="str">
        <f t="shared" si="27"/>
        <v>NA</v>
      </c>
      <c r="K409" s="601"/>
      <c r="L409" s="575"/>
      <c r="M409" s="575"/>
      <c r="N409" s="575"/>
      <c r="O409" s="567" t="str">
        <f t="shared" si="28"/>
        <v>No hay ejecución</v>
      </c>
      <c r="P409" s="568" t="str">
        <f t="shared" si="29"/>
        <v>NA</v>
      </c>
      <c r="Q409" s="575"/>
      <c r="R409" s="575"/>
      <c r="S409" s="575"/>
      <c r="T409" s="576"/>
      <c r="U409" s="576"/>
      <c r="V409" s="575"/>
      <c r="W409" s="575"/>
      <c r="X409" s="575"/>
      <c r="Y409" s="576"/>
      <c r="Z409" s="576"/>
      <c r="AA409" s="575"/>
      <c r="AB409" s="575"/>
      <c r="AC409" s="575"/>
      <c r="AD409" s="575"/>
      <c r="AE409" s="575"/>
    </row>
    <row r="410" spans="1:31" ht="35.25" hidden="1" customHeight="1" thickTop="1" thickBot="1">
      <c r="A410" s="563">
        <v>26.2</v>
      </c>
      <c r="B410" s="564"/>
      <c r="C410" s="564"/>
      <c r="D410" s="564"/>
      <c r="E410" s="564"/>
      <c r="F410" s="599" t="s">
        <v>1390</v>
      </c>
      <c r="G410" s="601"/>
      <c r="H410" s="601"/>
      <c r="I410" s="567" t="str">
        <f t="shared" si="26"/>
        <v>No hay ejecución</v>
      </c>
      <c r="J410" s="568" t="str">
        <f t="shared" si="27"/>
        <v>NA</v>
      </c>
      <c r="K410" s="601"/>
      <c r="L410" s="575"/>
      <c r="M410" s="575"/>
      <c r="N410" s="575"/>
      <c r="O410" s="567" t="str">
        <f t="shared" si="28"/>
        <v>No hay ejecución</v>
      </c>
      <c r="P410" s="568" t="str">
        <f t="shared" si="29"/>
        <v>NA</v>
      </c>
      <c r="Q410" s="575"/>
      <c r="R410" s="575"/>
      <c r="S410" s="575"/>
      <c r="T410" s="576"/>
      <c r="U410" s="576"/>
      <c r="V410" s="575"/>
      <c r="W410" s="575"/>
      <c r="X410" s="575"/>
      <c r="Y410" s="576"/>
      <c r="Z410" s="576"/>
      <c r="AA410" s="575"/>
      <c r="AB410" s="575"/>
      <c r="AC410" s="575"/>
      <c r="AD410" s="575"/>
      <c r="AE410" s="575"/>
    </row>
    <row r="411" spans="1:31" ht="35.25" hidden="1" customHeight="1" thickTop="1" thickBot="1">
      <c r="A411" s="563">
        <v>26.3</v>
      </c>
      <c r="B411" s="564"/>
      <c r="C411" s="564"/>
      <c r="D411" s="564"/>
      <c r="E411" s="564"/>
      <c r="F411" s="599" t="s">
        <v>1391</v>
      </c>
      <c r="G411" s="601"/>
      <c r="H411" s="601"/>
      <c r="I411" s="567" t="str">
        <f t="shared" si="26"/>
        <v>No hay ejecución</v>
      </c>
      <c r="J411" s="568" t="str">
        <f t="shared" si="27"/>
        <v>NA</v>
      </c>
      <c r="K411" s="601"/>
      <c r="L411" s="575"/>
      <c r="M411" s="575"/>
      <c r="N411" s="575"/>
      <c r="O411" s="567" t="str">
        <f t="shared" si="28"/>
        <v>No hay ejecución</v>
      </c>
      <c r="P411" s="568" t="str">
        <f t="shared" si="29"/>
        <v>NA</v>
      </c>
      <c r="Q411" s="575"/>
      <c r="R411" s="575"/>
      <c r="S411" s="575"/>
      <c r="T411" s="576"/>
      <c r="U411" s="576"/>
      <c r="V411" s="575"/>
      <c r="W411" s="575"/>
      <c r="X411" s="575"/>
      <c r="Y411" s="576"/>
      <c r="Z411" s="576"/>
      <c r="AA411" s="575"/>
      <c r="AB411" s="575"/>
      <c r="AC411" s="575"/>
      <c r="AD411" s="575"/>
      <c r="AE411" s="575"/>
    </row>
    <row r="412" spans="1:31" ht="35.25" hidden="1" customHeight="1" thickTop="1" thickBot="1">
      <c r="A412" s="563">
        <v>26.4</v>
      </c>
      <c r="B412" s="564"/>
      <c r="C412" s="564"/>
      <c r="D412" s="564"/>
      <c r="E412" s="564"/>
      <c r="F412" s="599" t="s">
        <v>1392</v>
      </c>
      <c r="G412" s="601"/>
      <c r="H412" s="601"/>
      <c r="I412" s="567" t="str">
        <f t="shared" si="26"/>
        <v>No hay ejecución</v>
      </c>
      <c r="J412" s="568" t="str">
        <f t="shared" si="27"/>
        <v>NA</v>
      </c>
      <c r="K412" s="601"/>
      <c r="L412" s="575"/>
      <c r="M412" s="575"/>
      <c r="N412" s="575"/>
      <c r="O412" s="567" t="str">
        <f t="shared" si="28"/>
        <v>No hay ejecución</v>
      </c>
      <c r="P412" s="568" t="str">
        <f t="shared" si="29"/>
        <v>NA</v>
      </c>
      <c r="Q412" s="575"/>
      <c r="R412" s="575"/>
      <c r="S412" s="575"/>
      <c r="T412" s="576"/>
      <c r="U412" s="576"/>
      <c r="V412" s="575"/>
      <c r="W412" s="575"/>
      <c r="X412" s="575"/>
      <c r="Y412" s="576"/>
      <c r="Z412" s="576"/>
      <c r="AA412" s="575"/>
      <c r="AB412" s="575"/>
      <c r="AC412" s="575"/>
      <c r="AD412" s="575"/>
      <c r="AE412" s="575"/>
    </row>
    <row r="413" spans="1:31" ht="35.25" hidden="1" customHeight="1" thickTop="1" thickBot="1">
      <c r="A413" s="563">
        <v>26.5</v>
      </c>
      <c r="B413" s="564"/>
      <c r="C413" s="564"/>
      <c r="D413" s="564"/>
      <c r="E413" s="564"/>
      <c r="F413" s="599" t="s">
        <v>1393</v>
      </c>
      <c r="G413" s="601"/>
      <c r="H413" s="601"/>
      <c r="I413" s="567" t="str">
        <f t="shared" si="26"/>
        <v>No hay ejecución</v>
      </c>
      <c r="J413" s="568" t="str">
        <f t="shared" si="27"/>
        <v>NA</v>
      </c>
      <c r="K413" s="601"/>
      <c r="L413" s="575"/>
      <c r="M413" s="575"/>
      <c r="N413" s="575"/>
      <c r="O413" s="567" t="str">
        <f t="shared" si="28"/>
        <v>No hay ejecución</v>
      </c>
      <c r="P413" s="568" t="str">
        <f t="shared" si="29"/>
        <v>NA</v>
      </c>
      <c r="Q413" s="575"/>
      <c r="R413" s="575"/>
      <c r="S413" s="575"/>
      <c r="T413" s="576"/>
      <c r="U413" s="576"/>
      <c r="V413" s="575"/>
      <c r="W413" s="575"/>
      <c r="X413" s="575"/>
      <c r="Y413" s="576"/>
      <c r="Z413" s="576"/>
      <c r="AA413" s="575"/>
      <c r="AB413" s="575"/>
      <c r="AC413" s="575"/>
      <c r="AD413" s="575"/>
      <c r="AE413" s="575"/>
    </row>
    <row r="414" spans="1:31" ht="35.25" hidden="1" customHeight="1" thickTop="1" thickBot="1">
      <c r="A414" s="563">
        <v>26.6</v>
      </c>
      <c r="B414" s="564"/>
      <c r="C414" s="564"/>
      <c r="D414" s="564"/>
      <c r="E414" s="564"/>
      <c r="F414" s="599" t="s">
        <v>1394</v>
      </c>
      <c r="G414" s="601"/>
      <c r="H414" s="601"/>
      <c r="I414" s="567" t="str">
        <f t="shared" si="26"/>
        <v>No hay ejecución</v>
      </c>
      <c r="J414" s="568" t="str">
        <f t="shared" si="27"/>
        <v>NA</v>
      </c>
      <c r="K414" s="601"/>
      <c r="L414" s="575"/>
      <c r="M414" s="575"/>
      <c r="N414" s="575"/>
      <c r="O414" s="567" t="str">
        <f t="shared" si="28"/>
        <v>No hay ejecución</v>
      </c>
      <c r="P414" s="568" t="str">
        <f t="shared" si="29"/>
        <v>NA</v>
      </c>
      <c r="Q414" s="575"/>
      <c r="R414" s="575"/>
      <c r="S414" s="575"/>
      <c r="T414" s="576"/>
      <c r="U414" s="576"/>
      <c r="V414" s="575"/>
      <c r="W414" s="575"/>
      <c r="X414" s="575"/>
      <c r="Y414" s="576"/>
      <c r="Z414" s="576"/>
      <c r="AA414" s="575"/>
      <c r="AB414" s="575"/>
      <c r="AC414" s="575"/>
      <c r="AD414" s="575"/>
      <c r="AE414" s="575"/>
    </row>
    <row r="415" spans="1:31" ht="35.25" hidden="1" customHeight="1" thickTop="1" thickBot="1">
      <c r="A415" s="563">
        <v>26.7</v>
      </c>
      <c r="B415" s="564"/>
      <c r="C415" s="564"/>
      <c r="D415" s="564"/>
      <c r="E415" s="564"/>
      <c r="F415" s="599" t="s">
        <v>1395</v>
      </c>
      <c r="G415" s="601"/>
      <c r="H415" s="601"/>
      <c r="I415" s="567" t="str">
        <f t="shared" si="26"/>
        <v>No hay ejecución</v>
      </c>
      <c r="J415" s="568" t="str">
        <f t="shared" si="27"/>
        <v>NA</v>
      </c>
      <c r="K415" s="601"/>
      <c r="L415" s="575"/>
      <c r="M415" s="575"/>
      <c r="N415" s="575"/>
      <c r="O415" s="567" t="str">
        <f t="shared" si="28"/>
        <v>No hay ejecución</v>
      </c>
      <c r="P415" s="568" t="str">
        <f t="shared" si="29"/>
        <v>NA</v>
      </c>
      <c r="Q415" s="575"/>
      <c r="R415" s="575"/>
      <c r="S415" s="575"/>
      <c r="T415" s="576"/>
      <c r="U415" s="576"/>
      <c r="V415" s="575"/>
      <c r="W415" s="575"/>
      <c r="X415" s="575"/>
      <c r="Y415" s="576"/>
      <c r="Z415" s="576"/>
      <c r="AA415" s="575"/>
      <c r="AB415" s="575"/>
      <c r="AC415" s="575"/>
      <c r="AD415" s="575"/>
      <c r="AE415" s="575"/>
    </row>
    <row r="416" spans="1:31" ht="35.25" hidden="1" customHeight="1" thickTop="1" thickBot="1">
      <c r="A416" s="563">
        <v>26.8</v>
      </c>
      <c r="B416" s="564"/>
      <c r="C416" s="564"/>
      <c r="D416" s="564"/>
      <c r="E416" s="564"/>
      <c r="F416" s="599" t="s">
        <v>1396</v>
      </c>
      <c r="G416" s="601"/>
      <c r="H416" s="601"/>
      <c r="I416" s="567" t="str">
        <f t="shared" si="26"/>
        <v>No hay ejecución</v>
      </c>
      <c r="J416" s="568" t="str">
        <f t="shared" si="27"/>
        <v>NA</v>
      </c>
      <c r="K416" s="601"/>
      <c r="L416" s="575"/>
      <c r="M416" s="575"/>
      <c r="N416" s="575"/>
      <c r="O416" s="567" t="str">
        <f t="shared" si="28"/>
        <v>No hay ejecución</v>
      </c>
      <c r="P416" s="568" t="str">
        <f t="shared" si="29"/>
        <v>NA</v>
      </c>
      <c r="Q416" s="575"/>
      <c r="R416" s="575"/>
      <c r="S416" s="575"/>
      <c r="T416" s="576"/>
      <c r="U416" s="576"/>
      <c r="V416" s="575"/>
      <c r="W416" s="575"/>
      <c r="X416" s="575"/>
      <c r="Y416" s="576"/>
      <c r="Z416" s="576"/>
      <c r="AA416" s="575"/>
      <c r="AB416" s="575"/>
      <c r="AC416" s="575"/>
      <c r="AD416" s="575"/>
      <c r="AE416" s="575"/>
    </row>
    <row r="417" spans="1:31" ht="35.25" hidden="1" customHeight="1" thickTop="1" thickBot="1">
      <c r="A417" s="563">
        <v>26.9</v>
      </c>
      <c r="B417" s="564"/>
      <c r="C417" s="564"/>
      <c r="D417" s="564"/>
      <c r="E417" s="564"/>
      <c r="F417" s="599" t="s">
        <v>1397</v>
      </c>
      <c r="G417" s="601"/>
      <c r="H417" s="601"/>
      <c r="I417" s="567" t="str">
        <f t="shared" si="26"/>
        <v>No hay ejecución</v>
      </c>
      <c r="J417" s="568" t="str">
        <f t="shared" si="27"/>
        <v>NA</v>
      </c>
      <c r="K417" s="601"/>
      <c r="L417" s="575"/>
      <c r="M417" s="575"/>
      <c r="N417" s="575"/>
      <c r="O417" s="567" t="str">
        <f t="shared" si="28"/>
        <v>No hay ejecución</v>
      </c>
      <c r="P417" s="568" t="str">
        <f t="shared" si="29"/>
        <v>NA</v>
      </c>
      <c r="Q417" s="575"/>
      <c r="R417" s="575"/>
      <c r="S417" s="575"/>
      <c r="T417" s="576"/>
      <c r="U417" s="576"/>
      <c r="V417" s="575"/>
      <c r="W417" s="575"/>
      <c r="X417" s="575"/>
      <c r="Y417" s="576"/>
      <c r="Z417" s="576"/>
      <c r="AA417" s="575"/>
      <c r="AB417" s="575"/>
      <c r="AC417" s="575"/>
      <c r="AD417" s="575"/>
      <c r="AE417" s="575"/>
    </row>
    <row r="418" spans="1:31" ht="35.25" hidden="1" customHeight="1" thickTop="1" thickBot="1">
      <c r="A418" s="593">
        <v>26.1</v>
      </c>
      <c r="B418" s="564"/>
      <c r="C418" s="564"/>
      <c r="D418" s="564"/>
      <c r="E418" s="564"/>
      <c r="F418" s="599" t="s">
        <v>1398</v>
      </c>
      <c r="G418" s="601"/>
      <c r="H418" s="601"/>
      <c r="I418" s="567" t="str">
        <f t="shared" si="26"/>
        <v>No hay ejecución</v>
      </c>
      <c r="J418" s="568" t="str">
        <f t="shared" si="27"/>
        <v>NA</v>
      </c>
      <c r="K418" s="601"/>
      <c r="L418" s="575"/>
      <c r="M418" s="575"/>
      <c r="N418" s="575"/>
      <c r="O418" s="567" t="str">
        <f t="shared" si="28"/>
        <v>No hay ejecución</v>
      </c>
      <c r="P418" s="568" t="str">
        <f t="shared" si="29"/>
        <v>NA</v>
      </c>
      <c r="Q418" s="575"/>
      <c r="R418" s="575"/>
      <c r="S418" s="575"/>
      <c r="T418" s="576"/>
      <c r="U418" s="576"/>
      <c r="V418" s="575"/>
      <c r="W418" s="575"/>
      <c r="X418" s="575"/>
      <c r="Y418" s="576"/>
      <c r="Z418" s="576"/>
      <c r="AA418" s="575"/>
      <c r="AB418" s="575"/>
      <c r="AC418" s="575"/>
      <c r="AD418" s="575"/>
      <c r="AE418" s="575"/>
    </row>
    <row r="419" spans="1:31" ht="35.25" hidden="1" customHeight="1" thickTop="1" thickBot="1">
      <c r="A419" s="563">
        <v>26.11</v>
      </c>
      <c r="B419" s="564"/>
      <c r="C419" s="564"/>
      <c r="D419" s="564"/>
      <c r="E419" s="564"/>
      <c r="F419" s="599" t="s">
        <v>1399</v>
      </c>
      <c r="G419" s="601"/>
      <c r="H419" s="601"/>
      <c r="I419" s="567" t="str">
        <f t="shared" si="26"/>
        <v>No hay ejecución</v>
      </c>
      <c r="J419" s="568" t="str">
        <f t="shared" si="27"/>
        <v>NA</v>
      </c>
      <c r="K419" s="601"/>
      <c r="L419" s="575"/>
      <c r="M419" s="575"/>
      <c r="N419" s="575"/>
      <c r="O419" s="567" t="str">
        <f t="shared" si="28"/>
        <v>No hay ejecución</v>
      </c>
      <c r="P419" s="568" t="str">
        <f t="shared" si="29"/>
        <v>NA</v>
      </c>
      <c r="Q419" s="575"/>
      <c r="R419" s="575"/>
      <c r="S419" s="575"/>
      <c r="T419" s="576"/>
      <c r="U419" s="576"/>
      <c r="V419" s="575"/>
      <c r="W419" s="575"/>
      <c r="X419" s="575"/>
      <c r="Y419" s="576"/>
      <c r="Z419" s="576"/>
      <c r="AA419" s="575"/>
      <c r="AB419" s="575"/>
      <c r="AC419" s="575"/>
      <c r="AD419" s="575"/>
      <c r="AE419" s="575"/>
    </row>
    <row r="420" spans="1:31" ht="35.25" hidden="1" customHeight="1" thickTop="1" thickBot="1">
      <c r="A420" s="563">
        <v>26.12</v>
      </c>
      <c r="B420" s="564"/>
      <c r="C420" s="564"/>
      <c r="D420" s="564"/>
      <c r="E420" s="564"/>
      <c r="F420" s="599" t="s">
        <v>1400</v>
      </c>
      <c r="G420" s="601"/>
      <c r="H420" s="601"/>
      <c r="I420" s="567" t="str">
        <f t="shared" si="26"/>
        <v>No hay ejecución</v>
      </c>
      <c r="J420" s="568" t="str">
        <f t="shared" si="27"/>
        <v>NA</v>
      </c>
      <c r="K420" s="601"/>
      <c r="L420" s="575"/>
      <c r="M420" s="575"/>
      <c r="N420" s="575"/>
      <c r="O420" s="567" t="str">
        <f t="shared" si="28"/>
        <v>No hay ejecución</v>
      </c>
      <c r="P420" s="568" t="str">
        <f t="shared" si="29"/>
        <v>NA</v>
      </c>
      <c r="Q420" s="575"/>
      <c r="R420" s="575"/>
      <c r="S420" s="575"/>
      <c r="T420" s="576"/>
      <c r="U420" s="576"/>
      <c r="V420" s="575"/>
      <c r="W420" s="575"/>
      <c r="X420" s="575"/>
      <c r="Y420" s="576"/>
      <c r="Z420" s="576"/>
      <c r="AA420" s="575"/>
      <c r="AB420" s="575"/>
      <c r="AC420" s="575"/>
      <c r="AD420" s="575"/>
      <c r="AE420" s="575"/>
    </row>
    <row r="421" spans="1:31" ht="35.25" hidden="1" customHeight="1" thickTop="1" thickBot="1">
      <c r="A421" s="563">
        <v>26.13</v>
      </c>
      <c r="B421" s="564"/>
      <c r="C421" s="564"/>
      <c r="D421" s="564"/>
      <c r="E421" s="564"/>
      <c r="F421" s="599" t="s">
        <v>1401</v>
      </c>
      <c r="G421" s="601"/>
      <c r="H421" s="601"/>
      <c r="I421" s="567" t="str">
        <f t="shared" si="26"/>
        <v>No hay ejecución</v>
      </c>
      <c r="J421" s="568" t="str">
        <f t="shared" si="27"/>
        <v>NA</v>
      </c>
      <c r="K421" s="601"/>
      <c r="L421" s="575"/>
      <c r="M421" s="575"/>
      <c r="N421" s="575"/>
      <c r="O421" s="567" t="str">
        <f t="shared" si="28"/>
        <v>No hay ejecución</v>
      </c>
      <c r="P421" s="568" t="str">
        <f t="shared" si="29"/>
        <v>NA</v>
      </c>
      <c r="Q421" s="575"/>
      <c r="R421" s="575"/>
      <c r="S421" s="575"/>
      <c r="T421" s="576"/>
      <c r="U421" s="576"/>
      <c r="V421" s="575"/>
      <c r="W421" s="575"/>
      <c r="X421" s="575"/>
      <c r="Y421" s="576"/>
      <c r="Z421" s="576"/>
      <c r="AA421" s="575"/>
      <c r="AB421" s="575"/>
      <c r="AC421" s="575"/>
      <c r="AD421" s="575"/>
      <c r="AE421" s="575"/>
    </row>
    <row r="422" spans="1:31" ht="35.25" hidden="1" customHeight="1" thickTop="1" thickBot="1">
      <c r="A422" s="563">
        <v>26.14</v>
      </c>
      <c r="B422" s="564"/>
      <c r="C422" s="564"/>
      <c r="D422" s="564"/>
      <c r="E422" s="564"/>
      <c r="F422" s="599" t="s">
        <v>1402</v>
      </c>
      <c r="G422" s="601"/>
      <c r="H422" s="601"/>
      <c r="I422" s="567" t="str">
        <f t="shared" si="26"/>
        <v>No hay ejecución</v>
      </c>
      <c r="J422" s="568" t="str">
        <f t="shared" si="27"/>
        <v>NA</v>
      </c>
      <c r="K422" s="601"/>
      <c r="L422" s="575"/>
      <c r="M422" s="575"/>
      <c r="N422" s="575"/>
      <c r="O422" s="567" t="str">
        <f t="shared" si="28"/>
        <v>No hay ejecución</v>
      </c>
      <c r="P422" s="568" t="str">
        <f t="shared" si="29"/>
        <v>NA</v>
      </c>
      <c r="Q422" s="575"/>
      <c r="R422" s="575"/>
      <c r="S422" s="575"/>
      <c r="T422" s="576"/>
      <c r="U422" s="576"/>
      <c r="V422" s="575"/>
      <c r="W422" s="575"/>
      <c r="X422" s="575"/>
      <c r="Y422" s="576"/>
      <c r="Z422" s="576"/>
      <c r="AA422" s="575"/>
      <c r="AB422" s="575"/>
      <c r="AC422" s="575"/>
      <c r="AD422" s="575"/>
      <c r="AE422" s="575"/>
    </row>
    <row r="423" spans="1:31" ht="35.25" hidden="1" customHeight="1" thickTop="1" thickBot="1">
      <c r="A423" s="563">
        <v>26.15</v>
      </c>
      <c r="B423" s="564"/>
      <c r="C423" s="564"/>
      <c r="D423" s="564"/>
      <c r="E423" s="564"/>
      <c r="F423" s="599" t="s">
        <v>1403</v>
      </c>
      <c r="G423" s="601"/>
      <c r="H423" s="601"/>
      <c r="I423" s="567" t="str">
        <f t="shared" si="26"/>
        <v>No hay ejecución</v>
      </c>
      <c r="J423" s="568" t="str">
        <f t="shared" si="27"/>
        <v>NA</v>
      </c>
      <c r="K423" s="601"/>
      <c r="L423" s="575"/>
      <c r="M423" s="575"/>
      <c r="N423" s="575"/>
      <c r="O423" s="567" t="str">
        <f t="shared" si="28"/>
        <v>No hay ejecución</v>
      </c>
      <c r="P423" s="568" t="str">
        <f t="shared" si="29"/>
        <v>NA</v>
      </c>
      <c r="Q423" s="575"/>
      <c r="R423" s="575"/>
      <c r="S423" s="575"/>
      <c r="T423" s="576"/>
      <c r="U423" s="576"/>
      <c r="V423" s="575"/>
      <c r="W423" s="575"/>
      <c r="X423" s="575"/>
      <c r="Y423" s="576"/>
      <c r="Z423" s="576"/>
      <c r="AA423" s="575"/>
      <c r="AB423" s="575"/>
      <c r="AC423" s="575"/>
      <c r="AD423" s="575"/>
      <c r="AE423" s="575"/>
    </row>
    <row r="424" spans="1:31" ht="35.25" hidden="1" customHeight="1" thickTop="1" thickBot="1">
      <c r="A424" s="563">
        <v>26.16</v>
      </c>
      <c r="B424" s="564"/>
      <c r="C424" s="564"/>
      <c r="D424" s="564"/>
      <c r="E424" s="564"/>
      <c r="F424" s="599" t="s">
        <v>1404</v>
      </c>
      <c r="G424" s="601"/>
      <c r="H424" s="601"/>
      <c r="I424" s="567" t="str">
        <f t="shared" si="26"/>
        <v>No hay ejecución</v>
      </c>
      <c r="J424" s="568" t="str">
        <f t="shared" si="27"/>
        <v>NA</v>
      </c>
      <c r="K424" s="601"/>
      <c r="L424" s="575"/>
      <c r="M424" s="575"/>
      <c r="N424" s="575"/>
      <c r="O424" s="567" t="str">
        <f t="shared" si="28"/>
        <v>No hay ejecución</v>
      </c>
      <c r="P424" s="568" t="str">
        <f t="shared" si="29"/>
        <v>NA</v>
      </c>
      <c r="Q424" s="575"/>
      <c r="R424" s="575"/>
      <c r="S424" s="575"/>
      <c r="T424" s="576"/>
      <c r="U424" s="576"/>
      <c r="V424" s="575"/>
      <c r="W424" s="575"/>
      <c r="X424" s="575"/>
      <c r="Y424" s="576"/>
      <c r="Z424" s="576"/>
      <c r="AA424" s="575"/>
      <c r="AB424" s="575"/>
      <c r="AC424" s="575"/>
      <c r="AD424" s="575"/>
      <c r="AE424" s="575"/>
    </row>
    <row r="425" spans="1:31" ht="35.25" hidden="1" customHeight="1" thickTop="1" thickBot="1">
      <c r="A425" s="563">
        <v>26.17</v>
      </c>
      <c r="B425" s="564"/>
      <c r="C425" s="564"/>
      <c r="D425" s="564"/>
      <c r="E425" s="564"/>
      <c r="F425" s="599" t="s">
        <v>1405</v>
      </c>
      <c r="G425" s="601"/>
      <c r="H425" s="601"/>
      <c r="I425" s="567" t="str">
        <f t="shared" si="26"/>
        <v>No hay ejecución</v>
      </c>
      <c r="J425" s="568" t="str">
        <f t="shared" si="27"/>
        <v>NA</v>
      </c>
      <c r="K425" s="601"/>
      <c r="L425" s="575"/>
      <c r="M425" s="575"/>
      <c r="N425" s="575"/>
      <c r="O425" s="567" t="str">
        <f t="shared" si="28"/>
        <v>No hay ejecución</v>
      </c>
      <c r="P425" s="568" t="str">
        <f t="shared" si="29"/>
        <v>NA</v>
      </c>
      <c r="Q425" s="575"/>
      <c r="R425" s="575"/>
      <c r="S425" s="575"/>
      <c r="T425" s="576"/>
      <c r="U425" s="576"/>
      <c r="V425" s="575"/>
      <c r="W425" s="575"/>
      <c r="X425" s="575"/>
      <c r="Y425" s="576"/>
      <c r="Z425" s="576"/>
      <c r="AA425" s="575"/>
      <c r="AB425" s="575"/>
      <c r="AC425" s="575"/>
      <c r="AD425" s="575"/>
      <c r="AE425" s="575"/>
    </row>
    <row r="426" spans="1:31" ht="35.25" hidden="1" customHeight="1" thickTop="1" thickBot="1">
      <c r="A426" s="563">
        <v>26.18</v>
      </c>
      <c r="B426" s="564"/>
      <c r="C426" s="564"/>
      <c r="D426" s="564"/>
      <c r="E426" s="564"/>
      <c r="F426" s="599" t="s">
        <v>1406</v>
      </c>
      <c r="G426" s="601"/>
      <c r="H426" s="601"/>
      <c r="I426" s="567" t="str">
        <f t="shared" si="26"/>
        <v>No hay ejecución</v>
      </c>
      <c r="J426" s="568" t="str">
        <f t="shared" si="27"/>
        <v>NA</v>
      </c>
      <c r="K426" s="601"/>
      <c r="L426" s="575"/>
      <c r="M426" s="575"/>
      <c r="N426" s="575"/>
      <c r="O426" s="567" t="str">
        <f t="shared" si="28"/>
        <v>No hay ejecución</v>
      </c>
      <c r="P426" s="568" t="str">
        <f t="shared" si="29"/>
        <v>NA</v>
      </c>
      <c r="Q426" s="575"/>
      <c r="R426" s="575"/>
      <c r="S426" s="575"/>
      <c r="T426" s="576"/>
      <c r="U426" s="576"/>
      <c r="V426" s="575"/>
      <c r="W426" s="575"/>
      <c r="X426" s="575"/>
      <c r="Y426" s="576"/>
      <c r="Z426" s="576"/>
      <c r="AA426" s="575"/>
      <c r="AB426" s="575"/>
      <c r="AC426" s="575"/>
      <c r="AD426" s="575"/>
      <c r="AE426" s="575"/>
    </row>
    <row r="427" spans="1:31" ht="35.25" hidden="1" customHeight="1" thickTop="1" thickBot="1">
      <c r="A427" s="563">
        <v>26.19</v>
      </c>
      <c r="B427" s="564"/>
      <c r="C427" s="564"/>
      <c r="D427" s="564"/>
      <c r="E427" s="564"/>
      <c r="F427" s="599" t="s">
        <v>1407</v>
      </c>
      <c r="G427" s="601"/>
      <c r="H427" s="601"/>
      <c r="I427" s="567" t="str">
        <f t="shared" si="26"/>
        <v>No hay ejecución</v>
      </c>
      <c r="J427" s="568" t="str">
        <f t="shared" si="27"/>
        <v>NA</v>
      </c>
      <c r="K427" s="601"/>
      <c r="L427" s="575"/>
      <c r="M427" s="575"/>
      <c r="N427" s="575"/>
      <c r="O427" s="567" t="str">
        <f t="shared" si="28"/>
        <v>No hay ejecución</v>
      </c>
      <c r="P427" s="568" t="str">
        <f t="shared" si="29"/>
        <v>NA</v>
      </c>
      <c r="Q427" s="575"/>
      <c r="R427" s="575"/>
      <c r="S427" s="575"/>
      <c r="T427" s="576"/>
      <c r="U427" s="576"/>
      <c r="V427" s="575"/>
      <c r="W427" s="575"/>
      <c r="X427" s="575"/>
      <c r="Y427" s="576"/>
      <c r="Z427" s="576"/>
      <c r="AA427" s="575"/>
      <c r="AB427" s="575"/>
      <c r="AC427" s="575"/>
      <c r="AD427" s="575"/>
      <c r="AE427" s="575"/>
    </row>
    <row r="428" spans="1:31" ht="35.25" hidden="1" customHeight="1" thickTop="1" thickBot="1">
      <c r="A428" s="593">
        <v>26.2</v>
      </c>
      <c r="B428" s="564"/>
      <c r="C428" s="564"/>
      <c r="D428" s="564"/>
      <c r="E428" s="564"/>
      <c r="F428" s="599" t="s">
        <v>1408</v>
      </c>
      <c r="G428" s="601"/>
      <c r="H428" s="601"/>
      <c r="I428" s="567" t="str">
        <f t="shared" si="26"/>
        <v>No hay ejecución</v>
      </c>
      <c r="J428" s="568" t="str">
        <f t="shared" si="27"/>
        <v>NA</v>
      </c>
      <c r="K428" s="601"/>
      <c r="L428" s="575"/>
      <c r="M428" s="575"/>
      <c r="N428" s="575"/>
      <c r="O428" s="567" t="str">
        <f t="shared" si="28"/>
        <v>No hay ejecución</v>
      </c>
      <c r="P428" s="568" t="str">
        <f t="shared" si="29"/>
        <v>NA</v>
      </c>
      <c r="Q428" s="575"/>
      <c r="R428" s="575"/>
      <c r="S428" s="575"/>
      <c r="T428" s="576"/>
      <c r="U428" s="576"/>
      <c r="V428" s="575"/>
      <c r="W428" s="575"/>
      <c r="X428" s="575"/>
      <c r="Y428" s="576"/>
      <c r="Z428" s="576"/>
      <c r="AA428" s="575"/>
      <c r="AB428" s="575"/>
      <c r="AC428" s="575"/>
      <c r="AD428" s="575"/>
      <c r="AE428" s="575"/>
    </row>
    <row r="429" spans="1:31" ht="35.25" hidden="1" customHeight="1" thickTop="1" thickBot="1">
      <c r="A429" s="563">
        <v>26.21</v>
      </c>
      <c r="B429" s="564"/>
      <c r="C429" s="564"/>
      <c r="D429" s="564"/>
      <c r="E429" s="564"/>
      <c r="F429" s="599" t="s">
        <v>1409</v>
      </c>
      <c r="G429" s="601"/>
      <c r="H429" s="601"/>
      <c r="I429" s="567" t="str">
        <f t="shared" si="26"/>
        <v>No hay ejecución</v>
      </c>
      <c r="J429" s="568" t="str">
        <f t="shared" si="27"/>
        <v>NA</v>
      </c>
      <c r="K429" s="601"/>
      <c r="L429" s="575"/>
      <c r="M429" s="575"/>
      <c r="N429" s="575"/>
      <c r="O429" s="567" t="str">
        <f t="shared" si="28"/>
        <v>No hay ejecución</v>
      </c>
      <c r="P429" s="568" t="str">
        <f t="shared" si="29"/>
        <v>NA</v>
      </c>
      <c r="Q429" s="575"/>
      <c r="R429" s="575"/>
      <c r="S429" s="575"/>
      <c r="T429" s="576"/>
      <c r="U429" s="576"/>
      <c r="V429" s="575"/>
      <c r="W429" s="575"/>
      <c r="X429" s="575"/>
      <c r="Y429" s="576"/>
      <c r="Z429" s="576"/>
      <c r="AA429" s="575"/>
      <c r="AB429" s="575"/>
      <c r="AC429" s="575"/>
      <c r="AD429" s="575"/>
      <c r="AE429" s="575"/>
    </row>
    <row r="430" spans="1:31" ht="35.25" customHeight="1" thickTop="1">
      <c r="F430" s="602"/>
      <c r="G430" s="602"/>
      <c r="H430" s="602"/>
      <c r="I430" s="602"/>
      <c r="J430" s="602"/>
      <c r="K430" s="602"/>
    </row>
    <row r="431" spans="1:31" ht="35.25" customHeight="1">
      <c r="F431" s="602"/>
      <c r="G431" s="602"/>
      <c r="H431" s="602"/>
      <c r="I431" s="602"/>
      <c r="J431" s="602"/>
      <c r="K431" s="602"/>
    </row>
    <row r="432" spans="1:31" ht="35.25" customHeight="1">
      <c r="F432" s="602"/>
      <c r="G432" s="602"/>
      <c r="H432" s="602"/>
      <c r="I432" s="602"/>
      <c r="J432" s="602"/>
      <c r="K432" s="602"/>
    </row>
    <row r="433" spans="6:11" ht="35.25" customHeight="1">
      <c r="F433" s="602"/>
      <c r="G433" s="602"/>
      <c r="H433" s="602"/>
      <c r="I433" s="602"/>
      <c r="J433" s="602"/>
      <c r="K433" s="602"/>
    </row>
    <row r="434" spans="6:11" ht="35.25" customHeight="1">
      <c r="F434" s="602"/>
      <c r="G434" s="602"/>
      <c r="H434" s="602"/>
      <c r="I434" s="602"/>
      <c r="J434" s="602"/>
      <c r="K434" s="602"/>
    </row>
    <row r="435" spans="6:11" ht="35.25" customHeight="1">
      <c r="F435" s="602"/>
      <c r="G435" s="602"/>
      <c r="H435" s="602"/>
      <c r="I435" s="602"/>
      <c r="J435" s="602"/>
      <c r="K435" s="602"/>
    </row>
    <row r="436" spans="6:11" ht="35.25" customHeight="1">
      <c r="F436" s="602"/>
      <c r="G436" s="602"/>
      <c r="H436" s="602"/>
      <c r="I436" s="602"/>
      <c r="J436" s="602"/>
      <c r="K436" s="602"/>
    </row>
    <row r="437" spans="6:11" ht="35.25" customHeight="1">
      <c r="F437" s="602"/>
      <c r="G437" s="602"/>
      <c r="H437" s="602"/>
      <c r="I437" s="602"/>
      <c r="J437" s="602"/>
      <c r="K437" s="602"/>
    </row>
    <row r="438" spans="6:11" ht="35.25" customHeight="1">
      <c r="F438" s="602"/>
      <c r="G438" s="602"/>
      <c r="H438" s="602"/>
      <c r="I438" s="602"/>
      <c r="J438" s="602"/>
      <c r="K438" s="602"/>
    </row>
    <row r="439" spans="6:11" ht="35.25" customHeight="1">
      <c r="F439" s="602"/>
      <c r="G439" s="602"/>
      <c r="H439" s="602"/>
      <c r="I439" s="602"/>
      <c r="J439" s="602"/>
      <c r="K439" s="602"/>
    </row>
    <row r="440" spans="6:11" ht="35.25" customHeight="1">
      <c r="F440" s="602"/>
      <c r="G440" s="602"/>
      <c r="H440" s="602"/>
      <c r="I440" s="602"/>
      <c r="J440" s="602"/>
      <c r="K440" s="602"/>
    </row>
    <row r="441" spans="6:11" ht="35.25" customHeight="1">
      <c r="F441" s="602"/>
      <c r="G441" s="602"/>
      <c r="H441" s="602"/>
      <c r="I441" s="602"/>
      <c r="J441" s="602"/>
      <c r="K441" s="602"/>
    </row>
  </sheetData>
  <autoFilter ref="M12:P429" xr:uid="{79386431-952A-4582-A9A1-5FCF8F7BA1F2}">
    <filterColumn colId="2">
      <filters>
        <filter val="100%"/>
        <filter val="167%"/>
      </filters>
    </filterColumn>
  </autoFilter>
  <conditionalFormatting sqref="AD14">
    <cfRule type="containsText" dxfId="2" priority="1" operator="containsText" text="De Acuerdo a lo Programado">
      <formula>NOT(ISERROR(SEARCH("De Acuerdo a lo Programado",AD14)))</formula>
    </cfRule>
    <cfRule type="containsText" dxfId="1" priority="2" operator="containsText" text="Atraso Leve">
      <formula>NOT(ISERROR(SEARCH("Atraso Leve",AD14)))</formula>
    </cfRule>
    <cfRule type="containsText" dxfId="0" priority="3" operator="containsText" text="En Riesgo de Incumplimiento">
      <formula>NOT(ISERROR(SEARCH("En Riesgo de Incumplimiento",AD14)))</formula>
    </cfRule>
  </conditionalFormatting>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6BA49-F05D-42B6-A66D-0D9D98BB3268}">
  <sheetPr filterMode="1">
    <tabColor rgb="FFFFFF00"/>
  </sheetPr>
  <dimension ref="A1:AQ457"/>
  <sheetViews>
    <sheetView topLeftCell="A10" zoomScale="80" zoomScaleNormal="80" workbookViewId="0">
      <selection activeCell="AB14" sqref="AB14:AB439"/>
    </sheetView>
  </sheetViews>
  <sheetFormatPr baseColWidth="10" defaultColWidth="11.44140625" defaultRowHeight="35.25" customHeight="1"/>
  <cols>
    <col min="1" max="1" width="10.21875" style="524" customWidth="1"/>
    <col min="2" max="5" width="6.77734375" style="524" hidden="1" customWidth="1"/>
    <col min="6" max="6" width="53.77734375" style="603" customWidth="1"/>
    <col min="7" max="7" width="25.21875" style="603" customWidth="1"/>
    <col min="8" max="9" width="27.21875" style="603" customWidth="1"/>
    <col min="10" max="10" width="23.77734375" style="603" customWidth="1"/>
    <col min="11" max="11" width="24.21875" style="603" customWidth="1"/>
    <col min="12" max="13" width="0" style="524" hidden="1" customWidth="1"/>
    <col min="14" max="14" width="13.21875" style="524" hidden="1" customWidth="1"/>
    <col min="15" max="15" width="26.77734375" style="524" hidden="1" customWidth="1"/>
    <col min="16" max="19" width="0" style="524" hidden="1" customWidth="1"/>
    <col min="20" max="20" width="23.5546875" style="524" hidden="1" customWidth="1"/>
    <col min="21" max="24" width="0" style="524" hidden="1" customWidth="1"/>
    <col min="25" max="25" width="16.77734375" style="524" customWidth="1"/>
    <col min="26" max="26" width="18.77734375" style="524" customWidth="1"/>
    <col min="27" max="27" width="15.77734375" style="525" customWidth="1"/>
    <col min="28" max="28" width="17.44140625" style="525" customWidth="1"/>
    <col min="29" max="29" width="29.21875" style="524" customWidth="1"/>
    <col min="30" max="30" width="14.5546875" style="524" hidden="1" customWidth="1"/>
    <col min="31" max="31" width="12.77734375" style="524" hidden="1" customWidth="1"/>
    <col min="32" max="32" width="16.21875" style="525" hidden="1" customWidth="1"/>
    <col min="33" max="33" width="0" style="525" hidden="1" customWidth="1"/>
    <col min="34" max="34" width="26.21875" style="524" hidden="1" customWidth="1"/>
    <col min="35" max="35" width="17.44140625" style="524" hidden="1" customWidth="1"/>
    <col min="36" max="36" width="0" style="524" hidden="1" customWidth="1"/>
    <col min="37" max="37" width="0" style="525" hidden="1" customWidth="1"/>
    <col min="38" max="38" width="15.44140625" style="525" hidden="1" customWidth="1"/>
    <col min="39" max="39" width="21.21875" style="524" hidden="1" customWidth="1"/>
    <col min="40" max="40" width="18.21875" style="524" customWidth="1"/>
    <col min="41" max="41" width="15.77734375" style="524" customWidth="1"/>
    <col min="42" max="42" width="14.77734375" style="524" customWidth="1"/>
    <col min="43" max="43" width="25.77734375" style="524" customWidth="1"/>
    <col min="44" max="16384" width="11.44140625" style="524"/>
  </cols>
  <sheetData>
    <row r="1" spans="1:43" ht="35.25" customHeight="1">
      <c r="F1" s="524"/>
      <c r="G1" s="524"/>
      <c r="H1" s="524"/>
      <c r="I1" s="524"/>
      <c r="J1" s="524"/>
      <c r="K1" s="524"/>
    </row>
    <row r="2" spans="1:43" ht="35.25" customHeight="1">
      <c r="A2" s="526"/>
      <c r="B2" s="526"/>
      <c r="C2" s="526"/>
      <c r="D2" s="526"/>
      <c r="E2" s="526"/>
      <c r="F2" s="527"/>
      <c r="G2" s="527"/>
      <c r="H2" s="527"/>
      <c r="I2" s="527"/>
      <c r="J2" s="527"/>
      <c r="K2" s="527"/>
    </row>
    <row r="6" spans="1:43" ht="35.25" customHeight="1">
      <c r="A6" s="528" t="s">
        <v>40</v>
      </c>
      <c r="B6" s="528"/>
      <c r="C6" s="528"/>
      <c r="D6" s="528"/>
      <c r="E6" s="528"/>
      <c r="F6" s="529">
        <v>2024</v>
      </c>
      <c r="G6" s="530"/>
      <c r="H6" s="530"/>
      <c r="I6" s="530"/>
      <c r="J6" s="530"/>
      <c r="K6" s="530"/>
    </row>
    <row r="7" spans="1:43" ht="35.25" customHeight="1">
      <c r="A7" s="531" t="s">
        <v>41</v>
      </c>
      <c r="B7" s="531"/>
      <c r="C7" s="531"/>
      <c r="D7" s="531"/>
      <c r="E7" s="531"/>
      <c r="F7" s="532"/>
      <c r="G7" s="530"/>
      <c r="H7" s="530"/>
      <c r="I7" s="530"/>
      <c r="J7" s="530"/>
      <c r="K7" s="530"/>
    </row>
    <row r="8" spans="1:43" ht="35.25" customHeight="1">
      <c r="A8" s="528" t="s">
        <v>42</v>
      </c>
      <c r="B8" s="528"/>
      <c r="C8" s="528"/>
      <c r="D8" s="528"/>
      <c r="E8" s="528"/>
      <c r="F8" s="532" t="s">
        <v>1241</v>
      </c>
      <c r="G8" s="530"/>
      <c r="H8" s="530"/>
      <c r="I8" s="530"/>
      <c r="J8" s="530"/>
      <c r="K8" s="530"/>
    </row>
    <row r="9" spans="1:43" ht="35.25" customHeight="1">
      <c r="A9" s="531" t="s">
        <v>43</v>
      </c>
      <c r="B9" s="531"/>
      <c r="C9" s="531"/>
      <c r="D9" s="531"/>
      <c r="E9" s="531"/>
      <c r="F9" s="532" t="s">
        <v>1417</v>
      </c>
      <c r="G9" s="530"/>
      <c r="H9" s="530"/>
      <c r="I9" s="530"/>
      <c r="J9" s="530"/>
      <c r="K9" s="530"/>
    </row>
    <row r="10" spans="1:43" ht="35.25" customHeight="1">
      <c r="A10" s="533" t="s">
        <v>45</v>
      </c>
      <c r="B10" s="534" t="s">
        <v>1243</v>
      </c>
      <c r="C10" s="535"/>
      <c r="D10" s="535"/>
      <c r="E10" s="536"/>
      <c r="F10" s="537" t="s">
        <v>48</v>
      </c>
      <c r="G10" s="538"/>
      <c r="H10" s="538"/>
      <c r="I10" s="538"/>
      <c r="J10" s="538"/>
      <c r="K10" s="538"/>
      <c r="L10" s="538"/>
      <c r="M10" s="538"/>
      <c r="N10" s="538"/>
      <c r="O10" s="538"/>
      <c r="P10" s="538"/>
      <c r="Q10" s="538"/>
      <c r="R10" s="538"/>
      <c r="S10" s="538"/>
      <c r="T10" s="538"/>
      <c r="U10" s="538"/>
      <c r="V10" s="538"/>
      <c r="W10" s="538"/>
      <c r="X10" s="538"/>
      <c r="Y10" s="538"/>
      <c r="Z10" s="538"/>
      <c r="AA10" s="539"/>
      <c r="AB10" s="539"/>
      <c r="AC10" s="538"/>
      <c r="AD10" s="538"/>
      <c r="AE10" s="538"/>
      <c r="AF10" s="539"/>
      <c r="AG10" s="539"/>
      <c r="AH10" s="538"/>
      <c r="AI10" s="538"/>
      <c r="AJ10" s="538"/>
      <c r="AK10" s="539"/>
      <c r="AL10" s="539"/>
      <c r="AM10" s="538"/>
      <c r="AN10" s="538"/>
      <c r="AO10" s="538"/>
      <c r="AP10" s="538"/>
      <c r="AQ10" s="538"/>
    </row>
    <row r="11" spans="1:43" ht="35.25" customHeight="1">
      <c r="A11" s="540"/>
      <c r="B11" s="541" t="s">
        <v>1244</v>
      </c>
      <c r="C11" s="541" t="s">
        <v>1245</v>
      </c>
      <c r="D11" s="541" t="s">
        <v>1246</v>
      </c>
      <c r="E11" s="541" t="s">
        <v>1247</v>
      </c>
      <c r="F11" s="542"/>
      <c r="G11" s="543" t="s">
        <v>59</v>
      </c>
      <c r="H11" s="120"/>
      <c r="I11" s="120"/>
      <c r="J11" s="120"/>
      <c r="K11" s="120"/>
      <c r="L11" s="544" t="s">
        <v>1248</v>
      </c>
      <c r="M11" s="545"/>
      <c r="N11" s="545"/>
      <c r="O11" s="546"/>
      <c r="P11" s="547" t="s">
        <v>1249</v>
      </c>
      <c r="Q11" s="548"/>
      <c r="R11" s="548"/>
      <c r="S11" s="549"/>
      <c r="T11" s="550"/>
      <c r="U11" s="551"/>
      <c r="V11" s="551"/>
      <c r="W11" s="551"/>
      <c r="Y11" s="543" t="s">
        <v>60</v>
      </c>
      <c r="Z11" s="120"/>
      <c r="AA11" s="270"/>
      <c r="AB11" s="270"/>
      <c r="AC11" s="120"/>
      <c r="AD11" s="543" t="s">
        <v>61</v>
      </c>
      <c r="AE11" s="120"/>
      <c r="AF11" s="270"/>
      <c r="AG11" s="270"/>
      <c r="AH11" s="120"/>
      <c r="AI11" s="543" t="s">
        <v>62</v>
      </c>
      <c r="AJ11" s="120"/>
      <c r="AK11" s="270"/>
      <c r="AL11" s="270"/>
      <c r="AM11" s="120"/>
      <c r="AN11" s="543" t="s">
        <v>49</v>
      </c>
      <c r="AO11" s="120"/>
      <c r="AP11" s="120"/>
      <c r="AQ11" s="120"/>
    </row>
    <row r="12" spans="1:43" ht="35.25" customHeight="1">
      <c r="A12" s="540"/>
      <c r="B12" s="541"/>
      <c r="C12" s="541"/>
      <c r="D12" s="541"/>
      <c r="E12" s="541"/>
      <c r="F12" s="552" t="s">
        <v>1250</v>
      </c>
      <c r="G12" s="553" t="s">
        <v>1251</v>
      </c>
      <c r="H12" s="554" t="s">
        <v>67</v>
      </c>
      <c r="I12" s="555" t="s">
        <v>68</v>
      </c>
      <c r="J12" s="555" t="s">
        <v>69</v>
      </c>
      <c r="K12" s="554" t="s">
        <v>70</v>
      </c>
      <c r="L12" s="556" t="s">
        <v>67</v>
      </c>
      <c r="M12" s="556" t="s">
        <v>68</v>
      </c>
      <c r="N12" s="556" t="s">
        <v>69</v>
      </c>
      <c r="O12" s="556" t="s">
        <v>70</v>
      </c>
      <c r="P12" s="557" t="s">
        <v>67</v>
      </c>
      <c r="Q12" s="557" t="s">
        <v>68</v>
      </c>
      <c r="R12" s="557" t="s">
        <v>69</v>
      </c>
      <c r="S12" s="557" t="s">
        <v>70</v>
      </c>
      <c r="T12" s="558" t="s">
        <v>71</v>
      </c>
      <c r="U12" s="559" t="s">
        <v>72</v>
      </c>
      <c r="V12" s="559" t="s">
        <v>73</v>
      </c>
      <c r="W12" s="559" t="s">
        <v>70</v>
      </c>
      <c r="Y12" s="560" t="s">
        <v>1251</v>
      </c>
      <c r="Z12" s="561" t="s">
        <v>67</v>
      </c>
      <c r="AA12" s="562" t="s">
        <v>68</v>
      </c>
      <c r="AB12" s="562" t="s">
        <v>69</v>
      </c>
      <c r="AC12" s="561" t="s">
        <v>70</v>
      </c>
      <c r="AD12" s="560" t="s">
        <v>1251</v>
      </c>
      <c r="AE12" s="561" t="s">
        <v>67</v>
      </c>
      <c r="AF12" s="562" t="s">
        <v>68</v>
      </c>
      <c r="AG12" s="562" t="s">
        <v>69</v>
      </c>
      <c r="AH12" s="561" t="s">
        <v>70</v>
      </c>
      <c r="AI12" s="560" t="s">
        <v>1251</v>
      </c>
      <c r="AJ12" s="561" t="s">
        <v>67</v>
      </c>
      <c r="AK12" s="562" t="s">
        <v>68</v>
      </c>
      <c r="AL12" s="562" t="s">
        <v>69</v>
      </c>
      <c r="AM12" s="561" t="s">
        <v>70</v>
      </c>
      <c r="AN12" s="553" t="s">
        <v>71</v>
      </c>
      <c r="AO12" s="561" t="s">
        <v>72</v>
      </c>
      <c r="AP12" s="561" t="s">
        <v>73</v>
      </c>
      <c r="AQ12" s="561" t="s">
        <v>70</v>
      </c>
    </row>
    <row r="13" spans="1:43" ht="35.25" hidden="1" customHeight="1" thickBot="1">
      <c r="A13" s="563">
        <v>1</v>
      </c>
      <c r="B13" s="564">
        <v>0</v>
      </c>
      <c r="C13" s="564">
        <v>0</v>
      </c>
      <c r="D13" s="564">
        <v>0</v>
      </c>
      <c r="E13" s="564">
        <v>0</v>
      </c>
      <c r="F13" s="565" t="s">
        <v>1252</v>
      </c>
      <c r="G13" s="569"/>
      <c r="H13" s="569"/>
      <c r="I13" s="567" t="str">
        <f>IF(H13="","No hay ejecución",IF(AND(G13=0),"No hay Programación", H13/G13))</f>
        <v>No hay ejecución</v>
      </c>
      <c r="J13" s="568" t="str">
        <f>IF(I13="No hay ejecución","NA",IF(I13&gt;=90%,"De acuerdo con lo programado",IF(I13&gt;=51%,"Atraso Leve",IF(I13&lt;=50%,"En riesgo cumplimiento"))))</f>
        <v>NA</v>
      </c>
      <c r="K13" s="569"/>
      <c r="L13" s="570"/>
      <c r="M13" s="571"/>
      <c r="N13" s="572"/>
      <c r="O13" s="573"/>
      <c r="P13" s="570"/>
      <c r="Q13" s="571"/>
      <c r="R13" s="573"/>
      <c r="S13" s="573"/>
      <c r="T13" s="574"/>
      <c r="U13" s="571"/>
      <c r="V13" s="573"/>
      <c r="W13" s="573"/>
      <c r="X13" s="575"/>
      <c r="Y13" s="569"/>
      <c r="Z13" s="569"/>
      <c r="AA13" s="567" t="str">
        <f>IF(Z13="","No hay ejecución",IF(AND(Y13=0),"No hay Programación", Z13/Y13))</f>
        <v>No hay ejecución</v>
      </c>
      <c r="AB13" s="568" t="str">
        <f>IF(AA13="No hay ejecución","NA",IF(AA13&gt;=90%,"De acuerdo con lo programado",IF(AA13&gt;=51%,"Atraso Leve",IF(AA13&lt;=50%,"En riesgo cumplimiento"))))</f>
        <v>NA</v>
      </c>
      <c r="AC13" s="569"/>
      <c r="AD13" s="575"/>
      <c r="AE13" s="575"/>
      <c r="AF13" s="576"/>
      <c r="AG13" s="576"/>
      <c r="AH13" s="575"/>
      <c r="AI13" s="575"/>
      <c r="AJ13" s="575"/>
      <c r="AK13" s="576"/>
      <c r="AL13" s="576"/>
      <c r="AM13" s="575"/>
      <c r="AN13" s="575"/>
      <c r="AO13" s="575"/>
      <c r="AP13" s="575"/>
      <c r="AQ13" s="575"/>
    </row>
    <row r="14" spans="1:43" ht="35.25" customHeight="1" thickBot="1">
      <c r="A14" s="563">
        <v>1.1000000000000001</v>
      </c>
      <c r="B14" s="564"/>
      <c r="C14" s="564"/>
      <c r="D14" s="564"/>
      <c r="E14" s="564"/>
      <c r="F14" s="577" t="s">
        <v>1253</v>
      </c>
      <c r="G14" s="578">
        <v>20</v>
      </c>
      <c r="H14" s="578">
        <v>6</v>
      </c>
      <c r="I14" s="567">
        <f t="shared" ref="I14:I77" si="0">IF(H14="","No hay ejecución",IF(AND(G14=0),"No hay Programación", H14/G14))</f>
        <v>0.3</v>
      </c>
      <c r="J14" s="568" t="str">
        <f t="shared" ref="J14:J77" si="1">IF(I14="No hay ejecución","NA",IF(I14&gt;=90%,"De acuerdo con lo programado",IF(I14&gt;=51%,"Atraso Leve",IF(I14&lt;=50%,"En riesgo cumplimiento"))))</f>
        <v>En riesgo cumplimiento</v>
      </c>
      <c r="K14" s="578"/>
      <c r="L14" s="570"/>
      <c r="M14" s="579"/>
      <c r="N14" s="572"/>
      <c r="O14" s="573"/>
      <c r="P14" s="570"/>
      <c r="Q14" s="571"/>
      <c r="R14" s="573"/>
      <c r="S14" s="573"/>
      <c r="T14" s="574"/>
      <c r="U14" s="571"/>
      <c r="V14" s="573"/>
      <c r="W14" s="573"/>
      <c r="X14" s="575"/>
      <c r="Y14" s="575">
        <v>15</v>
      </c>
      <c r="Z14" s="575">
        <v>7</v>
      </c>
      <c r="AA14" s="567">
        <f t="shared" ref="AA14:AA77" si="2">IF(Z14="","No hay ejecución",IF(AND(Y14=0),"No hay Programación", Z14/Y14))</f>
        <v>0.46666666666666667</v>
      </c>
      <c r="AB14" s="568" t="str">
        <f t="shared" ref="AB14:AB77" si="3">IF(AA14="No hay ejecución","NA",IF(AA14&gt;=90%,"De acuerdo con lo programado",IF(AA14&gt;=51%,"Atraso Leve",IF(AA14&lt;=50%,"En riesgo cumplimiento"))))</f>
        <v>En riesgo cumplimiento</v>
      </c>
      <c r="AC14" s="575"/>
      <c r="AD14" s="575"/>
      <c r="AE14" s="575"/>
      <c r="AF14" s="576"/>
      <c r="AG14" s="576"/>
      <c r="AH14" s="575"/>
      <c r="AI14" s="575"/>
      <c r="AJ14" s="575"/>
      <c r="AK14" s="576"/>
      <c r="AL14" s="576"/>
      <c r="AM14" s="575"/>
      <c r="AN14" s="575"/>
      <c r="AO14" s="575"/>
      <c r="AP14" s="575"/>
      <c r="AQ14" s="575"/>
    </row>
    <row r="15" spans="1:43" ht="35.25" hidden="1" customHeight="1" thickTop="1" thickBot="1">
      <c r="A15" s="563">
        <v>1.1000000000000001</v>
      </c>
      <c r="B15" s="564"/>
      <c r="C15" s="564"/>
      <c r="D15" s="564"/>
      <c r="E15" s="564"/>
      <c r="F15" s="577" t="s">
        <v>1253</v>
      </c>
      <c r="G15" s="578"/>
      <c r="H15" s="578"/>
      <c r="I15" s="567" t="str">
        <f t="shared" si="0"/>
        <v>No hay ejecución</v>
      </c>
      <c r="J15" s="568" t="str">
        <f t="shared" si="1"/>
        <v>NA</v>
      </c>
      <c r="K15" s="578"/>
      <c r="L15" s="581"/>
      <c r="M15" s="579"/>
      <c r="N15" s="572"/>
      <c r="O15" s="582"/>
      <c r="P15" s="581"/>
      <c r="Q15" s="579"/>
      <c r="R15" s="572"/>
      <c r="S15" s="582"/>
      <c r="T15" s="583"/>
      <c r="U15" s="579"/>
      <c r="V15" s="572"/>
      <c r="W15" s="582"/>
      <c r="X15" s="575"/>
      <c r="Y15" s="575"/>
      <c r="Z15" s="575"/>
      <c r="AA15" s="567" t="str">
        <f t="shared" si="2"/>
        <v>No hay ejecución</v>
      </c>
      <c r="AB15" s="568" t="str">
        <f t="shared" si="3"/>
        <v>NA</v>
      </c>
      <c r="AC15" s="575"/>
      <c r="AD15" s="575"/>
      <c r="AE15" s="575"/>
      <c r="AF15" s="576"/>
      <c r="AG15" s="576"/>
      <c r="AH15" s="575"/>
      <c r="AI15" s="575"/>
      <c r="AJ15" s="575"/>
      <c r="AK15" s="576"/>
      <c r="AL15" s="576"/>
      <c r="AM15" s="575"/>
      <c r="AN15" s="575"/>
      <c r="AO15" s="575"/>
      <c r="AP15" s="575"/>
      <c r="AQ15" s="575"/>
    </row>
    <row r="16" spans="1:43" ht="35.25" hidden="1" customHeight="1" thickTop="1" thickBot="1">
      <c r="A16" s="563">
        <v>1.1000000000000001</v>
      </c>
      <c r="B16" s="564"/>
      <c r="C16" s="564"/>
      <c r="D16" s="564"/>
      <c r="E16" s="564"/>
      <c r="F16" s="577" t="s">
        <v>1253</v>
      </c>
      <c r="G16" s="578"/>
      <c r="H16" s="578"/>
      <c r="I16" s="567" t="str">
        <f t="shared" si="0"/>
        <v>No hay ejecución</v>
      </c>
      <c r="J16" s="568" t="str">
        <f t="shared" si="1"/>
        <v>NA</v>
      </c>
      <c r="K16" s="578"/>
      <c r="L16" s="581"/>
      <c r="M16" s="579"/>
      <c r="N16" s="572"/>
      <c r="O16" s="582"/>
      <c r="P16" s="581"/>
      <c r="Q16" s="579"/>
      <c r="R16" s="572"/>
      <c r="S16" s="582"/>
      <c r="T16" s="583"/>
      <c r="U16" s="579"/>
      <c r="V16" s="572"/>
      <c r="W16" s="582"/>
      <c r="X16" s="575"/>
      <c r="Y16" s="575"/>
      <c r="Z16" s="575"/>
      <c r="AA16" s="567" t="str">
        <f t="shared" si="2"/>
        <v>No hay ejecución</v>
      </c>
      <c r="AB16" s="568" t="str">
        <f t="shared" si="3"/>
        <v>NA</v>
      </c>
      <c r="AC16" s="575"/>
      <c r="AD16" s="575"/>
      <c r="AE16" s="575"/>
      <c r="AF16" s="576"/>
      <c r="AG16" s="576"/>
      <c r="AH16" s="575"/>
      <c r="AI16" s="575"/>
      <c r="AJ16" s="575"/>
      <c r="AK16" s="576"/>
      <c r="AL16" s="576"/>
      <c r="AM16" s="575"/>
      <c r="AN16" s="575"/>
      <c r="AO16" s="575"/>
      <c r="AP16" s="575"/>
      <c r="AQ16" s="575"/>
    </row>
    <row r="17" spans="1:43" ht="35.25" hidden="1" customHeight="1" thickTop="1" thickBot="1">
      <c r="A17" s="563">
        <v>1.1000000000000001</v>
      </c>
      <c r="B17" s="564"/>
      <c r="C17" s="564"/>
      <c r="D17" s="564"/>
      <c r="E17" s="564"/>
      <c r="F17" s="577" t="s">
        <v>1253</v>
      </c>
      <c r="G17" s="578"/>
      <c r="H17" s="578"/>
      <c r="I17" s="567" t="str">
        <f t="shared" si="0"/>
        <v>No hay ejecución</v>
      </c>
      <c r="J17" s="568" t="str">
        <f t="shared" si="1"/>
        <v>NA</v>
      </c>
      <c r="K17" s="578"/>
      <c r="L17" s="581"/>
      <c r="M17" s="579"/>
      <c r="N17" s="572"/>
      <c r="O17" s="582"/>
      <c r="P17" s="581"/>
      <c r="Q17" s="579"/>
      <c r="R17" s="572"/>
      <c r="S17" s="582"/>
      <c r="T17" s="583"/>
      <c r="U17" s="579"/>
      <c r="V17" s="572"/>
      <c r="W17" s="582"/>
      <c r="X17" s="575"/>
      <c r="Y17" s="575"/>
      <c r="Z17" s="575"/>
      <c r="AA17" s="567" t="str">
        <f t="shared" si="2"/>
        <v>No hay ejecución</v>
      </c>
      <c r="AB17" s="568" t="str">
        <f t="shared" si="3"/>
        <v>NA</v>
      </c>
      <c r="AC17" s="575"/>
      <c r="AD17" s="575"/>
      <c r="AE17" s="575"/>
      <c r="AF17" s="576"/>
      <c r="AG17" s="576"/>
      <c r="AH17" s="575"/>
      <c r="AI17" s="575"/>
      <c r="AJ17" s="575"/>
      <c r="AK17" s="576"/>
      <c r="AL17" s="576"/>
      <c r="AM17" s="575"/>
      <c r="AN17" s="575"/>
      <c r="AO17" s="575"/>
      <c r="AP17" s="575"/>
      <c r="AQ17" s="575"/>
    </row>
    <row r="18" spans="1:43" ht="35.25" hidden="1" customHeight="1" thickTop="1" thickBot="1">
      <c r="A18" s="563">
        <v>1.1000000000000001</v>
      </c>
      <c r="B18" s="564"/>
      <c r="C18" s="564"/>
      <c r="D18" s="564"/>
      <c r="E18" s="564"/>
      <c r="F18" s="577" t="s">
        <v>1253</v>
      </c>
      <c r="G18" s="578"/>
      <c r="H18" s="578"/>
      <c r="I18" s="567" t="str">
        <f t="shared" si="0"/>
        <v>No hay ejecución</v>
      </c>
      <c r="J18" s="568" t="str">
        <f t="shared" si="1"/>
        <v>NA</v>
      </c>
      <c r="K18" s="578"/>
      <c r="L18" s="581"/>
      <c r="M18" s="579"/>
      <c r="N18" s="572"/>
      <c r="O18" s="582"/>
      <c r="P18" s="581"/>
      <c r="Q18" s="579"/>
      <c r="R18" s="572"/>
      <c r="S18" s="582"/>
      <c r="T18" s="583"/>
      <c r="U18" s="579"/>
      <c r="V18" s="572"/>
      <c r="W18" s="582"/>
      <c r="X18" s="575"/>
      <c r="Y18" s="575"/>
      <c r="Z18" s="575"/>
      <c r="AA18" s="567" t="str">
        <f t="shared" si="2"/>
        <v>No hay ejecución</v>
      </c>
      <c r="AB18" s="568" t="str">
        <f t="shared" si="3"/>
        <v>NA</v>
      </c>
      <c r="AC18" s="575"/>
      <c r="AD18" s="575"/>
      <c r="AE18" s="575"/>
      <c r="AF18" s="576"/>
      <c r="AG18" s="576"/>
      <c r="AH18" s="575"/>
      <c r="AI18" s="575"/>
      <c r="AJ18" s="575"/>
      <c r="AK18" s="576"/>
      <c r="AL18" s="576"/>
      <c r="AM18" s="575"/>
      <c r="AN18" s="575"/>
      <c r="AO18" s="575"/>
      <c r="AP18" s="575"/>
      <c r="AQ18" s="575"/>
    </row>
    <row r="19" spans="1:43" ht="35.25" hidden="1" customHeight="1" thickTop="1" thickBot="1">
      <c r="A19" s="563">
        <v>1.1000000000000001</v>
      </c>
      <c r="B19" s="564"/>
      <c r="C19" s="564"/>
      <c r="D19" s="564"/>
      <c r="E19" s="564"/>
      <c r="F19" s="577" t="s">
        <v>1253</v>
      </c>
      <c r="G19" s="578"/>
      <c r="H19" s="578"/>
      <c r="I19" s="567" t="str">
        <f t="shared" si="0"/>
        <v>No hay ejecución</v>
      </c>
      <c r="J19" s="568" t="str">
        <f t="shared" si="1"/>
        <v>NA</v>
      </c>
      <c r="K19" s="578"/>
      <c r="L19" s="581"/>
      <c r="M19" s="579"/>
      <c r="N19" s="572"/>
      <c r="O19" s="582"/>
      <c r="P19" s="581"/>
      <c r="Q19" s="579"/>
      <c r="R19" s="572"/>
      <c r="S19" s="582"/>
      <c r="T19" s="583"/>
      <c r="U19" s="579"/>
      <c r="V19" s="572"/>
      <c r="W19" s="582"/>
      <c r="X19" s="575"/>
      <c r="Y19" s="575"/>
      <c r="Z19" s="575"/>
      <c r="AA19" s="567" t="str">
        <f t="shared" si="2"/>
        <v>No hay ejecución</v>
      </c>
      <c r="AB19" s="568" t="str">
        <f t="shared" si="3"/>
        <v>NA</v>
      </c>
      <c r="AC19" s="575"/>
      <c r="AD19" s="575"/>
      <c r="AE19" s="575"/>
      <c r="AF19" s="576"/>
      <c r="AG19" s="576"/>
      <c r="AH19" s="575"/>
      <c r="AI19" s="575"/>
      <c r="AJ19" s="575"/>
      <c r="AK19" s="576"/>
      <c r="AL19" s="576"/>
      <c r="AM19" s="575"/>
      <c r="AN19" s="575"/>
      <c r="AO19" s="575"/>
      <c r="AP19" s="575"/>
      <c r="AQ19" s="575"/>
    </row>
    <row r="20" spans="1:43" ht="39" hidden="1" customHeight="1" thickTop="1" thickBot="1">
      <c r="A20" s="563">
        <v>1.1000000000000001</v>
      </c>
      <c r="B20" s="564"/>
      <c r="C20" s="564"/>
      <c r="D20" s="564"/>
      <c r="E20" s="564"/>
      <c r="F20" s="577" t="s">
        <v>1253</v>
      </c>
      <c r="G20" s="578"/>
      <c r="H20" s="578"/>
      <c r="I20" s="567" t="str">
        <f t="shared" si="0"/>
        <v>No hay ejecución</v>
      </c>
      <c r="J20" s="568" t="str">
        <f t="shared" si="1"/>
        <v>NA</v>
      </c>
      <c r="K20" s="578"/>
      <c r="L20" s="581"/>
      <c r="M20" s="579"/>
      <c r="N20" s="572"/>
      <c r="O20" s="582"/>
      <c r="P20" s="581"/>
      <c r="Q20" s="579"/>
      <c r="R20" s="572"/>
      <c r="S20" s="582"/>
      <c r="T20" s="583"/>
      <c r="U20" s="579"/>
      <c r="V20" s="572"/>
      <c r="W20" s="582"/>
      <c r="X20" s="575"/>
      <c r="Y20" s="575"/>
      <c r="Z20" s="575"/>
      <c r="AA20" s="567" t="str">
        <f t="shared" si="2"/>
        <v>No hay ejecución</v>
      </c>
      <c r="AB20" s="568" t="str">
        <f t="shared" si="3"/>
        <v>NA</v>
      </c>
      <c r="AC20" s="575"/>
      <c r="AD20" s="575"/>
      <c r="AE20" s="575"/>
      <c r="AF20" s="576"/>
      <c r="AG20" s="576"/>
      <c r="AH20" s="575"/>
      <c r="AI20" s="575"/>
      <c r="AJ20" s="575"/>
      <c r="AK20" s="576"/>
      <c r="AL20" s="576"/>
      <c r="AM20" s="575"/>
      <c r="AN20" s="575"/>
      <c r="AO20" s="575"/>
      <c r="AP20" s="575"/>
      <c r="AQ20" s="575"/>
    </row>
    <row r="21" spans="1:43" ht="35.25" hidden="1" customHeight="1" thickTop="1" thickBot="1">
      <c r="A21" s="563">
        <v>1.2</v>
      </c>
      <c r="B21" s="564"/>
      <c r="C21" s="564"/>
      <c r="D21" s="564"/>
      <c r="E21" s="564"/>
      <c r="F21" s="577" t="s">
        <v>1254</v>
      </c>
      <c r="G21" s="578"/>
      <c r="H21" s="578"/>
      <c r="I21" s="567" t="str">
        <f t="shared" si="0"/>
        <v>No hay ejecución</v>
      </c>
      <c r="J21" s="568" t="str">
        <f t="shared" si="1"/>
        <v>NA</v>
      </c>
      <c r="K21" s="578"/>
      <c r="L21" s="581"/>
      <c r="M21" s="579"/>
      <c r="N21" s="572"/>
      <c r="O21" s="582"/>
      <c r="P21" s="581"/>
      <c r="Q21" s="579"/>
      <c r="R21" s="572"/>
      <c r="S21" s="582"/>
      <c r="T21" s="583"/>
      <c r="U21" s="579"/>
      <c r="V21" s="572"/>
      <c r="W21" s="582"/>
      <c r="X21" s="575"/>
      <c r="Y21" s="575"/>
      <c r="Z21" s="575"/>
      <c r="AA21" s="567" t="str">
        <f t="shared" si="2"/>
        <v>No hay ejecución</v>
      </c>
      <c r="AB21" s="568" t="str">
        <f t="shared" si="3"/>
        <v>NA</v>
      </c>
      <c r="AC21" s="575"/>
      <c r="AD21" s="575"/>
      <c r="AE21" s="575"/>
      <c r="AF21" s="576"/>
      <c r="AG21" s="576"/>
      <c r="AH21" s="575"/>
      <c r="AI21" s="575"/>
      <c r="AJ21" s="575"/>
      <c r="AK21" s="576"/>
      <c r="AL21" s="576"/>
      <c r="AM21" s="575"/>
      <c r="AN21" s="575"/>
      <c r="AO21" s="575"/>
      <c r="AP21" s="575"/>
      <c r="AQ21" s="575"/>
    </row>
    <row r="22" spans="1:43" ht="40.5" hidden="1" customHeight="1" thickTop="1" thickBot="1">
      <c r="A22" s="563">
        <v>1.2</v>
      </c>
      <c r="B22" s="564"/>
      <c r="C22" s="564"/>
      <c r="D22" s="564"/>
      <c r="E22" s="564"/>
      <c r="F22" s="577" t="s">
        <v>1254</v>
      </c>
      <c r="G22" s="578"/>
      <c r="H22" s="578"/>
      <c r="I22" s="567" t="str">
        <f t="shared" si="0"/>
        <v>No hay ejecución</v>
      </c>
      <c r="J22" s="568" t="str">
        <f t="shared" si="1"/>
        <v>NA</v>
      </c>
      <c r="K22" s="578"/>
      <c r="L22" s="581"/>
      <c r="M22" s="579"/>
      <c r="N22" s="572"/>
      <c r="O22" s="582"/>
      <c r="P22" s="581"/>
      <c r="Q22" s="579"/>
      <c r="R22" s="572"/>
      <c r="S22" s="582"/>
      <c r="T22" s="583"/>
      <c r="U22" s="579"/>
      <c r="V22" s="572"/>
      <c r="W22" s="582"/>
      <c r="X22" s="575"/>
      <c r="Y22" s="575"/>
      <c r="Z22" s="575"/>
      <c r="AA22" s="567" t="str">
        <f t="shared" si="2"/>
        <v>No hay ejecución</v>
      </c>
      <c r="AB22" s="568" t="str">
        <f t="shared" si="3"/>
        <v>NA</v>
      </c>
      <c r="AC22" s="575"/>
      <c r="AD22" s="575"/>
      <c r="AE22" s="575"/>
      <c r="AF22" s="576"/>
      <c r="AG22" s="576"/>
      <c r="AH22" s="575"/>
      <c r="AI22" s="575"/>
      <c r="AJ22" s="575"/>
      <c r="AK22" s="576"/>
      <c r="AL22" s="576"/>
      <c r="AM22" s="575"/>
      <c r="AN22" s="575"/>
      <c r="AO22" s="575"/>
      <c r="AP22" s="575"/>
      <c r="AQ22" s="575"/>
    </row>
    <row r="23" spans="1:43" ht="35.25" hidden="1" customHeight="1" thickTop="1" thickBot="1">
      <c r="A23" s="563">
        <v>1.3</v>
      </c>
      <c r="B23" s="564"/>
      <c r="C23" s="564"/>
      <c r="D23" s="564"/>
      <c r="E23" s="564"/>
      <c r="F23" s="577" t="s">
        <v>1255</v>
      </c>
      <c r="G23" s="578"/>
      <c r="H23" s="578"/>
      <c r="I23" s="567" t="str">
        <f t="shared" si="0"/>
        <v>No hay ejecución</v>
      </c>
      <c r="J23" s="568" t="str">
        <f t="shared" si="1"/>
        <v>NA</v>
      </c>
      <c r="K23" s="578"/>
      <c r="L23" s="581"/>
      <c r="M23" s="579"/>
      <c r="N23" s="572"/>
      <c r="O23" s="582"/>
      <c r="P23" s="581"/>
      <c r="Q23" s="579"/>
      <c r="R23" s="572"/>
      <c r="S23" s="582"/>
      <c r="T23" s="583"/>
      <c r="U23" s="579"/>
      <c r="V23" s="572"/>
      <c r="W23" s="582"/>
      <c r="X23" s="575"/>
      <c r="Y23" s="575"/>
      <c r="Z23" s="575"/>
      <c r="AA23" s="567" t="str">
        <f t="shared" si="2"/>
        <v>No hay ejecución</v>
      </c>
      <c r="AB23" s="568" t="str">
        <f t="shared" si="3"/>
        <v>NA</v>
      </c>
      <c r="AC23" s="575"/>
      <c r="AD23" s="575"/>
      <c r="AE23" s="575"/>
      <c r="AF23" s="576"/>
      <c r="AG23" s="576"/>
      <c r="AH23" s="575"/>
      <c r="AI23" s="575"/>
      <c r="AJ23" s="575"/>
      <c r="AK23" s="576"/>
      <c r="AL23" s="576"/>
      <c r="AM23" s="575"/>
      <c r="AN23" s="575"/>
      <c r="AO23" s="575"/>
      <c r="AP23" s="575"/>
      <c r="AQ23" s="575"/>
    </row>
    <row r="24" spans="1:43" ht="35.25" hidden="1" customHeight="1" thickBot="1">
      <c r="A24" s="563">
        <v>1.3</v>
      </c>
      <c r="B24" s="564"/>
      <c r="C24" s="564"/>
      <c r="D24" s="564"/>
      <c r="E24" s="564"/>
      <c r="F24" s="577" t="s">
        <v>1255</v>
      </c>
      <c r="G24" s="578">
        <v>5</v>
      </c>
      <c r="H24" s="578">
        <v>5</v>
      </c>
      <c r="I24" s="567">
        <f t="shared" si="0"/>
        <v>1</v>
      </c>
      <c r="J24" s="568" t="str">
        <f t="shared" si="1"/>
        <v>De acuerdo con lo programado</v>
      </c>
      <c r="K24" s="578"/>
      <c r="L24" s="581"/>
      <c r="M24" s="579"/>
      <c r="N24" s="572"/>
      <c r="O24" s="582"/>
      <c r="P24" s="581"/>
      <c r="Q24" s="579"/>
      <c r="R24" s="572"/>
      <c r="S24" s="582"/>
      <c r="T24" s="583"/>
      <c r="U24" s="579"/>
      <c r="V24" s="572"/>
      <c r="W24" s="582"/>
      <c r="X24" s="575"/>
      <c r="Y24" s="575">
        <v>5</v>
      </c>
      <c r="Z24" s="575">
        <v>5</v>
      </c>
      <c r="AA24" s="567">
        <f t="shared" si="2"/>
        <v>1</v>
      </c>
      <c r="AB24" s="568" t="str">
        <f t="shared" si="3"/>
        <v>De acuerdo con lo programado</v>
      </c>
      <c r="AC24" s="575"/>
      <c r="AD24" s="575"/>
      <c r="AE24" s="575"/>
      <c r="AF24" s="576"/>
      <c r="AG24" s="576"/>
      <c r="AH24" s="575"/>
      <c r="AI24" s="575"/>
      <c r="AJ24" s="575"/>
      <c r="AK24" s="576"/>
      <c r="AL24" s="576"/>
      <c r="AM24" s="575"/>
      <c r="AN24" s="575"/>
      <c r="AO24" s="575"/>
      <c r="AP24" s="575"/>
      <c r="AQ24" s="575"/>
    </row>
    <row r="25" spans="1:43" ht="35.25" hidden="1" customHeight="1" thickTop="1" thickBot="1">
      <c r="A25" s="563">
        <v>1.3</v>
      </c>
      <c r="B25" s="564"/>
      <c r="C25" s="564"/>
      <c r="D25" s="564"/>
      <c r="E25" s="564"/>
      <c r="F25" s="577" t="s">
        <v>1255</v>
      </c>
      <c r="G25" s="578"/>
      <c r="H25" s="578"/>
      <c r="I25" s="567" t="str">
        <f t="shared" si="0"/>
        <v>No hay ejecución</v>
      </c>
      <c r="J25" s="568" t="str">
        <f t="shared" si="1"/>
        <v>NA</v>
      </c>
      <c r="K25" s="578"/>
      <c r="L25" s="581"/>
      <c r="M25" s="579"/>
      <c r="N25" s="572"/>
      <c r="O25" s="582"/>
      <c r="P25" s="581"/>
      <c r="Q25" s="579"/>
      <c r="R25" s="572"/>
      <c r="S25" s="582"/>
      <c r="T25" s="583"/>
      <c r="U25" s="579"/>
      <c r="V25" s="572"/>
      <c r="W25" s="582"/>
      <c r="X25" s="575"/>
      <c r="Y25" s="575"/>
      <c r="Z25" s="575"/>
      <c r="AA25" s="567" t="str">
        <f t="shared" si="2"/>
        <v>No hay ejecución</v>
      </c>
      <c r="AB25" s="568" t="str">
        <f t="shared" si="3"/>
        <v>NA</v>
      </c>
      <c r="AC25" s="575"/>
      <c r="AD25" s="575"/>
      <c r="AE25" s="575"/>
      <c r="AF25" s="576"/>
      <c r="AG25" s="576"/>
      <c r="AH25" s="575"/>
      <c r="AI25" s="575"/>
      <c r="AJ25" s="575"/>
      <c r="AK25" s="576"/>
      <c r="AL25" s="576"/>
      <c r="AM25" s="575"/>
      <c r="AN25" s="575"/>
      <c r="AO25" s="575"/>
      <c r="AP25" s="575"/>
      <c r="AQ25" s="575"/>
    </row>
    <row r="26" spans="1:43" ht="35.25" hidden="1" customHeight="1" thickTop="1" thickBot="1">
      <c r="A26" s="563">
        <v>1.3</v>
      </c>
      <c r="B26" s="564"/>
      <c r="C26" s="564"/>
      <c r="D26" s="564"/>
      <c r="E26" s="564"/>
      <c r="F26" s="577" t="s">
        <v>1255</v>
      </c>
      <c r="G26" s="578"/>
      <c r="H26" s="578"/>
      <c r="I26" s="567" t="str">
        <f t="shared" si="0"/>
        <v>No hay ejecución</v>
      </c>
      <c r="J26" s="568" t="str">
        <f t="shared" si="1"/>
        <v>NA</v>
      </c>
      <c r="K26" s="578"/>
      <c r="L26" s="581"/>
      <c r="M26" s="579"/>
      <c r="N26" s="572"/>
      <c r="O26" s="582"/>
      <c r="P26" s="581"/>
      <c r="Q26" s="579"/>
      <c r="R26" s="572"/>
      <c r="S26" s="582"/>
      <c r="T26" s="583"/>
      <c r="U26" s="579"/>
      <c r="V26" s="572"/>
      <c r="W26" s="582"/>
      <c r="X26" s="575"/>
      <c r="Y26" s="575"/>
      <c r="Z26" s="575"/>
      <c r="AA26" s="567" t="str">
        <f t="shared" si="2"/>
        <v>No hay ejecución</v>
      </c>
      <c r="AB26" s="568" t="str">
        <f t="shared" si="3"/>
        <v>NA</v>
      </c>
      <c r="AC26" s="575"/>
      <c r="AD26" s="575"/>
      <c r="AE26" s="575"/>
      <c r="AF26" s="576"/>
      <c r="AG26" s="576"/>
      <c r="AH26" s="575"/>
      <c r="AI26" s="575"/>
      <c r="AJ26" s="575"/>
      <c r="AK26" s="576"/>
      <c r="AL26" s="576"/>
      <c r="AM26" s="575"/>
      <c r="AN26" s="575"/>
      <c r="AO26" s="575"/>
      <c r="AP26" s="575"/>
      <c r="AQ26" s="575"/>
    </row>
    <row r="27" spans="1:43" ht="35.25" hidden="1" customHeight="1" thickTop="1" thickBot="1">
      <c r="A27" s="563">
        <v>1.3</v>
      </c>
      <c r="B27" s="564"/>
      <c r="C27" s="564"/>
      <c r="D27" s="564"/>
      <c r="E27" s="564"/>
      <c r="F27" s="577" t="s">
        <v>1255</v>
      </c>
      <c r="G27" s="578"/>
      <c r="H27" s="578"/>
      <c r="I27" s="567" t="str">
        <f t="shared" si="0"/>
        <v>No hay ejecución</v>
      </c>
      <c r="J27" s="568" t="str">
        <f t="shared" si="1"/>
        <v>NA</v>
      </c>
      <c r="K27" s="578"/>
      <c r="L27" s="581"/>
      <c r="M27" s="579"/>
      <c r="N27" s="572"/>
      <c r="O27" s="582"/>
      <c r="P27" s="581"/>
      <c r="Q27" s="579"/>
      <c r="R27" s="572"/>
      <c r="S27" s="582"/>
      <c r="T27" s="583"/>
      <c r="U27" s="579"/>
      <c r="V27" s="572"/>
      <c r="W27" s="582"/>
      <c r="X27" s="575"/>
      <c r="Y27" s="575"/>
      <c r="Z27" s="575"/>
      <c r="AA27" s="567" t="str">
        <f t="shared" si="2"/>
        <v>No hay ejecución</v>
      </c>
      <c r="AB27" s="568" t="str">
        <f t="shared" si="3"/>
        <v>NA</v>
      </c>
      <c r="AC27" s="575"/>
      <c r="AD27" s="575"/>
      <c r="AE27" s="575"/>
      <c r="AF27" s="576"/>
      <c r="AG27" s="576"/>
      <c r="AH27" s="575"/>
      <c r="AI27" s="575"/>
      <c r="AJ27" s="575"/>
      <c r="AK27" s="576"/>
      <c r="AL27" s="576"/>
      <c r="AM27" s="575"/>
      <c r="AN27" s="575"/>
      <c r="AO27" s="575"/>
      <c r="AP27" s="575"/>
      <c r="AQ27" s="575"/>
    </row>
    <row r="28" spans="1:43" ht="16.5" hidden="1" customHeight="1" thickTop="1" thickBot="1">
      <c r="A28" s="563">
        <v>2</v>
      </c>
      <c r="B28" s="564">
        <v>0</v>
      </c>
      <c r="C28" s="564">
        <v>0</v>
      </c>
      <c r="D28" s="564">
        <v>0</v>
      </c>
      <c r="E28" s="564">
        <v>0</v>
      </c>
      <c r="F28" s="584" t="s">
        <v>1256</v>
      </c>
      <c r="G28" s="586"/>
      <c r="H28" s="586"/>
      <c r="I28" s="567" t="str">
        <f t="shared" si="0"/>
        <v>No hay ejecución</v>
      </c>
      <c r="J28" s="568" t="str">
        <f t="shared" si="1"/>
        <v>NA</v>
      </c>
      <c r="K28" s="586"/>
      <c r="L28" s="581"/>
      <c r="M28" s="579"/>
      <c r="N28" s="572"/>
      <c r="O28" s="582"/>
      <c r="P28" s="581"/>
      <c r="Q28" s="579"/>
      <c r="R28" s="572"/>
      <c r="S28" s="582"/>
      <c r="T28" s="583"/>
      <c r="U28" s="579"/>
      <c r="V28" s="572"/>
      <c r="W28" s="582"/>
      <c r="X28" s="575"/>
      <c r="Y28" s="575"/>
      <c r="Z28" s="575"/>
      <c r="AA28" s="567" t="str">
        <f t="shared" si="2"/>
        <v>No hay ejecución</v>
      </c>
      <c r="AB28" s="568" t="str">
        <f t="shared" si="3"/>
        <v>NA</v>
      </c>
      <c r="AC28" s="575"/>
      <c r="AD28" s="575"/>
      <c r="AE28" s="575"/>
      <c r="AF28" s="576"/>
      <c r="AG28" s="576"/>
      <c r="AH28" s="575"/>
      <c r="AI28" s="575"/>
      <c r="AJ28" s="575"/>
      <c r="AK28" s="576"/>
      <c r="AL28" s="576"/>
      <c r="AM28" s="575"/>
      <c r="AN28" s="575"/>
      <c r="AO28" s="575"/>
      <c r="AP28" s="575"/>
      <c r="AQ28" s="575"/>
    </row>
    <row r="29" spans="1:43" ht="35.25" hidden="1" customHeight="1" thickTop="1" thickBot="1">
      <c r="A29" s="563">
        <v>2.1</v>
      </c>
      <c r="B29" s="564"/>
      <c r="C29" s="564"/>
      <c r="D29" s="564"/>
      <c r="E29" s="564"/>
      <c r="F29" s="577" t="s">
        <v>1257</v>
      </c>
      <c r="G29" s="578"/>
      <c r="H29" s="578"/>
      <c r="I29" s="567" t="str">
        <f t="shared" si="0"/>
        <v>No hay ejecución</v>
      </c>
      <c r="J29" s="568" t="str">
        <f t="shared" si="1"/>
        <v>NA</v>
      </c>
      <c r="K29" s="578"/>
      <c r="L29" s="581"/>
      <c r="M29" s="579"/>
      <c r="N29" s="572"/>
      <c r="O29" s="582"/>
      <c r="P29" s="581"/>
      <c r="Q29" s="579"/>
      <c r="R29" s="572"/>
      <c r="S29" s="582"/>
      <c r="T29" s="583"/>
      <c r="U29" s="579"/>
      <c r="V29" s="572"/>
      <c r="W29" s="582"/>
      <c r="X29" s="575"/>
      <c r="Y29" s="575"/>
      <c r="Z29" s="575"/>
      <c r="AA29" s="567" t="str">
        <f t="shared" si="2"/>
        <v>No hay ejecución</v>
      </c>
      <c r="AB29" s="568" t="str">
        <f t="shared" si="3"/>
        <v>NA</v>
      </c>
      <c r="AC29" s="575"/>
      <c r="AD29" s="575"/>
      <c r="AE29" s="575"/>
      <c r="AF29" s="576"/>
      <c r="AG29" s="576"/>
      <c r="AH29" s="575"/>
      <c r="AI29" s="575"/>
      <c r="AJ29" s="575"/>
      <c r="AK29" s="576"/>
      <c r="AL29" s="576"/>
      <c r="AM29" s="575"/>
      <c r="AN29" s="575"/>
      <c r="AO29" s="575"/>
      <c r="AP29" s="575"/>
      <c r="AQ29" s="575"/>
    </row>
    <row r="30" spans="1:43" ht="35.25" hidden="1" customHeight="1" thickTop="1" thickBot="1">
      <c r="A30" s="563">
        <v>2.1</v>
      </c>
      <c r="B30" s="564"/>
      <c r="C30" s="564"/>
      <c r="D30" s="564"/>
      <c r="E30" s="564"/>
      <c r="F30" s="577" t="s">
        <v>1257</v>
      </c>
      <c r="G30" s="578"/>
      <c r="H30" s="578"/>
      <c r="I30" s="567" t="str">
        <f t="shared" si="0"/>
        <v>No hay ejecución</v>
      </c>
      <c r="J30" s="568" t="str">
        <f t="shared" si="1"/>
        <v>NA</v>
      </c>
      <c r="K30" s="578"/>
      <c r="L30" s="581"/>
      <c r="M30" s="579"/>
      <c r="N30" s="572"/>
      <c r="O30" s="582"/>
      <c r="P30" s="581"/>
      <c r="Q30" s="579"/>
      <c r="R30" s="572"/>
      <c r="S30" s="582"/>
      <c r="T30" s="583"/>
      <c r="U30" s="579"/>
      <c r="V30" s="572"/>
      <c r="W30" s="582"/>
      <c r="X30" s="575"/>
      <c r="Y30" s="575"/>
      <c r="Z30" s="575"/>
      <c r="AA30" s="567" t="str">
        <f t="shared" si="2"/>
        <v>No hay ejecución</v>
      </c>
      <c r="AB30" s="568" t="str">
        <f t="shared" si="3"/>
        <v>NA</v>
      </c>
      <c r="AC30" s="575"/>
      <c r="AD30" s="575"/>
      <c r="AE30" s="575"/>
      <c r="AF30" s="576"/>
      <c r="AG30" s="576"/>
      <c r="AH30" s="575"/>
      <c r="AI30" s="575"/>
      <c r="AJ30" s="575"/>
      <c r="AK30" s="576"/>
      <c r="AL30" s="576"/>
      <c r="AM30" s="575"/>
      <c r="AN30" s="575"/>
      <c r="AO30" s="575"/>
      <c r="AP30" s="575"/>
      <c r="AQ30" s="575"/>
    </row>
    <row r="31" spans="1:43" ht="35.25" hidden="1" customHeight="1" thickTop="1" thickBot="1">
      <c r="A31" s="563">
        <v>2.1</v>
      </c>
      <c r="B31" s="564"/>
      <c r="C31" s="564"/>
      <c r="D31" s="564"/>
      <c r="E31" s="564"/>
      <c r="F31" s="577" t="s">
        <v>1257</v>
      </c>
      <c r="G31" s="578"/>
      <c r="H31" s="578"/>
      <c r="I31" s="567" t="str">
        <f t="shared" si="0"/>
        <v>No hay ejecución</v>
      </c>
      <c r="J31" s="568" t="str">
        <f t="shared" si="1"/>
        <v>NA</v>
      </c>
      <c r="K31" s="578"/>
      <c r="L31" s="581"/>
      <c r="M31" s="579"/>
      <c r="N31" s="572"/>
      <c r="O31" s="582"/>
      <c r="P31" s="581"/>
      <c r="Q31" s="579"/>
      <c r="R31" s="572"/>
      <c r="S31" s="582"/>
      <c r="T31" s="583"/>
      <c r="U31" s="579"/>
      <c r="V31" s="572"/>
      <c r="W31" s="582"/>
      <c r="X31" s="575"/>
      <c r="Y31" s="575"/>
      <c r="Z31" s="575"/>
      <c r="AA31" s="567" t="str">
        <f t="shared" si="2"/>
        <v>No hay ejecución</v>
      </c>
      <c r="AB31" s="568" t="str">
        <f t="shared" si="3"/>
        <v>NA</v>
      </c>
      <c r="AC31" s="575"/>
      <c r="AD31" s="575"/>
      <c r="AE31" s="575"/>
      <c r="AF31" s="576"/>
      <c r="AG31" s="576"/>
      <c r="AH31" s="575"/>
      <c r="AI31" s="575"/>
      <c r="AJ31" s="575"/>
      <c r="AK31" s="576"/>
      <c r="AL31" s="576"/>
      <c r="AM31" s="575"/>
      <c r="AN31" s="575"/>
      <c r="AO31" s="575"/>
      <c r="AP31" s="575"/>
      <c r="AQ31" s="575"/>
    </row>
    <row r="32" spans="1:43" ht="35.25" hidden="1" customHeight="1" thickTop="1" thickBot="1">
      <c r="A32" s="563">
        <v>2.1</v>
      </c>
      <c r="B32" s="564"/>
      <c r="C32" s="564"/>
      <c r="D32" s="564"/>
      <c r="E32" s="564"/>
      <c r="F32" s="577" t="s">
        <v>1257</v>
      </c>
      <c r="G32" s="578"/>
      <c r="H32" s="578"/>
      <c r="I32" s="567" t="str">
        <f t="shared" si="0"/>
        <v>No hay ejecución</v>
      </c>
      <c r="J32" s="568" t="str">
        <f t="shared" si="1"/>
        <v>NA</v>
      </c>
      <c r="K32" s="578"/>
      <c r="L32" s="581"/>
      <c r="M32" s="579"/>
      <c r="N32" s="572"/>
      <c r="O32" s="582"/>
      <c r="P32" s="581"/>
      <c r="Q32" s="579"/>
      <c r="R32" s="572"/>
      <c r="S32" s="582"/>
      <c r="T32" s="583"/>
      <c r="U32" s="579"/>
      <c r="V32" s="572"/>
      <c r="W32" s="582"/>
      <c r="X32" s="575"/>
      <c r="Y32" s="575"/>
      <c r="Z32" s="575"/>
      <c r="AA32" s="567" t="str">
        <f t="shared" si="2"/>
        <v>No hay ejecución</v>
      </c>
      <c r="AB32" s="568" t="str">
        <f t="shared" si="3"/>
        <v>NA</v>
      </c>
      <c r="AC32" s="575"/>
      <c r="AD32" s="575"/>
      <c r="AE32" s="575"/>
      <c r="AF32" s="576"/>
      <c r="AG32" s="576"/>
      <c r="AH32" s="575"/>
      <c r="AI32" s="575"/>
      <c r="AJ32" s="575"/>
      <c r="AK32" s="576"/>
      <c r="AL32" s="576"/>
      <c r="AM32" s="575"/>
      <c r="AN32" s="575"/>
      <c r="AO32" s="575"/>
      <c r="AP32" s="575"/>
      <c r="AQ32" s="575"/>
    </row>
    <row r="33" spans="1:43" ht="35.25" hidden="1" customHeight="1" thickTop="1" thickBot="1">
      <c r="A33" s="563">
        <v>2.1</v>
      </c>
      <c r="B33" s="564"/>
      <c r="C33" s="564"/>
      <c r="D33" s="564"/>
      <c r="E33" s="564"/>
      <c r="F33" s="577" t="s">
        <v>1257</v>
      </c>
      <c r="G33" s="578"/>
      <c r="H33" s="578"/>
      <c r="I33" s="567" t="str">
        <f t="shared" si="0"/>
        <v>No hay ejecución</v>
      </c>
      <c r="J33" s="568" t="str">
        <f t="shared" si="1"/>
        <v>NA</v>
      </c>
      <c r="K33" s="578"/>
      <c r="L33" s="581"/>
      <c r="M33" s="579"/>
      <c r="N33" s="572"/>
      <c r="O33" s="582"/>
      <c r="P33" s="581"/>
      <c r="Q33" s="579"/>
      <c r="R33" s="572"/>
      <c r="S33" s="582"/>
      <c r="T33" s="583"/>
      <c r="U33" s="579"/>
      <c r="V33" s="572"/>
      <c r="W33" s="582"/>
      <c r="X33" s="575"/>
      <c r="Y33" s="575"/>
      <c r="Z33" s="575"/>
      <c r="AA33" s="567" t="str">
        <f t="shared" si="2"/>
        <v>No hay ejecución</v>
      </c>
      <c r="AB33" s="568" t="str">
        <f t="shared" si="3"/>
        <v>NA</v>
      </c>
      <c r="AC33" s="575"/>
      <c r="AD33" s="575"/>
      <c r="AE33" s="575"/>
      <c r="AF33" s="576"/>
      <c r="AG33" s="576"/>
      <c r="AH33" s="575"/>
      <c r="AI33" s="575"/>
      <c r="AJ33" s="575"/>
      <c r="AK33" s="576"/>
      <c r="AL33" s="576"/>
      <c r="AM33" s="575"/>
      <c r="AN33" s="575"/>
      <c r="AO33" s="575"/>
      <c r="AP33" s="575"/>
      <c r="AQ33" s="575"/>
    </row>
    <row r="34" spans="1:43" ht="35.25" hidden="1" customHeight="1" thickTop="1" thickBot="1">
      <c r="A34" s="563">
        <v>2.1</v>
      </c>
      <c r="B34" s="564"/>
      <c r="C34" s="564"/>
      <c r="D34" s="564"/>
      <c r="E34" s="564"/>
      <c r="F34" s="577" t="s">
        <v>1257</v>
      </c>
      <c r="G34" s="578"/>
      <c r="H34" s="578"/>
      <c r="I34" s="567" t="str">
        <f t="shared" si="0"/>
        <v>No hay ejecución</v>
      </c>
      <c r="J34" s="568" t="str">
        <f t="shared" si="1"/>
        <v>NA</v>
      </c>
      <c r="K34" s="578"/>
      <c r="L34" s="581"/>
      <c r="M34" s="579"/>
      <c r="N34" s="572"/>
      <c r="O34" s="582"/>
      <c r="P34" s="581"/>
      <c r="Q34" s="579"/>
      <c r="R34" s="572"/>
      <c r="S34" s="582"/>
      <c r="T34" s="583"/>
      <c r="U34" s="579"/>
      <c r="V34" s="572"/>
      <c r="W34" s="582"/>
      <c r="X34" s="575"/>
      <c r="Y34" s="575"/>
      <c r="Z34" s="575"/>
      <c r="AA34" s="567" t="str">
        <f t="shared" si="2"/>
        <v>No hay ejecución</v>
      </c>
      <c r="AB34" s="568" t="str">
        <f t="shared" si="3"/>
        <v>NA</v>
      </c>
      <c r="AC34" s="575"/>
      <c r="AD34" s="575"/>
      <c r="AE34" s="575"/>
      <c r="AF34" s="576"/>
      <c r="AG34" s="576"/>
      <c r="AH34" s="575"/>
      <c r="AI34" s="575"/>
      <c r="AJ34" s="575"/>
      <c r="AK34" s="576"/>
      <c r="AL34" s="576"/>
      <c r="AM34" s="575"/>
      <c r="AN34" s="575"/>
      <c r="AO34" s="575"/>
      <c r="AP34" s="575"/>
      <c r="AQ34" s="575"/>
    </row>
    <row r="35" spans="1:43" ht="35.25" hidden="1" customHeight="1" thickTop="1" thickBot="1">
      <c r="A35" s="563">
        <v>2.2000000000000002</v>
      </c>
      <c r="B35" s="564"/>
      <c r="C35" s="564"/>
      <c r="D35" s="564"/>
      <c r="E35" s="564"/>
      <c r="F35" s="577" t="s">
        <v>1258</v>
      </c>
      <c r="G35" s="578"/>
      <c r="H35" s="578"/>
      <c r="I35" s="567" t="str">
        <f t="shared" si="0"/>
        <v>No hay ejecución</v>
      </c>
      <c r="J35" s="568" t="str">
        <f t="shared" si="1"/>
        <v>NA</v>
      </c>
      <c r="K35" s="578"/>
      <c r="L35" s="581"/>
      <c r="M35" s="579"/>
      <c r="N35" s="572"/>
      <c r="O35" s="582"/>
      <c r="P35" s="581"/>
      <c r="Q35" s="579"/>
      <c r="R35" s="572"/>
      <c r="S35" s="582"/>
      <c r="T35" s="583"/>
      <c r="U35" s="579"/>
      <c r="V35" s="572"/>
      <c r="W35" s="582"/>
      <c r="X35" s="575"/>
      <c r="Y35" s="575"/>
      <c r="Z35" s="575"/>
      <c r="AA35" s="567" t="str">
        <f t="shared" si="2"/>
        <v>No hay ejecución</v>
      </c>
      <c r="AB35" s="568" t="str">
        <f t="shared" si="3"/>
        <v>NA</v>
      </c>
      <c r="AC35" s="575"/>
      <c r="AD35" s="575"/>
      <c r="AE35" s="575"/>
      <c r="AF35" s="576"/>
      <c r="AG35" s="576"/>
      <c r="AH35" s="575"/>
      <c r="AI35" s="575"/>
      <c r="AJ35" s="575"/>
      <c r="AK35" s="576"/>
      <c r="AL35" s="576"/>
      <c r="AM35" s="575"/>
      <c r="AN35" s="575"/>
      <c r="AO35" s="575"/>
      <c r="AP35" s="575"/>
      <c r="AQ35" s="575"/>
    </row>
    <row r="36" spans="1:43" ht="35.25" hidden="1" customHeight="1" thickTop="1" thickBot="1">
      <c r="A36" s="563">
        <v>2.2000000000000002</v>
      </c>
      <c r="B36" s="564"/>
      <c r="C36" s="564"/>
      <c r="D36" s="564"/>
      <c r="E36" s="564"/>
      <c r="F36" s="577" t="s">
        <v>1258</v>
      </c>
      <c r="G36" s="578"/>
      <c r="H36" s="578"/>
      <c r="I36" s="567" t="str">
        <f t="shared" si="0"/>
        <v>No hay ejecución</v>
      </c>
      <c r="J36" s="568" t="str">
        <f t="shared" si="1"/>
        <v>NA</v>
      </c>
      <c r="K36" s="578"/>
      <c r="L36" s="581"/>
      <c r="M36" s="579"/>
      <c r="N36" s="572"/>
      <c r="O36" s="582"/>
      <c r="P36" s="581"/>
      <c r="Q36" s="579"/>
      <c r="R36" s="572"/>
      <c r="S36" s="582"/>
      <c r="T36" s="583"/>
      <c r="U36" s="579"/>
      <c r="V36" s="572"/>
      <c r="W36" s="582"/>
      <c r="X36" s="575"/>
      <c r="Y36" s="575">
        <v>6</v>
      </c>
      <c r="Z36" s="575">
        <v>6</v>
      </c>
      <c r="AA36" s="567">
        <f t="shared" si="2"/>
        <v>1</v>
      </c>
      <c r="AB36" s="568" t="str">
        <f t="shared" si="3"/>
        <v>De acuerdo con lo programado</v>
      </c>
      <c r="AC36" s="575"/>
      <c r="AD36" s="575"/>
      <c r="AE36" s="575"/>
      <c r="AF36" s="576"/>
      <c r="AG36" s="576"/>
      <c r="AH36" s="575"/>
      <c r="AI36" s="575"/>
      <c r="AJ36" s="575"/>
      <c r="AK36" s="576"/>
      <c r="AL36" s="576"/>
      <c r="AM36" s="575"/>
      <c r="AN36" s="575"/>
      <c r="AO36" s="575"/>
      <c r="AP36" s="575"/>
      <c r="AQ36" s="575"/>
    </row>
    <row r="37" spans="1:43" ht="35.25" hidden="1" customHeight="1" thickTop="1" thickBot="1">
      <c r="A37" s="563">
        <v>2.2999999999999998</v>
      </c>
      <c r="B37" s="564"/>
      <c r="C37" s="564"/>
      <c r="D37" s="564"/>
      <c r="E37" s="564"/>
      <c r="F37" s="577" t="s">
        <v>1259</v>
      </c>
      <c r="G37" s="578">
        <v>3</v>
      </c>
      <c r="H37" s="578">
        <v>3</v>
      </c>
      <c r="I37" s="567">
        <f t="shared" si="0"/>
        <v>1</v>
      </c>
      <c r="J37" s="568" t="str">
        <f t="shared" si="1"/>
        <v>De acuerdo con lo programado</v>
      </c>
      <c r="K37" s="578"/>
      <c r="L37" s="581"/>
      <c r="M37" s="579"/>
      <c r="N37" s="572"/>
      <c r="O37" s="582"/>
      <c r="P37" s="581"/>
      <c r="Q37" s="579"/>
      <c r="R37" s="572"/>
      <c r="S37" s="582"/>
      <c r="T37" s="583"/>
      <c r="U37" s="579"/>
      <c r="V37" s="572"/>
      <c r="W37" s="582"/>
      <c r="X37" s="575"/>
      <c r="Y37" s="575">
        <v>3</v>
      </c>
      <c r="Z37" s="575">
        <v>3</v>
      </c>
      <c r="AA37" s="567">
        <f t="shared" si="2"/>
        <v>1</v>
      </c>
      <c r="AB37" s="568" t="str">
        <f t="shared" si="3"/>
        <v>De acuerdo con lo programado</v>
      </c>
      <c r="AC37" s="575"/>
      <c r="AD37" s="575"/>
      <c r="AE37" s="575"/>
      <c r="AF37" s="576"/>
      <c r="AG37" s="576"/>
      <c r="AH37" s="575"/>
      <c r="AI37" s="575"/>
      <c r="AJ37" s="575"/>
      <c r="AK37" s="576"/>
      <c r="AL37" s="576"/>
      <c r="AM37" s="575"/>
      <c r="AN37" s="575"/>
      <c r="AO37" s="575"/>
      <c r="AP37" s="575"/>
      <c r="AQ37" s="575"/>
    </row>
    <row r="38" spans="1:43" ht="35.25" hidden="1" customHeight="1" thickTop="1" thickBot="1">
      <c r="A38" s="563">
        <v>2.4</v>
      </c>
      <c r="B38" s="564"/>
      <c r="C38" s="564"/>
      <c r="D38" s="564"/>
      <c r="E38" s="564"/>
      <c r="F38" s="577" t="s">
        <v>1260</v>
      </c>
      <c r="G38" s="578"/>
      <c r="H38" s="578"/>
      <c r="I38" s="567" t="str">
        <f t="shared" si="0"/>
        <v>No hay ejecución</v>
      </c>
      <c r="J38" s="568" t="str">
        <f t="shared" si="1"/>
        <v>NA</v>
      </c>
      <c r="K38" s="578"/>
      <c r="L38" s="581"/>
      <c r="M38" s="579"/>
      <c r="N38" s="572"/>
      <c r="O38" s="582"/>
      <c r="P38" s="581"/>
      <c r="Q38" s="579"/>
      <c r="R38" s="572"/>
      <c r="S38" s="582"/>
      <c r="T38" s="583"/>
      <c r="U38" s="579"/>
      <c r="V38" s="572"/>
      <c r="W38" s="582"/>
      <c r="X38" s="575"/>
      <c r="Y38" s="575"/>
      <c r="Z38" s="575"/>
      <c r="AA38" s="567" t="str">
        <f t="shared" si="2"/>
        <v>No hay ejecución</v>
      </c>
      <c r="AB38" s="568" t="str">
        <f t="shared" si="3"/>
        <v>NA</v>
      </c>
      <c r="AC38" s="575"/>
      <c r="AD38" s="575"/>
      <c r="AE38" s="575"/>
      <c r="AF38" s="576"/>
      <c r="AG38" s="576"/>
      <c r="AH38" s="575"/>
      <c r="AI38" s="575"/>
      <c r="AJ38" s="575"/>
      <c r="AK38" s="576"/>
      <c r="AL38" s="576"/>
      <c r="AM38" s="575"/>
      <c r="AN38" s="575"/>
      <c r="AO38" s="575"/>
      <c r="AP38" s="575"/>
      <c r="AQ38" s="575"/>
    </row>
    <row r="39" spans="1:43" ht="35.25" hidden="1" customHeight="1" thickTop="1" thickBot="1">
      <c r="A39" s="563">
        <v>2.4</v>
      </c>
      <c r="B39" s="564"/>
      <c r="C39" s="564"/>
      <c r="D39" s="564"/>
      <c r="E39" s="564"/>
      <c r="F39" s="577" t="s">
        <v>1260</v>
      </c>
      <c r="G39" s="578"/>
      <c r="H39" s="578"/>
      <c r="I39" s="567" t="str">
        <f t="shared" si="0"/>
        <v>No hay ejecución</v>
      </c>
      <c r="J39" s="568" t="str">
        <f t="shared" si="1"/>
        <v>NA</v>
      </c>
      <c r="K39" s="578"/>
      <c r="L39" s="581"/>
      <c r="M39" s="579"/>
      <c r="N39" s="572"/>
      <c r="O39" s="582"/>
      <c r="P39" s="581"/>
      <c r="Q39" s="579"/>
      <c r="R39" s="572"/>
      <c r="S39" s="582"/>
      <c r="T39" s="583"/>
      <c r="U39" s="579"/>
      <c r="V39" s="572"/>
      <c r="W39" s="582"/>
      <c r="X39" s="575"/>
      <c r="Y39" s="575"/>
      <c r="Z39" s="575"/>
      <c r="AA39" s="567" t="str">
        <f t="shared" si="2"/>
        <v>No hay ejecución</v>
      </c>
      <c r="AB39" s="568" t="str">
        <f t="shared" si="3"/>
        <v>NA</v>
      </c>
      <c r="AC39" s="575"/>
      <c r="AD39" s="575"/>
      <c r="AE39" s="575"/>
      <c r="AF39" s="576"/>
      <c r="AG39" s="576"/>
      <c r="AH39" s="575"/>
      <c r="AI39" s="575"/>
      <c r="AJ39" s="575"/>
      <c r="AK39" s="576"/>
      <c r="AL39" s="576"/>
      <c r="AM39" s="575"/>
      <c r="AN39" s="575"/>
      <c r="AO39" s="575"/>
      <c r="AP39" s="575"/>
      <c r="AQ39" s="575"/>
    </row>
    <row r="40" spans="1:43" ht="35.25" hidden="1" customHeight="1" thickTop="1" thickBot="1">
      <c r="A40" s="563">
        <v>2.4</v>
      </c>
      <c r="B40" s="564"/>
      <c r="C40" s="564"/>
      <c r="D40" s="564"/>
      <c r="E40" s="564"/>
      <c r="F40" s="577" t="s">
        <v>1260</v>
      </c>
      <c r="G40" s="578"/>
      <c r="H40" s="578"/>
      <c r="I40" s="567" t="str">
        <f t="shared" si="0"/>
        <v>No hay ejecución</v>
      </c>
      <c r="J40" s="568" t="str">
        <f t="shared" si="1"/>
        <v>NA</v>
      </c>
      <c r="K40" s="578"/>
      <c r="L40" s="581"/>
      <c r="M40" s="579"/>
      <c r="N40" s="572"/>
      <c r="O40" s="582"/>
      <c r="P40" s="581"/>
      <c r="Q40" s="579"/>
      <c r="R40" s="572"/>
      <c r="S40" s="582"/>
      <c r="T40" s="583"/>
      <c r="U40" s="579"/>
      <c r="V40" s="572"/>
      <c r="W40" s="582"/>
      <c r="X40" s="575"/>
      <c r="Y40" s="575"/>
      <c r="Z40" s="575"/>
      <c r="AA40" s="567" t="str">
        <f t="shared" si="2"/>
        <v>No hay ejecución</v>
      </c>
      <c r="AB40" s="568" t="str">
        <f t="shared" si="3"/>
        <v>NA</v>
      </c>
      <c r="AC40" s="575"/>
      <c r="AD40" s="575"/>
      <c r="AE40" s="575"/>
      <c r="AF40" s="576"/>
      <c r="AG40" s="576"/>
      <c r="AH40" s="575"/>
      <c r="AI40" s="575"/>
      <c r="AJ40" s="575"/>
      <c r="AK40" s="576"/>
      <c r="AL40" s="576"/>
      <c r="AM40" s="575"/>
      <c r="AN40" s="575"/>
      <c r="AO40" s="575"/>
      <c r="AP40" s="575"/>
      <c r="AQ40" s="575"/>
    </row>
    <row r="41" spans="1:43" ht="35.25" hidden="1" customHeight="1" thickTop="1" thickBot="1">
      <c r="A41" s="563">
        <v>2.4</v>
      </c>
      <c r="B41" s="564"/>
      <c r="C41" s="564"/>
      <c r="D41" s="564"/>
      <c r="E41" s="564"/>
      <c r="F41" s="577" t="s">
        <v>1260</v>
      </c>
      <c r="G41" s="578"/>
      <c r="H41" s="578"/>
      <c r="I41" s="567" t="str">
        <f t="shared" si="0"/>
        <v>No hay ejecución</v>
      </c>
      <c r="J41" s="568" t="str">
        <f t="shared" si="1"/>
        <v>NA</v>
      </c>
      <c r="K41" s="578"/>
      <c r="L41" s="581"/>
      <c r="M41" s="579"/>
      <c r="N41" s="572"/>
      <c r="O41" s="582"/>
      <c r="P41" s="581"/>
      <c r="Q41" s="579"/>
      <c r="R41" s="572"/>
      <c r="S41" s="582"/>
      <c r="T41" s="583"/>
      <c r="U41" s="579"/>
      <c r="V41" s="572"/>
      <c r="W41" s="582"/>
      <c r="X41" s="575"/>
      <c r="Y41" s="575"/>
      <c r="Z41" s="575"/>
      <c r="AA41" s="567" t="str">
        <f t="shared" si="2"/>
        <v>No hay ejecución</v>
      </c>
      <c r="AB41" s="568" t="str">
        <f t="shared" si="3"/>
        <v>NA</v>
      </c>
      <c r="AC41" s="575"/>
      <c r="AD41" s="575"/>
      <c r="AE41" s="575"/>
      <c r="AF41" s="576"/>
      <c r="AG41" s="576"/>
      <c r="AH41" s="575"/>
      <c r="AI41" s="575"/>
      <c r="AJ41" s="575"/>
      <c r="AK41" s="576"/>
      <c r="AL41" s="576"/>
      <c r="AM41" s="575"/>
      <c r="AN41" s="575"/>
      <c r="AO41" s="575"/>
      <c r="AP41" s="575"/>
      <c r="AQ41" s="575"/>
    </row>
    <row r="42" spans="1:43" ht="35.25" hidden="1" customHeight="1" thickTop="1" thickBot="1">
      <c r="A42" s="563">
        <v>2.4</v>
      </c>
      <c r="B42" s="564"/>
      <c r="C42" s="564"/>
      <c r="D42" s="564"/>
      <c r="E42" s="564"/>
      <c r="F42" s="577" t="s">
        <v>1260</v>
      </c>
      <c r="G42" s="578"/>
      <c r="H42" s="578"/>
      <c r="I42" s="567" t="str">
        <f t="shared" si="0"/>
        <v>No hay ejecución</v>
      </c>
      <c r="J42" s="568" t="str">
        <f t="shared" si="1"/>
        <v>NA</v>
      </c>
      <c r="K42" s="578"/>
      <c r="L42" s="581"/>
      <c r="M42" s="579"/>
      <c r="N42" s="572"/>
      <c r="O42" s="582"/>
      <c r="P42" s="581"/>
      <c r="Q42" s="579"/>
      <c r="R42" s="572"/>
      <c r="S42" s="582"/>
      <c r="T42" s="583"/>
      <c r="U42" s="579"/>
      <c r="V42" s="572"/>
      <c r="W42" s="582"/>
      <c r="X42" s="575"/>
      <c r="Y42" s="575"/>
      <c r="Z42" s="575"/>
      <c r="AA42" s="567" t="str">
        <f t="shared" si="2"/>
        <v>No hay ejecución</v>
      </c>
      <c r="AB42" s="568" t="str">
        <f t="shared" si="3"/>
        <v>NA</v>
      </c>
      <c r="AC42" s="575"/>
      <c r="AD42" s="575"/>
      <c r="AE42" s="575"/>
      <c r="AF42" s="576"/>
      <c r="AG42" s="576"/>
      <c r="AH42" s="575"/>
      <c r="AI42" s="575"/>
      <c r="AJ42" s="575"/>
      <c r="AK42" s="576"/>
      <c r="AL42" s="576"/>
      <c r="AM42" s="575"/>
      <c r="AN42" s="575"/>
      <c r="AO42" s="575"/>
      <c r="AP42" s="575"/>
      <c r="AQ42" s="575"/>
    </row>
    <row r="43" spans="1:43" ht="35.25" hidden="1" customHeight="1" thickTop="1" thickBot="1">
      <c r="A43" s="563">
        <v>2.4</v>
      </c>
      <c r="B43" s="564"/>
      <c r="C43" s="564"/>
      <c r="D43" s="564"/>
      <c r="E43" s="564"/>
      <c r="F43" s="577" t="s">
        <v>1260</v>
      </c>
      <c r="G43" s="578"/>
      <c r="H43" s="578"/>
      <c r="I43" s="567" t="str">
        <f t="shared" si="0"/>
        <v>No hay ejecución</v>
      </c>
      <c r="J43" s="568" t="str">
        <f t="shared" si="1"/>
        <v>NA</v>
      </c>
      <c r="K43" s="578"/>
      <c r="L43" s="581"/>
      <c r="M43" s="579"/>
      <c r="N43" s="572"/>
      <c r="O43" s="582"/>
      <c r="P43" s="581"/>
      <c r="Q43" s="579"/>
      <c r="R43" s="572"/>
      <c r="S43" s="582"/>
      <c r="T43" s="583"/>
      <c r="U43" s="579"/>
      <c r="V43" s="572"/>
      <c r="W43" s="582"/>
      <c r="X43" s="575"/>
      <c r="Y43" s="575"/>
      <c r="Z43" s="575"/>
      <c r="AA43" s="567" t="str">
        <f t="shared" si="2"/>
        <v>No hay ejecución</v>
      </c>
      <c r="AB43" s="568" t="str">
        <f t="shared" si="3"/>
        <v>NA</v>
      </c>
      <c r="AC43" s="575"/>
      <c r="AD43" s="575"/>
      <c r="AE43" s="575"/>
      <c r="AF43" s="576"/>
      <c r="AG43" s="576"/>
      <c r="AH43" s="575"/>
      <c r="AI43" s="575"/>
      <c r="AJ43" s="575"/>
      <c r="AK43" s="576"/>
      <c r="AL43" s="576"/>
      <c r="AM43" s="575"/>
      <c r="AN43" s="575"/>
      <c r="AO43" s="575"/>
      <c r="AP43" s="575"/>
      <c r="AQ43" s="575"/>
    </row>
    <row r="44" spans="1:43" ht="28.2" hidden="1" customHeight="1" thickTop="1" thickBot="1">
      <c r="A44" s="563">
        <v>3</v>
      </c>
      <c r="B44" s="564">
        <v>0</v>
      </c>
      <c r="C44" s="564">
        <v>0</v>
      </c>
      <c r="D44" s="564">
        <v>0</v>
      </c>
      <c r="E44" s="564">
        <v>0</v>
      </c>
      <c r="F44" s="584" t="s">
        <v>1261</v>
      </c>
      <c r="G44" s="586"/>
      <c r="H44" s="586"/>
      <c r="I44" s="567" t="str">
        <f t="shared" si="0"/>
        <v>No hay ejecución</v>
      </c>
      <c r="J44" s="568" t="str">
        <f t="shared" si="1"/>
        <v>NA</v>
      </c>
      <c r="K44" s="586"/>
      <c r="L44" s="581"/>
      <c r="M44" s="579"/>
      <c r="N44" s="572"/>
      <c r="O44" s="582"/>
      <c r="P44" s="581"/>
      <c r="Q44" s="579"/>
      <c r="R44" s="572"/>
      <c r="S44" s="582"/>
      <c r="T44" s="583"/>
      <c r="U44" s="579"/>
      <c r="V44" s="572"/>
      <c r="W44" s="582"/>
      <c r="X44" s="575"/>
      <c r="Y44" s="575"/>
      <c r="Z44" s="575"/>
      <c r="AA44" s="567" t="str">
        <f t="shared" si="2"/>
        <v>No hay ejecución</v>
      </c>
      <c r="AB44" s="568" t="str">
        <f t="shared" si="3"/>
        <v>NA</v>
      </c>
      <c r="AC44" s="575"/>
      <c r="AD44" s="575"/>
      <c r="AE44" s="575"/>
      <c r="AF44" s="576"/>
      <c r="AG44" s="576"/>
      <c r="AH44" s="575"/>
      <c r="AI44" s="575"/>
      <c r="AJ44" s="575"/>
      <c r="AK44" s="576"/>
      <c r="AL44" s="576"/>
      <c r="AM44" s="575"/>
      <c r="AN44" s="575"/>
      <c r="AO44" s="575"/>
      <c r="AP44" s="575"/>
      <c r="AQ44" s="575"/>
    </row>
    <row r="45" spans="1:43" ht="35.25" hidden="1" customHeight="1" thickTop="1" thickBot="1">
      <c r="A45" s="563">
        <v>3.1</v>
      </c>
      <c r="B45" s="564"/>
      <c r="C45" s="564"/>
      <c r="D45" s="564"/>
      <c r="E45" s="564"/>
      <c r="F45" s="577" t="s">
        <v>1262</v>
      </c>
      <c r="G45" s="578">
        <v>500</v>
      </c>
      <c r="H45" s="578">
        <v>400</v>
      </c>
      <c r="I45" s="567">
        <f t="shared" si="0"/>
        <v>0.8</v>
      </c>
      <c r="J45" s="568" t="str">
        <f t="shared" si="1"/>
        <v>Atraso Leve</v>
      </c>
      <c r="K45" s="578"/>
      <c r="L45" s="581"/>
      <c r="M45" s="579"/>
      <c r="N45" s="572"/>
      <c r="O45" s="582"/>
      <c r="P45" s="581"/>
      <c r="Q45" s="579"/>
      <c r="R45" s="572"/>
      <c r="S45" s="582"/>
      <c r="T45" s="583"/>
      <c r="U45" s="579"/>
      <c r="V45" s="572"/>
      <c r="W45" s="582"/>
      <c r="X45" s="575"/>
      <c r="Y45" s="575">
        <v>400</v>
      </c>
      <c r="Z45" s="575">
        <v>388</v>
      </c>
      <c r="AA45" s="567">
        <f t="shared" si="2"/>
        <v>0.97</v>
      </c>
      <c r="AB45" s="568" t="str">
        <f t="shared" si="3"/>
        <v>De acuerdo con lo programado</v>
      </c>
      <c r="AC45" s="575"/>
      <c r="AD45" s="575"/>
      <c r="AE45" s="575"/>
      <c r="AF45" s="576"/>
      <c r="AG45" s="576"/>
      <c r="AH45" s="575"/>
      <c r="AI45" s="575"/>
      <c r="AJ45" s="575"/>
      <c r="AK45" s="576"/>
      <c r="AL45" s="576"/>
      <c r="AM45" s="575"/>
      <c r="AN45" s="575"/>
      <c r="AO45" s="575"/>
      <c r="AP45" s="575"/>
      <c r="AQ45" s="575"/>
    </row>
    <row r="46" spans="1:43" ht="35.25" hidden="1" customHeight="1" thickTop="1" thickBot="1">
      <c r="A46" s="563">
        <v>3.1</v>
      </c>
      <c r="B46" s="564"/>
      <c r="C46" s="564"/>
      <c r="D46" s="564"/>
      <c r="E46" s="564"/>
      <c r="F46" s="577" t="s">
        <v>1262</v>
      </c>
      <c r="G46" s="578"/>
      <c r="H46" s="578"/>
      <c r="I46" s="567" t="str">
        <f t="shared" si="0"/>
        <v>No hay ejecución</v>
      </c>
      <c r="J46" s="568" t="str">
        <f t="shared" si="1"/>
        <v>NA</v>
      </c>
      <c r="K46" s="578"/>
      <c r="L46" s="581"/>
      <c r="M46" s="579"/>
      <c r="N46" s="572"/>
      <c r="O46" s="582"/>
      <c r="P46" s="581"/>
      <c r="Q46" s="579"/>
      <c r="R46" s="572"/>
      <c r="S46" s="582"/>
      <c r="T46" s="583"/>
      <c r="U46" s="579"/>
      <c r="V46" s="572"/>
      <c r="W46" s="582"/>
      <c r="X46" s="575"/>
      <c r="Y46" s="575"/>
      <c r="Z46" s="575"/>
      <c r="AA46" s="567" t="str">
        <f t="shared" si="2"/>
        <v>No hay ejecución</v>
      </c>
      <c r="AB46" s="568" t="str">
        <f t="shared" si="3"/>
        <v>NA</v>
      </c>
      <c r="AC46" s="575"/>
      <c r="AD46" s="575"/>
      <c r="AE46" s="575"/>
      <c r="AF46" s="576"/>
      <c r="AG46" s="576"/>
      <c r="AH46" s="575"/>
      <c r="AI46" s="575"/>
      <c r="AJ46" s="575"/>
      <c r="AK46" s="576"/>
      <c r="AL46" s="576"/>
      <c r="AM46" s="575"/>
      <c r="AN46" s="575"/>
      <c r="AO46" s="575"/>
      <c r="AP46" s="575"/>
      <c r="AQ46" s="575"/>
    </row>
    <row r="47" spans="1:43" ht="35.25" hidden="1" customHeight="1" thickTop="1" thickBot="1">
      <c r="A47" s="563">
        <v>3.1</v>
      </c>
      <c r="B47" s="564"/>
      <c r="C47" s="564"/>
      <c r="D47" s="564"/>
      <c r="E47" s="564"/>
      <c r="F47" s="577" t="s">
        <v>1262</v>
      </c>
      <c r="G47" s="578"/>
      <c r="H47" s="578"/>
      <c r="I47" s="567" t="str">
        <f t="shared" si="0"/>
        <v>No hay ejecución</v>
      </c>
      <c r="J47" s="568" t="str">
        <f t="shared" si="1"/>
        <v>NA</v>
      </c>
      <c r="K47" s="578"/>
      <c r="L47" s="581"/>
      <c r="M47" s="579"/>
      <c r="N47" s="572"/>
      <c r="O47" s="582"/>
      <c r="P47" s="581"/>
      <c r="Q47" s="579"/>
      <c r="R47" s="572"/>
      <c r="S47" s="582"/>
      <c r="T47" s="583"/>
      <c r="U47" s="579"/>
      <c r="V47" s="572"/>
      <c r="W47" s="582"/>
      <c r="X47" s="575"/>
      <c r="Y47" s="575"/>
      <c r="Z47" s="575"/>
      <c r="AA47" s="567" t="str">
        <f t="shared" si="2"/>
        <v>No hay ejecución</v>
      </c>
      <c r="AB47" s="568" t="str">
        <f t="shared" si="3"/>
        <v>NA</v>
      </c>
      <c r="AC47" s="575"/>
      <c r="AD47" s="575"/>
      <c r="AE47" s="575"/>
      <c r="AF47" s="576"/>
      <c r="AG47" s="576"/>
      <c r="AH47" s="575"/>
      <c r="AI47" s="575"/>
      <c r="AJ47" s="575"/>
      <c r="AK47" s="576"/>
      <c r="AL47" s="576"/>
      <c r="AM47" s="575"/>
      <c r="AN47" s="575"/>
      <c r="AO47" s="575"/>
      <c r="AP47" s="575"/>
      <c r="AQ47" s="575"/>
    </row>
    <row r="48" spans="1:43" ht="35.25" hidden="1" customHeight="1" thickTop="1" thickBot="1">
      <c r="A48" s="563">
        <v>4</v>
      </c>
      <c r="B48" s="564"/>
      <c r="C48" s="564"/>
      <c r="D48" s="564"/>
      <c r="E48" s="564"/>
      <c r="F48" s="584" t="s">
        <v>1263</v>
      </c>
      <c r="G48" s="586"/>
      <c r="H48" s="586"/>
      <c r="I48" s="567" t="str">
        <f t="shared" si="0"/>
        <v>No hay ejecución</v>
      </c>
      <c r="J48" s="568" t="str">
        <f t="shared" si="1"/>
        <v>NA</v>
      </c>
      <c r="K48" s="586"/>
      <c r="L48" s="581"/>
      <c r="M48" s="579"/>
      <c r="N48" s="572"/>
      <c r="O48" s="582"/>
      <c r="P48" s="581"/>
      <c r="Q48" s="579"/>
      <c r="R48" s="572"/>
      <c r="S48" s="582"/>
      <c r="T48" s="583"/>
      <c r="U48" s="579"/>
      <c r="V48" s="572"/>
      <c r="W48" s="582"/>
      <c r="X48" s="575"/>
      <c r="Y48" s="575"/>
      <c r="Z48" s="575"/>
      <c r="AA48" s="567" t="str">
        <f t="shared" si="2"/>
        <v>No hay ejecución</v>
      </c>
      <c r="AB48" s="568" t="str">
        <f t="shared" si="3"/>
        <v>NA</v>
      </c>
      <c r="AC48" s="575"/>
      <c r="AD48" s="575"/>
      <c r="AE48" s="575"/>
      <c r="AF48" s="576"/>
      <c r="AG48" s="576"/>
      <c r="AH48" s="575"/>
      <c r="AI48" s="575"/>
      <c r="AJ48" s="575"/>
      <c r="AK48" s="576"/>
      <c r="AL48" s="576"/>
      <c r="AM48" s="575"/>
      <c r="AN48" s="575"/>
      <c r="AO48" s="575"/>
      <c r="AP48" s="575"/>
      <c r="AQ48" s="575"/>
    </row>
    <row r="49" spans="1:43" ht="35.25" hidden="1" customHeight="1" thickTop="1" thickBot="1">
      <c r="A49" s="563">
        <v>4.0999999999999996</v>
      </c>
      <c r="B49" s="564"/>
      <c r="C49" s="564"/>
      <c r="D49" s="564"/>
      <c r="E49" s="564"/>
      <c r="F49" s="577" t="s">
        <v>1264</v>
      </c>
      <c r="G49" s="578">
        <v>2</v>
      </c>
      <c r="H49" s="578">
        <v>0</v>
      </c>
      <c r="I49" s="567">
        <f t="shared" si="0"/>
        <v>0</v>
      </c>
      <c r="J49" s="568" t="str">
        <f t="shared" si="1"/>
        <v>En riesgo cumplimiento</v>
      </c>
      <c r="K49" s="578"/>
      <c r="L49" s="581"/>
      <c r="M49" s="579"/>
      <c r="N49" s="572"/>
      <c r="O49" s="582"/>
      <c r="P49" s="581"/>
      <c r="Q49" s="579"/>
      <c r="R49" s="572"/>
      <c r="S49" s="582"/>
      <c r="T49" s="583"/>
      <c r="U49" s="579"/>
      <c r="V49" s="572"/>
      <c r="W49" s="582"/>
      <c r="X49" s="575"/>
      <c r="Y49" s="575">
        <v>0</v>
      </c>
      <c r="Z49" s="575">
        <v>0</v>
      </c>
      <c r="AA49" s="567" t="str">
        <f t="shared" si="2"/>
        <v>No hay Programación</v>
      </c>
      <c r="AB49" s="568" t="str">
        <f t="shared" si="3"/>
        <v>De acuerdo con lo programado</v>
      </c>
      <c r="AC49" s="575"/>
      <c r="AD49" s="575"/>
      <c r="AE49" s="575"/>
      <c r="AF49" s="576"/>
      <c r="AG49" s="576"/>
      <c r="AH49" s="575"/>
      <c r="AI49" s="575"/>
      <c r="AJ49" s="575"/>
      <c r="AK49" s="576"/>
      <c r="AL49" s="576"/>
      <c r="AM49" s="575"/>
      <c r="AN49" s="575"/>
      <c r="AO49" s="575"/>
      <c r="AP49" s="575"/>
      <c r="AQ49" s="575"/>
    </row>
    <row r="50" spans="1:43" ht="35.25" hidden="1" customHeight="1" thickTop="1" thickBot="1">
      <c r="A50" s="563">
        <v>5</v>
      </c>
      <c r="B50" s="564">
        <v>0</v>
      </c>
      <c r="C50" s="564">
        <v>0</v>
      </c>
      <c r="D50" s="564">
        <v>0</v>
      </c>
      <c r="E50" s="564">
        <v>0</v>
      </c>
      <c r="F50" s="584" t="s">
        <v>1265</v>
      </c>
      <c r="G50" s="586"/>
      <c r="H50" s="586"/>
      <c r="I50" s="567" t="str">
        <f t="shared" si="0"/>
        <v>No hay ejecución</v>
      </c>
      <c r="J50" s="568" t="str">
        <f t="shared" si="1"/>
        <v>NA</v>
      </c>
      <c r="K50" s="586"/>
      <c r="L50" s="581"/>
      <c r="M50" s="579"/>
      <c r="N50" s="572"/>
      <c r="O50" s="582"/>
      <c r="P50" s="581"/>
      <c r="Q50" s="579"/>
      <c r="R50" s="572"/>
      <c r="S50" s="582"/>
      <c r="T50" s="583"/>
      <c r="U50" s="579"/>
      <c r="V50" s="572"/>
      <c r="W50" s="582"/>
      <c r="X50" s="575"/>
      <c r="Y50" s="575"/>
      <c r="Z50" s="575"/>
      <c r="AA50" s="567" t="str">
        <f t="shared" si="2"/>
        <v>No hay ejecución</v>
      </c>
      <c r="AB50" s="568" t="str">
        <f t="shared" si="3"/>
        <v>NA</v>
      </c>
      <c r="AC50" s="575"/>
      <c r="AD50" s="575"/>
      <c r="AE50" s="575"/>
      <c r="AF50" s="576"/>
      <c r="AG50" s="576"/>
      <c r="AH50" s="575"/>
      <c r="AI50" s="575"/>
      <c r="AJ50" s="575"/>
      <c r="AK50" s="576"/>
      <c r="AL50" s="576"/>
      <c r="AM50" s="575"/>
      <c r="AN50" s="575"/>
      <c r="AO50" s="575"/>
      <c r="AP50" s="575"/>
      <c r="AQ50" s="575"/>
    </row>
    <row r="51" spans="1:43" ht="35.25" hidden="1" customHeight="1" thickTop="1" thickBot="1">
      <c r="A51" s="563">
        <v>5.0999999999999996</v>
      </c>
      <c r="B51" s="564"/>
      <c r="C51" s="564"/>
      <c r="D51" s="564"/>
      <c r="E51" s="564"/>
      <c r="F51" s="577" t="s">
        <v>1266</v>
      </c>
      <c r="G51" s="578"/>
      <c r="H51" s="578"/>
      <c r="I51" s="567" t="str">
        <f t="shared" si="0"/>
        <v>No hay ejecución</v>
      </c>
      <c r="J51" s="568" t="str">
        <f t="shared" si="1"/>
        <v>NA</v>
      </c>
      <c r="K51" s="578"/>
      <c r="L51" s="581"/>
      <c r="M51" s="579"/>
      <c r="N51" s="572"/>
      <c r="O51" s="582"/>
      <c r="P51" s="581"/>
      <c r="Q51" s="579"/>
      <c r="R51" s="572"/>
      <c r="S51" s="582"/>
      <c r="T51" s="583"/>
      <c r="U51" s="579"/>
      <c r="V51" s="572"/>
      <c r="W51" s="582"/>
      <c r="X51" s="575"/>
      <c r="Y51" s="575"/>
      <c r="Z51" s="575"/>
      <c r="AA51" s="567" t="str">
        <f t="shared" si="2"/>
        <v>No hay ejecución</v>
      </c>
      <c r="AB51" s="568" t="str">
        <f t="shared" si="3"/>
        <v>NA</v>
      </c>
      <c r="AC51" s="575"/>
      <c r="AD51" s="575"/>
      <c r="AE51" s="575"/>
      <c r="AF51" s="576"/>
      <c r="AG51" s="576"/>
      <c r="AH51" s="575"/>
      <c r="AI51" s="575"/>
      <c r="AJ51" s="575"/>
      <c r="AK51" s="576"/>
      <c r="AL51" s="576"/>
      <c r="AM51" s="575"/>
      <c r="AN51" s="575"/>
      <c r="AO51" s="575"/>
      <c r="AP51" s="575"/>
      <c r="AQ51" s="575"/>
    </row>
    <row r="52" spans="1:43" ht="35.25" hidden="1" customHeight="1" thickTop="1" thickBot="1">
      <c r="A52" s="563">
        <v>5.0999999999999996</v>
      </c>
      <c r="B52" s="564"/>
      <c r="C52" s="564"/>
      <c r="D52" s="564"/>
      <c r="E52" s="564"/>
      <c r="F52" s="577" t="s">
        <v>1266</v>
      </c>
      <c r="G52" s="578"/>
      <c r="H52" s="578"/>
      <c r="I52" s="567" t="str">
        <f t="shared" si="0"/>
        <v>No hay ejecución</v>
      </c>
      <c r="J52" s="568" t="str">
        <f t="shared" si="1"/>
        <v>NA</v>
      </c>
      <c r="K52" s="578"/>
      <c r="L52" s="581"/>
      <c r="M52" s="579"/>
      <c r="N52" s="572"/>
      <c r="O52" s="582"/>
      <c r="P52" s="581"/>
      <c r="Q52" s="579"/>
      <c r="R52" s="572"/>
      <c r="S52" s="582"/>
      <c r="T52" s="583"/>
      <c r="U52" s="579"/>
      <c r="V52" s="572"/>
      <c r="W52" s="582"/>
      <c r="X52" s="575"/>
      <c r="Y52" s="575"/>
      <c r="Z52" s="575"/>
      <c r="AA52" s="567" t="str">
        <f t="shared" si="2"/>
        <v>No hay ejecución</v>
      </c>
      <c r="AB52" s="568" t="str">
        <f t="shared" si="3"/>
        <v>NA</v>
      </c>
      <c r="AC52" s="575"/>
      <c r="AD52" s="575"/>
      <c r="AE52" s="575"/>
      <c r="AF52" s="576"/>
      <c r="AG52" s="576"/>
      <c r="AH52" s="575"/>
      <c r="AI52" s="575"/>
      <c r="AJ52" s="575"/>
      <c r="AK52" s="576"/>
      <c r="AL52" s="576"/>
      <c r="AM52" s="575"/>
      <c r="AN52" s="575"/>
      <c r="AO52" s="575"/>
      <c r="AP52" s="575"/>
      <c r="AQ52" s="575"/>
    </row>
    <row r="53" spans="1:43" ht="35.25" hidden="1" customHeight="1" thickTop="1" thickBot="1">
      <c r="A53" s="563">
        <v>5.0999999999999996</v>
      </c>
      <c r="B53" s="564"/>
      <c r="C53" s="564"/>
      <c r="D53" s="564"/>
      <c r="E53" s="564"/>
      <c r="F53" s="577" t="s">
        <v>1266</v>
      </c>
      <c r="G53" s="578"/>
      <c r="H53" s="578"/>
      <c r="I53" s="567" t="str">
        <f t="shared" si="0"/>
        <v>No hay ejecución</v>
      </c>
      <c r="J53" s="568" t="str">
        <f t="shared" si="1"/>
        <v>NA</v>
      </c>
      <c r="K53" s="578"/>
      <c r="L53" s="581"/>
      <c r="M53" s="579"/>
      <c r="N53" s="572"/>
      <c r="O53" s="582"/>
      <c r="P53" s="581"/>
      <c r="Q53" s="579"/>
      <c r="R53" s="572"/>
      <c r="S53" s="582"/>
      <c r="T53" s="583"/>
      <c r="U53" s="579"/>
      <c r="V53" s="572"/>
      <c r="W53" s="582"/>
      <c r="X53" s="575"/>
      <c r="Y53" s="575"/>
      <c r="Z53" s="575"/>
      <c r="AA53" s="567" t="str">
        <f t="shared" si="2"/>
        <v>No hay ejecución</v>
      </c>
      <c r="AB53" s="568" t="str">
        <f t="shared" si="3"/>
        <v>NA</v>
      </c>
      <c r="AC53" s="575"/>
      <c r="AD53" s="575"/>
      <c r="AE53" s="575"/>
      <c r="AF53" s="576"/>
      <c r="AG53" s="576"/>
      <c r="AH53" s="575"/>
      <c r="AI53" s="575"/>
      <c r="AJ53" s="575"/>
      <c r="AK53" s="576"/>
      <c r="AL53" s="576"/>
      <c r="AM53" s="575"/>
      <c r="AN53" s="575"/>
      <c r="AO53" s="575"/>
      <c r="AP53" s="575"/>
      <c r="AQ53" s="575"/>
    </row>
    <row r="54" spans="1:43" ht="35.25" hidden="1" customHeight="1" thickTop="1" thickBot="1">
      <c r="A54" s="563">
        <v>5.0999999999999996</v>
      </c>
      <c r="B54" s="564"/>
      <c r="C54" s="564"/>
      <c r="D54" s="564"/>
      <c r="E54" s="564"/>
      <c r="F54" s="577" t="s">
        <v>1266</v>
      </c>
      <c r="G54" s="578"/>
      <c r="H54" s="578"/>
      <c r="I54" s="567" t="str">
        <f t="shared" si="0"/>
        <v>No hay ejecución</v>
      </c>
      <c r="J54" s="568" t="str">
        <f t="shared" si="1"/>
        <v>NA</v>
      </c>
      <c r="K54" s="578"/>
      <c r="L54" s="581"/>
      <c r="M54" s="579"/>
      <c r="N54" s="572"/>
      <c r="O54" s="582"/>
      <c r="P54" s="581"/>
      <c r="Q54" s="579"/>
      <c r="R54" s="572"/>
      <c r="S54" s="582"/>
      <c r="T54" s="583"/>
      <c r="U54" s="579"/>
      <c r="V54" s="572"/>
      <c r="W54" s="582"/>
      <c r="X54" s="575"/>
      <c r="Y54" s="575"/>
      <c r="Z54" s="575"/>
      <c r="AA54" s="567" t="str">
        <f t="shared" si="2"/>
        <v>No hay ejecución</v>
      </c>
      <c r="AB54" s="568" t="str">
        <f t="shared" si="3"/>
        <v>NA</v>
      </c>
      <c r="AC54" s="575"/>
      <c r="AD54" s="575"/>
      <c r="AE54" s="575"/>
      <c r="AF54" s="576"/>
      <c r="AG54" s="576"/>
      <c r="AH54" s="575"/>
      <c r="AI54" s="575"/>
      <c r="AJ54" s="575"/>
      <c r="AK54" s="576"/>
      <c r="AL54" s="576"/>
      <c r="AM54" s="575"/>
      <c r="AN54" s="575"/>
      <c r="AO54" s="575"/>
      <c r="AP54" s="575"/>
      <c r="AQ54" s="575"/>
    </row>
    <row r="55" spans="1:43" ht="35.25" hidden="1" customHeight="1" thickTop="1" thickBot="1">
      <c r="A55" s="563">
        <v>5.0999999999999996</v>
      </c>
      <c r="B55" s="564"/>
      <c r="C55" s="564"/>
      <c r="D55" s="564"/>
      <c r="E55" s="564"/>
      <c r="F55" s="577" t="s">
        <v>1266</v>
      </c>
      <c r="G55" s="578"/>
      <c r="H55" s="578"/>
      <c r="I55" s="567" t="str">
        <f t="shared" si="0"/>
        <v>No hay ejecución</v>
      </c>
      <c r="J55" s="568" t="str">
        <f t="shared" si="1"/>
        <v>NA</v>
      </c>
      <c r="K55" s="578"/>
      <c r="L55" s="581"/>
      <c r="M55" s="579"/>
      <c r="N55" s="572"/>
      <c r="O55" s="582"/>
      <c r="P55" s="581"/>
      <c r="Q55" s="579"/>
      <c r="R55" s="572"/>
      <c r="S55" s="582"/>
      <c r="T55" s="583"/>
      <c r="U55" s="579"/>
      <c r="V55" s="572"/>
      <c r="W55" s="582"/>
      <c r="X55" s="575"/>
      <c r="Y55" s="575"/>
      <c r="Z55" s="575"/>
      <c r="AA55" s="567" t="str">
        <f t="shared" si="2"/>
        <v>No hay ejecución</v>
      </c>
      <c r="AB55" s="568" t="str">
        <f t="shared" si="3"/>
        <v>NA</v>
      </c>
      <c r="AC55" s="575"/>
      <c r="AD55" s="575"/>
      <c r="AE55" s="575"/>
      <c r="AF55" s="576"/>
      <c r="AG55" s="576"/>
      <c r="AH55" s="575"/>
      <c r="AI55" s="575"/>
      <c r="AJ55" s="575"/>
      <c r="AK55" s="576"/>
      <c r="AL55" s="576"/>
      <c r="AM55" s="575"/>
      <c r="AN55" s="575"/>
      <c r="AO55" s="575"/>
      <c r="AP55" s="575"/>
      <c r="AQ55" s="575"/>
    </row>
    <row r="56" spans="1:43" ht="35.25" hidden="1" customHeight="1" thickTop="1" thickBot="1">
      <c r="A56" s="563">
        <v>5.0999999999999996</v>
      </c>
      <c r="B56" s="564"/>
      <c r="C56" s="564"/>
      <c r="D56" s="564"/>
      <c r="E56" s="564"/>
      <c r="F56" s="577" t="s">
        <v>1266</v>
      </c>
      <c r="G56" s="578"/>
      <c r="H56" s="578"/>
      <c r="I56" s="567" t="str">
        <f t="shared" si="0"/>
        <v>No hay ejecución</v>
      </c>
      <c r="J56" s="568" t="str">
        <f t="shared" si="1"/>
        <v>NA</v>
      </c>
      <c r="K56" s="578"/>
      <c r="L56" s="581"/>
      <c r="M56" s="579"/>
      <c r="N56" s="572"/>
      <c r="O56" s="582"/>
      <c r="P56" s="581"/>
      <c r="Q56" s="579"/>
      <c r="R56" s="572"/>
      <c r="S56" s="582"/>
      <c r="T56" s="583"/>
      <c r="U56" s="579"/>
      <c r="V56" s="572"/>
      <c r="W56" s="582"/>
      <c r="X56" s="575"/>
      <c r="Y56" s="575"/>
      <c r="Z56" s="575"/>
      <c r="AA56" s="567" t="str">
        <f t="shared" si="2"/>
        <v>No hay ejecución</v>
      </c>
      <c r="AB56" s="568" t="str">
        <f t="shared" si="3"/>
        <v>NA</v>
      </c>
      <c r="AC56" s="575"/>
      <c r="AD56" s="575"/>
      <c r="AE56" s="575"/>
      <c r="AF56" s="576"/>
      <c r="AG56" s="576"/>
      <c r="AH56" s="575"/>
      <c r="AI56" s="575"/>
      <c r="AJ56" s="575"/>
      <c r="AK56" s="576"/>
      <c r="AL56" s="576"/>
      <c r="AM56" s="575"/>
      <c r="AN56" s="575"/>
      <c r="AO56" s="575"/>
      <c r="AP56" s="575"/>
      <c r="AQ56" s="575"/>
    </row>
    <row r="57" spans="1:43" ht="35.25" hidden="1" customHeight="1" thickTop="1" thickBot="1">
      <c r="A57" s="563">
        <v>5.0999999999999996</v>
      </c>
      <c r="B57" s="564"/>
      <c r="C57" s="564"/>
      <c r="D57" s="564"/>
      <c r="E57" s="564"/>
      <c r="F57" s="577" t="s">
        <v>1266</v>
      </c>
      <c r="G57" s="578"/>
      <c r="H57" s="578"/>
      <c r="I57" s="567" t="str">
        <f t="shared" si="0"/>
        <v>No hay ejecución</v>
      </c>
      <c r="J57" s="568" t="str">
        <f t="shared" si="1"/>
        <v>NA</v>
      </c>
      <c r="K57" s="578"/>
      <c r="L57" s="581"/>
      <c r="M57" s="579"/>
      <c r="N57" s="572"/>
      <c r="O57" s="582"/>
      <c r="P57" s="581"/>
      <c r="Q57" s="579"/>
      <c r="R57" s="572"/>
      <c r="S57" s="582"/>
      <c r="T57" s="583"/>
      <c r="U57" s="579"/>
      <c r="V57" s="572"/>
      <c r="W57" s="582"/>
      <c r="X57" s="575"/>
      <c r="Y57" s="575"/>
      <c r="Z57" s="575"/>
      <c r="AA57" s="567" t="str">
        <f t="shared" si="2"/>
        <v>No hay ejecución</v>
      </c>
      <c r="AB57" s="568" t="str">
        <f t="shared" si="3"/>
        <v>NA</v>
      </c>
      <c r="AC57" s="575"/>
      <c r="AD57" s="575"/>
      <c r="AE57" s="575"/>
      <c r="AF57" s="576"/>
      <c r="AG57" s="576"/>
      <c r="AH57" s="575"/>
      <c r="AI57" s="575"/>
      <c r="AJ57" s="575"/>
      <c r="AK57" s="576"/>
      <c r="AL57" s="576"/>
      <c r="AM57" s="575"/>
      <c r="AN57" s="575"/>
      <c r="AO57" s="575"/>
      <c r="AP57" s="575"/>
      <c r="AQ57" s="575"/>
    </row>
    <row r="58" spans="1:43" ht="35.25" hidden="1" customHeight="1" thickTop="1" thickBot="1">
      <c r="A58" s="563">
        <v>5.2</v>
      </c>
      <c r="B58" s="564"/>
      <c r="C58" s="564"/>
      <c r="D58" s="564"/>
      <c r="E58" s="564"/>
      <c r="F58" s="577" t="s">
        <v>1267</v>
      </c>
      <c r="G58" s="578"/>
      <c r="H58" s="578"/>
      <c r="I58" s="567" t="str">
        <f t="shared" si="0"/>
        <v>No hay ejecución</v>
      </c>
      <c r="J58" s="568" t="str">
        <f t="shared" si="1"/>
        <v>NA</v>
      </c>
      <c r="K58" s="578"/>
      <c r="L58" s="581"/>
      <c r="M58" s="579"/>
      <c r="N58" s="572"/>
      <c r="O58" s="582"/>
      <c r="P58" s="581"/>
      <c r="Q58" s="579"/>
      <c r="R58" s="572"/>
      <c r="S58" s="582"/>
      <c r="T58" s="583"/>
      <c r="U58" s="579"/>
      <c r="V58" s="572"/>
      <c r="W58" s="582"/>
      <c r="X58" s="575"/>
      <c r="Y58" s="575"/>
      <c r="Z58" s="575"/>
      <c r="AA58" s="567" t="str">
        <f t="shared" si="2"/>
        <v>No hay ejecución</v>
      </c>
      <c r="AB58" s="568" t="str">
        <f t="shared" si="3"/>
        <v>NA</v>
      </c>
      <c r="AC58" s="575"/>
      <c r="AD58" s="575"/>
      <c r="AE58" s="575"/>
      <c r="AF58" s="576"/>
      <c r="AG58" s="576"/>
      <c r="AH58" s="575"/>
      <c r="AI58" s="575"/>
      <c r="AJ58" s="575"/>
      <c r="AK58" s="576"/>
      <c r="AL58" s="576"/>
      <c r="AM58" s="575"/>
      <c r="AN58" s="575"/>
      <c r="AO58" s="575"/>
      <c r="AP58" s="575"/>
      <c r="AQ58" s="575"/>
    </row>
    <row r="59" spans="1:43" ht="35.25" hidden="1" customHeight="1" thickTop="1" thickBot="1">
      <c r="A59" s="563">
        <v>5.2</v>
      </c>
      <c r="B59" s="564"/>
      <c r="C59" s="564"/>
      <c r="D59" s="564"/>
      <c r="E59" s="564"/>
      <c r="F59" s="577" t="s">
        <v>1267</v>
      </c>
      <c r="G59" s="578"/>
      <c r="H59" s="578"/>
      <c r="I59" s="567" t="str">
        <f t="shared" si="0"/>
        <v>No hay ejecución</v>
      </c>
      <c r="J59" s="568" t="str">
        <f t="shared" si="1"/>
        <v>NA</v>
      </c>
      <c r="K59" s="578"/>
      <c r="L59" s="581"/>
      <c r="M59" s="579"/>
      <c r="N59" s="572"/>
      <c r="O59" s="582"/>
      <c r="P59" s="581"/>
      <c r="Q59" s="579"/>
      <c r="R59" s="572"/>
      <c r="S59" s="582"/>
      <c r="T59" s="583"/>
      <c r="U59" s="579"/>
      <c r="V59" s="572"/>
      <c r="W59" s="582"/>
      <c r="X59" s="575"/>
      <c r="Y59" s="575"/>
      <c r="Z59" s="575"/>
      <c r="AA59" s="567" t="str">
        <f t="shared" si="2"/>
        <v>No hay ejecución</v>
      </c>
      <c r="AB59" s="568" t="str">
        <f t="shared" si="3"/>
        <v>NA</v>
      </c>
      <c r="AC59" s="575"/>
      <c r="AD59" s="575"/>
      <c r="AE59" s="575"/>
      <c r="AF59" s="576"/>
      <c r="AG59" s="576"/>
      <c r="AH59" s="575"/>
      <c r="AI59" s="575"/>
      <c r="AJ59" s="575"/>
      <c r="AK59" s="576"/>
      <c r="AL59" s="576"/>
      <c r="AM59" s="575"/>
      <c r="AN59" s="575"/>
      <c r="AO59" s="575"/>
      <c r="AP59" s="575"/>
      <c r="AQ59" s="575"/>
    </row>
    <row r="60" spans="1:43" ht="35.25" hidden="1" customHeight="1" thickTop="1" thickBot="1">
      <c r="A60" s="563">
        <v>5.2</v>
      </c>
      <c r="B60" s="564"/>
      <c r="C60" s="564"/>
      <c r="D60" s="564"/>
      <c r="E60" s="564"/>
      <c r="F60" s="577" t="s">
        <v>1267</v>
      </c>
      <c r="G60" s="578"/>
      <c r="H60" s="578"/>
      <c r="I60" s="567" t="str">
        <f t="shared" si="0"/>
        <v>No hay ejecución</v>
      </c>
      <c r="J60" s="568" t="str">
        <f t="shared" si="1"/>
        <v>NA</v>
      </c>
      <c r="K60" s="578"/>
      <c r="L60" s="581"/>
      <c r="M60" s="579"/>
      <c r="N60" s="572"/>
      <c r="O60" s="582"/>
      <c r="P60" s="581"/>
      <c r="Q60" s="579"/>
      <c r="R60" s="572"/>
      <c r="S60" s="582"/>
      <c r="T60" s="583"/>
      <c r="U60" s="579"/>
      <c r="V60" s="572"/>
      <c r="W60" s="582"/>
      <c r="X60" s="575"/>
      <c r="Y60" s="575"/>
      <c r="Z60" s="575"/>
      <c r="AA60" s="567" t="str">
        <f t="shared" si="2"/>
        <v>No hay ejecución</v>
      </c>
      <c r="AB60" s="568" t="str">
        <f t="shared" si="3"/>
        <v>NA</v>
      </c>
      <c r="AC60" s="575"/>
      <c r="AD60" s="575"/>
      <c r="AE60" s="575"/>
      <c r="AF60" s="576"/>
      <c r="AG60" s="576"/>
      <c r="AH60" s="575"/>
      <c r="AI60" s="575"/>
      <c r="AJ60" s="575"/>
      <c r="AK60" s="576"/>
      <c r="AL60" s="576"/>
      <c r="AM60" s="575"/>
      <c r="AN60" s="575"/>
      <c r="AO60" s="575"/>
      <c r="AP60" s="575"/>
      <c r="AQ60" s="575"/>
    </row>
    <row r="61" spans="1:43" ht="35.25" hidden="1" customHeight="1" thickTop="1" thickBot="1">
      <c r="A61" s="563">
        <v>5.3</v>
      </c>
      <c r="B61" s="564">
        <v>0</v>
      </c>
      <c r="C61" s="564">
        <v>0</v>
      </c>
      <c r="D61" s="564">
        <v>0</v>
      </c>
      <c r="E61" s="564">
        <v>0</v>
      </c>
      <c r="F61" s="577" t="s">
        <v>1268</v>
      </c>
      <c r="G61" s="578"/>
      <c r="H61" s="578"/>
      <c r="I61" s="567" t="str">
        <f t="shared" si="0"/>
        <v>No hay ejecución</v>
      </c>
      <c r="J61" s="568" t="str">
        <f t="shared" si="1"/>
        <v>NA</v>
      </c>
      <c r="K61" s="578"/>
      <c r="L61" s="581"/>
      <c r="M61" s="579"/>
      <c r="N61" s="572"/>
      <c r="O61" s="582"/>
      <c r="P61" s="581"/>
      <c r="Q61" s="579"/>
      <c r="R61" s="572"/>
      <c r="S61" s="582"/>
      <c r="T61" s="583"/>
      <c r="U61" s="579"/>
      <c r="V61" s="572"/>
      <c r="W61" s="582"/>
      <c r="X61" s="575"/>
      <c r="Y61" s="575"/>
      <c r="Z61" s="575"/>
      <c r="AA61" s="567" t="str">
        <f t="shared" si="2"/>
        <v>No hay ejecución</v>
      </c>
      <c r="AB61" s="568" t="str">
        <f t="shared" si="3"/>
        <v>NA</v>
      </c>
      <c r="AC61" s="575"/>
      <c r="AD61" s="575"/>
      <c r="AE61" s="575"/>
      <c r="AF61" s="576"/>
      <c r="AG61" s="576"/>
      <c r="AH61" s="575"/>
      <c r="AI61" s="575"/>
      <c r="AJ61" s="575"/>
      <c r="AK61" s="576"/>
      <c r="AL61" s="576"/>
      <c r="AM61" s="575"/>
      <c r="AN61" s="575"/>
      <c r="AO61" s="575"/>
      <c r="AP61" s="575"/>
      <c r="AQ61" s="575"/>
    </row>
    <row r="62" spans="1:43" ht="35.25" hidden="1" customHeight="1" thickTop="1" thickBot="1">
      <c r="A62" s="563">
        <v>5.3</v>
      </c>
      <c r="B62" s="564"/>
      <c r="C62" s="564"/>
      <c r="D62" s="564"/>
      <c r="E62" s="564"/>
      <c r="F62" s="577" t="s">
        <v>1268</v>
      </c>
      <c r="G62" s="578"/>
      <c r="H62" s="578"/>
      <c r="I62" s="567" t="str">
        <f t="shared" si="0"/>
        <v>No hay ejecución</v>
      </c>
      <c r="J62" s="568" t="str">
        <f t="shared" si="1"/>
        <v>NA</v>
      </c>
      <c r="K62" s="578"/>
      <c r="L62" s="581"/>
      <c r="M62" s="579"/>
      <c r="N62" s="572"/>
      <c r="O62" s="582"/>
      <c r="P62" s="581"/>
      <c r="Q62" s="579"/>
      <c r="R62" s="572"/>
      <c r="S62" s="582"/>
      <c r="T62" s="583"/>
      <c r="U62" s="579"/>
      <c r="V62" s="572"/>
      <c r="W62" s="582"/>
      <c r="X62" s="575"/>
      <c r="Y62" s="575"/>
      <c r="Z62" s="575"/>
      <c r="AA62" s="567" t="str">
        <f t="shared" si="2"/>
        <v>No hay ejecución</v>
      </c>
      <c r="AB62" s="568" t="str">
        <f t="shared" si="3"/>
        <v>NA</v>
      </c>
      <c r="AC62" s="575"/>
      <c r="AD62" s="575"/>
      <c r="AE62" s="575"/>
      <c r="AF62" s="576"/>
      <c r="AG62" s="576"/>
      <c r="AH62" s="575"/>
      <c r="AI62" s="575"/>
      <c r="AJ62" s="575"/>
      <c r="AK62" s="576"/>
      <c r="AL62" s="576"/>
      <c r="AM62" s="575"/>
      <c r="AN62" s="575"/>
      <c r="AO62" s="575"/>
      <c r="AP62" s="575"/>
      <c r="AQ62" s="575"/>
    </row>
    <row r="63" spans="1:43" ht="35.25" hidden="1" customHeight="1" thickTop="1" thickBot="1">
      <c r="A63" s="563">
        <v>6</v>
      </c>
      <c r="B63" s="564">
        <v>0</v>
      </c>
      <c r="C63" s="564">
        <v>0</v>
      </c>
      <c r="D63" s="564">
        <v>0</v>
      </c>
      <c r="E63" s="564">
        <v>0</v>
      </c>
      <c r="F63" s="584" t="s">
        <v>1269</v>
      </c>
      <c r="G63" s="586"/>
      <c r="H63" s="586"/>
      <c r="I63" s="567" t="str">
        <f t="shared" si="0"/>
        <v>No hay ejecución</v>
      </c>
      <c r="J63" s="568" t="str">
        <f t="shared" si="1"/>
        <v>NA</v>
      </c>
      <c r="K63" s="586"/>
      <c r="L63" s="581"/>
      <c r="M63" s="579"/>
      <c r="N63" s="572"/>
      <c r="O63" s="582"/>
      <c r="P63" s="581"/>
      <c r="Q63" s="579"/>
      <c r="R63" s="572"/>
      <c r="S63" s="582"/>
      <c r="T63" s="583"/>
      <c r="U63" s="579"/>
      <c r="V63" s="572"/>
      <c r="W63" s="582"/>
      <c r="X63" s="575"/>
      <c r="Y63" s="575"/>
      <c r="Z63" s="575"/>
      <c r="AA63" s="567" t="str">
        <f t="shared" si="2"/>
        <v>No hay ejecución</v>
      </c>
      <c r="AB63" s="568" t="str">
        <f t="shared" si="3"/>
        <v>NA</v>
      </c>
      <c r="AC63" s="575"/>
      <c r="AD63" s="575"/>
      <c r="AE63" s="575"/>
      <c r="AF63" s="576"/>
      <c r="AG63" s="576"/>
      <c r="AH63" s="575"/>
      <c r="AI63" s="575"/>
      <c r="AJ63" s="575"/>
      <c r="AK63" s="576"/>
      <c r="AL63" s="576"/>
      <c r="AM63" s="575"/>
      <c r="AN63" s="575"/>
      <c r="AO63" s="575"/>
      <c r="AP63" s="575"/>
      <c r="AQ63" s="575"/>
    </row>
    <row r="64" spans="1:43" ht="35.25" hidden="1" customHeight="1" thickTop="1" thickBot="1">
      <c r="A64" s="563">
        <v>6.1</v>
      </c>
      <c r="B64" s="564"/>
      <c r="C64" s="564"/>
      <c r="D64" s="564"/>
      <c r="E64" s="564"/>
      <c r="F64" s="577" t="s">
        <v>1270</v>
      </c>
      <c r="G64" s="578"/>
      <c r="H64" s="578"/>
      <c r="I64" s="567" t="str">
        <f t="shared" si="0"/>
        <v>No hay ejecución</v>
      </c>
      <c r="J64" s="568" t="str">
        <f t="shared" si="1"/>
        <v>NA</v>
      </c>
      <c r="K64" s="578"/>
      <c r="L64" s="581"/>
      <c r="M64" s="579"/>
      <c r="N64" s="572"/>
      <c r="O64" s="582"/>
      <c r="P64" s="581"/>
      <c r="Q64" s="579"/>
      <c r="R64" s="572"/>
      <c r="S64" s="582"/>
      <c r="T64" s="583"/>
      <c r="U64" s="579"/>
      <c r="V64" s="572"/>
      <c r="W64" s="582"/>
      <c r="X64" s="575"/>
      <c r="Y64" s="575"/>
      <c r="Z64" s="575"/>
      <c r="AA64" s="567" t="str">
        <f t="shared" si="2"/>
        <v>No hay ejecución</v>
      </c>
      <c r="AB64" s="568" t="str">
        <f t="shared" si="3"/>
        <v>NA</v>
      </c>
      <c r="AC64" s="575"/>
      <c r="AD64" s="575"/>
      <c r="AE64" s="575"/>
      <c r="AF64" s="576"/>
      <c r="AG64" s="576"/>
      <c r="AH64" s="575"/>
      <c r="AI64" s="575"/>
      <c r="AJ64" s="575"/>
      <c r="AK64" s="576"/>
      <c r="AL64" s="576"/>
      <c r="AM64" s="575"/>
      <c r="AN64" s="575"/>
      <c r="AO64" s="575"/>
      <c r="AP64" s="575"/>
      <c r="AQ64" s="575"/>
    </row>
    <row r="65" spans="1:43" ht="35.25" hidden="1" customHeight="1" thickTop="1" thickBot="1">
      <c r="A65" s="563">
        <v>6.1</v>
      </c>
      <c r="B65" s="564"/>
      <c r="C65" s="564"/>
      <c r="D65" s="564"/>
      <c r="E65" s="564"/>
      <c r="F65" s="577" t="s">
        <v>1270</v>
      </c>
      <c r="G65" s="578"/>
      <c r="H65" s="578"/>
      <c r="I65" s="567" t="str">
        <f t="shared" si="0"/>
        <v>No hay ejecución</v>
      </c>
      <c r="J65" s="568" t="str">
        <f t="shared" si="1"/>
        <v>NA</v>
      </c>
      <c r="K65" s="578"/>
      <c r="L65" s="581"/>
      <c r="M65" s="579"/>
      <c r="N65" s="572"/>
      <c r="O65" s="582"/>
      <c r="P65" s="581"/>
      <c r="Q65" s="579"/>
      <c r="R65" s="572"/>
      <c r="S65" s="582"/>
      <c r="T65" s="583"/>
      <c r="U65" s="579"/>
      <c r="V65" s="572"/>
      <c r="W65" s="582"/>
      <c r="X65" s="575"/>
      <c r="Y65" s="575"/>
      <c r="Z65" s="575"/>
      <c r="AA65" s="567" t="str">
        <f t="shared" si="2"/>
        <v>No hay ejecución</v>
      </c>
      <c r="AB65" s="568" t="str">
        <f t="shared" si="3"/>
        <v>NA</v>
      </c>
      <c r="AC65" s="575"/>
      <c r="AD65" s="575"/>
      <c r="AE65" s="575"/>
      <c r="AF65" s="576"/>
      <c r="AG65" s="576"/>
      <c r="AH65" s="575"/>
      <c r="AI65" s="575"/>
      <c r="AJ65" s="575"/>
      <c r="AK65" s="576"/>
      <c r="AL65" s="576"/>
      <c r="AM65" s="575"/>
      <c r="AN65" s="575"/>
      <c r="AO65" s="575"/>
      <c r="AP65" s="575"/>
      <c r="AQ65" s="575"/>
    </row>
    <row r="66" spans="1:43" ht="35.25" hidden="1" customHeight="1" thickTop="1" thickBot="1">
      <c r="A66" s="563">
        <v>6.2</v>
      </c>
      <c r="B66" s="564"/>
      <c r="C66" s="564"/>
      <c r="D66" s="564"/>
      <c r="E66" s="564"/>
      <c r="F66" s="587" t="s">
        <v>1271</v>
      </c>
      <c r="G66" s="588"/>
      <c r="H66" s="588"/>
      <c r="I66" s="567" t="str">
        <f t="shared" si="0"/>
        <v>No hay ejecución</v>
      </c>
      <c r="J66" s="568" t="str">
        <f t="shared" si="1"/>
        <v>NA</v>
      </c>
      <c r="K66" s="588"/>
      <c r="L66" s="581"/>
      <c r="M66" s="579"/>
      <c r="N66" s="572"/>
      <c r="O66" s="582"/>
      <c r="P66" s="581"/>
      <c r="Q66" s="579"/>
      <c r="R66" s="572"/>
      <c r="S66" s="582"/>
      <c r="T66" s="583"/>
      <c r="U66" s="579"/>
      <c r="V66" s="572"/>
      <c r="W66" s="582"/>
      <c r="X66" s="575"/>
      <c r="Y66" s="575"/>
      <c r="Z66" s="575"/>
      <c r="AA66" s="567" t="str">
        <f t="shared" si="2"/>
        <v>No hay ejecución</v>
      </c>
      <c r="AB66" s="568" t="str">
        <f t="shared" si="3"/>
        <v>NA</v>
      </c>
      <c r="AC66" s="575"/>
      <c r="AD66" s="575"/>
      <c r="AE66" s="575"/>
      <c r="AF66" s="576"/>
      <c r="AG66" s="576"/>
      <c r="AH66" s="575"/>
      <c r="AI66" s="575"/>
      <c r="AJ66" s="575"/>
      <c r="AK66" s="576"/>
      <c r="AL66" s="576"/>
      <c r="AM66" s="575"/>
      <c r="AN66" s="575"/>
      <c r="AO66" s="575"/>
      <c r="AP66" s="575"/>
      <c r="AQ66" s="575"/>
    </row>
    <row r="67" spans="1:43" ht="35.25" hidden="1" customHeight="1" thickTop="1" thickBot="1">
      <c r="A67" s="563">
        <v>6.2</v>
      </c>
      <c r="B67" s="564"/>
      <c r="C67" s="564"/>
      <c r="D67" s="564"/>
      <c r="E67" s="564"/>
      <c r="F67" s="587" t="s">
        <v>1271</v>
      </c>
      <c r="G67" s="588"/>
      <c r="H67" s="588"/>
      <c r="I67" s="567" t="str">
        <f t="shared" si="0"/>
        <v>No hay ejecución</v>
      </c>
      <c r="J67" s="568" t="str">
        <f t="shared" si="1"/>
        <v>NA</v>
      </c>
      <c r="K67" s="588"/>
      <c r="L67" s="581"/>
      <c r="M67" s="579"/>
      <c r="N67" s="572"/>
      <c r="O67" s="582"/>
      <c r="P67" s="581"/>
      <c r="Q67" s="579"/>
      <c r="R67" s="572"/>
      <c r="S67" s="582"/>
      <c r="T67" s="583"/>
      <c r="U67" s="579"/>
      <c r="V67" s="572"/>
      <c r="W67" s="582"/>
      <c r="X67" s="575"/>
      <c r="Y67" s="575"/>
      <c r="Z67" s="575"/>
      <c r="AA67" s="567" t="str">
        <f t="shared" si="2"/>
        <v>No hay ejecución</v>
      </c>
      <c r="AB67" s="568" t="str">
        <f t="shared" si="3"/>
        <v>NA</v>
      </c>
      <c r="AC67" s="575"/>
      <c r="AD67" s="575"/>
      <c r="AE67" s="575"/>
      <c r="AF67" s="576"/>
      <c r="AG67" s="576"/>
      <c r="AH67" s="575"/>
      <c r="AI67" s="575"/>
      <c r="AJ67" s="575"/>
      <c r="AK67" s="576"/>
      <c r="AL67" s="576"/>
      <c r="AM67" s="575"/>
      <c r="AN67" s="575"/>
      <c r="AO67" s="575"/>
      <c r="AP67" s="575"/>
      <c r="AQ67" s="575"/>
    </row>
    <row r="68" spans="1:43" ht="35.25" hidden="1" customHeight="1" thickTop="1" thickBot="1">
      <c r="A68" s="563">
        <v>6.2</v>
      </c>
      <c r="B68" s="564"/>
      <c r="C68" s="564"/>
      <c r="D68" s="564"/>
      <c r="E68" s="564"/>
      <c r="F68" s="587" t="s">
        <v>1271</v>
      </c>
      <c r="G68" s="588"/>
      <c r="H68" s="588"/>
      <c r="I68" s="567" t="str">
        <f t="shared" si="0"/>
        <v>No hay ejecución</v>
      </c>
      <c r="J68" s="568" t="str">
        <f t="shared" si="1"/>
        <v>NA</v>
      </c>
      <c r="K68" s="588"/>
      <c r="L68" s="581"/>
      <c r="M68" s="579"/>
      <c r="N68" s="572"/>
      <c r="O68" s="582"/>
      <c r="P68" s="581"/>
      <c r="Q68" s="579"/>
      <c r="R68" s="572"/>
      <c r="S68" s="582"/>
      <c r="T68" s="583"/>
      <c r="U68" s="579"/>
      <c r="V68" s="572"/>
      <c r="W68" s="582"/>
      <c r="X68" s="575"/>
      <c r="Y68" s="575"/>
      <c r="Z68" s="575"/>
      <c r="AA68" s="567" t="str">
        <f t="shared" si="2"/>
        <v>No hay ejecución</v>
      </c>
      <c r="AB68" s="568" t="str">
        <f t="shared" si="3"/>
        <v>NA</v>
      </c>
      <c r="AC68" s="575"/>
      <c r="AD68" s="575"/>
      <c r="AE68" s="575"/>
      <c r="AF68" s="576"/>
      <c r="AG68" s="576"/>
      <c r="AH68" s="575"/>
      <c r="AI68" s="575"/>
      <c r="AJ68" s="575"/>
      <c r="AK68" s="576"/>
      <c r="AL68" s="576"/>
      <c r="AM68" s="575"/>
      <c r="AN68" s="575"/>
      <c r="AO68" s="575"/>
      <c r="AP68" s="575"/>
      <c r="AQ68" s="575"/>
    </row>
    <row r="69" spans="1:43" ht="35.25" hidden="1" customHeight="1" thickTop="1" thickBot="1">
      <c r="A69" s="563">
        <v>6.3</v>
      </c>
      <c r="B69" s="564"/>
      <c r="C69" s="564"/>
      <c r="D69" s="564"/>
      <c r="E69" s="564"/>
      <c r="F69" s="577" t="s">
        <v>1272</v>
      </c>
      <c r="G69" s="578">
        <v>2</v>
      </c>
      <c r="H69" s="578">
        <v>2</v>
      </c>
      <c r="I69" s="567">
        <f t="shared" si="0"/>
        <v>1</v>
      </c>
      <c r="J69" s="568" t="str">
        <f t="shared" si="1"/>
        <v>De acuerdo con lo programado</v>
      </c>
      <c r="K69" s="578"/>
      <c r="L69" s="581"/>
      <c r="M69" s="579"/>
      <c r="N69" s="572"/>
      <c r="O69" s="582"/>
      <c r="P69" s="581"/>
      <c r="Q69" s="579"/>
      <c r="R69" s="572"/>
      <c r="S69" s="582"/>
      <c r="T69" s="583"/>
      <c r="U69" s="579"/>
      <c r="V69" s="572"/>
      <c r="W69" s="582"/>
      <c r="X69" s="575"/>
      <c r="Y69" s="575">
        <v>1</v>
      </c>
      <c r="Z69" s="575">
        <v>1</v>
      </c>
      <c r="AA69" s="567">
        <f t="shared" si="2"/>
        <v>1</v>
      </c>
      <c r="AB69" s="568" t="str">
        <f t="shared" si="3"/>
        <v>De acuerdo con lo programado</v>
      </c>
      <c r="AC69" s="575"/>
      <c r="AD69" s="575"/>
      <c r="AE69" s="575"/>
      <c r="AF69" s="576"/>
      <c r="AG69" s="576"/>
      <c r="AH69" s="575"/>
      <c r="AI69" s="575"/>
      <c r="AJ69" s="575"/>
      <c r="AK69" s="576"/>
      <c r="AL69" s="576"/>
      <c r="AM69" s="575"/>
      <c r="AN69" s="575"/>
      <c r="AO69" s="575"/>
      <c r="AP69" s="575"/>
      <c r="AQ69" s="575"/>
    </row>
    <row r="70" spans="1:43" ht="35.25" hidden="1" customHeight="1" thickTop="1" thickBot="1">
      <c r="A70" s="563">
        <v>6.4</v>
      </c>
      <c r="B70" s="564"/>
      <c r="C70" s="564"/>
      <c r="D70" s="564"/>
      <c r="E70" s="564"/>
      <c r="F70" s="587" t="s">
        <v>1273</v>
      </c>
      <c r="G70" s="588">
        <v>100</v>
      </c>
      <c r="H70" s="588">
        <v>100</v>
      </c>
      <c r="I70" s="567">
        <f t="shared" si="0"/>
        <v>1</v>
      </c>
      <c r="J70" s="568" t="str">
        <f t="shared" si="1"/>
        <v>De acuerdo con lo programado</v>
      </c>
      <c r="K70" s="588"/>
      <c r="L70" s="581"/>
      <c r="M70" s="579"/>
      <c r="N70" s="572"/>
      <c r="O70" s="582"/>
      <c r="P70" s="581"/>
      <c r="Q70" s="579"/>
      <c r="R70" s="572"/>
      <c r="S70" s="582"/>
      <c r="T70" s="583"/>
      <c r="U70" s="579"/>
      <c r="V70" s="572"/>
      <c r="W70" s="582"/>
      <c r="X70" s="575"/>
      <c r="Y70" s="575">
        <v>100</v>
      </c>
      <c r="Z70" s="575">
        <v>80</v>
      </c>
      <c r="AA70" s="567">
        <f t="shared" si="2"/>
        <v>0.8</v>
      </c>
      <c r="AB70" s="568" t="str">
        <f t="shared" si="3"/>
        <v>Atraso Leve</v>
      </c>
      <c r="AC70" s="575"/>
      <c r="AD70" s="575"/>
      <c r="AE70" s="575"/>
      <c r="AF70" s="576"/>
      <c r="AG70" s="576"/>
      <c r="AH70" s="575"/>
      <c r="AI70" s="575"/>
      <c r="AJ70" s="575"/>
      <c r="AK70" s="576"/>
      <c r="AL70" s="576"/>
      <c r="AM70" s="575"/>
      <c r="AN70" s="575"/>
      <c r="AO70" s="575"/>
      <c r="AP70" s="575"/>
      <c r="AQ70" s="575"/>
    </row>
    <row r="71" spans="1:43" ht="35.25" hidden="1" customHeight="1" thickTop="1" thickBot="1">
      <c r="A71" s="563">
        <v>6.4</v>
      </c>
      <c r="B71" s="564"/>
      <c r="C71" s="564"/>
      <c r="D71" s="564"/>
      <c r="E71" s="564"/>
      <c r="F71" s="587" t="s">
        <v>1273</v>
      </c>
      <c r="G71" s="588"/>
      <c r="H71" s="588"/>
      <c r="I71" s="567" t="str">
        <f t="shared" si="0"/>
        <v>No hay ejecución</v>
      </c>
      <c r="J71" s="568" t="str">
        <f t="shared" si="1"/>
        <v>NA</v>
      </c>
      <c r="K71" s="588"/>
      <c r="L71" s="581"/>
      <c r="M71" s="579"/>
      <c r="N71" s="572"/>
      <c r="O71" s="582"/>
      <c r="P71" s="581"/>
      <c r="Q71" s="579"/>
      <c r="R71" s="572"/>
      <c r="S71" s="582"/>
      <c r="T71" s="583"/>
      <c r="U71" s="579"/>
      <c r="V71" s="572"/>
      <c r="W71" s="582"/>
      <c r="X71" s="575"/>
      <c r="Y71" s="575"/>
      <c r="Z71" s="575"/>
      <c r="AA71" s="567" t="str">
        <f t="shared" si="2"/>
        <v>No hay ejecución</v>
      </c>
      <c r="AB71" s="568" t="str">
        <f t="shared" si="3"/>
        <v>NA</v>
      </c>
      <c r="AC71" s="575"/>
      <c r="AD71" s="575"/>
      <c r="AE71" s="575"/>
      <c r="AF71" s="576"/>
      <c r="AG71" s="576"/>
      <c r="AH71" s="575"/>
      <c r="AI71" s="575"/>
      <c r="AJ71" s="575"/>
      <c r="AK71" s="576"/>
      <c r="AL71" s="576"/>
      <c r="AM71" s="575"/>
      <c r="AN71" s="575"/>
      <c r="AO71" s="575"/>
      <c r="AP71" s="575"/>
      <c r="AQ71" s="575"/>
    </row>
    <row r="72" spans="1:43" ht="35.25" hidden="1" customHeight="1" thickTop="1" thickBot="1">
      <c r="A72" s="563">
        <v>7</v>
      </c>
      <c r="B72" s="564">
        <v>0</v>
      </c>
      <c r="C72" s="564">
        <v>0</v>
      </c>
      <c r="D72" s="564">
        <v>0</v>
      </c>
      <c r="E72" s="564">
        <v>0</v>
      </c>
      <c r="F72" s="584" t="s">
        <v>1274</v>
      </c>
      <c r="G72" s="586"/>
      <c r="H72" s="586"/>
      <c r="I72" s="567" t="str">
        <f t="shared" si="0"/>
        <v>No hay ejecución</v>
      </c>
      <c r="J72" s="568" t="str">
        <f t="shared" si="1"/>
        <v>NA</v>
      </c>
      <c r="K72" s="586"/>
      <c r="L72" s="581"/>
      <c r="M72" s="579"/>
      <c r="N72" s="572"/>
      <c r="O72" s="582"/>
      <c r="P72" s="581"/>
      <c r="Q72" s="579"/>
      <c r="R72" s="572"/>
      <c r="S72" s="582"/>
      <c r="T72" s="583"/>
      <c r="U72" s="579"/>
      <c r="V72" s="572"/>
      <c r="W72" s="582"/>
      <c r="X72" s="575"/>
      <c r="Y72" s="575"/>
      <c r="Z72" s="575"/>
      <c r="AA72" s="567" t="str">
        <f t="shared" si="2"/>
        <v>No hay ejecución</v>
      </c>
      <c r="AB72" s="568" t="str">
        <f t="shared" si="3"/>
        <v>NA</v>
      </c>
      <c r="AC72" s="575"/>
      <c r="AD72" s="575"/>
      <c r="AE72" s="575"/>
      <c r="AF72" s="576"/>
      <c r="AG72" s="576"/>
      <c r="AH72" s="575"/>
      <c r="AI72" s="575"/>
      <c r="AJ72" s="575"/>
      <c r="AK72" s="576"/>
      <c r="AL72" s="576"/>
      <c r="AM72" s="575"/>
      <c r="AN72" s="575"/>
      <c r="AO72" s="575"/>
      <c r="AP72" s="575"/>
      <c r="AQ72" s="575"/>
    </row>
    <row r="73" spans="1:43" ht="35.25" hidden="1" customHeight="1" thickTop="1" thickBot="1">
      <c r="A73" s="563">
        <v>7.1</v>
      </c>
      <c r="B73" s="564"/>
      <c r="C73" s="564"/>
      <c r="D73" s="564"/>
      <c r="E73" s="564"/>
      <c r="F73" s="587" t="s">
        <v>1275</v>
      </c>
      <c r="G73" s="588"/>
      <c r="H73" s="588"/>
      <c r="I73" s="567" t="str">
        <f t="shared" si="0"/>
        <v>No hay ejecución</v>
      </c>
      <c r="J73" s="568" t="str">
        <f t="shared" si="1"/>
        <v>NA</v>
      </c>
      <c r="K73" s="588"/>
      <c r="L73" s="581"/>
      <c r="M73" s="579"/>
      <c r="N73" s="572"/>
      <c r="O73" s="582"/>
      <c r="P73" s="581"/>
      <c r="Q73" s="579"/>
      <c r="R73" s="572"/>
      <c r="S73" s="582"/>
      <c r="T73" s="583"/>
      <c r="U73" s="579"/>
      <c r="V73" s="572"/>
      <c r="W73" s="582"/>
      <c r="X73" s="575"/>
      <c r="Y73" s="575"/>
      <c r="Z73" s="575"/>
      <c r="AA73" s="567" t="str">
        <f t="shared" si="2"/>
        <v>No hay ejecución</v>
      </c>
      <c r="AB73" s="568" t="str">
        <f t="shared" si="3"/>
        <v>NA</v>
      </c>
      <c r="AC73" s="575"/>
      <c r="AD73" s="575"/>
      <c r="AE73" s="575"/>
      <c r="AF73" s="576"/>
      <c r="AG73" s="576"/>
      <c r="AH73" s="575"/>
      <c r="AI73" s="575"/>
      <c r="AJ73" s="575"/>
      <c r="AK73" s="576"/>
      <c r="AL73" s="576"/>
      <c r="AM73" s="575"/>
      <c r="AN73" s="575"/>
      <c r="AO73" s="575"/>
      <c r="AP73" s="575"/>
      <c r="AQ73" s="575"/>
    </row>
    <row r="74" spans="1:43" ht="35.25" hidden="1" customHeight="1" thickTop="1" thickBot="1">
      <c r="A74" s="563">
        <v>7.1</v>
      </c>
      <c r="B74" s="564"/>
      <c r="C74" s="564"/>
      <c r="D74" s="564"/>
      <c r="E74" s="564"/>
      <c r="F74" s="587" t="s">
        <v>1275</v>
      </c>
      <c r="G74" s="588"/>
      <c r="H74" s="588"/>
      <c r="I74" s="567" t="str">
        <f t="shared" si="0"/>
        <v>No hay ejecución</v>
      </c>
      <c r="J74" s="568" t="str">
        <f t="shared" si="1"/>
        <v>NA</v>
      </c>
      <c r="K74" s="588"/>
      <c r="L74" s="581"/>
      <c r="M74" s="579"/>
      <c r="N74" s="572"/>
      <c r="O74" s="582"/>
      <c r="P74" s="581"/>
      <c r="Q74" s="579"/>
      <c r="R74" s="572"/>
      <c r="S74" s="582"/>
      <c r="T74" s="583"/>
      <c r="U74" s="579"/>
      <c r="V74" s="572"/>
      <c r="W74" s="582"/>
      <c r="X74" s="575"/>
      <c r="Y74" s="575"/>
      <c r="Z74" s="575"/>
      <c r="AA74" s="567" t="str">
        <f t="shared" si="2"/>
        <v>No hay ejecución</v>
      </c>
      <c r="AB74" s="568" t="str">
        <f t="shared" si="3"/>
        <v>NA</v>
      </c>
      <c r="AC74" s="575"/>
      <c r="AD74" s="575"/>
      <c r="AE74" s="575"/>
      <c r="AF74" s="576"/>
      <c r="AG74" s="576"/>
      <c r="AH74" s="575"/>
      <c r="AI74" s="575"/>
      <c r="AJ74" s="575"/>
      <c r="AK74" s="576"/>
      <c r="AL74" s="576"/>
      <c r="AM74" s="575"/>
      <c r="AN74" s="575"/>
      <c r="AO74" s="575"/>
      <c r="AP74" s="575"/>
      <c r="AQ74" s="575"/>
    </row>
    <row r="75" spans="1:43" ht="35.25" hidden="1" customHeight="1" thickTop="1" thickBot="1">
      <c r="A75" s="563">
        <v>7.2</v>
      </c>
      <c r="B75" s="564"/>
      <c r="C75" s="564"/>
      <c r="D75" s="564"/>
      <c r="E75" s="564"/>
      <c r="F75" s="577" t="s">
        <v>1276</v>
      </c>
      <c r="G75" s="578">
        <v>6</v>
      </c>
      <c r="H75" s="578">
        <v>6</v>
      </c>
      <c r="I75" s="567">
        <f t="shared" si="0"/>
        <v>1</v>
      </c>
      <c r="J75" s="568" t="str">
        <f t="shared" si="1"/>
        <v>De acuerdo con lo programado</v>
      </c>
      <c r="K75" s="578"/>
      <c r="L75" s="581"/>
      <c r="M75" s="579"/>
      <c r="N75" s="572"/>
      <c r="O75" s="582"/>
      <c r="P75" s="581"/>
      <c r="Q75" s="579"/>
      <c r="R75" s="572"/>
      <c r="S75" s="582"/>
      <c r="T75" s="583"/>
      <c r="U75" s="579"/>
      <c r="V75" s="572"/>
      <c r="W75" s="582"/>
      <c r="X75" s="575"/>
      <c r="Y75" s="575">
        <v>3</v>
      </c>
      <c r="Z75" s="575">
        <v>3</v>
      </c>
      <c r="AA75" s="567">
        <f t="shared" si="2"/>
        <v>1</v>
      </c>
      <c r="AB75" s="568" t="str">
        <f t="shared" si="3"/>
        <v>De acuerdo con lo programado</v>
      </c>
      <c r="AC75" s="575"/>
      <c r="AD75" s="575"/>
      <c r="AE75" s="575"/>
      <c r="AF75" s="576"/>
      <c r="AG75" s="576"/>
      <c r="AH75" s="575"/>
      <c r="AI75" s="575"/>
      <c r="AJ75" s="575"/>
      <c r="AK75" s="576"/>
      <c r="AL75" s="576"/>
      <c r="AM75" s="575"/>
      <c r="AN75" s="575"/>
      <c r="AO75" s="575"/>
      <c r="AP75" s="575"/>
      <c r="AQ75" s="575"/>
    </row>
    <row r="76" spans="1:43" ht="35.25" hidden="1" customHeight="1" thickTop="1" thickBot="1">
      <c r="A76" s="563">
        <v>7.3</v>
      </c>
      <c r="B76" s="564"/>
      <c r="C76" s="564"/>
      <c r="D76" s="564"/>
      <c r="E76" s="564"/>
      <c r="F76" s="587" t="s">
        <v>1277</v>
      </c>
      <c r="G76" s="588">
        <v>6</v>
      </c>
      <c r="H76" s="588">
        <v>6</v>
      </c>
      <c r="I76" s="567">
        <f t="shared" si="0"/>
        <v>1</v>
      </c>
      <c r="J76" s="568" t="str">
        <f t="shared" si="1"/>
        <v>De acuerdo con lo programado</v>
      </c>
      <c r="K76" s="588"/>
      <c r="L76" s="581"/>
      <c r="M76" s="579"/>
      <c r="N76" s="572"/>
      <c r="O76" s="582"/>
      <c r="P76" s="581"/>
      <c r="Q76" s="579"/>
      <c r="R76" s="572"/>
      <c r="S76" s="582"/>
      <c r="T76" s="583"/>
      <c r="U76" s="579"/>
      <c r="V76" s="572"/>
      <c r="W76" s="582"/>
      <c r="X76" s="575"/>
      <c r="Y76" s="575">
        <v>3</v>
      </c>
      <c r="Z76" s="575">
        <v>3</v>
      </c>
      <c r="AA76" s="567">
        <f t="shared" si="2"/>
        <v>1</v>
      </c>
      <c r="AB76" s="568" t="str">
        <f t="shared" si="3"/>
        <v>De acuerdo con lo programado</v>
      </c>
      <c r="AC76" s="575"/>
      <c r="AD76" s="575"/>
      <c r="AE76" s="575"/>
      <c r="AF76" s="576"/>
      <c r="AG76" s="576"/>
      <c r="AH76" s="575"/>
      <c r="AI76" s="575"/>
      <c r="AJ76" s="575"/>
      <c r="AK76" s="576"/>
      <c r="AL76" s="576"/>
      <c r="AM76" s="575"/>
      <c r="AN76" s="575"/>
      <c r="AO76" s="575"/>
      <c r="AP76" s="575"/>
      <c r="AQ76" s="575"/>
    </row>
    <row r="77" spans="1:43" ht="35.25" hidden="1" customHeight="1" thickTop="1" thickBot="1">
      <c r="A77" s="563">
        <v>7.3</v>
      </c>
      <c r="B77" s="564"/>
      <c r="C77" s="564"/>
      <c r="D77" s="564"/>
      <c r="E77" s="564"/>
      <c r="F77" s="587" t="s">
        <v>1277</v>
      </c>
      <c r="G77" s="588"/>
      <c r="H77" s="588"/>
      <c r="I77" s="567" t="str">
        <f t="shared" si="0"/>
        <v>No hay ejecución</v>
      </c>
      <c r="J77" s="568" t="str">
        <f t="shared" si="1"/>
        <v>NA</v>
      </c>
      <c r="K77" s="588"/>
      <c r="L77" s="581"/>
      <c r="M77" s="579"/>
      <c r="N77" s="572"/>
      <c r="O77" s="582"/>
      <c r="P77" s="581"/>
      <c r="Q77" s="579"/>
      <c r="R77" s="572"/>
      <c r="S77" s="582"/>
      <c r="T77" s="583"/>
      <c r="U77" s="579"/>
      <c r="V77" s="572"/>
      <c r="W77" s="582"/>
      <c r="X77" s="575"/>
      <c r="Y77" s="575"/>
      <c r="Z77" s="575"/>
      <c r="AA77" s="567" t="str">
        <f t="shared" si="2"/>
        <v>No hay ejecución</v>
      </c>
      <c r="AB77" s="568" t="str">
        <f t="shared" si="3"/>
        <v>NA</v>
      </c>
      <c r="AC77" s="575"/>
      <c r="AD77" s="575"/>
      <c r="AE77" s="575"/>
      <c r="AF77" s="576"/>
      <c r="AG77" s="576"/>
      <c r="AH77" s="575"/>
      <c r="AI77" s="575"/>
      <c r="AJ77" s="575"/>
      <c r="AK77" s="576"/>
      <c r="AL77" s="576"/>
      <c r="AM77" s="575"/>
      <c r="AN77" s="575"/>
      <c r="AO77" s="575"/>
      <c r="AP77" s="575"/>
      <c r="AQ77" s="575"/>
    </row>
    <row r="78" spans="1:43" ht="35.25" hidden="1" customHeight="1" thickTop="1" thickBot="1">
      <c r="A78" s="563">
        <v>8</v>
      </c>
      <c r="B78" s="564"/>
      <c r="C78" s="564"/>
      <c r="D78" s="564"/>
      <c r="E78" s="564"/>
      <c r="F78" s="584" t="s">
        <v>1278</v>
      </c>
      <c r="G78" s="586"/>
      <c r="H78" s="586"/>
      <c r="I78" s="567" t="str">
        <f t="shared" ref="I78:I141" si="4">IF(H78="","No hay ejecución",IF(AND(G78=0),"No hay Programación", H78/G78))</f>
        <v>No hay ejecución</v>
      </c>
      <c r="J78" s="568" t="str">
        <f t="shared" ref="J78:J141" si="5">IF(I78="No hay ejecución","NA",IF(I78&gt;=90%,"De acuerdo con lo programado",IF(I78&gt;=51%,"Atraso Leve",IF(I78&lt;=50%,"En riesgo cumplimiento"))))</f>
        <v>NA</v>
      </c>
      <c r="K78" s="586"/>
      <c r="L78" s="581"/>
      <c r="M78" s="579"/>
      <c r="N78" s="572"/>
      <c r="O78" s="582"/>
      <c r="P78" s="581"/>
      <c r="Q78" s="579"/>
      <c r="R78" s="572"/>
      <c r="S78" s="582"/>
      <c r="T78" s="583"/>
      <c r="U78" s="579"/>
      <c r="V78" s="572"/>
      <c r="W78" s="582"/>
      <c r="X78" s="575"/>
      <c r="Y78" s="575"/>
      <c r="Z78" s="575"/>
      <c r="AA78" s="567" t="str">
        <f t="shared" ref="AA78:AA141" si="6">IF(Z78="","No hay ejecución",IF(AND(Y78=0),"No hay Programación", Z78/Y78))</f>
        <v>No hay ejecución</v>
      </c>
      <c r="AB78" s="568" t="str">
        <f t="shared" ref="AB78:AB141" si="7">IF(AA78="No hay ejecución","NA",IF(AA78&gt;=90%,"De acuerdo con lo programado",IF(AA78&gt;=51%,"Atraso Leve",IF(AA78&lt;=50%,"En riesgo cumplimiento"))))</f>
        <v>NA</v>
      </c>
      <c r="AC78" s="575"/>
      <c r="AD78" s="575"/>
      <c r="AE78" s="575"/>
      <c r="AF78" s="576"/>
      <c r="AG78" s="576"/>
      <c r="AH78" s="575"/>
      <c r="AI78" s="575"/>
      <c r="AJ78" s="575"/>
      <c r="AK78" s="576"/>
      <c r="AL78" s="576"/>
      <c r="AM78" s="575"/>
      <c r="AN78" s="575"/>
      <c r="AO78" s="575"/>
      <c r="AP78" s="575"/>
      <c r="AQ78" s="575"/>
    </row>
    <row r="79" spans="1:43" ht="35.25" hidden="1" customHeight="1" thickTop="1" thickBot="1">
      <c r="A79" s="563">
        <v>8.1</v>
      </c>
      <c r="B79" s="564">
        <v>0</v>
      </c>
      <c r="C79" s="564">
        <v>0</v>
      </c>
      <c r="D79" s="564">
        <v>0</v>
      </c>
      <c r="E79" s="564">
        <v>0</v>
      </c>
      <c r="F79" s="587" t="s">
        <v>1279</v>
      </c>
      <c r="G79" s="588"/>
      <c r="H79" s="588"/>
      <c r="I79" s="567" t="str">
        <f t="shared" si="4"/>
        <v>No hay ejecución</v>
      </c>
      <c r="J79" s="568" t="str">
        <f t="shared" si="5"/>
        <v>NA</v>
      </c>
      <c r="K79" s="588"/>
      <c r="L79" s="581"/>
      <c r="M79" s="579"/>
      <c r="N79" s="572"/>
      <c r="O79" s="582"/>
      <c r="P79" s="581"/>
      <c r="Q79" s="579"/>
      <c r="R79" s="572"/>
      <c r="S79" s="582"/>
      <c r="T79" s="583"/>
      <c r="U79" s="579"/>
      <c r="V79" s="572"/>
      <c r="W79" s="582"/>
      <c r="X79" s="575"/>
      <c r="Y79" s="575"/>
      <c r="Z79" s="575"/>
      <c r="AA79" s="567" t="str">
        <f t="shared" si="6"/>
        <v>No hay ejecución</v>
      </c>
      <c r="AB79" s="568" t="str">
        <f t="shared" si="7"/>
        <v>NA</v>
      </c>
      <c r="AC79" s="575"/>
      <c r="AD79" s="575"/>
      <c r="AE79" s="575"/>
      <c r="AF79" s="576"/>
      <c r="AG79" s="576"/>
      <c r="AH79" s="575"/>
      <c r="AI79" s="575"/>
      <c r="AJ79" s="575"/>
      <c r="AK79" s="576"/>
      <c r="AL79" s="576"/>
      <c r="AM79" s="575"/>
      <c r="AN79" s="575"/>
      <c r="AO79" s="575"/>
      <c r="AP79" s="575"/>
      <c r="AQ79" s="575"/>
    </row>
    <row r="80" spans="1:43" ht="35.25" hidden="1" customHeight="1" thickTop="1" thickBot="1">
      <c r="A80" s="563">
        <v>8.1</v>
      </c>
      <c r="B80" s="564"/>
      <c r="C80" s="564"/>
      <c r="D80" s="564"/>
      <c r="E80" s="564"/>
      <c r="F80" s="587" t="s">
        <v>1279</v>
      </c>
      <c r="G80" s="588"/>
      <c r="H80" s="588"/>
      <c r="I80" s="567" t="str">
        <f t="shared" si="4"/>
        <v>No hay ejecución</v>
      </c>
      <c r="J80" s="568" t="str">
        <f t="shared" si="5"/>
        <v>NA</v>
      </c>
      <c r="K80" s="588"/>
      <c r="L80" s="581"/>
      <c r="M80" s="579"/>
      <c r="N80" s="572"/>
      <c r="O80" s="582"/>
      <c r="P80" s="581"/>
      <c r="Q80" s="579"/>
      <c r="R80" s="572"/>
      <c r="S80" s="582"/>
      <c r="T80" s="583"/>
      <c r="U80" s="579"/>
      <c r="V80" s="572"/>
      <c r="W80" s="582"/>
      <c r="X80" s="575"/>
      <c r="Y80" s="575"/>
      <c r="Z80" s="575"/>
      <c r="AA80" s="567" t="str">
        <f t="shared" si="6"/>
        <v>No hay ejecución</v>
      </c>
      <c r="AB80" s="568" t="str">
        <f t="shared" si="7"/>
        <v>NA</v>
      </c>
      <c r="AC80" s="575"/>
      <c r="AD80" s="575"/>
      <c r="AE80" s="575"/>
      <c r="AF80" s="576"/>
      <c r="AG80" s="576"/>
      <c r="AH80" s="575"/>
      <c r="AI80" s="575"/>
      <c r="AJ80" s="575"/>
      <c r="AK80" s="576"/>
      <c r="AL80" s="576"/>
      <c r="AM80" s="575"/>
      <c r="AN80" s="575"/>
      <c r="AO80" s="575"/>
      <c r="AP80" s="575"/>
      <c r="AQ80" s="575"/>
    </row>
    <row r="81" spans="1:43" ht="35.25" hidden="1" customHeight="1" thickTop="1" thickBot="1">
      <c r="A81" s="563">
        <v>8.1999999999999993</v>
      </c>
      <c r="B81" s="564"/>
      <c r="C81" s="564"/>
      <c r="D81" s="564"/>
      <c r="E81" s="564"/>
      <c r="F81" s="577" t="s">
        <v>1280</v>
      </c>
      <c r="G81" s="578">
        <v>0</v>
      </c>
      <c r="H81" s="578">
        <v>0</v>
      </c>
      <c r="I81" s="567" t="str">
        <f t="shared" si="4"/>
        <v>No hay Programación</v>
      </c>
      <c r="J81" s="568" t="str">
        <f t="shared" si="5"/>
        <v>De acuerdo con lo programado</v>
      </c>
      <c r="K81" s="578"/>
      <c r="L81" s="581"/>
      <c r="M81" s="579"/>
      <c r="N81" s="572"/>
      <c r="O81" s="582"/>
      <c r="P81" s="581"/>
      <c r="Q81" s="579"/>
      <c r="R81" s="572"/>
      <c r="S81" s="582"/>
      <c r="T81" s="583"/>
      <c r="U81" s="579"/>
      <c r="V81" s="572"/>
      <c r="W81" s="582"/>
      <c r="X81" s="575"/>
      <c r="Y81" s="575">
        <v>1</v>
      </c>
      <c r="Z81" s="575">
        <v>1</v>
      </c>
      <c r="AA81" s="567">
        <f t="shared" si="6"/>
        <v>1</v>
      </c>
      <c r="AB81" s="568" t="str">
        <f t="shared" si="7"/>
        <v>De acuerdo con lo programado</v>
      </c>
      <c r="AC81" s="575"/>
      <c r="AD81" s="575"/>
      <c r="AE81" s="575"/>
      <c r="AF81" s="576"/>
      <c r="AG81" s="576"/>
      <c r="AH81" s="575"/>
      <c r="AI81" s="575"/>
      <c r="AJ81" s="575"/>
      <c r="AK81" s="576"/>
      <c r="AL81" s="576"/>
      <c r="AM81" s="575"/>
      <c r="AN81" s="575"/>
      <c r="AO81" s="575"/>
      <c r="AP81" s="575"/>
      <c r="AQ81" s="575"/>
    </row>
    <row r="82" spans="1:43" ht="35.25" hidden="1" customHeight="1" thickTop="1" thickBot="1">
      <c r="A82" s="563">
        <v>8.1999999999999993</v>
      </c>
      <c r="B82" s="564"/>
      <c r="C82" s="564"/>
      <c r="D82" s="564"/>
      <c r="E82" s="564"/>
      <c r="F82" s="577" t="s">
        <v>1280</v>
      </c>
      <c r="G82" s="578"/>
      <c r="H82" s="578"/>
      <c r="I82" s="567" t="str">
        <f t="shared" si="4"/>
        <v>No hay ejecución</v>
      </c>
      <c r="J82" s="568" t="str">
        <f t="shared" si="5"/>
        <v>NA</v>
      </c>
      <c r="K82" s="578"/>
      <c r="L82" s="581"/>
      <c r="M82" s="579"/>
      <c r="N82" s="572"/>
      <c r="O82" s="582"/>
      <c r="P82" s="581"/>
      <c r="Q82" s="579"/>
      <c r="R82" s="572"/>
      <c r="S82" s="582"/>
      <c r="T82" s="583"/>
      <c r="U82" s="579"/>
      <c r="V82" s="572"/>
      <c r="W82" s="582"/>
      <c r="X82" s="575"/>
      <c r="Y82" s="575"/>
      <c r="Z82" s="575"/>
      <c r="AA82" s="567" t="str">
        <f t="shared" si="6"/>
        <v>No hay ejecución</v>
      </c>
      <c r="AB82" s="568" t="str">
        <f t="shared" si="7"/>
        <v>NA</v>
      </c>
      <c r="AC82" s="575"/>
      <c r="AD82" s="575"/>
      <c r="AE82" s="575"/>
      <c r="AF82" s="576"/>
      <c r="AG82" s="576"/>
      <c r="AH82" s="575"/>
      <c r="AI82" s="575"/>
      <c r="AJ82" s="575"/>
      <c r="AK82" s="576"/>
      <c r="AL82" s="576"/>
      <c r="AM82" s="575"/>
      <c r="AN82" s="575"/>
      <c r="AO82" s="575"/>
      <c r="AP82" s="575"/>
      <c r="AQ82" s="575"/>
    </row>
    <row r="83" spans="1:43" ht="35.25" hidden="1" customHeight="1" thickTop="1" thickBot="1">
      <c r="A83" s="563">
        <v>8.3000000000000007</v>
      </c>
      <c r="B83" s="564"/>
      <c r="C83" s="564"/>
      <c r="D83" s="564"/>
      <c r="E83" s="564"/>
      <c r="F83" s="587" t="s">
        <v>1281</v>
      </c>
      <c r="G83" s="588"/>
      <c r="H83" s="588"/>
      <c r="I83" s="567" t="str">
        <f t="shared" si="4"/>
        <v>No hay ejecución</v>
      </c>
      <c r="J83" s="568" t="str">
        <f t="shared" si="5"/>
        <v>NA</v>
      </c>
      <c r="K83" s="588"/>
      <c r="L83" s="581"/>
      <c r="M83" s="579"/>
      <c r="N83" s="572"/>
      <c r="O83" s="582"/>
      <c r="P83" s="581"/>
      <c r="Q83" s="579"/>
      <c r="R83" s="572"/>
      <c r="S83" s="582"/>
      <c r="T83" s="583"/>
      <c r="U83" s="579"/>
      <c r="V83" s="572"/>
      <c r="W83" s="582"/>
      <c r="X83" s="575"/>
      <c r="Y83" s="575"/>
      <c r="Z83" s="575"/>
      <c r="AA83" s="567" t="str">
        <f t="shared" si="6"/>
        <v>No hay ejecución</v>
      </c>
      <c r="AB83" s="568" t="str">
        <f t="shared" si="7"/>
        <v>NA</v>
      </c>
      <c r="AC83" s="575"/>
      <c r="AD83" s="575"/>
      <c r="AE83" s="575"/>
      <c r="AF83" s="576"/>
      <c r="AG83" s="576"/>
      <c r="AH83" s="575"/>
      <c r="AI83" s="575"/>
      <c r="AJ83" s="575"/>
      <c r="AK83" s="576"/>
      <c r="AL83" s="576"/>
      <c r="AM83" s="575"/>
      <c r="AN83" s="575"/>
      <c r="AO83" s="575"/>
      <c r="AP83" s="575"/>
      <c r="AQ83" s="575"/>
    </row>
    <row r="84" spans="1:43" ht="35.25" hidden="1" customHeight="1" thickTop="1" thickBot="1">
      <c r="A84" s="563">
        <v>8.3000000000000007</v>
      </c>
      <c r="B84" s="564"/>
      <c r="C84" s="564"/>
      <c r="D84" s="564"/>
      <c r="E84" s="564"/>
      <c r="F84" s="587" t="s">
        <v>1281</v>
      </c>
      <c r="G84" s="588"/>
      <c r="H84" s="588"/>
      <c r="I84" s="567" t="str">
        <f t="shared" si="4"/>
        <v>No hay ejecución</v>
      </c>
      <c r="J84" s="568" t="str">
        <f t="shared" si="5"/>
        <v>NA</v>
      </c>
      <c r="K84" s="588"/>
      <c r="L84" s="581"/>
      <c r="M84" s="579"/>
      <c r="N84" s="572"/>
      <c r="O84" s="582"/>
      <c r="P84" s="581"/>
      <c r="Q84" s="579"/>
      <c r="R84" s="572"/>
      <c r="S84" s="582"/>
      <c r="T84" s="583"/>
      <c r="U84" s="579"/>
      <c r="V84" s="572"/>
      <c r="W84" s="582"/>
      <c r="X84" s="575"/>
      <c r="Y84" s="575"/>
      <c r="Z84" s="575"/>
      <c r="AA84" s="567" t="str">
        <f t="shared" si="6"/>
        <v>No hay ejecución</v>
      </c>
      <c r="AB84" s="568" t="str">
        <f t="shared" si="7"/>
        <v>NA</v>
      </c>
      <c r="AC84" s="575"/>
      <c r="AD84" s="575"/>
      <c r="AE84" s="575"/>
      <c r="AF84" s="576"/>
      <c r="AG84" s="576"/>
      <c r="AH84" s="575"/>
      <c r="AI84" s="575"/>
      <c r="AJ84" s="575"/>
      <c r="AK84" s="576"/>
      <c r="AL84" s="576"/>
      <c r="AM84" s="575"/>
      <c r="AN84" s="575"/>
      <c r="AO84" s="575"/>
      <c r="AP84" s="575"/>
      <c r="AQ84" s="575"/>
    </row>
    <row r="85" spans="1:43" ht="35.25" hidden="1" customHeight="1" thickTop="1" thickBot="1">
      <c r="A85" s="563">
        <v>8.4</v>
      </c>
      <c r="B85" s="564"/>
      <c r="C85" s="564"/>
      <c r="D85" s="564"/>
      <c r="E85" s="564"/>
      <c r="F85" s="577" t="s">
        <v>1282</v>
      </c>
      <c r="G85" s="578"/>
      <c r="H85" s="578"/>
      <c r="I85" s="567" t="str">
        <f t="shared" si="4"/>
        <v>No hay ejecución</v>
      </c>
      <c r="J85" s="568" t="str">
        <f t="shared" si="5"/>
        <v>NA</v>
      </c>
      <c r="K85" s="578"/>
      <c r="L85" s="581"/>
      <c r="M85" s="579"/>
      <c r="N85" s="572"/>
      <c r="O85" s="582"/>
      <c r="P85" s="581"/>
      <c r="Q85" s="579"/>
      <c r="R85" s="572"/>
      <c r="S85" s="582"/>
      <c r="T85" s="583"/>
      <c r="U85" s="579"/>
      <c r="V85" s="572"/>
      <c r="W85" s="582"/>
      <c r="X85" s="575"/>
      <c r="Y85" s="575"/>
      <c r="Z85" s="575"/>
      <c r="AA85" s="567" t="str">
        <f t="shared" si="6"/>
        <v>No hay ejecución</v>
      </c>
      <c r="AB85" s="568" t="str">
        <f t="shared" si="7"/>
        <v>NA</v>
      </c>
      <c r="AC85" s="575"/>
      <c r="AD85" s="575"/>
      <c r="AE85" s="575"/>
      <c r="AF85" s="576"/>
      <c r="AG85" s="576"/>
      <c r="AH85" s="575"/>
      <c r="AI85" s="575"/>
      <c r="AJ85" s="575"/>
      <c r="AK85" s="576"/>
      <c r="AL85" s="576"/>
      <c r="AM85" s="575"/>
      <c r="AN85" s="575"/>
      <c r="AO85" s="575"/>
      <c r="AP85" s="575"/>
      <c r="AQ85" s="575"/>
    </row>
    <row r="86" spans="1:43" ht="35.25" hidden="1" customHeight="1" thickTop="1" thickBot="1">
      <c r="A86" s="563">
        <v>8.4</v>
      </c>
      <c r="B86" s="564"/>
      <c r="C86" s="564"/>
      <c r="D86" s="564"/>
      <c r="E86" s="564"/>
      <c r="F86" s="577" t="s">
        <v>1282</v>
      </c>
      <c r="G86" s="578"/>
      <c r="H86" s="578"/>
      <c r="I86" s="567" t="str">
        <f t="shared" si="4"/>
        <v>No hay ejecución</v>
      </c>
      <c r="J86" s="568" t="str">
        <f t="shared" si="5"/>
        <v>NA</v>
      </c>
      <c r="K86" s="578"/>
      <c r="L86" s="581"/>
      <c r="M86" s="579"/>
      <c r="N86" s="572"/>
      <c r="O86" s="582"/>
      <c r="P86" s="581"/>
      <c r="Q86" s="579"/>
      <c r="R86" s="572"/>
      <c r="S86" s="582"/>
      <c r="T86" s="583"/>
      <c r="U86" s="579"/>
      <c r="V86" s="572"/>
      <c r="W86" s="582"/>
      <c r="X86" s="575"/>
      <c r="Y86" s="575"/>
      <c r="Z86" s="575"/>
      <c r="AA86" s="567" t="str">
        <f t="shared" si="6"/>
        <v>No hay ejecución</v>
      </c>
      <c r="AB86" s="568" t="str">
        <f t="shared" si="7"/>
        <v>NA</v>
      </c>
      <c r="AC86" s="575"/>
      <c r="AD86" s="575"/>
      <c r="AE86" s="575"/>
      <c r="AF86" s="576"/>
      <c r="AG86" s="576"/>
      <c r="AH86" s="575"/>
      <c r="AI86" s="575"/>
      <c r="AJ86" s="575"/>
      <c r="AK86" s="576"/>
      <c r="AL86" s="576"/>
      <c r="AM86" s="575"/>
      <c r="AN86" s="575"/>
      <c r="AO86" s="575"/>
      <c r="AP86" s="575"/>
      <c r="AQ86" s="575"/>
    </row>
    <row r="87" spans="1:43" ht="35.25" hidden="1" customHeight="1" thickTop="1" thickBot="1">
      <c r="A87" s="563">
        <v>8.5</v>
      </c>
      <c r="B87" s="564"/>
      <c r="C87" s="564"/>
      <c r="D87" s="564"/>
      <c r="E87" s="564"/>
      <c r="F87" s="577" t="s">
        <v>1283</v>
      </c>
      <c r="G87" s="578">
        <v>0</v>
      </c>
      <c r="H87" s="578">
        <v>0</v>
      </c>
      <c r="I87" s="567" t="str">
        <f t="shared" si="4"/>
        <v>No hay Programación</v>
      </c>
      <c r="J87" s="568" t="str">
        <f t="shared" si="5"/>
        <v>De acuerdo con lo programado</v>
      </c>
      <c r="K87" s="578"/>
      <c r="L87" s="581"/>
      <c r="M87" s="579"/>
      <c r="N87" s="572"/>
      <c r="O87" s="582"/>
      <c r="P87" s="581"/>
      <c r="Q87" s="579"/>
      <c r="R87" s="572"/>
      <c r="S87" s="582"/>
      <c r="T87" s="583"/>
      <c r="U87" s="579"/>
      <c r="V87" s="572"/>
      <c r="W87" s="582"/>
      <c r="X87" s="575"/>
      <c r="Y87" s="575">
        <v>1</v>
      </c>
      <c r="Z87" s="575">
        <v>1</v>
      </c>
      <c r="AA87" s="567">
        <f t="shared" si="6"/>
        <v>1</v>
      </c>
      <c r="AB87" s="568" t="str">
        <f t="shared" si="7"/>
        <v>De acuerdo con lo programado</v>
      </c>
      <c r="AC87" s="575"/>
      <c r="AD87" s="575"/>
      <c r="AE87" s="575"/>
      <c r="AF87" s="576"/>
      <c r="AG87" s="576"/>
      <c r="AH87" s="575"/>
      <c r="AI87" s="575"/>
      <c r="AJ87" s="575"/>
      <c r="AK87" s="576"/>
      <c r="AL87" s="576"/>
      <c r="AM87" s="575"/>
      <c r="AN87" s="575"/>
      <c r="AO87" s="575"/>
      <c r="AP87" s="575"/>
      <c r="AQ87" s="575"/>
    </row>
    <row r="88" spans="1:43" ht="35.25" hidden="1" customHeight="1" thickTop="1" thickBot="1">
      <c r="A88" s="563">
        <v>8.5</v>
      </c>
      <c r="B88" s="564"/>
      <c r="C88" s="564"/>
      <c r="D88" s="564"/>
      <c r="E88" s="564"/>
      <c r="F88" s="577" t="s">
        <v>1283</v>
      </c>
      <c r="G88" s="578"/>
      <c r="H88" s="578"/>
      <c r="I88" s="567" t="str">
        <f t="shared" si="4"/>
        <v>No hay ejecución</v>
      </c>
      <c r="J88" s="568" t="str">
        <f t="shared" si="5"/>
        <v>NA</v>
      </c>
      <c r="K88" s="578"/>
      <c r="L88" s="581"/>
      <c r="M88" s="579"/>
      <c r="N88" s="572"/>
      <c r="O88" s="582"/>
      <c r="P88" s="581"/>
      <c r="Q88" s="579"/>
      <c r="R88" s="572"/>
      <c r="S88" s="582"/>
      <c r="T88" s="583"/>
      <c r="U88" s="579"/>
      <c r="V88" s="572"/>
      <c r="W88" s="582"/>
      <c r="X88" s="575"/>
      <c r="Y88" s="575"/>
      <c r="Z88" s="575"/>
      <c r="AA88" s="567" t="str">
        <f t="shared" si="6"/>
        <v>No hay ejecución</v>
      </c>
      <c r="AB88" s="568" t="str">
        <f t="shared" si="7"/>
        <v>NA</v>
      </c>
      <c r="AC88" s="575"/>
      <c r="AD88" s="575"/>
      <c r="AE88" s="575"/>
      <c r="AF88" s="576"/>
      <c r="AG88" s="576"/>
      <c r="AH88" s="575"/>
      <c r="AI88" s="575"/>
      <c r="AJ88" s="575"/>
      <c r="AK88" s="576"/>
      <c r="AL88" s="576"/>
      <c r="AM88" s="575"/>
      <c r="AN88" s="575"/>
      <c r="AO88" s="575"/>
      <c r="AP88" s="575"/>
      <c r="AQ88" s="575"/>
    </row>
    <row r="89" spans="1:43" ht="35.25" hidden="1" customHeight="1" thickTop="1" thickBot="1">
      <c r="A89" s="563">
        <v>9</v>
      </c>
      <c r="B89" s="564"/>
      <c r="C89" s="564"/>
      <c r="D89" s="564"/>
      <c r="E89" s="564"/>
      <c r="F89" s="584" t="s">
        <v>1284</v>
      </c>
      <c r="G89" s="586"/>
      <c r="H89" s="586"/>
      <c r="I89" s="567" t="str">
        <f t="shared" si="4"/>
        <v>No hay ejecución</v>
      </c>
      <c r="J89" s="568" t="str">
        <f t="shared" si="5"/>
        <v>NA</v>
      </c>
      <c r="K89" s="586"/>
      <c r="L89" s="581"/>
      <c r="M89" s="579"/>
      <c r="N89" s="572"/>
      <c r="O89" s="582"/>
      <c r="P89" s="581"/>
      <c r="Q89" s="579"/>
      <c r="R89" s="572"/>
      <c r="S89" s="582"/>
      <c r="T89" s="583"/>
      <c r="U89" s="579"/>
      <c r="V89" s="572"/>
      <c r="W89" s="582"/>
      <c r="X89" s="575"/>
      <c r="Y89" s="575"/>
      <c r="Z89" s="575"/>
      <c r="AA89" s="567" t="str">
        <f t="shared" si="6"/>
        <v>No hay ejecución</v>
      </c>
      <c r="AB89" s="568" t="str">
        <f t="shared" si="7"/>
        <v>NA</v>
      </c>
      <c r="AC89" s="575"/>
      <c r="AD89" s="575"/>
      <c r="AE89" s="575"/>
      <c r="AF89" s="576"/>
      <c r="AG89" s="576"/>
      <c r="AH89" s="575"/>
      <c r="AI89" s="575"/>
      <c r="AJ89" s="575"/>
      <c r="AK89" s="576"/>
      <c r="AL89" s="576"/>
      <c r="AM89" s="575"/>
      <c r="AN89" s="575"/>
      <c r="AO89" s="575"/>
      <c r="AP89" s="575"/>
      <c r="AQ89" s="575"/>
    </row>
    <row r="90" spans="1:43" ht="35.25" hidden="1" customHeight="1" thickTop="1" thickBot="1">
      <c r="A90" s="563">
        <v>9.1</v>
      </c>
      <c r="B90" s="564">
        <v>0</v>
      </c>
      <c r="C90" s="564">
        <v>0</v>
      </c>
      <c r="D90" s="564">
        <v>0</v>
      </c>
      <c r="E90" s="564">
        <v>0</v>
      </c>
      <c r="F90" s="577" t="s">
        <v>1285</v>
      </c>
      <c r="G90" s="578">
        <v>1</v>
      </c>
      <c r="H90" s="578">
        <v>1</v>
      </c>
      <c r="I90" s="567">
        <f t="shared" si="4"/>
        <v>1</v>
      </c>
      <c r="J90" s="568" t="str">
        <f t="shared" si="5"/>
        <v>De acuerdo con lo programado</v>
      </c>
      <c r="K90" s="578"/>
      <c r="L90" s="581"/>
      <c r="M90" s="579"/>
      <c r="N90" s="572"/>
      <c r="O90" s="582"/>
      <c r="P90" s="581"/>
      <c r="Q90" s="579"/>
      <c r="R90" s="572"/>
      <c r="S90" s="582"/>
      <c r="T90" s="583"/>
      <c r="U90" s="579"/>
      <c r="V90" s="572"/>
      <c r="W90" s="582"/>
      <c r="X90" s="575"/>
      <c r="Y90" s="575">
        <v>0</v>
      </c>
      <c r="Z90" s="575">
        <v>0</v>
      </c>
      <c r="AA90" s="567" t="str">
        <f t="shared" si="6"/>
        <v>No hay Programación</v>
      </c>
      <c r="AB90" s="568" t="str">
        <f t="shared" si="7"/>
        <v>De acuerdo con lo programado</v>
      </c>
      <c r="AC90" s="575"/>
      <c r="AD90" s="575"/>
      <c r="AE90" s="575"/>
      <c r="AF90" s="576"/>
      <c r="AG90" s="576"/>
      <c r="AH90" s="575"/>
      <c r="AI90" s="575"/>
      <c r="AJ90" s="575"/>
      <c r="AK90" s="576"/>
      <c r="AL90" s="576"/>
      <c r="AM90" s="575"/>
      <c r="AN90" s="575"/>
      <c r="AO90" s="575"/>
      <c r="AP90" s="575"/>
      <c r="AQ90" s="575"/>
    </row>
    <row r="91" spans="1:43" ht="35.25" hidden="1" customHeight="1" thickTop="1" thickBot="1">
      <c r="A91" s="563">
        <v>9.1</v>
      </c>
      <c r="B91" s="564"/>
      <c r="C91" s="564"/>
      <c r="D91" s="564"/>
      <c r="E91" s="564"/>
      <c r="F91" s="577" t="s">
        <v>1285</v>
      </c>
      <c r="G91" s="578"/>
      <c r="H91" s="578"/>
      <c r="I91" s="567" t="str">
        <f t="shared" si="4"/>
        <v>No hay ejecución</v>
      </c>
      <c r="J91" s="568" t="str">
        <f t="shared" si="5"/>
        <v>NA</v>
      </c>
      <c r="K91" s="578"/>
      <c r="L91" s="581"/>
      <c r="M91" s="579"/>
      <c r="N91" s="572"/>
      <c r="O91" s="582"/>
      <c r="P91" s="581"/>
      <c r="Q91" s="579"/>
      <c r="R91" s="572"/>
      <c r="S91" s="582"/>
      <c r="T91" s="583"/>
      <c r="U91" s="579"/>
      <c r="V91" s="572"/>
      <c r="W91" s="582"/>
      <c r="X91" s="575"/>
      <c r="Y91" s="575"/>
      <c r="Z91" s="575"/>
      <c r="AA91" s="567" t="str">
        <f t="shared" si="6"/>
        <v>No hay ejecución</v>
      </c>
      <c r="AB91" s="568" t="str">
        <f t="shared" si="7"/>
        <v>NA</v>
      </c>
      <c r="AC91" s="575"/>
      <c r="AD91" s="575"/>
      <c r="AE91" s="575"/>
      <c r="AF91" s="576"/>
      <c r="AG91" s="576"/>
      <c r="AH91" s="575"/>
      <c r="AI91" s="575"/>
      <c r="AJ91" s="575"/>
      <c r="AK91" s="576"/>
      <c r="AL91" s="576"/>
      <c r="AM91" s="575"/>
      <c r="AN91" s="575"/>
      <c r="AO91" s="575"/>
      <c r="AP91" s="575"/>
      <c r="AQ91" s="575"/>
    </row>
    <row r="92" spans="1:43" ht="35.25" hidden="1" customHeight="1" thickTop="1" thickBot="1">
      <c r="A92" s="563">
        <v>10</v>
      </c>
      <c r="B92" s="564">
        <v>0</v>
      </c>
      <c r="C92" s="564">
        <v>0</v>
      </c>
      <c r="D92" s="564">
        <v>0</v>
      </c>
      <c r="E92" s="564">
        <v>0</v>
      </c>
      <c r="F92" s="584" t="s">
        <v>1286</v>
      </c>
      <c r="G92" s="586"/>
      <c r="H92" s="586"/>
      <c r="I92" s="567" t="str">
        <f t="shared" si="4"/>
        <v>No hay ejecución</v>
      </c>
      <c r="J92" s="568" t="str">
        <f t="shared" si="5"/>
        <v>NA</v>
      </c>
      <c r="K92" s="586"/>
      <c r="L92" s="581"/>
      <c r="M92" s="579"/>
      <c r="N92" s="572"/>
      <c r="O92" s="582"/>
      <c r="P92" s="581"/>
      <c r="Q92" s="579"/>
      <c r="R92" s="572"/>
      <c r="S92" s="582"/>
      <c r="T92" s="583"/>
      <c r="U92" s="579"/>
      <c r="V92" s="572"/>
      <c r="W92" s="582"/>
      <c r="X92" s="575"/>
      <c r="Y92" s="575"/>
      <c r="Z92" s="575"/>
      <c r="AA92" s="567" t="str">
        <f t="shared" si="6"/>
        <v>No hay ejecución</v>
      </c>
      <c r="AB92" s="568" t="str">
        <f t="shared" si="7"/>
        <v>NA</v>
      </c>
      <c r="AC92" s="575"/>
      <c r="AD92" s="575"/>
      <c r="AE92" s="575"/>
      <c r="AF92" s="576"/>
      <c r="AG92" s="576"/>
      <c r="AH92" s="575"/>
      <c r="AI92" s="575"/>
      <c r="AJ92" s="575"/>
      <c r="AK92" s="576"/>
      <c r="AL92" s="576"/>
      <c r="AM92" s="575"/>
      <c r="AN92" s="575"/>
      <c r="AO92" s="575"/>
      <c r="AP92" s="575"/>
      <c r="AQ92" s="575"/>
    </row>
    <row r="93" spans="1:43" ht="35.25" hidden="1" customHeight="1" thickTop="1" thickBot="1">
      <c r="A93" s="563">
        <v>10.1</v>
      </c>
      <c r="B93" s="564">
        <v>0</v>
      </c>
      <c r="C93" s="564">
        <v>0</v>
      </c>
      <c r="D93" s="564">
        <v>0</v>
      </c>
      <c r="E93" s="564">
        <v>0</v>
      </c>
      <c r="F93" s="577" t="s">
        <v>1287</v>
      </c>
      <c r="G93" s="578">
        <v>150</v>
      </c>
      <c r="H93" s="578">
        <v>150</v>
      </c>
      <c r="I93" s="567">
        <f t="shared" si="4"/>
        <v>1</v>
      </c>
      <c r="J93" s="568" t="str">
        <f t="shared" si="5"/>
        <v>De acuerdo con lo programado</v>
      </c>
      <c r="K93" s="578"/>
      <c r="L93" s="581"/>
      <c r="M93" s="579"/>
      <c r="N93" s="572"/>
      <c r="O93" s="582"/>
      <c r="P93" s="581"/>
      <c r="Q93" s="579"/>
      <c r="R93" s="572"/>
      <c r="S93" s="582"/>
      <c r="T93" s="583"/>
      <c r="U93" s="579"/>
      <c r="V93" s="572"/>
      <c r="W93" s="582"/>
      <c r="X93" s="575"/>
      <c r="Y93" s="575">
        <v>100</v>
      </c>
      <c r="Z93" s="575">
        <v>100</v>
      </c>
      <c r="AA93" s="567">
        <f t="shared" si="6"/>
        <v>1</v>
      </c>
      <c r="AB93" s="568" t="str">
        <f t="shared" si="7"/>
        <v>De acuerdo con lo programado</v>
      </c>
      <c r="AC93" s="575"/>
      <c r="AD93" s="575"/>
      <c r="AE93" s="575"/>
      <c r="AF93" s="576"/>
      <c r="AG93" s="576"/>
      <c r="AH93" s="575"/>
      <c r="AI93" s="575"/>
      <c r="AJ93" s="575"/>
      <c r="AK93" s="576"/>
      <c r="AL93" s="576"/>
      <c r="AM93" s="575"/>
      <c r="AN93" s="575"/>
      <c r="AO93" s="575"/>
      <c r="AP93" s="575"/>
      <c r="AQ93" s="575"/>
    </row>
    <row r="94" spans="1:43" ht="35.25" hidden="1" customHeight="1" thickTop="1" thickBot="1">
      <c r="A94" s="563">
        <v>10.1</v>
      </c>
      <c r="B94" s="564"/>
      <c r="C94" s="564"/>
      <c r="D94" s="564"/>
      <c r="E94" s="564"/>
      <c r="F94" s="577" t="s">
        <v>1287</v>
      </c>
      <c r="G94" s="578"/>
      <c r="H94" s="578"/>
      <c r="I94" s="567" t="str">
        <f t="shared" si="4"/>
        <v>No hay ejecución</v>
      </c>
      <c r="J94" s="568" t="str">
        <f t="shared" si="5"/>
        <v>NA</v>
      </c>
      <c r="K94" s="578"/>
      <c r="L94" s="581"/>
      <c r="M94" s="579"/>
      <c r="N94" s="572"/>
      <c r="O94" s="582"/>
      <c r="P94" s="581"/>
      <c r="Q94" s="579"/>
      <c r="R94" s="572"/>
      <c r="S94" s="582"/>
      <c r="T94" s="583"/>
      <c r="U94" s="579"/>
      <c r="V94" s="572"/>
      <c r="W94" s="582"/>
      <c r="X94" s="575"/>
      <c r="Y94" s="575"/>
      <c r="Z94" s="575"/>
      <c r="AA94" s="567" t="str">
        <f t="shared" si="6"/>
        <v>No hay ejecución</v>
      </c>
      <c r="AB94" s="568" t="str">
        <f t="shared" si="7"/>
        <v>NA</v>
      </c>
      <c r="AC94" s="575"/>
      <c r="AD94" s="575"/>
      <c r="AE94" s="575"/>
      <c r="AF94" s="576"/>
      <c r="AG94" s="576"/>
      <c r="AH94" s="575"/>
      <c r="AI94" s="575"/>
      <c r="AJ94" s="575"/>
      <c r="AK94" s="576"/>
      <c r="AL94" s="576"/>
      <c r="AM94" s="575"/>
      <c r="AN94" s="575"/>
      <c r="AO94" s="575"/>
      <c r="AP94" s="575"/>
      <c r="AQ94" s="575"/>
    </row>
    <row r="95" spans="1:43" ht="35.25" hidden="1" customHeight="1" thickTop="1" thickBot="1">
      <c r="A95" s="563">
        <v>10.1</v>
      </c>
      <c r="B95" s="564"/>
      <c r="C95" s="564"/>
      <c r="D95" s="564"/>
      <c r="E95" s="564"/>
      <c r="F95" s="577" t="s">
        <v>1287</v>
      </c>
      <c r="G95" s="578"/>
      <c r="H95" s="578"/>
      <c r="I95" s="567" t="str">
        <f t="shared" si="4"/>
        <v>No hay ejecución</v>
      </c>
      <c r="J95" s="568" t="str">
        <f t="shared" si="5"/>
        <v>NA</v>
      </c>
      <c r="K95" s="578"/>
      <c r="L95" s="581"/>
      <c r="M95" s="579"/>
      <c r="N95" s="572"/>
      <c r="O95" s="582"/>
      <c r="P95" s="581"/>
      <c r="Q95" s="579"/>
      <c r="R95" s="572"/>
      <c r="S95" s="582"/>
      <c r="T95" s="583"/>
      <c r="U95" s="579"/>
      <c r="V95" s="572"/>
      <c r="W95" s="582"/>
      <c r="X95" s="575"/>
      <c r="Y95" s="575"/>
      <c r="Z95" s="575"/>
      <c r="AA95" s="567" t="str">
        <f t="shared" si="6"/>
        <v>No hay ejecución</v>
      </c>
      <c r="AB95" s="568" t="str">
        <f t="shared" si="7"/>
        <v>NA</v>
      </c>
      <c r="AC95" s="575"/>
      <c r="AD95" s="575"/>
      <c r="AE95" s="575"/>
      <c r="AF95" s="576"/>
      <c r="AG95" s="576"/>
      <c r="AH95" s="575"/>
      <c r="AI95" s="575"/>
      <c r="AJ95" s="575"/>
      <c r="AK95" s="576"/>
      <c r="AL95" s="576"/>
      <c r="AM95" s="575"/>
      <c r="AN95" s="575"/>
      <c r="AO95" s="575"/>
      <c r="AP95" s="575"/>
      <c r="AQ95" s="575"/>
    </row>
    <row r="96" spans="1:43" ht="35.25" hidden="1" customHeight="1" thickTop="1" thickBot="1">
      <c r="A96" s="563">
        <v>10.1</v>
      </c>
      <c r="B96" s="564"/>
      <c r="C96" s="564"/>
      <c r="D96" s="564"/>
      <c r="E96" s="564"/>
      <c r="F96" s="577" t="s">
        <v>1287</v>
      </c>
      <c r="G96" s="578"/>
      <c r="H96" s="578"/>
      <c r="I96" s="567" t="str">
        <f t="shared" si="4"/>
        <v>No hay ejecución</v>
      </c>
      <c r="J96" s="568" t="str">
        <f t="shared" si="5"/>
        <v>NA</v>
      </c>
      <c r="K96" s="578"/>
      <c r="L96" s="581"/>
      <c r="M96" s="579"/>
      <c r="N96" s="572"/>
      <c r="O96" s="582"/>
      <c r="P96" s="581"/>
      <c r="Q96" s="579"/>
      <c r="R96" s="572"/>
      <c r="S96" s="582"/>
      <c r="T96" s="583"/>
      <c r="U96" s="579"/>
      <c r="V96" s="572"/>
      <c r="W96" s="582"/>
      <c r="X96" s="575"/>
      <c r="Y96" s="575"/>
      <c r="Z96" s="575"/>
      <c r="AA96" s="567" t="str">
        <f t="shared" si="6"/>
        <v>No hay ejecución</v>
      </c>
      <c r="AB96" s="568" t="str">
        <f t="shared" si="7"/>
        <v>NA</v>
      </c>
      <c r="AC96" s="575"/>
      <c r="AD96" s="575"/>
      <c r="AE96" s="575"/>
      <c r="AF96" s="576"/>
      <c r="AG96" s="576"/>
      <c r="AH96" s="575"/>
      <c r="AI96" s="575"/>
      <c r="AJ96" s="575"/>
      <c r="AK96" s="576"/>
      <c r="AL96" s="576"/>
      <c r="AM96" s="575"/>
      <c r="AN96" s="575"/>
      <c r="AO96" s="575"/>
      <c r="AP96" s="575"/>
      <c r="AQ96" s="575"/>
    </row>
    <row r="97" spans="1:43" ht="35.25" hidden="1" customHeight="1" thickTop="1" thickBot="1">
      <c r="A97" s="563">
        <v>10.1</v>
      </c>
      <c r="B97" s="564"/>
      <c r="C97" s="564"/>
      <c r="D97" s="564"/>
      <c r="E97" s="564"/>
      <c r="F97" s="577" t="s">
        <v>1287</v>
      </c>
      <c r="G97" s="578"/>
      <c r="H97" s="578"/>
      <c r="I97" s="567" t="str">
        <f t="shared" si="4"/>
        <v>No hay ejecución</v>
      </c>
      <c r="J97" s="568" t="str">
        <f t="shared" si="5"/>
        <v>NA</v>
      </c>
      <c r="K97" s="578"/>
      <c r="L97" s="581"/>
      <c r="M97" s="579"/>
      <c r="N97" s="572"/>
      <c r="O97" s="582"/>
      <c r="P97" s="581"/>
      <c r="Q97" s="579"/>
      <c r="R97" s="572"/>
      <c r="S97" s="582"/>
      <c r="T97" s="583"/>
      <c r="U97" s="579"/>
      <c r="V97" s="572"/>
      <c r="W97" s="582"/>
      <c r="X97" s="575"/>
      <c r="Y97" s="575"/>
      <c r="Z97" s="575"/>
      <c r="AA97" s="567" t="str">
        <f t="shared" si="6"/>
        <v>No hay ejecución</v>
      </c>
      <c r="AB97" s="568" t="str">
        <f t="shared" si="7"/>
        <v>NA</v>
      </c>
      <c r="AC97" s="575"/>
      <c r="AD97" s="575"/>
      <c r="AE97" s="575"/>
      <c r="AF97" s="576"/>
      <c r="AG97" s="576"/>
      <c r="AH97" s="575"/>
      <c r="AI97" s="575"/>
      <c r="AJ97" s="575"/>
      <c r="AK97" s="576"/>
      <c r="AL97" s="576"/>
      <c r="AM97" s="575"/>
      <c r="AN97" s="575"/>
      <c r="AO97" s="575"/>
      <c r="AP97" s="575"/>
      <c r="AQ97" s="575"/>
    </row>
    <row r="98" spans="1:43" ht="35.25" hidden="1" customHeight="1" thickTop="1" thickBot="1">
      <c r="A98" s="563">
        <v>10.199999999999999</v>
      </c>
      <c r="B98" s="564">
        <v>0</v>
      </c>
      <c r="C98" s="564">
        <v>0</v>
      </c>
      <c r="D98" s="564">
        <v>0</v>
      </c>
      <c r="E98" s="564">
        <v>0</v>
      </c>
      <c r="F98" s="577" t="s">
        <v>1288</v>
      </c>
      <c r="G98" s="578"/>
      <c r="H98" s="578"/>
      <c r="I98" s="567" t="str">
        <f t="shared" si="4"/>
        <v>No hay ejecución</v>
      </c>
      <c r="J98" s="568" t="str">
        <f t="shared" si="5"/>
        <v>NA</v>
      </c>
      <c r="K98" s="578"/>
      <c r="L98" s="581"/>
      <c r="M98" s="579"/>
      <c r="N98" s="572"/>
      <c r="O98" s="582"/>
      <c r="P98" s="581"/>
      <c r="Q98" s="579"/>
      <c r="R98" s="572"/>
      <c r="S98" s="582"/>
      <c r="T98" s="583"/>
      <c r="U98" s="579"/>
      <c r="V98" s="572"/>
      <c r="W98" s="582"/>
      <c r="X98" s="575"/>
      <c r="Y98" s="575"/>
      <c r="Z98" s="575"/>
      <c r="AA98" s="567" t="str">
        <f t="shared" si="6"/>
        <v>No hay ejecución</v>
      </c>
      <c r="AB98" s="568" t="str">
        <f t="shared" si="7"/>
        <v>NA</v>
      </c>
      <c r="AC98" s="575"/>
      <c r="AD98" s="575"/>
      <c r="AE98" s="575"/>
      <c r="AF98" s="576"/>
      <c r="AG98" s="576"/>
      <c r="AH98" s="575"/>
      <c r="AI98" s="575"/>
      <c r="AJ98" s="575"/>
      <c r="AK98" s="576"/>
      <c r="AL98" s="576"/>
      <c r="AM98" s="575"/>
      <c r="AN98" s="575"/>
      <c r="AO98" s="575"/>
      <c r="AP98" s="575"/>
      <c r="AQ98" s="575"/>
    </row>
    <row r="99" spans="1:43" ht="35.25" hidden="1" customHeight="1" thickTop="1" thickBot="1">
      <c r="A99" s="563">
        <v>10.199999999999999</v>
      </c>
      <c r="B99" s="564"/>
      <c r="C99" s="564"/>
      <c r="D99" s="564"/>
      <c r="E99" s="564"/>
      <c r="F99" s="577" t="s">
        <v>1288</v>
      </c>
      <c r="G99" s="578"/>
      <c r="H99" s="578"/>
      <c r="I99" s="567" t="str">
        <f t="shared" si="4"/>
        <v>No hay ejecución</v>
      </c>
      <c r="J99" s="568" t="str">
        <f t="shared" si="5"/>
        <v>NA</v>
      </c>
      <c r="K99" s="578"/>
      <c r="L99" s="581"/>
      <c r="M99" s="579"/>
      <c r="N99" s="572"/>
      <c r="O99" s="582"/>
      <c r="P99" s="581"/>
      <c r="Q99" s="579"/>
      <c r="R99" s="572"/>
      <c r="S99" s="582"/>
      <c r="T99" s="583"/>
      <c r="U99" s="579"/>
      <c r="V99" s="572"/>
      <c r="W99" s="582"/>
      <c r="X99" s="575"/>
      <c r="Y99" s="575"/>
      <c r="Z99" s="575"/>
      <c r="AA99" s="567" t="str">
        <f t="shared" si="6"/>
        <v>No hay ejecución</v>
      </c>
      <c r="AB99" s="568" t="str">
        <f t="shared" si="7"/>
        <v>NA</v>
      </c>
      <c r="AC99" s="575"/>
      <c r="AD99" s="575"/>
      <c r="AE99" s="575"/>
      <c r="AF99" s="576"/>
      <c r="AG99" s="576"/>
      <c r="AH99" s="575"/>
      <c r="AI99" s="575"/>
      <c r="AJ99" s="575"/>
      <c r="AK99" s="576"/>
      <c r="AL99" s="576"/>
      <c r="AM99" s="575"/>
      <c r="AN99" s="575"/>
      <c r="AO99" s="575"/>
      <c r="AP99" s="575"/>
      <c r="AQ99" s="575"/>
    </row>
    <row r="100" spans="1:43" ht="35.25" hidden="1" customHeight="1" thickTop="1" thickBot="1">
      <c r="A100" s="563">
        <v>10.199999999999999</v>
      </c>
      <c r="B100" s="564"/>
      <c r="C100" s="564"/>
      <c r="D100" s="564"/>
      <c r="E100" s="564"/>
      <c r="F100" s="577" t="s">
        <v>1288</v>
      </c>
      <c r="G100" s="578"/>
      <c r="H100" s="578"/>
      <c r="I100" s="567" t="str">
        <f t="shared" si="4"/>
        <v>No hay ejecución</v>
      </c>
      <c r="J100" s="568" t="str">
        <f t="shared" si="5"/>
        <v>NA</v>
      </c>
      <c r="K100" s="578"/>
      <c r="L100" s="581"/>
      <c r="M100" s="579"/>
      <c r="N100" s="572"/>
      <c r="O100" s="582"/>
      <c r="P100" s="581"/>
      <c r="Q100" s="579"/>
      <c r="R100" s="572"/>
      <c r="S100" s="582"/>
      <c r="T100" s="583"/>
      <c r="U100" s="579"/>
      <c r="V100" s="572"/>
      <c r="W100" s="582"/>
      <c r="X100" s="575"/>
      <c r="Y100" s="575"/>
      <c r="Z100" s="575"/>
      <c r="AA100" s="567" t="str">
        <f t="shared" si="6"/>
        <v>No hay ejecución</v>
      </c>
      <c r="AB100" s="568" t="str">
        <f t="shared" si="7"/>
        <v>NA</v>
      </c>
      <c r="AC100" s="575"/>
      <c r="AD100" s="575"/>
      <c r="AE100" s="575"/>
      <c r="AF100" s="576"/>
      <c r="AG100" s="576"/>
      <c r="AH100" s="575"/>
      <c r="AI100" s="575"/>
      <c r="AJ100" s="575"/>
      <c r="AK100" s="576"/>
      <c r="AL100" s="576"/>
      <c r="AM100" s="575"/>
      <c r="AN100" s="575"/>
      <c r="AO100" s="575"/>
      <c r="AP100" s="575"/>
      <c r="AQ100" s="575"/>
    </row>
    <row r="101" spans="1:43" ht="35.25" hidden="1" customHeight="1" thickTop="1" thickBot="1">
      <c r="A101" s="563">
        <v>10.199999999999999</v>
      </c>
      <c r="B101" s="564"/>
      <c r="C101" s="564"/>
      <c r="D101" s="564"/>
      <c r="E101" s="564"/>
      <c r="F101" s="577" t="s">
        <v>1288</v>
      </c>
      <c r="G101" s="578"/>
      <c r="H101" s="578"/>
      <c r="I101" s="567" t="str">
        <f t="shared" si="4"/>
        <v>No hay ejecución</v>
      </c>
      <c r="J101" s="568" t="str">
        <f t="shared" si="5"/>
        <v>NA</v>
      </c>
      <c r="K101" s="578"/>
      <c r="L101" s="581"/>
      <c r="M101" s="579"/>
      <c r="N101" s="572"/>
      <c r="O101" s="582"/>
      <c r="P101" s="581"/>
      <c r="Q101" s="579"/>
      <c r="R101" s="572"/>
      <c r="S101" s="582"/>
      <c r="T101" s="583"/>
      <c r="U101" s="579"/>
      <c r="V101" s="572"/>
      <c r="W101" s="582"/>
      <c r="X101" s="575"/>
      <c r="Y101" s="575"/>
      <c r="Z101" s="575"/>
      <c r="AA101" s="567" t="str">
        <f t="shared" si="6"/>
        <v>No hay ejecución</v>
      </c>
      <c r="AB101" s="568" t="str">
        <f t="shared" si="7"/>
        <v>NA</v>
      </c>
      <c r="AC101" s="575"/>
      <c r="AD101" s="575"/>
      <c r="AE101" s="575"/>
      <c r="AF101" s="576"/>
      <c r="AG101" s="576"/>
      <c r="AH101" s="575"/>
      <c r="AI101" s="575"/>
      <c r="AJ101" s="575"/>
      <c r="AK101" s="576"/>
      <c r="AL101" s="576"/>
      <c r="AM101" s="575"/>
      <c r="AN101" s="575"/>
      <c r="AO101" s="575"/>
      <c r="AP101" s="575"/>
      <c r="AQ101" s="575"/>
    </row>
    <row r="102" spans="1:43" ht="35.25" hidden="1" customHeight="1" thickTop="1" thickBot="1">
      <c r="A102" s="563">
        <v>10.199999999999999</v>
      </c>
      <c r="B102" s="564"/>
      <c r="C102" s="564"/>
      <c r="D102" s="564"/>
      <c r="E102" s="564"/>
      <c r="F102" s="577" t="s">
        <v>1288</v>
      </c>
      <c r="G102" s="578"/>
      <c r="H102" s="578"/>
      <c r="I102" s="567" t="str">
        <f t="shared" si="4"/>
        <v>No hay ejecución</v>
      </c>
      <c r="J102" s="568" t="str">
        <f t="shared" si="5"/>
        <v>NA</v>
      </c>
      <c r="K102" s="578"/>
      <c r="L102" s="581"/>
      <c r="M102" s="579"/>
      <c r="N102" s="572"/>
      <c r="O102" s="582"/>
      <c r="P102" s="581"/>
      <c r="Q102" s="579"/>
      <c r="R102" s="572"/>
      <c r="S102" s="582"/>
      <c r="T102" s="583"/>
      <c r="U102" s="579"/>
      <c r="V102" s="572"/>
      <c r="W102" s="582"/>
      <c r="X102" s="575"/>
      <c r="Y102" s="575"/>
      <c r="Z102" s="575"/>
      <c r="AA102" s="567" t="str">
        <f t="shared" si="6"/>
        <v>No hay ejecución</v>
      </c>
      <c r="AB102" s="568" t="str">
        <f t="shared" si="7"/>
        <v>NA</v>
      </c>
      <c r="AC102" s="575"/>
      <c r="AD102" s="575"/>
      <c r="AE102" s="575"/>
      <c r="AF102" s="576"/>
      <c r="AG102" s="576"/>
      <c r="AH102" s="575"/>
      <c r="AI102" s="575"/>
      <c r="AJ102" s="575"/>
      <c r="AK102" s="576"/>
      <c r="AL102" s="576"/>
      <c r="AM102" s="575"/>
      <c r="AN102" s="575"/>
      <c r="AO102" s="575"/>
      <c r="AP102" s="575"/>
      <c r="AQ102" s="575"/>
    </row>
    <row r="103" spans="1:43" ht="35.25" hidden="1" customHeight="1" thickTop="1" thickBot="1">
      <c r="A103" s="563">
        <v>11</v>
      </c>
      <c r="B103" s="564">
        <v>0</v>
      </c>
      <c r="C103" s="564">
        <v>0</v>
      </c>
      <c r="D103" s="564">
        <v>0</v>
      </c>
      <c r="E103" s="564">
        <v>0</v>
      </c>
      <c r="F103" s="584" t="s">
        <v>1289</v>
      </c>
      <c r="G103" s="586"/>
      <c r="H103" s="586"/>
      <c r="I103" s="567" t="str">
        <f t="shared" si="4"/>
        <v>No hay ejecución</v>
      </c>
      <c r="J103" s="568" t="str">
        <f t="shared" si="5"/>
        <v>NA</v>
      </c>
      <c r="K103" s="586"/>
      <c r="L103" s="581"/>
      <c r="M103" s="579"/>
      <c r="N103" s="572"/>
      <c r="O103" s="582"/>
      <c r="P103" s="581"/>
      <c r="Q103" s="579"/>
      <c r="R103" s="572"/>
      <c r="S103" s="582"/>
      <c r="T103" s="583"/>
      <c r="U103" s="579"/>
      <c r="V103" s="572"/>
      <c r="W103" s="582"/>
      <c r="X103" s="575"/>
      <c r="Y103" s="575"/>
      <c r="Z103" s="575"/>
      <c r="AA103" s="567" t="str">
        <f t="shared" si="6"/>
        <v>No hay ejecución</v>
      </c>
      <c r="AB103" s="568" t="str">
        <f t="shared" si="7"/>
        <v>NA</v>
      </c>
      <c r="AC103" s="575"/>
      <c r="AD103" s="575"/>
      <c r="AE103" s="575"/>
      <c r="AF103" s="576"/>
      <c r="AG103" s="576"/>
      <c r="AH103" s="575"/>
      <c r="AI103" s="575"/>
      <c r="AJ103" s="575"/>
      <c r="AK103" s="576"/>
      <c r="AL103" s="576"/>
      <c r="AM103" s="575"/>
      <c r="AN103" s="575"/>
      <c r="AO103" s="575"/>
      <c r="AP103" s="575"/>
      <c r="AQ103" s="575"/>
    </row>
    <row r="104" spans="1:43" ht="35.25" hidden="1" customHeight="1" thickTop="1" thickBot="1">
      <c r="A104" s="563">
        <v>12</v>
      </c>
      <c r="B104" s="564">
        <v>0</v>
      </c>
      <c r="C104" s="564">
        <v>0</v>
      </c>
      <c r="D104" s="564">
        <v>0</v>
      </c>
      <c r="E104" s="564">
        <v>0</v>
      </c>
      <c r="F104" s="584" t="s">
        <v>1290</v>
      </c>
      <c r="G104" s="586"/>
      <c r="H104" s="586"/>
      <c r="I104" s="567" t="str">
        <f t="shared" si="4"/>
        <v>No hay ejecución</v>
      </c>
      <c r="J104" s="568" t="str">
        <f t="shared" si="5"/>
        <v>NA</v>
      </c>
      <c r="K104" s="586"/>
      <c r="L104" s="581"/>
      <c r="M104" s="579"/>
      <c r="N104" s="572"/>
      <c r="O104" s="582"/>
      <c r="P104" s="581"/>
      <c r="Q104" s="579"/>
      <c r="R104" s="572"/>
      <c r="S104" s="582"/>
      <c r="T104" s="583"/>
      <c r="U104" s="579"/>
      <c r="V104" s="572"/>
      <c r="W104" s="582"/>
      <c r="X104" s="575"/>
      <c r="Y104" s="575"/>
      <c r="Z104" s="575"/>
      <c r="AA104" s="567" t="str">
        <f t="shared" si="6"/>
        <v>No hay ejecución</v>
      </c>
      <c r="AB104" s="568" t="str">
        <f t="shared" si="7"/>
        <v>NA</v>
      </c>
      <c r="AC104" s="575"/>
      <c r="AD104" s="575"/>
      <c r="AE104" s="575"/>
      <c r="AF104" s="576"/>
      <c r="AG104" s="576"/>
      <c r="AH104" s="575"/>
      <c r="AI104" s="575"/>
      <c r="AJ104" s="575"/>
      <c r="AK104" s="576"/>
      <c r="AL104" s="576"/>
      <c r="AM104" s="575"/>
      <c r="AN104" s="575"/>
      <c r="AO104" s="575"/>
      <c r="AP104" s="575"/>
      <c r="AQ104" s="575"/>
    </row>
    <row r="105" spans="1:43" ht="35.25" hidden="1" customHeight="1" thickTop="1" thickBot="1">
      <c r="A105" s="563">
        <v>12.1</v>
      </c>
      <c r="B105" s="564"/>
      <c r="C105" s="564"/>
      <c r="D105" s="564"/>
      <c r="E105" s="564"/>
      <c r="F105" s="577" t="s">
        <v>1291</v>
      </c>
      <c r="G105" s="578">
        <v>5</v>
      </c>
      <c r="H105" s="578">
        <v>5</v>
      </c>
      <c r="I105" s="567">
        <f t="shared" si="4"/>
        <v>1</v>
      </c>
      <c r="J105" s="568" t="str">
        <f t="shared" si="5"/>
        <v>De acuerdo con lo programado</v>
      </c>
      <c r="K105" s="578"/>
      <c r="L105" s="581"/>
      <c r="M105" s="579"/>
      <c r="N105" s="572"/>
      <c r="O105" s="582"/>
      <c r="P105" s="581"/>
      <c r="Q105" s="579"/>
      <c r="R105" s="572"/>
      <c r="S105" s="582"/>
      <c r="T105" s="583"/>
      <c r="U105" s="579"/>
      <c r="V105" s="572"/>
      <c r="W105" s="582"/>
      <c r="X105" s="575"/>
      <c r="Y105" s="575">
        <v>4</v>
      </c>
      <c r="Z105" s="575">
        <v>4</v>
      </c>
      <c r="AA105" s="567">
        <f t="shared" si="6"/>
        <v>1</v>
      </c>
      <c r="AB105" s="568" t="str">
        <f t="shared" si="7"/>
        <v>De acuerdo con lo programado</v>
      </c>
      <c r="AC105" s="575"/>
      <c r="AD105" s="575"/>
      <c r="AE105" s="575"/>
      <c r="AF105" s="576"/>
      <c r="AG105" s="576"/>
      <c r="AH105" s="575"/>
      <c r="AI105" s="575"/>
      <c r="AJ105" s="575"/>
      <c r="AK105" s="576"/>
      <c r="AL105" s="576"/>
      <c r="AM105" s="575"/>
      <c r="AN105" s="575"/>
      <c r="AO105" s="575"/>
      <c r="AP105" s="575"/>
      <c r="AQ105" s="575"/>
    </row>
    <row r="106" spans="1:43" ht="35.25" hidden="1" customHeight="1" thickTop="1" thickBot="1">
      <c r="A106" s="563">
        <v>12.1</v>
      </c>
      <c r="B106" s="564"/>
      <c r="C106" s="564"/>
      <c r="D106" s="564"/>
      <c r="E106" s="564"/>
      <c r="F106" s="577" t="s">
        <v>1291</v>
      </c>
      <c r="G106" s="578"/>
      <c r="H106" s="578"/>
      <c r="I106" s="567" t="str">
        <f t="shared" si="4"/>
        <v>No hay ejecución</v>
      </c>
      <c r="J106" s="568" t="str">
        <f t="shared" si="5"/>
        <v>NA</v>
      </c>
      <c r="K106" s="578"/>
      <c r="L106" s="581"/>
      <c r="M106" s="579"/>
      <c r="N106" s="572"/>
      <c r="O106" s="582"/>
      <c r="P106" s="581"/>
      <c r="Q106" s="579"/>
      <c r="R106" s="572"/>
      <c r="S106" s="582"/>
      <c r="T106" s="583"/>
      <c r="U106" s="579"/>
      <c r="V106" s="572"/>
      <c r="W106" s="582"/>
      <c r="X106" s="575"/>
      <c r="Y106" s="575"/>
      <c r="Z106" s="575"/>
      <c r="AA106" s="567" t="str">
        <f t="shared" si="6"/>
        <v>No hay ejecución</v>
      </c>
      <c r="AB106" s="568" t="str">
        <f t="shared" si="7"/>
        <v>NA</v>
      </c>
      <c r="AC106" s="575"/>
      <c r="AD106" s="575"/>
      <c r="AE106" s="575"/>
      <c r="AF106" s="576"/>
      <c r="AG106" s="576"/>
      <c r="AH106" s="575"/>
      <c r="AI106" s="575"/>
      <c r="AJ106" s="575"/>
      <c r="AK106" s="576"/>
      <c r="AL106" s="576"/>
      <c r="AM106" s="575"/>
      <c r="AN106" s="575"/>
      <c r="AO106" s="575"/>
      <c r="AP106" s="575"/>
      <c r="AQ106" s="575"/>
    </row>
    <row r="107" spans="1:43" ht="35.25" hidden="1" customHeight="1" thickTop="1" thickBot="1">
      <c r="A107" s="563">
        <v>12.2</v>
      </c>
      <c r="B107" s="564"/>
      <c r="C107" s="564"/>
      <c r="D107" s="564"/>
      <c r="E107" s="564"/>
      <c r="F107" s="577" t="s">
        <v>1292</v>
      </c>
      <c r="G107" s="578"/>
      <c r="H107" s="578"/>
      <c r="I107" s="567" t="str">
        <f t="shared" si="4"/>
        <v>No hay ejecución</v>
      </c>
      <c r="J107" s="568" t="str">
        <f t="shared" si="5"/>
        <v>NA</v>
      </c>
      <c r="K107" s="578"/>
      <c r="L107" s="581"/>
      <c r="M107" s="579"/>
      <c r="N107" s="572"/>
      <c r="O107" s="582"/>
      <c r="P107" s="581"/>
      <c r="Q107" s="579"/>
      <c r="R107" s="572"/>
      <c r="S107" s="582"/>
      <c r="T107" s="583"/>
      <c r="U107" s="579"/>
      <c r="V107" s="572"/>
      <c r="W107" s="582"/>
      <c r="X107" s="575"/>
      <c r="Y107" s="575"/>
      <c r="Z107" s="575"/>
      <c r="AA107" s="567" t="str">
        <f t="shared" si="6"/>
        <v>No hay ejecución</v>
      </c>
      <c r="AB107" s="568" t="str">
        <f t="shared" si="7"/>
        <v>NA</v>
      </c>
      <c r="AC107" s="575"/>
      <c r="AD107" s="575"/>
      <c r="AE107" s="575"/>
      <c r="AF107" s="576"/>
      <c r="AG107" s="576"/>
      <c r="AH107" s="575"/>
      <c r="AI107" s="575"/>
      <c r="AJ107" s="575"/>
      <c r="AK107" s="576"/>
      <c r="AL107" s="576"/>
      <c r="AM107" s="575"/>
      <c r="AN107" s="575"/>
      <c r="AO107" s="575"/>
      <c r="AP107" s="575"/>
      <c r="AQ107" s="575"/>
    </row>
    <row r="108" spans="1:43" ht="35.25" hidden="1" customHeight="1" thickTop="1" thickBot="1">
      <c r="A108" s="563">
        <v>12.2</v>
      </c>
      <c r="B108" s="564"/>
      <c r="C108" s="564"/>
      <c r="D108" s="564"/>
      <c r="E108" s="564"/>
      <c r="F108" s="577" t="s">
        <v>1292</v>
      </c>
      <c r="G108" s="578"/>
      <c r="H108" s="578"/>
      <c r="I108" s="567" t="str">
        <f t="shared" si="4"/>
        <v>No hay ejecución</v>
      </c>
      <c r="J108" s="568" t="str">
        <f t="shared" si="5"/>
        <v>NA</v>
      </c>
      <c r="K108" s="578"/>
      <c r="L108" s="581"/>
      <c r="M108" s="579"/>
      <c r="N108" s="572"/>
      <c r="O108" s="582"/>
      <c r="P108" s="581"/>
      <c r="Q108" s="579"/>
      <c r="R108" s="572"/>
      <c r="S108" s="582"/>
      <c r="T108" s="583"/>
      <c r="U108" s="579"/>
      <c r="V108" s="572"/>
      <c r="W108" s="582"/>
      <c r="X108" s="575"/>
      <c r="Y108" s="575"/>
      <c r="Z108" s="575"/>
      <c r="AA108" s="567" t="str">
        <f t="shared" si="6"/>
        <v>No hay ejecución</v>
      </c>
      <c r="AB108" s="568" t="str">
        <f t="shared" si="7"/>
        <v>NA</v>
      </c>
      <c r="AC108" s="575"/>
      <c r="AD108" s="575"/>
      <c r="AE108" s="575"/>
      <c r="AF108" s="576"/>
      <c r="AG108" s="576"/>
      <c r="AH108" s="575"/>
      <c r="AI108" s="575"/>
      <c r="AJ108" s="575"/>
      <c r="AK108" s="576"/>
      <c r="AL108" s="576"/>
      <c r="AM108" s="575"/>
      <c r="AN108" s="575"/>
      <c r="AO108" s="575"/>
      <c r="AP108" s="575"/>
      <c r="AQ108" s="575"/>
    </row>
    <row r="109" spans="1:43" ht="35.25" hidden="1" customHeight="1" thickTop="1" thickBot="1">
      <c r="A109" s="563">
        <v>13</v>
      </c>
      <c r="B109" s="564">
        <v>0</v>
      </c>
      <c r="C109" s="564">
        <v>0</v>
      </c>
      <c r="D109" s="564">
        <v>0</v>
      </c>
      <c r="E109" s="564">
        <v>0</v>
      </c>
      <c r="F109" s="584" t="s">
        <v>1293</v>
      </c>
      <c r="G109" s="586"/>
      <c r="H109" s="586"/>
      <c r="I109" s="567" t="str">
        <f t="shared" si="4"/>
        <v>No hay ejecución</v>
      </c>
      <c r="J109" s="568" t="str">
        <f t="shared" si="5"/>
        <v>NA</v>
      </c>
      <c r="K109" s="586"/>
      <c r="L109" s="581"/>
      <c r="M109" s="579"/>
      <c r="N109" s="572"/>
      <c r="O109" s="582"/>
      <c r="P109" s="581"/>
      <c r="Q109" s="579"/>
      <c r="R109" s="572"/>
      <c r="S109" s="582"/>
      <c r="T109" s="583"/>
      <c r="U109" s="579"/>
      <c r="V109" s="572"/>
      <c r="W109" s="582"/>
      <c r="X109" s="575"/>
      <c r="Y109" s="575"/>
      <c r="Z109" s="575"/>
      <c r="AA109" s="567" t="str">
        <f t="shared" si="6"/>
        <v>No hay ejecución</v>
      </c>
      <c r="AB109" s="568" t="str">
        <f t="shared" si="7"/>
        <v>NA</v>
      </c>
      <c r="AC109" s="575"/>
      <c r="AD109" s="575"/>
      <c r="AE109" s="575"/>
      <c r="AF109" s="576"/>
      <c r="AG109" s="576"/>
      <c r="AH109" s="575"/>
      <c r="AI109" s="575"/>
      <c r="AJ109" s="575"/>
      <c r="AK109" s="576"/>
      <c r="AL109" s="576"/>
      <c r="AM109" s="575"/>
      <c r="AN109" s="575"/>
      <c r="AO109" s="575"/>
      <c r="AP109" s="575"/>
      <c r="AQ109" s="575"/>
    </row>
    <row r="110" spans="1:43" ht="60.45" hidden="1" customHeight="1" thickTop="1" thickBot="1">
      <c r="A110" s="563">
        <v>13.1</v>
      </c>
      <c r="B110" s="564"/>
      <c r="C110" s="564"/>
      <c r="D110" s="564"/>
      <c r="E110" s="564"/>
      <c r="F110" s="589" t="s">
        <v>1294</v>
      </c>
      <c r="G110" s="590"/>
      <c r="H110" s="590"/>
      <c r="I110" s="567" t="str">
        <f t="shared" si="4"/>
        <v>No hay ejecución</v>
      </c>
      <c r="J110" s="568" t="str">
        <f t="shared" si="5"/>
        <v>NA</v>
      </c>
      <c r="K110" s="590"/>
      <c r="L110" s="581"/>
      <c r="M110" s="579"/>
      <c r="N110" s="572"/>
      <c r="O110" s="582"/>
      <c r="P110" s="581"/>
      <c r="Q110" s="579"/>
      <c r="R110" s="572"/>
      <c r="S110" s="582"/>
      <c r="T110" s="583"/>
      <c r="U110" s="579"/>
      <c r="V110" s="572"/>
      <c r="W110" s="582"/>
      <c r="X110" s="575"/>
      <c r="Y110" s="575"/>
      <c r="Z110" s="575"/>
      <c r="AA110" s="567" t="str">
        <f t="shared" si="6"/>
        <v>No hay ejecución</v>
      </c>
      <c r="AB110" s="568" t="str">
        <f t="shared" si="7"/>
        <v>NA</v>
      </c>
      <c r="AC110" s="575"/>
      <c r="AD110" s="575"/>
      <c r="AE110" s="575"/>
      <c r="AF110" s="576"/>
      <c r="AG110" s="576"/>
      <c r="AH110" s="575"/>
      <c r="AI110" s="575"/>
      <c r="AJ110" s="575"/>
      <c r="AK110" s="576"/>
      <c r="AL110" s="576"/>
      <c r="AM110" s="575"/>
      <c r="AN110" s="575"/>
      <c r="AO110" s="575"/>
      <c r="AP110" s="575"/>
      <c r="AQ110" s="575"/>
    </row>
    <row r="111" spans="1:43" ht="49.5" hidden="1" customHeight="1" thickTop="1" thickBot="1">
      <c r="A111" s="563">
        <v>13.1</v>
      </c>
      <c r="B111" s="564"/>
      <c r="C111" s="564"/>
      <c r="D111" s="564"/>
      <c r="E111" s="564"/>
      <c r="F111" s="589" t="s">
        <v>1295</v>
      </c>
      <c r="G111" s="590"/>
      <c r="H111" s="590"/>
      <c r="I111" s="567" t="str">
        <f t="shared" si="4"/>
        <v>No hay ejecución</v>
      </c>
      <c r="J111" s="568" t="str">
        <f t="shared" si="5"/>
        <v>NA</v>
      </c>
      <c r="K111" s="590"/>
      <c r="L111" s="581"/>
      <c r="M111" s="579"/>
      <c r="N111" s="572"/>
      <c r="O111" s="582"/>
      <c r="P111" s="581"/>
      <c r="Q111" s="579"/>
      <c r="R111" s="572"/>
      <c r="S111" s="582"/>
      <c r="T111" s="583"/>
      <c r="U111" s="579"/>
      <c r="V111" s="572"/>
      <c r="W111" s="582"/>
      <c r="X111" s="575"/>
      <c r="Y111" s="575"/>
      <c r="Z111" s="575"/>
      <c r="AA111" s="567" t="str">
        <f t="shared" si="6"/>
        <v>No hay ejecución</v>
      </c>
      <c r="AB111" s="568" t="str">
        <f t="shared" si="7"/>
        <v>NA</v>
      </c>
      <c r="AC111" s="575"/>
      <c r="AD111" s="575"/>
      <c r="AE111" s="575"/>
      <c r="AF111" s="576"/>
      <c r="AG111" s="576"/>
      <c r="AH111" s="575"/>
      <c r="AI111" s="575"/>
      <c r="AJ111" s="575"/>
      <c r="AK111" s="576"/>
      <c r="AL111" s="576"/>
      <c r="AM111" s="575"/>
      <c r="AN111" s="575"/>
      <c r="AO111" s="575"/>
      <c r="AP111" s="575"/>
      <c r="AQ111" s="575"/>
    </row>
    <row r="112" spans="1:43" ht="46.2" hidden="1" thickTop="1" thickBot="1">
      <c r="A112" s="563">
        <v>13.1</v>
      </c>
      <c r="B112" s="564"/>
      <c r="C112" s="564"/>
      <c r="D112" s="564"/>
      <c r="E112" s="564"/>
      <c r="F112" s="589" t="s">
        <v>1296</v>
      </c>
      <c r="G112" s="591"/>
      <c r="H112" s="591"/>
      <c r="I112" s="567" t="str">
        <f t="shared" si="4"/>
        <v>No hay ejecución</v>
      </c>
      <c r="J112" s="568" t="str">
        <f t="shared" si="5"/>
        <v>NA</v>
      </c>
      <c r="K112" s="591"/>
      <c r="L112" s="581"/>
      <c r="M112" s="579"/>
      <c r="N112" s="572"/>
      <c r="O112" s="582"/>
      <c r="P112" s="581"/>
      <c r="Q112" s="579"/>
      <c r="R112" s="572"/>
      <c r="S112" s="582"/>
      <c r="T112" s="583"/>
      <c r="U112" s="579"/>
      <c r="V112" s="572"/>
      <c r="W112" s="582"/>
      <c r="X112" s="575"/>
      <c r="Y112" s="575"/>
      <c r="Z112" s="575"/>
      <c r="AA112" s="567" t="str">
        <f t="shared" si="6"/>
        <v>No hay ejecución</v>
      </c>
      <c r="AB112" s="568" t="str">
        <f t="shared" si="7"/>
        <v>NA</v>
      </c>
      <c r="AC112" s="575"/>
      <c r="AD112" s="575"/>
      <c r="AE112" s="575"/>
      <c r="AF112" s="576"/>
      <c r="AG112" s="576"/>
      <c r="AH112" s="575"/>
      <c r="AI112" s="575"/>
      <c r="AJ112" s="575"/>
      <c r="AK112" s="576"/>
      <c r="AL112" s="576"/>
      <c r="AM112" s="575"/>
      <c r="AN112" s="575"/>
      <c r="AO112" s="575"/>
      <c r="AP112" s="575"/>
      <c r="AQ112" s="575"/>
    </row>
    <row r="113" spans="1:43" ht="32.700000000000003" hidden="1" customHeight="1" thickTop="1" thickBot="1">
      <c r="A113" s="563">
        <v>13.2</v>
      </c>
      <c r="B113" s="564"/>
      <c r="C113" s="564"/>
      <c r="D113" s="564"/>
      <c r="E113" s="564"/>
      <c r="F113" s="577" t="s">
        <v>1297</v>
      </c>
      <c r="G113" s="592"/>
      <c r="H113" s="592"/>
      <c r="I113" s="567" t="str">
        <f t="shared" si="4"/>
        <v>No hay ejecución</v>
      </c>
      <c r="J113" s="568" t="str">
        <f t="shared" si="5"/>
        <v>NA</v>
      </c>
      <c r="K113" s="592"/>
      <c r="L113" s="581"/>
      <c r="M113" s="579"/>
      <c r="N113" s="572"/>
      <c r="O113" s="582"/>
      <c r="P113" s="581"/>
      <c r="Q113" s="579"/>
      <c r="R113" s="572"/>
      <c r="S113" s="582"/>
      <c r="T113" s="583"/>
      <c r="U113" s="579"/>
      <c r="V113" s="572"/>
      <c r="W113" s="582"/>
      <c r="X113" s="575"/>
      <c r="Y113" s="575"/>
      <c r="Z113" s="575"/>
      <c r="AA113" s="567" t="str">
        <f t="shared" si="6"/>
        <v>No hay ejecución</v>
      </c>
      <c r="AB113" s="568" t="str">
        <f t="shared" si="7"/>
        <v>NA</v>
      </c>
      <c r="AC113" s="575"/>
      <c r="AD113" s="575"/>
      <c r="AE113" s="575"/>
      <c r="AF113" s="576"/>
      <c r="AG113" s="576"/>
      <c r="AH113" s="575"/>
      <c r="AI113" s="575"/>
      <c r="AJ113" s="575"/>
      <c r="AK113" s="576"/>
      <c r="AL113" s="576"/>
      <c r="AM113" s="575"/>
      <c r="AN113" s="575"/>
      <c r="AO113" s="575"/>
      <c r="AP113" s="575"/>
      <c r="AQ113" s="575"/>
    </row>
    <row r="114" spans="1:43" ht="35.25" hidden="1" customHeight="1" thickTop="1" thickBot="1">
      <c r="A114" s="563">
        <v>13.2</v>
      </c>
      <c r="B114" s="564"/>
      <c r="C114" s="564"/>
      <c r="D114" s="564"/>
      <c r="E114" s="564"/>
      <c r="F114" s="577" t="s">
        <v>1297</v>
      </c>
      <c r="G114" s="592"/>
      <c r="H114" s="592"/>
      <c r="I114" s="567" t="str">
        <f t="shared" si="4"/>
        <v>No hay ejecución</v>
      </c>
      <c r="J114" s="568" t="str">
        <f t="shared" si="5"/>
        <v>NA</v>
      </c>
      <c r="K114" s="592"/>
      <c r="L114" s="581"/>
      <c r="M114" s="579"/>
      <c r="N114" s="572"/>
      <c r="O114" s="582"/>
      <c r="P114" s="581"/>
      <c r="Q114" s="579"/>
      <c r="R114" s="572"/>
      <c r="S114" s="582"/>
      <c r="T114" s="583"/>
      <c r="U114" s="579"/>
      <c r="V114" s="572"/>
      <c r="W114" s="582"/>
      <c r="X114" s="575"/>
      <c r="Y114" s="575"/>
      <c r="Z114" s="575"/>
      <c r="AA114" s="567" t="str">
        <f t="shared" si="6"/>
        <v>No hay ejecución</v>
      </c>
      <c r="AB114" s="568" t="str">
        <f t="shared" si="7"/>
        <v>NA</v>
      </c>
      <c r="AC114" s="575"/>
      <c r="AD114" s="575"/>
      <c r="AE114" s="575"/>
      <c r="AF114" s="576"/>
      <c r="AG114" s="576"/>
      <c r="AH114" s="575"/>
      <c r="AI114" s="575"/>
      <c r="AJ114" s="575"/>
      <c r="AK114" s="576"/>
      <c r="AL114" s="576"/>
      <c r="AM114" s="575"/>
      <c r="AN114" s="575"/>
      <c r="AO114" s="575"/>
      <c r="AP114" s="575"/>
      <c r="AQ114" s="575"/>
    </row>
    <row r="115" spans="1:43" ht="35.25" hidden="1" customHeight="1" thickTop="1" thickBot="1">
      <c r="A115" s="563">
        <v>13.2</v>
      </c>
      <c r="B115" s="564"/>
      <c r="C115" s="564"/>
      <c r="D115" s="564"/>
      <c r="E115" s="564"/>
      <c r="F115" s="577" t="s">
        <v>1297</v>
      </c>
      <c r="G115" s="578"/>
      <c r="H115" s="578"/>
      <c r="I115" s="567" t="str">
        <f t="shared" si="4"/>
        <v>No hay ejecución</v>
      </c>
      <c r="J115" s="568" t="str">
        <f t="shared" si="5"/>
        <v>NA</v>
      </c>
      <c r="K115" s="578"/>
      <c r="L115" s="581"/>
      <c r="M115" s="579"/>
      <c r="N115" s="572"/>
      <c r="O115" s="582"/>
      <c r="P115" s="581"/>
      <c r="Q115" s="579"/>
      <c r="R115" s="572"/>
      <c r="S115" s="582"/>
      <c r="T115" s="583"/>
      <c r="U115" s="579"/>
      <c r="V115" s="572"/>
      <c r="W115" s="582"/>
      <c r="X115" s="575"/>
      <c r="Y115" s="575"/>
      <c r="Z115" s="575"/>
      <c r="AA115" s="567" t="str">
        <f t="shared" si="6"/>
        <v>No hay ejecución</v>
      </c>
      <c r="AB115" s="568" t="str">
        <f t="shared" si="7"/>
        <v>NA</v>
      </c>
      <c r="AC115" s="575"/>
      <c r="AD115" s="575"/>
      <c r="AE115" s="575"/>
      <c r="AF115" s="576"/>
      <c r="AG115" s="576"/>
      <c r="AH115" s="575"/>
      <c r="AI115" s="575"/>
      <c r="AJ115" s="575"/>
      <c r="AK115" s="576"/>
      <c r="AL115" s="576"/>
      <c r="AM115" s="575"/>
      <c r="AN115" s="575"/>
      <c r="AO115" s="575"/>
      <c r="AP115" s="575"/>
      <c r="AQ115" s="575"/>
    </row>
    <row r="116" spans="1:43" ht="35.25" hidden="1" customHeight="1" thickTop="1" thickBot="1">
      <c r="A116" s="563">
        <v>13.3</v>
      </c>
      <c r="B116" s="564"/>
      <c r="C116" s="564"/>
      <c r="D116" s="564"/>
      <c r="E116" s="564"/>
      <c r="F116" s="577" t="s">
        <v>1298</v>
      </c>
      <c r="G116" s="578"/>
      <c r="H116" s="578"/>
      <c r="I116" s="567" t="str">
        <f t="shared" si="4"/>
        <v>No hay ejecución</v>
      </c>
      <c r="J116" s="568" t="str">
        <f t="shared" si="5"/>
        <v>NA</v>
      </c>
      <c r="K116" s="578"/>
      <c r="L116" s="581"/>
      <c r="M116" s="579"/>
      <c r="N116" s="572"/>
      <c r="O116" s="582"/>
      <c r="P116" s="581"/>
      <c r="Q116" s="579"/>
      <c r="R116" s="572"/>
      <c r="S116" s="582"/>
      <c r="T116" s="583"/>
      <c r="U116" s="579"/>
      <c r="V116" s="572"/>
      <c r="W116" s="582"/>
      <c r="X116" s="575"/>
      <c r="Y116" s="575"/>
      <c r="Z116" s="575"/>
      <c r="AA116" s="567" t="str">
        <f t="shared" si="6"/>
        <v>No hay ejecución</v>
      </c>
      <c r="AB116" s="568" t="str">
        <f t="shared" si="7"/>
        <v>NA</v>
      </c>
      <c r="AC116" s="575"/>
      <c r="AD116" s="575"/>
      <c r="AE116" s="575"/>
      <c r="AF116" s="576"/>
      <c r="AG116" s="576"/>
      <c r="AH116" s="575"/>
      <c r="AI116" s="575"/>
      <c r="AJ116" s="575"/>
      <c r="AK116" s="576"/>
      <c r="AL116" s="576"/>
      <c r="AM116" s="575"/>
      <c r="AN116" s="575"/>
      <c r="AO116" s="575"/>
      <c r="AP116" s="575"/>
      <c r="AQ116" s="575"/>
    </row>
    <row r="117" spans="1:43" ht="35.25" hidden="1" customHeight="1" thickTop="1" thickBot="1">
      <c r="A117" s="563">
        <v>13.4</v>
      </c>
      <c r="B117" s="564"/>
      <c r="C117" s="564"/>
      <c r="D117" s="564"/>
      <c r="E117" s="564"/>
      <c r="F117" s="577" t="s">
        <v>1299</v>
      </c>
      <c r="G117" s="578"/>
      <c r="H117" s="578"/>
      <c r="I117" s="567" t="str">
        <f t="shared" si="4"/>
        <v>No hay ejecución</v>
      </c>
      <c r="J117" s="568" t="str">
        <f t="shared" si="5"/>
        <v>NA</v>
      </c>
      <c r="K117" s="578"/>
      <c r="L117" s="581"/>
      <c r="M117" s="579"/>
      <c r="N117" s="572"/>
      <c r="O117" s="582"/>
      <c r="P117" s="581"/>
      <c r="Q117" s="579"/>
      <c r="R117" s="572"/>
      <c r="S117" s="582"/>
      <c r="T117" s="583"/>
      <c r="U117" s="579"/>
      <c r="V117" s="572"/>
      <c r="W117" s="582"/>
      <c r="X117" s="575"/>
      <c r="Y117" s="575"/>
      <c r="Z117" s="575"/>
      <c r="AA117" s="567" t="str">
        <f t="shared" si="6"/>
        <v>No hay ejecución</v>
      </c>
      <c r="AB117" s="568" t="str">
        <f t="shared" si="7"/>
        <v>NA</v>
      </c>
      <c r="AC117" s="575"/>
      <c r="AD117" s="575"/>
      <c r="AE117" s="575"/>
      <c r="AF117" s="576"/>
      <c r="AG117" s="576"/>
      <c r="AH117" s="575"/>
      <c r="AI117" s="575"/>
      <c r="AJ117" s="575"/>
      <c r="AK117" s="576"/>
      <c r="AL117" s="576"/>
      <c r="AM117" s="575"/>
      <c r="AN117" s="575"/>
      <c r="AO117" s="575"/>
      <c r="AP117" s="575"/>
      <c r="AQ117" s="575"/>
    </row>
    <row r="118" spans="1:43" ht="35.25" hidden="1" customHeight="1" thickTop="1" thickBot="1">
      <c r="A118" s="563">
        <v>13.5</v>
      </c>
      <c r="B118" s="564"/>
      <c r="C118" s="564"/>
      <c r="D118" s="564"/>
      <c r="E118" s="564"/>
      <c r="F118" s="577" t="s">
        <v>1300</v>
      </c>
      <c r="G118" s="578"/>
      <c r="H118" s="578"/>
      <c r="I118" s="567" t="str">
        <f t="shared" si="4"/>
        <v>No hay ejecución</v>
      </c>
      <c r="J118" s="568" t="str">
        <f t="shared" si="5"/>
        <v>NA</v>
      </c>
      <c r="K118" s="578"/>
      <c r="L118" s="581"/>
      <c r="M118" s="579"/>
      <c r="N118" s="572"/>
      <c r="O118" s="582"/>
      <c r="P118" s="581"/>
      <c r="Q118" s="579"/>
      <c r="R118" s="572"/>
      <c r="S118" s="582"/>
      <c r="T118" s="583"/>
      <c r="U118" s="579"/>
      <c r="V118" s="572"/>
      <c r="W118" s="582"/>
      <c r="X118" s="575"/>
      <c r="Y118" s="575"/>
      <c r="Z118" s="575"/>
      <c r="AA118" s="567" t="str">
        <f t="shared" si="6"/>
        <v>No hay ejecución</v>
      </c>
      <c r="AB118" s="568" t="str">
        <f t="shared" si="7"/>
        <v>NA</v>
      </c>
      <c r="AC118" s="575"/>
      <c r="AD118" s="575"/>
      <c r="AE118" s="575"/>
      <c r="AF118" s="576"/>
      <c r="AG118" s="576"/>
      <c r="AH118" s="575"/>
      <c r="AI118" s="575"/>
      <c r="AJ118" s="575"/>
      <c r="AK118" s="576"/>
      <c r="AL118" s="576"/>
      <c r="AM118" s="575"/>
      <c r="AN118" s="575"/>
      <c r="AO118" s="575"/>
      <c r="AP118" s="575"/>
      <c r="AQ118" s="575"/>
    </row>
    <row r="119" spans="1:43" ht="35.25" hidden="1" customHeight="1" thickTop="1" thickBot="1">
      <c r="A119" s="563">
        <v>13.6</v>
      </c>
      <c r="B119" s="564"/>
      <c r="C119" s="564"/>
      <c r="D119" s="564"/>
      <c r="E119" s="564"/>
      <c r="F119" s="577" t="s">
        <v>1301</v>
      </c>
      <c r="G119" s="578"/>
      <c r="H119" s="578"/>
      <c r="I119" s="567" t="str">
        <f t="shared" si="4"/>
        <v>No hay ejecución</v>
      </c>
      <c r="J119" s="568" t="str">
        <f t="shared" si="5"/>
        <v>NA</v>
      </c>
      <c r="K119" s="578"/>
      <c r="L119" s="581"/>
      <c r="M119" s="579"/>
      <c r="N119" s="572"/>
      <c r="O119" s="582"/>
      <c r="P119" s="581"/>
      <c r="Q119" s="579"/>
      <c r="R119" s="572"/>
      <c r="S119" s="582"/>
      <c r="T119" s="583"/>
      <c r="U119" s="579"/>
      <c r="V119" s="572"/>
      <c r="W119" s="582"/>
      <c r="X119" s="575"/>
      <c r="Y119" s="575"/>
      <c r="Z119" s="575"/>
      <c r="AA119" s="567" t="str">
        <f t="shared" si="6"/>
        <v>No hay ejecución</v>
      </c>
      <c r="AB119" s="568" t="str">
        <f t="shared" si="7"/>
        <v>NA</v>
      </c>
      <c r="AC119" s="575"/>
      <c r="AD119" s="575"/>
      <c r="AE119" s="575"/>
      <c r="AF119" s="576"/>
      <c r="AG119" s="576"/>
      <c r="AH119" s="575"/>
      <c r="AI119" s="575"/>
      <c r="AJ119" s="575"/>
      <c r="AK119" s="576"/>
      <c r="AL119" s="576"/>
      <c r="AM119" s="575"/>
      <c r="AN119" s="575"/>
      <c r="AO119" s="575"/>
      <c r="AP119" s="575"/>
      <c r="AQ119" s="575"/>
    </row>
    <row r="120" spans="1:43" ht="35.25" hidden="1" customHeight="1" thickTop="1" thickBot="1">
      <c r="A120" s="563">
        <v>13.7</v>
      </c>
      <c r="B120" s="564"/>
      <c r="C120" s="564"/>
      <c r="D120" s="564"/>
      <c r="E120" s="564"/>
      <c r="F120" s="577" t="s">
        <v>1302</v>
      </c>
      <c r="G120" s="578"/>
      <c r="H120" s="578"/>
      <c r="I120" s="567" t="str">
        <f t="shared" si="4"/>
        <v>No hay ejecución</v>
      </c>
      <c r="J120" s="568" t="str">
        <f t="shared" si="5"/>
        <v>NA</v>
      </c>
      <c r="K120" s="578"/>
      <c r="L120" s="581"/>
      <c r="M120" s="579"/>
      <c r="N120" s="572"/>
      <c r="O120" s="582"/>
      <c r="P120" s="581"/>
      <c r="Q120" s="579"/>
      <c r="R120" s="572"/>
      <c r="S120" s="582"/>
      <c r="T120" s="583"/>
      <c r="U120" s="579"/>
      <c r="V120" s="572"/>
      <c r="W120" s="582"/>
      <c r="X120" s="575"/>
      <c r="Y120" s="575"/>
      <c r="Z120" s="575"/>
      <c r="AA120" s="567" t="str">
        <f t="shared" si="6"/>
        <v>No hay ejecución</v>
      </c>
      <c r="AB120" s="568" t="str">
        <f t="shared" si="7"/>
        <v>NA</v>
      </c>
      <c r="AC120" s="575"/>
      <c r="AD120" s="575"/>
      <c r="AE120" s="575"/>
      <c r="AF120" s="576"/>
      <c r="AG120" s="576"/>
      <c r="AH120" s="575"/>
      <c r="AI120" s="575"/>
      <c r="AJ120" s="575"/>
      <c r="AK120" s="576"/>
      <c r="AL120" s="576"/>
      <c r="AM120" s="575"/>
      <c r="AN120" s="575"/>
      <c r="AO120" s="575"/>
      <c r="AP120" s="575"/>
      <c r="AQ120" s="575"/>
    </row>
    <row r="121" spans="1:43" ht="35.25" hidden="1" customHeight="1" thickTop="1" thickBot="1">
      <c r="A121" s="563">
        <v>13.8</v>
      </c>
      <c r="B121" s="564"/>
      <c r="C121" s="564"/>
      <c r="D121" s="564"/>
      <c r="E121" s="564"/>
      <c r="F121" s="577" t="s">
        <v>1303</v>
      </c>
      <c r="G121" s="592"/>
      <c r="H121" s="592"/>
      <c r="I121" s="567" t="str">
        <f t="shared" si="4"/>
        <v>No hay ejecución</v>
      </c>
      <c r="J121" s="568" t="str">
        <f t="shared" si="5"/>
        <v>NA</v>
      </c>
      <c r="K121" s="592"/>
      <c r="L121" s="581"/>
      <c r="M121" s="579"/>
      <c r="N121" s="572"/>
      <c r="O121" s="582"/>
      <c r="P121" s="581"/>
      <c r="Q121" s="579"/>
      <c r="R121" s="572"/>
      <c r="S121" s="582"/>
      <c r="T121" s="583"/>
      <c r="U121" s="579"/>
      <c r="V121" s="572"/>
      <c r="W121" s="582"/>
      <c r="X121" s="575"/>
      <c r="Y121" s="575"/>
      <c r="Z121" s="575"/>
      <c r="AA121" s="567" t="str">
        <f t="shared" si="6"/>
        <v>No hay ejecución</v>
      </c>
      <c r="AB121" s="568" t="str">
        <f t="shared" si="7"/>
        <v>NA</v>
      </c>
      <c r="AC121" s="575"/>
      <c r="AD121" s="575"/>
      <c r="AE121" s="575"/>
      <c r="AF121" s="576"/>
      <c r="AG121" s="576"/>
      <c r="AH121" s="575"/>
      <c r="AI121" s="575"/>
      <c r="AJ121" s="575"/>
      <c r="AK121" s="576"/>
      <c r="AL121" s="576"/>
      <c r="AM121" s="575"/>
      <c r="AN121" s="575"/>
      <c r="AO121" s="575"/>
      <c r="AP121" s="575"/>
      <c r="AQ121" s="575"/>
    </row>
    <row r="122" spans="1:43" ht="35.25" hidden="1" customHeight="1" thickTop="1" thickBot="1">
      <c r="A122" s="563">
        <v>13.8</v>
      </c>
      <c r="B122" s="564"/>
      <c r="C122" s="564"/>
      <c r="D122" s="564"/>
      <c r="E122" s="564"/>
      <c r="F122" s="577" t="s">
        <v>1303</v>
      </c>
      <c r="G122" s="578"/>
      <c r="H122" s="578"/>
      <c r="I122" s="567" t="str">
        <f t="shared" si="4"/>
        <v>No hay ejecución</v>
      </c>
      <c r="J122" s="568" t="str">
        <f t="shared" si="5"/>
        <v>NA</v>
      </c>
      <c r="K122" s="578"/>
      <c r="L122" s="581"/>
      <c r="M122" s="579"/>
      <c r="N122" s="572"/>
      <c r="O122" s="582"/>
      <c r="P122" s="581"/>
      <c r="Q122" s="579"/>
      <c r="R122" s="572"/>
      <c r="S122" s="582"/>
      <c r="T122" s="583"/>
      <c r="U122" s="579"/>
      <c r="V122" s="572"/>
      <c r="W122" s="582"/>
      <c r="X122" s="575"/>
      <c r="Y122" s="575"/>
      <c r="Z122" s="575"/>
      <c r="AA122" s="567" t="str">
        <f t="shared" si="6"/>
        <v>No hay ejecución</v>
      </c>
      <c r="AB122" s="568" t="str">
        <f t="shared" si="7"/>
        <v>NA</v>
      </c>
      <c r="AC122" s="575"/>
      <c r="AD122" s="575"/>
      <c r="AE122" s="575"/>
      <c r="AF122" s="576"/>
      <c r="AG122" s="576"/>
      <c r="AH122" s="575"/>
      <c r="AI122" s="575"/>
      <c r="AJ122" s="575"/>
      <c r="AK122" s="576"/>
      <c r="AL122" s="576"/>
      <c r="AM122" s="575"/>
      <c r="AN122" s="575"/>
      <c r="AO122" s="575"/>
      <c r="AP122" s="575"/>
      <c r="AQ122" s="575"/>
    </row>
    <row r="123" spans="1:43" ht="35.25" hidden="1" customHeight="1" thickTop="1" thickBot="1">
      <c r="A123" s="563">
        <v>13.9</v>
      </c>
      <c r="B123" s="564"/>
      <c r="C123" s="564"/>
      <c r="D123" s="564"/>
      <c r="E123" s="564"/>
      <c r="F123" s="577" t="s">
        <v>1304</v>
      </c>
      <c r="G123" s="578"/>
      <c r="H123" s="578"/>
      <c r="I123" s="567" t="str">
        <f t="shared" si="4"/>
        <v>No hay ejecución</v>
      </c>
      <c r="J123" s="568" t="str">
        <f t="shared" si="5"/>
        <v>NA</v>
      </c>
      <c r="K123" s="578"/>
      <c r="L123" s="581"/>
      <c r="M123" s="579"/>
      <c r="N123" s="572"/>
      <c r="O123" s="582"/>
      <c r="P123" s="581"/>
      <c r="Q123" s="579"/>
      <c r="R123" s="572"/>
      <c r="S123" s="582"/>
      <c r="T123" s="583"/>
      <c r="U123" s="579"/>
      <c r="V123" s="572"/>
      <c r="W123" s="582"/>
      <c r="X123" s="575"/>
      <c r="Y123" s="575"/>
      <c r="Z123" s="575"/>
      <c r="AA123" s="567" t="str">
        <f t="shared" si="6"/>
        <v>No hay ejecución</v>
      </c>
      <c r="AB123" s="568" t="str">
        <f t="shared" si="7"/>
        <v>NA</v>
      </c>
      <c r="AC123" s="575"/>
      <c r="AD123" s="575"/>
      <c r="AE123" s="575"/>
      <c r="AF123" s="576"/>
      <c r="AG123" s="576"/>
      <c r="AH123" s="575"/>
      <c r="AI123" s="575"/>
      <c r="AJ123" s="575"/>
      <c r="AK123" s="576"/>
      <c r="AL123" s="576"/>
      <c r="AM123" s="575"/>
      <c r="AN123" s="575"/>
      <c r="AO123" s="575"/>
      <c r="AP123" s="575"/>
      <c r="AQ123" s="575"/>
    </row>
    <row r="124" spans="1:43" ht="35.25" hidden="1" customHeight="1" thickTop="1" thickBot="1">
      <c r="A124" s="563">
        <v>13.9</v>
      </c>
      <c r="B124" s="564"/>
      <c r="C124" s="564"/>
      <c r="D124" s="564"/>
      <c r="E124" s="564"/>
      <c r="F124" s="577" t="s">
        <v>1304</v>
      </c>
      <c r="G124" s="578"/>
      <c r="H124" s="578"/>
      <c r="I124" s="567" t="str">
        <f t="shared" si="4"/>
        <v>No hay ejecución</v>
      </c>
      <c r="J124" s="568" t="str">
        <f t="shared" si="5"/>
        <v>NA</v>
      </c>
      <c r="K124" s="578"/>
      <c r="L124" s="581"/>
      <c r="M124" s="579"/>
      <c r="N124" s="572"/>
      <c r="O124" s="582"/>
      <c r="P124" s="581"/>
      <c r="Q124" s="579"/>
      <c r="R124" s="572"/>
      <c r="S124" s="582"/>
      <c r="T124" s="583"/>
      <c r="U124" s="579"/>
      <c r="V124" s="572"/>
      <c r="W124" s="582"/>
      <c r="X124" s="575"/>
      <c r="Y124" s="575"/>
      <c r="Z124" s="575"/>
      <c r="AA124" s="567" t="str">
        <f t="shared" si="6"/>
        <v>No hay ejecución</v>
      </c>
      <c r="AB124" s="568" t="str">
        <f t="shared" si="7"/>
        <v>NA</v>
      </c>
      <c r="AC124" s="575"/>
      <c r="AD124" s="575"/>
      <c r="AE124" s="575"/>
      <c r="AF124" s="576"/>
      <c r="AG124" s="576"/>
      <c r="AH124" s="575"/>
      <c r="AI124" s="575"/>
      <c r="AJ124" s="575"/>
      <c r="AK124" s="576"/>
      <c r="AL124" s="576"/>
      <c r="AM124" s="575"/>
      <c r="AN124" s="575"/>
      <c r="AO124" s="575"/>
      <c r="AP124" s="575"/>
      <c r="AQ124" s="575"/>
    </row>
    <row r="125" spans="1:43" ht="35.25" hidden="1" customHeight="1" thickTop="1" thickBot="1">
      <c r="A125" s="563">
        <v>13.9</v>
      </c>
      <c r="B125" s="564"/>
      <c r="C125" s="564"/>
      <c r="D125" s="564"/>
      <c r="E125" s="564"/>
      <c r="F125" s="577" t="s">
        <v>1304</v>
      </c>
      <c r="G125" s="578"/>
      <c r="H125" s="578"/>
      <c r="I125" s="567" t="str">
        <f t="shared" si="4"/>
        <v>No hay ejecución</v>
      </c>
      <c r="J125" s="568" t="str">
        <f t="shared" si="5"/>
        <v>NA</v>
      </c>
      <c r="K125" s="578"/>
      <c r="L125" s="581"/>
      <c r="M125" s="579"/>
      <c r="N125" s="572"/>
      <c r="O125" s="582"/>
      <c r="P125" s="581"/>
      <c r="Q125" s="579"/>
      <c r="R125" s="572"/>
      <c r="S125" s="582"/>
      <c r="T125" s="583"/>
      <c r="U125" s="579"/>
      <c r="V125" s="572"/>
      <c r="W125" s="582"/>
      <c r="X125" s="575"/>
      <c r="Y125" s="575"/>
      <c r="Z125" s="575"/>
      <c r="AA125" s="567" t="str">
        <f t="shared" si="6"/>
        <v>No hay ejecución</v>
      </c>
      <c r="AB125" s="568" t="str">
        <f t="shared" si="7"/>
        <v>NA</v>
      </c>
      <c r="AC125" s="575"/>
      <c r="AD125" s="575"/>
      <c r="AE125" s="575"/>
      <c r="AF125" s="576"/>
      <c r="AG125" s="576"/>
      <c r="AH125" s="575"/>
      <c r="AI125" s="575"/>
      <c r="AJ125" s="575"/>
      <c r="AK125" s="576"/>
      <c r="AL125" s="576"/>
      <c r="AM125" s="575"/>
      <c r="AN125" s="575"/>
      <c r="AO125" s="575"/>
      <c r="AP125" s="575"/>
      <c r="AQ125" s="575"/>
    </row>
    <row r="126" spans="1:43" ht="35.25" hidden="1" customHeight="1" thickTop="1" thickBot="1">
      <c r="A126" s="593">
        <v>13.1</v>
      </c>
      <c r="B126" s="564"/>
      <c r="C126" s="564"/>
      <c r="D126" s="564"/>
      <c r="E126" s="564"/>
      <c r="F126" s="577" t="s">
        <v>1305</v>
      </c>
      <c r="G126" s="592"/>
      <c r="H126" s="592"/>
      <c r="I126" s="567" t="str">
        <f t="shared" si="4"/>
        <v>No hay ejecución</v>
      </c>
      <c r="J126" s="568" t="str">
        <f t="shared" si="5"/>
        <v>NA</v>
      </c>
      <c r="K126" s="592"/>
      <c r="L126" s="581"/>
      <c r="M126" s="579"/>
      <c r="N126" s="572"/>
      <c r="O126" s="582"/>
      <c r="P126" s="581"/>
      <c r="Q126" s="579"/>
      <c r="R126" s="572"/>
      <c r="S126" s="582"/>
      <c r="T126" s="583"/>
      <c r="U126" s="579"/>
      <c r="V126" s="572"/>
      <c r="W126" s="582"/>
      <c r="X126" s="575"/>
      <c r="Y126" s="575"/>
      <c r="Z126" s="575"/>
      <c r="AA126" s="567" t="str">
        <f t="shared" si="6"/>
        <v>No hay ejecución</v>
      </c>
      <c r="AB126" s="568" t="str">
        <f t="shared" si="7"/>
        <v>NA</v>
      </c>
      <c r="AC126" s="575"/>
      <c r="AD126" s="575"/>
      <c r="AE126" s="575"/>
      <c r="AF126" s="576"/>
      <c r="AG126" s="576"/>
      <c r="AH126" s="575"/>
      <c r="AI126" s="575"/>
      <c r="AJ126" s="575"/>
      <c r="AK126" s="576"/>
      <c r="AL126" s="576"/>
      <c r="AM126" s="575"/>
      <c r="AN126" s="575"/>
      <c r="AO126" s="575"/>
      <c r="AP126" s="575"/>
      <c r="AQ126" s="575"/>
    </row>
    <row r="127" spans="1:43" ht="35.25" hidden="1" customHeight="1" thickTop="1" thickBot="1">
      <c r="A127" s="593">
        <v>13.1</v>
      </c>
      <c r="B127" s="564"/>
      <c r="C127" s="564"/>
      <c r="D127" s="564"/>
      <c r="E127" s="564"/>
      <c r="F127" s="577" t="s">
        <v>1305</v>
      </c>
      <c r="G127" s="578"/>
      <c r="H127" s="578"/>
      <c r="I127" s="567" t="str">
        <f t="shared" si="4"/>
        <v>No hay ejecución</v>
      </c>
      <c r="J127" s="568" t="str">
        <f t="shared" si="5"/>
        <v>NA</v>
      </c>
      <c r="K127" s="578"/>
      <c r="L127" s="581"/>
      <c r="M127" s="579"/>
      <c r="N127" s="572"/>
      <c r="O127" s="582"/>
      <c r="P127" s="581"/>
      <c r="Q127" s="579"/>
      <c r="R127" s="572"/>
      <c r="S127" s="582"/>
      <c r="T127" s="583"/>
      <c r="U127" s="579"/>
      <c r="V127" s="572"/>
      <c r="W127" s="582"/>
      <c r="X127" s="575"/>
      <c r="Y127" s="575"/>
      <c r="Z127" s="575"/>
      <c r="AA127" s="567" t="str">
        <f t="shared" si="6"/>
        <v>No hay ejecución</v>
      </c>
      <c r="AB127" s="568" t="str">
        <f t="shared" si="7"/>
        <v>NA</v>
      </c>
      <c r="AC127" s="575"/>
      <c r="AD127" s="575"/>
      <c r="AE127" s="575"/>
      <c r="AF127" s="576"/>
      <c r="AG127" s="576"/>
      <c r="AH127" s="575"/>
      <c r="AI127" s="575"/>
      <c r="AJ127" s="575"/>
      <c r="AK127" s="576"/>
      <c r="AL127" s="576"/>
      <c r="AM127" s="575"/>
      <c r="AN127" s="575"/>
      <c r="AO127" s="575"/>
      <c r="AP127" s="575"/>
      <c r="AQ127" s="575"/>
    </row>
    <row r="128" spans="1:43" ht="35.25" hidden="1" customHeight="1" thickTop="1" thickBot="1">
      <c r="A128" s="593"/>
      <c r="B128" s="564"/>
      <c r="C128" s="564"/>
      <c r="D128" s="564"/>
      <c r="E128" s="564"/>
      <c r="F128" s="577" t="s">
        <v>1418</v>
      </c>
      <c r="G128" s="578">
        <v>180</v>
      </c>
      <c r="H128" s="578">
        <v>180</v>
      </c>
      <c r="I128" s="567">
        <f t="shared" si="4"/>
        <v>1</v>
      </c>
      <c r="J128" s="568" t="str">
        <f t="shared" si="5"/>
        <v>De acuerdo con lo programado</v>
      </c>
      <c r="K128" s="578"/>
      <c r="L128" s="581"/>
      <c r="M128" s="579"/>
      <c r="N128" s="572"/>
      <c r="O128" s="582"/>
      <c r="P128" s="581"/>
      <c r="Q128" s="579"/>
      <c r="R128" s="572"/>
      <c r="S128" s="582"/>
      <c r="T128" s="583"/>
      <c r="U128" s="579"/>
      <c r="V128" s="572"/>
      <c r="W128" s="582"/>
      <c r="X128" s="575"/>
      <c r="Y128" s="575">
        <v>176</v>
      </c>
      <c r="Z128" s="575">
        <v>176</v>
      </c>
      <c r="AA128" s="567">
        <f t="shared" si="6"/>
        <v>1</v>
      </c>
      <c r="AB128" s="568" t="str">
        <f t="shared" si="7"/>
        <v>De acuerdo con lo programado</v>
      </c>
      <c r="AC128" s="575"/>
      <c r="AD128" s="575"/>
      <c r="AE128" s="575"/>
      <c r="AF128" s="576"/>
      <c r="AG128" s="576"/>
      <c r="AH128" s="575"/>
      <c r="AI128" s="575"/>
      <c r="AJ128" s="575"/>
      <c r="AK128" s="576"/>
      <c r="AL128" s="576"/>
      <c r="AM128" s="575"/>
      <c r="AN128" s="575"/>
      <c r="AO128" s="575"/>
      <c r="AP128" s="575"/>
      <c r="AQ128" s="575"/>
    </row>
    <row r="129" spans="1:43" ht="35.25" hidden="1" customHeight="1" thickTop="1" thickBot="1">
      <c r="A129" s="593"/>
      <c r="B129" s="564"/>
      <c r="C129" s="564"/>
      <c r="D129" s="564"/>
      <c r="E129" s="564"/>
      <c r="F129" s="577" t="s">
        <v>1297</v>
      </c>
      <c r="G129" s="578">
        <v>43</v>
      </c>
      <c r="H129" s="578">
        <v>43</v>
      </c>
      <c r="I129" s="567">
        <f t="shared" si="4"/>
        <v>1</v>
      </c>
      <c r="J129" s="568" t="str">
        <f t="shared" si="5"/>
        <v>De acuerdo con lo programado</v>
      </c>
      <c r="K129" s="578"/>
      <c r="L129" s="581"/>
      <c r="M129" s="579"/>
      <c r="N129" s="572"/>
      <c r="O129" s="582"/>
      <c r="P129" s="581"/>
      <c r="Q129" s="579"/>
      <c r="R129" s="572"/>
      <c r="S129" s="582"/>
      <c r="T129" s="583"/>
      <c r="U129" s="579"/>
      <c r="V129" s="572"/>
      <c r="W129" s="582"/>
      <c r="X129" s="575"/>
      <c r="Y129" s="575">
        <v>43</v>
      </c>
      <c r="Z129" s="575">
        <v>43</v>
      </c>
      <c r="AA129" s="567">
        <f t="shared" si="6"/>
        <v>1</v>
      </c>
      <c r="AB129" s="568" t="str">
        <f t="shared" si="7"/>
        <v>De acuerdo con lo programado</v>
      </c>
      <c r="AC129" s="575"/>
      <c r="AD129" s="575"/>
      <c r="AE129" s="575"/>
      <c r="AF129" s="576"/>
      <c r="AG129" s="576"/>
      <c r="AH129" s="575"/>
      <c r="AI129" s="575"/>
      <c r="AJ129" s="575"/>
      <c r="AK129" s="576"/>
      <c r="AL129" s="576"/>
      <c r="AM129" s="575"/>
      <c r="AN129" s="575"/>
      <c r="AO129" s="575"/>
      <c r="AP129" s="575"/>
      <c r="AQ129" s="575"/>
    </row>
    <row r="130" spans="1:43" ht="35.25" hidden="1" customHeight="1" thickTop="1" thickBot="1">
      <c r="A130" s="593"/>
      <c r="B130" s="564"/>
      <c r="C130" s="564"/>
      <c r="D130" s="564"/>
      <c r="E130" s="564"/>
      <c r="F130" s="577" t="s">
        <v>1419</v>
      </c>
      <c r="G130" s="578">
        <v>6</v>
      </c>
      <c r="H130" s="578">
        <v>6</v>
      </c>
      <c r="I130" s="567">
        <f t="shared" si="4"/>
        <v>1</v>
      </c>
      <c r="J130" s="568" t="str">
        <f t="shared" si="5"/>
        <v>De acuerdo con lo programado</v>
      </c>
      <c r="K130" s="578"/>
      <c r="L130" s="581"/>
      <c r="M130" s="579"/>
      <c r="N130" s="572"/>
      <c r="O130" s="582"/>
      <c r="P130" s="581"/>
      <c r="Q130" s="579"/>
      <c r="R130" s="572"/>
      <c r="S130" s="582"/>
      <c r="T130" s="583"/>
      <c r="U130" s="579"/>
      <c r="V130" s="572"/>
      <c r="W130" s="582"/>
      <c r="X130" s="575"/>
      <c r="Y130" s="575">
        <v>6</v>
      </c>
      <c r="Z130" s="575">
        <v>6</v>
      </c>
      <c r="AA130" s="567">
        <f t="shared" si="6"/>
        <v>1</v>
      </c>
      <c r="AB130" s="568" t="str">
        <f t="shared" si="7"/>
        <v>De acuerdo con lo programado</v>
      </c>
      <c r="AC130" s="575"/>
      <c r="AD130" s="575"/>
      <c r="AE130" s="575"/>
      <c r="AF130" s="576"/>
      <c r="AG130" s="576"/>
      <c r="AH130" s="575"/>
      <c r="AI130" s="575"/>
      <c r="AJ130" s="575"/>
      <c r="AK130" s="576"/>
      <c r="AL130" s="576"/>
      <c r="AM130" s="575"/>
      <c r="AN130" s="575"/>
      <c r="AO130" s="575"/>
      <c r="AP130" s="575"/>
      <c r="AQ130" s="575"/>
    </row>
    <row r="131" spans="1:43" ht="35.25" hidden="1" customHeight="1" thickTop="1" thickBot="1">
      <c r="A131" s="593"/>
      <c r="B131" s="564"/>
      <c r="C131" s="564"/>
      <c r="D131" s="564"/>
      <c r="E131" s="564"/>
      <c r="F131" s="577" t="s">
        <v>1420</v>
      </c>
      <c r="G131" s="578">
        <v>45</v>
      </c>
      <c r="H131" s="578">
        <v>45</v>
      </c>
      <c r="I131" s="567">
        <f t="shared" si="4"/>
        <v>1</v>
      </c>
      <c r="J131" s="568" t="str">
        <f t="shared" si="5"/>
        <v>De acuerdo con lo programado</v>
      </c>
      <c r="K131" s="578"/>
      <c r="L131" s="581"/>
      <c r="M131" s="579"/>
      <c r="N131" s="572"/>
      <c r="O131" s="582"/>
      <c r="P131" s="581"/>
      <c r="Q131" s="579"/>
      <c r="R131" s="572"/>
      <c r="S131" s="582"/>
      <c r="T131" s="583"/>
      <c r="U131" s="579"/>
      <c r="V131" s="572"/>
      <c r="W131" s="582"/>
      <c r="X131" s="575"/>
      <c r="Y131" s="575">
        <v>38</v>
      </c>
      <c r="Z131" s="575">
        <v>38</v>
      </c>
      <c r="AA131" s="567">
        <f t="shared" si="6"/>
        <v>1</v>
      </c>
      <c r="AB131" s="568" t="str">
        <f t="shared" si="7"/>
        <v>De acuerdo con lo programado</v>
      </c>
      <c r="AC131" s="575"/>
      <c r="AD131" s="575"/>
      <c r="AE131" s="575"/>
      <c r="AF131" s="576"/>
      <c r="AG131" s="576"/>
      <c r="AH131" s="575"/>
      <c r="AI131" s="575"/>
      <c r="AJ131" s="575"/>
      <c r="AK131" s="576"/>
      <c r="AL131" s="576"/>
      <c r="AM131" s="575"/>
      <c r="AN131" s="575"/>
      <c r="AO131" s="575"/>
      <c r="AP131" s="575"/>
      <c r="AQ131" s="575"/>
    </row>
    <row r="132" spans="1:43" ht="35.25" hidden="1" customHeight="1" thickTop="1" thickBot="1">
      <c r="A132" s="593"/>
      <c r="B132" s="564"/>
      <c r="C132" s="564"/>
      <c r="D132" s="564"/>
      <c r="E132" s="564"/>
      <c r="F132" s="577" t="s">
        <v>1421</v>
      </c>
      <c r="G132" s="578">
        <v>2</v>
      </c>
      <c r="H132" s="578">
        <v>2</v>
      </c>
      <c r="I132" s="567">
        <f t="shared" si="4"/>
        <v>1</v>
      </c>
      <c r="J132" s="568" t="str">
        <f t="shared" si="5"/>
        <v>De acuerdo con lo programado</v>
      </c>
      <c r="K132" s="578"/>
      <c r="L132" s="581"/>
      <c r="M132" s="579"/>
      <c r="N132" s="572"/>
      <c r="O132" s="582"/>
      <c r="P132" s="581"/>
      <c r="Q132" s="579"/>
      <c r="R132" s="572"/>
      <c r="S132" s="582"/>
      <c r="T132" s="583"/>
      <c r="U132" s="579"/>
      <c r="V132" s="572"/>
      <c r="W132" s="582"/>
      <c r="X132" s="575"/>
      <c r="Y132" s="575">
        <v>3</v>
      </c>
      <c r="Z132" s="575">
        <v>3</v>
      </c>
      <c r="AA132" s="567">
        <f t="shared" si="6"/>
        <v>1</v>
      </c>
      <c r="AB132" s="568" t="str">
        <f t="shared" si="7"/>
        <v>De acuerdo con lo programado</v>
      </c>
      <c r="AC132" s="575"/>
      <c r="AD132" s="575"/>
      <c r="AE132" s="575"/>
      <c r="AF132" s="576"/>
      <c r="AG132" s="576"/>
      <c r="AH132" s="575"/>
      <c r="AI132" s="575"/>
      <c r="AJ132" s="575"/>
      <c r="AK132" s="576"/>
      <c r="AL132" s="576"/>
      <c r="AM132" s="575"/>
      <c r="AN132" s="575"/>
      <c r="AO132" s="575"/>
      <c r="AP132" s="575"/>
      <c r="AQ132" s="575"/>
    </row>
    <row r="133" spans="1:43" ht="35.25" hidden="1" customHeight="1" thickTop="1" thickBot="1">
      <c r="A133" s="593"/>
      <c r="B133" s="564"/>
      <c r="C133" s="564"/>
      <c r="D133" s="564"/>
      <c r="E133" s="564"/>
      <c r="F133" s="577" t="s">
        <v>1422</v>
      </c>
      <c r="G133" s="578">
        <v>126</v>
      </c>
      <c r="H133" s="578">
        <v>126</v>
      </c>
      <c r="I133" s="567">
        <f t="shared" si="4"/>
        <v>1</v>
      </c>
      <c r="J133" s="568" t="str">
        <f t="shared" si="5"/>
        <v>De acuerdo con lo programado</v>
      </c>
      <c r="K133" s="578"/>
      <c r="L133" s="581"/>
      <c r="M133" s="579"/>
      <c r="N133" s="572"/>
      <c r="O133" s="582"/>
      <c r="P133" s="581"/>
      <c r="Q133" s="579"/>
      <c r="R133" s="572"/>
      <c r="S133" s="582"/>
      <c r="T133" s="583"/>
      <c r="U133" s="579"/>
      <c r="V133" s="572"/>
      <c r="W133" s="582"/>
      <c r="X133" s="575"/>
      <c r="Y133" s="575">
        <v>115</v>
      </c>
      <c r="Z133" s="575">
        <v>155</v>
      </c>
      <c r="AA133" s="567">
        <f t="shared" si="6"/>
        <v>1.3478260869565217</v>
      </c>
      <c r="AB133" s="568" t="str">
        <f t="shared" si="7"/>
        <v>De acuerdo con lo programado</v>
      </c>
      <c r="AC133" s="575"/>
      <c r="AD133" s="575"/>
      <c r="AE133" s="575"/>
      <c r="AF133" s="576"/>
      <c r="AG133" s="576"/>
      <c r="AH133" s="575"/>
      <c r="AI133" s="575"/>
      <c r="AJ133" s="575"/>
      <c r="AK133" s="576"/>
      <c r="AL133" s="576"/>
      <c r="AM133" s="575"/>
      <c r="AN133" s="575"/>
      <c r="AO133" s="575"/>
      <c r="AP133" s="575"/>
      <c r="AQ133" s="575"/>
    </row>
    <row r="134" spans="1:43" ht="35.25" hidden="1" customHeight="1" thickTop="1" thickBot="1">
      <c r="A134" s="593"/>
      <c r="B134" s="564"/>
      <c r="C134" s="564"/>
      <c r="D134" s="564"/>
      <c r="E134" s="564"/>
      <c r="F134" s="577" t="s">
        <v>1423</v>
      </c>
      <c r="G134" s="578">
        <v>15</v>
      </c>
      <c r="H134" s="578">
        <v>15</v>
      </c>
      <c r="I134" s="567">
        <f t="shared" si="4"/>
        <v>1</v>
      </c>
      <c r="J134" s="568" t="str">
        <f t="shared" si="5"/>
        <v>De acuerdo con lo programado</v>
      </c>
      <c r="K134" s="578"/>
      <c r="L134" s="581"/>
      <c r="M134" s="579"/>
      <c r="N134" s="572"/>
      <c r="O134" s="582"/>
      <c r="P134" s="581"/>
      <c r="Q134" s="579"/>
      <c r="R134" s="572"/>
      <c r="S134" s="582"/>
      <c r="T134" s="583"/>
      <c r="U134" s="579"/>
      <c r="V134" s="572"/>
      <c r="W134" s="582"/>
      <c r="X134" s="575"/>
      <c r="Y134" s="575">
        <v>19</v>
      </c>
      <c r="Z134" s="575">
        <v>19</v>
      </c>
      <c r="AA134" s="567">
        <f t="shared" si="6"/>
        <v>1</v>
      </c>
      <c r="AB134" s="568" t="str">
        <f t="shared" si="7"/>
        <v>De acuerdo con lo programado</v>
      </c>
      <c r="AC134" s="575"/>
      <c r="AD134" s="575"/>
      <c r="AE134" s="575"/>
      <c r="AF134" s="576"/>
      <c r="AG134" s="576"/>
      <c r="AH134" s="575"/>
      <c r="AI134" s="575"/>
      <c r="AJ134" s="575"/>
      <c r="AK134" s="576"/>
      <c r="AL134" s="576"/>
      <c r="AM134" s="575"/>
      <c r="AN134" s="575"/>
      <c r="AO134" s="575"/>
      <c r="AP134" s="575"/>
      <c r="AQ134" s="575"/>
    </row>
    <row r="135" spans="1:43" ht="35.25" hidden="1" customHeight="1" thickTop="1" thickBot="1">
      <c r="A135" s="593"/>
      <c r="B135" s="564"/>
      <c r="C135" s="564"/>
      <c r="D135" s="564"/>
      <c r="E135" s="564"/>
      <c r="F135" s="577" t="s">
        <v>1424</v>
      </c>
      <c r="G135" s="578">
        <v>4</v>
      </c>
      <c r="H135" s="578">
        <v>4</v>
      </c>
      <c r="I135" s="567">
        <f t="shared" si="4"/>
        <v>1</v>
      </c>
      <c r="J135" s="568" t="str">
        <f t="shared" si="5"/>
        <v>De acuerdo con lo programado</v>
      </c>
      <c r="K135" s="578"/>
      <c r="L135" s="581"/>
      <c r="M135" s="579"/>
      <c r="N135" s="572"/>
      <c r="O135" s="582"/>
      <c r="P135" s="581"/>
      <c r="Q135" s="579"/>
      <c r="R135" s="572"/>
      <c r="S135" s="582"/>
      <c r="T135" s="583"/>
      <c r="U135" s="579"/>
      <c r="V135" s="572"/>
      <c r="W135" s="582"/>
      <c r="X135" s="575"/>
      <c r="Y135" s="575">
        <v>5</v>
      </c>
      <c r="Z135" s="575">
        <v>5</v>
      </c>
      <c r="AA135" s="567">
        <f t="shared" si="6"/>
        <v>1</v>
      </c>
      <c r="AB135" s="568" t="str">
        <f t="shared" si="7"/>
        <v>De acuerdo con lo programado</v>
      </c>
      <c r="AC135" s="575"/>
      <c r="AD135" s="575"/>
      <c r="AE135" s="575"/>
      <c r="AF135" s="576"/>
      <c r="AG135" s="576"/>
      <c r="AH135" s="575"/>
      <c r="AI135" s="575"/>
      <c r="AJ135" s="575"/>
      <c r="AK135" s="576"/>
      <c r="AL135" s="576"/>
      <c r="AM135" s="575"/>
      <c r="AN135" s="575"/>
      <c r="AO135" s="575"/>
      <c r="AP135" s="575"/>
      <c r="AQ135" s="575"/>
    </row>
    <row r="136" spans="1:43" ht="35.25" hidden="1" customHeight="1" thickTop="1" thickBot="1">
      <c r="A136" s="593"/>
      <c r="B136" s="564"/>
      <c r="C136" s="564"/>
      <c r="D136" s="564"/>
      <c r="E136" s="564"/>
      <c r="F136" s="577" t="s">
        <v>1425</v>
      </c>
      <c r="G136" s="578">
        <v>129</v>
      </c>
      <c r="H136" s="578">
        <v>129</v>
      </c>
      <c r="I136" s="567">
        <f t="shared" si="4"/>
        <v>1</v>
      </c>
      <c r="J136" s="568" t="str">
        <f t="shared" si="5"/>
        <v>De acuerdo con lo programado</v>
      </c>
      <c r="K136" s="578"/>
      <c r="L136" s="581"/>
      <c r="M136" s="579"/>
      <c r="N136" s="572"/>
      <c r="O136" s="582"/>
      <c r="P136" s="581"/>
      <c r="Q136" s="579"/>
      <c r="R136" s="572"/>
      <c r="S136" s="582"/>
      <c r="T136" s="583"/>
      <c r="U136" s="579"/>
      <c r="V136" s="572"/>
      <c r="W136" s="582"/>
      <c r="X136" s="575"/>
      <c r="Y136" s="575">
        <v>115</v>
      </c>
      <c r="Z136" s="575">
        <v>115</v>
      </c>
      <c r="AA136" s="567">
        <f t="shared" si="6"/>
        <v>1</v>
      </c>
      <c r="AB136" s="568" t="str">
        <f t="shared" si="7"/>
        <v>De acuerdo con lo programado</v>
      </c>
      <c r="AC136" s="575"/>
      <c r="AD136" s="575"/>
      <c r="AE136" s="575"/>
      <c r="AF136" s="576"/>
      <c r="AG136" s="576"/>
      <c r="AH136" s="575"/>
      <c r="AI136" s="575"/>
      <c r="AJ136" s="575"/>
      <c r="AK136" s="576"/>
      <c r="AL136" s="576"/>
      <c r="AM136" s="575"/>
      <c r="AN136" s="575"/>
      <c r="AO136" s="575"/>
      <c r="AP136" s="575"/>
      <c r="AQ136" s="575"/>
    </row>
    <row r="137" spans="1:43" ht="35.25" hidden="1" customHeight="1" thickTop="1" thickBot="1">
      <c r="A137" s="593"/>
      <c r="B137" s="564"/>
      <c r="C137" s="564"/>
      <c r="D137" s="564"/>
      <c r="E137" s="564"/>
      <c r="F137" s="577" t="s">
        <v>1426</v>
      </c>
      <c r="G137" s="578">
        <v>17</v>
      </c>
      <c r="H137" s="578">
        <v>17</v>
      </c>
      <c r="I137" s="567">
        <f t="shared" si="4"/>
        <v>1</v>
      </c>
      <c r="J137" s="568" t="str">
        <f t="shared" si="5"/>
        <v>De acuerdo con lo programado</v>
      </c>
      <c r="K137" s="578"/>
      <c r="L137" s="581"/>
      <c r="M137" s="579"/>
      <c r="N137" s="572"/>
      <c r="O137" s="582"/>
      <c r="P137" s="581"/>
      <c r="Q137" s="579"/>
      <c r="R137" s="572"/>
      <c r="S137" s="582"/>
      <c r="T137" s="583"/>
      <c r="U137" s="579"/>
      <c r="V137" s="572"/>
      <c r="W137" s="582"/>
      <c r="X137" s="575"/>
      <c r="Y137" s="575">
        <v>16</v>
      </c>
      <c r="Z137" s="575">
        <v>16</v>
      </c>
      <c r="AA137" s="567">
        <f t="shared" si="6"/>
        <v>1</v>
      </c>
      <c r="AB137" s="568" t="str">
        <f t="shared" si="7"/>
        <v>De acuerdo con lo programado</v>
      </c>
      <c r="AC137" s="575"/>
      <c r="AD137" s="575"/>
      <c r="AE137" s="575"/>
      <c r="AF137" s="576"/>
      <c r="AG137" s="576"/>
      <c r="AH137" s="575"/>
      <c r="AI137" s="575"/>
      <c r="AJ137" s="575"/>
      <c r="AK137" s="576"/>
      <c r="AL137" s="576"/>
      <c r="AM137" s="575"/>
      <c r="AN137" s="575"/>
      <c r="AO137" s="575"/>
      <c r="AP137" s="575"/>
      <c r="AQ137" s="575"/>
    </row>
    <row r="138" spans="1:43" ht="35.25" hidden="1" customHeight="1" thickTop="1" thickBot="1">
      <c r="A138" s="593"/>
      <c r="B138" s="564"/>
      <c r="C138" s="564"/>
      <c r="D138" s="564"/>
      <c r="E138" s="564"/>
      <c r="F138" s="577" t="s">
        <v>1427</v>
      </c>
      <c r="G138" s="578">
        <v>3</v>
      </c>
      <c r="H138" s="578">
        <v>3</v>
      </c>
      <c r="I138" s="567">
        <f t="shared" si="4"/>
        <v>1</v>
      </c>
      <c r="J138" s="568" t="str">
        <f t="shared" si="5"/>
        <v>De acuerdo con lo programado</v>
      </c>
      <c r="K138" s="578"/>
      <c r="L138" s="581"/>
      <c r="M138" s="579"/>
      <c r="N138" s="572"/>
      <c r="O138" s="582"/>
      <c r="P138" s="581"/>
      <c r="Q138" s="579"/>
      <c r="R138" s="572"/>
      <c r="S138" s="582"/>
      <c r="T138" s="583"/>
      <c r="U138" s="579"/>
      <c r="V138" s="572"/>
      <c r="W138" s="582"/>
      <c r="X138" s="575"/>
      <c r="Y138" s="575">
        <v>5</v>
      </c>
      <c r="Z138" s="575">
        <v>5</v>
      </c>
      <c r="AA138" s="567">
        <f t="shared" si="6"/>
        <v>1</v>
      </c>
      <c r="AB138" s="568" t="str">
        <f t="shared" si="7"/>
        <v>De acuerdo con lo programado</v>
      </c>
      <c r="AC138" s="575"/>
      <c r="AD138" s="575"/>
      <c r="AE138" s="575"/>
      <c r="AF138" s="576"/>
      <c r="AG138" s="576"/>
      <c r="AH138" s="575"/>
      <c r="AI138" s="575"/>
      <c r="AJ138" s="575"/>
      <c r="AK138" s="576"/>
      <c r="AL138" s="576"/>
      <c r="AM138" s="575"/>
      <c r="AN138" s="575"/>
      <c r="AO138" s="575"/>
      <c r="AP138" s="575"/>
      <c r="AQ138" s="575"/>
    </row>
    <row r="139" spans="1:43" ht="35.25" hidden="1" customHeight="1" thickTop="1" thickBot="1">
      <c r="A139" s="593"/>
      <c r="B139" s="564"/>
      <c r="C139" s="564"/>
      <c r="D139" s="564"/>
      <c r="E139" s="564"/>
      <c r="F139" s="577" t="s">
        <v>1305</v>
      </c>
      <c r="G139" s="578">
        <v>19</v>
      </c>
      <c r="H139" s="578">
        <v>19</v>
      </c>
      <c r="I139" s="567">
        <f t="shared" si="4"/>
        <v>1</v>
      </c>
      <c r="J139" s="568" t="str">
        <f t="shared" si="5"/>
        <v>De acuerdo con lo programado</v>
      </c>
      <c r="K139" s="578"/>
      <c r="L139" s="581"/>
      <c r="M139" s="579"/>
      <c r="N139" s="572"/>
      <c r="O139" s="582"/>
      <c r="P139" s="581"/>
      <c r="Q139" s="579"/>
      <c r="R139" s="572"/>
      <c r="S139" s="582"/>
      <c r="T139" s="583"/>
      <c r="U139" s="579"/>
      <c r="V139" s="572"/>
      <c r="W139" s="582"/>
      <c r="X139" s="575"/>
      <c r="Y139" s="575">
        <v>38</v>
      </c>
      <c r="Z139" s="575">
        <v>38</v>
      </c>
      <c r="AA139" s="567">
        <f t="shared" si="6"/>
        <v>1</v>
      </c>
      <c r="AB139" s="568" t="str">
        <f t="shared" si="7"/>
        <v>De acuerdo con lo programado</v>
      </c>
      <c r="AC139" s="575"/>
      <c r="AD139" s="575"/>
      <c r="AE139" s="575"/>
      <c r="AF139" s="576"/>
      <c r="AG139" s="576"/>
      <c r="AH139" s="575"/>
      <c r="AI139" s="575"/>
      <c r="AJ139" s="575"/>
      <c r="AK139" s="576"/>
      <c r="AL139" s="576"/>
      <c r="AM139" s="575"/>
      <c r="AN139" s="575"/>
      <c r="AO139" s="575"/>
      <c r="AP139" s="575"/>
      <c r="AQ139" s="575"/>
    </row>
    <row r="140" spans="1:43" ht="35.25" hidden="1" customHeight="1" thickTop="1" thickBot="1">
      <c r="A140" s="593"/>
      <c r="B140" s="564"/>
      <c r="C140" s="564"/>
      <c r="D140" s="564"/>
      <c r="E140" s="564"/>
      <c r="F140" s="577" t="s">
        <v>1428</v>
      </c>
      <c r="G140" s="578">
        <v>3</v>
      </c>
      <c r="H140" s="578">
        <v>3</v>
      </c>
      <c r="I140" s="567">
        <f t="shared" si="4"/>
        <v>1</v>
      </c>
      <c r="J140" s="568" t="str">
        <f t="shared" si="5"/>
        <v>De acuerdo con lo programado</v>
      </c>
      <c r="K140" s="578"/>
      <c r="L140" s="581"/>
      <c r="M140" s="579"/>
      <c r="N140" s="572"/>
      <c r="O140" s="582"/>
      <c r="P140" s="581"/>
      <c r="Q140" s="579"/>
      <c r="R140" s="572"/>
      <c r="S140" s="582"/>
      <c r="T140" s="583"/>
      <c r="U140" s="579"/>
      <c r="V140" s="572"/>
      <c r="W140" s="582"/>
      <c r="X140" s="575"/>
      <c r="Y140" s="575">
        <v>2</v>
      </c>
      <c r="Z140" s="575">
        <v>2</v>
      </c>
      <c r="AA140" s="567">
        <f t="shared" si="6"/>
        <v>1</v>
      </c>
      <c r="AB140" s="568" t="str">
        <f t="shared" si="7"/>
        <v>De acuerdo con lo programado</v>
      </c>
      <c r="AC140" s="575"/>
      <c r="AD140" s="575"/>
      <c r="AE140" s="575"/>
      <c r="AF140" s="576"/>
      <c r="AG140" s="576"/>
      <c r="AH140" s="575"/>
      <c r="AI140" s="575"/>
      <c r="AJ140" s="575"/>
      <c r="AK140" s="576"/>
      <c r="AL140" s="576"/>
      <c r="AM140" s="575"/>
      <c r="AN140" s="575"/>
      <c r="AO140" s="575"/>
      <c r="AP140" s="575"/>
      <c r="AQ140" s="575"/>
    </row>
    <row r="141" spans="1:43" ht="35.25" hidden="1" customHeight="1" thickTop="1" thickBot="1">
      <c r="A141" s="593"/>
      <c r="B141" s="564"/>
      <c r="C141" s="564"/>
      <c r="D141" s="564"/>
      <c r="E141" s="564"/>
      <c r="F141" s="577" t="s">
        <v>1429</v>
      </c>
      <c r="G141" s="578">
        <v>185</v>
      </c>
      <c r="H141" s="578">
        <v>185</v>
      </c>
      <c r="I141" s="567">
        <f t="shared" si="4"/>
        <v>1</v>
      </c>
      <c r="J141" s="568" t="str">
        <f t="shared" si="5"/>
        <v>De acuerdo con lo programado</v>
      </c>
      <c r="K141" s="578"/>
      <c r="L141" s="581"/>
      <c r="M141" s="579"/>
      <c r="N141" s="572"/>
      <c r="O141" s="582"/>
      <c r="P141" s="581"/>
      <c r="Q141" s="579"/>
      <c r="R141" s="572"/>
      <c r="S141" s="582"/>
      <c r="T141" s="583"/>
      <c r="U141" s="579"/>
      <c r="V141" s="572"/>
      <c r="W141" s="582"/>
      <c r="X141" s="575"/>
      <c r="Y141" s="575">
        <v>179</v>
      </c>
      <c r="Z141" s="575">
        <v>179</v>
      </c>
      <c r="AA141" s="567">
        <f t="shared" si="6"/>
        <v>1</v>
      </c>
      <c r="AB141" s="568" t="str">
        <f t="shared" si="7"/>
        <v>De acuerdo con lo programado</v>
      </c>
      <c r="AC141" s="575"/>
      <c r="AD141" s="575"/>
      <c r="AE141" s="575"/>
      <c r="AF141" s="576"/>
      <c r="AG141" s="576"/>
      <c r="AH141" s="575"/>
      <c r="AI141" s="575"/>
      <c r="AJ141" s="575"/>
      <c r="AK141" s="576"/>
      <c r="AL141" s="576"/>
      <c r="AM141" s="575"/>
      <c r="AN141" s="575"/>
      <c r="AO141" s="575"/>
      <c r="AP141" s="575"/>
      <c r="AQ141" s="575"/>
    </row>
    <row r="142" spans="1:43" ht="35.25" hidden="1" customHeight="1" thickTop="1" thickBot="1">
      <c r="A142" s="593"/>
      <c r="B142" s="564"/>
      <c r="C142" s="564"/>
      <c r="D142" s="564"/>
      <c r="E142" s="564"/>
      <c r="F142" s="577" t="s">
        <v>1430</v>
      </c>
      <c r="G142" s="578">
        <v>73</v>
      </c>
      <c r="H142" s="578">
        <v>73</v>
      </c>
      <c r="I142" s="567">
        <f t="shared" ref="I142:I205" si="8">IF(H142="","No hay ejecución",IF(AND(G142=0),"No hay Programación", H142/G142))</f>
        <v>1</v>
      </c>
      <c r="J142" s="568" t="str">
        <f t="shared" ref="J142:J205" si="9">IF(I142="No hay ejecución","NA",IF(I142&gt;=90%,"De acuerdo con lo programado",IF(I142&gt;=51%,"Atraso Leve",IF(I142&lt;=50%,"En riesgo cumplimiento"))))</f>
        <v>De acuerdo con lo programado</v>
      </c>
      <c r="K142" s="578"/>
      <c r="L142" s="581"/>
      <c r="M142" s="579"/>
      <c r="N142" s="572"/>
      <c r="O142" s="582"/>
      <c r="P142" s="581"/>
      <c r="Q142" s="579"/>
      <c r="R142" s="572"/>
      <c r="S142" s="582"/>
      <c r="T142" s="583"/>
      <c r="U142" s="579"/>
      <c r="V142" s="572"/>
      <c r="W142" s="582"/>
      <c r="X142" s="575"/>
      <c r="Y142" s="575">
        <v>65</v>
      </c>
      <c r="Z142" s="575">
        <v>65</v>
      </c>
      <c r="AA142" s="567">
        <f t="shared" ref="AA142:AA205" si="10">IF(Z142="","No hay ejecución",IF(AND(Y142=0),"No hay Programación", Z142/Y142))</f>
        <v>1</v>
      </c>
      <c r="AB142" s="568" t="str">
        <f t="shared" ref="AB142:AB205" si="11">IF(AA142="No hay ejecución","NA",IF(AA142&gt;=90%,"De acuerdo con lo programado",IF(AA142&gt;=51%,"Atraso Leve",IF(AA142&lt;=50%,"En riesgo cumplimiento"))))</f>
        <v>De acuerdo con lo programado</v>
      </c>
      <c r="AC142" s="575"/>
      <c r="AD142" s="575"/>
      <c r="AE142" s="575"/>
      <c r="AF142" s="576"/>
      <c r="AG142" s="576"/>
      <c r="AH142" s="575"/>
      <c r="AI142" s="575"/>
      <c r="AJ142" s="575"/>
      <c r="AK142" s="576"/>
      <c r="AL142" s="576"/>
      <c r="AM142" s="575"/>
      <c r="AN142" s="575"/>
      <c r="AO142" s="575"/>
      <c r="AP142" s="575"/>
      <c r="AQ142" s="575"/>
    </row>
    <row r="143" spans="1:43" ht="35.25" hidden="1" customHeight="1" thickTop="1" thickBot="1">
      <c r="A143" s="593"/>
      <c r="B143" s="564"/>
      <c r="C143" s="564"/>
      <c r="D143" s="564"/>
      <c r="E143" s="564"/>
      <c r="F143" s="577"/>
      <c r="G143" s="578">
        <v>851</v>
      </c>
      <c r="H143" s="578">
        <v>851</v>
      </c>
      <c r="I143" s="567">
        <f t="shared" si="8"/>
        <v>1</v>
      </c>
      <c r="J143" s="568" t="str">
        <f t="shared" si="9"/>
        <v>De acuerdo con lo programado</v>
      </c>
      <c r="K143" s="578"/>
      <c r="L143" s="581"/>
      <c r="M143" s="579"/>
      <c r="N143" s="572"/>
      <c r="O143" s="582"/>
      <c r="P143" s="581"/>
      <c r="Q143" s="579"/>
      <c r="R143" s="572"/>
      <c r="S143" s="582"/>
      <c r="T143" s="583"/>
      <c r="U143" s="579"/>
      <c r="V143" s="572"/>
      <c r="W143" s="582"/>
      <c r="X143" s="575"/>
      <c r="Y143" s="575">
        <v>825</v>
      </c>
      <c r="Z143" s="575">
        <v>825</v>
      </c>
      <c r="AA143" s="567">
        <f t="shared" si="10"/>
        <v>1</v>
      </c>
      <c r="AB143" s="568" t="str">
        <f t="shared" si="11"/>
        <v>De acuerdo con lo programado</v>
      </c>
      <c r="AC143" s="575"/>
      <c r="AD143" s="575"/>
      <c r="AE143" s="575"/>
      <c r="AF143" s="576"/>
      <c r="AG143" s="576"/>
      <c r="AH143" s="575"/>
      <c r="AI143" s="575"/>
      <c r="AJ143" s="575"/>
      <c r="AK143" s="576"/>
      <c r="AL143" s="576"/>
      <c r="AM143" s="575"/>
      <c r="AN143" s="575"/>
      <c r="AO143" s="575"/>
      <c r="AP143" s="575"/>
      <c r="AQ143" s="575"/>
    </row>
    <row r="144" spans="1:43" ht="35.25" hidden="1" customHeight="1" thickTop="1" thickBot="1">
      <c r="A144" s="563">
        <v>14</v>
      </c>
      <c r="B144" s="564">
        <v>0</v>
      </c>
      <c r="C144" s="564">
        <v>0</v>
      </c>
      <c r="D144" s="564">
        <v>0</v>
      </c>
      <c r="E144" s="564">
        <v>0</v>
      </c>
      <c r="F144" s="584" t="s">
        <v>1306</v>
      </c>
      <c r="G144" s="586"/>
      <c r="H144" s="586"/>
      <c r="I144" s="567" t="str">
        <f t="shared" si="8"/>
        <v>No hay ejecución</v>
      </c>
      <c r="J144" s="568" t="str">
        <f t="shared" si="9"/>
        <v>NA</v>
      </c>
      <c r="K144" s="586"/>
      <c r="L144" s="581"/>
      <c r="M144" s="579"/>
      <c r="N144" s="572"/>
      <c r="O144" s="582"/>
      <c r="P144" s="581"/>
      <c r="Q144" s="579"/>
      <c r="R144" s="572"/>
      <c r="S144" s="582"/>
      <c r="T144" s="583"/>
      <c r="U144" s="579"/>
      <c r="V144" s="572"/>
      <c r="W144" s="582"/>
      <c r="X144" s="575"/>
      <c r="Y144" s="575"/>
      <c r="Z144" s="575"/>
      <c r="AA144" s="567" t="str">
        <f t="shared" si="10"/>
        <v>No hay ejecución</v>
      </c>
      <c r="AB144" s="568" t="str">
        <f t="shared" si="11"/>
        <v>NA</v>
      </c>
      <c r="AC144" s="575"/>
      <c r="AD144" s="575"/>
      <c r="AE144" s="575"/>
      <c r="AF144" s="576"/>
      <c r="AG144" s="576"/>
      <c r="AH144" s="575"/>
      <c r="AI144" s="575"/>
      <c r="AJ144" s="575"/>
      <c r="AK144" s="576"/>
      <c r="AL144" s="576"/>
      <c r="AM144" s="575"/>
      <c r="AN144" s="575"/>
      <c r="AO144" s="575"/>
      <c r="AP144" s="575"/>
      <c r="AQ144" s="575"/>
    </row>
    <row r="145" spans="1:43" ht="35.25" hidden="1" customHeight="1" thickTop="1" thickBot="1">
      <c r="A145" s="563">
        <v>14.1</v>
      </c>
      <c r="B145" s="564"/>
      <c r="C145" s="564"/>
      <c r="D145" s="564"/>
      <c r="E145" s="564"/>
      <c r="F145" s="587" t="s">
        <v>1307</v>
      </c>
      <c r="G145" s="588">
        <v>3</v>
      </c>
      <c r="H145" s="588">
        <v>1</v>
      </c>
      <c r="I145" s="567">
        <f t="shared" si="8"/>
        <v>0.33333333333333331</v>
      </c>
      <c r="J145" s="568" t="str">
        <f t="shared" si="9"/>
        <v>En riesgo cumplimiento</v>
      </c>
      <c r="K145" s="588"/>
      <c r="L145" s="581"/>
      <c r="M145" s="579"/>
      <c r="N145" s="572"/>
      <c r="O145" s="582"/>
      <c r="P145" s="581"/>
      <c r="Q145" s="579"/>
      <c r="R145" s="572"/>
      <c r="S145" s="582"/>
      <c r="T145" s="583"/>
      <c r="U145" s="579"/>
      <c r="V145" s="572"/>
      <c r="W145" s="582"/>
      <c r="X145" s="575"/>
      <c r="Y145" s="575">
        <v>3</v>
      </c>
      <c r="Z145" s="575">
        <v>2</v>
      </c>
      <c r="AA145" s="567">
        <f t="shared" si="10"/>
        <v>0.66666666666666663</v>
      </c>
      <c r="AB145" s="568" t="str">
        <f t="shared" si="11"/>
        <v>Atraso Leve</v>
      </c>
      <c r="AC145" s="575"/>
      <c r="AD145" s="575"/>
      <c r="AE145" s="575"/>
      <c r="AF145" s="576"/>
      <c r="AG145" s="576"/>
      <c r="AH145" s="575"/>
      <c r="AI145" s="575"/>
      <c r="AJ145" s="575"/>
      <c r="AK145" s="576"/>
      <c r="AL145" s="576"/>
      <c r="AM145" s="575"/>
      <c r="AN145" s="575"/>
      <c r="AO145" s="575"/>
      <c r="AP145" s="575"/>
      <c r="AQ145" s="575"/>
    </row>
    <row r="146" spans="1:43" ht="35.25" hidden="1" customHeight="1" thickTop="1" thickBot="1">
      <c r="A146" s="563">
        <v>14.1</v>
      </c>
      <c r="B146" s="564"/>
      <c r="C146" s="564"/>
      <c r="D146" s="564"/>
      <c r="E146" s="564"/>
      <c r="F146" s="587" t="s">
        <v>1307</v>
      </c>
      <c r="G146" s="588"/>
      <c r="H146" s="588"/>
      <c r="I146" s="567" t="str">
        <f t="shared" si="8"/>
        <v>No hay ejecución</v>
      </c>
      <c r="J146" s="568" t="str">
        <f t="shared" si="9"/>
        <v>NA</v>
      </c>
      <c r="K146" s="588"/>
      <c r="L146" s="581"/>
      <c r="M146" s="579"/>
      <c r="N146" s="572"/>
      <c r="O146" s="582"/>
      <c r="P146" s="581"/>
      <c r="Q146" s="579"/>
      <c r="R146" s="572"/>
      <c r="S146" s="582"/>
      <c r="T146" s="583"/>
      <c r="U146" s="579"/>
      <c r="V146" s="572"/>
      <c r="W146" s="582"/>
      <c r="X146" s="575"/>
      <c r="Y146" s="575"/>
      <c r="Z146" s="575"/>
      <c r="AA146" s="567" t="str">
        <f t="shared" si="10"/>
        <v>No hay ejecución</v>
      </c>
      <c r="AB146" s="568" t="str">
        <f t="shared" si="11"/>
        <v>NA</v>
      </c>
      <c r="AC146" s="575"/>
      <c r="AD146" s="575"/>
      <c r="AE146" s="575"/>
      <c r="AF146" s="576"/>
      <c r="AG146" s="576"/>
      <c r="AH146" s="575"/>
      <c r="AI146" s="575"/>
      <c r="AJ146" s="575"/>
      <c r="AK146" s="576"/>
      <c r="AL146" s="576"/>
      <c r="AM146" s="575"/>
      <c r="AN146" s="575"/>
      <c r="AO146" s="575"/>
      <c r="AP146" s="575"/>
      <c r="AQ146" s="575"/>
    </row>
    <row r="147" spans="1:43" ht="35.25" hidden="1" customHeight="1" thickTop="1" thickBot="1">
      <c r="A147" s="563">
        <v>14.2</v>
      </c>
      <c r="B147" s="564"/>
      <c r="C147" s="564"/>
      <c r="D147" s="564"/>
      <c r="E147" s="564"/>
      <c r="F147" s="577" t="s">
        <v>1308</v>
      </c>
      <c r="G147" s="578"/>
      <c r="H147" s="578"/>
      <c r="I147" s="567" t="str">
        <f t="shared" si="8"/>
        <v>No hay ejecución</v>
      </c>
      <c r="J147" s="568" t="str">
        <f t="shared" si="9"/>
        <v>NA</v>
      </c>
      <c r="K147" s="578"/>
      <c r="L147" s="581"/>
      <c r="M147" s="579"/>
      <c r="N147" s="572"/>
      <c r="O147" s="582"/>
      <c r="P147" s="581"/>
      <c r="Q147" s="579"/>
      <c r="R147" s="572"/>
      <c r="S147" s="582"/>
      <c r="T147" s="583"/>
      <c r="U147" s="579"/>
      <c r="V147" s="572"/>
      <c r="W147" s="582"/>
      <c r="X147" s="575"/>
      <c r="Y147" s="575"/>
      <c r="Z147" s="575"/>
      <c r="AA147" s="567" t="str">
        <f t="shared" si="10"/>
        <v>No hay ejecución</v>
      </c>
      <c r="AB147" s="568" t="str">
        <f t="shared" si="11"/>
        <v>NA</v>
      </c>
      <c r="AC147" s="575"/>
      <c r="AD147" s="575"/>
      <c r="AE147" s="575"/>
      <c r="AF147" s="576"/>
      <c r="AG147" s="576"/>
      <c r="AH147" s="575"/>
      <c r="AI147" s="575"/>
      <c r="AJ147" s="575"/>
      <c r="AK147" s="576"/>
      <c r="AL147" s="576"/>
      <c r="AM147" s="575"/>
      <c r="AN147" s="575"/>
      <c r="AO147" s="575"/>
      <c r="AP147" s="575"/>
      <c r="AQ147" s="575"/>
    </row>
    <row r="148" spans="1:43" ht="35.25" hidden="1" customHeight="1" thickTop="1" thickBot="1">
      <c r="A148" s="563">
        <v>15</v>
      </c>
      <c r="B148" s="564"/>
      <c r="C148" s="564"/>
      <c r="D148" s="564"/>
      <c r="E148" s="564"/>
      <c r="F148" s="584" t="s">
        <v>1309</v>
      </c>
      <c r="G148" s="586"/>
      <c r="H148" s="586"/>
      <c r="I148" s="567" t="str">
        <f t="shared" si="8"/>
        <v>No hay ejecución</v>
      </c>
      <c r="J148" s="568" t="str">
        <f t="shared" si="9"/>
        <v>NA</v>
      </c>
      <c r="K148" s="586"/>
      <c r="L148" s="581"/>
      <c r="M148" s="579"/>
      <c r="N148" s="572"/>
      <c r="O148" s="582"/>
      <c r="P148" s="581"/>
      <c r="Q148" s="579"/>
      <c r="R148" s="572"/>
      <c r="S148" s="582"/>
      <c r="T148" s="583"/>
      <c r="U148" s="579"/>
      <c r="V148" s="572"/>
      <c r="W148" s="582"/>
      <c r="X148" s="575"/>
      <c r="Y148" s="575"/>
      <c r="Z148" s="575"/>
      <c r="AA148" s="567" t="str">
        <f t="shared" si="10"/>
        <v>No hay ejecución</v>
      </c>
      <c r="AB148" s="568" t="str">
        <f t="shared" si="11"/>
        <v>NA</v>
      </c>
      <c r="AC148" s="575"/>
      <c r="AD148" s="575"/>
      <c r="AE148" s="575"/>
      <c r="AF148" s="576"/>
      <c r="AG148" s="576"/>
      <c r="AH148" s="575"/>
      <c r="AI148" s="575"/>
      <c r="AJ148" s="575"/>
      <c r="AK148" s="576"/>
      <c r="AL148" s="576"/>
      <c r="AM148" s="575"/>
      <c r="AN148" s="575"/>
      <c r="AO148" s="575"/>
      <c r="AP148" s="575"/>
      <c r="AQ148" s="575"/>
    </row>
    <row r="149" spans="1:43" ht="35.25" hidden="1" customHeight="1" thickTop="1" thickBot="1">
      <c r="A149" s="563">
        <v>15.1</v>
      </c>
      <c r="B149" s="564"/>
      <c r="C149" s="564"/>
      <c r="D149" s="564"/>
      <c r="E149" s="564"/>
      <c r="F149" s="587" t="s">
        <v>1310</v>
      </c>
      <c r="G149" s="588">
        <v>0</v>
      </c>
      <c r="H149" s="588">
        <v>0</v>
      </c>
      <c r="I149" s="567" t="str">
        <f t="shared" si="8"/>
        <v>No hay Programación</v>
      </c>
      <c r="J149" s="568" t="str">
        <f t="shared" si="9"/>
        <v>De acuerdo con lo programado</v>
      </c>
      <c r="K149" s="588"/>
      <c r="L149" s="581"/>
      <c r="M149" s="579"/>
      <c r="N149" s="572"/>
      <c r="O149" s="582"/>
      <c r="P149" s="581"/>
      <c r="Q149" s="579"/>
      <c r="R149" s="572"/>
      <c r="S149" s="582"/>
      <c r="T149" s="583"/>
      <c r="U149" s="579"/>
      <c r="V149" s="572"/>
      <c r="W149" s="582"/>
      <c r="X149" s="575"/>
      <c r="Y149" s="575">
        <v>1</v>
      </c>
      <c r="Z149" s="575">
        <v>1</v>
      </c>
      <c r="AA149" s="567">
        <f t="shared" si="10"/>
        <v>1</v>
      </c>
      <c r="AB149" s="568" t="str">
        <f t="shared" si="11"/>
        <v>De acuerdo con lo programado</v>
      </c>
      <c r="AC149" s="575"/>
      <c r="AD149" s="575"/>
      <c r="AE149" s="575"/>
      <c r="AF149" s="576"/>
      <c r="AG149" s="576"/>
      <c r="AH149" s="575"/>
      <c r="AI149" s="575"/>
      <c r="AJ149" s="575"/>
      <c r="AK149" s="576"/>
      <c r="AL149" s="576"/>
      <c r="AM149" s="575"/>
      <c r="AN149" s="575"/>
      <c r="AO149" s="575"/>
      <c r="AP149" s="575"/>
      <c r="AQ149" s="575"/>
    </row>
    <row r="150" spans="1:43" ht="35.25" hidden="1" customHeight="1" thickTop="1" thickBot="1">
      <c r="A150" s="563">
        <v>15.1</v>
      </c>
      <c r="B150" s="564"/>
      <c r="C150" s="564"/>
      <c r="D150" s="564"/>
      <c r="E150" s="564"/>
      <c r="F150" s="587" t="s">
        <v>1310</v>
      </c>
      <c r="G150" s="588"/>
      <c r="H150" s="588"/>
      <c r="I150" s="567" t="str">
        <f t="shared" si="8"/>
        <v>No hay ejecución</v>
      </c>
      <c r="J150" s="568" t="str">
        <f t="shared" si="9"/>
        <v>NA</v>
      </c>
      <c r="K150" s="588"/>
      <c r="L150" s="581"/>
      <c r="M150" s="579"/>
      <c r="N150" s="572"/>
      <c r="O150" s="582"/>
      <c r="P150" s="581"/>
      <c r="Q150" s="579"/>
      <c r="R150" s="572"/>
      <c r="S150" s="582"/>
      <c r="T150" s="583"/>
      <c r="U150" s="579"/>
      <c r="V150" s="572"/>
      <c r="W150" s="582"/>
      <c r="X150" s="575"/>
      <c r="Y150" s="575"/>
      <c r="Z150" s="575"/>
      <c r="AA150" s="567" t="str">
        <f t="shared" si="10"/>
        <v>No hay ejecución</v>
      </c>
      <c r="AB150" s="568" t="str">
        <f t="shared" si="11"/>
        <v>NA</v>
      </c>
      <c r="AC150" s="575"/>
      <c r="AD150" s="575"/>
      <c r="AE150" s="575"/>
      <c r="AF150" s="576"/>
      <c r="AG150" s="576"/>
      <c r="AH150" s="575"/>
      <c r="AI150" s="575"/>
      <c r="AJ150" s="575"/>
      <c r="AK150" s="576"/>
      <c r="AL150" s="576"/>
      <c r="AM150" s="575"/>
      <c r="AN150" s="575"/>
      <c r="AO150" s="575"/>
      <c r="AP150" s="575"/>
      <c r="AQ150" s="575"/>
    </row>
    <row r="151" spans="1:43" ht="35.25" hidden="1" customHeight="1" thickTop="1" thickBot="1">
      <c r="A151" s="563">
        <v>15.1</v>
      </c>
      <c r="B151" s="564"/>
      <c r="C151" s="564"/>
      <c r="D151" s="564"/>
      <c r="E151" s="564"/>
      <c r="F151" s="587" t="s">
        <v>1310</v>
      </c>
      <c r="G151" s="588"/>
      <c r="H151" s="588"/>
      <c r="I151" s="567" t="str">
        <f t="shared" si="8"/>
        <v>No hay ejecución</v>
      </c>
      <c r="J151" s="568" t="str">
        <f t="shared" si="9"/>
        <v>NA</v>
      </c>
      <c r="K151" s="588"/>
      <c r="L151" s="581"/>
      <c r="M151" s="579"/>
      <c r="N151" s="572"/>
      <c r="O151" s="582"/>
      <c r="P151" s="581"/>
      <c r="Q151" s="579"/>
      <c r="R151" s="572"/>
      <c r="S151" s="582"/>
      <c r="T151" s="583"/>
      <c r="U151" s="579"/>
      <c r="V151" s="572"/>
      <c r="W151" s="582"/>
      <c r="X151" s="575"/>
      <c r="Y151" s="575"/>
      <c r="Z151" s="575"/>
      <c r="AA151" s="567" t="str">
        <f t="shared" si="10"/>
        <v>No hay ejecución</v>
      </c>
      <c r="AB151" s="568" t="str">
        <f t="shared" si="11"/>
        <v>NA</v>
      </c>
      <c r="AC151" s="575"/>
      <c r="AD151" s="575"/>
      <c r="AE151" s="575"/>
      <c r="AF151" s="576"/>
      <c r="AG151" s="576"/>
      <c r="AH151" s="575"/>
      <c r="AI151" s="575"/>
      <c r="AJ151" s="575"/>
      <c r="AK151" s="576"/>
      <c r="AL151" s="576"/>
      <c r="AM151" s="575"/>
      <c r="AN151" s="575"/>
      <c r="AO151" s="575"/>
      <c r="AP151" s="575"/>
      <c r="AQ151" s="575"/>
    </row>
    <row r="152" spans="1:43" ht="35.25" hidden="1" customHeight="1" thickTop="1" thickBot="1">
      <c r="A152" s="563">
        <v>15.1</v>
      </c>
      <c r="B152" s="564"/>
      <c r="C152" s="564"/>
      <c r="D152" s="564"/>
      <c r="E152" s="564"/>
      <c r="F152" s="587" t="s">
        <v>1310</v>
      </c>
      <c r="G152" s="588"/>
      <c r="H152" s="588"/>
      <c r="I152" s="567" t="str">
        <f t="shared" si="8"/>
        <v>No hay ejecución</v>
      </c>
      <c r="J152" s="568" t="str">
        <f t="shared" si="9"/>
        <v>NA</v>
      </c>
      <c r="K152" s="588"/>
      <c r="L152" s="581"/>
      <c r="M152" s="579"/>
      <c r="N152" s="572"/>
      <c r="O152" s="582"/>
      <c r="P152" s="581"/>
      <c r="Q152" s="579"/>
      <c r="R152" s="572"/>
      <c r="S152" s="582"/>
      <c r="T152" s="583"/>
      <c r="U152" s="579"/>
      <c r="V152" s="572"/>
      <c r="W152" s="582"/>
      <c r="X152" s="575"/>
      <c r="Y152" s="575"/>
      <c r="Z152" s="575"/>
      <c r="AA152" s="567" t="str">
        <f t="shared" si="10"/>
        <v>No hay ejecución</v>
      </c>
      <c r="AB152" s="568" t="str">
        <f t="shared" si="11"/>
        <v>NA</v>
      </c>
      <c r="AC152" s="575"/>
      <c r="AD152" s="575"/>
      <c r="AE152" s="575"/>
      <c r="AF152" s="576"/>
      <c r="AG152" s="576"/>
      <c r="AH152" s="575"/>
      <c r="AI152" s="575"/>
      <c r="AJ152" s="575"/>
      <c r="AK152" s="576"/>
      <c r="AL152" s="576"/>
      <c r="AM152" s="575"/>
      <c r="AN152" s="575"/>
      <c r="AO152" s="575"/>
      <c r="AP152" s="575"/>
      <c r="AQ152" s="575"/>
    </row>
    <row r="153" spans="1:43" ht="35.25" hidden="1" customHeight="1" thickTop="1" thickBot="1">
      <c r="A153" s="563">
        <v>15.1</v>
      </c>
      <c r="B153" s="564"/>
      <c r="C153" s="564"/>
      <c r="D153" s="564"/>
      <c r="E153" s="564"/>
      <c r="F153" s="587" t="s">
        <v>1310</v>
      </c>
      <c r="G153" s="588"/>
      <c r="H153" s="588"/>
      <c r="I153" s="567" t="str">
        <f t="shared" si="8"/>
        <v>No hay ejecución</v>
      </c>
      <c r="J153" s="568" t="str">
        <f t="shared" si="9"/>
        <v>NA</v>
      </c>
      <c r="K153" s="588"/>
      <c r="L153" s="581"/>
      <c r="M153" s="579"/>
      <c r="N153" s="572"/>
      <c r="O153" s="582"/>
      <c r="P153" s="581"/>
      <c r="Q153" s="579"/>
      <c r="R153" s="572"/>
      <c r="S153" s="582"/>
      <c r="T153" s="583"/>
      <c r="U153" s="579"/>
      <c r="V153" s="572"/>
      <c r="W153" s="582"/>
      <c r="X153" s="575"/>
      <c r="Y153" s="575"/>
      <c r="Z153" s="575"/>
      <c r="AA153" s="567" t="str">
        <f t="shared" si="10"/>
        <v>No hay ejecución</v>
      </c>
      <c r="AB153" s="568" t="str">
        <f t="shared" si="11"/>
        <v>NA</v>
      </c>
      <c r="AC153" s="575"/>
      <c r="AD153" s="575"/>
      <c r="AE153" s="575"/>
      <c r="AF153" s="576"/>
      <c r="AG153" s="576"/>
      <c r="AH153" s="575"/>
      <c r="AI153" s="575"/>
      <c r="AJ153" s="575"/>
      <c r="AK153" s="576"/>
      <c r="AL153" s="576"/>
      <c r="AM153" s="575"/>
      <c r="AN153" s="575"/>
      <c r="AO153" s="575"/>
      <c r="AP153" s="575"/>
      <c r="AQ153" s="575"/>
    </row>
    <row r="154" spans="1:43" ht="35.25" hidden="1" customHeight="1" thickTop="1" thickBot="1">
      <c r="A154" s="563">
        <v>15.1</v>
      </c>
      <c r="B154" s="564"/>
      <c r="C154" s="564"/>
      <c r="D154" s="564"/>
      <c r="E154" s="564"/>
      <c r="F154" s="587" t="s">
        <v>1310</v>
      </c>
      <c r="G154" s="588"/>
      <c r="H154" s="588"/>
      <c r="I154" s="567" t="str">
        <f t="shared" si="8"/>
        <v>No hay ejecución</v>
      </c>
      <c r="J154" s="568" t="str">
        <f t="shared" si="9"/>
        <v>NA</v>
      </c>
      <c r="K154" s="588"/>
      <c r="L154" s="581"/>
      <c r="M154" s="579"/>
      <c r="N154" s="572"/>
      <c r="O154" s="582"/>
      <c r="P154" s="581"/>
      <c r="Q154" s="579"/>
      <c r="R154" s="572"/>
      <c r="S154" s="582"/>
      <c r="T154" s="583"/>
      <c r="U154" s="579"/>
      <c r="V154" s="572"/>
      <c r="W154" s="582"/>
      <c r="X154" s="575"/>
      <c r="Y154" s="575"/>
      <c r="Z154" s="575"/>
      <c r="AA154" s="567" t="str">
        <f t="shared" si="10"/>
        <v>No hay ejecución</v>
      </c>
      <c r="AB154" s="568" t="str">
        <f t="shared" si="11"/>
        <v>NA</v>
      </c>
      <c r="AC154" s="575"/>
      <c r="AD154" s="575"/>
      <c r="AE154" s="575"/>
      <c r="AF154" s="576"/>
      <c r="AG154" s="576"/>
      <c r="AH154" s="575"/>
      <c r="AI154" s="575"/>
      <c r="AJ154" s="575"/>
      <c r="AK154" s="576"/>
      <c r="AL154" s="576"/>
      <c r="AM154" s="575"/>
      <c r="AN154" s="575"/>
      <c r="AO154" s="575"/>
      <c r="AP154" s="575"/>
      <c r="AQ154" s="575"/>
    </row>
    <row r="155" spans="1:43" ht="35.25" hidden="1" customHeight="1" thickTop="1" thickBot="1">
      <c r="A155" s="563">
        <v>15.1</v>
      </c>
      <c r="B155" s="564"/>
      <c r="C155" s="564"/>
      <c r="D155" s="564"/>
      <c r="E155" s="564"/>
      <c r="F155" s="587" t="s">
        <v>1310</v>
      </c>
      <c r="G155" s="588"/>
      <c r="H155" s="588"/>
      <c r="I155" s="567" t="str">
        <f t="shared" si="8"/>
        <v>No hay ejecución</v>
      </c>
      <c r="J155" s="568" t="str">
        <f t="shared" si="9"/>
        <v>NA</v>
      </c>
      <c r="K155" s="588"/>
      <c r="L155" s="581"/>
      <c r="M155" s="579"/>
      <c r="N155" s="572"/>
      <c r="O155" s="582"/>
      <c r="P155" s="581"/>
      <c r="Q155" s="579"/>
      <c r="R155" s="572"/>
      <c r="S155" s="582"/>
      <c r="T155" s="583"/>
      <c r="U155" s="579"/>
      <c r="V155" s="572"/>
      <c r="W155" s="582"/>
      <c r="X155" s="575"/>
      <c r="Y155" s="575"/>
      <c r="Z155" s="575"/>
      <c r="AA155" s="567" t="str">
        <f t="shared" si="10"/>
        <v>No hay ejecución</v>
      </c>
      <c r="AB155" s="568" t="str">
        <f t="shared" si="11"/>
        <v>NA</v>
      </c>
      <c r="AC155" s="575"/>
      <c r="AD155" s="575"/>
      <c r="AE155" s="575"/>
      <c r="AF155" s="576"/>
      <c r="AG155" s="576"/>
      <c r="AH155" s="575"/>
      <c r="AI155" s="575"/>
      <c r="AJ155" s="575"/>
      <c r="AK155" s="576"/>
      <c r="AL155" s="576"/>
      <c r="AM155" s="575"/>
      <c r="AN155" s="575"/>
      <c r="AO155" s="575"/>
      <c r="AP155" s="575"/>
      <c r="AQ155" s="575"/>
    </row>
    <row r="156" spans="1:43" ht="35.25" hidden="1" customHeight="1" thickTop="1" thickBot="1">
      <c r="A156" s="563">
        <v>15.2</v>
      </c>
      <c r="B156" s="564"/>
      <c r="C156" s="564"/>
      <c r="D156" s="564"/>
      <c r="E156" s="564"/>
      <c r="F156" s="587" t="s">
        <v>1311</v>
      </c>
      <c r="G156" s="588">
        <v>0</v>
      </c>
      <c r="H156" s="588">
        <v>0</v>
      </c>
      <c r="I156" s="567" t="str">
        <f t="shared" si="8"/>
        <v>No hay Programación</v>
      </c>
      <c r="J156" s="568" t="str">
        <f t="shared" si="9"/>
        <v>De acuerdo con lo programado</v>
      </c>
      <c r="K156" s="588"/>
      <c r="L156" s="581"/>
      <c r="M156" s="579"/>
      <c r="N156" s="572"/>
      <c r="O156" s="582"/>
      <c r="P156" s="581"/>
      <c r="Q156" s="579"/>
      <c r="R156" s="572"/>
      <c r="S156" s="582"/>
      <c r="T156" s="583"/>
      <c r="U156" s="579"/>
      <c r="V156" s="572"/>
      <c r="W156" s="582"/>
      <c r="X156" s="575"/>
      <c r="Y156" s="575">
        <v>1</v>
      </c>
      <c r="Z156" s="575">
        <v>1</v>
      </c>
      <c r="AA156" s="567">
        <f t="shared" si="10"/>
        <v>1</v>
      </c>
      <c r="AB156" s="568" t="str">
        <f t="shared" si="11"/>
        <v>De acuerdo con lo programado</v>
      </c>
      <c r="AC156" s="575"/>
      <c r="AD156" s="575"/>
      <c r="AE156" s="575"/>
      <c r="AF156" s="576"/>
      <c r="AG156" s="576"/>
      <c r="AH156" s="575"/>
      <c r="AI156" s="575"/>
      <c r="AJ156" s="575"/>
      <c r="AK156" s="576"/>
      <c r="AL156" s="576"/>
      <c r="AM156" s="575"/>
      <c r="AN156" s="575"/>
      <c r="AO156" s="575"/>
      <c r="AP156" s="575"/>
      <c r="AQ156" s="575"/>
    </row>
    <row r="157" spans="1:43" ht="35.25" hidden="1" customHeight="1" thickTop="1" thickBot="1">
      <c r="A157" s="563">
        <v>15.2</v>
      </c>
      <c r="B157" s="564"/>
      <c r="C157" s="564"/>
      <c r="D157" s="564"/>
      <c r="E157" s="564"/>
      <c r="F157" s="587" t="s">
        <v>1311</v>
      </c>
      <c r="G157" s="588"/>
      <c r="H157" s="588"/>
      <c r="I157" s="567" t="str">
        <f t="shared" si="8"/>
        <v>No hay ejecución</v>
      </c>
      <c r="J157" s="568" t="str">
        <f t="shared" si="9"/>
        <v>NA</v>
      </c>
      <c r="K157" s="588"/>
      <c r="L157" s="581"/>
      <c r="M157" s="579"/>
      <c r="N157" s="572"/>
      <c r="O157" s="582"/>
      <c r="P157" s="581"/>
      <c r="Q157" s="579"/>
      <c r="R157" s="572"/>
      <c r="S157" s="582"/>
      <c r="T157" s="583"/>
      <c r="U157" s="579"/>
      <c r="V157" s="572"/>
      <c r="W157" s="582"/>
      <c r="X157" s="575"/>
      <c r="Y157" s="575"/>
      <c r="Z157" s="575"/>
      <c r="AA157" s="567" t="str">
        <f t="shared" si="10"/>
        <v>No hay ejecución</v>
      </c>
      <c r="AB157" s="568" t="str">
        <f t="shared" si="11"/>
        <v>NA</v>
      </c>
      <c r="AC157" s="575"/>
      <c r="AD157" s="575"/>
      <c r="AE157" s="575"/>
      <c r="AF157" s="576"/>
      <c r="AG157" s="576"/>
      <c r="AH157" s="575"/>
      <c r="AI157" s="575"/>
      <c r="AJ157" s="575"/>
      <c r="AK157" s="576"/>
      <c r="AL157" s="576"/>
      <c r="AM157" s="575"/>
      <c r="AN157" s="575"/>
      <c r="AO157" s="575"/>
      <c r="AP157" s="575"/>
      <c r="AQ157" s="575"/>
    </row>
    <row r="158" spans="1:43" ht="35.25" hidden="1" customHeight="1" thickTop="1" thickBot="1">
      <c r="A158" s="563">
        <v>15.2</v>
      </c>
      <c r="B158" s="564"/>
      <c r="C158" s="564"/>
      <c r="D158" s="564"/>
      <c r="E158" s="564"/>
      <c r="F158" s="587" t="s">
        <v>1311</v>
      </c>
      <c r="G158" s="588"/>
      <c r="H158" s="588"/>
      <c r="I158" s="567" t="str">
        <f t="shared" si="8"/>
        <v>No hay ejecución</v>
      </c>
      <c r="J158" s="568" t="str">
        <f t="shared" si="9"/>
        <v>NA</v>
      </c>
      <c r="K158" s="588"/>
      <c r="L158" s="581"/>
      <c r="M158" s="579"/>
      <c r="N158" s="572"/>
      <c r="O158" s="582"/>
      <c r="P158" s="581"/>
      <c r="Q158" s="579"/>
      <c r="R158" s="572"/>
      <c r="S158" s="582"/>
      <c r="T158" s="583"/>
      <c r="U158" s="579"/>
      <c r="V158" s="572"/>
      <c r="W158" s="582"/>
      <c r="X158" s="575"/>
      <c r="Y158" s="575"/>
      <c r="Z158" s="575"/>
      <c r="AA158" s="567" t="str">
        <f t="shared" si="10"/>
        <v>No hay ejecución</v>
      </c>
      <c r="AB158" s="568" t="str">
        <f t="shared" si="11"/>
        <v>NA</v>
      </c>
      <c r="AC158" s="575"/>
      <c r="AD158" s="575"/>
      <c r="AE158" s="575"/>
      <c r="AF158" s="576"/>
      <c r="AG158" s="576"/>
      <c r="AH158" s="575"/>
      <c r="AI158" s="575"/>
      <c r="AJ158" s="575"/>
      <c r="AK158" s="576"/>
      <c r="AL158" s="576"/>
      <c r="AM158" s="575"/>
      <c r="AN158" s="575"/>
      <c r="AO158" s="575"/>
      <c r="AP158" s="575"/>
      <c r="AQ158" s="575"/>
    </row>
    <row r="159" spans="1:43" ht="35.25" hidden="1" customHeight="1" thickTop="1" thickBot="1">
      <c r="A159" s="563">
        <v>15.2</v>
      </c>
      <c r="B159" s="564"/>
      <c r="C159" s="564"/>
      <c r="D159" s="564"/>
      <c r="E159" s="564"/>
      <c r="F159" s="587" t="s">
        <v>1311</v>
      </c>
      <c r="G159" s="588"/>
      <c r="H159" s="588"/>
      <c r="I159" s="567" t="str">
        <f t="shared" si="8"/>
        <v>No hay ejecución</v>
      </c>
      <c r="J159" s="568" t="str">
        <f t="shared" si="9"/>
        <v>NA</v>
      </c>
      <c r="K159" s="588"/>
      <c r="L159" s="581"/>
      <c r="M159" s="579"/>
      <c r="N159" s="572"/>
      <c r="O159" s="582"/>
      <c r="P159" s="581"/>
      <c r="Q159" s="579"/>
      <c r="R159" s="572"/>
      <c r="S159" s="582"/>
      <c r="T159" s="583"/>
      <c r="U159" s="579"/>
      <c r="V159" s="572"/>
      <c r="W159" s="582"/>
      <c r="X159" s="575"/>
      <c r="Y159" s="575"/>
      <c r="Z159" s="575"/>
      <c r="AA159" s="567" t="str">
        <f t="shared" si="10"/>
        <v>No hay ejecución</v>
      </c>
      <c r="AB159" s="568" t="str">
        <f t="shared" si="11"/>
        <v>NA</v>
      </c>
      <c r="AC159" s="575"/>
      <c r="AD159" s="575"/>
      <c r="AE159" s="575"/>
      <c r="AF159" s="576"/>
      <c r="AG159" s="576"/>
      <c r="AH159" s="575"/>
      <c r="AI159" s="575"/>
      <c r="AJ159" s="575"/>
      <c r="AK159" s="576"/>
      <c r="AL159" s="576"/>
      <c r="AM159" s="575"/>
      <c r="AN159" s="575"/>
      <c r="AO159" s="575"/>
      <c r="AP159" s="575"/>
      <c r="AQ159" s="575"/>
    </row>
    <row r="160" spans="1:43" ht="35.25" hidden="1" customHeight="1" thickTop="1" thickBot="1">
      <c r="A160" s="563">
        <v>15.2</v>
      </c>
      <c r="B160" s="564"/>
      <c r="C160" s="564"/>
      <c r="D160" s="564"/>
      <c r="E160" s="564"/>
      <c r="F160" s="587" t="s">
        <v>1311</v>
      </c>
      <c r="G160" s="588"/>
      <c r="H160" s="588"/>
      <c r="I160" s="567" t="str">
        <f t="shared" si="8"/>
        <v>No hay ejecución</v>
      </c>
      <c r="J160" s="568" t="str">
        <f t="shared" si="9"/>
        <v>NA</v>
      </c>
      <c r="K160" s="588"/>
      <c r="L160" s="581"/>
      <c r="M160" s="579"/>
      <c r="N160" s="572"/>
      <c r="O160" s="582"/>
      <c r="P160" s="581"/>
      <c r="Q160" s="579"/>
      <c r="R160" s="572"/>
      <c r="S160" s="582"/>
      <c r="T160" s="583"/>
      <c r="U160" s="579"/>
      <c r="V160" s="572"/>
      <c r="W160" s="582"/>
      <c r="X160" s="575"/>
      <c r="Y160" s="575"/>
      <c r="Z160" s="575"/>
      <c r="AA160" s="567" t="str">
        <f t="shared" si="10"/>
        <v>No hay ejecución</v>
      </c>
      <c r="AB160" s="568" t="str">
        <f t="shared" si="11"/>
        <v>NA</v>
      </c>
      <c r="AC160" s="575"/>
      <c r="AD160" s="575"/>
      <c r="AE160" s="575"/>
      <c r="AF160" s="576"/>
      <c r="AG160" s="576"/>
      <c r="AH160" s="575"/>
      <c r="AI160" s="575"/>
      <c r="AJ160" s="575"/>
      <c r="AK160" s="576"/>
      <c r="AL160" s="576"/>
      <c r="AM160" s="575"/>
      <c r="AN160" s="575"/>
      <c r="AO160" s="575"/>
      <c r="AP160" s="575"/>
      <c r="AQ160" s="575"/>
    </row>
    <row r="161" spans="1:43" ht="35.25" hidden="1" customHeight="1" thickTop="1" thickBot="1">
      <c r="A161" s="563">
        <v>15.2</v>
      </c>
      <c r="B161" s="564"/>
      <c r="C161" s="564"/>
      <c r="D161" s="564"/>
      <c r="E161" s="564"/>
      <c r="F161" s="587" t="s">
        <v>1311</v>
      </c>
      <c r="G161" s="588"/>
      <c r="H161" s="588"/>
      <c r="I161" s="567" t="str">
        <f t="shared" si="8"/>
        <v>No hay ejecución</v>
      </c>
      <c r="J161" s="568" t="str">
        <f t="shared" si="9"/>
        <v>NA</v>
      </c>
      <c r="K161" s="588"/>
      <c r="L161" s="581"/>
      <c r="M161" s="579"/>
      <c r="N161" s="572"/>
      <c r="O161" s="582"/>
      <c r="P161" s="581"/>
      <c r="Q161" s="579"/>
      <c r="R161" s="572"/>
      <c r="S161" s="582"/>
      <c r="T161" s="583"/>
      <c r="U161" s="579"/>
      <c r="V161" s="572"/>
      <c r="W161" s="582"/>
      <c r="X161" s="575"/>
      <c r="Y161" s="575"/>
      <c r="Z161" s="575"/>
      <c r="AA161" s="567" t="str">
        <f t="shared" si="10"/>
        <v>No hay ejecución</v>
      </c>
      <c r="AB161" s="568" t="str">
        <f t="shared" si="11"/>
        <v>NA</v>
      </c>
      <c r="AC161" s="575"/>
      <c r="AD161" s="575"/>
      <c r="AE161" s="575"/>
      <c r="AF161" s="576"/>
      <c r="AG161" s="576"/>
      <c r="AH161" s="575"/>
      <c r="AI161" s="575"/>
      <c r="AJ161" s="575"/>
      <c r="AK161" s="576"/>
      <c r="AL161" s="576"/>
      <c r="AM161" s="575"/>
      <c r="AN161" s="575"/>
      <c r="AO161" s="575"/>
      <c r="AP161" s="575"/>
      <c r="AQ161" s="575"/>
    </row>
    <row r="162" spans="1:43" ht="35.25" hidden="1" customHeight="1" thickTop="1" thickBot="1">
      <c r="A162" s="563">
        <v>15.2</v>
      </c>
      <c r="B162" s="564"/>
      <c r="C162" s="564"/>
      <c r="D162" s="564"/>
      <c r="E162" s="564"/>
      <c r="F162" s="587" t="s">
        <v>1311</v>
      </c>
      <c r="G162" s="588"/>
      <c r="H162" s="588"/>
      <c r="I162" s="567" t="str">
        <f t="shared" si="8"/>
        <v>No hay ejecución</v>
      </c>
      <c r="J162" s="568" t="str">
        <f t="shared" si="9"/>
        <v>NA</v>
      </c>
      <c r="K162" s="588"/>
      <c r="L162" s="581"/>
      <c r="M162" s="579"/>
      <c r="N162" s="572"/>
      <c r="O162" s="582"/>
      <c r="P162" s="581"/>
      <c r="Q162" s="579"/>
      <c r="R162" s="572"/>
      <c r="S162" s="582"/>
      <c r="T162" s="583"/>
      <c r="U162" s="579"/>
      <c r="V162" s="572"/>
      <c r="W162" s="582"/>
      <c r="X162" s="575"/>
      <c r="Y162" s="575"/>
      <c r="Z162" s="575"/>
      <c r="AA162" s="567" t="str">
        <f t="shared" si="10"/>
        <v>No hay ejecución</v>
      </c>
      <c r="AB162" s="568" t="str">
        <f t="shared" si="11"/>
        <v>NA</v>
      </c>
      <c r="AC162" s="575"/>
      <c r="AD162" s="575"/>
      <c r="AE162" s="575"/>
      <c r="AF162" s="576"/>
      <c r="AG162" s="576"/>
      <c r="AH162" s="575"/>
      <c r="AI162" s="575"/>
      <c r="AJ162" s="575"/>
      <c r="AK162" s="576"/>
      <c r="AL162" s="576"/>
      <c r="AM162" s="575"/>
      <c r="AN162" s="575"/>
      <c r="AO162" s="575"/>
      <c r="AP162" s="575"/>
      <c r="AQ162" s="575"/>
    </row>
    <row r="163" spans="1:43" ht="35.25" hidden="1" customHeight="1" thickTop="1" thickBot="1">
      <c r="A163" s="563">
        <v>15.2</v>
      </c>
      <c r="B163" s="564"/>
      <c r="C163" s="564"/>
      <c r="D163" s="564"/>
      <c r="E163" s="564"/>
      <c r="F163" s="587" t="s">
        <v>1311</v>
      </c>
      <c r="G163" s="588"/>
      <c r="H163" s="588"/>
      <c r="I163" s="567" t="str">
        <f t="shared" si="8"/>
        <v>No hay ejecución</v>
      </c>
      <c r="J163" s="568" t="str">
        <f t="shared" si="9"/>
        <v>NA</v>
      </c>
      <c r="K163" s="588"/>
      <c r="L163" s="581"/>
      <c r="M163" s="579"/>
      <c r="N163" s="572"/>
      <c r="O163" s="582"/>
      <c r="P163" s="581"/>
      <c r="Q163" s="579"/>
      <c r="R163" s="572"/>
      <c r="S163" s="582"/>
      <c r="T163" s="583"/>
      <c r="U163" s="579"/>
      <c r="V163" s="572"/>
      <c r="W163" s="582"/>
      <c r="X163" s="575"/>
      <c r="Y163" s="575"/>
      <c r="Z163" s="575"/>
      <c r="AA163" s="567" t="str">
        <f t="shared" si="10"/>
        <v>No hay ejecución</v>
      </c>
      <c r="AB163" s="568" t="str">
        <f t="shared" si="11"/>
        <v>NA</v>
      </c>
      <c r="AC163" s="575"/>
      <c r="AD163" s="575"/>
      <c r="AE163" s="575"/>
      <c r="AF163" s="576"/>
      <c r="AG163" s="576"/>
      <c r="AH163" s="575"/>
      <c r="AI163" s="575"/>
      <c r="AJ163" s="575"/>
      <c r="AK163" s="576"/>
      <c r="AL163" s="576"/>
      <c r="AM163" s="575"/>
      <c r="AN163" s="575"/>
      <c r="AO163" s="575"/>
      <c r="AP163" s="575"/>
      <c r="AQ163" s="575"/>
    </row>
    <row r="164" spans="1:43" ht="35.25" hidden="1" customHeight="1" thickTop="1" thickBot="1">
      <c r="A164" s="563">
        <v>15.2</v>
      </c>
      <c r="B164" s="564"/>
      <c r="C164" s="564"/>
      <c r="D164" s="564"/>
      <c r="E164" s="564"/>
      <c r="F164" s="587" t="s">
        <v>1311</v>
      </c>
      <c r="G164" s="588"/>
      <c r="H164" s="588"/>
      <c r="I164" s="567" t="str">
        <f t="shared" si="8"/>
        <v>No hay ejecución</v>
      </c>
      <c r="J164" s="568" t="str">
        <f t="shared" si="9"/>
        <v>NA</v>
      </c>
      <c r="K164" s="588"/>
      <c r="L164" s="581"/>
      <c r="M164" s="579"/>
      <c r="N164" s="572"/>
      <c r="O164" s="582"/>
      <c r="P164" s="581"/>
      <c r="Q164" s="579"/>
      <c r="R164" s="572"/>
      <c r="S164" s="582"/>
      <c r="T164" s="583"/>
      <c r="U164" s="579"/>
      <c r="V164" s="572"/>
      <c r="W164" s="582"/>
      <c r="X164" s="575"/>
      <c r="Y164" s="575"/>
      <c r="Z164" s="575"/>
      <c r="AA164" s="567" t="str">
        <f t="shared" si="10"/>
        <v>No hay ejecución</v>
      </c>
      <c r="AB164" s="568" t="str">
        <f t="shared" si="11"/>
        <v>NA</v>
      </c>
      <c r="AC164" s="575"/>
      <c r="AD164" s="575"/>
      <c r="AE164" s="575"/>
      <c r="AF164" s="576"/>
      <c r="AG164" s="576"/>
      <c r="AH164" s="575"/>
      <c r="AI164" s="575"/>
      <c r="AJ164" s="575"/>
      <c r="AK164" s="576"/>
      <c r="AL164" s="576"/>
      <c r="AM164" s="575"/>
      <c r="AN164" s="575"/>
      <c r="AO164" s="575"/>
      <c r="AP164" s="575"/>
      <c r="AQ164" s="575"/>
    </row>
    <row r="165" spans="1:43" ht="35.25" hidden="1" customHeight="1" thickTop="1" thickBot="1">
      <c r="A165" s="563">
        <v>15.2</v>
      </c>
      <c r="B165" s="564"/>
      <c r="C165" s="564"/>
      <c r="D165" s="564"/>
      <c r="E165" s="564"/>
      <c r="F165" s="587" t="s">
        <v>1311</v>
      </c>
      <c r="G165" s="588"/>
      <c r="H165" s="588"/>
      <c r="I165" s="567" t="str">
        <f t="shared" si="8"/>
        <v>No hay ejecución</v>
      </c>
      <c r="J165" s="568" t="str">
        <f t="shared" si="9"/>
        <v>NA</v>
      </c>
      <c r="K165" s="588"/>
      <c r="L165" s="581"/>
      <c r="M165" s="579"/>
      <c r="N165" s="572"/>
      <c r="O165" s="582"/>
      <c r="P165" s="581"/>
      <c r="Q165" s="579"/>
      <c r="R165" s="572"/>
      <c r="S165" s="582"/>
      <c r="T165" s="583"/>
      <c r="U165" s="579"/>
      <c r="V165" s="572"/>
      <c r="W165" s="582"/>
      <c r="X165" s="575"/>
      <c r="Y165" s="575"/>
      <c r="Z165" s="575"/>
      <c r="AA165" s="567" t="str">
        <f t="shared" si="10"/>
        <v>No hay ejecución</v>
      </c>
      <c r="AB165" s="568" t="str">
        <f t="shared" si="11"/>
        <v>NA</v>
      </c>
      <c r="AC165" s="575"/>
      <c r="AD165" s="575"/>
      <c r="AE165" s="575"/>
      <c r="AF165" s="576"/>
      <c r="AG165" s="576"/>
      <c r="AH165" s="575"/>
      <c r="AI165" s="575"/>
      <c r="AJ165" s="575"/>
      <c r="AK165" s="576"/>
      <c r="AL165" s="576"/>
      <c r="AM165" s="575"/>
      <c r="AN165" s="575"/>
      <c r="AO165" s="575"/>
      <c r="AP165" s="575"/>
      <c r="AQ165" s="575"/>
    </row>
    <row r="166" spans="1:43" ht="35.25" hidden="1" customHeight="1" thickTop="1" thickBot="1">
      <c r="A166" s="563">
        <v>15.3</v>
      </c>
      <c r="B166" s="564"/>
      <c r="C166" s="564"/>
      <c r="D166" s="564"/>
      <c r="E166" s="564"/>
      <c r="F166" s="577" t="s">
        <v>1312</v>
      </c>
      <c r="G166" s="578"/>
      <c r="H166" s="578"/>
      <c r="I166" s="567" t="str">
        <f t="shared" si="8"/>
        <v>No hay ejecución</v>
      </c>
      <c r="J166" s="568" t="str">
        <f t="shared" si="9"/>
        <v>NA</v>
      </c>
      <c r="K166" s="578"/>
      <c r="L166" s="581"/>
      <c r="M166" s="579"/>
      <c r="N166" s="572"/>
      <c r="O166" s="582"/>
      <c r="P166" s="581"/>
      <c r="Q166" s="579"/>
      <c r="R166" s="572"/>
      <c r="S166" s="582"/>
      <c r="T166" s="583"/>
      <c r="U166" s="579"/>
      <c r="V166" s="572"/>
      <c r="W166" s="582"/>
      <c r="X166" s="575"/>
      <c r="Y166" s="575"/>
      <c r="Z166" s="575" t="s">
        <v>1431</v>
      </c>
      <c r="AA166" s="567" t="str">
        <f t="shared" si="10"/>
        <v>No hay Programación</v>
      </c>
      <c r="AB166" s="568" t="str">
        <f t="shared" si="11"/>
        <v>De acuerdo con lo programado</v>
      </c>
      <c r="AC166" s="575"/>
      <c r="AD166" s="575"/>
      <c r="AE166" s="575"/>
      <c r="AF166" s="576"/>
      <c r="AG166" s="576"/>
      <c r="AH166" s="575"/>
      <c r="AI166" s="575"/>
      <c r="AJ166" s="575"/>
      <c r="AK166" s="576"/>
      <c r="AL166" s="576"/>
      <c r="AM166" s="575"/>
      <c r="AN166" s="575"/>
      <c r="AO166" s="575"/>
      <c r="AP166" s="575"/>
      <c r="AQ166" s="575"/>
    </row>
    <row r="167" spans="1:43" ht="35.25" hidden="1" customHeight="1" thickTop="1" thickBot="1">
      <c r="A167" s="563">
        <v>15.3</v>
      </c>
      <c r="B167" s="564"/>
      <c r="C167" s="564"/>
      <c r="D167" s="564"/>
      <c r="E167" s="564"/>
      <c r="F167" s="577" t="s">
        <v>1312</v>
      </c>
      <c r="G167" s="578"/>
      <c r="H167" s="578"/>
      <c r="I167" s="567" t="str">
        <f t="shared" si="8"/>
        <v>No hay ejecución</v>
      </c>
      <c r="J167" s="568" t="str">
        <f t="shared" si="9"/>
        <v>NA</v>
      </c>
      <c r="K167" s="578"/>
      <c r="L167" s="581"/>
      <c r="M167" s="579"/>
      <c r="N167" s="572"/>
      <c r="O167" s="582"/>
      <c r="P167" s="581"/>
      <c r="Q167" s="579"/>
      <c r="R167" s="572"/>
      <c r="S167" s="582"/>
      <c r="T167" s="583"/>
      <c r="U167" s="579"/>
      <c r="V167" s="572"/>
      <c r="W167" s="582"/>
      <c r="X167" s="575"/>
      <c r="Y167" s="575"/>
      <c r="Z167" s="575" t="s">
        <v>1432</v>
      </c>
      <c r="AA167" s="567" t="str">
        <f t="shared" si="10"/>
        <v>No hay Programación</v>
      </c>
      <c r="AB167" s="568" t="str">
        <f t="shared" si="11"/>
        <v>De acuerdo con lo programado</v>
      </c>
      <c r="AC167" s="575"/>
      <c r="AD167" s="575"/>
      <c r="AE167" s="575"/>
      <c r="AF167" s="576"/>
      <c r="AG167" s="576"/>
      <c r="AH167" s="575"/>
      <c r="AI167" s="575"/>
      <c r="AJ167" s="575"/>
      <c r="AK167" s="576"/>
      <c r="AL167" s="576"/>
      <c r="AM167" s="575"/>
      <c r="AN167" s="575"/>
      <c r="AO167" s="575"/>
      <c r="AP167" s="575"/>
      <c r="AQ167" s="575"/>
    </row>
    <row r="168" spans="1:43" ht="35.25" hidden="1" customHeight="1" thickTop="1" thickBot="1">
      <c r="A168" s="563">
        <v>15.3</v>
      </c>
      <c r="B168" s="564"/>
      <c r="C168" s="564"/>
      <c r="D168" s="564"/>
      <c r="E168" s="564"/>
      <c r="F168" s="577" t="s">
        <v>1312</v>
      </c>
      <c r="G168" s="578"/>
      <c r="H168" s="578"/>
      <c r="I168" s="567" t="str">
        <f t="shared" si="8"/>
        <v>No hay ejecución</v>
      </c>
      <c r="J168" s="568" t="str">
        <f t="shared" si="9"/>
        <v>NA</v>
      </c>
      <c r="K168" s="578"/>
      <c r="L168" s="581"/>
      <c r="M168" s="579"/>
      <c r="N168" s="572"/>
      <c r="O168" s="582"/>
      <c r="P168" s="581"/>
      <c r="Q168" s="579"/>
      <c r="R168" s="572"/>
      <c r="S168" s="582"/>
      <c r="T168" s="583"/>
      <c r="U168" s="579"/>
      <c r="V168" s="572"/>
      <c r="W168" s="582"/>
      <c r="X168" s="575"/>
      <c r="Y168" s="575"/>
      <c r="Z168" s="575" t="s">
        <v>1433</v>
      </c>
      <c r="AA168" s="567" t="str">
        <f t="shared" si="10"/>
        <v>No hay Programación</v>
      </c>
      <c r="AB168" s="568" t="str">
        <f t="shared" si="11"/>
        <v>De acuerdo con lo programado</v>
      </c>
      <c r="AC168" s="575"/>
      <c r="AD168" s="575"/>
      <c r="AE168" s="575"/>
      <c r="AF168" s="576"/>
      <c r="AG168" s="576"/>
      <c r="AH168" s="575"/>
      <c r="AI168" s="575"/>
      <c r="AJ168" s="575"/>
      <c r="AK168" s="576"/>
      <c r="AL168" s="576"/>
      <c r="AM168" s="575"/>
      <c r="AN168" s="575"/>
      <c r="AO168" s="575"/>
      <c r="AP168" s="575"/>
      <c r="AQ168" s="575"/>
    </row>
    <row r="169" spans="1:43" ht="35.25" hidden="1" customHeight="1" thickTop="1" thickBot="1">
      <c r="A169" s="563">
        <v>15.3</v>
      </c>
      <c r="B169" s="564"/>
      <c r="C169" s="564"/>
      <c r="D169" s="564"/>
      <c r="E169" s="564"/>
      <c r="F169" s="577" t="s">
        <v>1312</v>
      </c>
      <c r="G169" s="578"/>
      <c r="H169" s="578"/>
      <c r="I169" s="567" t="str">
        <f t="shared" si="8"/>
        <v>No hay ejecución</v>
      </c>
      <c r="J169" s="568" t="str">
        <f t="shared" si="9"/>
        <v>NA</v>
      </c>
      <c r="K169" s="578"/>
      <c r="L169" s="581"/>
      <c r="M169" s="579"/>
      <c r="N169" s="572"/>
      <c r="O169" s="582"/>
      <c r="P169" s="581"/>
      <c r="Q169" s="579"/>
      <c r="R169" s="572"/>
      <c r="S169" s="582"/>
      <c r="T169" s="583"/>
      <c r="U169" s="579"/>
      <c r="V169" s="572"/>
      <c r="W169" s="582"/>
      <c r="X169" s="575"/>
      <c r="Y169" s="575"/>
      <c r="Z169" s="575"/>
      <c r="AA169" s="567" t="str">
        <f t="shared" si="10"/>
        <v>No hay ejecución</v>
      </c>
      <c r="AB169" s="568" t="str">
        <f t="shared" si="11"/>
        <v>NA</v>
      </c>
      <c r="AC169" s="575"/>
      <c r="AD169" s="575"/>
      <c r="AE169" s="575"/>
      <c r="AF169" s="576"/>
      <c r="AG169" s="576"/>
      <c r="AH169" s="575"/>
      <c r="AI169" s="575"/>
      <c r="AJ169" s="575"/>
      <c r="AK169" s="576"/>
      <c r="AL169" s="576"/>
      <c r="AM169" s="575"/>
      <c r="AN169" s="575"/>
      <c r="AO169" s="575"/>
      <c r="AP169" s="575"/>
      <c r="AQ169" s="575"/>
    </row>
    <row r="170" spans="1:43" ht="35.25" hidden="1" customHeight="1" thickTop="1" thickBot="1">
      <c r="A170" s="563">
        <v>15.3</v>
      </c>
      <c r="B170" s="564"/>
      <c r="C170" s="564"/>
      <c r="D170" s="564"/>
      <c r="E170" s="564"/>
      <c r="F170" s="577" t="s">
        <v>1312</v>
      </c>
      <c r="G170" s="578"/>
      <c r="H170" s="578"/>
      <c r="I170" s="567" t="str">
        <f t="shared" si="8"/>
        <v>No hay ejecución</v>
      </c>
      <c r="J170" s="568" t="str">
        <f t="shared" si="9"/>
        <v>NA</v>
      </c>
      <c r="K170" s="578"/>
      <c r="L170" s="581"/>
      <c r="M170" s="579"/>
      <c r="N170" s="572"/>
      <c r="O170" s="582"/>
      <c r="P170" s="581"/>
      <c r="Q170" s="579"/>
      <c r="R170" s="572"/>
      <c r="S170" s="582"/>
      <c r="T170" s="583"/>
      <c r="U170" s="579"/>
      <c r="V170" s="572"/>
      <c r="W170" s="582"/>
      <c r="X170" s="575"/>
      <c r="Y170" s="575"/>
      <c r="Z170" s="575"/>
      <c r="AA170" s="567" t="str">
        <f t="shared" si="10"/>
        <v>No hay ejecución</v>
      </c>
      <c r="AB170" s="568" t="str">
        <f t="shared" si="11"/>
        <v>NA</v>
      </c>
      <c r="AC170" s="575"/>
      <c r="AD170" s="575"/>
      <c r="AE170" s="575"/>
      <c r="AF170" s="576"/>
      <c r="AG170" s="576"/>
      <c r="AH170" s="575"/>
      <c r="AI170" s="575"/>
      <c r="AJ170" s="575"/>
      <c r="AK170" s="576"/>
      <c r="AL170" s="576"/>
      <c r="AM170" s="575"/>
      <c r="AN170" s="575"/>
      <c r="AO170" s="575"/>
      <c r="AP170" s="575"/>
      <c r="AQ170" s="575"/>
    </row>
    <row r="171" spans="1:43" ht="35.25" hidden="1" customHeight="1" thickTop="1" thickBot="1">
      <c r="A171" s="563">
        <v>15.3</v>
      </c>
      <c r="B171" s="564"/>
      <c r="C171" s="564"/>
      <c r="D171" s="564"/>
      <c r="E171" s="564"/>
      <c r="F171" s="577" t="s">
        <v>1312</v>
      </c>
      <c r="G171" s="578"/>
      <c r="H171" s="578"/>
      <c r="I171" s="567" t="str">
        <f t="shared" si="8"/>
        <v>No hay ejecución</v>
      </c>
      <c r="J171" s="568" t="str">
        <f t="shared" si="9"/>
        <v>NA</v>
      </c>
      <c r="K171" s="578"/>
      <c r="L171" s="581"/>
      <c r="M171" s="579"/>
      <c r="N171" s="572"/>
      <c r="O171" s="582"/>
      <c r="P171" s="581"/>
      <c r="Q171" s="579"/>
      <c r="R171" s="572"/>
      <c r="S171" s="582"/>
      <c r="T171" s="583"/>
      <c r="U171" s="579"/>
      <c r="V171" s="572"/>
      <c r="W171" s="582"/>
      <c r="X171" s="575"/>
      <c r="Y171" s="575"/>
      <c r="Z171" s="575"/>
      <c r="AA171" s="567" t="str">
        <f t="shared" si="10"/>
        <v>No hay ejecución</v>
      </c>
      <c r="AB171" s="568" t="str">
        <f t="shared" si="11"/>
        <v>NA</v>
      </c>
      <c r="AC171" s="575"/>
      <c r="AD171" s="575"/>
      <c r="AE171" s="575"/>
      <c r="AF171" s="576"/>
      <c r="AG171" s="576"/>
      <c r="AH171" s="575"/>
      <c r="AI171" s="575"/>
      <c r="AJ171" s="575"/>
      <c r="AK171" s="576"/>
      <c r="AL171" s="576"/>
      <c r="AM171" s="575"/>
      <c r="AN171" s="575"/>
      <c r="AO171" s="575"/>
      <c r="AP171" s="575"/>
      <c r="AQ171" s="575"/>
    </row>
    <row r="172" spans="1:43" ht="35.25" hidden="1" customHeight="1" thickTop="1" thickBot="1">
      <c r="A172" s="563">
        <v>15.3</v>
      </c>
      <c r="B172" s="564"/>
      <c r="C172" s="564"/>
      <c r="D172" s="564"/>
      <c r="E172" s="564"/>
      <c r="F172" s="577" t="s">
        <v>1312</v>
      </c>
      <c r="G172" s="578"/>
      <c r="H172" s="578"/>
      <c r="I172" s="567" t="str">
        <f t="shared" si="8"/>
        <v>No hay ejecución</v>
      </c>
      <c r="J172" s="568" t="str">
        <f t="shared" si="9"/>
        <v>NA</v>
      </c>
      <c r="K172" s="578"/>
      <c r="L172" s="581"/>
      <c r="M172" s="579"/>
      <c r="N172" s="572"/>
      <c r="O172" s="582"/>
      <c r="P172" s="581"/>
      <c r="Q172" s="579"/>
      <c r="R172" s="572"/>
      <c r="S172" s="582"/>
      <c r="T172" s="583"/>
      <c r="U172" s="579"/>
      <c r="V172" s="572"/>
      <c r="W172" s="582"/>
      <c r="X172" s="575"/>
      <c r="Y172" s="575"/>
      <c r="Z172" s="575"/>
      <c r="AA172" s="567" t="str">
        <f t="shared" si="10"/>
        <v>No hay ejecución</v>
      </c>
      <c r="AB172" s="568" t="str">
        <f t="shared" si="11"/>
        <v>NA</v>
      </c>
      <c r="AC172" s="575"/>
      <c r="AD172" s="575"/>
      <c r="AE172" s="575"/>
      <c r="AF172" s="576"/>
      <c r="AG172" s="576"/>
      <c r="AH172" s="575"/>
      <c r="AI172" s="575"/>
      <c r="AJ172" s="575"/>
      <c r="AK172" s="576"/>
      <c r="AL172" s="576"/>
      <c r="AM172" s="575"/>
      <c r="AN172" s="575"/>
      <c r="AO172" s="575"/>
      <c r="AP172" s="575"/>
      <c r="AQ172" s="575"/>
    </row>
    <row r="173" spans="1:43" ht="35.25" hidden="1" customHeight="1" thickTop="1" thickBot="1">
      <c r="A173" s="563">
        <v>15.3</v>
      </c>
      <c r="B173" s="564"/>
      <c r="C173" s="564"/>
      <c r="D173" s="564"/>
      <c r="E173" s="564"/>
      <c r="F173" s="577" t="s">
        <v>1312</v>
      </c>
      <c r="G173" s="578"/>
      <c r="H173" s="578"/>
      <c r="I173" s="567" t="str">
        <f t="shared" si="8"/>
        <v>No hay ejecución</v>
      </c>
      <c r="J173" s="568" t="str">
        <f t="shared" si="9"/>
        <v>NA</v>
      </c>
      <c r="K173" s="578"/>
      <c r="L173" s="581"/>
      <c r="M173" s="579"/>
      <c r="N173" s="572"/>
      <c r="O173" s="582"/>
      <c r="P173" s="581"/>
      <c r="Q173" s="579"/>
      <c r="R173" s="572"/>
      <c r="S173" s="582"/>
      <c r="T173" s="583"/>
      <c r="U173" s="579"/>
      <c r="V173" s="572"/>
      <c r="W173" s="582"/>
      <c r="X173" s="575"/>
      <c r="Y173" s="575"/>
      <c r="Z173" s="575"/>
      <c r="AA173" s="567" t="str">
        <f t="shared" si="10"/>
        <v>No hay ejecución</v>
      </c>
      <c r="AB173" s="568" t="str">
        <f t="shared" si="11"/>
        <v>NA</v>
      </c>
      <c r="AC173" s="575"/>
      <c r="AD173" s="575"/>
      <c r="AE173" s="575"/>
      <c r="AF173" s="576"/>
      <c r="AG173" s="576"/>
      <c r="AH173" s="575"/>
      <c r="AI173" s="575"/>
      <c r="AJ173" s="575"/>
      <c r="AK173" s="576"/>
      <c r="AL173" s="576"/>
      <c r="AM173" s="575"/>
      <c r="AN173" s="575"/>
      <c r="AO173" s="575"/>
      <c r="AP173" s="575"/>
      <c r="AQ173" s="575"/>
    </row>
    <row r="174" spans="1:43" ht="35.25" hidden="1" customHeight="1" thickTop="1" thickBot="1">
      <c r="A174" s="563">
        <v>15.3</v>
      </c>
      <c r="B174" s="564"/>
      <c r="C174" s="564"/>
      <c r="D174" s="564"/>
      <c r="E174" s="564"/>
      <c r="F174" s="577" t="s">
        <v>1312</v>
      </c>
      <c r="G174" s="578"/>
      <c r="H174" s="578"/>
      <c r="I174" s="567" t="str">
        <f t="shared" si="8"/>
        <v>No hay ejecución</v>
      </c>
      <c r="J174" s="568" t="str">
        <f t="shared" si="9"/>
        <v>NA</v>
      </c>
      <c r="K174" s="578"/>
      <c r="L174" s="581"/>
      <c r="M174" s="579"/>
      <c r="N174" s="572"/>
      <c r="O174" s="582"/>
      <c r="P174" s="581"/>
      <c r="Q174" s="579"/>
      <c r="R174" s="572"/>
      <c r="S174" s="582"/>
      <c r="T174" s="583"/>
      <c r="U174" s="579"/>
      <c r="V174" s="572"/>
      <c r="W174" s="582"/>
      <c r="X174" s="575"/>
      <c r="Y174" s="575"/>
      <c r="Z174" s="575"/>
      <c r="AA174" s="567" t="str">
        <f t="shared" si="10"/>
        <v>No hay ejecución</v>
      </c>
      <c r="AB174" s="568" t="str">
        <f t="shared" si="11"/>
        <v>NA</v>
      </c>
      <c r="AC174" s="575"/>
      <c r="AD174" s="575"/>
      <c r="AE174" s="575"/>
      <c r="AF174" s="576"/>
      <c r="AG174" s="576"/>
      <c r="AH174" s="575"/>
      <c r="AI174" s="575"/>
      <c r="AJ174" s="575"/>
      <c r="AK174" s="576"/>
      <c r="AL174" s="576"/>
      <c r="AM174" s="575"/>
      <c r="AN174" s="575"/>
      <c r="AO174" s="575"/>
      <c r="AP174" s="575"/>
      <c r="AQ174" s="575"/>
    </row>
    <row r="175" spans="1:43" ht="35.25" hidden="1" customHeight="1" thickTop="1" thickBot="1">
      <c r="A175" s="563">
        <v>15.3</v>
      </c>
      <c r="B175" s="564"/>
      <c r="C175" s="564"/>
      <c r="D175" s="564"/>
      <c r="E175" s="564"/>
      <c r="F175" s="577" t="s">
        <v>1312</v>
      </c>
      <c r="G175" s="578"/>
      <c r="H175" s="578"/>
      <c r="I175" s="567" t="str">
        <f t="shared" si="8"/>
        <v>No hay ejecución</v>
      </c>
      <c r="J175" s="568" t="str">
        <f t="shared" si="9"/>
        <v>NA</v>
      </c>
      <c r="K175" s="578"/>
      <c r="L175" s="581"/>
      <c r="M175" s="579"/>
      <c r="N175" s="572"/>
      <c r="O175" s="582"/>
      <c r="P175" s="581"/>
      <c r="Q175" s="579"/>
      <c r="R175" s="572"/>
      <c r="S175" s="582"/>
      <c r="T175" s="583"/>
      <c r="U175" s="579"/>
      <c r="V175" s="572"/>
      <c r="W175" s="582"/>
      <c r="X175" s="575"/>
      <c r="Y175" s="575"/>
      <c r="Z175" s="575"/>
      <c r="AA175" s="567" t="str">
        <f t="shared" si="10"/>
        <v>No hay ejecución</v>
      </c>
      <c r="AB175" s="568" t="str">
        <f t="shared" si="11"/>
        <v>NA</v>
      </c>
      <c r="AC175" s="575"/>
      <c r="AD175" s="575"/>
      <c r="AE175" s="575"/>
      <c r="AF175" s="576"/>
      <c r="AG175" s="576"/>
      <c r="AH175" s="575"/>
      <c r="AI175" s="575"/>
      <c r="AJ175" s="575"/>
      <c r="AK175" s="576"/>
      <c r="AL175" s="576"/>
      <c r="AM175" s="575"/>
      <c r="AN175" s="575"/>
      <c r="AO175" s="575"/>
      <c r="AP175" s="575"/>
      <c r="AQ175" s="575"/>
    </row>
    <row r="176" spans="1:43" ht="35.25" hidden="1" customHeight="1" thickTop="1" thickBot="1">
      <c r="A176" s="563">
        <v>15.4</v>
      </c>
      <c r="B176" s="564"/>
      <c r="C176" s="564"/>
      <c r="D176" s="564"/>
      <c r="E176" s="564"/>
      <c r="F176" s="577" t="s">
        <v>1313</v>
      </c>
      <c r="G176" s="578"/>
      <c r="H176" s="578"/>
      <c r="I176" s="567" t="str">
        <f t="shared" si="8"/>
        <v>No hay ejecución</v>
      </c>
      <c r="J176" s="568" t="str">
        <f t="shared" si="9"/>
        <v>NA</v>
      </c>
      <c r="K176" s="578"/>
      <c r="L176" s="581"/>
      <c r="M176" s="579"/>
      <c r="N176" s="572"/>
      <c r="O176" s="582"/>
      <c r="P176" s="581"/>
      <c r="Q176" s="579"/>
      <c r="R176" s="572"/>
      <c r="S176" s="582"/>
      <c r="T176" s="583"/>
      <c r="U176" s="579"/>
      <c r="V176" s="572"/>
      <c r="W176" s="582"/>
      <c r="X176" s="575"/>
      <c r="Y176" s="575"/>
      <c r="Z176" s="575"/>
      <c r="AA176" s="567" t="str">
        <f t="shared" si="10"/>
        <v>No hay ejecución</v>
      </c>
      <c r="AB176" s="568" t="str">
        <f t="shared" si="11"/>
        <v>NA</v>
      </c>
      <c r="AC176" s="575"/>
      <c r="AD176" s="575"/>
      <c r="AE176" s="575"/>
      <c r="AF176" s="576"/>
      <c r="AG176" s="576"/>
      <c r="AH176" s="575"/>
      <c r="AI176" s="575"/>
      <c r="AJ176" s="575"/>
      <c r="AK176" s="576"/>
      <c r="AL176" s="576"/>
      <c r="AM176" s="575"/>
      <c r="AN176" s="575"/>
      <c r="AO176" s="575"/>
      <c r="AP176" s="575"/>
      <c r="AQ176" s="575"/>
    </row>
    <row r="177" spans="1:43" ht="35.25" hidden="1" customHeight="1" thickTop="1" thickBot="1">
      <c r="A177" s="563">
        <v>15.4</v>
      </c>
      <c r="B177" s="564"/>
      <c r="C177" s="564"/>
      <c r="D177" s="564"/>
      <c r="E177" s="564"/>
      <c r="F177" s="577" t="s">
        <v>1313</v>
      </c>
      <c r="G177" s="578"/>
      <c r="H177" s="578"/>
      <c r="I177" s="567" t="str">
        <f t="shared" si="8"/>
        <v>No hay ejecución</v>
      </c>
      <c r="J177" s="568" t="str">
        <f t="shared" si="9"/>
        <v>NA</v>
      </c>
      <c r="K177" s="578"/>
      <c r="L177" s="581"/>
      <c r="M177" s="579"/>
      <c r="N177" s="572"/>
      <c r="O177" s="582"/>
      <c r="P177" s="581"/>
      <c r="Q177" s="579"/>
      <c r="R177" s="572"/>
      <c r="S177" s="582"/>
      <c r="T177" s="583"/>
      <c r="U177" s="579"/>
      <c r="V177" s="572"/>
      <c r="W177" s="582"/>
      <c r="X177" s="575"/>
      <c r="Y177" s="575"/>
      <c r="Z177" s="575"/>
      <c r="AA177" s="567" t="str">
        <f t="shared" si="10"/>
        <v>No hay ejecución</v>
      </c>
      <c r="AB177" s="568" t="str">
        <f t="shared" si="11"/>
        <v>NA</v>
      </c>
      <c r="AC177" s="575"/>
      <c r="AD177" s="575"/>
      <c r="AE177" s="575"/>
      <c r="AF177" s="576"/>
      <c r="AG177" s="576"/>
      <c r="AH177" s="575"/>
      <c r="AI177" s="575"/>
      <c r="AJ177" s="575"/>
      <c r="AK177" s="576"/>
      <c r="AL177" s="576"/>
      <c r="AM177" s="575"/>
      <c r="AN177" s="575"/>
      <c r="AO177" s="575"/>
      <c r="AP177" s="575"/>
      <c r="AQ177" s="575"/>
    </row>
    <row r="178" spans="1:43" ht="35.25" hidden="1" customHeight="1" thickTop="1" thickBot="1">
      <c r="A178" s="563">
        <v>15.4</v>
      </c>
      <c r="B178" s="564"/>
      <c r="C178" s="564"/>
      <c r="D178" s="564"/>
      <c r="E178" s="564"/>
      <c r="F178" s="577" t="s">
        <v>1313</v>
      </c>
      <c r="G178" s="578"/>
      <c r="H178" s="578"/>
      <c r="I178" s="567" t="str">
        <f t="shared" si="8"/>
        <v>No hay ejecución</v>
      </c>
      <c r="J178" s="568" t="str">
        <f t="shared" si="9"/>
        <v>NA</v>
      </c>
      <c r="K178" s="578"/>
      <c r="L178" s="581"/>
      <c r="M178" s="579"/>
      <c r="N178" s="572"/>
      <c r="O178" s="582"/>
      <c r="P178" s="581"/>
      <c r="Q178" s="579"/>
      <c r="R178" s="572"/>
      <c r="S178" s="582"/>
      <c r="T178" s="583"/>
      <c r="U178" s="579"/>
      <c r="V178" s="572"/>
      <c r="W178" s="582"/>
      <c r="X178" s="575"/>
      <c r="Y178" s="575"/>
      <c r="Z178" s="575"/>
      <c r="AA178" s="567" t="str">
        <f t="shared" si="10"/>
        <v>No hay ejecución</v>
      </c>
      <c r="AB178" s="568" t="str">
        <f t="shared" si="11"/>
        <v>NA</v>
      </c>
      <c r="AC178" s="575"/>
      <c r="AD178" s="575"/>
      <c r="AE178" s="575"/>
      <c r="AF178" s="576"/>
      <c r="AG178" s="576"/>
      <c r="AH178" s="575"/>
      <c r="AI178" s="575"/>
      <c r="AJ178" s="575"/>
      <c r="AK178" s="576"/>
      <c r="AL178" s="576"/>
      <c r="AM178" s="575"/>
      <c r="AN178" s="575"/>
      <c r="AO178" s="575"/>
      <c r="AP178" s="575"/>
      <c r="AQ178" s="575"/>
    </row>
    <row r="179" spans="1:43" ht="35.25" hidden="1" customHeight="1" thickTop="1" thickBot="1">
      <c r="A179" s="563">
        <v>15.4</v>
      </c>
      <c r="B179" s="564"/>
      <c r="C179" s="564"/>
      <c r="D179" s="564"/>
      <c r="E179" s="564"/>
      <c r="F179" s="577" t="s">
        <v>1313</v>
      </c>
      <c r="G179" s="578"/>
      <c r="H179" s="578"/>
      <c r="I179" s="567" t="str">
        <f t="shared" si="8"/>
        <v>No hay ejecución</v>
      </c>
      <c r="J179" s="568" t="str">
        <f t="shared" si="9"/>
        <v>NA</v>
      </c>
      <c r="K179" s="578"/>
      <c r="L179" s="581"/>
      <c r="M179" s="579"/>
      <c r="N179" s="572"/>
      <c r="O179" s="582"/>
      <c r="P179" s="581"/>
      <c r="Q179" s="579"/>
      <c r="R179" s="572"/>
      <c r="S179" s="582"/>
      <c r="T179" s="583"/>
      <c r="U179" s="579"/>
      <c r="V179" s="572"/>
      <c r="W179" s="582"/>
      <c r="X179" s="575"/>
      <c r="Y179" s="575"/>
      <c r="Z179" s="575"/>
      <c r="AA179" s="567" t="str">
        <f t="shared" si="10"/>
        <v>No hay ejecución</v>
      </c>
      <c r="AB179" s="568" t="str">
        <f t="shared" si="11"/>
        <v>NA</v>
      </c>
      <c r="AC179" s="575"/>
      <c r="AD179" s="575"/>
      <c r="AE179" s="575"/>
      <c r="AF179" s="576"/>
      <c r="AG179" s="576"/>
      <c r="AH179" s="575"/>
      <c r="AI179" s="575"/>
      <c r="AJ179" s="575"/>
      <c r="AK179" s="576"/>
      <c r="AL179" s="576"/>
      <c r="AM179" s="575"/>
      <c r="AN179" s="575"/>
      <c r="AO179" s="575"/>
      <c r="AP179" s="575"/>
      <c r="AQ179" s="575"/>
    </row>
    <row r="180" spans="1:43" ht="35.25" hidden="1" customHeight="1" thickTop="1" thickBot="1">
      <c r="A180" s="563">
        <v>15.4</v>
      </c>
      <c r="B180" s="564"/>
      <c r="C180" s="564"/>
      <c r="D180" s="564"/>
      <c r="E180" s="564"/>
      <c r="F180" s="577" t="s">
        <v>1313</v>
      </c>
      <c r="G180" s="578"/>
      <c r="H180" s="578"/>
      <c r="I180" s="567" t="str">
        <f t="shared" si="8"/>
        <v>No hay ejecución</v>
      </c>
      <c r="J180" s="568" t="str">
        <f t="shared" si="9"/>
        <v>NA</v>
      </c>
      <c r="K180" s="578"/>
      <c r="L180" s="581"/>
      <c r="M180" s="579"/>
      <c r="N180" s="572"/>
      <c r="O180" s="582"/>
      <c r="P180" s="581"/>
      <c r="Q180" s="579"/>
      <c r="R180" s="572"/>
      <c r="S180" s="582"/>
      <c r="T180" s="583"/>
      <c r="U180" s="579"/>
      <c r="V180" s="572"/>
      <c r="W180" s="582"/>
      <c r="X180" s="575"/>
      <c r="Y180" s="575"/>
      <c r="Z180" s="575"/>
      <c r="AA180" s="567" t="str">
        <f t="shared" si="10"/>
        <v>No hay ejecución</v>
      </c>
      <c r="AB180" s="568" t="str">
        <f t="shared" si="11"/>
        <v>NA</v>
      </c>
      <c r="AC180" s="575"/>
      <c r="AD180" s="575"/>
      <c r="AE180" s="575"/>
      <c r="AF180" s="576"/>
      <c r="AG180" s="576"/>
      <c r="AH180" s="575"/>
      <c r="AI180" s="575"/>
      <c r="AJ180" s="575"/>
      <c r="AK180" s="576"/>
      <c r="AL180" s="576"/>
      <c r="AM180" s="575"/>
      <c r="AN180" s="575"/>
      <c r="AO180" s="575"/>
      <c r="AP180" s="575"/>
      <c r="AQ180" s="575"/>
    </row>
    <row r="181" spans="1:43" ht="35.25" hidden="1" customHeight="1" thickTop="1" thickBot="1">
      <c r="A181" s="563">
        <v>15.4</v>
      </c>
      <c r="B181" s="564"/>
      <c r="C181" s="564"/>
      <c r="D181" s="564"/>
      <c r="E181" s="564"/>
      <c r="F181" s="577" t="s">
        <v>1313</v>
      </c>
      <c r="G181" s="578"/>
      <c r="H181" s="578"/>
      <c r="I181" s="567" t="str">
        <f t="shared" si="8"/>
        <v>No hay ejecución</v>
      </c>
      <c r="J181" s="568" t="str">
        <f t="shared" si="9"/>
        <v>NA</v>
      </c>
      <c r="K181" s="578"/>
      <c r="L181" s="581"/>
      <c r="M181" s="579"/>
      <c r="N181" s="572"/>
      <c r="O181" s="582"/>
      <c r="P181" s="581"/>
      <c r="Q181" s="579"/>
      <c r="R181" s="572"/>
      <c r="S181" s="582"/>
      <c r="T181" s="583"/>
      <c r="U181" s="579"/>
      <c r="V181" s="572"/>
      <c r="W181" s="582"/>
      <c r="X181" s="575"/>
      <c r="Y181" s="575"/>
      <c r="Z181" s="575"/>
      <c r="AA181" s="567" t="str">
        <f t="shared" si="10"/>
        <v>No hay ejecución</v>
      </c>
      <c r="AB181" s="568" t="str">
        <f t="shared" si="11"/>
        <v>NA</v>
      </c>
      <c r="AC181" s="575"/>
      <c r="AD181" s="575"/>
      <c r="AE181" s="575"/>
      <c r="AF181" s="576"/>
      <c r="AG181" s="576"/>
      <c r="AH181" s="575"/>
      <c r="AI181" s="575"/>
      <c r="AJ181" s="575"/>
      <c r="AK181" s="576"/>
      <c r="AL181" s="576"/>
      <c r="AM181" s="575"/>
      <c r="AN181" s="575"/>
      <c r="AO181" s="575"/>
      <c r="AP181" s="575"/>
      <c r="AQ181" s="575"/>
    </row>
    <row r="182" spans="1:43" ht="35.25" hidden="1" customHeight="1" thickTop="1" thickBot="1">
      <c r="A182" s="563">
        <v>15.4</v>
      </c>
      <c r="B182" s="564"/>
      <c r="C182" s="564"/>
      <c r="D182" s="564"/>
      <c r="E182" s="564"/>
      <c r="F182" s="577" t="s">
        <v>1313</v>
      </c>
      <c r="G182" s="578"/>
      <c r="H182" s="578"/>
      <c r="I182" s="567" t="str">
        <f t="shared" si="8"/>
        <v>No hay ejecución</v>
      </c>
      <c r="J182" s="568" t="str">
        <f t="shared" si="9"/>
        <v>NA</v>
      </c>
      <c r="K182" s="578"/>
      <c r="L182" s="581"/>
      <c r="M182" s="579"/>
      <c r="N182" s="572"/>
      <c r="O182" s="582"/>
      <c r="P182" s="581"/>
      <c r="Q182" s="579"/>
      <c r="R182" s="572"/>
      <c r="S182" s="582"/>
      <c r="T182" s="583"/>
      <c r="U182" s="579"/>
      <c r="V182" s="572"/>
      <c r="W182" s="582"/>
      <c r="X182" s="575"/>
      <c r="Y182" s="575"/>
      <c r="Z182" s="575"/>
      <c r="AA182" s="567" t="str">
        <f t="shared" si="10"/>
        <v>No hay ejecución</v>
      </c>
      <c r="AB182" s="568" t="str">
        <f t="shared" si="11"/>
        <v>NA</v>
      </c>
      <c r="AC182" s="575"/>
      <c r="AD182" s="575"/>
      <c r="AE182" s="575"/>
      <c r="AF182" s="576"/>
      <c r="AG182" s="576"/>
      <c r="AH182" s="575"/>
      <c r="AI182" s="575"/>
      <c r="AJ182" s="575"/>
      <c r="AK182" s="576"/>
      <c r="AL182" s="576"/>
      <c r="AM182" s="575"/>
      <c r="AN182" s="575"/>
      <c r="AO182" s="575"/>
      <c r="AP182" s="575"/>
      <c r="AQ182" s="575"/>
    </row>
    <row r="183" spans="1:43" ht="35.25" hidden="1" customHeight="1" thickTop="1" thickBot="1">
      <c r="A183" s="563">
        <v>15.4</v>
      </c>
      <c r="B183" s="564"/>
      <c r="C183" s="564"/>
      <c r="D183" s="564"/>
      <c r="E183" s="564"/>
      <c r="F183" s="577" t="s">
        <v>1313</v>
      </c>
      <c r="G183" s="578"/>
      <c r="H183" s="578"/>
      <c r="I183" s="567" t="str">
        <f t="shared" si="8"/>
        <v>No hay ejecución</v>
      </c>
      <c r="J183" s="568" t="str">
        <f t="shared" si="9"/>
        <v>NA</v>
      </c>
      <c r="K183" s="578"/>
      <c r="L183" s="581"/>
      <c r="M183" s="579"/>
      <c r="N183" s="572"/>
      <c r="O183" s="582"/>
      <c r="P183" s="581"/>
      <c r="Q183" s="579"/>
      <c r="R183" s="572"/>
      <c r="S183" s="582"/>
      <c r="T183" s="583"/>
      <c r="U183" s="579"/>
      <c r="V183" s="572"/>
      <c r="W183" s="582"/>
      <c r="X183" s="575"/>
      <c r="Y183" s="575"/>
      <c r="Z183" s="575"/>
      <c r="AA183" s="567" t="str">
        <f t="shared" si="10"/>
        <v>No hay ejecución</v>
      </c>
      <c r="AB183" s="568" t="str">
        <f t="shared" si="11"/>
        <v>NA</v>
      </c>
      <c r="AC183" s="575"/>
      <c r="AD183" s="575"/>
      <c r="AE183" s="575"/>
      <c r="AF183" s="576"/>
      <c r="AG183" s="576"/>
      <c r="AH183" s="575"/>
      <c r="AI183" s="575"/>
      <c r="AJ183" s="575"/>
      <c r="AK183" s="576"/>
      <c r="AL183" s="576"/>
      <c r="AM183" s="575"/>
      <c r="AN183" s="575"/>
      <c r="AO183" s="575"/>
      <c r="AP183" s="575"/>
      <c r="AQ183" s="575"/>
    </row>
    <row r="184" spans="1:43" ht="35.25" hidden="1" customHeight="1" thickTop="1" thickBot="1">
      <c r="A184" s="563">
        <v>15.4</v>
      </c>
      <c r="B184" s="564"/>
      <c r="C184" s="564"/>
      <c r="D184" s="564"/>
      <c r="E184" s="564"/>
      <c r="F184" s="577" t="s">
        <v>1313</v>
      </c>
      <c r="G184" s="578"/>
      <c r="H184" s="578"/>
      <c r="I184" s="567" t="str">
        <f t="shared" si="8"/>
        <v>No hay ejecución</v>
      </c>
      <c r="J184" s="568" t="str">
        <f t="shared" si="9"/>
        <v>NA</v>
      </c>
      <c r="K184" s="578"/>
      <c r="L184" s="581"/>
      <c r="M184" s="579"/>
      <c r="N184" s="572"/>
      <c r="O184" s="582"/>
      <c r="P184" s="581"/>
      <c r="Q184" s="579"/>
      <c r="R184" s="572"/>
      <c r="S184" s="582"/>
      <c r="T184" s="583"/>
      <c r="U184" s="579"/>
      <c r="V184" s="572"/>
      <c r="W184" s="582"/>
      <c r="X184" s="575"/>
      <c r="Y184" s="575"/>
      <c r="Z184" s="575"/>
      <c r="AA184" s="567" t="str">
        <f t="shared" si="10"/>
        <v>No hay ejecución</v>
      </c>
      <c r="AB184" s="568" t="str">
        <f t="shared" si="11"/>
        <v>NA</v>
      </c>
      <c r="AC184" s="575"/>
      <c r="AD184" s="575"/>
      <c r="AE184" s="575"/>
      <c r="AF184" s="576"/>
      <c r="AG184" s="576"/>
      <c r="AH184" s="575"/>
      <c r="AI184" s="575"/>
      <c r="AJ184" s="575"/>
      <c r="AK184" s="576"/>
      <c r="AL184" s="576"/>
      <c r="AM184" s="575"/>
      <c r="AN184" s="575"/>
      <c r="AO184" s="575"/>
      <c r="AP184" s="575"/>
      <c r="AQ184" s="575"/>
    </row>
    <row r="185" spans="1:43" ht="35.25" hidden="1" customHeight="1" thickTop="1" thickBot="1">
      <c r="A185" s="563">
        <v>15.4</v>
      </c>
      <c r="B185" s="564"/>
      <c r="C185" s="564"/>
      <c r="D185" s="564"/>
      <c r="E185" s="564"/>
      <c r="F185" s="577" t="s">
        <v>1313</v>
      </c>
      <c r="G185" s="578"/>
      <c r="H185" s="578"/>
      <c r="I185" s="567" t="str">
        <f t="shared" si="8"/>
        <v>No hay ejecución</v>
      </c>
      <c r="J185" s="568" t="str">
        <f t="shared" si="9"/>
        <v>NA</v>
      </c>
      <c r="K185" s="578"/>
      <c r="L185" s="581"/>
      <c r="M185" s="579"/>
      <c r="N185" s="572"/>
      <c r="O185" s="582"/>
      <c r="P185" s="581"/>
      <c r="Q185" s="579"/>
      <c r="R185" s="572"/>
      <c r="S185" s="582"/>
      <c r="T185" s="583"/>
      <c r="U185" s="579"/>
      <c r="V185" s="572"/>
      <c r="W185" s="582"/>
      <c r="X185" s="575"/>
      <c r="Y185" s="575"/>
      <c r="Z185" s="575"/>
      <c r="AA185" s="567" t="str">
        <f t="shared" si="10"/>
        <v>No hay ejecución</v>
      </c>
      <c r="AB185" s="568" t="str">
        <f t="shared" si="11"/>
        <v>NA</v>
      </c>
      <c r="AC185" s="575"/>
      <c r="AD185" s="575"/>
      <c r="AE185" s="575"/>
      <c r="AF185" s="576"/>
      <c r="AG185" s="576"/>
      <c r="AH185" s="575"/>
      <c r="AI185" s="575"/>
      <c r="AJ185" s="575"/>
      <c r="AK185" s="576"/>
      <c r="AL185" s="576"/>
      <c r="AM185" s="575"/>
      <c r="AN185" s="575"/>
      <c r="AO185" s="575"/>
      <c r="AP185" s="575"/>
      <c r="AQ185" s="575"/>
    </row>
    <row r="186" spans="1:43" ht="35.25" customHeight="1" thickTop="1" thickBot="1">
      <c r="A186" s="563">
        <v>15.5</v>
      </c>
      <c r="B186" s="564"/>
      <c r="C186" s="564"/>
      <c r="D186" s="564"/>
      <c r="E186" s="564"/>
      <c r="F186" s="577" t="s">
        <v>1314</v>
      </c>
      <c r="G186" s="578">
        <v>15</v>
      </c>
      <c r="H186" s="578">
        <v>9</v>
      </c>
      <c r="I186" s="567">
        <f t="shared" si="8"/>
        <v>0.6</v>
      </c>
      <c r="J186" s="568" t="str">
        <f t="shared" si="9"/>
        <v>Atraso Leve</v>
      </c>
      <c r="K186" s="578"/>
      <c r="L186" s="581"/>
      <c r="M186" s="579"/>
      <c r="N186" s="572"/>
      <c r="O186" s="582"/>
      <c r="P186" s="581"/>
      <c r="Q186" s="579"/>
      <c r="R186" s="572"/>
      <c r="S186" s="582"/>
      <c r="T186" s="583"/>
      <c r="U186" s="579"/>
      <c r="V186" s="572"/>
      <c r="W186" s="582"/>
      <c r="X186" s="575"/>
      <c r="Y186" s="575">
        <v>24</v>
      </c>
      <c r="Z186" s="575">
        <v>12</v>
      </c>
      <c r="AA186" s="567">
        <f t="shared" si="10"/>
        <v>0.5</v>
      </c>
      <c r="AB186" s="568" t="str">
        <f t="shared" si="11"/>
        <v>En riesgo cumplimiento</v>
      </c>
      <c r="AC186" s="575"/>
      <c r="AD186" s="575"/>
      <c r="AE186" s="575"/>
      <c r="AF186" s="576"/>
      <c r="AG186" s="576"/>
      <c r="AH186" s="575"/>
      <c r="AI186" s="575"/>
      <c r="AJ186" s="575"/>
      <c r="AK186" s="576"/>
      <c r="AL186" s="576"/>
      <c r="AM186" s="575"/>
      <c r="AN186" s="575"/>
      <c r="AO186" s="575"/>
      <c r="AP186" s="575"/>
      <c r="AQ186" s="575"/>
    </row>
    <row r="187" spans="1:43" ht="35.25" hidden="1" customHeight="1" thickTop="1" thickBot="1">
      <c r="A187" s="563">
        <v>15.5</v>
      </c>
      <c r="B187" s="564"/>
      <c r="C187" s="564"/>
      <c r="D187" s="564"/>
      <c r="E187" s="564"/>
      <c r="F187" s="577" t="s">
        <v>1314</v>
      </c>
      <c r="G187" s="578"/>
      <c r="H187" s="578"/>
      <c r="I187" s="567" t="str">
        <f t="shared" si="8"/>
        <v>No hay ejecución</v>
      </c>
      <c r="J187" s="568" t="str">
        <f t="shared" si="9"/>
        <v>NA</v>
      </c>
      <c r="K187" s="578"/>
      <c r="L187" s="581"/>
      <c r="M187" s="579"/>
      <c r="N187" s="572"/>
      <c r="O187" s="582"/>
      <c r="P187" s="581"/>
      <c r="Q187" s="579"/>
      <c r="R187" s="572"/>
      <c r="S187" s="582"/>
      <c r="T187" s="583"/>
      <c r="U187" s="579"/>
      <c r="V187" s="572"/>
      <c r="W187" s="582"/>
      <c r="X187" s="575"/>
      <c r="Y187" s="575"/>
      <c r="Z187" s="575"/>
      <c r="AA187" s="567" t="str">
        <f t="shared" si="10"/>
        <v>No hay ejecución</v>
      </c>
      <c r="AB187" s="568" t="str">
        <f t="shared" si="11"/>
        <v>NA</v>
      </c>
      <c r="AC187" s="575"/>
      <c r="AD187" s="575"/>
      <c r="AE187" s="575"/>
      <c r="AF187" s="576"/>
      <c r="AG187" s="576"/>
      <c r="AH187" s="575"/>
      <c r="AI187" s="575"/>
      <c r="AJ187" s="575"/>
      <c r="AK187" s="576"/>
      <c r="AL187" s="576"/>
      <c r="AM187" s="575"/>
      <c r="AN187" s="575"/>
      <c r="AO187" s="575"/>
      <c r="AP187" s="575"/>
      <c r="AQ187" s="575"/>
    </row>
    <row r="188" spans="1:43" ht="35.25" hidden="1" customHeight="1" thickTop="1" thickBot="1">
      <c r="A188" s="563">
        <v>15.5</v>
      </c>
      <c r="B188" s="564"/>
      <c r="C188" s="564"/>
      <c r="D188" s="564"/>
      <c r="E188" s="564"/>
      <c r="F188" s="577" t="s">
        <v>1314</v>
      </c>
      <c r="G188" s="578"/>
      <c r="H188" s="578"/>
      <c r="I188" s="567" t="str">
        <f t="shared" si="8"/>
        <v>No hay ejecución</v>
      </c>
      <c r="J188" s="568" t="str">
        <f t="shared" si="9"/>
        <v>NA</v>
      </c>
      <c r="K188" s="578"/>
      <c r="L188" s="581"/>
      <c r="M188" s="579"/>
      <c r="N188" s="572"/>
      <c r="O188" s="582"/>
      <c r="P188" s="581"/>
      <c r="Q188" s="579"/>
      <c r="R188" s="572"/>
      <c r="S188" s="582"/>
      <c r="T188" s="583"/>
      <c r="U188" s="579"/>
      <c r="V188" s="572"/>
      <c r="W188" s="582"/>
      <c r="X188" s="575"/>
      <c r="Y188" s="575"/>
      <c r="Z188" s="575"/>
      <c r="AA188" s="567" t="str">
        <f t="shared" si="10"/>
        <v>No hay ejecución</v>
      </c>
      <c r="AB188" s="568" t="str">
        <f t="shared" si="11"/>
        <v>NA</v>
      </c>
      <c r="AC188" s="575"/>
      <c r="AD188" s="575"/>
      <c r="AE188" s="575"/>
      <c r="AF188" s="576"/>
      <c r="AG188" s="576"/>
      <c r="AH188" s="575"/>
      <c r="AI188" s="575"/>
      <c r="AJ188" s="575"/>
      <c r="AK188" s="576"/>
      <c r="AL188" s="576"/>
      <c r="AM188" s="575"/>
      <c r="AN188" s="575"/>
      <c r="AO188" s="575"/>
      <c r="AP188" s="575"/>
      <c r="AQ188" s="575"/>
    </row>
    <row r="189" spans="1:43" ht="35.25" hidden="1" customHeight="1" thickTop="1" thickBot="1">
      <c r="A189" s="563">
        <v>15.5</v>
      </c>
      <c r="B189" s="564"/>
      <c r="C189" s="564"/>
      <c r="D189" s="564"/>
      <c r="E189" s="564"/>
      <c r="F189" s="577" t="s">
        <v>1314</v>
      </c>
      <c r="G189" s="578"/>
      <c r="H189" s="578"/>
      <c r="I189" s="567" t="str">
        <f t="shared" si="8"/>
        <v>No hay ejecución</v>
      </c>
      <c r="J189" s="568" t="str">
        <f t="shared" si="9"/>
        <v>NA</v>
      </c>
      <c r="K189" s="578"/>
      <c r="L189" s="581"/>
      <c r="M189" s="579"/>
      <c r="N189" s="572"/>
      <c r="O189" s="582"/>
      <c r="P189" s="581"/>
      <c r="Q189" s="579"/>
      <c r="R189" s="572"/>
      <c r="S189" s="582"/>
      <c r="T189" s="583"/>
      <c r="U189" s="579"/>
      <c r="V189" s="572"/>
      <c r="W189" s="582"/>
      <c r="X189" s="575"/>
      <c r="Y189" s="575"/>
      <c r="Z189" s="575"/>
      <c r="AA189" s="567" t="str">
        <f t="shared" si="10"/>
        <v>No hay ejecución</v>
      </c>
      <c r="AB189" s="568" t="str">
        <f t="shared" si="11"/>
        <v>NA</v>
      </c>
      <c r="AC189" s="575"/>
      <c r="AD189" s="575"/>
      <c r="AE189" s="575"/>
      <c r="AF189" s="576"/>
      <c r="AG189" s="576"/>
      <c r="AH189" s="575"/>
      <c r="AI189" s="575"/>
      <c r="AJ189" s="575"/>
      <c r="AK189" s="576"/>
      <c r="AL189" s="576"/>
      <c r="AM189" s="575"/>
      <c r="AN189" s="575"/>
      <c r="AO189" s="575"/>
      <c r="AP189" s="575"/>
      <c r="AQ189" s="575"/>
    </row>
    <row r="190" spans="1:43" ht="35.25" hidden="1" customHeight="1" thickTop="1" thickBot="1">
      <c r="A190" s="563">
        <v>15.6</v>
      </c>
      <c r="B190" s="564"/>
      <c r="C190" s="564"/>
      <c r="D190" s="564"/>
      <c r="E190" s="564"/>
      <c r="F190" s="577" t="s">
        <v>1315</v>
      </c>
      <c r="G190" s="578"/>
      <c r="H190" s="578"/>
      <c r="I190" s="567" t="str">
        <f t="shared" si="8"/>
        <v>No hay ejecución</v>
      </c>
      <c r="J190" s="568" t="str">
        <f t="shared" si="9"/>
        <v>NA</v>
      </c>
      <c r="K190" s="578"/>
      <c r="L190" s="581"/>
      <c r="M190" s="579"/>
      <c r="N190" s="572"/>
      <c r="O190" s="582"/>
      <c r="P190" s="581"/>
      <c r="Q190" s="579"/>
      <c r="R190" s="572"/>
      <c r="S190" s="582"/>
      <c r="T190" s="583"/>
      <c r="U190" s="579"/>
      <c r="V190" s="572"/>
      <c r="W190" s="582"/>
      <c r="X190" s="575"/>
      <c r="Y190" s="575"/>
      <c r="Z190" s="575"/>
      <c r="AA190" s="567" t="str">
        <f t="shared" si="10"/>
        <v>No hay ejecución</v>
      </c>
      <c r="AB190" s="568" t="str">
        <f t="shared" si="11"/>
        <v>NA</v>
      </c>
      <c r="AC190" s="575"/>
      <c r="AD190" s="575"/>
      <c r="AE190" s="575"/>
      <c r="AF190" s="576"/>
      <c r="AG190" s="576"/>
      <c r="AH190" s="575"/>
      <c r="AI190" s="575"/>
      <c r="AJ190" s="575"/>
      <c r="AK190" s="576"/>
      <c r="AL190" s="576"/>
      <c r="AM190" s="575"/>
      <c r="AN190" s="575"/>
      <c r="AO190" s="575"/>
      <c r="AP190" s="575"/>
      <c r="AQ190" s="575"/>
    </row>
    <row r="191" spans="1:43" ht="35.25" hidden="1" customHeight="1" thickTop="1" thickBot="1">
      <c r="A191" s="563">
        <v>15.6</v>
      </c>
      <c r="B191" s="564"/>
      <c r="C191" s="564"/>
      <c r="D191" s="564"/>
      <c r="E191" s="564"/>
      <c r="F191" s="577" t="s">
        <v>1315</v>
      </c>
      <c r="G191" s="578"/>
      <c r="H191" s="578"/>
      <c r="I191" s="567" t="str">
        <f t="shared" si="8"/>
        <v>No hay ejecución</v>
      </c>
      <c r="J191" s="568" t="str">
        <f t="shared" si="9"/>
        <v>NA</v>
      </c>
      <c r="K191" s="578"/>
      <c r="L191" s="581"/>
      <c r="M191" s="579"/>
      <c r="N191" s="572"/>
      <c r="O191" s="582"/>
      <c r="P191" s="581"/>
      <c r="Q191" s="579"/>
      <c r="R191" s="572"/>
      <c r="S191" s="582"/>
      <c r="T191" s="583"/>
      <c r="U191" s="579"/>
      <c r="V191" s="572"/>
      <c r="W191" s="582"/>
      <c r="X191" s="575"/>
      <c r="Y191" s="575"/>
      <c r="Z191" s="575"/>
      <c r="AA191" s="567" t="str">
        <f t="shared" si="10"/>
        <v>No hay ejecución</v>
      </c>
      <c r="AB191" s="568" t="str">
        <f t="shared" si="11"/>
        <v>NA</v>
      </c>
      <c r="AC191" s="575"/>
      <c r="AD191" s="575"/>
      <c r="AE191" s="575"/>
      <c r="AF191" s="576"/>
      <c r="AG191" s="576"/>
      <c r="AH191" s="575"/>
      <c r="AI191" s="575"/>
      <c r="AJ191" s="575"/>
      <c r="AK191" s="576"/>
      <c r="AL191" s="576"/>
      <c r="AM191" s="575"/>
      <c r="AN191" s="575"/>
      <c r="AO191" s="575"/>
      <c r="AP191" s="575"/>
      <c r="AQ191" s="575"/>
    </row>
    <row r="192" spans="1:43" ht="35.25" hidden="1" customHeight="1" thickTop="1" thickBot="1">
      <c r="A192" s="563">
        <v>15.7</v>
      </c>
      <c r="B192" s="564"/>
      <c r="C192" s="564"/>
      <c r="D192" s="564"/>
      <c r="E192" s="564"/>
      <c r="F192" s="587" t="s">
        <v>1316</v>
      </c>
      <c r="G192" s="588">
        <v>1</v>
      </c>
      <c r="H192" s="588">
        <v>1</v>
      </c>
      <c r="I192" s="567">
        <f t="shared" si="8"/>
        <v>1</v>
      </c>
      <c r="J192" s="568" t="str">
        <f t="shared" si="9"/>
        <v>De acuerdo con lo programado</v>
      </c>
      <c r="K192" s="588"/>
      <c r="L192" s="581"/>
      <c r="M192" s="579"/>
      <c r="N192" s="572"/>
      <c r="O192" s="582"/>
      <c r="P192" s="581"/>
      <c r="Q192" s="579"/>
      <c r="R192" s="572"/>
      <c r="S192" s="582"/>
      <c r="T192" s="583"/>
      <c r="U192" s="579"/>
      <c r="V192" s="572"/>
      <c r="W192" s="582"/>
      <c r="X192" s="575"/>
      <c r="Y192" s="575"/>
      <c r="Z192" s="575"/>
      <c r="AA192" s="567" t="str">
        <f t="shared" si="10"/>
        <v>No hay ejecución</v>
      </c>
      <c r="AB192" s="568" t="str">
        <f t="shared" si="11"/>
        <v>NA</v>
      </c>
      <c r="AC192" s="575"/>
      <c r="AD192" s="575"/>
      <c r="AE192" s="575"/>
      <c r="AF192" s="576"/>
      <c r="AG192" s="576"/>
      <c r="AH192" s="575"/>
      <c r="AI192" s="575"/>
      <c r="AJ192" s="575"/>
      <c r="AK192" s="576"/>
      <c r="AL192" s="576"/>
      <c r="AM192" s="575"/>
      <c r="AN192" s="575"/>
      <c r="AO192" s="575"/>
      <c r="AP192" s="575"/>
      <c r="AQ192" s="575"/>
    </row>
    <row r="193" spans="1:43" ht="35.25" hidden="1" customHeight="1" thickTop="1" thickBot="1">
      <c r="A193" s="563">
        <v>15.7</v>
      </c>
      <c r="B193" s="564"/>
      <c r="C193" s="564"/>
      <c r="D193" s="564"/>
      <c r="E193" s="564"/>
      <c r="F193" s="587" t="s">
        <v>1316</v>
      </c>
      <c r="G193" s="588"/>
      <c r="H193" s="588"/>
      <c r="I193" s="567" t="str">
        <f t="shared" si="8"/>
        <v>No hay ejecución</v>
      </c>
      <c r="J193" s="568" t="str">
        <f t="shared" si="9"/>
        <v>NA</v>
      </c>
      <c r="K193" s="588"/>
      <c r="L193" s="581"/>
      <c r="M193" s="579"/>
      <c r="N193" s="572"/>
      <c r="O193" s="582"/>
      <c r="P193" s="581"/>
      <c r="Q193" s="579"/>
      <c r="R193" s="572"/>
      <c r="S193" s="582"/>
      <c r="T193" s="583"/>
      <c r="U193" s="579"/>
      <c r="V193" s="572"/>
      <c r="W193" s="582"/>
      <c r="X193" s="575"/>
      <c r="Y193" s="575"/>
      <c r="Z193" s="575"/>
      <c r="AA193" s="567" t="str">
        <f t="shared" si="10"/>
        <v>No hay ejecución</v>
      </c>
      <c r="AB193" s="568" t="str">
        <f t="shared" si="11"/>
        <v>NA</v>
      </c>
      <c r="AC193" s="575"/>
      <c r="AD193" s="575"/>
      <c r="AE193" s="575"/>
      <c r="AF193" s="576"/>
      <c r="AG193" s="576"/>
      <c r="AH193" s="575"/>
      <c r="AI193" s="575"/>
      <c r="AJ193" s="575"/>
      <c r="AK193" s="576"/>
      <c r="AL193" s="576"/>
      <c r="AM193" s="575"/>
      <c r="AN193" s="575"/>
      <c r="AO193" s="575"/>
      <c r="AP193" s="575"/>
      <c r="AQ193" s="575"/>
    </row>
    <row r="194" spans="1:43" ht="35.25" hidden="1" customHeight="1" thickTop="1" thickBot="1">
      <c r="A194" s="563">
        <v>15.7</v>
      </c>
      <c r="B194" s="564"/>
      <c r="C194" s="564"/>
      <c r="D194" s="564"/>
      <c r="E194" s="564"/>
      <c r="F194" s="587" t="s">
        <v>1316</v>
      </c>
      <c r="G194" s="588"/>
      <c r="H194" s="588"/>
      <c r="I194" s="567" t="str">
        <f t="shared" si="8"/>
        <v>No hay ejecución</v>
      </c>
      <c r="J194" s="568" t="str">
        <f t="shared" si="9"/>
        <v>NA</v>
      </c>
      <c r="K194" s="588"/>
      <c r="L194" s="581"/>
      <c r="M194" s="579"/>
      <c r="N194" s="572"/>
      <c r="O194" s="582"/>
      <c r="P194" s="581"/>
      <c r="Q194" s="579"/>
      <c r="R194" s="572"/>
      <c r="S194" s="582"/>
      <c r="T194" s="583"/>
      <c r="U194" s="579"/>
      <c r="V194" s="572"/>
      <c r="W194" s="582"/>
      <c r="X194" s="575"/>
      <c r="Y194" s="575"/>
      <c r="Z194" s="575"/>
      <c r="AA194" s="567" t="str">
        <f t="shared" si="10"/>
        <v>No hay ejecución</v>
      </c>
      <c r="AB194" s="568" t="str">
        <f t="shared" si="11"/>
        <v>NA</v>
      </c>
      <c r="AC194" s="575"/>
      <c r="AD194" s="575"/>
      <c r="AE194" s="575"/>
      <c r="AF194" s="576"/>
      <c r="AG194" s="576"/>
      <c r="AH194" s="575"/>
      <c r="AI194" s="575"/>
      <c r="AJ194" s="575"/>
      <c r="AK194" s="576"/>
      <c r="AL194" s="576"/>
      <c r="AM194" s="575"/>
      <c r="AN194" s="575"/>
      <c r="AO194" s="575"/>
      <c r="AP194" s="575"/>
      <c r="AQ194" s="575"/>
    </row>
    <row r="195" spans="1:43" ht="35.25" hidden="1" customHeight="1" thickTop="1" thickBot="1">
      <c r="A195" s="563">
        <v>15.7</v>
      </c>
      <c r="B195" s="564"/>
      <c r="C195" s="564"/>
      <c r="D195" s="564"/>
      <c r="E195" s="564"/>
      <c r="F195" s="587" t="s">
        <v>1316</v>
      </c>
      <c r="G195" s="588"/>
      <c r="H195" s="588"/>
      <c r="I195" s="567" t="str">
        <f t="shared" si="8"/>
        <v>No hay ejecución</v>
      </c>
      <c r="J195" s="568" t="str">
        <f t="shared" si="9"/>
        <v>NA</v>
      </c>
      <c r="K195" s="588"/>
      <c r="L195" s="581"/>
      <c r="M195" s="579"/>
      <c r="N195" s="572"/>
      <c r="O195" s="582"/>
      <c r="P195" s="581"/>
      <c r="Q195" s="579"/>
      <c r="R195" s="572"/>
      <c r="S195" s="582"/>
      <c r="T195" s="583"/>
      <c r="U195" s="579"/>
      <c r="V195" s="572"/>
      <c r="W195" s="582"/>
      <c r="X195" s="575"/>
      <c r="Y195" s="575"/>
      <c r="Z195" s="575"/>
      <c r="AA195" s="567" t="str">
        <f t="shared" si="10"/>
        <v>No hay ejecución</v>
      </c>
      <c r="AB195" s="568" t="str">
        <f t="shared" si="11"/>
        <v>NA</v>
      </c>
      <c r="AC195" s="575"/>
      <c r="AD195" s="575"/>
      <c r="AE195" s="575"/>
      <c r="AF195" s="576"/>
      <c r="AG195" s="576"/>
      <c r="AH195" s="575"/>
      <c r="AI195" s="575"/>
      <c r="AJ195" s="575"/>
      <c r="AK195" s="576"/>
      <c r="AL195" s="576"/>
      <c r="AM195" s="575"/>
      <c r="AN195" s="575"/>
      <c r="AO195" s="575"/>
      <c r="AP195" s="575"/>
      <c r="AQ195" s="575"/>
    </row>
    <row r="196" spans="1:43" ht="35.25" hidden="1" customHeight="1" thickTop="1" thickBot="1">
      <c r="A196" s="563">
        <v>15.7</v>
      </c>
      <c r="B196" s="564"/>
      <c r="C196" s="564"/>
      <c r="D196" s="564"/>
      <c r="E196" s="564"/>
      <c r="F196" s="587" t="s">
        <v>1316</v>
      </c>
      <c r="G196" s="588"/>
      <c r="H196" s="588"/>
      <c r="I196" s="567" t="str">
        <f t="shared" si="8"/>
        <v>No hay ejecución</v>
      </c>
      <c r="J196" s="568" t="str">
        <f t="shared" si="9"/>
        <v>NA</v>
      </c>
      <c r="K196" s="588"/>
      <c r="L196" s="581"/>
      <c r="M196" s="579"/>
      <c r="N196" s="572"/>
      <c r="O196" s="582"/>
      <c r="P196" s="581"/>
      <c r="Q196" s="579"/>
      <c r="R196" s="572"/>
      <c r="S196" s="582"/>
      <c r="T196" s="583"/>
      <c r="U196" s="579"/>
      <c r="V196" s="572"/>
      <c r="W196" s="582"/>
      <c r="X196" s="575"/>
      <c r="Y196" s="575"/>
      <c r="Z196" s="575"/>
      <c r="AA196" s="567" t="str">
        <f t="shared" si="10"/>
        <v>No hay ejecución</v>
      </c>
      <c r="AB196" s="568" t="str">
        <f t="shared" si="11"/>
        <v>NA</v>
      </c>
      <c r="AC196" s="575"/>
      <c r="AD196" s="575"/>
      <c r="AE196" s="575"/>
      <c r="AF196" s="576"/>
      <c r="AG196" s="576"/>
      <c r="AH196" s="575"/>
      <c r="AI196" s="575"/>
      <c r="AJ196" s="575"/>
      <c r="AK196" s="576"/>
      <c r="AL196" s="576"/>
      <c r="AM196" s="575"/>
      <c r="AN196" s="575"/>
      <c r="AO196" s="575"/>
      <c r="AP196" s="575"/>
      <c r="AQ196" s="575"/>
    </row>
    <row r="197" spans="1:43" ht="35.25" hidden="1" customHeight="1" thickTop="1" thickBot="1">
      <c r="A197" s="563">
        <v>15.7</v>
      </c>
      <c r="B197" s="564"/>
      <c r="C197" s="564"/>
      <c r="D197" s="564"/>
      <c r="E197" s="564"/>
      <c r="F197" s="587" t="s">
        <v>1316</v>
      </c>
      <c r="G197" s="588"/>
      <c r="H197" s="588"/>
      <c r="I197" s="567" t="str">
        <f t="shared" si="8"/>
        <v>No hay ejecución</v>
      </c>
      <c r="J197" s="568" t="str">
        <f t="shared" si="9"/>
        <v>NA</v>
      </c>
      <c r="K197" s="588"/>
      <c r="L197" s="581"/>
      <c r="M197" s="579"/>
      <c r="N197" s="572"/>
      <c r="O197" s="582"/>
      <c r="P197" s="581"/>
      <c r="Q197" s="579"/>
      <c r="R197" s="572"/>
      <c r="S197" s="582"/>
      <c r="T197" s="583"/>
      <c r="U197" s="579"/>
      <c r="V197" s="572"/>
      <c r="W197" s="582"/>
      <c r="X197" s="575"/>
      <c r="Y197" s="575"/>
      <c r="Z197" s="575"/>
      <c r="AA197" s="567" t="str">
        <f t="shared" si="10"/>
        <v>No hay ejecución</v>
      </c>
      <c r="AB197" s="568" t="str">
        <f t="shared" si="11"/>
        <v>NA</v>
      </c>
      <c r="AC197" s="575"/>
      <c r="AD197" s="575"/>
      <c r="AE197" s="575"/>
      <c r="AF197" s="576"/>
      <c r="AG197" s="576"/>
      <c r="AH197" s="575"/>
      <c r="AI197" s="575"/>
      <c r="AJ197" s="575"/>
      <c r="AK197" s="576"/>
      <c r="AL197" s="576"/>
      <c r="AM197" s="575"/>
      <c r="AN197" s="575"/>
      <c r="AO197" s="575"/>
      <c r="AP197" s="575"/>
      <c r="AQ197" s="575"/>
    </row>
    <row r="198" spans="1:43" ht="35.25" hidden="1" customHeight="1" thickTop="1" thickBot="1">
      <c r="A198" s="563">
        <v>16</v>
      </c>
      <c r="B198" s="564"/>
      <c r="C198" s="564"/>
      <c r="D198" s="564"/>
      <c r="E198" s="564"/>
      <c r="F198" s="565" t="s">
        <v>1317</v>
      </c>
      <c r="G198" s="569"/>
      <c r="H198" s="569"/>
      <c r="I198" s="567" t="str">
        <f t="shared" si="8"/>
        <v>No hay ejecución</v>
      </c>
      <c r="J198" s="568" t="str">
        <f t="shared" si="9"/>
        <v>NA</v>
      </c>
      <c r="K198" s="569"/>
      <c r="L198" s="581"/>
      <c r="M198" s="579"/>
      <c r="N198" s="572"/>
      <c r="O198" s="582"/>
      <c r="P198" s="581"/>
      <c r="Q198" s="579"/>
      <c r="R198" s="572"/>
      <c r="S198" s="582"/>
      <c r="T198" s="583"/>
      <c r="U198" s="579"/>
      <c r="V198" s="572"/>
      <c r="W198" s="582"/>
      <c r="X198" s="575"/>
      <c r="Y198" s="575"/>
      <c r="Z198" s="575"/>
      <c r="AA198" s="567" t="str">
        <f t="shared" si="10"/>
        <v>No hay ejecución</v>
      </c>
      <c r="AB198" s="568" t="str">
        <f t="shared" si="11"/>
        <v>NA</v>
      </c>
      <c r="AC198" s="575"/>
      <c r="AD198" s="575"/>
      <c r="AE198" s="575"/>
      <c r="AF198" s="576"/>
      <c r="AG198" s="576"/>
      <c r="AH198" s="575"/>
      <c r="AI198" s="575"/>
      <c r="AJ198" s="575"/>
      <c r="AK198" s="576"/>
      <c r="AL198" s="576"/>
      <c r="AM198" s="575"/>
      <c r="AN198" s="575"/>
      <c r="AO198" s="575"/>
      <c r="AP198" s="575"/>
      <c r="AQ198" s="575"/>
    </row>
    <row r="199" spans="1:43" ht="35.25" hidden="1" customHeight="1" thickTop="1" thickBot="1">
      <c r="A199" s="563">
        <v>16.100000000000001</v>
      </c>
      <c r="B199" s="564"/>
      <c r="C199" s="564"/>
      <c r="D199" s="564"/>
      <c r="E199" s="564"/>
      <c r="F199" s="577" t="s">
        <v>1318</v>
      </c>
      <c r="G199" s="578">
        <v>3</v>
      </c>
      <c r="H199" s="578">
        <v>3</v>
      </c>
      <c r="I199" s="567">
        <f t="shared" si="8"/>
        <v>1</v>
      </c>
      <c r="J199" s="568" t="str">
        <f t="shared" si="9"/>
        <v>De acuerdo con lo programado</v>
      </c>
      <c r="K199" s="578"/>
      <c r="L199" s="581"/>
      <c r="M199" s="579"/>
      <c r="N199" s="572"/>
      <c r="O199" s="582"/>
      <c r="P199" s="581"/>
      <c r="Q199" s="579"/>
      <c r="R199" s="572"/>
      <c r="S199" s="582"/>
      <c r="T199" s="583"/>
      <c r="U199" s="579"/>
      <c r="V199" s="572"/>
      <c r="W199" s="582"/>
      <c r="X199" s="575"/>
      <c r="Y199" s="575">
        <v>3</v>
      </c>
      <c r="Z199" s="575">
        <v>3</v>
      </c>
      <c r="AA199" s="567">
        <f t="shared" si="10"/>
        <v>1</v>
      </c>
      <c r="AB199" s="568" t="str">
        <f t="shared" si="11"/>
        <v>De acuerdo con lo programado</v>
      </c>
      <c r="AC199" s="575"/>
      <c r="AD199" s="575"/>
      <c r="AE199" s="575"/>
      <c r="AF199" s="576"/>
      <c r="AG199" s="576"/>
      <c r="AH199" s="575"/>
      <c r="AI199" s="575"/>
      <c r="AJ199" s="575"/>
      <c r="AK199" s="576"/>
      <c r="AL199" s="576"/>
      <c r="AM199" s="575"/>
      <c r="AN199" s="575"/>
      <c r="AO199" s="575"/>
      <c r="AP199" s="575"/>
      <c r="AQ199" s="575"/>
    </row>
    <row r="200" spans="1:43" ht="35.25" hidden="1" customHeight="1" thickTop="1" thickBot="1">
      <c r="A200" s="563">
        <v>16.100000000000001</v>
      </c>
      <c r="B200" s="564"/>
      <c r="C200" s="564"/>
      <c r="D200" s="564"/>
      <c r="E200" s="564"/>
      <c r="F200" s="577" t="s">
        <v>1318</v>
      </c>
      <c r="G200" s="578"/>
      <c r="H200" s="578"/>
      <c r="I200" s="567" t="str">
        <f t="shared" si="8"/>
        <v>No hay ejecución</v>
      </c>
      <c r="J200" s="568" t="str">
        <f t="shared" si="9"/>
        <v>NA</v>
      </c>
      <c r="K200" s="578"/>
      <c r="L200" s="581"/>
      <c r="M200" s="579"/>
      <c r="N200" s="572"/>
      <c r="O200" s="582"/>
      <c r="P200" s="581"/>
      <c r="Q200" s="579"/>
      <c r="R200" s="572"/>
      <c r="S200" s="582"/>
      <c r="T200" s="583"/>
      <c r="U200" s="579"/>
      <c r="V200" s="572"/>
      <c r="W200" s="582"/>
      <c r="X200" s="575"/>
      <c r="Y200" s="575"/>
      <c r="Z200" s="575"/>
      <c r="AA200" s="567" t="str">
        <f t="shared" si="10"/>
        <v>No hay ejecución</v>
      </c>
      <c r="AB200" s="568" t="str">
        <f t="shared" si="11"/>
        <v>NA</v>
      </c>
      <c r="AC200" s="575"/>
      <c r="AD200" s="575"/>
      <c r="AE200" s="575"/>
      <c r="AF200" s="576"/>
      <c r="AG200" s="576"/>
      <c r="AH200" s="575"/>
      <c r="AI200" s="575"/>
      <c r="AJ200" s="575"/>
      <c r="AK200" s="576"/>
      <c r="AL200" s="576"/>
      <c r="AM200" s="575"/>
      <c r="AN200" s="575"/>
      <c r="AO200" s="575"/>
      <c r="AP200" s="575"/>
      <c r="AQ200" s="575"/>
    </row>
    <row r="201" spans="1:43" ht="35.25" customHeight="1" thickTop="1" thickBot="1">
      <c r="A201" s="563">
        <v>16.2</v>
      </c>
      <c r="B201" s="564"/>
      <c r="C201" s="564"/>
      <c r="D201" s="564"/>
      <c r="E201" s="564"/>
      <c r="F201" s="577" t="s">
        <v>1319</v>
      </c>
      <c r="G201" s="578">
        <v>2</v>
      </c>
      <c r="H201" s="578">
        <v>0</v>
      </c>
      <c r="I201" s="567">
        <f t="shared" si="8"/>
        <v>0</v>
      </c>
      <c r="J201" s="568" t="str">
        <f t="shared" si="9"/>
        <v>En riesgo cumplimiento</v>
      </c>
      <c r="K201" s="578"/>
      <c r="L201" s="581"/>
      <c r="M201" s="579"/>
      <c r="N201" s="572"/>
      <c r="O201" s="582"/>
      <c r="P201" s="581"/>
      <c r="Q201" s="579"/>
      <c r="R201" s="572"/>
      <c r="S201" s="582"/>
      <c r="T201" s="583"/>
      <c r="U201" s="579"/>
      <c r="V201" s="572"/>
      <c r="W201" s="582"/>
      <c r="X201" s="575"/>
      <c r="Y201" s="575">
        <v>3</v>
      </c>
      <c r="Z201" s="575">
        <v>0</v>
      </c>
      <c r="AA201" s="567">
        <f t="shared" si="10"/>
        <v>0</v>
      </c>
      <c r="AB201" s="568" t="str">
        <f t="shared" si="11"/>
        <v>En riesgo cumplimiento</v>
      </c>
      <c r="AC201" s="575"/>
      <c r="AD201" s="575"/>
      <c r="AE201" s="575"/>
      <c r="AF201" s="576"/>
      <c r="AG201" s="576"/>
      <c r="AH201" s="575"/>
      <c r="AI201" s="575"/>
      <c r="AJ201" s="575"/>
      <c r="AK201" s="576"/>
      <c r="AL201" s="576"/>
      <c r="AM201" s="575"/>
      <c r="AN201" s="575"/>
      <c r="AO201" s="575"/>
      <c r="AP201" s="575"/>
      <c r="AQ201" s="575"/>
    </row>
    <row r="202" spans="1:43" ht="35.25" hidden="1" customHeight="1" thickTop="1" thickBot="1">
      <c r="A202" s="563">
        <v>16.2</v>
      </c>
      <c r="B202" s="564"/>
      <c r="C202" s="564"/>
      <c r="D202" s="564"/>
      <c r="E202" s="564"/>
      <c r="F202" s="577" t="s">
        <v>1319</v>
      </c>
      <c r="G202" s="578"/>
      <c r="H202" s="578"/>
      <c r="I202" s="567" t="str">
        <f t="shared" si="8"/>
        <v>No hay ejecución</v>
      </c>
      <c r="J202" s="568" t="str">
        <f t="shared" si="9"/>
        <v>NA</v>
      </c>
      <c r="K202" s="578"/>
      <c r="L202" s="581"/>
      <c r="M202" s="579"/>
      <c r="N202" s="572"/>
      <c r="O202" s="582"/>
      <c r="P202" s="581"/>
      <c r="Q202" s="579"/>
      <c r="R202" s="572"/>
      <c r="S202" s="582"/>
      <c r="T202" s="583"/>
      <c r="U202" s="579"/>
      <c r="V202" s="572"/>
      <c r="W202" s="582"/>
      <c r="X202" s="575"/>
      <c r="Y202" s="575"/>
      <c r="Z202" s="575"/>
      <c r="AA202" s="567" t="str">
        <f t="shared" si="10"/>
        <v>No hay ejecución</v>
      </c>
      <c r="AB202" s="568" t="str">
        <f t="shared" si="11"/>
        <v>NA</v>
      </c>
      <c r="AC202" s="575"/>
      <c r="AD202" s="575"/>
      <c r="AE202" s="575"/>
      <c r="AF202" s="576"/>
      <c r="AG202" s="576"/>
      <c r="AH202" s="575"/>
      <c r="AI202" s="575"/>
      <c r="AJ202" s="575"/>
      <c r="AK202" s="576"/>
      <c r="AL202" s="576"/>
      <c r="AM202" s="575"/>
      <c r="AN202" s="575"/>
      <c r="AO202" s="575"/>
      <c r="AP202" s="575"/>
      <c r="AQ202" s="575"/>
    </row>
    <row r="203" spans="1:43" ht="35.25" hidden="1" customHeight="1" thickTop="1" thickBot="1">
      <c r="A203" s="563">
        <v>16.2</v>
      </c>
      <c r="B203" s="564"/>
      <c r="C203" s="564"/>
      <c r="D203" s="564"/>
      <c r="E203" s="564"/>
      <c r="F203" s="577" t="s">
        <v>1319</v>
      </c>
      <c r="G203" s="578"/>
      <c r="H203" s="578"/>
      <c r="I203" s="567" t="str">
        <f t="shared" si="8"/>
        <v>No hay ejecución</v>
      </c>
      <c r="J203" s="568" t="str">
        <f t="shared" si="9"/>
        <v>NA</v>
      </c>
      <c r="K203" s="578"/>
      <c r="L203" s="581"/>
      <c r="M203" s="579"/>
      <c r="N203" s="572"/>
      <c r="O203" s="582"/>
      <c r="P203" s="581"/>
      <c r="Q203" s="579"/>
      <c r="R203" s="572"/>
      <c r="S203" s="582"/>
      <c r="T203" s="583"/>
      <c r="U203" s="579"/>
      <c r="V203" s="572"/>
      <c r="W203" s="582"/>
      <c r="X203" s="575"/>
      <c r="Y203" s="575"/>
      <c r="Z203" s="575"/>
      <c r="AA203" s="567" t="str">
        <f t="shared" si="10"/>
        <v>No hay ejecución</v>
      </c>
      <c r="AB203" s="568" t="str">
        <f t="shared" si="11"/>
        <v>NA</v>
      </c>
      <c r="AC203" s="575"/>
      <c r="AD203" s="575"/>
      <c r="AE203" s="575"/>
      <c r="AF203" s="576"/>
      <c r="AG203" s="576"/>
      <c r="AH203" s="575"/>
      <c r="AI203" s="575"/>
      <c r="AJ203" s="575"/>
      <c r="AK203" s="576"/>
      <c r="AL203" s="576"/>
      <c r="AM203" s="575"/>
      <c r="AN203" s="575"/>
      <c r="AO203" s="575"/>
      <c r="AP203" s="575"/>
      <c r="AQ203" s="575"/>
    </row>
    <row r="204" spans="1:43" ht="35.25" hidden="1" customHeight="1" thickTop="1" thickBot="1">
      <c r="A204" s="563">
        <v>16.3</v>
      </c>
      <c r="B204" s="564"/>
      <c r="C204" s="564"/>
      <c r="D204" s="564"/>
      <c r="E204" s="564"/>
      <c r="F204" s="577" t="s">
        <v>1320</v>
      </c>
      <c r="G204" s="578"/>
      <c r="H204" s="578"/>
      <c r="I204" s="567" t="str">
        <f t="shared" si="8"/>
        <v>No hay ejecución</v>
      </c>
      <c r="J204" s="568" t="str">
        <f t="shared" si="9"/>
        <v>NA</v>
      </c>
      <c r="K204" s="578"/>
      <c r="L204" s="581"/>
      <c r="M204" s="579"/>
      <c r="N204" s="572"/>
      <c r="O204" s="582"/>
      <c r="P204" s="581"/>
      <c r="Q204" s="579"/>
      <c r="R204" s="572"/>
      <c r="S204" s="582"/>
      <c r="T204" s="583"/>
      <c r="U204" s="579"/>
      <c r="V204" s="572"/>
      <c r="W204" s="582"/>
      <c r="X204" s="575"/>
      <c r="Y204" s="575">
        <v>0</v>
      </c>
      <c r="Z204" s="575">
        <v>1</v>
      </c>
      <c r="AA204" s="567" t="str">
        <f t="shared" si="10"/>
        <v>No hay Programación</v>
      </c>
      <c r="AB204" s="568" t="str">
        <f t="shared" si="11"/>
        <v>De acuerdo con lo programado</v>
      </c>
      <c r="AC204" s="575"/>
      <c r="AD204" s="575"/>
      <c r="AE204" s="575"/>
      <c r="AF204" s="576"/>
      <c r="AG204" s="576"/>
      <c r="AH204" s="575"/>
      <c r="AI204" s="575"/>
      <c r="AJ204" s="575"/>
      <c r="AK204" s="576"/>
      <c r="AL204" s="576"/>
      <c r="AM204" s="575"/>
      <c r="AN204" s="575"/>
      <c r="AO204" s="575"/>
      <c r="AP204" s="575"/>
      <c r="AQ204" s="575"/>
    </row>
    <row r="205" spans="1:43" ht="35.25" hidden="1" customHeight="1" thickTop="1" thickBot="1">
      <c r="A205" s="563">
        <v>16.3</v>
      </c>
      <c r="B205" s="564"/>
      <c r="C205" s="564"/>
      <c r="D205" s="564"/>
      <c r="E205" s="564"/>
      <c r="F205" s="577" t="s">
        <v>1320</v>
      </c>
      <c r="G205" s="578"/>
      <c r="H205" s="578"/>
      <c r="I205" s="567" t="str">
        <f t="shared" si="8"/>
        <v>No hay ejecución</v>
      </c>
      <c r="J205" s="568" t="str">
        <f t="shared" si="9"/>
        <v>NA</v>
      </c>
      <c r="K205" s="578"/>
      <c r="L205" s="581"/>
      <c r="M205" s="579"/>
      <c r="N205" s="572"/>
      <c r="O205" s="582"/>
      <c r="P205" s="581"/>
      <c r="Q205" s="579"/>
      <c r="R205" s="572"/>
      <c r="S205" s="582"/>
      <c r="T205" s="583"/>
      <c r="U205" s="579"/>
      <c r="V205" s="572"/>
      <c r="W205" s="582"/>
      <c r="X205" s="575"/>
      <c r="Y205" s="575"/>
      <c r="Z205" s="575"/>
      <c r="AA205" s="567" t="str">
        <f t="shared" si="10"/>
        <v>No hay ejecución</v>
      </c>
      <c r="AB205" s="568" t="str">
        <f t="shared" si="11"/>
        <v>NA</v>
      </c>
      <c r="AC205" s="575"/>
      <c r="AD205" s="575"/>
      <c r="AE205" s="575"/>
      <c r="AF205" s="576"/>
      <c r="AG205" s="576"/>
      <c r="AH205" s="575"/>
      <c r="AI205" s="575"/>
      <c r="AJ205" s="575"/>
      <c r="AK205" s="576"/>
      <c r="AL205" s="576"/>
      <c r="AM205" s="575"/>
      <c r="AN205" s="575"/>
      <c r="AO205" s="575"/>
      <c r="AP205" s="575"/>
      <c r="AQ205" s="575"/>
    </row>
    <row r="206" spans="1:43" ht="35.25" hidden="1" customHeight="1" thickTop="1" thickBot="1">
      <c r="A206" s="563">
        <v>16.3</v>
      </c>
      <c r="B206" s="564"/>
      <c r="C206" s="564"/>
      <c r="D206" s="564"/>
      <c r="E206" s="564"/>
      <c r="F206" s="577" t="s">
        <v>1320</v>
      </c>
      <c r="G206" s="578"/>
      <c r="H206" s="578"/>
      <c r="I206" s="567" t="str">
        <f t="shared" ref="I206:I269" si="12">IF(H206="","No hay ejecución",IF(AND(G206=0),"No hay Programación", H206/G206))</f>
        <v>No hay ejecución</v>
      </c>
      <c r="J206" s="568" t="str">
        <f t="shared" ref="J206:J269" si="13">IF(I206="No hay ejecución","NA",IF(I206&gt;=90%,"De acuerdo con lo programado",IF(I206&gt;=51%,"Atraso Leve",IF(I206&lt;=50%,"En riesgo cumplimiento"))))</f>
        <v>NA</v>
      </c>
      <c r="K206" s="578"/>
      <c r="L206" s="581"/>
      <c r="M206" s="579"/>
      <c r="N206" s="572"/>
      <c r="O206" s="582"/>
      <c r="P206" s="581"/>
      <c r="Q206" s="579"/>
      <c r="R206" s="572"/>
      <c r="S206" s="582"/>
      <c r="T206" s="583"/>
      <c r="U206" s="579"/>
      <c r="V206" s="572"/>
      <c r="W206" s="582"/>
      <c r="X206" s="575"/>
      <c r="Y206" s="575"/>
      <c r="Z206" s="575"/>
      <c r="AA206" s="567" t="str">
        <f t="shared" ref="AA206:AA269" si="14">IF(Z206="","No hay ejecución",IF(AND(Y206=0),"No hay Programación", Z206/Y206))</f>
        <v>No hay ejecución</v>
      </c>
      <c r="AB206" s="568" t="str">
        <f t="shared" ref="AB206:AB269" si="15">IF(AA206="No hay ejecución","NA",IF(AA206&gt;=90%,"De acuerdo con lo programado",IF(AA206&gt;=51%,"Atraso Leve",IF(AA206&lt;=50%,"En riesgo cumplimiento"))))</f>
        <v>NA</v>
      </c>
      <c r="AC206" s="575"/>
      <c r="AD206" s="575"/>
      <c r="AE206" s="575"/>
      <c r="AF206" s="576"/>
      <c r="AG206" s="576"/>
      <c r="AH206" s="575"/>
      <c r="AI206" s="575"/>
      <c r="AJ206" s="575"/>
      <c r="AK206" s="576"/>
      <c r="AL206" s="576"/>
      <c r="AM206" s="575"/>
      <c r="AN206" s="575"/>
      <c r="AO206" s="575"/>
      <c r="AP206" s="575"/>
      <c r="AQ206" s="575"/>
    </row>
    <row r="207" spans="1:43" ht="35.25" hidden="1" customHeight="1" thickTop="1" thickBot="1">
      <c r="A207" s="563">
        <v>16.399999999999999</v>
      </c>
      <c r="B207" s="564"/>
      <c r="C207" s="564"/>
      <c r="D207" s="564"/>
      <c r="E207" s="564"/>
      <c r="F207" s="577" t="s">
        <v>1321</v>
      </c>
      <c r="G207" s="578"/>
      <c r="H207" s="578"/>
      <c r="I207" s="567" t="str">
        <f t="shared" si="12"/>
        <v>No hay ejecución</v>
      </c>
      <c r="J207" s="568" t="str">
        <f t="shared" si="13"/>
        <v>NA</v>
      </c>
      <c r="K207" s="578"/>
      <c r="L207" s="581"/>
      <c r="M207" s="579"/>
      <c r="N207" s="572"/>
      <c r="O207" s="582"/>
      <c r="P207" s="581"/>
      <c r="Q207" s="579"/>
      <c r="R207" s="572"/>
      <c r="S207" s="582"/>
      <c r="T207" s="583"/>
      <c r="U207" s="579"/>
      <c r="V207" s="572"/>
      <c r="W207" s="582"/>
      <c r="X207" s="575"/>
      <c r="Y207" s="575"/>
      <c r="Z207" s="575"/>
      <c r="AA207" s="567" t="str">
        <f t="shared" si="14"/>
        <v>No hay ejecución</v>
      </c>
      <c r="AB207" s="568" t="str">
        <f t="shared" si="15"/>
        <v>NA</v>
      </c>
      <c r="AC207" s="575"/>
      <c r="AD207" s="575"/>
      <c r="AE207" s="575"/>
      <c r="AF207" s="576"/>
      <c r="AG207" s="576"/>
      <c r="AH207" s="575"/>
      <c r="AI207" s="575"/>
      <c r="AJ207" s="575"/>
      <c r="AK207" s="576"/>
      <c r="AL207" s="576"/>
      <c r="AM207" s="575"/>
      <c r="AN207" s="575"/>
      <c r="AO207" s="575"/>
      <c r="AP207" s="575"/>
      <c r="AQ207" s="575"/>
    </row>
    <row r="208" spans="1:43" ht="35.25" hidden="1" customHeight="1" thickTop="1" thickBot="1">
      <c r="A208" s="563">
        <v>16.399999999999999</v>
      </c>
      <c r="B208" s="564"/>
      <c r="C208" s="564"/>
      <c r="D208" s="564"/>
      <c r="E208" s="564"/>
      <c r="F208" s="577" t="s">
        <v>1321</v>
      </c>
      <c r="G208" s="578"/>
      <c r="H208" s="578"/>
      <c r="I208" s="567" t="str">
        <f t="shared" si="12"/>
        <v>No hay ejecución</v>
      </c>
      <c r="J208" s="568" t="str">
        <f t="shared" si="13"/>
        <v>NA</v>
      </c>
      <c r="K208" s="578"/>
      <c r="L208" s="581"/>
      <c r="M208" s="579"/>
      <c r="N208" s="572"/>
      <c r="O208" s="582"/>
      <c r="P208" s="581"/>
      <c r="Q208" s="579"/>
      <c r="R208" s="572"/>
      <c r="S208" s="582"/>
      <c r="T208" s="583"/>
      <c r="U208" s="579"/>
      <c r="V208" s="572"/>
      <c r="W208" s="582"/>
      <c r="X208" s="575"/>
      <c r="Y208" s="575"/>
      <c r="Z208" s="575"/>
      <c r="AA208" s="567" t="str">
        <f t="shared" si="14"/>
        <v>No hay ejecución</v>
      </c>
      <c r="AB208" s="568" t="str">
        <f t="shared" si="15"/>
        <v>NA</v>
      </c>
      <c r="AC208" s="575"/>
      <c r="AD208" s="575"/>
      <c r="AE208" s="575"/>
      <c r="AF208" s="576"/>
      <c r="AG208" s="576"/>
      <c r="AH208" s="575"/>
      <c r="AI208" s="575"/>
      <c r="AJ208" s="575"/>
      <c r="AK208" s="576"/>
      <c r="AL208" s="576"/>
      <c r="AM208" s="575"/>
      <c r="AN208" s="575"/>
      <c r="AO208" s="575"/>
      <c r="AP208" s="575"/>
      <c r="AQ208" s="575"/>
    </row>
    <row r="209" spans="1:43" ht="35.25" hidden="1" customHeight="1" thickTop="1" thickBot="1">
      <c r="A209" s="563">
        <v>16.399999999999999</v>
      </c>
      <c r="B209" s="564"/>
      <c r="C209" s="564"/>
      <c r="D209" s="564"/>
      <c r="E209" s="564"/>
      <c r="F209" s="577" t="s">
        <v>1321</v>
      </c>
      <c r="G209" s="578"/>
      <c r="H209" s="578"/>
      <c r="I209" s="567" t="str">
        <f t="shared" si="12"/>
        <v>No hay ejecución</v>
      </c>
      <c r="J209" s="568" t="str">
        <f t="shared" si="13"/>
        <v>NA</v>
      </c>
      <c r="K209" s="578"/>
      <c r="L209" s="581"/>
      <c r="M209" s="579"/>
      <c r="N209" s="572"/>
      <c r="O209" s="582"/>
      <c r="P209" s="581"/>
      <c r="Q209" s="579"/>
      <c r="R209" s="572"/>
      <c r="S209" s="582"/>
      <c r="T209" s="583"/>
      <c r="U209" s="579"/>
      <c r="V209" s="572"/>
      <c r="W209" s="582"/>
      <c r="X209" s="575"/>
      <c r="Y209" s="575"/>
      <c r="Z209" s="575"/>
      <c r="AA209" s="567" t="str">
        <f t="shared" si="14"/>
        <v>No hay ejecución</v>
      </c>
      <c r="AB209" s="568" t="str">
        <f t="shared" si="15"/>
        <v>NA</v>
      </c>
      <c r="AC209" s="575"/>
      <c r="AD209" s="575"/>
      <c r="AE209" s="575"/>
      <c r="AF209" s="576"/>
      <c r="AG209" s="576"/>
      <c r="AH209" s="575"/>
      <c r="AI209" s="575"/>
      <c r="AJ209" s="575"/>
      <c r="AK209" s="576"/>
      <c r="AL209" s="576"/>
      <c r="AM209" s="575"/>
      <c r="AN209" s="575"/>
      <c r="AO209" s="575"/>
      <c r="AP209" s="575"/>
      <c r="AQ209" s="575"/>
    </row>
    <row r="210" spans="1:43" ht="35.25" hidden="1" customHeight="1" thickTop="1" thickBot="1">
      <c r="A210" s="563">
        <v>16.399999999999999</v>
      </c>
      <c r="B210" s="564"/>
      <c r="C210" s="564"/>
      <c r="D210" s="564"/>
      <c r="E210" s="564"/>
      <c r="F210" s="577" t="s">
        <v>1321</v>
      </c>
      <c r="G210" s="578"/>
      <c r="H210" s="578"/>
      <c r="I210" s="567" t="str">
        <f t="shared" si="12"/>
        <v>No hay ejecución</v>
      </c>
      <c r="J210" s="568" t="str">
        <f t="shared" si="13"/>
        <v>NA</v>
      </c>
      <c r="K210" s="578"/>
      <c r="L210" s="581"/>
      <c r="M210" s="579"/>
      <c r="N210" s="572"/>
      <c r="O210" s="582"/>
      <c r="P210" s="581"/>
      <c r="Q210" s="579"/>
      <c r="R210" s="572"/>
      <c r="S210" s="582"/>
      <c r="T210" s="583"/>
      <c r="U210" s="579"/>
      <c r="V210" s="572"/>
      <c r="W210" s="582"/>
      <c r="X210" s="575"/>
      <c r="Y210" s="575"/>
      <c r="Z210" s="575"/>
      <c r="AA210" s="567" t="str">
        <f t="shared" si="14"/>
        <v>No hay ejecución</v>
      </c>
      <c r="AB210" s="568" t="str">
        <f t="shared" si="15"/>
        <v>NA</v>
      </c>
      <c r="AC210" s="575"/>
      <c r="AD210" s="575"/>
      <c r="AE210" s="575"/>
      <c r="AF210" s="576"/>
      <c r="AG210" s="576"/>
      <c r="AH210" s="575"/>
      <c r="AI210" s="575"/>
      <c r="AJ210" s="575"/>
      <c r="AK210" s="576"/>
      <c r="AL210" s="576"/>
      <c r="AM210" s="575"/>
      <c r="AN210" s="575"/>
      <c r="AO210" s="575"/>
      <c r="AP210" s="575"/>
      <c r="AQ210" s="575"/>
    </row>
    <row r="211" spans="1:43" ht="35.25" hidden="1" customHeight="1" thickTop="1" thickBot="1">
      <c r="A211" s="563">
        <v>16.399999999999999</v>
      </c>
      <c r="B211" s="564"/>
      <c r="C211" s="564"/>
      <c r="D211" s="564"/>
      <c r="E211" s="564"/>
      <c r="F211" s="577" t="s">
        <v>1321</v>
      </c>
      <c r="G211" s="578"/>
      <c r="H211" s="578"/>
      <c r="I211" s="567" t="str">
        <f t="shared" si="12"/>
        <v>No hay ejecución</v>
      </c>
      <c r="J211" s="568" t="str">
        <f t="shared" si="13"/>
        <v>NA</v>
      </c>
      <c r="K211" s="578"/>
      <c r="L211" s="581"/>
      <c r="M211" s="579"/>
      <c r="N211" s="572"/>
      <c r="O211" s="582"/>
      <c r="P211" s="581"/>
      <c r="Q211" s="579"/>
      <c r="R211" s="572"/>
      <c r="S211" s="582"/>
      <c r="T211" s="583"/>
      <c r="U211" s="579"/>
      <c r="V211" s="572"/>
      <c r="W211" s="582"/>
      <c r="X211" s="575"/>
      <c r="Y211" s="575"/>
      <c r="Z211" s="575"/>
      <c r="AA211" s="567" t="str">
        <f t="shared" si="14"/>
        <v>No hay ejecución</v>
      </c>
      <c r="AB211" s="568" t="str">
        <f t="shared" si="15"/>
        <v>NA</v>
      </c>
      <c r="AC211" s="575"/>
      <c r="AD211" s="575"/>
      <c r="AE211" s="575"/>
      <c r="AF211" s="576"/>
      <c r="AG211" s="576"/>
      <c r="AH211" s="575"/>
      <c r="AI211" s="575"/>
      <c r="AJ211" s="575"/>
      <c r="AK211" s="576"/>
      <c r="AL211" s="576"/>
      <c r="AM211" s="575"/>
      <c r="AN211" s="575"/>
      <c r="AO211" s="575"/>
      <c r="AP211" s="575"/>
      <c r="AQ211" s="575"/>
    </row>
    <row r="212" spans="1:43" ht="35.25" hidden="1" customHeight="1" thickTop="1" thickBot="1">
      <c r="A212" s="563">
        <v>16.399999999999999</v>
      </c>
      <c r="B212" s="564"/>
      <c r="C212" s="564"/>
      <c r="D212" s="564"/>
      <c r="E212" s="564"/>
      <c r="F212" s="577" t="s">
        <v>1321</v>
      </c>
      <c r="G212" s="578"/>
      <c r="H212" s="578"/>
      <c r="I212" s="567" t="str">
        <f t="shared" si="12"/>
        <v>No hay ejecución</v>
      </c>
      <c r="J212" s="568" t="str">
        <f t="shared" si="13"/>
        <v>NA</v>
      </c>
      <c r="K212" s="578"/>
      <c r="L212" s="581"/>
      <c r="M212" s="579"/>
      <c r="N212" s="572"/>
      <c r="O212" s="582"/>
      <c r="P212" s="581"/>
      <c r="Q212" s="579"/>
      <c r="R212" s="572"/>
      <c r="S212" s="582"/>
      <c r="T212" s="583"/>
      <c r="U212" s="579"/>
      <c r="V212" s="572"/>
      <c r="W212" s="582"/>
      <c r="X212" s="575"/>
      <c r="Y212" s="575"/>
      <c r="Z212" s="575"/>
      <c r="AA212" s="567" t="str">
        <f t="shared" si="14"/>
        <v>No hay ejecución</v>
      </c>
      <c r="AB212" s="568" t="str">
        <f t="shared" si="15"/>
        <v>NA</v>
      </c>
      <c r="AC212" s="575"/>
      <c r="AD212" s="575"/>
      <c r="AE212" s="575"/>
      <c r="AF212" s="576"/>
      <c r="AG212" s="576"/>
      <c r="AH212" s="575"/>
      <c r="AI212" s="575"/>
      <c r="AJ212" s="575"/>
      <c r="AK212" s="576"/>
      <c r="AL212" s="576"/>
      <c r="AM212" s="575"/>
      <c r="AN212" s="575"/>
      <c r="AO212" s="575"/>
      <c r="AP212" s="575"/>
      <c r="AQ212" s="575"/>
    </row>
    <row r="213" spans="1:43" ht="35.25" hidden="1" customHeight="1" thickTop="1" thickBot="1">
      <c r="A213" s="563">
        <v>16.5</v>
      </c>
      <c r="B213" s="564"/>
      <c r="C213" s="564"/>
      <c r="D213" s="564"/>
      <c r="E213" s="564"/>
      <c r="F213" s="577" t="s">
        <v>1322</v>
      </c>
      <c r="G213" s="578"/>
      <c r="H213" s="578"/>
      <c r="I213" s="567" t="str">
        <f t="shared" si="12"/>
        <v>No hay ejecución</v>
      </c>
      <c r="J213" s="568" t="str">
        <f t="shared" si="13"/>
        <v>NA</v>
      </c>
      <c r="K213" s="578"/>
      <c r="L213" s="581"/>
      <c r="M213" s="579"/>
      <c r="N213" s="572"/>
      <c r="O213" s="582"/>
      <c r="P213" s="581"/>
      <c r="Q213" s="579"/>
      <c r="R213" s="572"/>
      <c r="S213" s="582"/>
      <c r="T213" s="583"/>
      <c r="U213" s="579"/>
      <c r="V213" s="572"/>
      <c r="W213" s="582"/>
      <c r="X213" s="575"/>
      <c r="Y213" s="575"/>
      <c r="Z213" s="575"/>
      <c r="AA213" s="567" t="str">
        <f t="shared" si="14"/>
        <v>No hay ejecución</v>
      </c>
      <c r="AB213" s="568" t="str">
        <f t="shared" si="15"/>
        <v>NA</v>
      </c>
      <c r="AC213" s="575"/>
      <c r="AD213" s="575"/>
      <c r="AE213" s="575"/>
      <c r="AF213" s="576"/>
      <c r="AG213" s="576"/>
      <c r="AH213" s="575"/>
      <c r="AI213" s="575"/>
      <c r="AJ213" s="575"/>
      <c r="AK213" s="576"/>
      <c r="AL213" s="576"/>
      <c r="AM213" s="575"/>
      <c r="AN213" s="575"/>
      <c r="AO213" s="575"/>
      <c r="AP213" s="575"/>
      <c r="AQ213" s="575"/>
    </row>
    <row r="214" spans="1:43" ht="35.25" hidden="1" customHeight="1" thickTop="1" thickBot="1">
      <c r="A214" s="563">
        <v>16.5</v>
      </c>
      <c r="B214" s="564"/>
      <c r="C214" s="564"/>
      <c r="D214" s="564"/>
      <c r="E214" s="564"/>
      <c r="F214" s="577" t="s">
        <v>1322</v>
      </c>
      <c r="G214" s="578"/>
      <c r="H214" s="578"/>
      <c r="I214" s="567" t="str">
        <f t="shared" si="12"/>
        <v>No hay ejecución</v>
      </c>
      <c r="J214" s="568" t="str">
        <f t="shared" si="13"/>
        <v>NA</v>
      </c>
      <c r="K214" s="578"/>
      <c r="L214" s="581"/>
      <c r="M214" s="579"/>
      <c r="N214" s="572"/>
      <c r="O214" s="582"/>
      <c r="P214" s="581"/>
      <c r="Q214" s="579"/>
      <c r="R214" s="572"/>
      <c r="S214" s="582"/>
      <c r="T214" s="583"/>
      <c r="U214" s="579"/>
      <c r="V214" s="572"/>
      <c r="W214" s="582"/>
      <c r="X214" s="575"/>
      <c r="Y214" s="575"/>
      <c r="Z214" s="575"/>
      <c r="AA214" s="567" t="str">
        <f t="shared" si="14"/>
        <v>No hay ejecución</v>
      </c>
      <c r="AB214" s="568" t="str">
        <f t="shared" si="15"/>
        <v>NA</v>
      </c>
      <c r="AC214" s="575"/>
      <c r="AD214" s="575"/>
      <c r="AE214" s="575"/>
      <c r="AF214" s="576"/>
      <c r="AG214" s="576"/>
      <c r="AH214" s="575"/>
      <c r="AI214" s="575"/>
      <c r="AJ214" s="575"/>
      <c r="AK214" s="576"/>
      <c r="AL214" s="576"/>
      <c r="AM214" s="575"/>
      <c r="AN214" s="575"/>
      <c r="AO214" s="575"/>
      <c r="AP214" s="575"/>
      <c r="AQ214" s="575"/>
    </row>
    <row r="215" spans="1:43" ht="35.25" customHeight="1" thickTop="1" thickBot="1">
      <c r="A215" s="563">
        <v>16.600000000000001</v>
      </c>
      <c r="B215" s="564"/>
      <c r="C215" s="564"/>
      <c r="D215" s="564"/>
      <c r="E215" s="564"/>
      <c r="F215" s="577" t="s">
        <v>1323</v>
      </c>
      <c r="G215" s="578">
        <v>0</v>
      </c>
      <c r="H215" s="578">
        <v>0</v>
      </c>
      <c r="I215" s="567" t="str">
        <f t="shared" si="12"/>
        <v>No hay Programación</v>
      </c>
      <c r="J215" s="568" t="str">
        <f t="shared" si="13"/>
        <v>De acuerdo con lo programado</v>
      </c>
      <c r="K215" s="578"/>
      <c r="L215" s="581"/>
      <c r="M215" s="579"/>
      <c r="N215" s="572"/>
      <c r="O215" s="582"/>
      <c r="P215" s="581"/>
      <c r="Q215" s="579"/>
      <c r="R215" s="572"/>
      <c r="S215" s="582"/>
      <c r="T215" s="583"/>
      <c r="U215" s="579"/>
      <c r="V215" s="572"/>
      <c r="W215" s="582"/>
      <c r="X215" s="575"/>
      <c r="Y215" s="575">
        <v>5</v>
      </c>
      <c r="Z215" s="575">
        <v>0</v>
      </c>
      <c r="AA215" s="567">
        <f t="shared" si="14"/>
        <v>0</v>
      </c>
      <c r="AB215" s="568" t="str">
        <f t="shared" si="15"/>
        <v>En riesgo cumplimiento</v>
      </c>
      <c r="AC215" s="575"/>
      <c r="AD215" s="575"/>
      <c r="AE215" s="575"/>
      <c r="AF215" s="576"/>
      <c r="AG215" s="576"/>
      <c r="AH215" s="575"/>
      <c r="AI215" s="575"/>
      <c r="AJ215" s="575"/>
      <c r="AK215" s="576"/>
      <c r="AL215" s="576"/>
      <c r="AM215" s="575"/>
      <c r="AN215" s="575"/>
      <c r="AO215" s="575"/>
      <c r="AP215" s="575"/>
      <c r="AQ215" s="575"/>
    </row>
    <row r="216" spans="1:43" ht="35.25" hidden="1" customHeight="1" thickTop="1" thickBot="1">
      <c r="A216" s="563">
        <v>16.600000000000001</v>
      </c>
      <c r="B216" s="564"/>
      <c r="C216" s="564"/>
      <c r="D216" s="564"/>
      <c r="E216" s="564"/>
      <c r="F216" s="577" t="s">
        <v>1323</v>
      </c>
      <c r="G216" s="578"/>
      <c r="H216" s="578"/>
      <c r="I216" s="567" t="str">
        <f t="shared" si="12"/>
        <v>No hay ejecución</v>
      </c>
      <c r="J216" s="568" t="str">
        <f t="shared" si="13"/>
        <v>NA</v>
      </c>
      <c r="K216" s="578"/>
      <c r="L216" s="581"/>
      <c r="M216" s="579"/>
      <c r="N216" s="572"/>
      <c r="O216" s="582"/>
      <c r="P216" s="581"/>
      <c r="Q216" s="579"/>
      <c r="R216" s="572"/>
      <c r="S216" s="582"/>
      <c r="T216" s="583"/>
      <c r="U216" s="579"/>
      <c r="V216" s="572"/>
      <c r="W216" s="582"/>
      <c r="X216" s="575"/>
      <c r="Y216" s="575"/>
      <c r="Z216" s="575"/>
      <c r="AA216" s="567" t="str">
        <f t="shared" si="14"/>
        <v>No hay ejecución</v>
      </c>
      <c r="AB216" s="568" t="str">
        <f t="shared" si="15"/>
        <v>NA</v>
      </c>
      <c r="AC216" s="575"/>
      <c r="AD216" s="575"/>
      <c r="AE216" s="575"/>
      <c r="AF216" s="576"/>
      <c r="AG216" s="576"/>
      <c r="AH216" s="575"/>
      <c r="AI216" s="575"/>
      <c r="AJ216" s="575"/>
      <c r="AK216" s="576"/>
      <c r="AL216" s="576"/>
      <c r="AM216" s="575"/>
      <c r="AN216" s="575"/>
      <c r="AO216" s="575"/>
      <c r="AP216" s="575"/>
      <c r="AQ216" s="575"/>
    </row>
    <row r="217" spans="1:43" ht="35.25" hidden="1" customHeight="1" thickTop="1" thickBot="1">
      <c r="A217" s="563">
        <v>16.7</v>
      </c>
      <c r="B217" s="564"/>
      <c r="C217" s="564"/>
      <c r="D217" s="564"/>
      <c r="E217" s="564"/>
      <c r="F217" s="577" t="s">
        <v>1324</v>
      </c>
      <c r="G217" s="578"/>
      <c r="H217" s="578"/>
      <c r="I217" s="567" t="str">
        <f t="shared" si="12"/>
        <v>No hay ejecución</v>
      </c>
      <c r="J217" s="568" t="str">
        <f t="shared" si="13"/>
        <v>NA</v>
      </c>
      <c r="K217" s="578"/>
      <c r="L217" s="581"/>
      <c r="M217" s="579"/>
      <c r="N217" s="572"/>
      <c r="O217" s="582"/>
      <c r="P217" s="581"/>
      <c r="Q217" s="579"/>
      <c r="R217" s="572"/>
      <c r="S217" s="582"/>
      <c r="T217" s="583"/>
      <c r="U217" s="579"/>
      <c r="V217" s="572"/>
      <c r="W217" s="582"/>
      <c r="X217" s="575"/>
      <c r="Y217" s="575"/>
      <c r="Z217" s="575"/>
      <c r="AA217" s="567" t="str">
        <f t="shared" si="14"/>
        <v>No hay ejecución</v>
      </c>
      <c r="AB217" s="568" t="str">
        <f t="shared" si="15"/>
        <v>NA</v>
      </c>
      <c r="AC217" s="575"/>
      <c r="AD217" s="575"/>
      <c r="AE217" s="575"/>
      <c r="AF217" s="576"/>
      <c r="AG217" s="576"/>
      <c r="AH217" s="575"/>
      <c r="AI217" s="575"/>
      <c r="AJ217" s="575"/>
      <c r="AK217" s="576"/>
      <c r="AL217" s="576"/>
      <c r="AM217" s="575"/>
      <c r="AN217" s="575"/>
      <c r="AO217" s="575"/>
      <c r="AP217" s="575"/>
      <c r="AQ217" s="575"/>
    </row>
    <row r="218" spans="1:43" ht="35.25" hidden="1" customHeight="1" thickTop="1" thickBot="1">
      <c r="A218" s="563">
        <v>16.7</v>
      </c>
      <c r="B218" s="564"/>
      <c r="C218" s="564"/>
      <c r="D218" s="564"/>
      <c r="E218" s="564"/>
      <c r="F218" s="577" t="s">
        <v>1324</v>
      </c>
      <c r="G218" s="578"/>
      <c r="H218" s="578"/>
      <c r="I218" s="567" t="str">
        <f t="shared" si="12"/>
        <v>No hay ejecución</v>
      </c>
      <c r="J218" s="568" t="str">
        <f t="shared" si="13"/>
        <v>NA</v>
      </c>
      <c r="K218" s="578"/>
      <c r="L218" s="581"/>
      <c r="M218" s="579"/>
      <c r="N218" s="572"/>
      <c r="O218" s="582"/>
      <c r="P218" s="581"/>
      <c r="Q218" s="579"/>
      <c r="R218" s="572"/>
      <c r="S218" s="582"/>
      <c r="T218" s="583"/>
      <c r="U218" s="579"/>
      <c r="V218" s="572"/>
      <c r="W218" s="582"/>
      <c r="X218" s="575"/>
      <c r="Y218" s="575"/>
      <c r="Z218" s="575"/>
      <c r="AA218" s="567" t="str">
        <f t="shared" si="14"/>
        <v>No hay ejecución</v>
      </c>
      <c r="AB218" s="568" t="str">
        <f t="shared" si="15"/>
        <v>NA</v>
      </c>
      <c r="AC218" s="575"/>
      <c r="AD218" s="575"/>
      <c r="AE218" s="575"/>
      <c r="AF218" s="576"/>
      <c r="AG218" s="576"/>
      <c r="AH218" s="575"/>
      <c r="AI218" s="575"/>
      <c r="AJ218" s="575"/>
      <c r="AK218" s="576"/>
      <c r="AL218" s="576"/>
      <c r="AM218" s="575"/>
      <c r="AN218" s="575"/>
      <c r="AO218" s="575"/>
      <c r="AP218" s="575"/>
      <c r="AQ218" s="575"/>
    </row>
    <row r="219" spans="1:43" ht="35.25" hidden="1" customHeight="1" thickTop="1" thickBot="1">
      <c r="A219" s="563">
        <v>16.8</v>
      </c>
      <c r="B219" s="564"/>
      <c r="C219" s="564"/>
      <c r="D219" s="564"/>
      <c r="E219" s="564"/>
      <c r="F219" s="577" t="s">
        <v>1325</v>
      </c>
      <c r="G219" s="578"/>
      <c r="H219" s="578"/>
      <c r="I219" s="567" t="str">
        <f t="shared" si="12"/>
        <v>No hay ejecución</v>
      </c>
      <c r="J219" s="568" t="str">
        <f t="shared" si="13"/>
        <v>NA</v>
      </c>
      <c r="K219" s="578"/>
      <c r="L219" s="581"/>
      <c r="M219" s="579"/>
      <c r="N219" s="572"/>
      <c r="O219" s="582"/>
      <c r="P219" s="581"/>
      <c r="Q219" s="579"/>
      <c r="R219" s="572"/>
      <c r="S219" s="582"/>
      <c r="T219" s="583"/>
      <c r="U219" s="579"/>
      <c r="V219" s="572"/>
      <c r="W219" s="582"/>
      <c r="X219" s="575"/>
      <c r="Y219" s="575">
        <v>2</v>
      </c>
      <c r="Z219" s="575">
        <v>2</v>
      </c>
      <c r="AA219" s="567">
        <f t="shared" si="14"/>
        <v>1</v>
      </c>
      <c r="AB219" s="568" t="str">
        <f t="shared" si="15"/>
        <v>De acuerdo con lo programado</v>
      </c>
      <c r="AC219" s="575"/>
      <c r="AD219" s="575"/>
      <c r="AE219" s="575"/>
      <c r="AF219" s="576"/>
      <c r="AG219" s="576"/>
      <c r="AH219" s="575"/>
      <c r="AI219" s="575"/>
      <c r="AJ219" s="575"/>
      <c r="AK219" s="576"/>
      <c r="AL219" s="576"/>
      <c r="AM219" s="575"/>
      <c r="AN219" s="575"/>
      <c r="AO219" s="575"/>
      <c r="AP219" s="575"/>
      <c r="AQ219" s="575"/>
    </row>
    <row r="220" spans="1:43" ht="35.25" hidden="1" customHeight="1" thickTop="1" thickBot="1">
      <c r="A220" s="563">
        <v>16.899999999999999</v>
      </c>
      <c r="B220" s="564"/>
      <c r="C220" s="564"/>
      <c r="D220" s="564"/>
      <c r="E220" s="564"/>
      <c r="F220" s="577" t="s">
        <v>1326</v>
      </c>
      <c r="G220" s="578">
        <v>10</v>
      </c>
      <c r="H220" s="578">
        <v>18</v>
      </c>
      <c r="I220" s="567">
        <f t="shared" si="12"/>
        <v>1.8</v>
      </c>
      <c r="J220" s="568" t="str">
        <f t="shared" si="13"/>
        <v>De acuerdo con lo programado</v>
      </c>
      <c r="K220" s="578"/>
      <c r="L220" s="581"/>
      <c r="M220" s="579"/>
      <c r="N220" s="572"/>
      <c r="O220" s="582"/>
      <c r="P220" s="581"/>
      <c r="Q220" s="579"/>
      <c r="R220" s="572"/>
      <c r="S220" s="582"/>
      <c r="T220" s="583"/>
      <c r="U220" s="579"/>
      <c r="V220" s="572"/>
      <c r="W220" s="582"/>
      <c r="X220" s="575"/>
      <c r="Y220" s="575">
        <v>14</v>
      </c>
      <c r="Z220" s="575">
        <v>16</v>
      </c>
      <c r="AA220" s="567">
        <f t="shared" si="14"/>
        <v>1.1428571428571428</v>
      </c>
      <c r="AB220" s="568" t="str">
        <f t="shared" si="15"/>
        <v>De acuerdo con lo programado</v>
      </c>
      <c r="AC220" s="575"/>
      <c r="AD220" s="575"/>
      <c r="AE220" s="575"/>
      <c r="AF220" s="576"/>
      <c r="AG220" s="576"/>
      <c r="AH220" s="575"/>
      <c r="AI220" s="575"/>
      <c r="AJ220" s="575"/>
      <c r="AK220" s="576"/>
      <c r="AL220" s="576"/>
      <c r="AM220" s="575"/>
      <c r="AN220" s="575"/>
      <c r="AO220" s="575"/>
      <c r="AP220" s="575"/>
      <c r="AQ220" s="575"/>
    </row>
    <row r="221" spans="1:43" ht="35.25" hidden="1" customHeight="1" thickTop="1" thickBot="1">
      <c r="A221" s="563">
        <v>16.899999999999999</v>
      </c>
      <c r="B221" s="564"/>
      <c r="C221" s="564"/>
      <c r="D221" s="564"/>
      <c r="E221" s="564"/>
      <c r="F221" s="577" t="s">
        <v>1326</v>
      </c>
      <c r="G221" s="578"/>
      <c r="H221" s="578"/>
      <c r="I221" s="567" t="str">
        <f t="shared" si="12"/>
        <v>No hay ejecución</v>
      </c>
      <c r="J221" s="568" t="str">
        <f t="shared" si="13"/>
        <v>NA</v>
      </c>
      <c r="K221" s="578"/>
      <c r="L221" s="581"/>
      <c r="M221" s="579"/>
      <c r="N221" s="572"/>
      <c r="O221" s="582"/>
      <c r="P221" s="581"/>
      <c r="Q221" s="579"/>
      <c r="R221" s="572"/>
      <c r="S221" s="582"/>
      <c r="T221" s="583"/>
      <c r="U221" s="579"/>
      <c r="V221" s="572"/>
      <c r="W221" s="582"/>
      <c r="X221" s="575"/>
      <c r="Y221" s="575"/>
      <c r="Z221" s="575"/>
      <c r="AA221" s="567" t="str">
        <f t="shared" si="14"/>
        <v>No hay ejecución</v>
      </c>
      <c r="AB221" s="568" t="str">
        <f t="shared" si="15"/>
        <v>NA</v>
      </c>
      <c r="AC221" s="575"/>
      <c r="AD221" s="575"/>
      <c r="AE221" s="575"/>
      <c r="AF221" s="576"/>
      <c r="AG221" s="576"/>
      <c r="AH221" s="575"/>
      <c r="AI221" s="575"/>
      <c r="AJ221" s="575"/>
      <c r="AK221" s="576"/>
      <c r="AL221" s="576"/>
      <c r="AM221" s="575"/>
      <c r="AN221" s="575"/>
      <c r="AO221" s="575"/>
      <c r="AP221" s="575"/>
      <c r="AQ221" s="575"/>
    </row>
    <row r="222" spans="1:43" ht="35.25" hidden="1" customHeight="1" thickTop="1" thickBot="1">
      <c r="A222" s="563">
        <v>16.899999999999999</v>
      </c>
      <c r="B222" s="564"/>
      <c r="C222" s="564"/>
      <c r="D222" s="564"/>
      <c r="E222" s="564"/>
      <c r="F222" s="577" t="s">
        <v>1326</v>
      </c>
      <c r="G222" s="578"/>
      <c r="H222" s="578"/>
      <c r="I222" s="567" t="str">
        <f t="shared" si="12"/>
        <v>No hay ejecución</v>
      </c>
      <c r="J222" s="568" t="str">
        <f t="shared" si="13"/>
        <v>NA</v>
      </c>
      <c r="K222" s="578"/>
      <c r="L222" s="581"/>
      <c r="M222" s="579"/>
      <c r="N222" s="572"/>
      <c r="O222" s="582"/>
      <c r="P222" s="581"/>
      <c r="Q222" s="579"/>
      <c r="R222" s="572"/>
      <c r="S222" s="582"/>
      <c r="T222" s="583"/>
      <c r="U222" s="579"/>
      <c r="V222" s="572"/>
      <c r="W222" s="582"/>
      <c r="X222" s="575"/>
      <c r="Y222" s="575"/>
      <c r="Z222" s="575"/>
      <c r="AA222" s="567" t="str">
        <f t="shared" si="14"/>
        <v>No hay ejecución</v>
      </c>
      <c r="AB222" s="568" t="str">
        <f t="shared" si="15"/>
        <v>NA</v>
      </c>
      <c r="AC222" s="575"/>
      <c r="AD222" s="575"/>
      <c r="AE222" s="575"/>
      <c r="AF222" s="576"/>
      <c r="AG222" s="576"/>
      <c r="AH222" s="575"/>
      <c r="AI222" s="575"/>
      <c r="AJ222" s="575"/>
      <c r="AK222" s="576"/>
      <c r="AL222" s="576"/>
      <c r="AM222" s="575"/>
      <c r="AN222" s="575"/>
      <c r="AO222" s="575"/>
      <c r="AP222" s="575"/>
      <c r="AQ222" s="575"/>
    </row>
    <row r="223" spans="1:43" ht="35.25" hidden="1" customHeight="1" thickTop="1" thickBot="1">
      <c r="A223" s="563">
        <v>16.899999999999999</v>
      </c>
      <c r="B223" s="564"/>
      <c r="C223" s="564"/>
      <c r="D223" s="564"/>
      <c r="E223" s="564"/>
      <c r="F223" s="577" t="s">
        <v>1326</v>
      </c>
      <c r="G223" s="578"/>
      <c r="H223" s="578"/>
      <c r="I223" s="567" t="str">
        <f t="shared" si="12"/>
        <v>No hay ejecución</v>
      </c>
      <c r="J223" s="568" t="str">
        <f t="shared" si="13"/>
        <v>NA</v>
      </c>
      <c r="K223" s="578"/>
      <c r="L223" s="581"/>
      <c r="M223" s="579"/>
      <c r="N223" s="572"/>
      <c r="O223" s="582"/>
      <c r="P223" s="581"/>
      <c r="Q223" s="579"/>
      <c r="R223" s="572"/>
      <c r="S223" s="582"/>
      <c r="T223" s="583"/>
      <c r="U223" s="579"/>
      <c r="V223" s="572"/>
      <c r="W223" s="582"/>
      <c r="X223" s="575"/>
      <c r="Y223" s="575"/>
      <c r="Z223" s="575"/>
      <c r="AA223" s="567" t="str">
        <f t="shared" si="14"/>
        <v>No hay ejecución</v>
      </c>
      <c r="AB223" s="568" t="str">
        <f t="shared" si="15"/>
        <v>NA</v>
      </c>
      <c r="AC223" s="575"/>
      <c r="AD223" s="575"/>
      <c r="AE223" s="575"/>
      <c r="AF223" s="576"/>
      <c r="AG223" s="576"/>
      <c r="AH223" s="575"/>
      <c r="AI223" s="575"/>
      <c r="AJ223" s="575"/>
      <c r="AK223" s="576"/>
      <c r="AL223" s="576"/>
      <c r="AM223" s="575"/>
      <c r="AN223" s="575"/>
      <c r="AO223" s="575"/>
      <c r="AP223" s="575"/>
      <c r="AQ223" s="575"/>
    </row>
    <row r="224" spans="1:43" ht="35.25" hidden="1" customHeight="1" thickTop="1" thickBot="1">
      <c r="A224" s="563">
        <v>16.899999999999999</v>
      </c>
      <c r="B224" s="564"/>
      <c r="C224" s="564"/>
      <c r="D224" s="564"/>
      <c r="E224" s="564"/>
      <c r="F224" s="577" t="s">
        <v>1326</v>
      </c>
      <c r="G224" s="578"/>
      <c r="H224" s="578"/>
      <c r="I224" s="567" t="str">
        <f t="shared" si="12"/>
        <v>No hay ejecución</v>
      </c>
      <c r="J224" s="568" t="str">
        <f t="shared" si="13"/>
        <v>NA</v>
      </c>
      <c r="K224" s="578"/>
      <c r="L224" s="581"/>
      <c r="M224" s="579"/>
      <c r="N224" s="572"/>
      <c r="O224" s="582"/>
      <c r="P224" s="581"/>
      <c r="Q224" s="579"/>
      <c r="R224" s="572"/>
      <c r="S224" s="582"/>
      <c r="T224" s="583"/>
      <c r="U224" s="579"/>
      <c r="V224" s="572"/>
      <c r="W224" s="582"/>
      <c r="X224" s="575"/>
      <c r="Y224" s="575"/>
      <c r="Z224" s="575"/>
      <c r="AA224" s="567" t="str">
        <f t="shared" si="14"/>
        <v>No hay ejecución</v>
      </c>
      <c r="AB224" s="568" t="str">
        <f t="shared" si="15"/>
        <v>NA</v>
      </c>
      <c r="AC224" s="575"/>
      <c r="AD224" s="575"/>
      <c r="AE224" s="575"/>
      <c r="AF224" s="576"/>
      <c r="AG224" s="576"/>
      <c r="AH224" s="575"/>
      <c r="AI224" s="575"/>
      <c r="AJ224" s="575"/>
      <c r="AK224" s="576"/>
      <c r="AL224" s="576"/>
      <c r="AM224" s="575"/>
      <c r="AN224" s="575"/>
      <c r="AO224" s="575"/>
      <c r="AP224" s="575"/>
      <c r="AQ224" s="575"/>
    </row>
    <row r="225" spans="1:43" ht="35.25" hidden="1" customHeight="1" thickTop="1" thickBot="1">
      <c r="A225" s="563">
        <v>16.899999999999999</v>
      </c>
      <c r="B225" s="564"/>
      <c r="C225" s="564"/>
      <c r="D225" s="564"/>
      <c r="E225" s="564"/>
      <c r="F225" s="577" t="s">
        <v>1326</v>
      </c>
      <c r="G225" s="578"/>
      <c r="H225" s="578"/>
      <c r="I225" s="567" t="str">
        <f t="shared" si="12"/>
        <v>No hay ejecución</v>
      </c>
      <c r="J225" s="568" t="str">
        <f t="shared" si="13"/>
        <v>NA</v>
      </c>
      <c r="K225" s="578"/>
      <c r="L225" s="581"/>
      <c r="M225" s="579"/>
      <c r="N225" s="572"/>
      <c r="O225" s="582"/>
      <c r="P225" s="581"/>
      <c r="Q225" s="579"/>
      <c r="R225" s="572"/>
      <c r="S225" s="582"/>
      <c r="T225" s="583"/>
      <c r="U225" s="579"/>
      <c r="V225" s="572"/>
      <c r="W225" s="582"/>
      <c r="X225" s="575"/>
      <c r="Y225" s="575"/>
      <c r="Z225" s="575"/>
      <c r="AA225" s="567" t="str">
        <f t="shared" si="14"/>
        <v>No hay ejecución</v>
      </c>
      <c r="AB225" s="568" t="str">
        <f t="shared" si="15"/>
        <v>NA</v>
      </c>
      <c r="AC225" s="575"/>
      <c r="AD225" s="575"/>
      <c r="AE225" s="575"/>
      <c r="AF225" s="576"/>
      <c r="AG225" s="576"/>
      <c r="AH225" s="575"/>
      <c r="AI225" s="575"/>
      <c r="AJ225" s="575"/>
      <c r="AK225" s="576"/>
      <c r="AL225" s="576"/>
      <c r="AM225" s="575"/>
      <c r="AN225" s="575"/>
      <c r="AO225" s="575"/>
      <c r="AP225" s="575"/>
      <c r="AQ225" s="575"/>
    </row>
    <row r="226" spans="1:43" ht="35.25" hidden="1" customHeight="1" thickTop="1" thickBot="1">
      <c r="A226" s="593">
        <v>16.100000000000001</v>
      </c>
      <c r="B226" s="564"/>
      <c r="C226" s="564"/>
      <c r="D226" s="564"/>
      <c r="E226" s="564"/>
      <c r="F226" s="577" t="s">
        <v>1327</v>
      </c>
      <c r="G226" s="578">
        <v>3</v>
      </c>
      <c r="H226" s="578">
        <v>3</v>
      </c>
      <c r="I226" s="567">
        <f t="shared" si="12"/>
        <v>1</v>
      </c>
      <c r="J226" s="568" t="str">
        <f t="shared" si="13"/>
        <v>De acuerdo con lo programado</v>
      </c>
      <c r="K226" s="578"/>
      <c r="L226" s="581"/>
      <c r="M226" s="579"/>
      <c r="N226" s="572"/>
      <c r="O226" s="582"/>
      <c r="P226" s="581"/>
      <c r="Q226" s="579"/>
      <c r="R226" s="572"/>
      <c r="S226" s="582"/>
      <c r="T226" s="583"/>
      <c r="U226" s="579"/>
      <c r="V226" s="572"/>
      <c r="W226" s="582"/>
      <c r="X226" s="575"/>
      <c r="Y226" s="575">
        <v>3</v>
      </c>
      <c r="Z226" s="575">
        <v>3</v>
      </c>
      <c r="AA226" s="567">
        <f t="shared" si="14"/>
        <v>1</v>
      </c>
      <c r="AB226" s="568" t="str">
        <f t="shared" si="15"/>
        <v>De acuerdo con lo programado</v>
      </c>
      <c r="AC226" s="575"/>
      <c r="AD226" s="575"/>
      <c r="AE226" s="575"/>
      <c r="AF226" s="576"/>
      <c r="AG226" s="576"/>
      <c r="AH226" s="575"/>
      <c r="AI226" s="575"/>
      <c r="AJ226" s="575"/>
      <c r="AK226" s="576"/>
      <c r="AL226" s="576"/>
      <c r="AM226" s="575"/>
      <c r="AN226" s="575"/>
      <c r="AO226" s="575"/>
      <c r="AP226" s="575"/>
      <c r="AQ226" s="575"/>
    </row>
    <row r="227" spans="1:43" ht="35.25" hidden="1" customHeight="1" thickTop="1" thickBot="1">
      <c r="A227" s="593">
        <v>16.100000000000001</v>
      </c>
      <c r="B227" s="564"/>
      <c r="C227" s="564"/>
      <c r="D227" s="564"/>
      <c r="E227" s="564"/>
      <c r="F227" s="577" t="s">
        <v>1327</v>
      </c>
      <c r="G227" s="578"/>
      <c r="H227" s="578"/>
      <c r="I227" s="567" t="str">
        <f t="shared" si="12"/>
        <v>No hay ejecución</v>
      </c>
      <c r="J227" s="568" t="str">
        <f t="shared" si="13"/>
        <v>NA</v>
      </c>
      <c r="K227" s="578"/>
      <c r="L227" s="581"/>
      <c r="M227" s="579"/>
      <c r="N227" s="572"/>
      <c r="O227" s="582"/>
      <c r="P227" s="581"/>
      <c r="Q227" s="579"/>
      <c r="R227" s="572"/>
      <c r="S227" s="582"/>
      <c r="T227" s="583"/>
      <c r="U227" s="579"/>
      <c r="V227" s="572"/>
      <c r="W227" s="582"/>
      <c r="X227" s="575"/>
      <c r="Y227" s="575"/>
      <c r="Z227" s="575"/>
      <c r="AA227" s="567" t="str">
        <f t="shared" si="14"/>
        <v>No hay ejecución</v>
      </c>
      <c r="AB227" s="568" t="str">
        <f t="shared" si="15"/>
        <v>NA</v>
      </c>
      <c r="AC227" s="575"/>
      <c r="AD227" s="575"/>
      <c r="AE227" s="575"/>
      <c r="AF227" s="576"/>
      <c r="AG227" s="576"/>
      <c r="AH227" s="575"/>
      <c r="AI227" s="575"/>
      <c r="AJ227" s="575"/>
      <c r="AK227" s="576"/>
      <c r="AL227" s="576"/>
      <c r="AM227" s="575"/>
      <c r="AN227" s="575"/>
      <c r="AO227" s="575"/>
      <c r="AP227" s="575"/>
      <c r="AQ227" s="575"/>
    </row>
    <row r="228" spans="1:43" ht="35.25" hidden="1" customHeight="1" thickTop="1" thickBot="1">
      <c r="A228" s="593">
        <v>16.100000000000001</v>
      </c>
      <c r="B228" s="564"/>
      <c r="C228" s="564"/>
      <c r="D228" s="564"/>
      <c r="E228" s="564"/>
      <c r="F228" s="577" t="s">
        <v>1327</v>
      </c>
      <c r="G228" s="578"/>
      <c r="H228" s="578"/>
      <c r="I228" s="567" t="str">
        <f t="shared" si="12"/>
        <v>No hay ejecución</v>
      </c>
      <c r="J228" s="568" t="str">
        <f t="shared" si="13"/>
        <v>NA</v>
      </c>
      <c r="K228" s="578"/>
      <c r="L228" s="581"/>
      <c r="M228" s="579"/>
      <c r="N228" s="572"/>
      <c r="O228" s="582"/>
      <c r="P228" s="581"/>
      <c r="Q228" s="579"/>
      <c r="R228" s="572"/>
      <c r="S228" s="582"/>
      <c r="T228" s="583"/>
      <c r="U228" s="579"/>
      <c r="V228" s="572"/>
      <c r="W228" s="582"/>
      <c r="X228" s="575"/>
      <c r="Y228" s="575"/>
      <c r="Z228" s="575"/>
      <c r="AA228" s="567" t="str">
        <f t="shared" si="14"/>
        <v>No hay ejecución</v>
      </c>
      <c r="AB228" s="568" t="str">
        <f t="shared" si="15"/>
        <v>NA</v>
      </c>
      <c r="AC228" s="575"/>
      <c r="AD228" s="575"/>
      <c r="AE228" s="575"/>
      <c r="AF228" s="576"/>
      <c r="AG228" s="576"/>
      <c r="AH228" s="575"/>
      <c r="AI228" s="575"/>
      <c r="AJ228" s="575"/>
      <c r="AK228" s="576"/>
      <c r="AL228" s="576"/>
      <c r="AM228" s="575"/>
      <c r="AN228" s="575"/>
      <c r="AO228" s="575"/>
      <c r="AP228" s="575"/>
      <c r="AQ228" s="575"/>
    </row>
    <row r="229" spans="1:43" ht="35.25" hidden="1" customHeight="1" thickTop="1" thickBot="1">
      <c r="A229" s="593">
        <v>16.100000000000001</v>
      </c>
      <c r="B229" s="564"/>
      <c r="C229" s="564"/>
      <c r="D229" s="564"/>
      <c r="E229" s="564"/>
      <c r="F229" s="577" t="s">
        <v>1327</v>
      </c>
      <c r="G229" s="578"/>
      <c r="H229" s="578"/>
      <c r="I229" s="567" t="str">
        <f t="shared" si="12"/>
        <v>No hay ejecución</v>
      </c>
      <c r="J229" s="568" t="str">
        <f t="shared" si="13"/>
        <v>NA</v>
      </c>
      <c r="K229" s="578"/>
      <c r="L229" s="581"/>
      <c r="M229" s="579"/>
      <c r="N229" s="572"/>
      <c r="O229" s="582"/>
      <c r="P229" s="581"/>
      <c r="Q229" s="579"/>
      <c r="R229" s="572"/>
      <c r="S229" s="582"/>
      <c r="T229" s="583"/>
      <c r="U229" s="579"/>
      <c r="V229" s="572"/>
      <c r="W229" s="582"/>
      <c r="X229" s="575"/>
      <c r="Y229" s="575"/>
      <c r="Z229" s="575"/>
      <c r="AA229" s="567" t="str">
        <f t="shared" si="14"/>
        <v>No hay ejecución</v>
      </c>
      <c r="AB229" s="568" t="str">
        <f t="shared" si="15"/>
        <v>NA</v>
      </c>
      <c r="AC229" s="575"/>
      <c r="AD229" s="575"/>
      <c r="AE229" s="575"/>
      <c r="AF229" s="576"/>
      <c r="AG229" s="576"/>
      <c r="AH229" s="575"/>
      <c r="AI229" s="575"/>
      <c r="AJ229" s="575"/>
      <c r="AK229" s="576"/>
      <c r="AL229" s="576"/>
      <c r="AM229" s="575"/>
      <c r="AN229" s="575"/>
      <c r="AO229" s="575"/>
      <c r="AP229" s="575"/>
      <c r="AQ229" s="575"/>
    </row>
    <row r="230" spans="1:43" ht="35.25" hidden="1" customHeight="1" thickTop="1" thickBot="1">
      <c r="A230" s="593">
        <v>16.100000000000001</v>
      </c>
      <c r="B230" s="564"/>
      <c r="C230" s="564"/>
      <c r="D230" s="564"/>
      <c r="E230" s="564"/>
      <c r="F230" s="577" t="s">
        <v>1327</v>
      </c>
      <c r="G230" s="578"/>
      <c r="H230" s="578"/>
      <c r="I230" s="567" t="str">
        <f t="shared" si="12"/>
        <v>No hay ejecución</v>
      </c>
      <c r="J230" s="568" t="str">
        <f t="shared" si="13"/>
        <v>NA</v>
      </c>
      <c r="K230" s="578"/>
      <c r="L230" s="581"/>
      <c r="M230" s="579"/>
      <c r="N230" s="572"/>
      <c r="O230" s="582"/>
      <c r="P230" s="581"/>
      <c r="Q230" s="579"/>
      <c r="R230" s="572"/>
      <c r="S230" s="582"/>
      <c r="T230" s="583"/>
      <c r="U230" s="579"/>
      <c r="V230" s="572"/>
      <c r="W230" s="582"/>
      <c r="X230" s="575"/>
      <c r="Y230" s="575"/>
      <c r="Z230" s="575"/>
      <c r="AA230" s="567" t="str">
        <f t="shared" si="14"/>
        <v>No hay ejecución</v>
      </c>
      <c r="AB230" s="568" t="str">
        <f t="shared" si="15"/>
        <v>NA</v>
      </c>
      <c r="AC230" s="575"/>
      <c r="AD230" s="575"/>
      <c r="AE230" s="575"/>
      <c r="AF230" s="576"/>
      <c r="AG230" s="576"/>
      <c r="AH230" s="575"/>
      <c r="AI230" s="575"/>
      <c r="AJ230" s="575"/>
      <c r="AK230" s="576"/>
      <c r="AL230" s="576"/>
      <c r="AM230" s="575"/>
      <c r="AN230" s="575"/>
      <c r="AO230" s="575"/>
      <c r="AP230" s="575"/>
      <c r="AQ230" s="575"/>
    </row>
    <row r="231" spans="1:43" ht="35.25" hidden="1" customHeight="1" thickTop="1" thickBot="1">
      <c r="A231" s="593">
        <v>16.100000000000001</v>
      </c>
      <c r="B231" s="564"/>
      <c r="C231" s="564"/>
      <c r="D231" s="564"/>
      <c r="E231" s="564"/>
      <c r="F231" s="577" t="s">
        <v>1327</v>
      </c>
      <c r="G231" s="578"/>
      <c r="H231" s="578"/>
      <c r="I231" s="567" t="str">
        <f t="shared" si="12"/>
        <v>No hay ejecución</v>
      </c>
      <c r="J231" s="568" t="str">
        <f t="shared" si="13"/>
        <v>NA</v>
      </c>
      <c r="K231" s="578"/>
      <c r="L231" s="581"/>
      <c r="M231" s="579"/>
      <c r="N231" s="572"/>
      <c r="O231" s="582"/>
      <c r="P231" s="581"/>
      <c r="Q231" s="579"/>
      <c r="R231" s="572"/>
      <c r="S231" s="582"/>
      <c r="T231" s="583"/>
      <c r="U231" s="579"/>
      <c r="V231" s="572"/>
      <c r="W231" s="582"/>
      <c r="X231" s="575"/>
      <c r="Y231" s="575"/>
      <c r="Z231" s="575"/>
      <c r="AA231" s="567" t="str">
        <f t="shared" si="14"/>
        <v>No hay ejecución</v>
      </c>
      <c r="AB231" s="568" t="str">
        <f t="shared" si="15"/>
        <v>NA</v>
      </c>
      <c r="AC231" s="575"/>
      <c r="AD231" s="575"/>
      <c r="AE231" s="575"/>
      <c r="AF231" s="576"/>
      <c r="AG231" s="576"/>
      <c r="AH231" s="575"/>
      <c r="AI231" s="575"/>
      <c r="AJ231" s="575"/>
      <c r="AK231" s="576"/>
      <c r="AL231" s="576"/>
      <c r="AM231" s="575"/>
      <c r="AN231" s="575"/>
      <c r="AO231" s="575"/>
      <c r="AP231" s="575"/>
      <c r="AQ231" s="575"/>
    </row>
    <row r="232" spans="1:43" ht="35.25" hidden="1" customHeight="1" thickTop="1" thickBot="1">
      <c r="A232" s="593">
        <v>16.100000000000001</v>
      </c>
      <c r="B232" s="564"/>
      <c r="C232" s="564"/>
      <c r="D232" s="564"/>
      <c r="E232" s="564"/>
      <c r="F232" s="577" t="s">
        <v>1327</v>
      </c>
      <c r="G232" s="578"/>
      <c r="H232" s="578"/>
      <c r="I232" s="567" t="str">
        <f t="shared" si="12"/>
        <v>No hay ejecución</v>
      </c>
      <c r="J232" s="568" t="str">
        <f t="shared" si="13"/>
        <v>NA</v>
      </c>
      <c r="K232" s="578"/>
      <c r="L232" s="581"/>
      <c r="M232" s="579"/>
      <c r="N232" s="572"/>
      <c r="O232" s="582"/>
      <c r="P232" s="581"/>
      <c r="Q232" s="579"/>
      <c r="R232" s="572"/>
      <c r="S232" s="582"/>
      <c r="T232" s="583"/>
      <c r="U232" s="579"/>
      <c r="V232" s="572"/>
      <c r="W232" s="582"/>
      <c r="X232" s="575"/>
      <c r="Y232" s="575"/>
      <c r="Z232" s="575"/>
      <c r="AA232" s="567" t="str">
        <f t="shared" si="14"/>
        <v>No hay ejecución</v>
      </c>
      <c r="AB232" s="568" t="str">
        <f t="shared" si="15"/>
        <v>NA</v>
      </c>
      <c r="AC232" s="575"/>
      <c r="AD232" s="575"/>
      <c r="AE232" s="575"/>
      <c r="AF232" s="576"/>
      <c r="AG232" s="576"/>
      <c r="AH232" s="575"/>
      <c r="AI232" s="575"/>
      <c r="AJ232" s="575"/>
      <c r="AK232" s="576"/>
      <c r="AL232" s="576"/>
      <c r="AM232" s="575"/>
      <c r="AN232" s="575"/>
      <c r="AO232" s="575"/>
      <c r="AP232" s="575"/>
      <c r="AQ232" s="575"/>
    </row>
    <row r="233" spans="1:43" ht="35.25" hidden="1" customHeight="1" thickTop="1" thickBot="1">
      <c r="A233" s="593">
        <v>16.100000000000001</v>
      </c>
      <c r="B233" s="564"/>
      <c r="C233" s="564"/>
      <c r="D233" s="564"/>
      <c r="E233" s="564"/>
      <c r="F233" s="577" t="s">
        <v>1327</v>
      </c>
      <c r="G233" s="578"/>
      <c r="H233" s="578"/>
      <c r="I233" s="567" t="str">
        <f t="shared" si="12"/>
        <v>No hay ejecución</v>
      </c>
      <c r="J233" s="568" t="str">
        <f t="shared" si="13"/>
        <v>NA</v>
      </c>
      <c r="K233" s="578"/>
      <c r="L233" s="581"/>
      <c r="M233" s="579"/>
      <c r="N233" s="572"/>
      <c r="O233" s="582"/>
      <c r="P233" s="581"/>
      <c r="Q233" s="579"/>
      <c r="R233" s="572"/>
      <c r="S233" s="582"/>
      <c r="T233" s="583"/>
      <c r="U233" s="579"/>
      <c r="V233" s="572"/>
      <c r="W233" s="582"/>
      <c r="X233" s="575"/>
      <c r="Y233" s="575"/>
      <c r="Z233" s="575"/>
      <c r="AA233" s="567" t="str">
        <f t="shared" si="14"/>
        <v>No hay ejecución</v>
      </c>
      <c r="AB233" s="568" t="str">
        <f t="shared" si="15"/>
        <v>NA</v>
      </c>
      <c r="AC233" s="575"/>
      <c r="AD233" s="575"/>
      <c r="AE233" s="575"/>
      <c r="AF233" s="576"/>
      <c r="AG233" s="576"/>
      <c r="AH233" s="575"/>
      <c r="AI233" s="575"/>
      <c r="AJ233" s="575"/>
      <c r="AK233" s="576"/>
      <c r="AL233" s="576"/>
      <c r="AM233" s="575"/>
      <c r="AN233" s="575"/>
      <c r="AO233" s="575"/>
      <c r="AP233" s="575"/>
      <c r="AQ233" s="575"/>
    </row>
    <row r="234" spans="1:43" ht="35.25" hidden="1" customHeight="1" thickTop="1" thickBot="1">
      <c r="A234" s="563">
        <v>16.11</v>
      </c>
      <c r="B234" s="564"/>
      <c r="C234" s="564"/>
      <c r="D234" s="564"/>
      <c r="E234" s="564"/>
      <c r="F234" s="577" t="s">
        <v>1328</v>
      </c>
      <c r="G234" s="578">
        <v>13</v>
      </c>
      <c r="H234" s="578">
        <v>10</v>
      </c>
      <c r="I234" s="567">
        <f t="shared" si="12"/>
        <v>0.76923076923076927</v>
      </c>
      <c r="J234" s="568" t="str">
        <f t="shared" si="13"/>
        <v>Atraso Leve</v>
      </c>
      <c r="K234" s="578"/>
      <c r="L234" s="581"/>
      <c r="M234" s="579"/>
      <c r="N234" s="572"/>
      <c r="O234" s="582"/>
      <c r="P234" s="581"/>
      <c r="Q234" s="579"/>
      <c r="R234" s="572"/>
      <c r="S234" s="582"/>
      <c r="T234" s="583"/>
      <c r="U234" s="579"/>
      <c r="V234" s="572"/>
      <c r="W234" s="582"/>
      <c r="X234" s="575"/>
      <c r="Y234" s="575">
        <v>13</v>
      </c>
      <c r="Z234" s="575">
        <v>10</v>
      </c>
      <c r="AA234" s="567">
        <f t="shared" si="14"/>
        <v>0.76923076923076927</v>
      </c>
      <c r="AB234" s="568" t="str">
        <f t="shared" si="15"/>
        <v>Atraso Leve</v>
      </c>
      <c r="AC234" s="575"/>
      <c r="AD234" s="575"/>
      <c r="AE234" s="575"/>
      <c r="AF234" s="576"/>
      <c r="AG234" s="576"/>
      <c r="AH234" s="575"/>
      <c r="AI234" s="575"/>
      <c r="AJ234" s="575"/>
      <c r="AK234" s="576"/>
      <c r="AL234" s="576"/>
      <c r="AM234" s="575"/>
      <c r="AN234" s="575"/>
      <c r="AO234" s="575"/>
      <c r="AP234" s="575"/>
      <c r="AQ234" s="575"/>
    </row>
    <row r="235" spans="1:43" ht="35.25" hidden="1" customHeight="1" thickTop="1" thickBot="1">
      <c r="A235" s="563">
        <v>16.11</v>
      </c>
      <c r="B235" s="564"/>
      <c r="C235" s="564"/>
      <c r="D235" s="564"/>
      <c r="E235" s="564"/>
      <c r="F235" s="577" t="s">
        <v>1328</v>
      </c>
      <c r="G235" s="578"/>
      <c r="H235" s="578"/>
      <c r="I235" s="567" t="str">
        <f t="shared" si="12"/>
        <v>No hay ejecución</v>
      </c>
      <c r="J235" s="568" t="str">
        <f t="shared" si="13"/>
        <v>NA</v>
      </c>
      <c r="K235" s="578"/>
      <c r="L235" s="581"/>
      <c r="M235" s="579"/>
      <c r="N235" s="572"/>
      <c r="O235" s="582"/>
      <c r="P235" s="581"/>
      <c r="Q235" s="579"/>
      <c r="R235" s="572"/>
      <c r="S235" s="582"/>
      <c r="T235" s="583"/>
      <c r="U235" s="579"/>
      <c r="V235" s="572"/>
      <c r="W235" s="582"/>
      <c r="X235" s="575"/>
      <c r="Y235" s="575"/>
      <c r="Z235" s="575"/>
      <c r="AA235" s="567" t="str">
        <f t="shared" si="14"/>
        <v>No hay ejecución</v>
      </c>
      <c r="AB235" s="568" t="str">
        <f t="shared" si="15"/>
        <v>NA</v>
      </c>
      <c r="AC235" s="575"/>
      <c r="AD235" s="575"/>
      <c r="AE235" s="575"/>
      <c r="AF235" s="576"/>
      <c r="AG235" s="576"/>
      <c r="AH235" s="575"/>
      <c r="AI235" s="575"/>
      <c r="AJ235" s="575"/>
      <c r="AK235" s="576"/>
      <c r="AL235" s="576"/>
      <c r="AM235" s="575"/>
      <c r="AN235" s="575"/>
      <c r="AO235" s="575"/>
      <c r="AP235" s="575"/>
      <c r="AQ235" s="575"/>
    </row>
    <row r="236" spans="1:43" ht="35.25" hidden="1" customHeight="1" thickTop="1" thickBot="1">
      <c r="A236" s="563">
        <v>16.11</v>
      </c>
      <c r="B236" s="564"/>
      <c r="C236" s="564"/>
      <c r="D236" s="564"/>
      <c r="E236" s="564"/>
      <c r="F236" s="577" t="s">
        <v>1328</v>
      </c>
      <c r="G236" s="578"/>
      <c r="H236" s="578"/>
      <c r="I236" s="567" t="str">
        <f t="shared" si="12"/>
        <v>No hay ejecución</v>
      </c>
      <c r="J236" s="568" t="str">
        <f t="shared" si="13"/>
        <v>NA</v>
      </c>
      <c r="K236" s="578"/>
      <c r="L236" s="581"/>
      <c r="M236" s="579"/>
      <c r="N236" s="572"/>
      <c r="O236" s="582"/>
      <c r="P236" s="581"/>
      <c r="Q236" s="579"/>
      <c r="R236" s="572"/>
      <c r="S236" s="582"/>
      <c r="T236" s="583"/>
      <c r="U236" s="579"/>
      <c r="V236" s="572"/>
      <c r="W236" s="582"/>
      <c r="X236" s="575"/>
      <c r="Y236" s="575"/>
      <c r="Z236" s="575"/>
      <c r="AA236" s="567" t="str">
        <f t="shared" si="14"/>
        <v>No hay ejecución</v>
      </c>
      <c r="AB236" s="568" t="str">
        <f t="shared" si="15"/>
        <v>NA</v>
      </c>
      <c r="AC236" s="575"/>
      <c r="AD236" s="575"/>
      <c r="AE236" s="575"/>
      <c r="AF236" s="576"/>
      <c r="AG236" s="576"/>
      <c r="AH236" s="575"/>
      <c r="AI236" s="575"/>
      <c r="AJ236" s="575"/>
      <c r="AK236" s="576"/>
      <c r="AL236" s="576"/>
      <c r="AM236" s="575"/>
      <c r="AN236" s="575"/>
      <c r="AO236" s="575"/>
      <c r="AP236" s="575"/>
      <c r="AQ236" s="575"/>
    </row>
    <row r="237" spans="1:43" ht="35.25" hidden="1" customHeight="1" thickTop="1" thickBot="1">
      <c r="A237" s="563">
        <v>16.11</v>
      </c>
      <c r="B237" s="564"/>
      <c r="C237" s="564"/>
      <c r="D237" s="564"/>
      <c r="E237" s="564"/>
      <c r="F237" s="577" t="s">
        <v>1328</v>
      </c>
      <c r="G237" s="578"/>
      <c r="H237" s="578"/>
      <c r="I237" s="567" t="str">
        <f t="shared" si="12"/>
        <v>No hay ejecución</v>
      </c>
      <c r="J237" s="568" t="str">
        <f t="shared" si="13"/>
        <v>NA</v>
      </c>
      <c r="K237" s="578"/>
      <c r="L237" s="581"/>
      <c r="M237" s="579"/>
      <c r="N237" s="572"/>
      <c r="O237" s="582"/>
      <c r="P237" s="581"/>
      <c r="Q237" s="579"/>
      <c r="R237" s="572"/>
      <c r="S237" s="582"/>
      <c r="T237" s="583"/>
      <c r="U237" s="579"/>
      <c r="V237" s="572"/>
      <c r="W237" s="582"/>
      <c r="X237" s="575"/>
      <c r="Y237" s="575"/>
      <c r="Z237" s="575"/>
      <c r="AA237" s="567" t="str">
        <f t="shared" si="14"/>
        <v>No hay ejecución</v>
      </c>
      <c r="AB237" s="568" t="str">
        <f t="shared" si="15"/>
        <v>NA</v>
      </c>
      <c r="AC237" s="575"/>
      <c r="AD237" s="575"/>
      <c r="AE237" s="575"/>
      <c r="AF237" s="576"/>
      <c r="AG237" s="576"/>
      <c r="AH237" s="575"/>
      <c r="AI237" s="575"/>
      <c r="AJ237" s="575"/>
      <c r="AK237" s="576"/>
      <c r="AL237" s="576"/>
      <c r="AM237" s="575"/>
      <c r="AN237" s="575"/>
      <c r="AO237" s="575"/>
      <c r="AP237" s="575"/>
      <c r="AQ237" s="575"/>
    </row>
    <row r="238" spans="1:43" ht="35.25" hidden="1" customHeight="1" thickTop="1" thickBot="1">
      <c r="A238" s="563">
        <v>16.11</v>
      </c>
      <c r="B238" s="564"/>
      <c r="C238" s="564"/>
      <c r="D238" s="564"/>
      <c r="E238" s="564"/>
      <c r="F238" s="577" t="s">
        <v>1328</v>
      </c>
      <c r="G238" s="578"/>
      <c r="H238" s="578"/>
      <c r="I238" s="567" t="str">
        <f t="shared" si="12"/>
        <v>No hay ejecución</v>
      </c>
      <c r="J238" s="568" t="str">
        <f t="shared" si="13"/>
        <v>NA</v>
      </c>
      <c r="K238" s="578"/>
      <c r="L238" s="581"/>
      <c r="M238" s="579"/>
      <c r="N238" s="572"/>
      <c r="O238" s="582"/>
      <c r="P238" s="581"/>
      <c r="Q238" s="579"/>
      <c r="R238" s="572"/>
      <c r="S238" s="582"/>
      <c r="T238" s="583"/>
      <c r="U238" s="579"/>
      <c r="V238" s="572"/>
      <c r="W238" s="582"/>
      <c r="X238" s="575"/>
      <c r="Y238" s="575"/>
      <c r="Z238" s="575"/>
      <c r="AA238" s="567" t="str">
        <f t="shared" si="14"/>
        <v>No hay ejecución</v>
      </c>
      <c r="AB238" s="568" t="str">
        <f t="shared" si="15"/>
        <v>NA</v>
      </c>
      <c r="AC238" s="575"/>
      <c r="AD238" s="575"/>
      <c r="AE238" s="575"/>
      <c r="AF238" s="576"/>
      <c r="AG238" s="576"/>
      <c r="AH238" s="575"/>
      <c r="AI238" s="575"/>
      <c r="AJ238" s="575"/>
      <c r="AK238" s="576"/>
      <c r="AL238" s="576"/>
      <c r="AM238" s="575"/>
      <c r="AN238" s="575"/>
      <c r="AO238" s="575"/>
      <c r="AP238" s="575"/>
      <c r="AQ238" s="575"/>
    </row>
    <row r="239" spans="1:43" ht="35.25" hidden="1" customHeight="1" thickTop="1" thickBot="1">
      <c r="A239" s="563">
        <v>16.11</v>
      </c>
      <c r="B239" s="564"/>
      <c r="C239" s="564"/>
      <c r="D239" s="564"/>
      <c r="E239" s="564"/>
      <c r="F239" s="577" t="s">
        <v>1328</v>
      </c>
      <c r="G239" s="578"/>
      <c r="H239" s="578"/>
      <c r="I239" s="567" t="str">
        <f t="shared" si="12"/>
        <v>No hay ejecución</v>
      </c>
      <c r="J239" s="568" t="str">
        <f t="shared" si="13"/>
        <v>NA</v>
      </c>
      <c r="K239" s="578"/>
      <c r="L239" s="581"/>
      <c r="M239" s="579"/>
      <c r="N239" s="572"/>
      <c r="O239" s="582"/>
      <c r="P239" s="581"/>
      <c r="Q239" s="579"/>
      <c r="R239" s="572"/>
      <c r="S239" s="582"/>
      <c r="T239" s="583"/>
      <c r="U239" s="579"/>
      <c r="V239" s="572"/>
      <c r="W239" s="582"/>
      <c r="X239" s="575"/>
      <c r="Y239" s="575"/>
      <c r="Z239" s="575"/>
      <c r="AA239" s="567" t="str">
        <f t="shared" si="14"/>
        <v>No hay ejecución</v>
      </c>
      <c r="AB239" s="568" t="str">
        <f t="shared" si="15"/>
        <v>NA</v>
      </c>
      <c r="AC239" s="575"/>
      <c r="AD239" s="575"/>
      <c r="AE239" s="575"/>
      <c r="AF239" s="576"/>
      <c r="AG239" s="576"/>
      <c r="AH239" s="575"/>
      <c r="AI239" s="575"/>
      <c r="AJ239" s="575"/>
      <c r="AK239" s="576"/>
      <c r="AL239" s="576"/>
      <c r="AM239" s="575"/>
      <c r="AN239" s="575"/>
      <c r="AO239" s="575"/>
      <c r="AP239" s="575"/>
      <c r="AQ239" s="575"/>
    </row>
    <row r="240" spans="1:43" ht="35.25" hidden="1" customHeight="1" thickTop="1" thickBot="1">
      <c r="A240" s="563">
        <v>16.11</v>
      </c>
      <c r="B240" s="564"/>
      <c r="C240" s="564"/>
      <c r="D240" s="564"/>
      <c r="E240" s="564"/>
      <c r="F240" s="577" t="s">
        <v>1328</v>
      </c>
      <c r="G240" s="578"/>
      <c r="H240" s="578"/>
      <c r="I240" s="567" t="str">
        <f t="shared" si="12"/>
        <v>No hay ejecución</v>
      </c>
      <c r="J240" s="568" t="str">
        <f t="shared" si="13"/>
        <v>NA</v>
      </c>
      <c r="K240" s="578"/>
      <c r="L240" s="581"/>
      <c r="M240" s="579"/>
      <c r="N240" s="572"/>
      <c r="O240" s="582"/>
      <c r="P240" s="581"/>
      <c r="Q240" s="579"/>
      <c r="R240" s="572"/>
      <c r="S240" s="582"/>
      <c r="T240" s="583"/>
      <c r="U240" s="579"/>
      <c r="V240" s="572"/>
      <c r="W240" s="582"/>
      <c r="X240" s="575"/>
      <c r="Y240" s="575"/>
      <c r="Z240" s="575"/>
      <c r="AA240" s="567" t="str">
        <f t="shared" si="14"/>
        <v>No hay ejecución</v>
      </c>
      <c r="AB240" s="568" t="str">
        <f t="shared" si="15"/>
        <v>NA</v>
      </c>
      <c r="AC240" s="575"/>
      <c r="AD240" s="575"/>
      <c r="AE240" s="575"/>
      <c r="AF240" s="576"/>
      <c r="AG240" s="576"/>
      <c r="AH240" s="575"/>
      <c r="AI240" s="575"/>
      <c r="AJ240" s="575"/>
      <c r="AK240" s="576"/>
      <c r="AL240" s="576"/>
      <c r="AM240" s="575"/>
      <c r="AN240" s="575"/>
      <c r="AO240" s="575"/>
      <c r="AP240" s="575"/>
      <c r="AQ240" s="575"/>
    </row>
    <row r="241" spans="1:43" ht="35.25" hidden="1" customHeight="1" thickTop="1" thickBot="1">
      <c r="A241" s="563">
        <v>16.11</v>
      </c>
      <c r="B241" s="564"/>
      <c r="C241" s="564"/>
      <c r="D241" s="564"/>
      <c r="E241" s="564"/>
      <c r="F241" s="577" t="s">
        <v>1328</v>
      </c>
      <c r="G241" s="578"/>
      <c r="H241" s="578"/>
      <c r="I241" s="567" t="str">
        <f t="shared" si="12"/>
        <v>No hay ejecución</v>
      </c>
      <c r="J241" s="568" t="str">
        <f t="shared" si="13"/>
        <v>NA</v>
      </c>
      <c r="K241" s="578"/>
      <c r="L241" s="581"/>
      <c r="M241" s="579"/>
      <c r="N241" s="572"/>
      <c r="O241" s="582"/>
      <c r="P241" s="581"/>
      <c r="Q241" s="579"/>
      <c r="R241" s="572"/>
      <c r="S241" s="582"/>
      <c r="T241" s="583"/>
      <c r="U241" s="579"/>
      <c r="V241" s="572"/>
      <c r="W241" s="582"/>
      <c r="X241" s="575"/>
      <c r="Y241" s="575"/>
      <c r="Z241" s="575"/>
      <c r="AA241" s="567" t="str">
        <f t="shared" si="14"/>
        <v>No hay ejecución</v>
      </c>
      <c r="AB241" s="568" t="str">
        <f t="shared" si="15"/>
        <v>NA</v>
      </c>
      <c r="AC241" s="575"/>
      <c r="AD241" s="575"/>
      <c r="AE241" s="575"/>
      <c r="AF241" s="576"/>
      <c r="AG241" s="576"/>
      <c r="AH241" s="575"/>
      <c r="AI241" s="575"/>
      <c r="AJ241" s="575"/>
      <c r="AK241" s="576"/>
      <c r="AL241" s="576"/>
      <c r="AM241" s="575"/>
      <c r="AN241" s="575"/>
      <c r="AO241" s="575"/>
      <c r="AP241" s="575"/>
      <c r="AQ241" s="575"/>
    </row>
    <row r="242" spans="1:43" ht="35.25" hidden="1" customHeight="1" thickTop="1" thickBot="1">
      <c r="A242" s="563">
        <v>16.11</v>
      </c>
      <c r="B242" s="564"/>
      <c r="C242" s="564"/>
      <c r="D242" s="564"/>
      <c r="E242" s="564"/>
      <c r="F242" s="577" t="s">
        <v>1328</v>
      </c>
      <c r="G242" s="578"/>
      <c r="H242" s="578"/>
      <c r="I242" s="567" t="str">
        <f t="shared" si="12"/>
        <v>No hay ejecución</v>
      </c>
      <c r="J242" s="568" t="str">
        <f t="shared" si="13"/>
        <v>NA</v>
      </c>
      <c r="K242" s="578"/>
      <c r="L242" s="581"/>
      <c r="M242" s="579"/>
      <c r="N242" s="572"/>
      <c r="O242" s="582"/>
      <c r="P242" s="581"/>
      <c r="Q242" s="579"/>
      <c r="R242" s="572"/>
      <c r="S242" s="582"/>
      <c r="T242" s="583"/>
      <c r="U242" s="579"/>
      <c r="V242" s="572"/>
      <c r="W242" s="582"/>
      <c r="X242" s="575"/>
      <c r="Y242" s="575"/>
      <c r="Z242" s="575"/>
      <c r="AA242" s="567" t="str">
        <f t="shared" si="14"/>
        <v>No hay ejecución</v>
      </c>
      <c r="AB242" s="568" t="str">
        <f t="shared" si="15"/>
        <v>NA</v>
      </c>
      <c r="AC242" s="575"/>
      <c r="AD242" s="575"/>
      <c r="AE242" s="575"/>
      <c r="AF242" s="576"/>
      <c r="AG242" s="576"/>
      <c r="AH242" s="575"/>
      <c r="AI242" s="575"/>
      <c r="AJ242" s="575"/>
      <c r="AK242" s="576"/>
      <c r="AL242" s="576"/>
      <c r="AM242" s="575"/>
      <c r="AN242" s="575"/>
      <c r="AO242" s="575"/>
      <c r="AP242" s="575"/>
      <c r="AQ242" s="575"/>
    </row>
    <row r="243" spans="1:43" ht="35.25" hidden="1" customHeight="1" thickTop="1" thickBot="1">
      <c r="A243" s="563">
        <v>16.11</v>
      </c>
      <c r="B243" s="564"/>
      <c r="C243" s="564"/>
      <c r="D243" s="564"/>
      <c r="E243" s="564"/>
      <c r="F243" s="577" t="s">
        <v>1328</v>
      </c>
      <c r="G243" s="578"/>
      <c r="H243" s="578"/>
      <c r="I243" s="567" t="str">
        <f t="shared" si="12"/>
        <v>No hay ejecución</v>
      </c>
      <c r="J243" s="568" t="str">
        <f t="shared" si="13"/>
        <v>NA</v>
      </c>
      <c r="K243" s="578"/>
      <c r="L243" s="581"/>
      <c r="M243" s="579"/>
      <c r="N243" s="572"/>
      <c r="O243" s="582"/>
      <c r="P243" s="581"/>
      <c r="Q243" s="579"/>
      <c r="R243" s="572"/>
      <c r="S243" s="582"/>
      <c r="T243" s="583"/>
      <c r="U243" s="579"/>
      <c r="V243" s="572"/>
      <c r="W243" s="582"/>
      <c r="X243" s="575"/>
      <c r="Y243" s="575"/>
      <c r="Z243" s="575"/>
      <c r="AA243" s="567" t="str">
        <f t="shared" si="14"/>
        <v>No hay ejecución</v>
      </c>
      <c r="AB243" s="568" t="str">
        <f t="shared" si="15"/>
        <v>NA</v>
      </c>
      <c r="AC243" s="575"/>
      <c r="AD243" s="575"/>
      <c r="AE243" s="575"/>
      <c r="AF243" s="576"/>
      <c r="AG243" s="576"/>
      <c r="AH243" s="575"/>
      <c r="AI243" s="575"/>
      <c r="AJ243" s="575"/>
      <c r="AK243" s="576"/>
      <c r="AL243" s="576"/>
      <c r="AM243" s="575"/>
      <c r="AN243" s="575"/>
      <c r="AO243" s="575"/>
      <c r="AP243" s="575"/>
      <c r="AQ243" s="575"/>
    </row>
    <row r="244" spans="1:43" ht="35.25" hidden="1" customHeight="1" thickTop="1" thickBot="1">
      <c r="A244" s="563">
        <v>16.11</v>
      </c>
      <c r="B244" s="564"/>
      <c r="C244" s="564"/>
      <c r="D244" s="564"/>
      <c r="E244" s="564"/>
      <c r="F244" s="577" t="s">
        <v>1328</v>
      </c>
      <c r="G244" s="578"/>
      <c r="H244" s="578"/>
      <c r="I244" s="567" t="str">
        <f t="shared" si="12"/>
        <v>No hay ejecución</v>
      </c>
      <c r="J244" s="568" t="str">
        <f t="shared" si="13"/>
        <v>NA</v>
      </c>
      <c r="K244" s="578"/>
      <c r="L244" s="581"/>
      <c r="M244" s="579"/>
      <c r="N244" s="572"/>
      <c r="O244" s="582"/>
      <c r="P244" s="581"/>
      <c r="Q244" s="579"/>
      <c r="R244" s="572"/>
      <c r="S244" s="582"/>
      <c r="T244" s="583"/>
      <c r="U244" s="579"/>
      <c r="V244" s="572"/>
      <c r="W244" s="582"/>
      <c r="X244" s="575"/>
      <c r="Y244" s="575"/>
      <c r="Z244" s="575"/>
      <c r="AA244" s="567" t="str">
        <f t="shared" si="14"/>
        <v>No hay ejecución</v>
      </c>
      <c r="AB244" s="568" t="str">
        <f t="shared" si="15"/>
        <v>NA</v>
      </c>
      <c r="AC244" s="575"/>
      <c r="AD244" s="575"/>
      <c r="AE244" s="575"/>
      <c r="AF244" s="576"/>
      <c r="AG244" s="576"/>
      <c r="AH244" s="575"/>
      <c r="AI244" s="575"/>
      <c r="AJ244" s="575"/>
      <c r="AK244" s="576"/>
      <c r="AL244" s="576"/>
      <c r="AM244" s="575"/>
      <c r="AN244" s="575"/>
      <c r="AO244" s="575"/>
      <c r="AP244" s="575"/>
      <c r="AQ244" s="575"/>
    </row>
    <row r="245" spans="1:43" ht="35.25" customHeight="1" thickTop="1" thickBot="1">
      <c r="A245" s="563">
        <v>16.12</v>
      </c>
      <c r="B245" s="564"/>
      <c r="C245" s="564"/>
      <c r="D245" s="564"/>
      <c r="E245" s="564"/>
      <c r="F245" s="587" t="s">
        <v>1329</v>
      </c>
      <c r="G245" s="588">
        <v>0</v>
      </c>
      <c r="H245" s="588">
        <v>0</v>
      </c>
      <c r="I245" s="567" t="str">
        <f t="shared" si="12"/>
        <v>No hay Programación</v>
      </c>
      <c r="J245" s="568" t="str">
        <f t="shared" si="13"/>
        <v>De acuerdo con lo programado</v>
      </c>
      <c r="K245" s="588"/>
      <c r="L245" s="581"/>
      <c r="M245" s="579"/>
      <c r="N245" s="572"/>
      <c r="O245" s="582"/>
      <c r="P245" s="581"/>
      <c r="Q245" s="579"/>
      <c r="R245" s="572"/>
      <c r="S245" s="582"/>
      <c r="T245" s="583"/>
      <c r="U245" s="579"/>
      <c r="V245" s="572"/>
      <c r="W245" s="582"/>
      <c r="X245" s="575"/>
      <c r="Y245" s="575">
        <v>1</v>
      </c>
      <c r="Z245" s="575">
        <v>0</v>
      </c>
      <c r="AA245" s="567">
        <f t="shared" si="14"/>
        <v>0</v>
      </c>
      <c r="AB245" s="568" t="str">
        <f t="shared" si="15"/>
        <v>En riesgo cumplimiento</v>
      </c>
      <c r="AC245" s="575"/>
      <c r="AD245" s="575"/>
      <c r="AE245" s="575"/>
      <c r="AF245" s="576"/>
      <c r="AG245" s="576"/>
      <c r="AH245" s="575"/>
      <c r="AI245" s="575"/>
      <c r="AJ245" s="575"/>
      <c r="AK245" s="576"/>
      <c r="AL245" s="576"/>
      <c r="AM245" s="575"/>
      <c r="AN245" s="575"/>
      <c r="AO245" s="575"/>
      <c r="AP245" s="575"/>
      <c r="AQ245" s="575"/>
    </row>
    <row r="246" spans="1:43" ht="35.25" hidden="1" customHeight="1" thickTop="1" thickBot="1">
      <c r="A246" s="563">
        <v>16.12</v>
      </c>
      <c r="B246" s="564"/>
      <c r="C246" s="564"/>
      <c r="D246" s="564"/>
      <c r="E246" s="564"/>
      <c r="F246" s="587" t="s">
        <v>1329</v>
      </c>
      <c r="G246" s="588"/>
      <c r="H246" s="588"/>
      <c r="I246" s="567" t="str">
        <f t="shared" si="12"/>
        <v>No hay ejecución</v>
      </c>
      <c r="J246" s="568" t="str">
        <f t="shared" si="13"/>
        <v>NA</v>
      </c>
      <c r="K246" s="588"/>
      <c r="L246" s="581"/>
      <c r="M246" s="579"/>
      <c r="N246" s="572"/>
      <c r="O246" s="582"/>
      <c r="P246" s="581"/>
      <c r="Q246" s="579"/>
      <c r="R246" s="572"/>
      <c r="S246" s="582"/>
      <c r="T246" s="583"/>
      <c r="U246" s="579"/>
      <c r="V246" s="572"/>
      <c r="W246" s="582"/>
      <c r="X246" s="575"/>
      <c r="Y246" s="575"/>
      <c r="Z246" s="575"/>
      <c r="AA246" s="567" t="str">
        <f t="shared" si="14"/>
        <v>No hay ejecución</v>
      </c>
      <c r="AB246" s="568" t="str">
        <f t="shared" si="15"/>
        <v>NA</v>
      </c>
      <c r="AC246" s="575"/>
      <c r="AD246" s="575"/>
      <c r="AE246" s="575"/>
      <c r="AF246" s="576"/>
      <c r="AG246" s="576"/>
      <c r="AH246" s="575"/>
      <c r="AI246" s="575"/>
      <c r="AJ246" s="575"/>
      <c r="AK246" s="576"/>
      <c r="AL246" s="576"/>
      <c r="AM246" s="575"/>
      <c r="AN246" s="575"/>
      <c r="AO246" s="575"/>
      <c r="AP246" s="575"/>
      <c r="AQ246" s="575"/>
    </row>
    <row r="247" spans="1:43" ht="35.25" hidden="1" customHeight="1" thickTop="1" thickBot="1">
      <c r="A247" s="563">
        <v>16.12</v>
      </c>
      <c r="B247" s="564"/>
      <c r="C247" s="564"/>
      <c r="D247" s="564"/>
      <c r="E247" s="564"/>
      <c r="F247" s="587" t="s">
        <v>1329</v>
      </c>
      <c r="G247" s="588"/>
      <c r="H247" s="588"/>
      <c r="I247" s="567" t="str">
        <f t="shared" si="12"/>
        <v>No hay ejecución</v>
      </c>
      <c r="J247" s="568" t="str">
        <f t="shared" si="13"/>
        <v>NA</v>
      </c>
      <c r="K247" s="588"/>
      <c r="L247" s="581"/>
      <c r="M247" s="579"/>
      <c r="N247" s="572"/>
      <c r="O247" s="582"/>
      <c r="P247" s="581"/>
      <c r="Q247" s="579"/>
      <c r="R247" s="572"/>
      <c r="S247" s="582"/>
      <c r="T247" s="583"/>
      <c r="U247" s="579"/>
      <c r="V247" s="572"/>
      <c r="W247" s="582"/>
      <c r="X247" s="575"/>
      <c r="Y247" s="575"/>
      <c r="Z247" s="575"/>
      <c r="AA247" s="567" t="str">
        <f t="shared" si="14"/>
        <v>No hay ejecución</v>
      </c>
      <c r="AB247" s="568" t="str">
        <f t="shared" si="15"/>
        <v>NA</v>
      </c>
      <c r="AC247" s="575"/>
      <c r="AD247" s="575"/>
      <c r="AE247" s="575"/>
      <c r="AF247" s="576"/>
      <c r="AG247" s="576"/>
      <c r="AH247" s="575"/>
      <c r="AI247" s="575"/>
      <c r="AJ247" s="575"/>
      <c r="AK247" s="576"/>
      <c r="AL247" s="576"/>
      <c r="AM247" s="575"/>
      <c r="AN247" s="575"/>
      <c r="AO247" s="575"/>
      <c r="AP247" s="575"/>
      <c r="AQ247" s="575"/>
    </row>
    <row r="248" spans="1:43" ht="35.25" hidden="1" customHeight="1" thickTop="1" thickBot="1">
      <c r="A248" s="563">
        <v>16.13</v>
      </c>
      <c r="B248" s="564"/>
      <c r="C248" s="564"/>
      <c r="D248" s="564"/>
      <c r="E248" s="564"/>
      <c r="F248" s="577" t="s">
        <v>1330</v>
      </c>
      <c r="G248" s="578"/>
      <c r="H248" s="578"/>
      <c r="I248" s="567" t="str">
        <f t="shared" si="12"/>
        <v>No hay ejecución</v>
      </c>
      <c r="J248" s="568" t="str">
        <f t="shared" si="13"/>
        <v>NA</v>
      </c>
      <c r="K248" s="578"/>
      <c r="L248" s="581"/>
      <c r="M248" s="579"/>
      <c r="N248" s="572"/>
      <c r="O248" s="582"/>
      <c r="P248" s="581"/>
      <c r="Q248" s="579"/>
      <c r="R248" s="572"/>
      <c r="S248" s="582"/>
      <c r="T248" s="583"/>
      <c r="U248" s="579"/>
      <c r="V248" s="572"/>
      <c r="W248" s="582"/>
      <c r="X248" s="575"/>
      <c r="Y248" s="575"/>
      <c r="Z248" s="575"/>
      <c r="AA248" s="567" t="str">
        <f t="shared" si="14"/>
        <v>No hay ejecución</v>
      </c>
      <c r="AB248" s="568" t="str">
        <f t="shared" si="15"/>
        <v>NA</v>
      </c>
      <c r="AC248" s="575"/>
      <c r="AD248" s="575"/>
      <c r="AE248" s="575"/>
      <c r="AF248" s="576"/>
      <c r="AG248" s="576"/>
      <c r="AH248" s="575"/>
      <c r="AI248" s="575"/>
      <c r="AJ248" s="575"/>
      <c r="AK248" s="576"/>
      <c r="AL248" s="576"/>
      <c r="AM248" s="575"/>
      <c r="AN248" s="575"/>
      <c r="AO248" s="575"/>
      <c r="AP248" s="575"/>
      <c r="AQ248" s="575"/>
    </row>
    <row r="249" spans="1:43" ht="35.25" hidden="1" customHeight="1" thickTop="1" thickBot="1">
      <c r="A249" s="563">
        <v>16.14</v>
      </c>
      <c r="B249" s="564"/>
      <c r="C249" s="564"/>
      <c r="D249" s="564"/>
      <c r="E249" s="564"/>
      <c r="F249" s="577" t="s">
        <v>1331</v>
      </c>
      <c r="G249" s="578">
        <v>1</v>
      </c>
      <c r="H249" s="578">
        <v>1</v>
      </c>
      <c r="I249" s="567">
        <f t="shared" si="12"/>
        <v>1</v>
      </c>
      <c r="J249" s="568" t="str">
        <f t="shared" si="13"/>
        <v>De acuerdo con lo programado</v>
      </c>
      <c r="K249" s="578"/>
      <c r="L249" s="581"/>
      <c r="M249" s="579"/>
      <c r="N249" s="572"/>
      <c r="O249" s="582"/>
      <c r="P249" s="581"/>
      <c r="Q249" s="579"/>
      <c r="R249" s="572"/>
      <c r="S249" s="582"/>
      <c r="T249" s="583"/>
      <c r="U249" s="579"/>
      <c r="V249" s="572"/>
      <c r="W249" s="582"/>
      <c r="X249" s="575"/>
      <c r="Y249" s="575"/>
      <c r="Z249" s="575"/>
      <c r="AA249" s="567" t="str">
        <f t="shared" si="14"/>
        <v>No hay ejecución</v>
      </c>
      <c r="AB249" s="568" t="str">
        <f t="shared" si="15"/>
        <v>NA</v>
      </c>
      <c r="AC249" s="575"/>
      <c r="AD249" s="575"/>
      <c r="AE249" s="575"/>
      <c r="AF249" s="576"/>
      <c r="AG249" s="576"/>
      <c r="AH249" s="575"/>
      <c r="AI249" s="575"/>
      <c r="AJ249" s="575"/>
      <c r="AK249" s="576"/>
      <c r="AL249" s="576"/>
      <c r="AM249" s="575"/>
      <c r="AN249" s="575"/>
      <c r="AO249" s="575"/>
      <c r="AP249" s="575"/>
      <c r="AQ249" s="575"/>
    </row>
    <row r="250" spans="1:43" ht="35.25" hidden="1" customHeight="1" thickTop="1" thickBot="1">
      <c r="A250" s="563">
        <v>16.14</v>
      </c>
      <c r="B250" s="564"/>
      <c r="C250" s="564"/>
      <c r="D250" s="564"/>
      <c r="E250" s="564"/>
      <c r="F250" s="577" t="s">
        <v>1331</v>
      </c>
      <c r="G250" s="578"/>
      <c r="H250" s="578"/>
      <c r="I250" s="567" t="str">
        <f t="shared" si="12"/>
        <v>No hay ejecución</v>
      </c>
      <c r="J250" s="568" t="str">
        <f t="shared" si="13"/>
        <v>NA</v>
      </c>
      <c r="K250" s="578"/>
      <c r="L250" s="581"/>
      <c r="M250" s="579"/>
      <c r="N250" s="572"/>
      <c r="O250" s="582"/>
      <c r="P250" s="581"/>
      <c r="Q250" s="579"/>
      <c r="R250" s="572"/>
      <c r="S250" s="582"/>
      <c r="T250" s="583"/>
      <c r="U250" s="579"/>
      <c r="V250" s="572"/>
      <c r="W250" s="582"/>
      <c r="X250" s="575"/>
      <c r="Y250" s="575"/>
      <c r="Z250" s="575"/>
      <c r="AA250" s="567" t="str">
        <f t="shared" si="14"/>
        <v>No hay ejecución</v>
      </c>
      <c r="AB250" s="568" t="str">
        <f t="shared" si="15"/>
        <v>NA</v>
      </c>
      <c r="AC250" s="575"/>
      <c r="AD250" s="575"/>
      <c r="AE250" s="575"/>
      <c r="AF250" s="576"/>
      <c r="AG250" s="576"/>
      <c r="AH250" s="575"/>
      <c r="AI250" s="575"/>
      <c r="AJ250" s="575"/>
      <c r="AK250" s="576"/>
      <c r="AL250" s="576"/>
      <c r="AM250" s="575"/>
      <c r="AN250" s="575"/>
      <c r="AO250" s="575"/>
      <c r="AP250" s="575"/>
      <c r="AQ250" s="575"/>
    </row>
    <row r="251" spans="1:43" ht="35.25" hidden="1" customHeight="1" thickTop="1" thickBot="1">
      <c r="A251" s="563">
        <v>16.14</v>
      </c>
      <c r="B251" s="564"/>
      <c r="C251" s="564"/>
      <c r="D251" s="564"/>
      <c r="E251" s="564"/>
      <c r="F251" s="577" t="s">
        <v>1331</v>
      </c>
      <c r="G251" s="578"/>
      <c r="H251" s="578"/>
      <c r="I251" s="567" t="str">
        <f t="shared" si="12"/>
        <v>No hay ejecución</v>
      </c>
      <c r="J251" s="568" t="str">
        <f t="shared" si="13"/>
        <v>NA</v>
      </c>
      <c r="K251" s="578"/>
      <c r="L251" s="581"/>
      <c r="M251" s="579"/>
      <c r="N251" s="572"/>
      <c r="O251" s="582"/>
      <c r="P251" s="581"/>
      <c r="Q251" s="579"/>
      <c r="R251" s="572"/>
      <c r="S251" s="582"/>
      <c r="T251" s="583"/>
      <c r="U251" s="579"/>
      <c r="V251" s="572"/>
      <c r="W251" s="582"/>
      <c r="X251" s="575"/>
      <c r="Y251" s="575"/>
      <c r="Z251" s="575"/>
      <c r="AA251" s="567" t="str">
        <f t="shared" si="14"/>
        <v>No hay ejecución</v>
      </c>
      <c r="AB251" s="568" t="str">
        <f t="shared" si="15"/>
        <v>NA</v>
      </c>
      <c r="AC251" s="575"/>
      <c r="AD251" s="575"/>
      <c r="AE251" s="575"/>
      <c r="AF251" s="576"/>
      <c r="AG251" s="576"/>
      <c r="AH251" s="575"/>
      <c r="AI251" s="575"/>
      <c r="AJ251" s="575"/>
      <c r="AK251" s="576"/>
      <c r="AL251" s="576"/>
      <c r="AM251" s="575"/>
      <c r="AN251" s="575"/>
      <c r="AO251" s="575"/>
      <c r="AP251" s="575"/>
      <c r="AQ251" s="575"/>
    </row>
    <row r="252" spans="1:43" ht="35.25" hidden="1" customHeight="1" thickTop="1" thickBot="1">
      <c r="A252" s="563">
        <v>16.149999999999999</v>
      </c>
      <c r="B252" s="564"/>
      <c r="C252" s="564"/>
      <c r="D252" s="564"/>
      <c r="E252" s="564"/>
      <c r="F252" s="577" t="s">
        <v>1332</v>
      </c>
      <c r="G252" s="578"/>
      <c r="H252" s="578"/>
      <c r="I252" s="567" t="str">
        <f t="shared" si="12"/>
        <v>No hay ejecución</v>
      </c>
      <c r="J252" s="568" t="str">
        <f t="shared" si="13"/>
        <v>NA</v>
      </c>
      <c r="K252" s="578"/>
      <c r="L252" s="581"/>
      <c r="M252" s="579"/>
      <c r="N252" s="572"/>
      <c r="O252" s="582"/>
      <c r="P252" s="581"/>
      <c r="Q252" s="579"/>
      <c r="R252" s="572"/>
      <c r="S252" s="582"/>
      <c r="T252" s="583"/>
      <c r="U252" s="579"/>
      <c r="V252" s="572"/>
      <c r="W252" s="582"/>
      <c r="X252" s="575"/>
      <c r="Y252" s="575"/>
      <c r="Z252" s="575"/>
      <c r="AA252" s="567" t="str">
        <f t="shared" si="14"/>
        <v>No hay ejecución</v>
      </c>
      <c r="AB252" s="568" t="str">
        <f t="shared" si="15"/>
        <v>NA</v>
      </c>
      <c r="AC252" s="575"/>
      <c r="AD252" s="575"/>
      <c r="AE252" s="575"/>
      <c r="AF252" s="576"/>
      <c r="AG252" s="576"/>
      <c r="AH252" s="575"/>
      <c r="AI252" s="575"/>
      <c r="AJ252" s="575"/>
      <c r="AK252" s="576"/>
      <c r="AL252" s="576"/>
      <c r="AM252" s="575"/>
      <c r="AN252" s="575"/>
      <c r="AO252" s="575"/>
      <c r="AP252" s="575"/>
      <c r="AQ252" s="575"/>
    </row>
    <row r="253" spans="1:43" ht="35.25" hidden="1" customHeight="1" thickTop="1" thickBot="1">
      <c r="A253" s="563">
        <v>16.149999999999999</v>
      </c>
      <c r="B253" s="564"/>
      <c r="C253" s="564"/>
      <c r="D253" s="564"/>
      <c r="E253" s="564"/>
      <c r="F253" s="577" t="s">
        <v>1332</v>
      </c>
      <c r="G253" s="578"/>
      <c r="H253" s="578"/>
      <c r="I253" s="567" t="str">
        <f t="shared" si="12"/>
        <v>No hay ejecución</v>
      </c>
      <c r="J253" s="568" t="str">
        <f t="shared" si="13"/>
        <v>NA</v>
      </c>
      <c r="K253" s="578"/>
      <c r="L253" s="581"/>
      <c r="M253" s="579"/>
      <c r="N253" s="572"/>
      <c r="O253" s="582"/>
      <c r="P253" s="581"/>
      <c r="Q253" s="579"/>
      <c r="R253" s="572"/>
      <c r="S253" s="582"/>
      <c r="T253" s="583"/>
      <c r="U253" s="579"/>
      <c r="V253" s="572"/>
      <c r="W253" s="582"/>
      <c r="X253" s="575"/>
      <c r="Y253" s="575"/>
      <c r="Z253" s="575"/>
      <c r="AA253" s="567" t="str">
        <f t="shared" si="14"/>
        <v>No hay ejecución</v>
      </c>
      <c r="AB253" s="568" t="str">
        <f t="shared" si="15"/>
        <v>NA</v>
      </c>
      <c r="AC253" s="575"/>
      <c r="AD253" s="575"/>
      <c r="AE253" s="575"/>
      <c r="AF253" s="576"/>
      <c r="AG253" s="576"/>
      <c r="AH253" s="575"/>
      <c r="AI253" s="575"/>
      <c r="AJ253" s="575"/>
      <c r="AK253" s="576"/>
      <c r="AL253" s="576"/>
      <c r="AM253" s="575"/>
      <c r="AN253" s="575"/>
      <c r="AO253" s="575"/>
      <c r="AP253" s="575"/>
      <c r="AQ253" s="575"/>
    </row>
    <row r="254" spans="1:43" ht="35.25" hidden="1" customHeight="1" thickTop="1" thickBot="1">
      <c r="A254" s="563">
        <v>16.16</v>
      </c>
      <c r="B254" s="564"/>
      <c r="C254" s="564"/>
      <c r="D254" s="564"/>
      <c r="E254" s="564"/>
      <c r="F254" s="577" t="s">
        <v>1333</v>
      </c>
      <c r="G254" s="578"/>
      <c r="H254" s="578"/>
      <c r="I254" s="567" t="str">
        <f t="shared" si="12"/>
        <v>No hay ejecución</v>
      </c>
      <c r="J254" s="568" t="str">
        <f t="shared" si="13"/>
        <v>NA</v>
      </c>
      <c r="K254" s="578"/>
      <c r="L254" s="581"/>
      <c r="M254" s="579"/>
      <c r="N254" s="572"/>
      <c r="O254" s="582"/>
      <c r="P254" s="581"/>
      <c r="Q254" s="579"/>
      <c r="R254" s="572"/>
      <c r="S254" s="582"/>
      <c r="T254" s="583"/>
      <c r="U254" s="579"/>
      <c r="V254" s="572"/>
      <c r="W254" s="582"/>
      <c r="X254" s="575"/>
      <c r="Y254" s="575"/>
      <c r="Z254" s="575"/>
      <c r="AA254" s="567" t="str">
        <f t="shared" si="14"/>
        <v>No hay ejecución</v>
      </c>
      <c r="AB254" s="568" t="str">
        <f t="shared" si="15"/>
        <v>NA</v>
      </c>
      <c r="AC254" s="575"/>
      <c r="AD254" s="575"/>
      <c r="AE254" s="575"/>
      <c r="AF254" s="576"/>
      <c r="AG254" s="576"/>
      <c r="AH254" s="575"/>
      <c r="AI254" s="575"/>
      <c r="AJ254" s="575"/>
      <c r="AK254" s="576"/>
      <c r="AL254" s="576"/>
      <c r="AM254" s="575"/>
      <c r="AN254" s="575"/>
      <c r="AO254" s="575"/>
      <c r="AP254" s="575"/>
      <c r="AQ254" s="575"/>
    </row>
    <row r="255" spans="1:43" ht="35.25" hidden="1" customHeight="1" thickTop="1" thickBot="1">
      <c r="A255" s="563">
        <v>16.170000000000002</v>
      </c>
      <c r="B255" s="564"/>
      <c r="C255" s="564"/>
      <c r="D255" s="564"/>
      <c r="E255" s="564"/>
      <c r="F255" s="577" t="s">
        <v>1334</v>
      </c>
      <c r="G255" s="578">
        <v>0</v>
      </c>
      <c r="H255" s="578">
        <v>50</v>
      </c>
      <c r="I255" s="567" t="str">
        <f t="shared" si="12"/>
        <v>No hay Programación</v>
      </c>
      <c r="J255" s="568" t="str">
        <f t="shared" si="13"/>
        <v>De acuerdo con lo programado</v>
      </c>
      <c r="K255" s="578"/>
      <c r="L255" s="581"/>
      <c r="M255" s="579"/>
      <c r="N255" s="572"/>
      <c r="O255" s="582"/>
      <c r="P255" s="581"/>
      <c r="Q255" s="579"/>
      <c r="R255" s="572"/>
      <c r="S255" s="582"/>
      <c r="T255" s="583"/>
      <c r="U255" s="579"/>
      <c r="V255" s="572"/>
      <c r="W255" s="582"/>
      <c r="X255" s="575"/>
      <c r="Y255" s="575">
        <v>0</v>
      </c>
      <c r="Z255" s="575">
        <v>30</v>
      </c>
      <c r="AA255" s="567" t="str">
        <f t="shared" si="14"/>
        <v>No hay Programación</v>
      </c>
      <c r="AB255" s="568" t="str">
        <f t="shared" si="15"/>
        <v>De acuerdo con lo programado</v>
      </c>
      <c r="AC255" s="575"/>
      <c r="AD255" s="575"/>
      <c r="AE255" s="575"/>
      <c r="AF255" s="576"/>
      <c r="AG255" s="576"/>
      <c r="AH255" s="575"/>
      <c r="AI255" s="575"/>
      <c r="AJ255" s="575"/>
      <c r="AK255" s="576"/>
      <c r="AL255" s="576"/>
      <c r="AM255" s="575"/>
      <c r="AN255" s="575"/>
      <c r="AO255" s="575"/>
      <c r="AP255" s="575"/>
      <c r="AQ255" s="575"/>
    </row>
    <row r="256" spans="1:43" ht="35.25" hidden="1" customHeight="1" thickTop="1" thickBot="1">
      <c r="A256" s="563">
        <v>16.170000000000002</v>
      </c>
      <c r="B256" s="564"/>
      <c r="C256" s="564"/>
      <c r="D256" s="564"/>
      <c r="E256" s="564"/>
      <c r="F256" s="577" t="s">
        <v>1334</v>
      </c>
      <c r="G256" s="578"/>
      <c r="H256" s="578"/>
      <c r="I256" s="567" t="str">
        <f t="shared" si="12"/>
        <v>No hay ejecución</v>
      </c>
      <c r="J256" s="568" t="str">
        <f t="shared" si="13"/>
        <v>NA</v>
      </c>
      <c r="K256" s="578"/>
      <c r="L256" s="581"/>
      <c r="M256" s="579"/>
      <c r="N256" s="572"/>
      <c r="O256" s="582"/>
      <c r="P256" s="581"/>
      <c r="Q256" s="579"/>
      <c r="R256" s="572"/>
      <c r="S256" s="582"/>
      <c r="T256" s="583"/>
      <c r="U256" s="579"/>
      <c r="V256" s="572"/>
      <c r="W256" s="582"/>
      <c r="X256" s="575"/>
      <c r="Y256" s="575"/>
      <c r="Z256" s="575"/>
      <c r="AA256" s="567" t="str">
        <f t="shared" si="14"/>
        <v>No hay ejecución</v>
      </c>
      <c r="AB256" s="568" t="str">
        <f t="shared" si="15"/>
        <v>NA</v>
      </c>
      <c r="AC256" s="575"/>
      <c r="AD256" s="575"/>
      <c r="AE256" s="575"/>
      <c r="AF256" s="576"/>
      <c r="AG256" s="576"/>
      <c r="AH256" s="575"/>
      <c r="AI256" s="575"/>
      <c r="AJ256" s="575"/>
      <c r="AK256" s="576"/>
      <c r="AL256" s="576"/>
      <c r="AM256" s="575"/>
      <c r="AN256" s="575"/>
      <c r="AO256" s="575"/>
      <c r="AP256" s="575"/>
      <c r="AQ256" s="575"/>
    </row>
    <row r="257" spans="1:43" ht="35.25" hidden="1" customHeight="1" thickTop="1" thickBot="1">
      <c r="A257" s="563">
        <v>16.170000000000002</v>
      </c>
      <c r="B257" s="564"/>
      <c r="C257" s="564"/>
      <c r="D257" s="564"/>
      <c r="E257" s="564"/>
      <c r="F257" s="577" t="s">
        <v>1334</v>
      </c>
      <c r="G257" s="578"/>
      <c r="H257" s="578"/>
      <c r="I257" s="567" t="str">
        <f t="shared" si="12"/>
        <v>No hay ejecución</v>
      </c>
      <c r="J257" s="568" t="str">
        <f t="shared" si="13"/>
        <v>NA</v>
      </c>
      <c r="K257" s="578"/>
      <c r="L257" s="581"/>
      <c r="M257" s="579"/>
      <c r="N257" s="572"/>
      <c r="O257" s="582"/>
      <c r="P257" s="581"/>
      <c r="Q257" s="579"/>
      <c r="R257" s="572"/>
      <c r="S257" s="582"/>
      <c r="T257" s="583"/>
      <c r="U257" s="579"/>
      <c r="V257" s="572"/>
      <c r="W257" s="582"/>
      <c r="X257" s="575"/>
      <c r="Y257" s="575"/>
      <c r="Z257" s="575"/>
      <c r="AA257" s="567" t="str">
        <f t="shared" si="14"/>
        <v>No hay ejecución</v>
      </c>
      <c r="AB257" s="568" t="str">
        <f t="shared" si="15"/>
        <v>NA</v>
      </c>
      <c r="AC257" s="575"/>
      <c r="AD257" s="575"/>
      <c r="AE257" s="575"/>
      <c r="AF257" s="576"/>
      <c r="AG257" s="576"/>
      <c r="AH257" s="575"/>
      <c r="AI257" s="575"/>
      <c r="AJ257" s="575"/>
      <c r="AK257" s="576"/>
      <c r="AL257" s="576"/>
      <c r="AM257" s="575"/>
      <c r="AN257" s="575"/>
      <c r="AO257" s="575"/>
      <c r="AP257" s="575"/>
      <c r="AQ257" s="575"/>
    </row>
    <row r="258" spans="1:43" ht="35.25" hidden="1" customHeight="1" thickTop="1" thickBot="1">
      <c r="A258" s="563">
        <v>16.170000000000002</v>
      </c>
      <c r="B258" s="564"/>
      <c r="C258" s="564"/>
      <c r="D258" s="564"/>
      <c r="E258" s="564"/>
      <c r="F258" s="577" t="s">
        <v>1334</v>
      </c>
      <c r="G258" s="578"/>
      <c r="H258" s="578"/>
      <c r="I258" s="567" t="str">
        <f t="shared" si="12"/>
        <v>No hay ejecución</v>
      </c>
      <c r="J258" s="568" t="str">
        <f t="shared" si="13"/>
        <v>NA</v>
      </c>
      <c r="K258" s="578"/>
      <c r="L258" s="581"/>
      <c r="M258" s="579"/>
      <c r="N258" s="572"/>
      <c r="O258" s="582"/>
      <c r="P258" s="581"/>
      <c r="Q258" s="579"/>
      <c r="R258" s="572"/>
      <c r="S258" s="582"/>
      <c r="T258" s="583"/>
      <c r="U258" s="579"/>
      <c r="V258" s="572"/>
      <c r="W258" s="582"/>
      <c r="X258" s="575"/>
      <c r="Y258" s="575"/>
      <c r="Z258" s="575"/>
      <c r="AA258" s="567" t="str">
        <f t="shared" si="14"/>
        <v>No hay ejecución</v>
      </c>
      <c r="AB258" s="568" t="str">
        <f t="shared" si="15"/>
        <v>NA</v>
      </c>
      <c r="AC258" s="575"/>
      <c r="AD258" s="575"/>
      <c r="AE258" s="575"/>
      <c r="AF258" s="576"/>
      <c r="AG258" s="576"/>
      <c r="AH258" s="575"/>
      <c r="AI258" s="575"/>
      <c r="AJ258" s="575"/>
      <c r="AK258" s="576"/>
      <c r="AL258" s="576"/>
      <c r="AM258" s="575"/>
      <c r="AN258" s="575"/>
      <c r="AO258" s="575"/>
      <c r="AP258" s="575"/>
      <c r="AQ258" s="575"/>
    </row>
    <row r="259" spans="1:43" ht="35.25" hidden="1" customHeight="1" thickTop="1" thickBot="1">
      <c r="A259" s="563">
        <v>16.170000000000002</v>
      </c>
      <c r="B259" s="564"/>
      <c r="C259" s="564"/>
      <c r="D259" s="564"/>
      <c r="E259" s="564"/>
      <c r="F259" s="577" t="s">
        <v>1334</v>
      </c>
      <c r="G259" s="578"/>
      <c r="H259" s="578"/>
      <c r="I259" s="567" t="str">
        <f t="shared" si="12"/>
        <v>No hay ejecución</v>
      </c>
      <c r="J259" s="568" t="str">
        <f t="shared" si="13"/>
        <v>NA</v>
      </c>
      <c r="K259" s="578"/>
      <c r="L259" s="581"/>
      <c r="M259" s="579"/>
      <c r="N259" s="572"/>
      <c r="O259" s="582"/>
      <c r="P259" s="581"/>
      <c r="Q259" s="579"/>
      <c r="R259" s="572"/>
      <c r="S259" s="582"/>
      <c r="T259" s="583"/>
      <c r="U259" s="579"/>
      <c r="V259" s="572"/>
      <c r="W259" s="582"/>
      <c r="X259" s="575"/>
      <c r="Y259" s="575"/>
      <c r="Z259" s="575"/>
      <c r="AA259" s="567" t="str">
        <f t="shared" si="14"/>
        <v>No hay ejecución</v>
      </c>
      <c r="AB259" s="568" t="str">
        <f t="shared" si="15"/>
        <v>NA</v>
      </c>
      <c r="AC259" s="575"/>
      <c r="AD259" s="575"/>
      <c r="AE259" s="575"/>
      <c r="AF259" s="576"/>
      <c r="AG259" s="576"/>
      <c r="AH259" s="575"/>
      <c r="AI259" s="575"/>
      <c r="AJ259" s="575"/>
      <c r="AK259" s="576"/>
      <c r="AL259" s="576"/>
      <c r="AM259" s="575"/>
      <c r="AN259" s="575"/>
      <c r="AO259" s="575"/>
      <c r="AP259" s="575"/>
      <c r="AQ259" s="575"/>
    </row>
    <row r="260" spans="1:43" ht="35.25" hidden="1" customHeight="1" thickTop="1" thickBot="1">
      <c r="A260" s="563">
        <v>16.170000000000002</v>
      </c>
      <c r="B260" s="564"/>
      <c r="C260" s="564"/>
      <c r="D260" s="564"/>
      <c r="E260" s="564"/>
      <c r="F260" s="577" t="s">
        <v>1334</v>
      </c>
      <c r="G260" s="578"/>
      <c r="H260" s="578"/>
      <c r="I260" s="567" t="str">
        <f t="shared" si="12"/>
        <v>No hay ejecución</v>
      </c>
      <c r="J260" s="568" t="str">
        <f t="shared" si="13"/>
        <v>NA</v>
      </c>
      <c r="K260" s="578"/>
      <c r="L260" s="581"/>
      <c r="M260" s="579"/>
      <c r="N260" s="572"/>
      <c r="O260" s="582"/>
      <c r="P260" s="581"/>
      <c r="Q260" s="579"/>
      <c r="R260" s="572"/>
      <c r="S260" s="582"/>
      <c r="T260" s="583"/>
      <c r="U260" s="579"/>
      <c r="V260" s="572"/>
      <c r="W260" s="582"/>
      <c r="X260" s="575"/>
      <c r="Y260" s="575"/>
      <c r="Z260" s="575"/>
      <c r="AA260" s="567" t="str">
        <f t="shared" si="14"/>
        <v>No hay ejecución</v>
      </c>
      <c r="AB260" s="568" t="str">
        <f t="shared" si="15"/>
        <v>NA</v>
      </c>
      <c r="AC260" s="575"/>
      <c r="AD260" s="575"/>
      <c r="AE260" s="575"/>
      <c r="AF260" s="576"/>
      <c r="AG260" s="576"/>
      <c r="AH260" s="575"/>
      <c r="AI260" s="575"/>
      <c r="AJ260" s="575"/>
      <c r="AK260" s="576"/>
      <c r="AL260" s="576"/>
      <c r="AM260" s="575"/>
      <c r="AN260" s="575"/>
      <c r="AO260" s="575"/>
      <c r="AP260" s="575"/>
      <c r="AQ260" s="575"/>
    </row>
    <row r="261" spans="1:43" ht="35.25" hidden="1" customHeight="1" thickTop="1" thickBot="1">
      <c r="A261" s="563">
        <v>16.18</v>
      </c>
      <c r="B261" s="564"/>
      <c r="C261" s="564"/>
      <c r="D261" s="564"/>
      <c r="E261" s="564"/>
      <c r="F261" s="577" t="s">
        <v>1335</v>
      </c>
      <c r="G261" s="578"/>
      <c r="H261" s="578"/>
      <c r="I261" s="567" t="str">
        <f t="shared" si="12"/>
        <v>No hay ejecución</v>
      </c>
      <c r="J261" s="568" t="str">
        <f t="shared" si="13"/>
        <v>NA</v>
      </c>
      <c r="K261" s="578"/>
      <c r="L261" s="581"/>
      <c r="M261" s="579"/>
      <c r="N261" s="572"/>
      <c r="O261" s="582"/>
      <c r="P261" s="581"/>
      <c r="Q261" s="579"/>
      <c r="R261" s="572"/>
      <c r="S261" s="582"/>
      <c r="T261" s="583"/>
      <c r="U261" s="579"/>
      <c r="V261" s="572"/>
      <c r="W261" s="582"/>
      <c r="X261" s="575"/>
      <c r="Y261" s="575"/>
      <c r="Z261" s="575"/>
      <c r="AA261" s="567" t="str">
        <f t="shared" si="14"/>
        <v>No hay ejecución</v>
      </c>
      <c r="AB261" s="568" t="str">
        <f t="shared" si="15"/>
        <v>NA</v>
      </c>
      <c r="AC261" s="575"/>
      <c r="AD261" s="575"/>
      <c r="AE261" s="575"/>
      <c r="AF261" s="576"/>
      <c r="AG261" s="576"/>
      <c r="AH261" s="575"/>
      <c r="AI261" s="575"/>
      <c r="AJ261" s="575"/>
      <c r="AK261" s="576"/>
      <c r="AL261" s="576"/>
      <c r="AM261" s="575"/>
      <c r="AN261" s="575"/>
      <c r="AO261" s="575"/>
      <c r="AP261" s="575"/>
      <c r="AQ261" s="575"/>
    </row>
    <row r="262" spans="1:43" ht="35.25" hidden="1" customHeight="1" thickTop="1" thickBot="1">
      <c r="A262" s="563">
        <v>16.18</v>
      </c>
      <c r="B262" s="564"/>
      <c r="C262" s="564"/>
      <c r="D262" s="564"/>
      <c r="E262" s="564"/>
      <c r="F262" s="577" t="s">
        <v>1335</v>
      </c>
      <c r="G262" s="578"/>
      <c r="H262" s="578"/>
      <c r="I262" s="567" t="str">
        <f t="shared" si="12"/>
        <v>No hay ejecución</v>
      </c>
      <c r="J262" s="568" t="str">
        <f t="shared" si="13"/>
        <v>NA</v>
      </c>
      <c r="K262" s="578"/>
      <c r="L262" s="581"/>
      <c r="M262" s="579"/>
      <c r="N262" s="572"/>
      <c r="O262" s="582"/>
      <c r="P262" s="581"/>
      <c r="Q262" s="579"/>
      <c r="R262" s="572"/>
      <c r="S262" s="582"/>
      <c r="T262" s="583"/>
      <c r="U262" s="579"/>
      <c r="V262" s="572"/>
      <c r="W262" s="582"/>
      <c r="X262" s="575"/>
      <c r="Y262" s="575"/>
      <c r="Z262" s="575"/>
      <c r="AA262" s="567" t="str">
        <f t="shared" si="14"/>
        <v>No hay ejecución</v>
      </c>
      <c r="AB262" s="568" t="str">
        <f t="shared" si="15"/>
        <v>NA</v>
      </c>
      <c r="AC262" s="575"/>
      <c r="AD262" s="575"/>
      <c r="AE262" s="575"/>
      <c r="AF262" s="576"/>
      <c r="AG262" s="576"/>
      <c r="AH262" s="575"/>
      <c r="AI262" s="575"/>
      <c r="AJ262" s="575"/>
      <c r="AK262" s="576"/>
      <c r="AL262" s="576"/>
      <c r="AM262" s="575"/>
      <c r="AN262" s="575"/>
      <c r="AO262" s="575"/>
      <c r="AP262" s="575"/>
      <c r="AQ262" s="575"/>
    </row>
    <row r="263" spans="1:43" ht="35.25" hidden="1" customHeight="1" thickTop="1" thickBot="1">
      <c r="A263" s="563">
        <v>16.18</v>
      </c>
      <c r="B263" s="564"/>
      <c r="C263" s="564"/>
      <c r="D263" s="564"/>
      <c r="E263" s="564"/>
      <c r="F263" s="577" t="s">
        <v>1335</v>
      </c>
      <c r="G263" s="578"/>
      <c r="H263" s="578"/>
      <c r="I263" s="567" t="str">
        <f t="shared" si="12"/>
        <v>No hay ejecución</v>
      </c>
      <c r="J263" s="568" t="str">
        <f t="shared" si="13"/>
        <v>NA</v>
      </c>
      <c r="K263" s="578"/>
      <c r="L263" s="581"/>
      <c r="M263" s="579"/>
      <c r="N263" s="572"/>
      <c r="O263" s="582"/>
      <c r="P263" s="581"/>
      <c r="Q263" s="579"/>
      <c r="R263" s="572"/>
      <c r="S263" s="582"/>
      <c r="T263" s="583"/>
      <c r="U263" s="579"/>
      <c r="V263" s="572"/>
      <c r="W263" s="582"/>
      <c r="X263" s="575"/>
      <c r="Y263" s="575"/>
      <c r="Z263" s="575"/>
      <c r="AA263" s="567" t="str">
        <f t="shared" si="14"/>
        <v>No hay ejecución</v>
      </c>
      <c r="AB263" s="568" t="str">
        <f t="shared" si="15"/>
        <v>NA</v>
      </c>
      <c r="AC263" s="575"/>
      <c r="AD263" s="575"/>
      <c r="AE263" s="575"/>
      <c r="AF263" s="576"/>
      <c r="AG263" s="576"/>
      <c r="AH263" s="575"/>
      <c r="AI263" s="575"/>
      <c r="AJ263" s="575"/>
      <c r="AK263" s="576"/>
      <c r="AL263" s="576"/>
      <c r="AM263" s="575"/>
      <c r="AN263" s="575"/>
      <c r="AO263" s="575"/>
      <c r="AP263" s="575"/>
      <c r="AQ263" s="575"/>
    </row>
    <row r="264" spans="1:43" ht="35.25" customHeight="1" thickTop="1" thickBot="1">
      <c r="A264" s="563">
        <v>16.190000000000001</v>
      </c>
      <c r="B264" s="564"/>
      <c r="C264" s="564"/>
      <c r="D264" s="564"/>
      <c r="E264" s="564"/>
      <c r="F264" s="577" t="s">
        <v>1336</v>
      </c>
      <c r="G264" s="578">
        <v>1</v>
      </c>
      <c r="H264" s="578">
        <v>2</v>
      </c>
      <c r="I264" s="567">
        <f t="shared" si="12"/>
        <v>2</v>
      </c>
      <c r="J264" s="568" t="str">
        <f t="shared" si="13"/>
        <v>De acuerdo con lo programado</v>
      </c>
      <c r="K264" s="578"/>
      <c r="L264" s="581"/>
      <c r="M264" s="579"/>
      <c r="N264" s="572"/>
      <c r="O264" s="582"/>
      <c r="P264" s="581"/>
      <c r="Q264" s="579"/>
      <c r="R264" s="572"/>
      <c r="S264" s="582"/>
      <c r="T264" s="583"/>
      <c r="U264" s="579"/>
      <c r="V264" s="572"/>
      <c r="W264" s="582"/>
      <c r="X264" s="575"/>
      <c r="Y264" s="575">
        <v>6</v>
      </c>
      <c r="Z264" s="575">
        <v>0</v>
      </c>
      <c r="AA264" s="567">
        <f t="shared" si="14"/>
        <v>0</v>
      </c>
      <c r="AB264" s="568" t="str">
        <f t="shared" si="15"/>
        <v>En riesgo cumplimiento</v>
      </c>
      <c r="AC264" s="575"/>
      <c r="AD264" s="575"/>
      <c r="AE264" s="575"/>
      <c r="AF264" s="576"/>
      <c r="AG264" s="576"/>
      <c r="AH264" s="575"/>
      <c r="AI264" s="575"/>
      <c r="AJ264" s="575"/>
      <c r="AK264" s="576"/>
      <c r="AL264" s="576"/>
      <c r="AM264" s="575"/>
      <c r="AN264" s="575"/>
      <c r="AO264" s="575"/>
      <c r="AP264" s="575"/>
      <c r="AQ264" s="575"/>
    </row>
    <row r="265" spans="1:43" ht="35.25" hidden="1" customHeight="1" thickTop="1" thickBot="1">
      <c r="A265" s="563">
        <v>16.190000000000001</v>
      </c>
      <c r="B265" s="564"/>
      <c r="C265" s="564"/>
      <c r="D265" s="564"/>
      <c r="E265" s="564"/>
      <c r="F265" s="577" t="s">
        <v>1336</v>
      </c>
      <c r="G265" s="578"/>
      <c r="H265" s="578"/>
      <c r="I265" s="567" t="str">
        <f t="shared" si="12"/>
        <v>No hay ejecución</v>
      </c>
      <c r="J265" s="568" t="str">
        <f t="shared" si="13"/>
        <v>NA</v>
      </c>
      <c r="K265" s="578"/>
      <c r="L265" s="581"/>
      <c r="M265" s="579"/>
      <c r="N265" s="572"/>
      <c r="O265" s="582"/>
      <c r="P265" s="581"/>
      <c r="Q265" s="579"/>
      <c r="R265" s="572"/>
      <c r="S265" s="582"/>
      <c r="T265" s="583"/>
      <c r="U265" s="579"/>
      <c r="V265" s="572"/>
      <c r="W265" s="582"/>
      <c r="X265" s="575"/>
      <c r="Y265" s="575"/>
      <c r="Z265" s="575"/>
      <c r="AA265" s="567" t="str">
        <f t="shared" si="14"/>
        <v>No hay ejecución</v>
      </c>
      <c r="AB265" s="568" t="str">
        <f t="shared" si="15"/>
        <v>NA</v>
      </c>
      <c r="AC265" s="575"/>
      <c r="AD265" s="575"/>
      <c r="AE265" s="575"/>
      <c r="AF265" s="576"/>
      <c r="AG265" s="576"/>
      <c r="AH265" s="575"/>
      <c r="AI265" s="575"/>
      <c r="AJ265" s="575"/>
      <c r="AK265" s="576"/>
      <c r="AL265" s="576"/>
      <c r="AM265" s="575"/>
      <c r="AN265" s="575"/>
      <c r="AO265" s="575"/>
      <c r="AP265" s="575"/>
      <c r="AQ265" s="575"/>
    </row>
    <row r="266" spans="1:43" ht="35.25" hidden="1" customHeight="1" thickTop="1" thickBot="1">
      <c r="A266" s="563">
        <v>16.190000000000001</v>
      </c>
      <c r="B266" s="564"/>
      <c r="C266" s="564"/>
      <c r="D266" s="564"/>
      <c r="E266" s="564"/>
      <c r="F266" s="577" t="s">
        <v>1336</v>
      </c>
      <c r="G266" s="578"/>
      <c r="H266" s="578"/>
      <c r="I266" s="567" t="str">
        <f t="shared" si="12"/>
        <v>No hay ejecución</v>
      </c>
      <c r="J266" s="568" t="str">
        <f t="shared" si="13"/>
        <v>NA</v>
      </c>
      <c r="K266" s="578"/>
      <c r="L266" s="581"/>
      <c r="M266" s="579"/>
      <c r="N266" s="572"/>
      <c r="O266" s="582"/>
      <c r="P266" s="581"/>
      <c r="Q266" s="579"/>
      <c r="R266" s="572"/>
      <c r="S266" s="582"/>
      <c r="T266" s="583"/>
      <c r="U266" s="579"/>
      <c r="V266" s="572"/>
      <c r="W266" s="582"/>
      <c r="X266" s="575"/>
      <c r="Y266" s="575"/>
      <c r="Z266" s="575"/>
      <c r="AA266" s="567" t="str">
        <f t="shared" si="14"/>
        <v>No hay ejecución</v>
      </c>
      <c r="AB266" s="568" t="str">
        <f t="shared" si="15"/>
        <v>NA</v>
      </c>
      <c r="AC266" s="575"/>
      <c r="AD266" s="575"/>
      <c r="AE266" s="575"/>
      <c r="AF266" s="576"/>
      <c r="AG266" s="576"/>
      <c r="AH266" s="575"/>
      <c r="AI266" s="575"/>
      <c r="AJ266" s="575"/>
      <c r="AK266" s="576"/>
      <c r="AL266" s="576"/>
      <c r="AM266" s="575"/>
      <c r="AN266" s="575"/>
      <c r="AO266" s="575"/>
      <c r="AP266" s="575"/>
      <c r="AQ266" s="575"/>
    </row>
    <row r="267" spans="1:43" ht="35.25" hidden="1" customHeight="1" thickTop="1" thickBot="1">
      <c r="A267" s="593">
        <v>16.2</v>
      </c>
      <c r="B267" s="564"/>
      <c r="C267" s="564"/>
      <c r="D267" s="564"/>
      <c r="E267" s="564"/>
      <c r="F267" s="577" t="s">
        <v>1337</v>
      </c>
      <c r="G267" s="578"/>
      <c r="H267" s="578"/>
      <c r="I267" s="567" t="str">
        <f t="shared" si="12"/>
        <v>No hay ejecución</v>
      </c>
      <c r="J267" s="568" t="str">
        <f t="shared" si="13"/>
        <v>NA</v>
      </c>
      <c r="K267" s="578"/>
      <c r="L267" s="581"/>
      <c r="M267" s="579"/>
      <c r="N267" s="572"/>
      <c r="O267" s="582"/>
      <c r="P267" s="581"/>
      <c r="Q267" s="579"/>
      <c r="R267" s="572"/>
      <c r="S267" s="582"/>
      <c r="T267" s="583"/>
      <c r="U267" s="579"/>
      <c r="V267" s="572"/>
      <c r="W267" s="582"/>
      <c r="X267" s="575"/>
      <c r="Y267" s="575"/>
      <c r="Z267" s="575"/>
      <c r="AA267" s="567" t="str">
        <f t="shared" si="14"/>
        <v>No hay ejecución</v>
      </c>
      <c r="AB267" s="568" t="str">
        <f t="shared" si="15"/>
        <v>NA</v>
      </c>
      <c r="AC267" s="575"/>
      <c r="AD267" s="575"/>
      <c r="AE267" s="575"/>
      <c r="AF267" s="576"/>
      <c r="AG267" s="576"/>
      <c r="AH267" s="575"/>
      <c r="AI267" s="575"/>
      <c r="AJ267" s="575"/>
      <c r="AK267" s="576"/>
      <c r="AL267" s="576"/>
      <c r="AM267" s="575"/>
      <c r="AN267" s="575"/>
      <c r="AO267" s="575"/>
      <c r="AP267" s="575"/>
      <c r="AQ267" s="575"/>
    </row>
    <row r="268" spans="1:43" ht="35.25" hidden="1" customHeight="1" thickTop="1" thickBot="1">
      <c r="A268" s="593">
        <v>16.2</v>
      </c>
      <c r="B268" s="564"/>
      <c r="C268" s="564"/>
      <c r="D268" s="564"/>
      <c r="E268" s="564"/>
      <c r="F268" s="577" t="s">
        <v>1337</v>
      </c>
      <c r="G268" s="578"/>
      <c r="H268" s="578"/>
      <c r="I268" s="567" t="str">
        <f t="shared" si="12"/>
        <v>No hay ejecución</v>
      </c>
      <c r="J268" s="568" t="str">
        <f t="shared" si="13"/>
        <v>NA</v>
      </c>
      <c r="K268" s="578"/>
      <c r="L268" s="581"/>
      <c r="M268" s="579"/>
      <c r="N268" s="572"/>
      <c r="O268" s="582"/>
      <c r="P268" s="581"/>
      <c r="Q268" s="579"/>
      <c r="R268" s="572"/>
      <c r="S268" s="582"/>
      <c r="T268" s="583"/>
      <c r="U268" s="579"/>
      <c r="V268" s="572"/>
      <c r="W268" s="582"/>
      <c r="X268" s="575"/>
      <c r="Y268" s="575"/>
      <c r="Z268" s="575"/>
      <c r="AA268" s="567" t="str">
        <f t="shared" si="14"/>
        <v>No hay ejecución</v>
      </c>
      <c r="AB268" s="568" t="str">
        <f t="shared" si="15"/>
        <v>NA</v>
      </c>
      <c r="AC268" s="575"/>
      <c r="AD268" s="575"/>
      <c r="AE268" s="575"/>
      <c r="AF268" s="576"/>
      <c r="AG268" s="576"/>
      <c r="AH268" s="575"/>
      <c r="AI268" s="575"/>
      <c r="AJ268" s="575"/>
      <c r="AK268" s="576"/>
      <c r="AL268" s="576"/>
      <c r="AM268" s="575"/>
      <c r="AN268" s="575"/>
      <c r="AO268" s="575"/>
      <c r="AP268" s="575"/>
      <c r="AQ268" s="575"/>
    </row>
    <row r="269" spans="1:43" ht="35.25" hidden="1" customHeight="1" thickTop="1" thickBot="1">
      <c r="A269" s="563">
        <v>16.21</v>
      </c>
      <c r="B269" s="564"/>
      <c r="C269" s="564"/>
      <c r="D269" s="564"/>
      <c r="E269" s="564"/>
      <c r="F269" s="577" t="s">
        <v>1338</v>
      </c>
      <c r="G269" s="578">
        <v>9</v>
      </c>
      <c r="H269" s="578">
        <v>11</v>
      </c>
      <c r="I269" s="567">
        <f t="shared" si="12"/>
        <v>1.2222222222222223</v>
      </c>
      <c r="J269" s="568" t="str">
        <f t="shared" si="13"/>
        <v>De acuerdo con lo programado</v>
      </c>
      <c r="K269" s="578"/>
      <c r="L269" s="581"/>
      <c r="M269" s="579"/>
      <c r="N269" s="572"/>
      <c r="O269" s="582"/>
      <c r="P269" s="581"/>
      <c r="Q269" s="579"/>
      <c r="R269" s="572"/>
      <c r="S269" s="582"/>
      <c r="T269" s="583"/>
      <c r="U269" s="579"/>
      <c r="V269" s="572"/>
      <c r="W269" s="582"/>
      <c r="X269" s="575"/>
      <c r="Y269" s="575">
        <v>11</v>
      </c>
      <c r="Z269" s="575">
        <v>11</v>
      </c>
      <c r="AA269" s="567">
        <f t="shared" si="14"/>
        <v>1</v>
      </c>
      <c r="AB269" s="568" t="str">
        <f t="shared" si="15"/>
        <v>De acuerdo con lo programado</v>
      </c>
      <c r="AC269" s="575"/>
      <c r="AD269" s="575"/>
      <c r="AE269" s="575"/>
      <c r="AF269" s="576"/>
      <c r="AG269" s="576"/>
      <c r="AH269" s="575"/>
      <c r="AI269" s="575"/>
      <c r="AJ269" s="575"/>
      <c r="AK269" s="576"/>
      <c r="AL269" s="576"/>
      <c r="AM269" s="575"/>
      <c r="AN269" s="575"/>
      <c r="AO269" s="575"/>
      <c r="AP269" s="575"/>
      <c r="AQ269" s="575"/>
    </row>
    <row r="270" spans="1:43" ht="35.25" hidden="1" customHeight="1" thickTop="1" thickBot="1">
      <c r="A270" s="563">
        <v>16.21</v>
      </c>
      <c r="B270" s="564"/>
      <c r="C270" s="564"/>
      <c r="D270" s="564"/>
      <c r="E270" s="564"/>
      <c r="F270" s="577" t="s">
        <v>1338</v>
      </c>
      <c r="G270" s="578"/>
      <c r="H270" s="578"/>
      <c r="I270" s="567" t="str">
        <f t="shared" ref="I270:I333" si="16">IF(H270="","No hay ejecución",IF(AND(G270=0),"No hay Programación", H270/G270))</f>
        <v>No hay ejecución</v>
      </c>
      <c r="J270" s="568" t="str">
        <f t="shared" ref="J270:J333" si="17">IF(I270="No hay ejecución","NA",IF(I270&gt;=90%,"De acuerdo con lo programado",IF(I270&gt;=51%,"Atraso Leve",IF(I270&lt;=50%,"En riesgo cumplimiento"))))</f>
        <v>NA</v>
      </c>
      <c r="K270" s="578"/>
      <c r="L270" s="581"/>
      <c r="M270" s="579"/>
      <c r="N270" s="572"/>
      <c r="O270" s="582"/>
      <c r="P270" s="581"/>
      <c r="Q270" s="579"/>
      <c r="R270" s="572"/>
      <c r="S270" s="582"/>
      <c r="T270" s="583"/>
      <c r="U270" s="579"/>
      <c r="V270" s="572"/>
      <c r="W270" s="582"/>
      <c r="X270" s="575"/>
      <c r="Y270" s="575"/>
      <c r="Z270" s="575"/>
      <c r="AA270" s="567" t="str">
        <f t="shared" ref="AA270:AA333" si="18">IF(Z270="","No hay ejecución",IF(AND(Y270=0),"No hay Programación", Z270/Y270))</f>
        <v>No hay ejecución</v>
      </c>
      <c r="AB270" s="568" t="str">
        <f t="shared" ref="AB270:AB333" si="19">IF(AA270="No hay ejecución","NA",IF(AA270&gt;=90%,"De acuerdo con lo programado",IF(AA270&gt;=51%,"Atraso Leve",IF(AA270&lt;=50%,"En riesgo cumplimiento"))))</f>
        <v>NA</v>
      </c>
      <c r="AC270" s="575"/>
      <c r="AD270" s="575"/>
      <c r="AE270" s="575"/>
      <c r="AF270" s="576"/>
      <c r="AG270" s="576"/>
      <c r="AH270" s="575"/>
      <c r="AI270" s="575"/>
      <c r="AJ270" s="575"/>
      <c r="AK270" s="576"/>
      <c r="AL270" s="576"/>
      <c r="AM270" s="575"/>
      <c r="AN270" s="575"/>
      <c r="AO270" s="575"/>
      <c r="AP270" s="575"/>
      <c r="AQ270" s="575"/>
    </row>
    <row r="271" spans="1:43" ht="35.25" hidden="1" customHeight="1" thickTop="1" thickBot="1">
      <c r="A271" s="563">
        <v>16.22</v>
      </c>
      <c r="B271" s="564"/>
      <c r="C271" s="564"/>
      <c r="D271" s="564"/>
      <c r="E271" s="564"/>
      <c r="F271" s="577" t="s">
        <v>1339</v>
      </c>
      <c r="G271" s="578"/>
      <c r="H271" s="578"/>
      <c r="I271" s="567" t="str">
        <f t="shared" si="16"/>
        <v>No hay ejecución</v>
      </c>
      <c r="J271" s="568" t="str">
        <f t="shared" si="17"/>
        <v>NA</v>
      </c>
      <c r="K271" s="578"/>
      <c r="L271" s="581"/>
      <c r="M271" s="579"/>
      <c r="N271" s="572"/>
      <c r="O271" s="582"/>
      <c r="P271" s="581"/>
      <c r="Q271" s="579"/>
      <c r="R271" s="572"/>
      <c r="S271" s="582"/>
      <c r="T271" s="583"/>
      <c r="U271" s="579"/>
      <c r="V271" s="572"/>
      <c r="W271" s="582"/>
      <c r="X271" s="575"/>
      <c r="Y271" s="575"/>
      <c r="Z271" s="575"/>
      <c r="AA271" s="567" t="str">
        <f t="shared" si="18"/>
        <v>No hay ejecución</v>
      </c>
      <c r="AB271" s="568" t="str">
        <f t="shared" si="19"/>
        <v>NA</v>
      </c>
      <c r="AC271" s="575"/>
      <c r="AD271" s="575"/>
      <c r="AE271" s="575"/>
      <c r="AF271" s="576"/>
      <c r="AG271" s="576"/>
      <c r="AH271" s="575"/>
      <c r="AI271" s="575"/>
      <c r="AJ271" s="575"/>
      <c r="AK271" s="576"/>
      <c r="AL271" s="576"/>
      <c r="AM271" s="575"/>
      <c r="AN271" s="575"/>
      <c r="AO271" s="575"/>
      <c r="AP271" s="575"/>
      <c r="AQ271" s="575"/>
    </row>
    <row r="272" spans="1:43" ht="35.25" hidden="1" customHeight="1" thickTop="1" thickBot="1">
      <c r="A272" s="563">
        <v>16.22</v>
      </c>
      <c r="B272" s="564"/>
      <c r="C272" s="564"/>
      <c r="D272" s="564"/>
      <c r="E272" s="564"/>
      <c r="F272" s="577" t="s">
        <v>1339</v>
      </c>
      <c r="G272" s="578"/>
      <c r="H272" s="578"/>
      <c r="I272" s="567" t="str">
        <f t="shared" si="16"/>
        <v>No hay ejecución</v>
      </c>
      <c r="J272" s="568" t="str">
        <f t="shared" si="17"/>
        <v>NA</v>
      </c>
      <c r="K272" s="578"/>
      <c r="L272" s="581"/>
      <c r="M272" s="579"/>
      <c r="N272" s="572"/>
      <c r="O272" s="582"/>
      <c r="P272" s="581"/>
      <c r="Q272" s="579"/>
      <c r="R272" s="572"/>
      <c r="S272" s="582"/>
      <c r="T272" s="583"/>
      <c r="U272" s="579"/>
      <c r="V272" s="572"/>
      <c r="W272" s="582"/>
      <c r="X272" s="575"/>
      <c r="Y272" s="575"/>
      <c r="Z272" s="575"/>
      <c r="AA272" s="567" t="str">
        <f t="shared" si="18"/>
        <v>No hay ejecución</v>
      </c>
      <c r="AB272" s="568" t="str">
        <f t="shared" si="19"/>
        <v>NA</v>
      </c>
      <c r="AC272" s="575"/>
      <c r="AD272" s="575"/>
      <c r="AE272" s="575"/>
      <c r="AF272" s="576"/>
      <c r="AG272" s="576"/>
      <c r="AH272" s="575"/>
      <c r="AI272" s="575"/>
      <c r="AJ272" s="575"/>
      <c r="AK272" s="576"/>
      <c r="AL272" s="576"/>
      <c r="AM272" s="575"/>
      <c r="AN272" s="575"/>
      <c r="AO272" s="575"/>
      <c r="AP272" s="575"/>
      <c r="AQ272" s="575"/>
    </row>
    <row r="273" spans="1:43" ht="35.25" hidden="1" customHeight="1" thickTop="1" thickBot="1">
      <c r="A273" s="563">
        <v>16.22</v>
      </c>
      <c r="B273" s="564"/>
      <c r="C273" s="564"/>
      <c r="D273" s="564"/>
      <c r="E273" s="564"/>
      <c r="F273" s="577" t="s">
        <v>1339</v>
      </c>
      <c r="G273" s="578"/>
      <c r="H273" s="578"/>
      <c r="I273" s="567" t="str">
        <f t="shared" si="16"/>
        <v>No hay ejecución</v>
      </c>
      <c r="J273" s="568" t="str">
        <f t="shared" si="17"/>
        <v>NA</v>
      </c>
      <c r="K273" s="578"/>
      <c r="L273" s="581"/>
      <c r="M273" s="579"/>
      <c r="N273" s="572"/>
      <c r="O273" s="582"/>
      <c r="P273" s="581"/>
      <c r="Q273" s="579"/>
      <c r="R273" s="572"/>
      <c r="S273" s="582"/>
      <c r="T273" s="583"/>
      <c r="U273" s="579"/>
      <c r="V273" s="572"/>
      <c r="W273" s="582"/>
      <c r="X273" s="575"/>
      <c r="Y273" s="575"/>
      <c r="Z273" s="575"/>
      <c r="AA273" s="567" t="str">
        <f t="shared" si="18"/>
        <v>No hay ejecución</v>
      </c>
      <c r="AB273" s="568" t="str">
        <f t="shared" si="19"/>
        <v>NA</v>
      </c>
      <c r="AC273" s="575"/>
      <c r="AD273" s="575"/>
      <c r="AE273" s="575"/>
      <c r="AF273" s="576"/>
      <c r="AG273" s="576"/>
      <c r="AH273" s="575"/>
      <c r="AI273" s="575"/>
      <c r="AJ273" s="575"/>
      <c r="AK273" s="576"/>
      <c r="AL273" s="576"/>
      <c r="AM273" s="575"/>
      <c r="AN273" s="575"/>
      <c r="AO273" s="575"/>
      <c r="AP273" s="575"/>
      <c r="AQ273" s="575"/>
    </row>
    <row r="274" spans="1:43" ht="35.25" hidden="1" customHeight="1" thickTop="1" thickBot="1">
      <c r="A274" s="563">
        <v>16.22</v>
      </c>
      <c r="B274" s="564"/>
      <c r="C274" s="564"/>
      <c r="D274" s="564"/>
      <c r="E274" s="564"/>
      <c r="F274" s="577" t="s">
        <v>1339</v>
      </c>
      <c r="G274" s="578"/>
      <c r="H274" s="578"/>
      <c r="I274" s="567" t="str">
        <f t="shared" si="16"/>
        <v>No hay ejecución</v>
      </c>
      <c r="J274" s="568" t="str">
        <f t="shared" si="17"/>
        <v>NA</v>
      </c>
      <c r="K274" s="578"/>
      <c r="L274" s="581"/>
      <c r="M274" s="579"/>
      <c r="N274" s="572"/>
      <c r="O274" s="582"/>
      <c r="P274" s="581"/>
      <c r="Q274" s="579"/>
      <c r="R274" s="572"/>
      <c r="S274" s="582"/>
      <c r="T274" s="583"/>
      <c r="U274" s="579"/>
      <c r="V274" s="572"/>
      <c r="W274" s="582"/>
      <c r="X274" s="575"/>
      <c r="Y274" s="575"/>
      <c r="Z274" s="575"/>
      <c r="AA274" s="567" t="str">
        <f t="shared" si="18"/>
        <v>No hay ejecución</v>
      </c>
      <c r="AB274" s="568" t="str">
        <f t="shared" si="19"/>
        <v>NA</v>
      </c>
      <c r="AC274" s="575"/>
      <c r="AD274" s="575"/>
      <c r="AE274" s="575"/>
      <c r="AF274" s="576"/>
      <c r="AG274" s="576"/>
      <c r="AH274" s="575"/>
      <c r="AI274" s="575"/>
      <c r="AJ274" s="575"/>
      <c r="AK274" s="576"/>
      <c r="AL274" s="576"/>
      <c r="AM274" s="575"/>
      <c r="AN274" s="575"/>
      <c r="AO274" s="575"/>
      <c r="AP274" s="575"/>
      <c r="AQ274" s="575"/>
    </row>
    <row r="275" spans="1:43" ht="35.25" hidden="1" customHeight="1" thickTop="1" thickBot="1">
      <c r="A275" s="563">
        <v>16.23</v>
      </c>
      <c r="B275" s="564"/>
      <c r="C275" s="564"/>
      <c r="D275" s="564"/>
      <c r="E275" s="564"/>
      <c r="F275" s="577" t="s">
        <v>1340</v>
      </c>
      <c r="G275" s="578"/>
      <c r="H275" s="578"/>
      <c r="I275" s="567" t="str">
        <f t="shared" si="16"/>
        <v>No hay ejecución</v>
      </c>
      <c r="J275" s="568" t="str">
        <f t="shared" si="17"/>
        <v>NA</v>
      </c>
      <c r="K275" s="578"/>
      <c r="L275" s="581"/>
      <c r="M275" s="579"/>
      <c r="N275" s="572"/>
      <c r="O275" s="582"/>
      <c r="P275" s="581"/>
      <c r="Q275" s="579"/>
      <c r="R275" s="572"/>
      <c r="S275" s="582"/>
      <c r="T275" s="583"/>
      <c r="U275" s="579"/>
      <c r="V275" s="572"/>
      <c r="W275" s="582"/>
      <c r="X275" s="575"/>
      <c r="Y275" s="575"/>
      <c r="Z275" s="575"/>
      <c r="AA275" s="567" t="str">
        <f t="shared" si="18"/>
        <v>No hay ejecución</v>
      </c>
      <c r="AB275" s="568" t="str">
        <f t="shared" si="19"/>
        <v>NA</v>
      </c>
      <c r="AC275" s="575"/>
      <c r="AD275" s="575"/>
      <c r="AE275" s="575"/>
      <c r="AF275" s="576"/>
      <c r="AG275" s="576"/>
      <c r="AH275" s="575"/>
      <c r="AI275" s="575"/>
      <c r="AJ275" s="575"/>
      <c r="AK275" s="576"/>
      <c r="AL275" s="576"/>
      <c r="AM275" s="575"/>
      <c r="AN275" s="575"/>
      <c r="AO275" s="575"/>
      <c r="AP275" s="575"/>
      <c r="AQ275" s="575"/>
    </row>
    <row r="276" spans="1:43" ht="35.25" hidden="1" customHeight="1" thickTop="1" thickBot="1">
      <c r="A276" s="563">
        <v>16.23</v>
      </c>
      <c r="B276" s="564"/>
      <c r="C276" s="564"/>
      <c r="D276" s="564"/>
      <c r="E276" s="564"/>
      <c r="F276" s="577" t="s">
        <v>1340</v>
      </c>
      <c r="G276" s="578"/>
      <c r="H276" s="578"/>
      <c r="I276" s="567" t="str">
        <f t="shared" si="16"/>
        <v>No hay ejecución</v>
      </c>
      <c r="J276" s="568" t="str">
        <f t="shared" si="17"/>
        <v>NA</v>
      </c>
      <c r="K276" s="578"/>
      <c r="L276" s="581"/>
      <c r="M276" s="579"/>
      <c r="N276" s="572"/>
      <c r="O276" s="582"/>
      <c r="P276" s="581"/>
      <c r="Q276" s="579"/>
      <c r="R276" s="572"/>
      <c r="S276" s="582"/>
      <c r="T276" s="583"/>
      <c r="U276" s="579"/>
      <c r="V276" s="572"/>
      <c r="W276" s="582"/>
      <c r="X276" s="575"/>
      <c r="Y276" s="575"/>
      <c r="Z276" s="575"/>
      <c r="AA276" s="567" t="str">
        <f t="shared" si="18"/>
        <v>No hay ejecución</v>
      </c>
      <c r="AB276" s="568" t="str">
        <f t="shared" si="19"/>
        <v>NA</v>
      </c>
      <c r="AC276" s="575"/>
      <c r="AD276" s="575"/>
      <c r="AE276" s="575"/>
      <c r="AF276" s="576"/>
      <c r="AG276" s="576"/>
      <c r="AH276" s="575"/>
      <c r="AI276" s="575"/>
      <c r="AJ276" s="575"/>
      <c r="AK276" s="576"/>
      <c r="AL276" s="576"/>
      <c r="AM276" s="575"/>
      <c r="AN276" s="575"/>
      <c r="AO276" s="575"/>
      <c r="AP276" s="575"/>
      <c r="AQ276" s="575"/>
    </row>
    <row r="277" spans="1:43" ht="35.25" hidden="1" customHeight="1" thickTop="1" thickBot="1">
      <c r="A277" s="563">
        <v>16.23</v>
      </c>
      <c r="B277" s="564"/>
      <c r="C277" s="564"/>
      <c r="D277" s="564"/>
      <c r="E277" s="564"/>
      <c r="F277" s="577" t="s">
        <v>1340</v>
      </c>
      <c r="G277" s="578"/>
      <c r="H277" s="578"/>
      <c r="I277" s="567" t="str">
        <f t="shared" si="16"/>
        <v>No hay ejecución</v>
      </c>
      <c r="J277" s="568" t="str">
        <f t="shared" si="17"/>
        <v>NA</v>
      </c>
      <c r="K277" s="578"/>
      <c r="L277" s="581"/>
      <c r="M277" s="579"/>
      <c r="N277" s="572"/>
      <c r="O277" s="582"/>
      <c r="P277" s="581"/>
      <c r="Q277" s="579"/>
      <c r="R277" s="572"/>
      <c r="S277" s="582"/>
      <c r="T277" s="583"/>
      <c r="U277" s="579"/>
      <c r="V277" s="572"/>
      <c r="W277" s="582"/>
      <c r="X277" s="575"/>
      <c r="Y277" s="575"/>
      <c r="Z277" s="575"/>
      <c r="AA277" s="567" t="str">
        <f t="shared" si="18"/>
        <v>No hay ejecución</v>
      </c>
      <c r="AB277" s="568" t="str">
        <f t="shared" si="19"/>
        <v>NA</v>
      </c>
      <c r="AC277" s="575"/>
      <c r="AD277" s="575"/>
      <c r="AE277" s="575"/>
      <c r="AF277" s="576"/>
      <c r="AG277" s="576"/>
      <c r="AH277" s="575"/>
      <c r="AI277" s="575"/>
      <c r="AJ277" s="575"/>
      <c r="AK277" s="576"/>
      <c r="AL277" s="576"/>
      <c r="AM277" s="575"/>
      <c r="AN277" s="575"/>
      <c r="AO277" s="575"/>
      <c r="AP277" s="575"/>
      <c r="AQ277" s="575"/>
    </row>
    <row r="278" spans="1:43" ht="35.25" hidden="1" customHeight="1" thickTop="1" thickBot="1">
      <c r="A278" s="563">
        <v>16.239999999999998</v>
      </c>
      <c r="B278" s="564"/>
      <c r="C278" s="564"/>
      <c r="D278" s="564"/>
      <c r="E278" s="564"/>
      <c r="F278" s="577" t="s">
        <v>1341</v>
      </c>
      <c r="G278" s="578">
        <v>9</v>
      </c>
      <c r="H278" s="578">
        <v>11</v>
      </c>
      <c r="I278" s="567">
        <f t="shared" si="16"/>
        <v>1.2222222222222223</v>
      </c>
      <c r="J278" s="568" t="str">
        <f t="shared" si="17"/>
        <v>De acuerdo con lo programado</v>
      </c>
      <c r="K278" s="578"/>
      <c r="L278" s="581"/>
      <c r="M278" s="579"/>
      <c r="N278" s="572"/>
      <c r="O278" s="582"/>
      <c r="P278" s="581"/>
      <c r="Q278" s="579"/>
      <c r="R278" s="572"/>
      <c r="S278" s="582"/>
      <c r="T278" s="583"/>
      <c r="U278" s="579"/>
      <c r="V278" s="572"/>
      <c r="W278" s="582"/>
      <c r="X278" s="575"/>
      <c r="Y278" s="575">
        <v>11</v>
      </c>
      <c r="Z278" s="575">
        <v>11</v>
      </c>
      <c r="AA278" s="567">
        <f t="shared" si="18"/>
        <v>1</v>
      </c>
      <c r="AB278" s="568" t="str">
        <f t="shared" si="19"/>
        <v>De acuerdo con lo programado</v>
      </c>
      <c r="AC278" s="575"/>
      <c r="AD278" s="575"/>
      <c r="AE278" s="575"/>
      <c r="AF278" s="576"/>
      <c r="AG278" s="576"/>
      <c r="AH278" s="575"/>
      <c r="AI278" s="575"/>
      <c r="AJ278" s="575"/>
      <c r="AK278" s="576"/>
      <c r="AL278" s="576"/>
      <c r="AM278" s="575"/>
      <c r="AN278" s="575"/>
      <c r="AO278" s="575"/>
      <c r="AP278" s="575"/>
      <c r="AQ278" s="575"/>
    </row>
    <row r="279" spans="1:43" ht="35.25" hidden="1" customHeight="1" thickTop="1" thickBot="1">
      <c r="A279" s="563">
        <v>16.239999999999998</v>
      </c>
      <c r="B279" s="564"/>
      <c r="C279" s="564"/>
      <c r="D279" s="564"/>
      <c r="E279" s="564"/>
      <c r="F279" s="577" t="s">
        <v>1341</v>
      </c>
      <c r="G279" s="578"/>
      <c r="H279" s="578"/>
      <c r="I279" s="567" t="str">
        <f t="shared" si="16"/>
        <v>No hay ejecución</v>
      </c>
      <c r="J279" s="568" t="str">
        <f t="shared" si="17"/>
        <v>NA</v>
      </c>
      <c r="K279" s="578"/>
      <c r="L279" s="581"/>
      <c r="M279" s="579"/>
      <c r="N279" s="572"/>
      <c r="O279" s="582"/>
      <c r="P279" s="581"/>
      <c r="Q279" s="579"/>
      <c r="R279" s="572"/>
      <c r="S279" s="582"/>
      <c r="T279" s="583"/>
      <c r="U279" s="579"/>
      <c r="V279" s="572"/>
      <c r="W279" s="582"/>
      <c r="X279" s="575"/>
      <c r="Y279" s="575"/>
      <c r="Z279" s="575"/>
      <c r="AA279" s="567" t="str">
        <f t="shared" si="18"/>
        <v>No hay ejecución</v>
      </c>
      <c r="AB279" s="568" t="str">
        <f t="shared" si="19"/>
        <v>NA</v>
      </c>
      <c r="AC279" s="575"/>
      <c r="AD279" s="575"/>
      <c r="AE279" s="575"/>
      <c r="AF279" s="576"/>
      <c r="AG279" s="576"/>
      <c r="AH279" s="575"/>
      <c r="AI279" s="575"/>
      <c r="AJ279" s="575"/>
      <c r="AK279" s="576"/>
      <c r="AL279" s="576"/>
      <c r="AM279" s="575"/>
      <c r="AN279" s="575"/>
      <c r="AO279" s="575"/>
      <c r="AP279" s="575"/>
      <c r="AQ279" s="575"/>
    </row>
    <row r="280" spans="1:43" ht="35.25" hidden="1" customHeight="1" thickTop="1" thickBot="1">
      <c r="A280" s="563">
        <v>16.239999999999998</v>
      </c>
      <c r="B280" s="564"/>
      <c r="C280" s="564"/>
      <c r="D280" s="564"/>
      <c r="E280" s="564"/>
      <c r="F280" s="577" t="s">
        <v>1341</v>
      </c>
      <c r="G280" s="578"/>
      <c r="H280" s="578"/>
      <c r="I280" s="567" t="str">
        <f t="shared" si="16"/>
        <v>No hay ejecución</v>
      </c>
      <c r="J280" s="568" t="str">
        <f t="shared" si="17"/>
        <v>NA</v>
      </c>
      <c r="K280" s="578"/>
      <c r="L280" s="581"/>
      <c r="M280" s="579"/>
      <c r="N280" s="572"/>
      <c r="O280" s="582"/>
      <c r="P280" s="581"/>
      <c r="Q280" s="579"/>
      <c r="R280" s="572"/>
      <c r="S280" s="582"/>
      <c r="T280" s="583"/>
      <c r="U280" s="579"/>
      <c r="V280" s="572"/>
      <c r="W280" s="582"/>
      <c r="X280" s="575"/>
      <c r="Y280" s="575"/>
      <c r="Z280" s="575"/>
      <c r="AA280" s="567" t="str">
        <f t="shared" si="18"/>
        <v>No hay ejecución</v>
      </c>
      <c r="AB280" s="568" t="str">
        <f t="shared" si="19"/>
        <v>NA</v>
      </c>
      <c r="AC280" s="575"/>
      <c r="AD280" s="575"/>
      <c r="AE280" s="575"/>
      <c r="AF280" s="576"/>
      <c r="AG280" s="576"/>
      <c r="AH280" s="575"/>
      <c r="AI280" s="575"/>
      <c r="AJ280" s="575"/>
      <c r="AK280" s="576"/>
      <c r="AL280" s="576"/>
      <c r="AM280" s="575"/>
      <c r="AN280" s="575"/>
      <c r="AO280" s="575"/>
      <c r="AP280" s="575"/>
      <c r="AQ280" s="575"/>
    </row>
    <row r="281" spans="1:43" ht="35.25" hidden="1" customHeight="1" thickTop="1" thickBot="1">
      <c r="A281" s="563">
        <v>16.239999999999998</v>
      </c>
      <c r="B281" s="564"/>
      <c r="C281" s="564"/>
      <c r="D281" s="564"/>
      <c r="E281" s="564"/>
      <c r="F281" s="577" t="s">
        <v>1341</v>
      </c>
      <c r="G281" s="578"/>
      <c r="H281" s="578"/>
      <c r="I281" s="567" t="str">
        <f t="shared" si="16"/>
        <v>No hay ejecución</v>
      </c>
      <c r="J281" s="568" t="str">
        <f t="shared" si="17"/>
        <v>NA</v>
      </c>
      <c r="K281" s="578"/>
      <c r="L281" s="581"/>
      <c r="M281" s="579"/>
      <c r="N281" s="572"/>
      <c r="O281" s="582"/>
      <c r="P281" s="581"/>
      <c r="Q281" s="579"/>
      <c r="R281" s="572"/>
      <c r="S281" s="582"/>
      <c r="T281" s="583"/>
      <c r="U281" s="579"/>
      <c r="V281" s="572"/>
      <c r="W281" s="582"/>
      <c r="X281" s="575"/>
      <c r="Y281" s="575"/>
      <c r="Z281" s="575"/>
      <c r="AA281" s="567" t="str">
        <f t="shared" si="18"/>
        <v>No hay ejecución</v>
      </c>
      <c r="AB281" s="568" t="str">
        <f t="shared" si="19"/>
        <v>NA</v>
      </c>
      <c r="AC281" s="575"/>
      <c r="AD281" s="575"/>
      <c r="AE281" s="575"/>
      <c r="AF281" s="576"/>
      <c r="AG281" s="576"/>
      <c r="AH281" s="575"/>
      <c r="AI281" s="575"/>
      <c r="AJ281" s="575"/>
      <c r="AK281" s="576"/>
      <c r="AL281" s="576"/>
      <c r="AM281" s="575"/>
      <c r="AN281" s="575"/>
      <c r="AO281" s="575"/>
      <c r="AP281" s="575"/>
      <c r="AQ281" s="575"/>
    </row>
    <row r="282" spans="1:43" ht="35.25" hidden="1" customHeight="1" thickTop="1" thickBot="1">
      <c r="A282" s="563">
        <v>16.239999999999998</v>
      </c>
      <c r="B282" s="564"/>
      <c r="C282" s="564"/>
      <c r="D282" s="564"/>
      <c r="E282" s="564"/>
      <c r="F282" s="577" t="s">
        <v>1341</v>
      </c>
      <c r="G282" s="578"/>
      <c r="H282" s="578"/>
      <c r="I282" s="567" t="str">
        <f t="shared" si="16"/>
        <v>No hay ejecución</v>
      </c>
      <c r="J282" s="568" t="str">
        <f t="shared" si="17"/>
        <v>NA</v>
      </c>
      <c r="K282" s="578"/>
      <c r="L282" s="581"/>
      <c r="M282" s="579"/>
      <c r="N282" s="572"/>
      <c r="O282" s="582"/>
      <c r="P282" s="581"/>
      <c r="Q282" s="579"/>
      <c r="R282" s="572"/>
      <c r="S282" s="582"/>
      <c r="T282" s="583"/>
      <c r="U282" s="579"/>
      <c r="V282" s="572"/>
      <c r="W282" s="582"/>
      <c r="X282" s="575"/>
      <c r="Y282" s="575"/>
      <c r="Z282" s="575"/>
      <c r="AA282" s="567" t="str">
        <f t="shared" si="18"/>
        <v>No hay ejecución</v>
      </c>
      <c r="AB282" s="568" t="str">
        <f t="shared" si="19"/>
        <v>NA</v>
      </c>
      <c r="AC282" s="575"/>
      <c r="AD282" s="575"/>
      <c r="AE282" s="575"/>
      <c r="AF282" s="576"/>
      <c r="AG282" s="576"/>
      <c r="AH282" s="575"/>
      <c r="AI282" s="575"/>
      <c r="AJ282" s="575"/>
      <c r="AK282" s="576"/>
      <c r="AL282" s="576"/>
      <c r="AM282" s="575"/>
      <c r="AN282" s="575"/>
      <c r="AO282" s="575"/>
      <c r="AP282" s="575"/>
      <c r="AQ282" s="575"/>
    </row>
    <row r="283" spans="1:43" ht="35.25" hidden="1" customHeight="1" thickTop="1" thickBot="1">
      <c r="A283" s="563">
        <v>16.239999999999998</v>
      </c>
      <c r="B283" s="564"/>
      <c r="C283" s="564"/>
      <c r="D283" s="564"/>
      <c r="E283" s="564"/>
      <c r="F283" s="577" t="s">
        <v>1341</v>
      </c>
      <c r="G283" s="578"/>
      <c r="H283" s="578"/>
      <c r="I283" s="567" t="str">
        <f t="shared" si="16"/>
        <v>No hay ejecución</v>
      </c>
      <c r="J283" s="568" t="str">
        <f t="shared" si="17"/>
        <v>NA</v>
      </c>
      <c r="K283" s="578"/>
      <c r="L283" s="581"/>
      <c r="M283" s="579"/>
      <c r="N283" s="572"/>
      <c r="O283" s="582"/>
      <c r="P283" s="581"/>
      <c r="Q283" s="579"/>
      <c r="R283" s="572"/>
      <c r="S283" s="582"/>
      <c r="T283" s="583"/>
      <c r="U283" s="579"/>
      <c r="V283" s="572"/>
      <c r="W283" s="582"/>
      <c r="X283" s="575"/>
      <c r="Y283" s="575"/>
      <c r="Z283" s="575"/>
      <c r="AA283" s="567" t="str">
        <f t="shared" si="18"/>
        <v>No hay ejecución</v>
      </c>
      <c r="AB283" s="568" t="str">
        <f t="shared" si="19"/>
        <v>NA</v>
      </c>
      <c r="AC283" s="575"/>
      <c r="AD283" s="575"/>
      <c r="AE283" s="575"/>
      <c r="AF283" s="576"/>
      <c r="AG283" s="576"/>
      <c r="AH283" s="575"/>
      <c r="AI283" s="575"/>
      <c r="AJ283" s="575"/>
      <c r="AK283" s="576"/>
      <c r="AL283" s="576"/>
      <c r="AM283" s="575"/>
      <c r="AN283" s="575"/>
      <c r="AO283" s="575"/>
      <c r="AP283" s="575"/>
      <c r="AQ283" s="575"/>
    </row>
    <row r="284" spans="1:43" ht="35.25" hidden="1" customHeight="1" thickTop="1" thickBot="1">
      <c r="A284" s="563">
        <v>16.25</v>
      </c>
      <c r="B284" s="564"/>
      <c r="C284" s="564"/>
      <c r="D284" s="564"/>
      <c r="E284" s="564"/>
      <c r="F284" s="577" t="s">
        <v>1342</v>
      </c>
      <c r="G284" s="578"/>
      <c r="H284" s="578"/>
      <c r="I284" s="567" t="str">
        <f t="shared" si="16"/>
        <v>No hay ejecución</v>
      </c>
      <c r="J284" s="568" t="str">
        <f t="shared" si="17"/>
        <v>NA</v>
      </c>
      <c r="K284" s="578"/>
      <c r="L284" s="581"/>
      <c r="M284" s="579"/>
      <c r="N284" s="572"/>
      <c r="O284" s="582"/>
      <c r="P284" s="581"/>
      <c r="Q284" s="579"/>
      <c r="R284" s="572"/>
      <c r="S284" s="582"/>
      <c r="T284" s="583"/>
      <c r="U284" s="579"/>
      <c r="V284" s="572"/>
      <c r="W284" s="582"/>
      <c r="X284" s="575"/>
      <c r="Y284" s="575"/>
      <c r="Z284" s="575"/>
      <c r="AA284" s="567" t="str">
        <f t="shared" si="18"/>
        <v>No hay ejecución</v>
      </c>
      <c r="AB284" s="568" t="str">
        <f t="shared" si="19"/>
        <v>NA</v>
      </c>
      <c r="AC284" s="575"/>
      <c r="AD284" s="575"/>
      <c r="AE284" s="575"/>
      <c r="AF284" s="576"/>
      <c r="AG284" s="576"/>
      <c r="AH284" s="575"/>
      <c r="AI284" s="575"/>
      <c r="AJ284" s="575"/>
      <c r="AK284" s="576"/>
      <c r="AL284" s="576"/>
      <c r="AM284" s="575"/>
      <c r="AN284" s="575"/>
      <c r="AO284" s="575"/>
      <c r="AP284" s="575"/>
      <c r="AQ284" s="575"/>
    </row>
    <row r="285" spans="1:43" ht="35.25" hidden="1" customHeight="1" thickTop="1" thickBot="1">
      <c r="A285" s="563">
        <v>16.25</v>
      </c>
      <c r="B285" s="564"/>
      <c r="C285" s="564"/>
      <c r="D285" s="564"/>
      <c r="E285" s="564"/>
      <c r="F285" s="577" t="s">
        <v>1342</v>
      </c>
      <c r="G285" s="578"/>
      <c r="H285" s="578"/>
      <c r="I285" s="567" t="str">
        <f t="shared" si="16"/>
        <v>No hay ejecución</v>
      </c>
      <c r="J285" s="568" t="str">
        <f t="shared" si="17"/>
        <v>NA</v>
      </c>
      <c r="K285" s="578"/>
      <c r="L285" s="581"/>
      <c r="M285" s="579"/>
      <c r="N285" s="572"/>
      <c r="O285" s="582"/>
      <c r="P285" s="581"/>
      <c r="Q285" s="579"/>
      <c r="R285" s="572"/>
      <c r="S285" s="582"/>
      <c r="T285" s="583"/>
      <c r="U285" s="579"/>
      <c r="V285" s="572"/>
      <c r="W285" s="582"/>
      <c r="X285" s="575"/>
      <c r="Y285" s="575"/>
      <c r="Z285" s="575"/>
      <c r="AA285" s="567" t="str">
        <f t="shared" si="18"/>
        <v>No hay ejecución</v>
      </c>
      <c r="AB285" s="568" t="str">
        <f t="shared" si="19"/>
        <v>NA</v>
      </c>
      <c r="AC285" s="575"/>
      <c r="AD285" s="575"/>
      <c r="AE285" s="575"/>
      <c r="AF285" s="576"/>
      <c r="AG285" s="576"/>
      <c r="AH285" s="575"/>
      <c r="AI285" s="575"/>
      <c r="AJ285" s="575"/>
      <c r="AK285" s="576"/>
      <c r="AL285" s="576"/>
      <c r="AM285" s="575"/>
      <c r="AN285" s="575"/>
      <c r="AO285" s="575"/>
      <c r="AP285" s="575"/>
      <c r="AQ285" s="575"/>
    </row>
    <row r="286" spans="1:43" ht="35.25" hidden="1" customHeight="1" thickTop="1" thickBot="1">
      <c r="A286" s="563">
        <v>16.25</v>
      </c>
      <c r="B286" s="564"/>
      <c r="C286" s="564"/>
      <c r="D286" s="564"/>
      <c r="E286" s="564"/>
      <c r="F286" s="577" t="s">
        <v>1342</v>
      </c>
      <c r="G286" s="578"/>
      <c r="H286" s="578"/>
      <c r="I286" s="567" t="str">
        <f t="shared" si="16"/>
        <v>No hay ejecución</v>
      </c>
      <c r="J286" s="568" t="str">
        <f t="shared" si="17"/>
        <v>NA</v>
      </c>
      <c r="K286" s="578"/>
      <c r="L286" s="581"/>
      <c r="M286" s="579"/>
      <c r="N286" s="572"/>
      <c r="O286" s="582"/>
      <c r="P286" s="581"/>
      <c r="Q286" s="579"/>
      <c r="R286" s="572"/>
      <c r="S286" s="582"/>
      <c r="T286" s="583"/>
      <c r="U286" s="579"/>
      <c r="V286" s="572"/>
      <c r="W286" s="582"/>
      <c r="X286" s="575"/>
      <c r="Y286" s="575"/>
      <c r="Z286" s="575"/>
      <c r="AA286" s="567" t="str">
        <f t="shared" si="18"/>
        <v>No hay ejecución</v>
      </c>
      <c r="AB286" s="568" t="str">
        <f t="shared" si="19"/>
        <v>NA</v>
      </c>
      <c r="AC286" s="575"/>
      <c r="AD286" s="575"/>
      <c r="AE286" s="575"/>
      <c r="AF286" s="576"/>
      <c r="AG286" s="576"/>
      <c r="AH286" s="575"/>
      <c r="AI286" s="575"/>
      <c r="AJ286" s="575"/>
      <c r="AK286" s="576"/>
      <c r="AL286" s="576"/>
      <c r="AM286" s="575"/>
      <c r="AN286" s="575"/>
      <c r="AO286" s="575"/>
      <c r="AP286" s="575"/>
      <c r="AQ286" s="575"/>
    </row>
    <row r="287" spans="1:43" ht="35.25" hidden="1" customHeight="1" thickTop="1" thickBot="1">
      <c r="A287" s="563">
        <v>16.25</v>
      </c>
      <c r="B287" s="564"/>
      <c r="C287" s="564"/>
      <c r="D287" s="564"/>
      <c r="E287" s="564"/>
      <c r="F287" s="577" t="s">
        <v>1342</v>
      </c>
      <c r="G287" s="578"/>
      <c r="H287" s="578"/>
      <c r="I287" s="567" t="str">
        <f t="shared" si="16"/>
        <v>No hay ejecución</v>
      </c>
      <c r="J287" s="568" t="str">
        <f t="shared" si="17"/>
        <v>NA</v>
      </c>
      <c r="K287" s="578"/>
      <c r="L287" s="581"/>
      <c r="M287" s="579"/>
      <c r="N287" s="572"/>
      <c r="O287" s="582"/>
      <c r="P287" s="581"/>
      <c r="Q287" s="579"/>
      <c r="R287" s="572"/>
      <c r="S287" s="582"/>
      <c r="T287" s="583"/>
      <c r="U287" s="579"/>
      <c r="V287" s="572"/>
      <c r="W287" s="582"/>
      <c r="X287" s="575"/>
      <c r="Y287" s="575"/>
      <c r="Z287" s="575"/>
      <c r="AA287" s="567" t="str">
        <f t="shared" si="18"/>
        <v>No hay ejecución</v>
      </c>
      <c r="AB287" s="568" t="str">
        <f t="shared" si="19"/>
        <v>NA</v>
      </c>
      <c r="AC287" s="575"/>
      <c r="AD287" s="575"/>
      <c r="AE287" s="575"/>
      <c r="AF287" s="576"/>
      <c r="AG287" s="576"/>
      <c r="AH287" s="575"/>
      <c r="AI287" s="575"/>
      <c r="AJ287" s="575"/>
      <c r="AK287" s="576"/>
      <c r="AL287" s="576"/>
      <c r="AM287" s="575"/>
      <c r="AN287" s="575"/>
      <c r="AO287" s="575"/>
      <c r="AP287" s="575"/>
      <c r="AQ287" s="575"/>
    </row>
    <row r="288" spans="1:43" ht="35.25" hidden="1" customHeight="1" thickTop="1" thickBot="1">
      <c r="A288" s="563">
        <v>16.25</v>
      </c>
      <c r="B288" s="564"/>
      <c r="C288" s="564"/>
      <c r="D288" s="564"/>
      <c r="E288" s="564"/>
      <c r="F288" s="577" t="s">
        <v>1342</v>
      </c>
      <c r="G288" s="578"/>
      <c r="H288" s="578"/>
      <c r="I288" s="567" t="str">
        <f t="shared" si="16"/>
        <v>No hay ejecución</v>
      </c>
      <c r="J288" s="568" t="str">
        <f t="shared" si="17"/>
        <v>NA</v>
      </c>
      <c r="K288" s="578"/>
      <c r="L288" s="581"/>
      <c r="M288" s="579"/>
      <c r="N288" s="572"/>
      <c r="O288" s="582"/>
      <c r="P288" s="581"/>
      <c r="Q288" s="579"/>
      <c r="R288" s="572"/>
      <c r="S288" s="582"/>
      <c r="T288" s="583"/>
      <c r="U288" s="579"/>
      <c r="V288" s="572"/>
      <c r="W288" s="582"/>
      <c r="X288" s="575"/>
      <c r="Y288" s="575"/>
      <c r="Z288" s="575"/>
      <c r="AA288" s="567" t="str">
        <f t="shared" si="18"/>
        <v>No hay ejecución</v>
      </c>
      <c r="AB288" s="568" t="str">
        <f t="shared" si="19"/>
        <v>NA</v>
      </c>
      <c r="AC288" s="575"/>
      <c r="AD288" s="575"/>
      <c r="AE288" s="575"/>
      <c r="AF288" s="576"/>
      <c r="AG288" s="576"/>
      <c r="AH288" s="575"/>
      <c r="AI288" s="575"/>
      <c r="AJ288" s="575"/>
      <c r="AK288" s="576"/>
      <c r="AL288" s="576"/>
      <c r="AM288" s="575"/>
      <c r="AN288" s="575"/>
      <c r="AO288" s="575"/>
      <c r="AP288" s="575"/>
      <c r="AQ288" s="575"/>
    </row>
    <row r="289" spans="1:43" ht="35.25" hidden="1" customHeight="1" thickTop="1" thickBot="1">
      <c r="A289" s="563">
        <v>16.25</v>
      </c>
      <c r="B289" s="564"/>
      <c r="C289" s="564"/>
      <c r="D289" s="564"/>
      <c r="E289" s="564"/>
      <c r="F289" s="577" t="s">
        <v>1342</v>
      </c>
      <c r="G289" s="578"/>
      <c r="H289" s="578"/>
      <c r="I289" s="567" t="str">
        <f t="shared" si="16"/>
        <v>No hay ejecución</v>
      </c>
      <c r="J289" s="568" t="str">
        <f t="shared" si="17"/>
        <v>NA</v>
      </c>
      <c r="K289" s="578"/>
      <c r="L289" s="581"/>
      <c r="M289" s="579"/>
      <c r="N289" s="572"/>
      <c r="O289" s="582"/>
      <c r="P289" s="581"/>
      <c r="Q289" s="579"/>
      <c r="R289" s="572"/>
      <c r="S289" s="582"/>
      <c r="T289" s="583"/>
      <c r="U289" s="579"/>
      <c r="V289" s="572"/>
      <c r="W289" s="582"/>
      <c r="X289" s="575"/>
      <c r="Y289" s="575"/>
      <c r="Z289" s="575"/>
      <c r="AA289" s="567" t="str">
        <f t="shared" si="18"/>
        <v>No hay ejecución</v>
      </c>
      <c r="AB289" s="568" t="str">
        <f t="shared" si="19"/>
        <v>NA</v>
      </c>
      <c r="AC289" s="575"/>
      <c r="AD289" s="575"/>
      <c r="AE289" s="575"/>
      <c r="AF289" s="576"/>
      <c r="AG289" s="576"/>
      <c r="AH289" s="575"/>
      <c r="AI289" s="575"/>
      <c r="AJ289" s="575"/>
      <c r="AK289" s="576"/>
      <c r="AL289" s="576"/>
      <c r="AM289" s="575"/>
      <c r="AN289" s="575"/>
      <c r="AO289" s="575"/>
      <c r="AP289" s="575"/>
      <c r="AQ289" s="575"/>
    </row>
    <row r="290" spans="1:43" ht="35.25" hidden="1" customHeight="1" thickTop="1" thickBot="1">
      <c r="A290" s="563">
        <v>16.260000000000002</v>
      </c>
      <c r="B290" s="564"/>
      <c r="C290" s="564"/>
      <c r="D290" s="564"/>
      <c r="E290" s="564"/>
      <c r="F290" s="577" t="s">
        <v>1343</v>
      </c>
      <c r="G290" s="578"/>
      <c r="H290" s="578"/>
      <c r="I290" s="567" t="str">
        <f t="shared" si="16"/>
        <v>No hay ejecución</v>
      </c>
      <c r="J290" s="568" t="str">
        <f t="shared" si="17"/>
        <v>NA</v>
      </c>
      <c r="K290" s="578"/>
      <c r="L290" s="581"/>
      <c r="M290" s="579"/>
      <c r="N290" s="572"/>
      <c r="O290" s="582"/>
      <c r="P290" s="581"/>
      <c r="Q290" s="579"/>
      <c r="R290" s="572"/>
      <c r="S290" s="582"/>
      <c r="T290" s="583"/>
      <c r="U290" s="579"/>
      <c r="V290" s="572"/>
      <c r="W290" s="582"/>
      <c r="X290" s="575"/>
      <c r="Y290" s="575"/>
      <c r="Z290" s="575"/>
      <c r="AA290" s="567" t="str">
        <f t="shared" si="18"/>
        <v>No hay ejecución</v>
      </c>
      <c r="AB290" s="568" t="str">
        <f t="shared" si="19"/>
        <v>NA</v>
      </c>
      <c r="AC290" s="575"/>
      <c r="AD290" s="575"/>
      <c r="AE290" s="575"/>
      <c r="AF290" s="576"/>
      <c r="AG290" s="576"/>
      <c r="AH290" s="575"/>
      <c r="AI290" s="575"/>
      <c r="AJ290" s="575"/>
      <c r="AK290" s="576"/>
      <c r="AL290" s="576"/>
      <c r="AM290" s="575"/>
      <c r="AN290" s="575"/>
      <c r="AO290" s="575"/>
      <c r="AP290" s="575"/>
      <c r="AQ290" s="575"/>
    </row>
    <row r="291" spans="1:43" ht="35.25" hidden="1" customHeight="1" thickTop="1" thickBot="1">
      <c r="A291" s="563">
        <v>16.260000000000002</v>
      </c>
      <c r="B291" s="564"/>
      <c r="C291" s="564"/>
      <c r="D291" s="564"/>
      <c r="E291" s="564"/>
      <c r="F291" s="577" t="s">
        <v>1343</v>
      </c>
      <c r="G291" s="578"/>
      <c r="H291" s="578"/>
      <c r="I291" s="567" t="str">
        <f t="shared" si="16"/>
        <v>No hay ejecución</v>
      </c>
      <c r="J291" s="568" t="str">
        <f t="shared" si="17"/>
        <v>NA</v>
      </c>
      <c r="K291" s="578"/>
      <c r="L291" s="581"/>
      <c r="M291" s="579"/>
      <c r="N291" s="572"/>
      <c r="O291" s="582"/>
      <c r="P291" s="581"/>
      <c r="Q291" s="579"/>
      <c r="R291" s="572"/>
      <c r="S291" s="582"/>
      <c r="T291" s="583"/>
      <c r="U291" s="579"/>
      <c r="V291" s="572"/>
      <c r="W291" s="582"/>
      <c r="X291" s="575"/>
      <c r="Y291" s="575"/>
      <c r="Z291" s="575"/>
      <c r="AA291" s="567" t="str">
        <f t="shared" si="18"/>
        <v>No hay ejecución</v>
      </c>
      <c r="AB291" s="568" t="str">
        <f t="shared" si="19"/>
        <v>NA</v>
      </c>
      <c r="AC291" s="575"/>
      <c r="AD291" s="575"/>
      <c r="AE291" s="575"/>
      <c r="AF291" s="576"/>
      <c r="AG291" s="576"/>
      <c r="AH291" s="575"/>
      <c r="AI291" s="575"/>
      <c r="AJ291" s="575"/>
      <c r="AK291" s="576"/>
      <c r="AL291" s="576"/>
      <c r="AM291" s="575"/>
      <c r="AN291" s="575"/>
      <c r="AO291" s="575"/>
      <c r="AP291" s="575"/>
      <c r="AQ291" s="575"/>
    </row>
    <row r="292" spans="1:43" ht="35.25" hidden="1" customHeight="1" thickTop="1" thickBot="1">
      <c r="A292" s="563">
        <v>16.260000000000002</v>
      </c>
      <c r="B292" s="564"/>
      <c r="C292" s="564"/>
      <c r="D292" s="564"/>
      <c r="E292" s="564"/>
      <c r="F292" s="577" t="s">
        <v>1343</v>
      </c>
      <c r="G292" s="578"/>
      <c r="H292" s="578"/>
      <c r="I292" s="567" t="str">
        <f t="shared" si="16"/>
        <v>No hay ejecución</v>
      </c>
      <c r="J292" s="568" t="str">
        <f t="shared" si="17"/>
        <v>NA</v>
      </c>
      <c r="K292" s="578"/>
      <c r="L292" s="581"/>
      <c r="M292" s="579"/>
      <c r="N292" s="572"/>
      <c r="O292" s="582"/>
      <c r="P292" s="581"/>
      <c r="Q292" s="579"/>
      <c r="R292" s="572"/>
      <c r="S292" s="582"/>
      <c r="T292" s="583"/>
      <c r="U292" s="579"/>
      <c r="V292" s="572"/>
      <c r="W292" s="582"/>
      <c r="X292" s="575"/>
      <c r="Y292" s="575"/>
      <c r="Z292" s="575"/>
      <c r="AA292" s="567" t="str">
        <f t="shared" si="18"/>
        <v>No hay ejecución</v>
      </c>
      <c r="AB292" s="568" t="str">
        <f t="shared" si="19"/>
        <v>NA</v>
      </c>
      <c r="AC292" s="575"/>
      <c r="AD292" s="575"/>
      <c r="AE292" s="575"/>
      <c r="AF292" s="576"/>
      <c r="AG292" s="576"/>
      <c r="AH292" s="575"/>
      <c r="AI292" s="575"/>
      <c r="AJ292" s="575"/>
      <c r="AK292" s="576"/>
      <c r="AL292" s="576"/>
      <c r="AM292" s="575"/>
      <c r="AN292" s="575"/>
      <c r="AO292" s="575"/>
      <c r="AP292" s="575"/>
      <c r="AQ292" s="575"/>
    </row>
    <row r="293" spans="1:43" ht="35.25" hidden="1" customHeight="1" thickTop="1" thickBot="1">
      <c r="A293" s="563">
        <v>16.260000000000002</v>
      </c>
      <c r="B293" s="564"/>
      <c r="C293" s="564"/>
      <c r="D293" s="564"/>
      <c r="E293" s="564"/>
      <c r="F293" s="577" t="s">
        <v>1343</v>
      </c>
      <c r="G293" s="578"/>
      <c r="H293" s="578"/>
      <c r="I293" s="567" t="str">
        <f t="shared" si="16"/>
        <v>No hay ejecución</v>
      </c>
      <c r="J293" s="568" t="str">
        <f t="shared" si="17"/>
        <v>NA</v>
      </c>
      <c r="K293" s="578"/>
      <c r="L293" s="581"/>
      <c r="M293" s="579"/>
      <c r="N293" s="572"/>
      <c r="O293" s="582"/>
      <c r="P293" s="581"/>
      <c r="Q293" s="579"/>
      <c r="R293" s="572"/>
      <c r="S293" s="582"/>
      <c r="T293" s="583"/>
      <c r="U293" s="579"/>
      <c r="V293" s="572"/>
      <c r="W293" s="582"/>
      <c r="X293" s="575"/>
      <c r="Y293" s="575"/>
      <c r="Z293" s="575"/>
      <c r="AA293" s="567" t="str">
        <f t="shared" si="18"/>
        <v>No hay ejecución</v>
      </c>
      <c r="AB293" s="568" t="str">
        <f t="shared" si="19"/>
        <v>NA</v>
      </c>
      <c r="AC293" s="575"/>
      <c r="AD293" s="575"/>
      <c r="AE293" s="575"/>
      <c r="AF293" s="576"/>
      <c r="AG293" s="576"/>
      <c r="AH293" s="575"/>
      <c r="AI293" s="575"/>
      <c r="AJ293" s="575"/>
      <c r="AK293" s="576"/>
      <c r="AL293" s="576"/>
      <c r="AM293" s="575"/>
      <c r="AN293" s="575"/>
      <c r="AO293" s="575"/>
      <c r="AP293" s="575"/>
      <c r="AQ293" s="575"/>
    </row>
    <row r="294" spans="1:43" ht="35.25" hidden="1" customHeight="1" thickTop="1" thickBot="1">
      <c r="A294" s="563">
        <v>16.260000000000002</v>
      </c>
      <c r="B294" s="564"/>
      <c r="C294" s="564"/>
      <c r="D294" s="564"/>
      <c r="E294" s="564"/>
      <c r="F294" s="577" t="s">
        <v>1343</v>
      </c>
      <c r="G294" s="578"/>
      <c r="H294" s="578"/>
      <c r="I294" s="567" t="str">
        <f t="shared" si="16"/>
        <v>No hay ejecución</v>
      </c>
      <c r="J294" s="568" t="str">
        <f t="shared" si="17"/>
        <v>NA</v>
      </c>
      <c r="K294" s="578"/>
      <c r="L294" s="581"/>
      <c r="M294" s="579"/>
      <c r="N294" s="572"/>
      <c r="O294" s="582"/>
      <c r="P294" s="581"/>
      <c r="Q294" s="579"/>
      <c r="R294" s="572"/>
      <c r="S294" s="582"/>
      <c r="T294" s="583"/>
      <c r="U294" s="579"/>
      <c r="V294" s="572"/>
      <c r="W294" s="582"/>
      <c r="X294" s="575"/>
      <c r="Y294" s="575"/>
      <c r="Z294" s="575"/>
      <c r="AA294" s="567" t="str">
        <f t="shared" si="18"/>
        <v>No hay ejecución</v>
      </c>
      <c r="AB294" s="568" t="str">
        <f t="shared" si="19"/>
        <v>NA</v>
      </c>
      <c r="AC294" s="575"/>
      <c r="AD294" s="575"/>
      <c r="AE294" s="575"/>
      <c r="AF294" s="576"/>
      <c r="AG294" s="576"/>
      <c r="AH294" s="575"/>
      <c r="AI294" s="575"/>
      <c r="AJ294" s="575"/>
      <c r="AK294" s="576"/>
      <c r="AL294" s="576"/>
      <c r="AM294" s="575"/>
      <c r="AN294" s="575"/>
      <c r="AO294" s="575"/>
      <c r="AP294" s="575"/>
      <c r="AQ294" s="575"/>
    </row>
    <row r="295" spans="1:43" ht="35.25" hidden="1" customHeight="1" thickTop="1" thickBot="1">
      <c r="A295" s="563">
        <v>16.260000000000002</v>
      </c>
      <c r="B295" s="564"/>
      <c r="C295" s="564"/>
      <c r="D295" s="564"/>
      <c r="E295" s="564"/>
      <c r="F295" s="577" t="s">
        <v>1343</v>
      </c>
      <c r="G295" s="578"/>
      <c r="H295" s="578"/>
      <c r="I295" s="567" t="str">
        <f t="shared" si="16"/>
        <v>No hay ejecución</v>
      </c>
      <c r="J295" s="568" t="str">
        <f t="shared" si="17"/>
        <v>NA</v>
      </c>
      <c r="K295" s="578"/>
      <c r="L295" s="581"/>
      <c r="M295" s="579"/>
      <c r="N295" s="572"/>
      <c r="O295" s="582"/>
      <c r="P295" s="581"/>
      <c r="Q295" s="579"/>
      <c r="R295" s="572"/>
      <c r="S295" s="582"/>
      <c r="T295" s="583"/>
      <c r="U295" s="579"/>
      <c r="V295" s="572"/>
      <c r="W295" s="582"/>
      <c r="X295" s="575"/>
      <c r="Y295" s="575"/>
      <c r="Z295" s="575"/>
      <c r="AA295" s="567" t="str">
        <f t="shared" si="18"/>
        <v>No hay ejecución</v>
      </c>
      <c r="AB295" s="568" t="str">
        <f t="shared" si="19"/>
        <v>NA</v>
      </c>
      <c r="AC295" s="575"/>
      <c r="AD295" s="575"/>
      <c r="AE295" s="575"/>
      <c r="AF295" s="576"/>
      <c r="AG295" s="576"/>
      <c r="AH295" s="575"/>
      <c r="AI295" s="575"/>
      <c r="AJ295" s="575"/>
      <c r="AK295" s="576"/>
      <c r="AL295" s="576"/>
      <c r="AM295" s="575"/>
      <c r="AN295" s="575"/>
      <c r="AO295" s="575"/>
      <c r="AP295" s="575"/>
      <c r="AQ295" s="575"/>
    </row>
    <row r="296" spans="1:43" ht="35.25" hidden="1" customHeight="1" thickTop="1" thickBot="1">
      <c r="A296" s="563">
        <v>16.260000000000002</v>
      </c>
      <c r="B296" s="564"/>
      <c r="C296" s="564"/>
      <c r="D296" s="564"/>
      <c r="E296" s="564"/>
      <c r="F296" s="577" t="s">
        <v>1343</v>
      </c>
      <c r="G296" s="578"/>
      <c r="H296" s="578"/>
      <c r="I296" s="567" t="str">
        <f t="shared" si="16"/>
        <v>No hay ejecución</v>
      </c>
      <c r="J296" s="568" t="str">
        <f t="shared" si="17"/>
        <v>NA</v>
      </c>
      <c r="K296" s="578"/>
      <c r="L296" s="581"/>
      <c r="M296" s="579"/>
      <c r="N296" s="572"/>
      <c r="O296" s="582"/>
      <c r="P296" s="581"/>
      <c r="Q296" s="579"/>
      <c r="R296" s="572"/>
      <c r="S296" s="582"/>
      <c r="T296" s="583"/>
      <c r="U296" s="579"/>
      <c r="V296" s="572"/>
      <c r="W296" s="582"/>
      <c r="X296" s="575"/>
      <c r="Y296" s="575"/>
      <c r="Z296" s="575"/>
      <c r="AA296" s="567" t="str">
        <f t="shared" si="18"/>
        <v>No hay ejecución</v>
      </c>
      <c r="AB296" s="568" t="str">
        <f t="shared" si="19"/>
        <v>NA</v>
      </c>
      <c r="AC296" s="575"/>
      <c r="AD296" s="575"/>
      <c r="AE296" s="575"/>
      <c r="AF296" s="576"/>
      <c r="AG296" s="576"/>
      <c r="AH296" s="575"/>
      <c r="AI296" s="575"/>
      <c r="AJ296" s="575"/>
      <c r="AK296" s="576"/>
      <c r="AL296" s="576"/>
      <c r="AM296" s="575"/>
      <c r="AN296" s="575"/>
      <c r="AO296" s="575"/>
      <c r="AP296" s="575"/>
      <c r="AQ296" s="575"/>
    </row>
    <row r="297" spans="1:43" ht="35.25" hidden="1" customHeight="1" thickTop="1" thickBot="1">
      <c r="A297" s="563">
        <v>16.27</v>
      </c>
      <c r="B297" s="564"/>
      <c r="C297" s="564"/>
      <c r="D297" s="564"/>
      <c r="E297" s="564"/>
      <c r="F297" s="577" t="s">
        <v>1344</v>
      </c>
      <c r="G297" s="578"/>
      <c r="H297" s="578"/>
      <c r="I297" s="567" t="str">
        <f t="shared" si="16"/>
        <v>No hay ejecución</v>
      </c>
      <c r="J297" s="568" t="str">
        <f t="shared" si="17"/>
        <v>NA</v>
      </c>
      <c r="K297" s="578"/>
      <c r="L297" s="581"/>
      <c r="M297" s="579"/>
      <c r="N297" s="572"/>
      <c r="O297" s="582"/>
      <c r="P297" s="581"/>
      <c r="Q297" s="579"/>
      <c r="R297" s="572"/>
      <c r="S297" s="582"/>
      <c r="T297" s="583"/>
      <c r="U297" s="579"/>
      <c r="V297" s="572"/>
      <c r="W297" s="582"/>
      <c r="X297" s="575"/>
      <c r="Y297" s="575"/>
      <c r="Z297" s="575"/>
      <c r="AA297" s="567" t="str">
        <f t="shared" si="18"/>
        <v>No hay ejecución</v>
      </c>
      <c r="AB297" s="568" t="str">
        <f t="shared" si="19"/>
        <v>NA</v>
      </c>
      <c r="AC297" s="575"/>
      <c r="AD297" s="575"/>
      <c r="AE297" s="575"/>
      <c r="AF297" s="576"/>
      <c r="AG297" s="576"/>
      <c r="AH297" s="575"/>
      <c r="AI297" s="575"/>
      <c r="AJ297" s="575"/>
      <c r="AK297" s="576"/>
      <c r="AL297" s="576"/>
      <c r="AM297" s="575"/>
      <c r="AN297" s="575"/>
      <c r="AO297" s="575"/>
      <c r="AP297" s="575"/>
      <c r="AQ297" s="575"/>
    </row>
    <row r="298" spans="1:43" ht="35.25" hidden="1" customHeight="1" thickTop="1" thickBot="1">
      <c r="A298" s="563">
        <v>16.27</v>
      </c>
      <c r="B298" s="564"/>
      <c r="C298" s="564"/>
      <c r="D298" s="564"/>
      <c r="E298" s="564"/>
      <c r="F298" s="577" t="s">
        <v>1344</v>
      </c>
      <c r="G298" s="578"/>
      <c r="H298" s="578"/>
      <c r="I298" s="567" t="str">
        <f t="shared" si="16"/>
        <v>No hay ejecución</v>
      </c>
      <c r="J298" s="568" t="str">
        <f t="shared" si="17"/>
        <v>NA</v>
      </c>
      <c r="K298" s="578"/>
      <c r="L298" s="581"/>
      <c r="M298" s="579"/>
      <c r="N298" s="572"/>
      <c r="O298" s="582"/>
      <c r="P298" s="581"/>
      <c r="Q298" s="579"/>
      <c r="R298" s="572"/>
      <c r="S298" s="582"/>
      <c r="T298" s="583"/>
      <c r="U298" s="579"/>
      <c r="V298" s="572"/>
      <c r="W298" s="582"/>
      <c r="X298" s="575"/>
      <c r="Y298" s="575"/>
      <c r="Z298" s="575"/>
      <c r="AA298" s="567" t="str">
        <f t="shared" si="18"/>
        <v>No hay ejecución</v>
      </c>
      <c r="AB298" s="568" t="str">
        <f t="shared" si="19"/>
        <v>NA</v>
      </c>
      <c r="AC298" s="575"/>
      <c r="AD298" s="575"/>
      <c r="AE298" s="575"/>
      <c r="AF298" s="576"/>
      <c r="AG298" s="576"/>
      <c r="AH298" s="575"/>
      <c r="AI298" s="575"/>
      <c r="AJ298" s="575"/>
      <c r="AK298" s="576"/>
      <c r="AL298" s="576"/>
      <c r="AM298" s="575"/>
      <c r="AN298" s="575"/>
      <c r="AO298" s="575"/>
      <c r="AP298" s="575"/>
      <c r="AQ298" s="575"/>
    </row>
    <row r="299" spans="1:43" ht="35.25" hidden="1" customHeight="1" thickTop="1" thickBot="1">
      <c r="A299" s="563">
        <v>16.28</v>
      </c>
      <c r="B299" s="564"/>
      <c r="C299" s="564"/>
      <c r="D299" s="564"/>
      <c r="E299" s="564"/>
      <c r="F299" s="577" t="s">
        <v>1345</v>
      </c>
      <c r="G299" s="578"/>
      <c r="H299" s="578"/>
      <c r="I299" s="567" t="str">
        <f t="shared" si="16"/>
        <v>No hay ejecución</v>
      </c>
      <c r="J299" s="568" t="str">
        <f t="shared" si="17"/>
        <v>NA</v>
      </c>
      <c r="K299" s="578"/>
      <c r="L299" s="581"/>
      <c r="M299" s="579"/>
      <c r="N299" s="572"/>
      <c r="O299" s="582"/>
      <c r="P299" s="581"/>
      <c r="Q299" s="579"/>
      <c r="R299" s="572"/>
      <c r="S299" s="582"/>
      <c r="T299" s="583"/>
      <c r="U299" s="579"/>
      <c r="V299" s="572"/>
      <c r="W299" s="582"/>
      <c r="X299" s="575"/>
      <c r="Y299" s="575"/>
      <c r="Z299" s="575"/>
      <c r="AA299" s="567" t="str">
        <f t="shared" si="18"/>
        <v>No hay ejecución</v>
      </c>
      <c r="AB299" s="568" t="str">
        <f t="shared" si="19"/>
        <v>NA</v>
      </c>
      <c r="AC299" s="575"/>
      <c r="AD299" s="575"/>
      <c r="AE299" s="575"/>
      <c r="AF299" s="576"/>
      <c r="AG299" s="576"/>
      <c r="AH299" s="575"/>
      <c r="AI299" s="575"/>
      <c r="AJ299" s="575"/>
      <c r="AK299" s="576"/>
      <c r="AL299" s="576"/>
      <c r="AM299" s="575"/>
      <c r="AN299" s="575"/>
      <c r="AO299" s="575"/>
      <c r="AP299" s="575"/>
      <c r="AQ299" s="575"/>
    </row>
    <row r="300" spans="1:43" ht="35.25" hidden="1" customHeight="1" thickTop="1" thickBot="1">
      <c r="A300" s="563">
        <v>17</v>
      </c>
      <c r="B300" s="564"/>
      <c r="C300" s="564"/>
      <c r="D300" s="564"/>
      <c r="E300" s="564"/>
      <c r="F300" s="565" t="s">
        <v>1346</v>
      </c>
      <c r="G300" s="569"/>
      <c r="H300" s="569"/>
      <c r="I300" s="567" t="str">
        <f t="shared" si="16"/>
        <v>No hay ejecución</v>
      </c>
      <c r="J300" s="568" t="str">
        <f t="shared" si="17"/>
        <v>NA</v>
      </c>
      <c r="K300" s="569"/>
      <c r="L300" s="581"/>
      <c r="M300" s="579"/>
      <c r="N300" s="572"/>
      <c r="O300" s="582"/>
      <c r="P300" s="581"/>
      <c r="Q300" s="579"/>
      <c r="R300" s="572"/>
      <c r="S300" s="582"/>
      <c r="T300" s="583"/>
      <c r="U300" s="579"/>
      <c r="V300" s="572"/>
      <c r="W300" s="582"/>
      <c r="X300" s="575"/>
      <c r="Y300" s="575"/>
      <c r="Z300" s="575"/>
      <c r="AA300" s="567" t="str">
        <f t="shared" si="18"/>
        <v>No hay ejecución</v>
      </c>
      <c r="AB300" s="568" t="str">
        <f t="shared" si="19"/>
        <v>NA</v>
      </c>
      <c r="AC300" s="575"/>
      <c r="AD300" s="575"/>
      <c r="AE300" s="575"/>
      <c r="AF300" s="576"/>
      <c r="AG300" s="576"/>
      <c r="AH300" s="575"/>
      <c r="AI300" s="575"/>
      <c r="AJ300" s="575"/>
      <c r="AK300" s="576"/>
      <c r="AL300" s="576"/>
      <c r="AM300" s="575"/>
      <c r="AN300" s="575"/>
      <c r="AO300" s="575"/>
      <c r="AP300" s="575"/>
      <c r="AQ300" s="575"/>
    </row>
    <row r="301" spans="1:43" ht="35.25" hidden="1" customHeight="1" thickTop="1" thickBot="1">
      <c r="A301" s="563">
        <v>17.100000000000001</v>
      </c>
      <c r="B301" s="564"/>
      <c r="C301" s="564"/>
      <c r="D301" s="564"/>
      <c r="E301" s="564"/>
      <c r="F301" s="587" t="s">
        <v>1347</v>
      </c>
      <c r="G301" s="588"/>
      <c r="H301" s="588"/>
      <c r="I301" s="567" t="str">
        <f t="shared" si="16"/>
        <v>No hay ejecución</v>
      </c>
      <c r="J301" s="568" t="str">
        <f t="shared" si="17"/>
        <v>NA</v>
      </c>
      <c r="K301" s="588"/>
      <c r="L301" s="581"/>
      <c r="M301" s="579"/>
      <c r="N301" s="572"/>
      <c r="O301" s="582"/>
      <c r="P301" s="581"/>
      <c r="Q301" s="579"/>
      <c r="R301" s="572"/>
      <c r="S301" s="582"/>
      <c r="T301" s="583"/>
      <c r="U301" s="579"/>
      <c r="V301" s="572"/>
      <c r="W301" s="582"/>
      <c r="X301" s="575"/>
      <c r="Y301" s="575"/>
      <c r="Z301" s="575"/>
      <c r="AA301" s="567" t="str">
        <f t="shared" si="18"/>
        <v>No hay ejecución</v>
      </c>
      <c r="AB301" s="568" t="str">
        <f t="shared" si="19"/>
        <v>NA</v>
      </c>
      <c r="AC301" s="575"/>
      <c r="AD301" s="575"/>
      <c r="AE301" s="575"/>
      <c r="AF301" s="576"/>
      <c r="AG301" s="576"/>
      <c r="AH301" s="575"/>
      <c r="AI301" s="575"/>
      <c r="AJ301" s="575"/>
      <c r="AK301" s="576"/>
      <c r="AL301" s="576"/>
      <c r="AM301" s="575"/>
      <c r="AN301" s="575"/>
      <c r="AO301" s="575"/>
      <c r="AP301" s="575"/>
      <c r="AQ301" s="575"/>
    </row>
    <row r="302" spans="1:43" ht="35.25" hidden="1" customHeight="1" thickTop="1" thickBot="1">
      <c r="A302" s="563">
        <v>17.2</v>
      </c>
      <c r="B302" s="564"/>
      <c r="C302" s="564"/>
      <c r="D302" s="564"/>
      <c r="E302" s="564"/>
      <c r="F302" s="577" t="s">
        <v>1348</v>
      </c>
      <c r="G302" s="578">
        <v>1</v>
      </c>
      <c r="H302" s="578">
        <v>1</v>
      </c>
      <c r="I302" s="567">
        <f t="shared" si="16"/>
        <v>1</v>
      </c>
      <c r="J302" s="568" t="str">
        <f t="shared" si="17"/>
        <v>De acuerdo con lo programado</v>
      </c>
      <c r="K302" s="578"/>
      <c r="L302" s="581"/>
      <c r="M302" s="579"/>
      <c r="N302" s="572"/>
      <c r="O302" s="582"/>
      <c r="P302" s="581"/>
      <c r="Q302" s="579"/>
      <c r="R302" s="572"/>
      <c r="S302" s="582"/>
      <c r="T302" s="583"/>
      <c r="U302" s="579"/>
      <c r="V302" s="572"/>
      <c r="W302" s="582"/>
      <c r="X302" s="575"/>
      <c r="Y302" s="575">
        <v>1</v>
      </c>
      <c r="Z302" s="575">
        <v>1</v>
      </c>
      <c r="AA302" s="567">
        <f t="shared" si="18"/>
        <v>1</v>
      </c>
      <c r="AB302" s="568" t="str">
        <f t="shared" si="19"/>
        <v>De acuerdo con lo programado</v>
      </c>
      <c r="AC302" s="575"/>
      <c r="AD302" s="575"/>
      <c r="AE302" s="575"/>
      <c r="AF302" s="576"/>
      <c r="AG302" s="576"/>
      <c r="AH302" s="575"/>
      <c r="AI302" s="575"/>
      <c r="AJ302" s="575"/>
      <c r="AK302" s="576"/>
      <c r="AL302" s="576"/>
      <c r="AM302" s="575"/>
      <c r="AN302" s="575"/>
      <c r="AO302" s="575"/>
      <c r="AP302" s="575"/>
      <c r="AQ302" s="575"/>
    </row>
    <row r="303" spans="1:43" ht="35.25" hidden="1" customHeight="1" thickTop="1" thickBot="1">
      <c r="A303" s="563">
        <v>17.3</v>
      </c>
      <c r="B303" s="564"/>
      <c r="C303" s="564"/>
      <c r="D303" s="564"/>
      <c r="E303" s="564"/>
      <c r="F303" s="577" t="s">
        <v>1349</v>
      </c>
      <c r="G303" s="578">
        <v>8</v>
      </c>
      <c r="H303" s="578">
        <v>8</v>
      </c>
      <c r="I303" s="567">
        <f t="shared" si="16"/>
        <v>1</v>
      </c>
      <c r="J303" s="568" t="str">
        <f t="shared" si="17"/>
        <v>De acuerdo con lo programado</v>
      </c>
      <c r="K303" s="578"/>
      <c r="L303" s="581"/>
      <c r="M303" s="579"/>
      <c r="N303" s="572"/>
      <c r="O303" s="582"/>
      <c r="P303" s="581"/>
      <c r="Q303" s="579"/>
      <c r="R303" s="572"/>
      <c r="S303" s="582"/>
      <c r="T303" s="583"/>
      <c r="U303" s="579"/>
      <c r="V303" s="572"/>
      <c r="W303" s="582"/>
      <c r="X303" s="575"/>
      <c r="Y303" s="575">
        <v>15</v>
      </c>
      <c r="Z303" s="575">
        <v>15</v>
      </c>
      <c r="AA303" s="567">
        <f t="shared" si="18"/>
        <v>1</v>
      </c>
      <c r="AB303" s="568" t="str">
        <f t="shared" si="19"/>
        <v>De acuerdo con lo programado</v>
      </c>
      <c r="AC303" s="575"/>
      <c r="AD303" s="575"/>
      <c r="AE303" s="575"/>
      <c r="AF303" s="576"/>
      <c r="AG303" s="576"/>
      <c r="AH303" s="575"/>
      <c r="AI303" s="575"/>
      <c r="AJ303" s="575"/>
      <c r="AK303" s="576"/>
      <c r="AL303" s="576"/>
      <c r="AM303" s="575"/>
      <c r="AN303" s="575"/>
      <c r="AO303" s="575"/>
      <c r="AP303" s="575"/>
      <c r="AQ303" s="575"/>
    </row>
    <row r="304" spans="1:43" ht="35.25" hidden="1" customHeight="1" thickTop="1" thickBot="1">
      <c r="A304" s="563">
        <v>17.399999999999999</v>
      </c>
      <c r="B304" s="564"/>
      <c r="C304" s="564"/>
      <c r="D304" s="564"/>
      <c r="E304" s="564"/>
      <c r="F304" s="577" t="s">
        <v>1350</v>
      </c>
      <c r="G304" s="578"/>
      <c r="H304" s="578"/>
      <c r="I304" s="567" t="str">
        <f t="shared" si="16"/>
        <v>No hay ejecución</v>
      </c>
      <c r="J304" s="568" t="str">
        <f t="shared" si="17"/>
        <v>NA</v>
      </c>
      <c r="K304" s="578"/>
      <c r="L304" s="581"/>
      <c r="M304" s="579"/>
      <c r="N304" s="572"/>
      <c r="O304" s="582"/>
      <c r="P304" s="581"/>
      <c r="Q304" s="579"/>
      <c r="R304" s="572"/>
      <c r="S304" s="582"/>
      <c r="T304" s="583"/>
      <c r="U304" s="579"/>
      <c r="V304" s="572"/>
      <c r="W304" s="582"/>
      <c r="X304" s="575"/>
      <c r="Y304" s="575"/>
      <c r="Z304" s="575"/>
      <c r="AA304" s="567" t="str">
        <f t="shared" si="18"/>
        <v>No hay ejecución</v>
      </c>
      <c r="AB304" s="568" t="str">
        <f t="shared" si="19"/>
        <v>NA</v>
      </c>
      <c r="AC304" s="575"/>
      <c r="AD304" s="575"/>
      <c r="AE304" s="575"/>
      <c r="AF304" s="576"/>
      <c r="AG304" s="576"/>
      <c r="AH304" s="575"/>
      <c r="AI304" s="575"/>
      <c r="AJ304" s="575"/>
      <c r="AK304" s="576"/>
      <c r="AL304" s="576"/>
      <c r="AM304" s="575"/>
      <c r="AN304" s="575"/>
      <c r="AO304" s="575"/>
      <c r="AP304" s="575"/>
      <c r="AQ304" s="575"/>
    </row>
    <row r="305" spans="1:43" ht="35.25" hidden="1" customHeight="1" thickTop="1" thickBot="1">
      <c r="A305" s="563">
        <v>17.5</v>
      </c>
      <c r="B305" s="564"/>
      <c r="C305" s="564"/>
      <c r="D305" s="564"/>
      <c r="E305" s="564"/>
      <c r="F305" s="577" t="s">
        <v>1351</v>
      </c>
      <c r="G305" s="578"/>
      <c r="H305" s="578"/>
      <c r="I305" s="567" t="str">
        <f t="shared" si="16"/>
        <v>No hay ejecución</v>
      </c>
      <c r="J305" s="568" t="str">
        <f t="shared" si="17"/>
        <v>NA</v>
      </c>
      <c r="K305" s="578"/>
      <c r="L305" s="581"/>
      <c r="M305" s="579"/>
      <c r="N305" s="572"/>
      <c r="O305" s="582"/>
      <c r="P305" s="581"/>
      <c r="Q305" s="579"/>
      <c r="R305" s="572"/>
      <c r="S305" s="582"/>
      <c r="T305" s="583"/>
      <c r="U305" s="579"/>
      <c r="V305" s="572"/>
      <c r="W305" s="582"/>
      <c r="X305" s="575"/>
      <c r="Y305" s="575"/>
      <c r="Z305" s="575"/>
      <c r="AA305" s="567" t="str">
        <f t="shared" si="18"/>
        <v>No hay ejecución</v>
      </c>
      <c r="AB305" s="568" t="str">
        <f t="shared" si="19"/>
        <v>NA</v>
      </c>
      <c r="AC305" s="575"/>
      <c r="AD305" s="575"/>
      <c r="AE305" s="575"/>
      <c r="AF305" s="576"/>
      <c r="AG305" s="576"/>
      <c r="AH305" s="575"/>
      <c r="AI305" s="575"/>
      <c r="AJ305" s="575"/>
      <c r="AK305" s="576"/>
      <c r="AL305" s="576"/>
      <c r="AM305" s="575"/>
      <c r="AN305" s="575"/>
      <c r="AO305" s="575"/>
      <c r="AP305" s="575"/>
      <c r="AQ305" s="575"/>
    </row>
    <row r="306" spans="1:43" ht="35.25" hidden="1" customHeight="1" thickTop="1" thickBot="1">
      <c r="A306" s="563">
        <v>17.600000000000001</v>
      </c>
      <c r="B306" s="564"/>
      <c r="C306" s="564"/>
      <c r="D306" s="564"/>
      <c r="E306" s="564"/>
      <c r="F306" s="577" t="s">
        <v>1352</v>
      </c>
      <c r="G306" s="578">
        <v>1</v>
      </c>
      <c r="H306" s="578">
        <v>1</v>
      </c>
      <c r="I306" s="567">
        <f t="shared" si="16"/>
        <v>1</v>
      </c>
      <c r="J306" s="568" t="str">
        <f t="shared" si="17"/>
        <v>De acuerdo con lo programado</v>
      </c>
      <c r="K306" s="578"/>
      <c r="L306" s="581"/>
      <c r="M306" s="579"/>
      <c r="N306" s="572"/>
      <c r="O306" s="582"/>
      <c r="P306" s="581"/>
      <c r="Q306" s="579"/>
      <c r="R306" s="572"/>
      <c r="S306" s="582"/>
      <c r="T306" s="583"/>
      <c r="U306" s="579"/>
      <c r="V306" s="572"/>
      <c r="W306" s="582"/>
      <c r="X306" s="575"/>
      <c r="Y306" s="575">
        <v>0</v>
      </c>
      <c r="Z306" s="575">
        <v>0</v>
      </c>
      <c r="AA306" s="567" t="str">
        <f t="shared" si="18"/>
        <v>No hay Programación</v>
      </c>
      <c r="AB306" s="568" t="str">
        <f t="shared" si="19"/>
        <v>De acuerdo con lo programado</v>
      </c>
      <c r="AC306" s="575"/>
      <c r="AD306" s="575"/>
      <c r="AE306" s="575"/>
      <c r="AF306" s="576"/>
      <c r="AG306" s="576"/>
      <c r="AH306" s="575"/>
      <c r="AI306" s="575"/>
      <c r="AJ306" s="575"/>
      <c r="AK306" s="576"/>
      <c r="AL306" s="576"/>
      <c r="AM306" s="575"/>
      <c r="AN306" s="575"/>
      <c r="AO306" s="575"/>
      <c r="AP306" s="575"/>
      <c r="AQ306" s="575"/>
    </row>
    <row r="307" spans="1:43" ht="35.25" hidden="1" customHeight="1" thickTop="1" thickBot="1">
      <c r="A307" s="563">
        <v>18</v>
      </c>
      <c r="B307" s="564"/>
      <c r="C307" s="564"/>
      <c r="D307" s="564"/>
      <c r="E307" s="564"/>
      <c r="F307" s="565" t="s">
        <v>1353</v>
      </c>
      <c r="G307" s="569"/>
      <c r="H307" s="569"/>
      <c r="I307" s="567" t="str">
        <f t="shared" si="16"/>
        <v>No hay ejecución</v>
      </c>
      <c r="J307" s="568" t="str">
        <f t="shared" si="17"/>
        <v>NA</v>
      </c>
      <c r="K307" s="569"/>
      <c r="L307" s="581"/>
      <c r="M307" s="579"/>
      <c r="N307" s="572"/>
      <c r="O307" s="582"/>
      <c r="P307" s="581"/>
      <c r="Q307" s="579"/>
      <c r="R307" s="572"/>
      <c r="S307" s="582"/>
      <c r="T307" s="583"/>
      <c r="U307" s="579"/>
      <c r="V307" s="572"/>
      <c r="W307" s="582"/>
      <c r="X307" s="575"/>
      <c r="Y307" s="575"/>
      <c r="Z307" s="575"/>
      <c r="AA307" s="567" t="str">
        <f t="shared" si="18"/>
        <v>No hay ejecución</v>
      </c>
      <c r="AB307" s="568" t="str">
        <f t="shared" si="19"/>
        <v>NA</v>
      </c>
      <c r="AC307" s="575"/>
      <c r="AD307" s="575"/>
      <c r="AE307" s="575"/>
      <c r="AF307" s="576"/>
      <c r="AG307" s="576"/>
      <c r="AH307" s="575"/>
      <c r="AI307" s="575"/>
      <c r="AJ307" s="575"/>
      <c r="AK307" s="576"/>
      <c r="AL307" s="576"/>
      <c r="AM307" s="575"/>
      <c r="AN307" s="575"/>
      <c r="AO307" s="575"/>
      <c r="AP307" s="575"/>
      <c r="AQ307" s="575"/>
    </row>
    <row r="308" spans="1:43" ht="35.25" hidden="1" customHeight="1" thickTop="1" thickBot="1">
      <c r="A308" s="563">
        <v>18.100000000000001</v>
      </c>
      <c r="B308" s="564"/>
      <c r="C308" s="564"/>
      <c r="D308" s="564"/>
      <c r="E308" s="564"/>
      <c r="F308" s="587" t="s">
        <v>1354</v>
      </c>
      <c r="G308" s="588">
        <v>15</v>
      </c>
      <c r="H308" s="588">
        <v>15</v>
      </c>
      <c r="I308" s="567">
        <f t="shared" si="16"/>
        <v>1</v>
      </c>
      <c r="J308" s="568" t="str">
        <f t="shared" si="17"/>
        <v>De acuerdo con lo programado</v>
      </c>
      <c r="K308" s="588"/>
      <c r="L308" s="581"/>
      <c r="M308" s="579"/>
      <c r="N308" s="572"/>
      <c r="O308" s="582"/>
      <c r="P308" s="581"/>
      <c r="Q308" s="579"/>
      <c r="R308" s="572"/>
      <c r="S308" s="582"/>
      <c r="T308" s="583"/>
      <c r="U308" s="579"/>
      <c r="V308" s="572"/>
      <c r="W308" s="582"/>
      <c r="X308" s="575"/>
      <c r="Y308" s="575">
        <v>10</v>
      </c>
      <c r="Z308" s="575">
        <v>10</v>
      </c>
      <c r="AA308" s="567">
        <f t="shared" si="18"/>
        <v>1</v>
      </c>
      <c r="AB308" s="568" t="str">
        <f t="shared" si="19"/>
        <v>De acuerdo con lo programado</v>
      </c>
      <c r="AC308" s="575"/>
      <c r="AD308" s="575"/>
      <c r="AE308" s="575"/>
      <c r="AF308" s="576"/>
      <c r="AG308" s="576"/>
      <c r="AH308" s="575"/>
      <c r="AI308" s="575"/>
      <c r="AJ308" s="575"/>
      <c r="AK308" s="576"/>
      <c r="AL308" s="576"/>
      <c r="AM308" s="575"/>
      <c r="AN308" s="575"/>
      <c r="AO308" s="575"/>
      <c r="AP308" s="575"/>
      <c r="AQ308" s="575"/>
    </row>
    <row r="309" spans="1:43" ht="35.25" hidden="1" customHeight="1" thickTop="1" thickBot="1">
      <c r="A309" s="563">
        <v>18.2</v>
      </c>
      <c r="B309" s="564"/>
      <c r="C309" s="564"/>
      <c r="D309" s="564"/>
      <c r="E309" s="564"/>
      <c r="F309" s="587" t="s">
        <v>1355</v>
      </c>
      <c r="G309" s="588"/>
      <c r="H309" s="588"/>
      <c r="I309" s="567" t="str">
        <f t="shared" si="16"/>
        <v>No hay ejecución</v>
      </c>
      <c r="J309" s="568" t="str">
        <f t="shared" si="17"/>
        <v>NA</v>
      </c>
      <c r="K309" s="588"/>
      <c r="L309" s="581"/>
      <c r="M309" s="579"/>
      <c r="N309" s="572"/>
      <c r="O309" s="582"/>
      <c r="P309" s="581"/>
      <c r="Q309" s="579"/>
      <c r="R309" s="572"/>
      <c r="S309" s="582"/>
      <c r="T309" s="583"/>
      <c r="U309" s="579"/>
      <c r="V309" s="572"/>
      <c r="W309" s="582"/>
      <c r="X309" s="575"/>
      <c r="Y309" s="575"/>
      <c r="Z309" s="575"/>
      <c r="AA309" s="567" t="str">
        <f t="shared" si="18"/>
        <v>No hay ejecución</v>
      </c>
      <c r="AB309" s="568" t="str">
        <f t="shared" si="19"/>
        <v>NA</v>
      </c>
      <c r="AC309" s="575"/>
      <c r="AD309" s="575"/>
      <c r="AE309" s="575"/>
      <c r="AF309" s="576"/>
      <c r="AG309" s="576"/>
      <c r="AH309" s="575"/>
      <c r="AI309" s="575"/>
      <c r="AJ309" s="575"/>
      <c r="AK309" s="576"/>
      <c r="AL309" s="576"/>
      <c r="AM309" s="575"/>
      <c r="AN309" s="575"/>
      <c r="AO309" s="575"/>
      <c r="AP309" s="575"/>
      <c r="AQ309" s="575"/>
    </row>
    <row r="310" spans="1:43" ht="35.25" hidden="1" customHeight="1" thickTop="1" thickBot="1">
      <c r="A310" s="563">
        <v>18.3</v>
      </c>
      <c r="B310" s="564"/>
      <c r="C310" s="564"/>
      <c r="D310" s="564"/>
      <c r="E310" s="564"/>
      <c r="F310" s="587" t="s">
        <v>1356</v>
      </c>
      <c r="G310" s="588"/>
      <c r="H310" s="588"/>
      <c r="I310" s="567" t="str">
        <f t="shared" si="16"/>
        <v>No hay ejecución</v>
      </c>
      <c r="J310" s="568" t="str">
        <f t="shared" si="17"/>
        <v>NA</v>
      </c>
      <c r="K310" s="588"/>
      <c r="L310" s="581"/>
      <c r="M310" s="579"/>
      <c r="N310" s="572"/>
      <c r="O310" s="582"/>
      <c r="P310" s="581"/>
      <c r="Q310" s="579"/>
      <c r="R310" s="572"/>
      <c r="S310" s="582"/>
      <c r="T310" s="583"/>
      <c r="U310" s="579"/>
      <c r="V310" s="572"/>
      <c r="W310" s="582"/>
      <c r="X310" s="575"/>
      <c r="Y310" s="575"/>
      <c r="Z310" s="575"/>
      <c r="AA310" s="567" t="str">
        <f t="shared" si="18"/>
        <v>No hay ejecución</v>
      </c>
      <c r="AB310" s="568" t="str">
        <f t="shared" si="19"/>
        <v>NA</v>
      </c>
      <c r="AC310" s="575"/>
      <c r="AD310" s="575"/>
      <c r="AE310" s="575"/>
      <c r="AF310" s="576"/>
      <c r="AG310" s="576"/>
      <c r="AH310" s="575"/>
      <c r="AI310" s="575"/>
      <c r="AJ310" s="575"/>
      <c r="AK310" s="576"/>
      <c r="AL310" s="576"/>
      <c r="AM310" s="575"/>
      <c r="AN310" s="575"/>
      <c r="AO310" s="575"/>
      <c r="AP310" s="575"/>
      <c r="AQ310" s="575"/>
    </row>
    <row r="311" spans="1:43" ht="35.25" hidden="1" customHeight="1" thickTop="1" thickBot="1">
      <c r="A311" s="563">
        <v>19</v>
      </c>
      <c r="B311" s="564"/>
      <c r="C311" s="564"/>
      <c r="D311" s="564"/>
      <c r="E311" s="564"/>
      <c r="F311" s="584" t="s">
        <v>1357</v>
      </c>
      <c r="G311" s="586"/>
      <c r="H311" s="586"/>
      <c r="I311" s="567" t="str">
        <f t="shared" si="16"/>
        <v>No hay ejecución</v>
      </c>
      <c r="J311" s="568" t="str">
        <f t="shared" si="17"/>
        <v>NA</v>
      </c>
      <c r="K311" s="586"/>
      <c r="L311" s="581"/>
      <c r="M311" s="579"/>
      <c r="N311" s="572"/>
      <c r="O311" s="582"/>
      <c r="P311" s="581"/>
      <c r="Q311" s="579"/>
      <c r="R311" s="572"/>
      <c r="S311" s="582"/>
      <c r="T311" s="583"/>
      <c r="U311" s="579"/>
      <c r="V311" s="572"/>
      <c r="W311" s="582"/>
      <c r="X311" s="575"/>
      <c r="Y311" s="575"/>
      <c r="Z311" s="575"/>
      <c r="AA311" s="567" t="str">
        <f t="shared" si="18"/>
        <v>No hay ejecución</v>
      </c>
      <c r="AB311" s="568" t="str">
        <f t="shared" si="19"/>
        <v>NA</v>
      </c>
      <c r="AC311" s="575"/>
      <c r="AD311" s="575"/>
      <c r="AE311" s="575"/>
      <c r="AF311" s="576"/>
      <c r="AG311" s="576"/>
      <c r="AH311" s="575"/>
      <c r="AI311" s="575"/>
      <c r="AJ311" s="575"/>
      <c r="AK311" s="576"/>
      <c r="AL311" s="576"/>
      <c r="AM311" s="575"/>
      <c r="AN311" s="575"/>
      <c r="AO311" s="575"/>
      <c r="AP311" s="575"/>
      <c r="AQ311" s="575"/>
    </row>
    <row r="312" spans="1:43" ht="35.25" hidden="1" customHeight="1" thickTop="1" thickBot="1">
      <c r="A312" s="563">
        <v>19.100000000000001</v>
      </c>
      <c r="B312" s="564"/>
      <c r="C312" s="564"/>
      <c r="D312" s="564"/>
      <c r="E312" s="564"/>
      <c r="F312" s="587" t="s">
        <v>1358</v>
      </c>
      <c r="G312" s="588"/>
      <c r="H312" s="588"/>
      <c r="I312" s="567" t="str">
        <f t="shared" si="16"/>
        <v>No hay ejecución</v>
      </c>
      <c r="J312" s="568" t="str">
        <f t="shared" si="17"/>
        <v>NA</v>
      </c>
      <c r="K312" s="588"/>
      <c r="L312" s="581"/>
      <c r="M312" s="579"/>
      <c r="N312" s="572"/>
      <c r="O312" s="582"/>
      <c r="P312" s="581"/>
      <c r="Q312" s="579"/>
      <c r="R312" s="572"/>
      <c r="S312" s="582"/>
      <c r="T312" s="583"/>
      <c r="U312" s="579"/>
      <c r="V312" s="572"/>
      <c r="W312" s="582"/>
      <c r="X312" s="575"/>
      <c r="Y312" s="575"/>
      <c r="Z312" s="575"/>
      <c r="AA312" s="567" t="str">
        <f t="shared" si="18"/>
        <v>No hay ejecución</v>
      </c>
      <c r="AB312" s="568" t="str">
        <f t="shared" si="19"/>
        <v>NA</v>
      </c>
      <c r="AC312" s="575"/>
      <c r="AD312" s="575"/>
      <c r="AE312" s="575"/>
      <c r="AF312" s="576"/>
      <c r="AG312" s="576"/>
      <c r="AH312" s="575"/>
      <c r="AI312" s="575"/>
      <c r="AJ312" s="575"/>
      <c r="AK312" s="576"/>
      <c r="AL312" s="576"/>
      <c r="AM312" s="575"/>
      <c r="AN312" s="575"/>
      <c r="AO312" s="575"/>
      <c r="AP312" s="575"/>
      <c r="AQ312" s="575"/>
    </row>
    <row r="313" spans="1:43" ht="35.25" hidden="1" customHeight="1" thickTop="1" thickBot="1">
      <c r="A313" s="563">
        <v>19.2</v>
      </c>
      <c r="B313" s="564"/>
      <c r="C313" s="564"/>
      <c r="D313" s="564"/>
      <c r="E313" s="564"/>
      <c r="F313" s="587" t="s">
        <v>1359</v>
      </c>
      <c r="G313" s="588"/>
      <c r="H313" s="588"/>
      <c r="I313" s="567" t="str">
        <f t="shared" si="16"/>
        <v>No hay ejecución</v>
      </c>
      <c r="J313" s="568" t="str">
        <f t="shared" si="17"/>
        <v>NA</v>
      </c>
      <c r="K313" s="588"/>
      <c r="L313" s="581"/>
      <c r="M313" s="579"/>
      <c r="N313" s="572"/>
      <c r="O313" s="582"/>
      <c r="P313" s="581"/>
      <c r="Q313" s="579"/>
      <c r="R313" s="572"/>
      <c r="S313" s="582"/>
      <c r="T313" s="583"/>
      <c r="U313" s="579"/>
      <c r="V313" s="572"/>
      <c r="W313" s="582"/>
      <c r="X313" s="575"/>
      <c r="Y313" s="575"/>
      <c r="Z313" s="575"/>
      <c r="AA313" s="567" t="str">
        <f t="shared" si="18"/>
        <v>No hay ejecución</v>
      </c>
      <c r="AB313" s="568" t="str">
        <f t="shared" si="19"/>
        <v>NA</v>
      </c>
      <c r="AC313" s="575"/>
      <c r="AD313" s="575"/>
      <c r="AE313" s="575"/>
      <c r="AF313" s="576"/>
      <c r="AG313" s="576"/>
      <c r="AH313" s="575"/>
      <c r="AI313" s="575"/>
      <c r="AJ313" s="575"/>
      <c r="AK313" s="576"/>
      <c r="AL313" s="576"/>
      <c r="AM313" s="575"/>
      <c r="AN313" s="575"/>
      <c r="AO313" s="575"/>
      <c r="AP313" s="575"/>
      <c r="AQ313" s="575"/>
    </row>
    <row r="314" spans="1:43" ht="35.25" hidden="1" customHeight="1" thickTop="1" thickBot="1">
      <c r="A314" s="563">
        <v>19.2</v>
      </c>
      <c r="B314" s="564"/>
      <c r="C314" s="564"/>
      <c r="D314" s="564"/>
      <c r="E314" s="564"/>
      <c r="F314" s="587" t="s">
        <v>1359</v>
      </c>
      <c r="G314" s="588"/>
      <c r="H314" s="588"/>
      <c r="I314" s="567" t="str">
        <f t="shared" si="16"/>
        <v>No hay ejecución</v>
      </c>
      <c r="J314" s="568" t="str">
        <f t="shared" si="17"/>
        <v>NA</v>
      </c>
      <c r="K314" s="588"/>
      <c r="L314" s="581"/>
      <c r="M314" s="579"/>
      <c r="N314" s="572"/>
      <c r="O314" s="582"/>
      <c r="P314" s="581"/>
      <c r="Q314" s="579"/>
      <c r="R314" s="572"/>
      <c r="S314" s="582"/>
      <c r="T314" s="583"/>
      <c r="U314" s="579"/>
      <c r="V314" s="572"/>
      <c r="W314" s="582"/>
      <c r="X314" s="575"/>
      <c r="Y314" s="575"/>
      <c r="Z314" s="575"/>
      <c r="AA314" s="567" t="str">
        <f t="shared" si="18"/>
        <v>No hay ejecución</v>
      </c>
      <c r="AB314" s="568" t="str">
        <f t="shared" si="19"/>
        <v>NA</v>
      </c>
      <c r="AC314" s="575"/>
      <c r="AD314" s="575"/>
      <c r="AE314" s="575"/>
      <c r="AF314" s="576"/>
      <c r="AG314" s="576"/>
      <c r="AH314" s="575"/>
      <c r="AI314" s="575"/>
      <c r="AJ314" s="575"/>
      <c r="AK314" s="576"/>
      <c r="AL314" s="576"/>
      <c r="AM314" s="575"/>
      <c r="AN314" s="575"/>
      <c r="AO314" s="575"/>
      <c r="AP314" s="575"/>
      <c r="AQ314" s="575"/>
    </row>
    <row r="315" spans="1:43" ht="35.25" hidden="1" customHeight="1" thickTop="1" thickBot="1">
      <c r="A315" s="563">
        <v>19.2</v>
      </c>
      <c r="B315" s="564"/>
      <c r="C315" s="564"/>
      <c r="D315" s="564"/>
      <c r="E315" s="564"/>
      <c r="F315" s="587" t="s">
        <v>1359</v>
      </c>
      <c r="G315" s="588"/>
      <c r="H315" s="588"/>
      <c r="I315" s="567" t="str">
        <f t="shared" si="16"/>
        <v>No hay ejecución</v>
      </c>
      <c r="J315" s="568" t="str">
        <f t="shared" si="17"/>
        <v>NA</v>
      </c>
      <c r="K315" s="588"/>
      <c r="L315" s="581"/>
      <c r="M315" s="579"/>
      <c r="N315" s="572"/>
      <c r="O315" s="582"/>
      <c r="P315" s="581"/>
      <c r="Q315" s="579"/>
      <c r="R315" s="572"/>
      <c r="S315" s="582"/>
      <c r="T315" s="583"/>
      <c r="U315" s="579"/>
      <c r="V315" s="572"/>
      <c r="W315" s="582"/>
      <c r="X315" s="575"/>
      <c r="Y315" s="575"/>
      <c r="Z315" s="575"/>
      <c r="AA315" s="567" t="str">
        <f t="shared" si="18"/>
        <v>No hay ejecución</v>
      </c>
      <c r="AB315" s="568" t="str">
        <f t="shared" si="19"/>
        <v>NA</v>
      </c>
      <c r="AC315" s="575"/>
      <c r="AD315" s="575"/>
      <c r="AE315" s="575"/>
      <c r="AF315" s="576"/>
      <c r="AG315" s="576"/>
      <c r="AH315" s="575"/>
      <c r="AI315" s="575"/>
      <c r="AJ315" s="575"/>
      <c r="AK315" s="576"/>
      <c r="AL315" s="576"/>
      <c r="AM315" s="575"/>
      <c r="AN315" s="575"/>
      <c r="AO315" s="575"/>
      <c r="AP315" s="575"/>
      <c r="AQ315" s="575"/>
    </row>
    <row r="316" spans="1:43" ht="35.25" hidden="1" customHeight="1" thickTop="1" thickBot="1">
      <c r="A316" s="563">
        <v>19.3</v>
      </c>
      <c r="B316" s="564"/>
      <c r="C316" s="564"/>
      <c r="D316" s="564"/>
      <c r="E316" s="564"/>
      <c r="F316" s="587" t="s">
        <v>1360</v>
      </c>
      <c r="G316" s="588"/>
      <c r="H316" s="588"/>
      <c r="I316" s="567" t="str">
        <f t="shared" si="16"/>
        <v>No hay ejecución</v>
      </c>
      <c r="J316" s="568" t="str">
        <f t="shared" si="17"/>
        <v>NA</v>
      </c>
      <c r="K316" s="588"/>
      <c r="L316" s="581"/>
      <c r="M316" s="579"/>
      <c r="N316" s="572"/>
      <c r="O316" s="582"/>
      <c r="P316" s="581"/>
      <c r="Q316" s="579"/>
      <c r="R316" s="572"/>
      <c r="S316" s="582"/>
      <c r="T316" s="583"/>
      <c r="U316" s="579"/>
      <c r="V316" s="572"/>
      <c r="W316" s="582"/>
      <c r="X316" s="575"/>
      <c r="Y316" s="575"/>
      <c r="Z316" s="575"/>
      <c r="AA316" s="567" t="str">
        <f t="shared" si="18"/>
        <v>No hay ejecución</v>
      </c>
      <c r="AB316" s="568" t="str">
        <f t="shared" si="19"/>
        <v>NA</v>
      </c>
      <c r="AC316" s="575"/>
      <c r="AD316" s="575"/>
      <c r="AE316" s="575"/>
      <c r="AF316" s="576"/>
      <c r="AG316" s="576"/>
      <c r="AH316" s="575"/>
      <c r="AI316" s="575"/>
      <c r="AJ316" s="575"/>
      <c r="AK316" s="576"/>
      <c r="AL316" s="576"/>
      <c r="AM316" s="575"/>
      <c r="AN316" s="575"/>
      <c r="AO316" s="575"/>
      <c r="AP316" s="575"/>
      <c r="AQ316" s="575"/>
    </row>
    <row r="317" spans="1:43" ht="35.25" hidden="1" customHeight="1" thickTop="1" thickBot="1">
      <c r="A317" s="563">
        <v>19.3</v>
      </c>
      <c r="B317" s="564"/>
      <c r="C317" s="564"/>
      <c r="D317" s="564"/>
      <c r="E317" s="564"/>
      <c r="F317" s="587" t="s">
        <v>1360</v>
      </c>
      <c r="G317" s="588"/>
      <c r="H317" s="588"/>
      <c r="I317" s="567" t="str">
        <f t="shared" si="16"/>
        <v>No hay ejecución</v>
      </c>
      <c r="J317" s="568" t="str">
        <f t="shared" si="17"/>
        <v>NA</v>
      </c>
      <c r="K317" s="588"/>
      <c r="L317" s="581"/>
      <c r="M317" s="579"/>
      <c r="N317" s="572"/>
      <c r="O317" s="582"/>
      <c r="P317" s="581"/>
      <c r="Q317" s="579"/>
      <c r="R317" s="572"/>
      <c r="S317" s="582"/>
      <c r="T317" s="583"/>
      <c r="U317" s="579"/>
      <c r="V317" s="572"/>
      <c r="W317" s="582"/>
      <c r="X317" s="575"/>
      <c r="Y317" s="575"/>
      <c r="Z317" s="575"/>
      <c r="AA317" s="567" t="str">
        <f t="shared" si="18"/>
        <v>No hay ejecución</v>
      </c>
      <c r="AB317" s="568" t="str">
        <f t="shared" si="19"/>
        <v>NA</v>
      </c>
      <c r="AC317" s="575"/>
      <c r="AD317" s="575"/>
      <c r="AE317" s="575"/>
      <c r="AF317" s="576"/>
      <c r="AG317" s="576"/>
      <c r="AH317" s="575"/>
      <c r="AI317" s="575"/>
      <c r="AJ317" s="575"/>
      <c r="AK317" s="576"/>
      <c r="AL317" s="576"/>
      <c r="AM317" s="575"/>
      <c r="AN317" s="575"/>
      <c r="AO317" s="575"/>
      <c r="AP317" s="575"/>
      <c r="AQ317" s="575"/>
    </row>
    <row r="318" spans="1:43" ht="35.25" hidden="1" customHeight="1" thickTop="1" thickBot="1">
      <c r="A318" s="563">
        <v>19.3</v>
      </c>
      <c r="B318" s="564"/>
      <c r="C318" s="564"/>
      <c r="D318" s="564"/>
      <c r="E318" s="564"/>
      <c r="F318" s="587" t="s">
        <v>1360</v>
      </c>
      <c r="G318" s="588"/>
      <c r="H318" s="588"/>
      <c r="I318" s="567" t="str">
        <f t="shared" si="16"/>
        <v>No hay ejecución</v>
      </c>
      <c r="J318" s="568" t="str">
        <f t="shared" si="17"/>
        <v>NA</v>
      </c>
      <c r="K318" s="588"/>
      <c r="L318" s="581"/>
      <c r="M318" s="579"/>
      <c r="N318" s="572"/>
      <c r="O318" s="582"/>
      <c r="P318" s="581"/>
      <c r="Q318" s="579"/>
      <c r="R318" s="572"/>
      <c r="S318" s="582"/>
      <c r="T318" s="583"/>
      <c r="U318" s="579"/>
      <c r="V318" s="572"/>
      <c r="W318" s="582"/>
      <c r="X318" s="575"/>
      <c r="Y318" s="575"/>
      <c r="Z318" s="575"/>
      <c r="AA318" s="567" t="str">
        <f t="shared" si="18"/>
        <v>No hay ejecución</v>
      </c>
      <c r="AB318" s="568" t="str">
        <f t="shared" si="19"/>
        <v>NA</v>
      </c>
      <c r="AC318" s="575"/>
      <c r="AD318" s="575"/>
      <c r="AE318" s="575"/>
      <c r="AF318" s="576"/>
      <c r="AG318" s="576"/>
      <c r="AH318" s="575"/>
      <c r="AI318" s="575"/>
      <c r="AJ318" s="575"/>
      <c r="AK318" s="576"/>
      <c r="AL318" s="576"/>
      <c r="AM318" s="575"/>
      <c r="AN318" s="575"/>
      <c r="AO318" s="575"/>
      <c r="AP318" s="575"/>
      <c r="AQ318" s="575"/>
    </row>
    <row r="319" spans="1:43" ht="35.25" hidden="1" customHeight="1" thickTop="1" thickBot="1">
      <c r="A319" s="563">
        <v>20</v>
      </c>
      <c r="B319" s="564"/>
      <c r="C319" s="564"/>
      <c r="D319" s="564"/>
      <c r="E319" s="564"/>
      <c r="F319" s="584" t="s">
        <v>1361</v>
      </c>
      <c r="G319" s="586"/>
      <c r="H319" s="586"/>
      <c r="I319" s="567" t="str">
        <f t="shared" si="16"/>
        <v>No hay ejecución</v>
      </c>
      <c r="J319" s="568" t="str">
        <f t="shared" si="17"/>
        <v>NA</v>
      </c>
      <c r="K319" s="586"/>
      <c r="L319" s="581"/>
      <c r="M319" s="579"/>
      <c r="N319" s="572"/>
      <c r="O319" s="582"/>
      <c r="P319" s="581"/>
      <c r="Q319" s="579"/>
      <c r="R319" s="572"/>
      <c r="S319" s="582"/>
      <c r="T319" s="583"/>
      <c r="U319" s="579"/>
      <c r="V319" s="572"/>
      <c r="W319" s="582"/>
      <c r="X319" s="575"/>
      <c r="Y319" s="575"/>
      <c r="Z319" s="575"/>
      <c r="AA319" s="567" t="str">
        <f t="shared" si="18"/>
        <v>No hay ejecución</v>
      </c>
      <c r="AB319" s="568" t="str">
        <f t="shared" si="19"/>
        <v>NA</v>
      </c>
      <c r="AC319" s="575"/>
      <c r="AD319" s="575"/>
      <c r="AE319" s="575"/>
      <c r="AF319" s="576"/>
      <c r="AG319" s="576"/>
      <c r="AH319" s="575"/>
      <c r="AI319" s="575"/>
      <c r="AJ319" s="575"/>
      <c r="AK319" s="576"/>
      <c r="AL319" s="576"/>
      <c r="AM319" s="575"/>
      <c r="AN319" s="575"/>
      <c r="AO319" s="575"/>
      <c r="AP319" s="575"/>
      <c r="AQ319" s="575"/>
    </row>
    <row r="320" spans="1:43" ht="35.25" hidden="1" customHeight="1" thickTop="1" thickBot="1">
      <c r="A320" s="563">
        <v>20.100000000000001</v>
      </c>
      <c r="B320" s="564"/>
      <c r="C320" s="564"/>
      <c r="D320" s="564"/>
      <c r="E320" s="564"/>
      <c r="F320" s="577" t="s">
        <v>1362</v>
      </c>
      <c r="G320" s="578"/>
      <c r="H320" s="578"/>
      <c r="I320" s="567" t="str">
        <f t="shared" si="16"/>
        <v>No hay ejecución</v>
      </c>
      <c r="J320" s="568" t="str">
        <f t="shared" si="17"/>
        <v>NA</v>
      </c>
      <c r="K320" s="578"/>
      <c r="L320" s="581"/>
      <c r="M320" s="579"/>
      <c r="N320" s="572"/>
      <c r="O320" s="582"/>
      <c r="P320" s="581"/>
      <c r="Q320" s="579"/>
      <c r="R320" s="572"/>
      <c r="S320" s="582"/>
      <c r="T320" s="583"/>
      <c r="U320" s="579"/>
      <c r="V320" s="572"/>
      <c r="W320" s="582"/>
      <c r="X320" s="575"/>
      <c r="Y320" s="575"/>
      <c r="Z320" s="575"/>
      <c r="AA320" s="567" t="str">
        <f t="shared" si="18"/>
        <v>No hay ejecución</v>
      </c>
      <c r="AB320" s="568" t="str">
        <f t="shared" si="19"/>
        <v>NA</v>
      </c>
      <c r="AC320" s="575"/>
      <c r="AD320" s="575"/>
      <c r="AE320" s="575"/>
      <c r="AF320" s="576"/>
      <c r="AG320" s="576"/>
      <c r="AH320" s="575"/>
      <c r="AI320" s="575"/>
      <c r="AJ320" s="575"/>
      <c r="AK320" s="576"/>
      <c r="AL320" s="576"/>
      <c r="AM320" s="575"/>
      <c r="AN320" s="575"/>
      <c r="AO320" s="575"/>
      <c r="AP320" s="575"/>
      <c r="AQ320" s="575"/>
    </row>
    <row r="321" spans="1:43" ht="35.25" hidden="1" customHeight="1" thickTop="1" thickBot="1">
      <c r="A321" s="563">
        <v>20.100000000000001</v>
      </c>
      <c r="B321" s="564"/>
      <c r="C321" s="564"/>
      <c r="D321" s="564"/>
      <c r="E321" s="564"/>
      <c r="F321" s="577" t="s">
        <v>1362</v>
      </c>
      <c r="G321" s="578"/>
      <c r="H321" s="578"/>
      <c r="I321" s="567" t="str">
        <f t="shared" si="16"/>
        <v>No hay ejecución</v>
      </c>
      <c r="J321" s="568" t="str">
        <f t="shared" si="17"/>
        <v>NA</v>
      </c>
      <c r="K321" s="578"/>
      <c r="L321" s="581"/>
      <c r="M321" s="579"/>
      <c r="N321" s="572"/>
      <c r="O321" s="582"/>
      <c r="P321" s="581"/>
      <c r="Q321" s="579"/>
      <c r="R321" s="572"/>
      <c r="S321" s="582"/>
      <c r="T321" s="583"/>
      <c r="U321" s="579"/>
      <c r="V321" s="572"/>
      <c r="W321" s="582"/>
      <c r="X321" s="575"/>
      <c r="Y321" s="575"/>
      <c r="Z321" s="575"/>
      <c r="AA321" s="567" t="str">
        <f t="shared" si="18"/>
        <v>No hay ejecución</v>
      </c>
      <c r="AB321" s="568" t="str">
        <f t="shared" si="19"/>
        <v>NA</v>
      </c>
      <c r="AC321" s="575"/>
      <c r="AD321" s="575"/>
      <c r="AE321" s="575"/>
      <c r="AF321" s="576"/>
      <c r="AG321" s="576"/>
      <c r="AH321" s="575"/>
      <c r="AI321" s="575"/>
      <c r="AJ321" s="575"/>
      <c r="AK321" s="576"/>
      <c r="AL321" s="576"/>
      <c r="AM321" s="575"/>
      <c r="AN321" s="575"/>
      <c r="AO321" s="575"/>
      <c r="AP321" s="575"/>
      <c r="AQ321" s="575"/>
    </row>
    <row r="322" spans="1:43" ht="35.25" hidden="1" customHeight="1" thickTop="1" thickBot="1">
      <c r="A322" s="563">
        <v>20.100000000000001</v>
      </c>
      <c r="B322" s="564"/>
      <c r="C322" s="564"/>
      <c r="D322" s="564"/>
      <c r="E322" s="564"/>
      <c r="F322" s="577" t="s">
        <v>1362</v>
      </c>
      <c r="G322" s="578"/>
      <c r="H322" s="578"/>
      <c r="I322" s="567" t="str">
        <f t="shared" si="16"/>
        <v>No hay ejecución</v>
      </c>
      <c r="J322" s="568" t="str">
        <f t="shared" si="17"/>
        <v>NA</v>
      </c>
      <c r="K322" s="578"/>
      <c r="L322" s="581"/>
      <c r="M322" s="579"/>
      <c r="N322" s="572"/>
      <c r="O322" s="582"/>
      <c r="P322" s="581"/>
      <c r="Q322" s="579"/>
      <c r="R322" s="572"/>
      <c r="S322" s="582"/>
      <c r="T322" s="583"/>
      <c r="U322" s="579"/>
      <c r="V322" s="572"/>
      <c r="W322" s="582"/>
      <c r="X322" s="575"/>
      <c r="Y322" s="575"/>
      <c r="Z322" s="575"/>
      <c r="AA322" s="567" t="str">
        <f t="shared" si="18"/>
        <v>No hay ejecución</v>
      </c>
      <c r="AB322" s="568" t="str">
        <f t="shared" si="19"/>
        <v>NA</v>
      </c>
      <c r="AC322" s="575"/>
      <c r="AD322" s="575"/>
      <c r="AE322" s="575"/>
      <c r="AF322" s="576"/>
      <c r="AG322" s="576"/>
      <c r="AH322" s="575"/>
      <c r="AI322" s="575"/>
      <c r="AJ322" s="575"/>
      <c r="AK322" s="576"/>
      <c r="AL322" s="576"/>
      <c r="AM322" s="575"/>
      <c r="AN322" s="575"/>
      <c r="AO322" s="575"/>
      <c r="AP322" s="575"/>
      <c r="AQ322" s="575"/>
    </row>
    <row r="323" spans="1:43" ht="35.25" hidden="1" customHeight="1" thickTop="1" thickBot="1">
      <c r="A323" s="563">
        <v>20.2</v>
      </c>
      <c r="B323" s="564"/>
      <c r="C323" s="564"/>
      <c r="D323" s="564"/>
      <c r="E323" s="564"/>
      <c r="F323" s="577" t="s">
        <v>1363</v>
      </c>
      <c r="G323" s="578"/>
      <c r="H323" s="578"/>
      <c r="I323" s="567" t="str">
        <f t="shared" si="16"/>
        <v>No hay ejecución</v>
      </c>
      <c r="J323" s="568" t="str">
        <f t="shared" si="17"/>
        <v>NA</v>
      </c>
      <c r="K323" s="578"/>
      <c r="L323" s="581"/>
      <c r="M323" s="579"/>
      <c r="N323" s="572"/>
      <c r="O323" s="582"/>
      <c r="P323" s="581"/>
      <c r="Q323" s="579"/>
      <c r="R323" s="572"/>
      <c r="S323" s="582"/>
      <c r="T323" s="583"/>
      <c r="U323" s="579"/>
      <c r="V323" s="572"/>
      <c r="W323" s="582"/>
      <c r="X323" s="575"/>
      <c r="Y323" s="575"/>
      <c r="Z323" s="575"/>
      <c r="AA323" s="567" t="str">
        <f t="shared" si="18"/>
        <v>No hay ejecución</v>
      </c>
      <c r="AB323" s="568" t="str">
        <f t="shared" si="19"/>
        <v>NA</v>
      </c>
      <c r="AC323" s="575"/>
      <c r="AD323" s="575"/>
      <c r="AE323" s="575"/>
      <c r="AF323" s="576"/>
      <c r="AG323" s="576"/>
      <c r="AH323" s="575"/>
      <c r="AI323" s="575"/>
      <c r="AJ323" s="575"/>
      <c r="AK323" s="576"/>
      <c r="AL323" s="576"/>
      <c r="AM323" s="575"/>
      <c r="AN323" s="575"/>
      <c r="AO323" s="575"/>
      <c r="AP323" s="575"/>
      <c r="AQ323" s="575"/>
    </row>
    <row r="324" spans="1:43" ht="35.25" hidden="1" customHeight="1" thickTop="1" thickBot="1">
      <c r="A324" s="563">
        <v>20.3</v>
      </c>
      <c r="B324" s="564"/>
      <c r="C324" s="564"/>
      <c r="D324" s="564"/>
      <c r="E324" s="564"/>
      <c r="F324" s="577" t="s">
        <v>1364</v>
      </c>
      <c r="G324" s="578">
        <v>1</v>
      </c>
      <c r="H324" s="578">
        <v>1</v>
      </c>
      <c r="I324" s="567">
        <f t="shared" si="16"/>
        <v>1</v>
      </c>
      <c r="J324" s="568" t="str">
        <f t="shared" si="17"/>
        <v>De acuerdo con lo programado</v>
      </c>
      <c r="K324" s="578"/>
      <c r="L324" s="581"/>
      <c r="M324" s="579"/>
      <c r="N324" s="572"/>
      <c r="O324" s="582"/>
      <c r="P324" s="581"/>
      <c r="Q324" s="579"/>
      <c r="R324" s="572"/>
      <c r="S324" s="582"/>
      <c r="T324" s="583"/>
      <c r="U324" s="579"/>
      <c r="V324" s="572"/>
      <c r="W324" s="582"/>
      <c r="X324" s="575"/>
      <c r="Y324" s="575">
        <v>1</v>
      </c>
      <c r="Z324" s="575">
        <v>1</v>
      </c>
      <c r="AA324" s="567">
        <f t="shared" si="18"/>
        <v>1</v>
      </c>
      <c r="AB324" s="568" t="str">
        <f t="shared" si="19"/>
        <v>De acuerdo con lo programado</v>
      </c>
      <c r="AC324" s="575"/>
      <c r="AD324" s="575"/>
      <c r="AE324" s="575"/>
      <c r="AF324" s="576"/>
      <c r="AG324" s="576"/>
      <c r="AH324" s="575"/>
      <c r="AI324" s="575"/>
      <c r="AJ324" s="575"/>
      <c r="AK324" s="576"/>
      <c r="AL324" s="576"/>
      <c r="AM324" s="575"/>
      <c r="AN324" s="575"/>
      <c r="AO324" s="575"/>
      <c r="AP324" s="575"/>
      <c r="AQ324" s="575"/>
    </row>
    <row r="325" spans="1:43" ht="35.25" hidden="1" customHeight="1" thickTop="1" thickBot="1">
      <c r="A325" s="563">
        <v>20.3</v>
      </c>
      <c r="B325" s="564"/>
      <c r="C325" s="564"/>
      <c r="D325" s="564"/>
      <c r="E325" s="564"/>
      <c r="F325" s="577" t="s">
        <v>1364</v>
      </c>
      <c r="G325" s="578"/>
      <c r="H325" s="578"/>
      <c r="I325" s="567" t="str">
        <f t="shared" si="16"/>
        <v>No hay ejecución</v>
      </c>
      <c r="J325" s="568" t="str">
        <f t="shared" si="17"/>
        <v>NA</v>
      </c>
      <c r="K325" s="578"/>
      <c r="L325" s="581"/>
      <c r="M325" s="579"/>
      <c r="N325" s="572"/>
      <c r="O325" s="582"/>
      <c r="P325" s="581"/>
      <c r="Q325" s="579"/>
      <c r="R325" s="572"/>
      <c r="S325" s="582"/>
      <c r="T325" s="583"/>
      <c r="U325" s="579"/>
      <c r="V325" s="572"/>
      <c r="W325" s="582"/>
      <c r="X325" s="575"/>
      <c r="Y325" s="575"/>
      <c r="Z325" s="575"/>
      <c r="AA325" s="567" t="str">
        <f t="shared" si="18"/>
        <v>No hay ejecución</v>
      </c>
      <c r="AB325" s="568" t="str">
        <f t="shared" si="19"/>
        <v>NA</v>
      </c>
      <c r="AC325" s="575"/>
      <c r="AD325" s="575"/>
      <c r="AE325" s="575"/>
      <c r="AF325" s="576"/>
      <c r="AG325" s="576"/>
      <c r="AH325" s="575"/>
      <c r="AI325" s="575"/>
      <c r="AJ325" s="575"/>
      <c r="AK325" s="576"/>
      <c r="AL325" s="576"/>
      <c r="AM325" s="575"/>
      <c r="AN325" s="575"/>
      <c r="AO325" s="575"/>
      <c r="AP325" s="575"/>
      <c r="AQ325" s="575"/>
    </row>
    <row r="326" spans="1:43" ht="35.25" hidden="1" customHeight="1" thickTop="1" thickBot="1">
      <c r="A326" s="563">
        <v>20.3</v>
      </c>
      <c r="B326" s="564"/>
      <c r="C326" s="564"/>
      <c r="D326" s="564"/>
      <c r="E326" s="564"/>
      <c r="F326" s="577" t="s">
        <v>1364</v>
      </c>
      <c r="G326" s="578"/>
      <c r="H326" s="578"/>
      <c r="I326" s="567" t="str">
        <f t="shared" si="16"/>
        <v>No hay ejecución</v>
      </c>
      <c r="J326" s="568" t="str">
        <f t="shared" si="17"/>
        <v>NA</v>
      </c>
      <c r="K326" s="578"/>
      <c r="L326" s="581"/>
      <c r="M326" s="579"/>
      <c r="N326" s="572"/>
      <c r="O326" s="582"/>
      <c r="P326" s="581"/>
      <c r="Q326" s="579"/>
      <c r="R326" s="572"/>
      <c r="S326" s="582"/>
      <c r="T326" s="583"/>
      <c r="U326" s="579"/>
      <c r="V326" s="572"/>
      <c r="W326" s="582"/>
      <c r="X326" s="575"/>
      <c r="Y326" s="575"/>
      <c r="Z326" s="575"/>
      <c r="AA326" s="567" t="str">
        <f t="shared" si="18"/>
        <v>No hay ejecución</v>
      </c>
      <c r="AB326" s="568" t="str">
        <f t="shared" si="19"/>
        <v>NA</v>
      </c>
      <c r="AC326" s="575"/>
      <c r="AD326" s="575"/>
      <c r="AE326" s="575"/>
      <c r="AF326" s="576"/>
      <c r="AG326" s="576"/>
      <c r="AH326" s="575"/>
      <c r="AI326" s="575"/>
      <c r="AJ326" s="575"/>
      <c r="AK326" s="576"/>
      <c r="AL326" s="576"/>
      <c r="AM326" s="575"/>
      <c r="AN326" s="575"/>
      <c r="AO326" s="575"/>
      <c r="AP326" s="575"/>
      <c r="AQ326" s="575"/>
    </row>
    <row r="327" spans="1:43" ht="35.25" hidden="1" customHeight="1" thickTop="1" thickBot="1">
      <c r="A327" s="563">
        <v>20.3</v>
      </c>
      <c r="B327" s="564"/>
      <c r="C327" s="564"/>
      <c r="D327" s="564"/>
      <c r="E327" s="564"/>
      <c r="F327" s="577" t="s">
        <v>1364</v>
      </c>
      <c r="G327" s="578"/>
      <c r="H327" s="578"/>
      <c r="I327" s="567" t="str">
        <f t="shared" si="16"/>
        <v>No hay ejecución</v>
      </c>
      <c r="J327" s="568" t="str">
        <f t="shared" si="17"/>
        <v>NA</v>
      </c>
      <c r="K327" s="578"/>
      <c r="L327" s="581"/>
      <c r="M327" s="579"/>
      <c r="N327" s="572"/>
      <c r="O327" s="582"/>
      <c r="P327" s="581"/>
      <c r="Q327" s="579"/>
      <c r="R327" s="572"/>
      <c r="S327" s="582"/>
      <c r="T327" s="583"/>
      <c r="U327" s="579"/>
      <c r="V327" s="572"/>
      <c r="W327" s="582"/>
      <c r="X327" s="575"/>
      <c r="Y327" s="575"/>
      <c r="Z327" s="575"/>
      <c r="AA327" s="567" t="str">
        <f t="shared" si="18"/>
        <v>No hay ejecución</v>
      </c>
      <c r="AB327" s="568" t="str">
        <f t="shared" si="19"/>
        <v>NA</v>
      </c>
      <c r="AC327" s="575"/>
      <c r="AD327" s="575"/>
      <c r="AE327" s="575"/>
      <c r="AF327" s="576"/>
      <c r="AG327" s="576"/>
      <c r="AH327" s="575"/>
      <c r="AI327" s="575"/>
      <c r="AJ327" s="575"/>
      <c r="AK327" s="576"/>
      <c r="AL327" s="576"/>
      <c r="AM327" s="575"/>
      <c r="AN327" s="575"/>
      <c r="AO327" s="575"/>
      <c r="AP327" s="575"/>
      <c r="AQ327" s="575"/>
    </row>
    <row r="328" spans="1:43" ht="35.25" hidden="1" customHeight="1" thickTop="1" thickBot="1">
      <c r="A328" s="563">
        <v>20.3</v>
      </c>
      <c r="B328" s="564"/>
      <c r="C328" s="564"/>
      <c r="D328" s="564"/>
      <c r="E328" s="564"/>
      <c r="F328" s="577" t="s">
        <v>1364</v>
      </c>
      <c r="G328" s="578"/>
      <c r="H328" s="578"/>
      <c r="I328" s="567" t="str">
        <f t="shared" si="16"/>
        <v>No hay ejecución</v>
      </c>
      <c r="J328" s="568" t="str">
        <f t="shared" si="17"/>
        <v>NA</v>
      </c>
      <c r="K328" s="578"/>
      <c r="L328" s="581"/>
      <c r="M328" s="579"/>
      <c r="N328" s="572"/>
      <c r="O328" s="582"/>
      <c r="P328" s="581"/>
      <c r="Q328" s="579"/>
      <c r="R328" s="572"/>
      <c r="S328" s="582"/>
      <c r="T328" s="583"/>
      <c r="U328" s="579"/>
      <c r="V328" s="572"/>
      <c r="W328" s="582"/>
      <c r="X328" s="575"/>
      <c r="Y328" s="575"/>
      <c r="Z328" s="575"/>
      <c r="AA328" s="567" t="str">
        <f t="shared" si="18"/>
        <v>No hay ejecución</v>
      </c>
      <c r="AB328" s="568" t="str">
        <f t="shared" si="19"/>
        <v>NA</v>
      </c>
      <c r="AC328" s="575"/>
      <c r="AD328" s="575"/>
      <c r="AE328" s="575"/>
      <c r="AF328" s="576"/>
      <c r="AG328" s="576"/>
      <c r="AH328" s="575"/>
      <c r="AI328" s="575"/>
      <c r="AJ328" s="575"/>
      <c r="AK328" s="576"/>
      <c r="AL328" s="576"/>
      <c r="AM328" s="575"/>
      <c r="AN328" s="575"/>
      <c r="AO328" s="575"/>
      <c r="AP328" s="575"/>
      <c r="AQ328" s="575"/>
    </row>
    <row r="329" spans="1:43" ht="35.25" hidden="1" customHeight="1" thickTop="1" thickBot="1">
      <c r="A329" s="563">
        <v>20.3</v>
      </c>
      <c r="B329" s="564"/>
      <c r="C329" s="564"/>
      <c r="D329" s="564"/>
      <c r="E329" s="564"/>
      <c r="F329" s="577" t="s">
        <v>1364</v>
      </c>
      <c r="G329" s="578"/>
      <c r="H329" s="578"/>
      <c r="I329" s="567" t="str">
        <f t="shared" si="16"/>
        <v>No hay ejecución</v>
      </c>
      <c r="J329" s="568" t="str">
        <f t="shared" si="17"/>
        <v>NA</v>
      </c>
      <c r="K329" s="578"/>
      <c r="L329" s="581"/>
      <c r="M329" s="579"/>
      <c r="N329" s="572"/>
      <c r="O329" s="582"/>
      <c r="P329" s="581"/>
      <c r="Q329" s="579"/>
      <c r="R329" s="572"/>
      <c r="S329" s="582"/>
      <c r="T329" s="583"/>
      <c r="U329" s="579"/>
      <c r="V329" s="572"/>
      <c r="W329" s="582"/>
      <c r="X329" s="575"/>
      <c r="Y329" s="575"/>
      <c r="Z329" s="575"/>
      <c r="AA329" s="567" t="str">
        <f t="shared" si="18"/>
        <v>No hay ejecución</v>
      </c>
      <c r="AB329" s="568" t="str">
        <f t="shared" si="19"/>
        <v>NA</v>
      </c>
      <c r="AC329" s="575"/>
      <c r="AD329" s="575"/>
      <c r="AE329" s="575"/>
      <c r="AF329" s="576"/>
      <c r="AG329" s="576"/>
      <c r="AH329" s="575"/>
      <c r="AI329" s="575"/>
      <c r="AJ329" s="575"/>
      <c r="AK329" s="576"/>
      <c r="AL329" s="576"/>
      <c r="AM329" s="575"/>
      <c r="AN329" s="575"/>
      <c r="AO329" s="575"/>
      <c r="AP329" s="575"/>
      <c r="AQ329" s="575"/>
    </row>
    <row r="330" spans="1:43" ht="35.25" hidden="1" customHeight="1" thickTop="1" thickBot="1">
      <c r="A330" s="563">
        <v>20.399999999999999</v>
      </c>
      <c r="B330" s="564"/>
      <c r="C330" s="564"/>
      <c r="D330" s="564"/>
      <c r="E330" s="564"/>
      <c r="F330" s="577" t="s">
        <v>1365</v>
      </c>
      <c r="G330" s="578"/>
      <c r="H330" s="578"/>
      <c r="I330" s="567" t="str">
        <f t="shared" si="16"/>
        <v>No hay ejecución</v>
      </c>
      <c r="J330" s="568" t="str">
        <f t="shared" si="17"/>
        <v>NA</v>
      </c>
      <c r="K330" s="578"/>
      <c r="L330" s="581"/>
      <c r="M330" s="579"/>
      <c r="N330" s="572"/>
      <c r="O330" s="582"/>
      <c r="P330" s="581"/>
      <c r="Q330" s="579"/>
      <c r="R330" s="572"/>
      <c r="S330" s="582"/>
      <c r="T330" s="583"/>
      <c r="U330" s="579"/>
      <c r="V330" s="572"/>
      <c r="W330" s="582"/>
      <c r="X330" s="575"/>
      <c r="Y330" s="575"/>
      <c r="Z330" s="575"/>
      <c r="AA330" s="567" t="str">
        <f t="shared" si="18"/>
        <v>No hay ejecución</v>
      </c>
      <c r="AB330" s="568" t="str">
        <f t="shared" si="19"/>
        <v>NA</v>
      </c>
      <c r="AC330" s="575"/>
      <c r="AD330" s="575"/>
      <c r="AE330" s="575"/>
      <c r="AF330" s="576"/>
      <c r="AG330" s="576"/>
      <c r="AH330" s="575"/>
      <c r="AI330" s="575"/>
      <c r="AJ330" s="575"/>
      <c r="AK330" s="576"/>
      <c r="AL330" s="576"/>
      <c r="AM330" s="575"/>
      <c r="AN330" s="575"/>
      <c r="AO330" s="575"/>
      <c r="AP330" s="575"/>
      <c r="AQ330" s="575"/>
    </row>
    <row r="331" spans="1:43" ht="35.25" hidden="1" customHeight="1" thickTop="1" thickBot="1">
      <c r="A331" s="563">
        <v>20.399999999999999</v>
      </c>
      <c r="B331" s="564"/>
      <c r="C331" s="564"/>
      <c r="D331" s="564"/>
      <c r="E331" s="564"/>
      <c r="F331" s="577" t="s">
        <v>1365</v>
      </c>
      <c r="G331" s="578"/>
      <c r="H331" s="578"/>
      <c r="I331" s="567" t="str">
        <f t="shared" si="16"/>
        <v>No hay ejecución</v>
      </c>
      <c r="J331" s="568" t="str">
        <f t="shared" si="17"/>
        <v>NA</v>
      </c>
      <c r="K331" s="578"/>
      <c r="L331" s="581"/>
      <c r="M331" s="579"/>
      <c r="N331" s="572"/>
      <c r="O331" s="582"/>
      <c r="P331" s="581"/>
      <c r="Q331" s="579"/>
      <c r="R331" s="572"/>
      <c r="S331" s="582"/>
      <c r="T331" s="583"/>
      <c r="U331" s="579"/>
      <c r="V331" s="572"/>
      <c r="W331" s="582"/>
      <c r="X331" s="575"/>
      <c r="Y331" s="575"/>
      <c r="Z331" s="575"/>
      <c r="AA331" s="567" t="str">
        <f t="shared" si="18"/>
        <v>No hay ejecución</v>
      </c>
      <c r="AB331" s="568" t="str">
        <f t="shared" si="19"/>
        <v>NA</v>
      </c>
      <c r="AC331" s="575"/>
      <c r="AD331" s="575"/>
      <c r="AE331" s="575"/>
      <c r="AF331" s="576"/>
      <c r="AG331" s="576"/>
      <c r="AH331" s="575"/>
      <c r="AI331" s="575"/>
      <c r="AJ331" s="575"/>
      <c r="AK331" s="576"/>
      <c r="AL331" s="576"/>
      <c r="AM331" s="575"/>
      <c r="AN331" s="575"/>
      <c r="AO331" s="575"/>
      <c r="AP331" s="575"/>
      <c r="AQ331" s="575"/>
    </row>
    <row r="332" spans="1:43" ht="35.25" hidden="1" customHeight="1" thickTop="1" thickBot="1">
      <c r="A332" s="563">
        <v>20.5</v>
      </c>
      <c r="B332" s="564"/>
      <c r="C332" s="564"/>
      <c r="D332" s="564"/>
      <c r="E332" s="564"/>
      <c r="F332" s="577" t="s">
        <v>1366</v>
      </c>
      <c r="G332" s="578"/>
      <c r="H332" s="578"/>
      <c r="I332" s="567" t="str">
        <f t="shared" si="16"/>
        <v>No hay ejecución</v>
      </c>
      <c r="J332" s="568" t="str">
        <f t="shared" si="17"/>
        <v>NA</v>
      </c>
      <c r="K332" s="578"/>
      <c r="L332" s="581"/>
      <c r="M332" s="579"/>
      <c r="N332" s="572"/>
      <c r="O332" s="582"/>
      <c r="P332" s="581"/>
      <c r="Q332" s="579"/>
      <c r="R332" s="572"/>
      <c r="S332" s="582"/>
      <c r="T332" s="583"/>
      <c r="U332" s="579"/>
      <c r="V332" s="572"/>
      <c r="W332" s="582"/>
      <c r="X332" s="575"/>
      <c r="Y332" s="575"/>
      <c r="Z332" s="575"/>
      <c r="AA332" s="567" t="str">
        <f t="shared" si="18"/>
        <v>No hay ejecución</v>
      </c>
      <c r="AB332" s="568" t="str">
        <f t="shared" si="19"/>
        <v>NA</v>
      </c>
      <c r="AC332" s="575"/>
      <c r="AD332" s="575"/>
      <c r="AE332" s="575"/>
      <c r="AF332" s="576"/>
      <c r="AG332" s="576"/>
      <c r="AH332" s="575"/>
      <c r="AI332" s="575"/>
      <c r="AJ332" s="575"/>
      <c r="AK332" s="576"/>
      <c r="AL332" s="576"/>
      <c r="AM332" s="575"/>
      <c r="AN332" s="575"/>
      <c r="AO332" s="575"/>
      <c r="AP332" s="575"/>
      <c r="AQ332" s="575"/>
    </row>
    <row r="333" spans="1:43" ht="35.25" hidden="1" customHeight="1" thickTop="1" thickBot="1">
      <c r="A333" s="563">
        <v>20.6</v>
      </c>
      <c r="B333" s="564"/>
      <c r="C333" s="564"/>
      <c r="D333" s="564"/>
      <c r="E333" s="564"/>
      <c r="F333" s="577" t="s">
        <v>1367</v>
      </c>
      <c r="G333" s="578"/>
      <c r="H333" s="578"/>
      <c r="I333" s="567" t="str">
        <f t="shared" si="16"/>
        <v>No hay ejecución</v>
      </c>
      <c r="J333" s="568" t="str">
        <f t="shared" si="17"/>
        <v>NA</v>
      </c>
      <c r="K333" s="578"/>
      <c r="L333" s="581"/>
      <c r="M333" s="579"/>
      <c r="N333" s="572"/>
      <c r="O333" s="582"/>
      <c r="P333" s="581"/>
      <c r="Q333" s="579"/>
      <c r="R333" s="572"/>
      <c r="S333" s="582"/>
      <c r="T333" s="583"/>
      <c r="U333" s="579"/>
      <c r="V333" s="572"/>
      <c r="W333" s="582"/>
      <c r="X333" s="575"/>
      <c r="Y333" s="575"/>
      <c r="Z333" s="575"/>
      <c r="AA333" s="567" t="str">
        <f t="shared" si="18"/>
        <v>No hay ejecución</v>
      </c>
      <c r="AB333" s="568" t="str">
        <f t="shared" si="19"/>
        <v>NA</v>
      </c>
      <c r="AC333" s="575"/>
      <c r="AD333" s="575"/>
      <c r="AE333" s="575"/>
      <c r="AF333" s="576"/>
      <c r="AG333" s="576"/>
      <c r="AH333" s="575"/>
      <c r="AI333" s="575"/>
      <c r="AJ333" s="575"/>
      <c r="AK333" s="576"/>
      <c r="AL333" s="576"/>
      <c r="AM333" s="575"/>
      <c r="AN333" s="575"/>
      <c r="AO333" s="575"/>
      <c r="AP333" s="575"/>
      <c r="AQ333" s="575"/>
    </row>
    <row r="334" spans="1:43" ht="35.25" hidden="1" customHeight="1" thickTop="1" thickBot="1">
      <c r="A334" s="563">
        <v>20.6</v>
      </c>
      <c r="B334" s="564"/>
      <c r="C334" s="564"/>
      <c r="D334" s="564"/>
      <c r="E334" s="564"/>
      <c r="F334" s="577" t="s">
        <v>1367</v>
      </c>
      <c r="G334" s="578"/>
      <c r="H334" s="578"/>
      <c r="I334" s="567" t="str">
        <f t="shared" ref="I334:I397" si="20">IF(H334="","No hay ejecución",IF(AND(G334=0),"No hay Programación", H334/G334))</f>
        <v>No hay ejecución</v>
      </c>
      <c r="J334" s="568" t="str">
        <f t="shared" ref="J334:J397" si="21">IF(I334="No hay ejecución","NA",IF(I334&gt;=90%,"De acuerdo con lo programado",IF(I334&gt;=51%,"Atraso Leve",IF(I334&lt;=50%,"En riesgo cumplimiento"))))</f>
        <v>NA</v>
      </c>
      <c r="K334" s="578"/>
      <c r="L334" s="581"/>
      <c r="M334" s="579"/>
      <c r="N334" s="572"/>
      <c r="O334" s="582"/>
      <c r="P334" s="581"/>
      <c r="Q334" s="579"/>
      <c r="R334" s="572"/>
      <c r="S334" s="582"/>
      <c r="T334" s="583"/>
      <c r="U334" s="579"/>
      <c r="V334" s="572"/>
      <c r="W334" s="582"/>
      <c r="X334" s="575"/>
      <c r="Y334" s="575"/>
      <c r="Z334" s="575"/>
      <c r="AA334" s="567" t="str">
        <f t="shared" ref="AA334:AA397" si="22">IF(Z334="","No hay ejecución",IF(AND(Y334=0),"No hay Programación", Z334/Y334))</f>
        <v>No hay ejecución</v>
      </c>
      <c r="AB334" s="568" t="str">
        <f t="shared" ref="AB334:AB397" si="23">IF(AA334="No hay ejecución","NA",IF(AA334&gt;=90%,"De acuerdo con lo programado",IF(AA334&gt;=51%,"Atraso Leve",IF(AA334&lt;=50%,"En riesgo cumplimiento"))))</f>
        <v>NA</v>
      </c>
      <c r="AC334" s="575"/>
      <c r="AD334" s="575"/>
      <c r="AE334" s="575"/>
      <c r="AF334" s="576"/>
      <c r="AG334" s="576"/>
      <c r="AH334" s="575"/>
      <c r="AI334" s="575"/>
      <c r="AJ334" s="575"/>
      <c r="AK334" s="576"/>
      <c r="AL334" s="576"/>
      <c r="AM334" s="575"/>
      <c r="AN334" s="575"/>
      <c r="AO334" s="575"/>
      <c r="AP334" s="575"/>
      <c r="AQ334" s="575"/>
    </row>
    <row r="335" spans="1:43" ht="35.25" hidden="1" customHeight="1" thickTop="1" thickBot="1">
      <c r="A335" s="563">
        <v>20.7</v>
      </c>
      <c r="B335" s="564"/>
      <c r="C335" s="564"/>
      <c r="D335" s="564"/>
      <c r="E335" s="564"/>
      <c r="F335" s="577" t="s">
        <v>1368</v>
      </c>
      <c r="G335" s="578"/>
      <c r="H335" s="578"/>
      <c r="I335" s="567" t="str">
        <f t="shared" si="20"/>
        <v>No hay ejecución</v>
      </c>
      <c r="J335" s="568" t="str">
        <f t="shared" si="21"/>
        <v>NA</v>
      </c>
      <c r="K335" s="578"/>
      <c r="L335" s="581"/>
      <c r="M335" s="579"/>
      <c r="N335" s="572"/>
      <c r="O335" s="582"/>
      <c r="P335" s="581"/>
      <c r="Q335" s="579"/>
      <c r="R335" s="572"/>
      <c r="S335" s="582"/>
      <c r="T335" s="583"/>
      <c r="U335" s="579"/>
      <c r="V335" s="572"/>
      <c r="W335" s="582"/>
      <c r="X335" s="575"/>
      <c r="Y335" s="575"/>
      <c r="Z335" s="575"/>
      <c r="AA335" s="567" t="str">
        <f t="shared" si="22"/>
        <v>No hay ejecución</v>
      </c>
      <c r="AB335" s="568" t="str">
        <f t="shared" si="23"/>
        <v>NA</v>
      </c>
      <c r="AC335" s="575"/>
      <c r="AD335" s="575"/>
      <c r="AE335" s="575"/>
      <c r="AF335" s="576"/>
      <c r="AG335" s="576"/>
      <c r="AH335" s="575"/>
      <c r="AI335" s="575"/>
      <c r="AJ335" s="575"/>
      <c r="AK335" s="576"/>
      <c r="AL335" s="576"/>
      <c r="AM335" s="575"/>
      <c r="AN335" s="575"/>
      <c r="AO335" s="575"/>
      <c r="AP335" s="575"/>
      <c r="AQ335" s="575"/>
    </row>
    <row r="336" spans="1:43" ht="35.25" hidden="1" customHeight="1" thickTop="1" thickBot="1">
      <c r="A336" s="563">
        <v>20.7</v>
      </c>
      <c r="B336" s="564"/>
      <c r="C336" s="564"/>
      <c r="D336" s="564"/>
      <c r="E336" s="564"/>
      <c r="F336" s="577" t="s">
        <v>1368</v>
      </c>
      <c r="G336" s="578"/>
      <c r="H336" s="578"/>
      <c r="I336" s="567" t="str">
        <f t="shared" si="20"/>
        <v>No hay ejecución</v>
      </c>
      <c r="J336" s="568" t="str">
        <f t="shared" si="21"/>
        <v>NA</v>
      </c>
      <c r="K336" s="578"/>
      <c r="L336" s="581"/>
      <c r="M336" s="579"/>
      <c r="N336" s="572"/>
      <c r="O336" s="582"/>
      <c r="P336" s="581"/>
      <c r="Q336" s="579"/>
      <c r="R336" s="572"/>
      <c r="S336" s="582"/>
      <c r="T336" s="583"/>
      <c r="U336" s="579"/>
      <c r="V336" s="572"/>
      <c r="W336" s="582"/>
      <c r="X336" s="575"/>
      <c r="Y336" s="575"/>
      <c r="Z336" s="575"/>
      <c r="AA336" s="567" t="str">
        <f t="shared" si="22"/>
        <v>No hay ejecución</v>
      </c>
      <c r="AB336" s="568" t="str">
        <f t="shared" si="23"/>
        <v>NA</v>
      </c>
      <c r="AC336" s="575"/>
      <c r="AD336" s="575"/>
      <c r="AE336" s="575"/>
      <c r="AF336" s="576"/>
      <c r="AG336" s="576"/>
      <c r="AH336" s="575"/>
      <c r="AI336" s="575"/>
      <c r="AJ336" s="575"/>
      <c r="AK336" s="576"/>
      <c r="AL336" s="576"/>
      <c r="AM336" s="575"/>
      <c r="AN336" s="575"/>
      <c r="AO336" s="575"/>
      <c r="AP336" s="575"/>
      <c r="AQ336" s="575"/>
    </row>
    <row r="337" spans="1:43" ht="35.25" hidden="1" customHeight="1" thickTop="1" thickBot="1">
      <c r="A337" s="563">
        <v>20.7</v>
      </c>
      <c r="B337" s="564"/>
      <c r="C337" s="564"/>
      <c r="D337" s="564"/>
      <c r="E337" s="564"/>
      <c r="F337" s="577" t="s">
        <v>1368</v>
      </c>
      <c r="G337" s="578"/>
      <c r="H337" s="578"/>
      <c r="I337" s="567" t="str">
        <f t="shared" si="20"/>
        <v>No hay ejecución</v>
      </c>
      <c r="J337" s="568" t="str">
        <f t="shared" si="21"/>
        <v>NA</v>
      </c>
      <c r="K337" s="578"/>
      <c r="L337" s="581"/>
      <c r="M337" s="579"/>
      <c r="N337" s="572"/>
      <c r="O337" s="582"/>
      <c r="P337" s="581"/>
      <c r="Q337" s="579"/>
      <c r="R337" s="572"/>
      <c r="S337" s="582"/>
      <c r="T337" s="583"/>
      <c r="U337" s="579"/>
      <c r="V337" s="572"/>
      <c r="W337" s="582"/>
      <c r="X337" s="575"/>
      <c r="Y337" s="575"/>
      <c r="Z337" s="575"/>
      <c r="AA337" s="567" t="str">
        <f t="shared" si="22"/>
        <v>No hay ejecución</v>
      </c>
      <c r="AB337" s="568" t="str">
        <f t="shared" si="23"/>
        <v>NA</v>
      </c>
      <c r="AC337" s="575"/>
      <c r="AD337" s="575"/>
      <c r="AE337" s="575"/>
      <c r="AF337" s="576"/>
      <c r="AG337" s="576"/>
      <c r="AH337" s="575"/>
      <c r="AI337" s="575"/>
      <c r="AJ337" s="575"/>
      <c r="AK337" s="576"/>
      <c r="AL337" s="576"/>
      <c r="AM337" s="575"/>
      <c r="AN337" s="575"/>
      <c r="AO337" s="575"/>
      <c r="AP337" s="575"/>
      <c r="AQ337" s="575"/>
    </row>
    <row r="338" spans="1:43" ht="35.25" hidden="1" customHeight="1" thickTop="1" thickBot="1">
      <c r="A338" s="563">
        <v>21.7</v>
      </c>
      <c r="B338" s="564"/>
      <c r="C338" s="564"/>
      <c r="D338" s="564"/>
      <c r="E338" s="564"/>
      <c r="F338" s="577" t="s">
        <v>1368</v>
      </c>
      <c r="G338" s="578"/>
      <c r="H338" s="578"/>
      <c r="I338" s="567" t="str">
        <f t="shared" si="20"/>
        <v>No hay ejecución</v>
      </c>
      <c r="J338" s="568" t="str">
        <f t="shared" si="21"/>
        <v>NA</v>
      </c>
      <c r="K338" s="578"/>
      <c r="L338" s="581"/>
      <c r="M338" s="579"/>
      <c r="N338" s="572"/>
      <c r="O338" s="582"/>
      <c r="P338" s="581"/>
      <c r="Q338" s="579"/>
      <c r="R338" s="572"/>
      <c r="S338" s="582"/>
      <c r="T338" s="583"/>
      <c r="U338" s="579"/>
      <c r="V338" s="572"/>
      <c r="W338" s="582"/>
      <c r="X338" s="575"/>
      <c r="Y338" s="575"/>
      <c r="Z338" s="575"/>
      <c r="AA338" s="567" t="str">
        <f t="shared" si="22"/>
        <v>No hay ejecución</v>
      </c>
      <c r="AB338" s="568" t="str">
        <f t="shared" si="23"/>
        <v>NA</v>
      </c>
      <c r="AC338" s="575"/>
      <c r="AD338" s="575"/>
      <c r="AE338" s="575"/>
      <c r="AF338" s="576"/>
      <c r="AG338" s="576"/>
      <c r="AH338" s="575"/>
      <c r="AI338" s="575"/>
      <c r="AJ338" s="575"/>
      <c r="AK338" s="576"/>
      <c r="AL338" s="576"/>
      <c r="AM338" s="575"/>
      <c r="AN338" s="575"/>
      <c r="AO338" s="575"/>
      <c r="AP338" s="575"/>
      <c r="AQ338" s="575"/>
    </row>
    <row r="339" spans="1:43" ht="35.25" hidden="1" customHeight="1" thickTop="1" thickBot="1">
      <c r="A339" s="563">
        <v>20.8</v>
      </c>
      <c r="B339" s="564"/>
      <c r="C339" s="564"/>
      <c r="D339" s="564"/>
      <c r="E339" s="564"/>
      <c r="F339" s="577" t="s">
        <v>1369</v>
      </c>
      <c r="G339" s="578"/>
      <c r="H339" s="578"/>
      <c r="I339" s="567" t="str">
        <f t="shared" si="20"/>
        <v>No hay ejecución</v>
      </c>
      <c r="J339" s="568" t="str">
        <f t="shared" si="21"/>
        <v>NA</v>
      </c>
      <c r="K339" s="578"/>
      <c r="L339" s="581"/>
      <c r="M339" s="579"/>
      <c r="N339" s="572"/>
      <c r="O339" s="582"/>
      <c r="P339" s="581"/>
      <c r="Q339" s="579"/>
      <c r="R339" s="572"/>
      <c r="S339" s="582"/>
      <c r="T339" s="583"/>
      <c r="U339" s="579"/>
      <c r="V339" s="572"/>
      <c r="W339" s="582"/>
      <c r="X339" s="575"/>
      <c r="Y339" s="575"/>
      <c r="Z339" s="575"/>
      <c r="AA339" s="567" t="str">
        <f t="shared" si="22"/>
        <v>No hay ejecución</v>
      </c>
      <c r="AB339" s="568" t="str">
        <f t="shared" si="23"/>
        <v>NA</v>
      </c>
      <c r="AC339" s="575"/>
      <c r="AD339" s="575"/>
      <c r="AE339" s="575"/>
      <c r="AF339" s="576"/>
      <c r="AG339" s="576"/>
      <c r="AH339" s="575"/>
      <c r="AI339" s="575"/>
      <c r="AJ339" s="575"/>
      <c r="AK339" s="576"/>
      <c r="AL339" s="576"/>
      <c r="AM339" s="575"/>
      <c r="AN339" s="575"/>
      <c r="AO339" s="575"/>
      <c r="AP339" s="575"/>
      <c r="AQ339" s="575"/>
    </row>
    <row r="340" spans="1:43" ht="35.25" hidden="1" customHeight="1" thickTop="1" thickBot="1">
      <c r="A340" s="563">
        <v>20.8</v>
      </c>
      <c r="B340" s="564"/>
      <c r="C340" s="564"/>
      <c r="D340" s="564"/>
      <c r="E340" s="564"/>
      <c r="F340" s="577" t="s">
        <v>1369</v>
      </c>
      <c r="G340" s="578"/>
      <c r="H340" s="578"/>
      <c r="I340" s="567" t="str">
        <f t="shared" si="20"/>
        <v>No hay ejecución</v>
      </c>
      <c r="J340" s="568" t="str">
        <f t="shared" si="21"/>
        <v>NA</v>
      </c>
      <c r="K340" s="578"/>
      <c r="L340" s="581"/>
      <c r="M340" s="579"/>
      <c r="N340" s="572"/>
      <c r="O340" s="582"/>
      <c r="P340" s="581"/>
      <c r="Q340" s="579"/>
      <c r="R340" s="572"/>
      <c r="S340" s="582"/>
      <c r="T340" s="583"/>
      <c r="U340" s="579"/>
      <c r="V340" s="572"/>
      <c r="W340" s="582"/>
      <c r="X340" s="575"/>
      <c r="Y340" s="575"/>
      <c r="Z340" s="575"/>
      <c r="AA340" s="567" t="str">
        <f t="shared" si="22"/>
        <v>No hay ejecución</v>
      </c>
      <c r="AB340" s="568" t="str">
        <f t="shared" si="23"/>
        <v>NA</v>
      </c>
      <c r="AC340" s="575"/>
      <c r="AD340" s="575"/>
      <c r="AE340" s="575"/>
      <c r="AF340" s="576"/>
      <c r="AG340" s="576"/>
      <c r="AH340" s="575"/>
      <c r="AI340" s="575"/>
      <c r="AJ340" s="575"/>
      <c r="AK340" s="576"/>
      <c r="AL340" s="576"/>
      <c r="AM340" s="575"/>
      <c r="AN340" s="575"/>
      <c r="AO340" s="575"/>
      <c r="AP340" s="575"/>
      <c r="AQ340" s="575"/>
    </row>
    <row r="341" spans="1:43" ht="35.25" hidden="1" customHeight="1" thickTop="1" thickBot="1">
      <c r="A341" s="563">
        <v>20.8</v>
      </c>
      <c r="B341" s="564"/>
      <c r="C341" s="564"/>
      <c r="D341" s="564"/>
      <c r="E341" s="564"/>
      <c r="F341" s="577" t="s">
        <v>1369</v>
      </c>
      <c r="G341" s="578"/>
      <c r="H341" s="578"/>
      <c r="I341" s="567" t="str">
        <f t="shared" si="20"/>
        <v>No hay ejecución</v>
      </c>
      <c r="J341" s="568" t="str">
        <f t="shared" si="21"/>
        <v>NA</v>
      </c>
      <c r="K341" s="578"/>
      <c r="L341" s="581"/>
      <c r="M341" s="579"/>
      <c r="N341" s="572"/>
      <c r="O341" s="582"/>
      <c r="P341" s="581"/>
      <c r="Q341" s="579"/>
      <c r="R341" s="572"/>
      <c r="S341" s="582"/>
      <c r="T341" s="583"/>
      <c r="U341" s="579"/>
      <c r="V341" s="572"/>
      <c r="W341" s="582"/>
      <c r="X341" s="575"/>
      <c r="Y341" s="575"/>
      <c r="Z341" s="575"/>
      <c r="AA341" s="567" t="str">
        <f t="shared" si="22"/>
        <v>No hay ejecución</v>
      </c>
      <c r="AB341" s="568" t="str">
        <f t="shared" si="23"/>
        <v>NA</v>
      </c>
      <c r="AC341" s="575"/>
      <c r="AD341" s="575"/>
      <c r="AE341" s="575"/>
      <c r="AF341" s="576"/>
      <c r="AG341" s="576"/>
      <c r="AH341" s="575"/>
      <c r="AI341" s="575"/>
      <c r="AJ341" s="575"/>
      <c r="AK341" s="576"/>
      <c r="AL341" s="576"/>
      <c r="AM341" s="575"/>
      <c r="AN341" s="575"/>
      <c r="AO341" s="575"/>
      <c r="AP341" s="575"/>
      <c r="AQ341" s="575"/>
    </row>
    <row r="342" spans="1:43" ht="35.25" hidden="1" customHeight="1" thickTop="1" thickBot="1">
      <c r="A342" s="563">
        <v>20.9</v>
      </c>
      <c r="B342" s="564"/>
      <c r="C342" s="564"/>
      <c r="D342" s="564"/>
      <c r="E342" s="564"/>
      <c r="F342" s="577" t="s">
        <v>1370</v>
      </c>
      <c r="G342" s="578"/>
      <c r="H342" s="578"/>
      <c r="I342" s="567" t="str">
        <f t="shared" si="20"/>
        <v>No hay ejecución</v>
      </c>
      <c r="J342" s="568" t="str">
        <f t="shared" si="21"/>
        <v>NA</v>
      </c>
      <c r="K342" s="578"/>
      <c r="L342" s="581"/>
      <c r="M342" s="579"/>
      <c r="N342" s="572"/>
      <c r="O342" s="582"/>
      <c r="P342" s="581"/>
      <c r="Q342" s="579"/>
      <c r="R342" s="572"/>
      <c r="S342" s="582"/>
      <c r="T342" s="583"/>
      <c r="U342" s="579"/>
      <c r="V342" s="572"/>
      <c r="W342" s="582"/>
      <c r="X342" s="575"/>
      <c r="Y342" s="575"/>
      <c r="Z342" s="575"/>
      <c r="AA342" s="567" t="str">
        <f t="shared" si="22"/>
        <v>No hay ejecución</v>
      </c>
      <c r="AB342" s="568" t="str">
        <f t="shared" si="23"/>
        <v>NA</v>
      </c>
      <c r="AC342" s="575"/>
      <c r="AD342" s="575"/>
      <c r="AE342" s="575"/>
      <c r="AF342" s="576"/>
      <c r="AG342" s="576"/>
      <c r="AH342" s="575"/>
      <c r="AI342" s="575"/>
      <c r="AJ342" s="575"/>
      <c r="AK342" s="576"/>
      <c r="AL342" s="576"/>
      <c r="AM342" s="575"/>
      <c r="AN342" s="575"/>
      <c r="AO342" s="575"/>
      <c r="AP342" s="575"/>
      <c r="AQ342" s="575"/>
    </row>
    <row r="343" spans="1:43" ht="35.25" hidden="1" customHeight="1" thickTop="1" thickBot="1">
      <c r="A343" s="593">
        <v>20.100000000000001</v>
      </c>
      <c r="B343" s="564"/>
      <c r="C343" s="564"/>
      <c r="D343" s="564"/>
      <c r="E343" s="564"/>
      <c r="F343" s="577" t="s">
        <v>1371</v>
      </c>
      <c r="G343" s="578"/>
      <c r="H343" s="578"/>
      <c r="I343" s="567" t="str">
        <f t="shared" si="20"/>
        <v>No hay ejecución</v>
      </c>
      <c r="J343" s="568" t="str">
        <f t="shared" si="21"/>
        <v>NA</v>
      </c>
      <c r="K343" s="578"/>
      <c r="L343" s="581"/>
      <c r="M343" s="579"/>
      <c r="N343" s="572"/>
      <c r="O343" s="582"/>
      <c r="P343" s="581"/>
      <c r="Q343" s="579"/>
      <c r="R343" s="572"/>
      <c r="S343" s="582"/>
      <c r="T343" s="583"/>
      <c r="U343" s="579"/>
      <c r="V343" s="572"/>
      <c r="W343" s="582"/>
      <c r="X343" s="575"/>
      <c r="Y343" s="575"/>
      <c r="Z343" s="575"/>
      <c r="AA343" s="567" t="str">
        <f t="shared" si="22"/>
        <v>No hay ejecución</v>
      </c>
      <c r="AB343" s="568" t="str">
        <f t="shared" si="23"/>
        <v>NA</v>
      </c>
      <c r="AC343" s="575"/>
      <c r="AD343" s="575"/>
      <c r="AE343" s="575"/>
      <c r="AF343" s="576"/>
      <c r="AG343" s="576"/>
      <c r="AH343" s="575"/>
      <c r="AI343" s="575"/>
      <c r="AJ343" s="575"/>
      <c r="AK343" s="576"/>
      <c r="AL343" s="576"/>
      <c r="AM343" s="575"/>
      <c r="AN343" s="575"/>
      <c r="AO343" s="575"/>
      <c r="AP343" s="575"/>
      <c r="AQ343" s="575"/>
    </row>
    <row r="344" spans="1:43" ht="35.25" hidden="1" customHeight="1" thickTop="1" thickBot="1">
      <c r="A344" s="593">
        <v>20.100000000000001</v>
      </c>
      <c r="B344" s="564"/>
      <c r="C344" s="564"/>
      <c r="D344" s="564"/>
      <c r="E344" s="564"/>
      <c r="F344" s="577" t="s">
        <v>1371</v>
      </c>
      <c r="G344" s="578"/>
      <c r="H344" s="578"/>
      <c r="I344" s="567" t="str">
        <f t="shared" si="20"/>
        <v>No hay ejecución</v>
      </c>
      <c r="J344" s="568" t="str">
        <f t="shared" si="21"/>
        <v>NA</v>
      </c>
      <c r="K344" s="578"/>
      <c r="L344" s="581"/>
      <c r="M344" s="579"/>
      <c r="N344" s="572"/>
      <c r="O344" s="582"/>
      <c r="P344" s="581"/>
      <c r="Q344" s="579"/>
      <c r="R344" s="572"/>
      <c r="S344" s="582"/>
      <c r="T344" s="583"/>
      <c r="U344" s="579"/>
      <c r="V344" s="572"/>
      <c r="W344" s="582"/>
      <c r="X344" s="575"/>
      <c r="Y344" s="575"/>
      <c r="Z344" s="575"/>
      <c r="AA344" s="567" t="str">
        <f t="shared" si="22"/>
        <v>No hay ejecución</v>
      </c>
      <c r="AB344" s="568" t="str">
        <f t="shared" si="23"/>
        <v>NA</v>
      </c>
      <c r="AC344" s="575"/>
      <c r="AD344" s="575"/>
      <c r="AE344" s="575"/>
      <c r="AF344" s="576"/>
      <c r="AG344" s="576"/>
      <c r="AH344" s="575"/>
      <c r="AI344" s="575"/>
      <c r="AJ344" s="575"/>
      <c r="AK344" s="576"/>
      <c r="AL344" s="576"/>
      <c r="AM344" s="575"/>
      <c r="AN344" s="575"/>
      <c r="AO344" s="575"/>
      <c r="AP344" s="575"/>
      <c r="AQ344" s="575"/>
    </row>
    <row r="345" spans="1:43" ht="35.25" hidden="1" customHeight="1" thickTop="1" thickBot="1">
      <c r="A345" s="593">
        <v>20.100000000000001</v>
      </c>
      <c r="B345" s="564"/>
      <c r="C345" s="564"/>
      <c r="D345" s="564"/>
      <c r="E345" s="564"/>
      <c r="F345" s="577" t="s">
        <v>1371</v>
      </c>
      <c r="G345" s="578"/>
      <c r="H345" s="578"/>
      <c r="I345" s="567" t="str">
        <f t="shared" si="20"/>
        <v>No hay ejecución</v>
      </c>
      <c r="J345" s="568" t="str">
        <f t="shared" si="21"/>
        <v>NA</v>
      </c>
      <c r="K345" s="578"/>
      <c r="L345" s="581"/>
      <c r="M345" s="579"/>
      <c r="N345" s="572"/>
      <c r="O345" s="582"/>
      <c r="P345" s="581"/>
      <c r="Q345" s="579"/>
      <c r="R345" s="572"/>
      <c r="S345" s="582"/>
      <c r="T345" s="583"/>
      <c r="U345" s="579"/>
      <c r="V345" s="572"/>
      <c r="W345" s="582"/>
      <c r="X345" s="575"/>
      <c r="Y345" s="575"/>
      <c r="Z345" s="575"/>
      <c r="AA345" s="567" t="str">
        <f t="shared" si="22"/>
        <v>No hay ejecución</v>
      </c>
      <c r="AB345" s="568" t="str">
        <f t="shared" si="23"/>
        <v>NA</v>
      </c>
      <c r="AC345" s="575"/>
      <c r="AD345" s="575"/>
      <c r="AE345" s="575"/>
      <c r="AF345" s="576"/>
      <c r="AG345" s="576"/>
      <c r="AH345" s="575"/>
      <c r="AI345" s="575"/>
      <c r="AJ345" s="575"/>
      <c r="AK345" s="576"/>
      <c r="AL345" s="576"/>
      <c r="AM345" s="575"/>
      <c r="AN345" s="575"/>
      <c r="AO345" s="575"/>
      <c r="AP345" s="575"/>
      <c r="AQ345" s="575"/>
    </row>
    <row r="346" spans="1:43" ht="35.25" hidden="1" customHeight="1" thickTop="1" thickBot="1">
      <c r="A346" s="593">
        <v>20.100000000000001</v>
      </c>
      <c r="B346" s="564"/>
      <c r="C346" s="564"/>
      <c r="D346" s="564"/>
      <c r="E346" s="564"/>
      <c r="F346" s="577" t="s">
        <v>1371</v>
      </c>
      <c r="G346" s="578"/>
      <c r="H346" s="578"/>
      <c r="I346" s="567" t="str">
        <f t="shared" si="20"/>
        <v>No hay ejecución</v>
      </c>
      <c r="J346" s="568" t="str">
        <f t="shared" si="21"/>
        <v>NA</v>
      </c>
      <c r="K346" s="578"/>
      <c r="L346" s="581"/>
      <c r="M346" s="579"/>
      <c r="N346" s="572"/>
      <c r="O346" s="582"/>
      <c r="P346" s="581"/>
      <c r="Q346" s="579"/>
      <c r="R346" s="572"/>
      <c r="S346" s="582"/>
      <c r="T346" s="583"/>
      <c r="U346" s="579"/>
      <c r="V346" s="572"/>
      <c r="W346" s="582"/>
      <c r="X346" s="575"/>
      <c r="Y346" s="575"/>
      <c r="Z346" s="575"/>
      <c r="AA346" s="567" t="str">
        <f t="shared" si="22"/>
        <v>No hay ejecución</v>
      </c>
      <c r="AB346" s="568" t="str">
        <f t="shared" si="23"/>
        <v>NA</v>
      </c>
      <c r="AC346" s="575"/>
      <c r="AD346" s="575"/>
      <c r="AE346" s="575"/>
      <c r="AF346" s="576"/>
      <c r="AG346" s="576"/>
      <c r="AH346" s="575"/>
      <c r="AI346" s="575"/>
      <c r="AJ346" s="575"/>
      <c r="AK346" s="576"/>
      <c r="AL346" s="576"/>
      <c r="AM346" s="575"/>
      <c r="AN346" s="575"/>
      <c r="AO346" s="575"/>
      <c r="AP346" s="575"/>
      <c r="AQ346" s="575"/>
    </row>
    <row r="347" spans="1:43" ht="35.25" hidden="1" customHeight="1" thickTop="1" thickBot="1">
      <c r="A347" s="593">
        <v>20.100000000000001</v>
      </c>
      <c r="B347" s="564"/>
      <c r="C347" s="564"/>
      <c r="D347" s="564"/>
      <c r="E347" s="564"/>
      <c r="F347" s="577" t="s">
        <v>1371</v>
      </c>
      <c r="G347" s="578"/>
      <c r="H347" s="578"/>
      <c r="I347" s="567" t="str">
        <f t="shared" si="20"/>
        <v>No hay ejecución</v>
      </c>
      <c r="J347" s="568" t="str">
        <f t="shared" si="21"/>
        <v>NA</v>
      </c>
      <c r="K347" s="578"/>
      <c r="L347" s="581"/>
      <c r="M347" s="579"/>
      <c r="N347" s="572"/>
      <c r="O347" s="582"/>
      <c r="P347" s="581"/>
      <c r="Q347" s="579"/>
      <c r="R347" s="572"/>
      <c r="S347" s="582"/>
      <c r="T347" s="583"/>
      <c r="U347" s="579"/>
      <c r="V347" s="572"/>
      <c r="W347" s="582"/>
      <c r="X347" s="575"/>
      <c r="Y347" s="575"/>
      <c r="Z347" s="575"/>
      <c r="AA347" s="567" t="str">
        <f t="shared" si="22"/>
        <v>No hay ejecución</v>
      </c>
      <c r="AB347" s="568" t="str">
        <f t="shared" si="23"/>
        <v>NA</v>
      </c>
      <c r="AC347" s="575"/>
      <c r="AD347" s="575"/>
      <c r="AE347" s="575"/>
      <c r="AF347" s="576"/>
      <c r="AG347" s="576"/>
      <c r="AH347" s="575"/>
      <c r="AI347" s="575"/>
      <c r="AJ347" s="575"/>
      <c r="AK347" s="576"/>
      <c r="AL347" s="576"/>
      <c r="AM347" s="575"/>
      <c r="AN347" s="575"/>
      <c r="AO347" s="575"/>
      <c r="AP347" s="575"/>
      <c r="AQ347" s="575"/>
    </row>
    <row r="348" spans="1:43" ht="35.25" hidden="1" customHeight="1" thickTop="1" thickBot="1">
      <c r="A348" s="593">
        <v>20.100000000000001</v>
      </c>
      <c r="B348" s="564"/>
      <c r="C348" s="564"/>
      <c r="D348" s="564"/>
      <c r="E348" s="564"/>
      <c r="F348" s="577" t="s">
        <v>1371</v>
      </c>
      <c r="G348" s="578"/>
      <c r="H348" s="578"/>
      <c r="I348" s="567" t="str">
        <f t="shared" si="20"/>
        <v>No hay ejecución</v>
      </c>
      <c r="J348" s="568" t="str">
        <f t="shared" si="21"/>
        <v>NA</v>
      </c>
      <c r="K348" s="578"/>
      <c r="L348" s="581"/>
      <c r="M348" s="579"/>
      <c r="N348" s="572"/>
      <c r="O348" s="582"/>
      <c r="P348" s="581"/>
      <c r="Q348" s="579"/>
      <c r="R348" s="572"/>
      <c r="S348" s="582"/>
      <c r="T348" s="583"/>
      <c r="U348" s="579"/>
      <c r="V348" s="572"/>
      <c r="W348" s="582"/>
      <c r="X348" s="575"/>
      <c r="Y348" s="575"/>
      <c r="Z348" s="575"/>
      <c r="AA348" s="567" t="str">
        <f t="shared" si="22"/>
        <v>No hay ejecución</v>
      </c>
      <c r="AB348" s="568" t="str">
        <f t="shared" si="23"/>
        <v>NA</v>
      </c>
      <c r="AC348" s="575"/>
      <c r="AD348" s="575"/>
      <c r="AE348" s="575"/>
      <c r="AF348" s="576"/>
      <c r="AG348" s="576"/>
      <c r="AH348" s="575"/>
      <c r="AI348" s="575"/>
      <c r="AJ348" s="575"/>
      <c r="AK348" s="576"/>
      <c r="AL348" s="576"/>
      <c r="AM348" s="575"/>
      <c r="AN348" s="575"/>
      <c r="AO348" s="575"/>
      <c r="AP348" s="575"/>
      <c r="AQ348" s="575"/>
    </row>
    <row r="349" spans="1:43" ht="35.25" hidden="1" customHeight="1" thickTop="1" thickBot="1">
      <c r="A349" s="563">
        <v>20.11</v>
      </c>
      <c r="B349" s="564"/>
      <c r="C349" s="564"/>
      <c r="D349" s="564"/>
      <c r="E349" s="564"/>
      <c r="F349" s="577" t="s">
        <v>1372</v>
      </c>
      <c r="G349" s="578"/>
      <c r="H349" s="578"/>
      <c r="I349" s="567" t="str">
        <f t="shared" si="20"/>
        <v>No hay ejecución</v>
      </c>
      <c r="J349" s="568" t="str">
        <f t="shared" si="21"/>
        <v>NA</v>
      </c>
      <c r="K349" s="578"/>
      <c r="L349" s="581"/>
      <c r="M349" s="579"/>
      <c r="N349" s="572"/>
      <c r="O349" s="582"/>
      <c r="P349" s="581"/>
      <c r="Q349" s="579"/>
      <c r="R349" s="572"/>
      <c r="S349" s="582"/>
      <c r="T349" s="583"/>
      <c r="U349" s="579"/>
      <c r="V349" s="572"/>
      <c r="W349" s="582"/>
      <c r="X349" s="575"/>
      <c r="Y349" s="575"/>
      <c r="Z349" s="575"/>
      <c r="AA349" s="567" t="str">
        <f t="shared" si="22"/>
        <v>No hay ejecución</v>
      </c>
      <c r="AB349" s="568" t="str">
        <f t="shared" si="23"/>
        <v>NA</v>
      </c>
      <c r="AC349" s="575"/>
      <c r="AD349" s="575"/>
      <c r="AE349" s="575"/>
      <c r="AF349" s="576"/>
      <c r="AG349" s="576"/>
      <c r="AH349" s="575"/>
      <c r="AI349" s="575"/>
      <c r="AJ349" s="575"/>
      <c r="AK349" s="576"/>
      <c r="AL349" s="576"/>
      <c r="AM349" s="575"/>
      <c r="AN349" s="575"/>
      <c r="AO349" s="575"/>
      <c r="AP349" s="575"/>
      <c r="AQ349" s="575"/>
    </row>
    <row r="350" spans="1:43" ht="35.25" hidden="1" customHeight="1" thickTop="1" thickBot="1">
      <c r="A350" s="563">
        <v>20.11</v>
      </c>
      <c r="B350" s="564"/>
      <c r="C350" s="564"/>
      <c r="D350" s="564"/>
      <c r="E350" s="564"/>
      <c r="F350" s="577" t="s">
        <v>1372</v>
      </c>
      <c r="G350" s="578"/>
      <c r="H350" s="578"/>
      <c r="I350" s="567" t="str">
        <f t="shared" si="20"/>
        <v>No hay ejecución</v>
      </c>
      <c r="J350" s="568" t="str">
        <f t="shared" si="21"/>
        <v>NA</v>
      </c>
      <c r="K350" s="578"/>
      <c r="L350" s="581"/>
      <c r="M350" s="579"/>
      <c r="N350" s="572"/>
      <c r="O350" s="582"/>
      <c r="P350" s="581"/>
      <c r="Q350" s="579"/>
      <c r="R350" s="572"/>
      <c r="S350" s="582"/>
      <c r="T350" s="583"/>
      <c r="U350" s="579"/>
      <c r="V350" s="572"/>
      <c r="W350" s="582"/>
      <c r="X350" s="575"/>
      <c r="Y350" s="575"/>
      <c r="Z350" s="575"/>
      <c r="AA350" s="567" t="str">
        <f t="shared" si="22"/>
        <v>No hay ejecución</v>
      </c>
      <c r="AB350" s="568" t="str">
        <f t="shared" si="23"/>
        <v>NA</v>
      </c>
      <c r="AC350" s="575"/>
      <c r="AD350" s="575"/>
      <c r="AE350" s="575"/>
      <c r="AF350" s="576"/>
      <c r="AG350" s="576"/>
      <c r="AH350" s="575"/>
      <c r="AI350" s="575"/>
      <c r="AJ350" s="575"/>
      <c r="AK350" s="576"/>
      <c r="AL350" s="576"/>
      <c r="AM350" s="575"/>
      <c r="AN350" s="575"/>
      <c r="AO350" s="575"/>
      <c r="AP350" s="575"/>
      <c r="AQ350" s="575"/>
    </row>
    <row r="351" spans="1:43" ht="35.25" hidden="1" customHeight="1" thickTop="1" thickBot="1">
      <c r="A351" s="563">
        <v>20.11</v>
      </c>
      <c r="B351" s="564"/>
      <c r="C351" s="564"/>
      <c r="D351" s="564"/>
      <c r="E351" s="564"/>
      <c r="F351" s="577" t="s">
        <v>1372</v>
      </c>
      <c r="G351" s="578"/>
      <c r="H351" s="578"/>
      <c r="I351" s="567" t="str">
        <f t="shared" si="20"/>
        <v>No hay ejecución</v>
      </c>
      <c r="J351" s="568" t="str">
        <f t="shared" si="21"/>
        <v>NA</v>
      </c>
      <c r="K351" s="578"/>
      <c r="L351" s="581"/>
      <c r="M351" s="579"/>
      <c r="N351" s="572"/>
      <c r="O351" s="582"/>
      <c r="P351" s="581"/>
      <c r="Q351" s="579"/>
      <c r="R351" s="572"/>
      <c r="S351" s="582"/>
      <c r="T351" s="583"/>
      <c r="U351" s="579"/>
      <c r="V351" s="572"/>
      <c r="W351" s="582"/>
      <c r="X351" s="575"/>
      <c r="Y351" s="575"/>
      <c r="Z351" s="575"/>
      <c r="AA351" s="567" t="str">
        <f t="shared" si="22"/>
        <v>No hay ejecución</v>
      </c>
      <c r="AB351" s="568" t="str">
        <f t="shared" si="23"/>
        <v>NA</v>
      </c>
      <c r="AC351" s="575"/>
      <c r="AD351" s="575"/>
      <c r="AE351" s="575"/>
      <c r="AF351" s="576"/>
      <c r="AG351" s="576"/>
      <c r="AH351" s="575"/>
      <c r="AI351" s="575"/>
      <c r="AJ351" s="575"/>
      <c r="AK351" s="576"/>
      <c r="AL351" s="576"/>
      <c r="AM351" s="575"/>
      <c r="AN351" s="575"/>
      <c r="AO351" s="575"/>
      <c r="AP351" s="575"/>
      <c r="AQ351" s="575"/>
    </row>
    <row r="352" spans="1:43" ht="35.25" hidden="1" customHeight="1" thickTop="1" thickBot="1">
      <c r="A352" s="563">
        <v>20.11</v>
      </c>
      <c r="B352" s="564"/>
      <c r="C352" s="564"/>
      <c r="D352" s="564"/>
      <c r="E352" s="564"/>
      <c r="F352" s="577" t="s">
        <v>1372</v>
      </c>
      <c r="G352" s="578"/>
      <c r="H352" s="578"/>
      <c r="I352" s="567" t="str">
        <f t="shared" si="20"/>
        <v>No hay ejecución</v>
      </c>
      <c r="J352" s="568" t="str">
        <f t="shared" si="21"/>
        <v>NA</v>
      </c>
      <c r="K352" s="578"/>
      <c r="L352" s="581"/>
      <c r="M352" s="579"/>
      <c r="N352" s="572"/>
      <c r="O352" s="582"/>
      <c r="P352" s="581"/>
      <c r="Q352" s="579"/>
      <c r="R352" s="572"/>
      <c r="S352" s="582"/>
      <c r="T352" s="583"/>
      <c r="U352" s="579"/>
      <c r="V352" s="572"/>
      <c r="W352" s="582"/>
      <c r="X352" s="575"/>
      <c r="Y352" s="575"/>
      <c r="Z352" s="575"/>
      <c r="AA352" s="567" t="str">
        <f t="shared" si="22"/>
        <v>No hay ejecución</v>
      </c>
      <c r="AB352" s="568" t="str">
        <f t="shared" si="23"/>
        <v>NA</v>
      </c>
      <c r="AC352" s="575"/>
      <c r="AD352" s="575"/>
      <c r="AE352" s="575"/>
      <c r="AF352" s="576"/>
      <c r="AG352" s="576"/>
      <c r="AH352" s="575"/>
      <c r="AI352" s="575"/>
      <c r="AJ352" s="575"/>
      <c r="AK352" s="576"/>
      <c r="AL352" s="576"/>
      <c r="AM352" s="575"/>
      <c r="AN352" s="575"/>
      <c r="AO352" s="575"/>
      <c r="AP352" s="575"/>
      <c r="AQ352" s="575"/>
    </row>
    <row r="353" spans="1:43" ht="46.2" hidden="1" thickTop="1" thickBot="1">
      <c r="A353" s="563">
        <v>20.11</v>
      </c>
      <c r="B353" s="564"/>
      <c r="C353" s="564"/>
      <c r="D353" s="564"/>
      <c r="E353" s="564"/>
      <c r="F353" s="577" t="s">
        <v>1372</v>
      </c>
      <c r="G353" s="578"/>
      <c r="H353" s="578"/>
      <c r="I353" s="567" t="str">
        <f t="shared" si="20"/>
        <v>No hay ejecución</v>
      </c>
      <c r="J353" s="568" t="str">
        <f t="shared" si="21"/>
        <v>NA</v>
      </c>
      <c r="K353" s="578"/>
      <c r="L353" s="581"/>
      <c r="M353" s="579"/>
      <c r="N353" s="572"/>
      <c r="O353" s="582"/>
      <c r="P353" s="581"/>
      <c r="Q353" s="579"/>
      <c r="R353" s="572"/>
      <c r="S353" s="582"/>
      <c r="T353" s="583"/>
      <c r="U353" s="579"/>
      <c r="V353" s="572"/>
      <c r="W353" s="582"/>
      <c r="X353" s="575"/>
      <c r="Y353" s="575"/>
      <c r="Z353" s="575"/>
      <c r="AA353" s="567" t="str">
        <f t="shared" si="22"/>
        <v>No hay ejecución</v>
      </c>
      <c r="AB353" s="568" t="str">
        <f t="shared" si="23"/>
        <v>NA</v>
      </c>
      <c r="AC353" s="575"/>
      <c r="AD353" s="575"/>
      <c r="AE353" s="575"/>
      <c r="AF353" s="576"/>
      <c r="AG353" s="576"/>
      <c r="AH353" s="575"/>
      <c r="AI353" s="575"/>
      <c r="AJ353" s="575"/>
      <c r="AK353" s="576"/>
      <c r="AL353" s="576"/>
      <c r="AM353" s="575"/>
      <c r="AN353" s="575"/>
      <c r="AO353" s="575"/>
      <c r="AP353" s="575"/>
      <c r="AQ353" s="575"/>
    </row>
    <row r="354" spans="1:43" ht="46.2" hidden="1" thickTop="1" thickBot="1">
      <c r="A354" s="563">
        <v>20.11</v>
      </c>
      <c r="B354" s="564"/>
      <c r="C354" s="564"/>
      <c r="D354" s="564"/>
      <c r="E354" s="564"/>
      <c r="F354" s="577" t="s">
        <v>1372</v>
      </c>
      <c r="G354" s="578"/>
      <c r="H354" s="578"/>
      <c r="I354" s="567" t="str">
        <f t="shared" si="20"/>
        <v>No hay ejecución</v>
      </c>
      <c r="J354" s="568" t="str">
        <f t="shared" si="21"/>
        <v>NA</v>
      </c>
      <c r="K354" s="578"/>
      <c r="L354" s="581"/>
      <c r="M354" s="579"/>
      <c r="N354" s="572"/>
      <c r="O354" s="582"/>
      <c r="P354" s="581"/>
      <c r="Q354" s="579"/>
      <c r="R354" s="572"/>
      <c r="S354" s="582"/>
      <c r="T354" s="583"/>
      <c r="U354" s="579"/>
      <c r="V354" s="572"/>
      <c r="W354" s="582"/>
      <c r="X354" s="575"/>
      <c r="Y354" s="575"/>
      <c r="Z354" s="575"/>
      <c r="AA354" s="567" t="str">
        <f t="shared" si="22"/>
        <v>No hay ejecución</v>
      </c>
      <c r="AB354" s="568" t="str">
        <f t="shared" si="23"/>
        <v>NA</v>
      </c>
      <c r="AC354" s="575"/>
      <c r="AD354" s="575"/>
      <c r="AE354" s="575"/>
      <c r="AF354" s="576"/>
      <c r="AG354" s="576"/>
      <c r="AH354" s="575"/>
      <c r="AI354" s="575"/>
      <c r="AJ354" s="575"/>
      <c r="AK354" s="576"/>
      <c r="AL354" s="576"/>
      <c r="AM354" s="575"/>
      <c r="AN354" s="575"/>
      <c r="AO354" s="575"/>
      <c r="AP354" s="575"/>
      <c r="AQ354" s="575"/>
    </row>
    <row r="355" spans="1:43" ht="46.2" hidden="1" thickTop="1" thickBot="1">
      <c r="A355" s="563">
        <v>20.11</v>
      </c>
      <c r="B355" s="564"/>
      <c r="C355" s="564"/>
      <c r="D355" s="564"/>
      <c r="E355" s="564"/>
      <c r="F355" s="577" t="s">
        <v>1372</v>
      </c>
      <c r="G355" s="578"/>
      <c r="H355" s="578"/>
      <c r="I355" s="567" t="str">
        <f t="shared" si="20"/>
        <v>No hay ejecución</v>
      </c>
      <c r="J355" s="568" t="str">
        <f t="shared" si="21"/>
        <v>NA</v>
      </c>
      <c r="K355" s="578"/>
      <c r="L355" s="581"/>
      <c r="M355" s="579"/>
      <c r="N355" s="572"/>
      <c r="O355" s="582"/>
      <c r="P355" s="581"/>
      <c r="Q355" s="579"/>
      <c r="R355" s="572"/>
      <c r="S355" s="582"/>
      <c r="T355" s="583"/>
      <c r="U355" s="579"/>
      <c r="V355" s="572"/>
      <c r="W355" s="582"/>
      <c r="X355" s="575"/>
      <c r="Y355" s="575"/>
      <c r="Z355" s="575"/>
      <c r="AA355" s="567" t="str">
        <f t="shared" si="22"/>
        <v>No hay ejecución</v>
      </c>
      <c r="AB355" s="568" t="str">
        <f t="shared" si="23"/>
        <v>NA</v>
      </c>
      <c r="AC355" s="575"/>
      <c r="AD355" s="575"/>
      <c r="AE355" s="575"/>
      <c r="AF355" s="576"/>
      <c r="AG355" s="576"/>
      <c r="AH355" s="575"/>
      <c r="AI355" s="575"/>
      <c r="AJ355" s="575"/>
      <c r="AK355" s="576"/>
      <c r="AL355" s="576"/>
      <c r="AM355" s="575"/>
      <c r="AN355" s="575"/>
      <c r="AO355" s="575"/>
      <c r="AP355" s="575"/>
      <c r="AQ355" s="575"/>
    </row>
    <row r="356" spans="1:43" ht="46.2" hidden="1" thickTop="1" thickBot="1">
      <c r="A356" s="563">
        <v>20.11</v>
      </c>
      <c r="B356" s="564"/>
      <c r="C356" s="564"/>
      <c r="D356" s="564"/>
      <c r="E356" s="564"/>
      <c r="F356" s="577" t="s">
        <v>1372</v>
      </c>
      <c r="G356" s="578"/>
      <c r="H356" s="578"/>
      <c r="I356" s="567" t="str">
        <f t="shared" si="20"/>
        <v>No hay ejecución</v>
      </c>
      <c r="J356" s="568" t="str">
        <f t="shared" si="21"/>
        <v>NA</v>
      </c>
      <c r="K356" s="578"/>
      <c r="L356" s="581"/>
      <c r="M356" s="579"/>
      <c r="N356" s="572"/>
      <c r="O356" s="582"/>
      <c r="P356" s="581"/>
      <c r="Q356" s="579"/>
      <c r="R356" s="572"/>
      <c r="S356" s="582"/>
      <c r="T356" s="583"/>
      <c r="U356" s="579"/>
      <c r="V356" s="572"/>
      <c r="W356" s="582"/>
      <c r="X356" s="575"/>
      <c r="Y356" s="575"/>
      <c r="Z356" s="575"/>
      <c r="AA356" s="567" t="str">
        <f t="shared" si="22"/>
        <v>No hay ejecución</v>
      </c>
      <c r="AB356" s="568" t="str">
        <f t="shared" si="23"/>
        <v>NA</v>
      </c>
      <c r="AC356" s="575"/>
      <c r="AD356" s="575"/>
      <c r="AE356" s="575"/>
      <c r="AF356" s="576"/>
      <c r="AG356" s="576"/>
      <c r="AH356" s="575"/>
      <c r="AI356" s="575"/>
      <c r="AJ356" s="575"/>
      <c r="AK356" s="576"/>
      <c r="AL356" s="576"/>
      <c r="AM356" s="575"/>
      <c r="AN356" s="575"/>
      <c r="AO356" s="575"/>
      <c r="AP356" s="575"/>
      <c r="AQ356" s="575"/>
    </row>
    <row r="357" spans="1:43" ht="46.2" hidden="1" thickTop="1" thickBot="1">
      <c r="A357" s="563">
        <v>20.11</v>
      </c>
      <c r="B357" s="564"/>
      <c r="C357" s="564"/>
      <c r="D357" s="564"/>
      <c r="E357" s="564"/>
      <c r="F357" s="577" t="s">
        <v>1372</v>
      </c>
      <c r="G357" s="578"/>
      <c r="H357" s="578"/>
      <c r="I357" s="567" t="str">
        <f t="shared" si="20"/>
        <v>No hay ejecución</v>
      </c>
      <c r="J357" s="568" t="str">
        <f t="shared" si="21"/>
        <v>NA</v>
      </c>
      <c r="K357" s="578"/>
      <c r="L357" s="581"/>
      <c r="M357" s="579"/>
      <c r="N357" s="572"/>
      <c r="O357" s="582"/>
      <c r="P357" s="581"/>
      <c r="Q357" s="579"/>
      <c r="R357" s="572"/>
      <c r="S357" s="582"/>
      <c r="T357" s="583"/>
      <c r="U357" s="579"/>
      <c r="V357" s="572"/>
      <c r="W357" s="582"/>
      <c r="X357" s="575"/>
      <c r="Y357" s="575"/>
      <c r="Z357" s="575"/>
      <c r="AA357" s="567" t="str">
        <f t="shared" si="22"/>
        <v>No hay ejecución</v>
      </c>
      <c r="AB357" s="568" t="str">
        <f t="shared" si="23"/>
        <v>NA</v>
      </c>
      <c r="AC357" s="575"/>
      <c r="AD357" s="575"/>
      <c r="AE357" s="575"/>
      <c r="AF357" s="576"/>
      <c r="AG357" s="576"/>
      <c r="AH357" s="575"/>
      <c r="AI357" s="575"/>
      <c r="AJ357" s="575"/>
      <c r="AK357" s="576"/>
      <c r="AL357" s="576"/>
      <c r="AM357" s="575"/>
      <c r="AN357" s="575"/>
      <c r="AO357" s="575"/>
      <c r="AP357" s="575"/>
      <c r="AQ357" s="575"/>
    </row>
    <row r="358" spans="1:43" ht="46.2" hidden="1" thickTop="1" thickBot="1">
      <c r="A358" s="563">
        <v>20.11</v>
      </c>
      <c r="B358" s="564"/>
      <c r="C358" s="564"/>
      <c r="D358" s="564"/>
      <c r="E358" s="564"/>
      <c r="F358" s="577" t="s">
        <v>1372</v>
      </c>
      <c r="G358" s="578"/>
      <c r="H358" s="578"/>
      <c r="I358" s="567" t="str">
        <f t="shared" si="20"/>
        <v>No hay ejecución</v>
      </c>
      <c r="J358" s="568" t="str">
        <f t="shared" si="21"/>
        <v>NA</v>
      </c>
      <c r="K358" s="578"/>
      <c r="L358" s="581"/>
      <c r="M358" s="579"/>
      <c r="N358" s="572"/>
      <c r="O358" s="582"/>
      <c r="P358" s="581"/>
      <c r="Q358" s="579"/>
      <c r="R358" s="572"/>
      <c r="S358" s="582"/>
      <c r="T358" s="583"/>
      <c r="U358" s="579"/>
      <c r="V358" s="572"/>
      <c r="W358" s="582"/>
      <c r="X358" s="575"/>
      <c r="Y358" s="575"/>
      <c r="Z358" s="575"/>
      <c r="AA358" s="567" t="str">
        <f t="shared" si="22"/>
        <v>No hay ejecución</v>
      </c>
      <c r="AB358" s="568" t="str">
        <f t="shared" si="23"/>
        <v>NA</v>
      </c>
      <c r="AC358" s="575"/>
      <c r="AD358" s="575"/>
      <c r="AE358" s="575"/>
      <c r="AF358" s="576"/>
      <c r="AG358" s="576"/>
      <c r="AH358" s="575"/>
      <c r="AI358" s="575"/>
      <c r="AJ358" s="575"/>
      <c r="AK358" s="576"/>
      <c r="AL358" s="576"/>
      <c r="AM358" s="575"/>
      <c r="AN358" s="575"/>
      <c r="AO358" s="575"/>
      <c r="AP358" s="575"/>
      <c r="AQ358" s="575"/>
    </row>
    <row r="359" spans="1:43" ht="46.2" hidden="1" thickTop="1" thickBot="1">
      <c r="A359" s="563">
        <v>20.11</v>
      </c>
      <c r="B359" s="564"/>
      <c r="C359" s="564"/>
      <c r="D359" s="564"/>
      <c r="E359" s="564"/>
      <c r="F359" s="577" t="s">
        <v>1372</v>
      </c>
      <c r="G359" s="578"/>
      <c r="H359" s="578"/>
      <c r="I359" s="567" t="str">
        <f t="shared" si="20"/>
        <v>No hay ejecución</v>
      </c>
      <c r="J359" s="568" t="str">
        <f t="shared" si="21"/>
        <v>NA</v>
      </c>
      <c r="K359" s="578"/>
      <c r="L359" s="581"/>
      <c r="M359" s="579"/>
      <c r="N359" s="572"/>
      <c r="O359" s="582"/>
      <c r="P359" s="581"/>
      <c r="Q359" s="579"/>
      <c r="R359" s="572"/>
      <c r="S359" s="582"/>
      <c r="T359" s="583"/>
      <c r="U359" s="579"/>
      <c r="V359" s="572"/>
      <c r="W359" s="582"/>
      <c r="X359" s="575"/>
      <c r="Y359" s="575"/>
      <c r="Z359" s="575"/>
      <c r="AA359" s="567" t="str">
        <f t="shared" si="22"/>
        <v>No hay ejecución</v>
      </c>
      <c r="AB359" s="568" t="str">
        <f t="shared" si="23"/>
        <v>NA</v>
      </c>
      <c r="AC359" s="575"/>
      <c r="AD359" s="575"/>
      <c r="AE359" s="575"/>
      <c r="AF359" s="576"/>
      <c r="AG359" s="576"/>
      <c r="AH359" s="575"/>
      <c r="AI359" s="575"/>
      <c r="AJ359" s="575"/>
      <c r="AK359" s="576"/>
      <c r="AL359" s="576"/>
      <c r="AM359" s="575"/>
      <c r="AN359" s="575"/>
      <c r="AO359" s="575"/>
      <c r="AP359" s="575"/>
      <c r="AQ359" s="575"/>
    </row>
    <row r="360" spans="1:43" ht="46.2" hidden="1" thickTop="1" thickBot="1">
      <c r="A360" s="563">
        <v>20.12</v>
      </c>
      <c r="B360" s="564"/>
      <c r="C360" s="564"/>
      <c r="D360" s="564"/>
      <c r="E360" s="564"/>
      <c r="F360" s="577" t="s">
        <v>1373</v>
      </c>
      <c r="G360" s="578"/>
      <c r="H360" s="578"/>
      <c r="I360" s="567" t="str">
        <f t="shared" si="20"/>
        <v>No hay ejecución</v>
      </c>
      <c r="J360" s="568" t="str">
        <f t="shared" si="21"/>
        <v>NA</v>
      </c>
      <c r="K360" s="578"/>
      <c r="L360" s="581"/>
      <c r="M360" s="579"/>
      <c r="N360" s="572"/>
      <c r="O360" s="582"/>
      <c r="P360" s="581"/>
      <c r="Q360" s="579"/>
      <c r="R360" s="572"/>
      <c r="S360" s="582"/>
      <c r="T360" s="583"/>
      <c r="U360" s="579"/>
      <c r="V360" s="572"/>
      <c r="W360" s="582"/>
      <c r="X360" s="575"/>
      <c r="Y360" s="575"/>
      <c r="Z360" s="575"/>
      <c r="AA360" s="567" t="str">
        <f t="shared" si="22"/>
        <v>No hay ejecución</v>
      </c>
      <c r="AB360" s="568" t="str">
        <f t="shared" si="23"/>
        <v>NA</v>
      </c>
      <c r="AC360" s="575"/>
      <c r="AD360" s="575"/>
      <c r="AE360" s="575"/>
      <c r="AF360" s="576"/>
      <c r="AG360" s="576"/>
      <c r="AH360" s="575"/>
      <c r="AI360" s="575"/>
      <c r="AJ360" s="575"/>
      <c r="AK360" s="576"/>
      <c r="AL360" s="576"/>
      <c r="AM360" s="575"/>
      <c r="AN360" s="575"/>
      <c r="AO360" s="575"/>
      <c r="AP360" s="575"/>
      <c r="AQ360" s="575"/>
    </row>
    <row r="361" spans="1:43" ht="35.25" hidden="1" customHeight="1" thickTop="1" thickBot="1">
      <c r="A361" s="563">
        <v>20.13</v>
      </c>
      <c r="B361" s="564"/>
      <c r="C361" s="564"/>
      <c r="D361" s="564"/>
      <c r="E361" s="564"/>
      <c r="F361" s="587" t="s">
        <v>1374</v>
      </c>
      <c r="G361" s="588"/>
      <c r="H361" s="588"/>
      <c r="I361" s="567" t="str">
        <f t="shared" si="20"/>
        <v>No hay ejecución</v>
      </c>
      <c r="J361" s="568" t="str">
        <f t="shared" si="21"/>
        <v>NA</v>
      </c>
      <c r="K361" s="588"/>
      <c r="L361" s="581"/>
      <c r="M361" s="579"/>
      <c r="N361" s="572"/>
      <c r="O361" s="582"/>
      <c r="P361" s="581"/>
      <c r="Q361" s="579"/>
      <c r="R361" s="572"/>
      <c r="S361" s="582"/>
      <c r="T361" s="583"/>
      <c r="U361" s="579"/>
      <c r="V361" s="572"/>
      <c r="W361" s="582"/>
      <c r="X361" s="575"/>
      <c r="Y361" s="575"/>
      <c r="Z361" s="575"/>
      <c r="AA361" s="567" t="str">
        <f t="shared" si="22"/>
        <v>No hay ejecución</v>
      </c>
      <c r="AB361" s="568" t="str">
        <f t="shared" si="23"/>
        <v>NA</v>
      </c>
      <c r="AC361" s="575"/>
      <c r="AD361" s="575"/>
      <c r="AE361" s="575"/>
      <c r="AF361" s="576"/>
      <c r="AG361" s="576"/>
      <c r="AH361" s="575"/>
      <c r="AI361" s="575"/>
      <c r="AJ361" s="575"/>
      <c r="AK361" s="576"/>
      <c r="AL361" s="576"/>
      <c r="AM361" s="575"/>
      <c r="AN361" s="575"/>
      <c r="AO361" s="575"/>
      <c r="AP361" s="575"/>
      <c r="AQ361" s="575"/>
    </row>
    <row r="362" spans="1:43" ht="35.25" hidden="1" customHeight="1" thickTop="1" thickBot="1">
      <c r="A362" s="563">
        <v>20.13</v>
      </c>
      <c r="B362" s="564"/>
      <c r="C362" s="564"/>
      <c r="D362" s="564"/>
      <c r="E362" s="564"/>
      <c r="F362" s="587" t="s">
        <v>1374</v>
      </c>
      <c r="G362" s="588"/>
      <c r="H362" s="588"/>
      <c r="I362" s="567" t="str">
        <f t="shared" si="20"/>
        <v>No hay ejecución</v>
      </c>
      <c r="J362" s="568" t="str">
        <f t="shared" si="21"/>
        <v>NA</v>
      </c>
      <c r="K362" s="588"/>
      <c r="L362" s="581"/>
      <c r="M362" s="579"/>
      <c r="N362" s="572"/>
      <c r="O362" s="582"/>
      <c r="P362" s="581"/>
      <c r="Q362" s="579"/>
      <c r="R362" s="572"/>
      <c r="S362" s="582"/>
      <c r="T362" s="583"/>
      <c r="U362" s="579"/>
      <c r="V362" s="572"/>
      <c r="W362" s="582"/>
      <c r="X362" s="575"/>
      <c r="Y362" s="575"/>
      <c r="Z362" s="575"/>
      <c r="AA362" s="567" t="str">
        <f t="shared" si="22"/>
        <v>No hay ejecución</v>
      </c>
      <c r="AB362" s="568" t="str">
        <f t="shared" si="23"/>
        <v>NA</v>
      </c>
      <c r="AC362" s="575"/>
      <c r="AD362" s="575"/>
      <c r="AE362" s="575"/>
      <c r="AF362" s="576"/>
      <c r="AG362" s="576"/>
      <c r="AH362" s="575"/>
      <c r="AI362" s="575"/>
      <c r="AJ362" s="575"/>
      <c r="AK362" s="576"/>
      <c r="AL362" s="576"/>
      <c r="AM362" s="575"/>
      <c r="AN362" s="575"/>
      <c r="AO362" s="575"/>
      <c r="AP362" s="575"/>
      <c r="AQ362" s="575"/>
    </row>
    <row r="363" spans="1:43" ht="35.25" hidden="1" customHeight="1" thickTop="1" thickBot="1">
      <c r="A363" s="563">
        <v>20.13</v>
      </c>
      <c r="B363" s="564"/>
      <c r="C363" s="564"/>
      <c r="D363" s="564"/>
      <c r="E363" s="564"/>
      <c r="F363" s="587" t="s">
        <v>1374</v>
      </c>
      <c r="G363" s="588"/>
      <c r="H363" s="588"/>
      <c r="I363" s="567" t="str">
        <f t="shared" si="20"/>
        <v>No hay ejecución</v>
      </c>
      <c r="J363" s="568" t="str">
        <f t="shared" si="21"/>
        <v>NA</v>
      </c>
      <c r="K363" s="588"/>
      <c r="L363" s="581"/>
      <c r="M363" s="579"/>
      <c r="N363" s="572"/>
      <c r="O363" s="582"/>
      <c r="P363" s="581"/>
      <c r="Q363" s="579"/>
      <c r="R363" s="572"/>
      <c r="S363" s="582"/>
      <c r="T363" s="583"/>
      <c r="U363" s="579"/>
      <c r="V363" s="572"/>
      <c r="W363" s="582"/>
      <c r="X363" s="575"/>
      <c r="Y363" s="575"/>
      <c r="Z363" s="575"/>
      <c r="AA363" s="567" t="str">
        <f t="shared" si="22"/>
        <v>No hay ejecución</v>
      </c>
      <c r="AB363" s="568" t="str">
        <f t="shared" si="23"/>
        <v>NA</v>
      </c>
      <c r="AC363" s="575"/>
      <c r="AD363" s="575"/>
      <c r="AE363" s="575"/>
      <c r="AF363" s="576"/>
      <c r="AG363" s="576"/>
      <c r="AH363" s="575"/>
      <c r="AI363" s="575"/>
      <c r="AJ363" s="575"/>
      <c r="AK363" s="576"/>
      <c r="AL363" s="576"/>
      <c r="AM363" s="575"/>
      <c r="AN363" s="575"/>
      <c r="AO363" s="575"/>
      <c r="AP363" s="575"/>
      <c r="AQ363" s="575"/>
    </row>
    <row r="364" spans="1:43" ht="35.25" hidden="1" customHeight="1" thickTop="1" thickBot="1">
      <c r="A364" s="563">
        <v>20.13</v>
      </c>
      <c r="B364" s="564"/>
      <c r="C364" s="564"/>
      <c r="D364" s="564"/>
      <c r="E364" s="564"/>
      <c r="F364" s="587" t="s">
        <v>1374</v>
      </c>
      <c r="G364" s="588"/>
      <c r="H364" s="588"/>
      <c r="I364" s="567" t="str">
        <f t="shared" si="20"/>
        <v>No hay ejecución</v>
      </c>
      <c r="J364" s="568" t="str">
        <f t="shared" si="21"/>
        <v>NA</v>
      </c>
      <c r="K364" s="588"/>
      <c r="L364" s="581"/>
      <c r="M364" s="579"/>
      <c r="N364" s="572"/>
      <c r="O364" s="582"/>
      <c r="P364" s="581"/>
      <c r="Q364" s="579"/>
      <c r="R364" s="572"/>
      <c r="S364" s="582"/>
      <c r="T364" s="583"/>
      <c r="U364" s="579"/>
      <c r="V364" s="572"/>
      <c r="W364" s="582"/>
      <c r="X364" s="575"/>
      <c r="Y364" s="575"/>
      <c r="Z364" s="575"/>
      <c r="AA364" s="567" t="str">
        <f t="shared" si="22"/>
        <v>No hay ejecución</v>
      </c>
      <c r="AB364" s="568" t="str">
        <f t="shared" si="23"/>
        <v>NA</v>
      </c>
      <c r="AC364" s="575"/>
      <c r="AD364" s="575"/>
      <c r="AE364" s="575"/>
      <c r="AF364" s="576"/>
      <c r="AG364" s="576"/>
      <c r="AH364" s="575"/>
      <c r="AI364" s="575"/>
      <c r="AJ364" s="575"/>
      <c r="AK364" s="576"/>
      <c r="AL364" s="576"/>
      <c r="AM364" s="575"/>
      <c r="AN364" s="575"/>
      <c r="AO364" s="575"/>
      <c r="AP364" s="575"/>
      <c r="AQ364" s="575"/>
    </row>
    <row r="365" spans="1:43" ht="35.25" hidden="1" customHeight="1" thickTop="1" thickBot="1">
      <c r="A365" s="563">
        <v>20.13</v>
      </c>
      <c r="B365" s="564"/>
      <c r="C365" s="564"/>
      <c r="D365" s="564"/>
      <c r="E365" s="564"/>
      <c r="F365" s="587" t="s">
        <v>1374</v>
      </c>
      <c r="G365" s="588"/>
      <c r="H365" s="588"/>
      <c r="I365" s="567" t="str">
        <f t="shared" si="20"/>
        <v>No hay ejecución</v>
      </c>
      <c r="J365" s="568" t="str">
        <f t="shared" si="21"/>
        <v>NA</v>
      </c>
      <c r="K365" s="588"/>
      <c r="L365" s="581"/>
      <c r="M365" s="579"/>
      <c r="N365" s="572"/>
      <c r="O365" s="582"/>
      <c r="P365" s="581"/>
      <c r="Q365" s="579"/>
      <c r="R365" s="572"/>
      <c r="S365" s="582"/>
      <c r="T365" s="583"/>
      <c r="U365" s="579"/>
      <c r="V365" s="572"/>
      <c r="W365" s="582"/>
      <c r="X365" s="575"/>
      <c r="Y365" s="575"/>
      <c r="Z365" s="575"/>
      <c r="AA365" s="567" t="str">
        <f t="shared" si="22"/>
        <v>No hay ejecución</v>
      </c>
      <c r="AB365" s="568" t="str">
        <f t="shared" si="23"/>
        <v>NA</v>
      </c>
      <c r="AC365" s="575"/>
      <c r="AD365" s="575"/>
      <c r="AE365" s="575"/>
      <c r="AF365" s="576"/>
      <c r="AG365" s="576"/>
      <c r="AH365" s="575"/>
      <c r="AI365" s="575"/>
      <c r="AJ365" s="575"/>
      <c r="AK365" s="576"/>
      <c r="AL365" s="576"/>
      <c r="AM365" s="575"/>
      <c r="AN365" s="575"/>
      <c r="AO365" s="575"/>
      <c r="AP365" s="575"/>
      <c r="AQ365" s="575"/>
    </row>
    <row r="366" spans="1:43" ht="35.25" hidden="1" customHeight="1" thickTop="1" thickBot="1">
      <c r="A366" s="563">
        <v>20.13</v>
      </c>
      <c r="B366" s="564"/>
      <c r="C366" s="564"/>
      <c r="D366" s="564"/>
      <c r="E366" s="564"/>
      <c r="F366" s="587" t="s">
        <v>1374</v>
      </c>
      <c r="G366" s="588"/>
      <c r="H366" s="588"/>
      <c r="I366" s="567" t="str">
        <f t="shared" si="20"/>
        <v>No hay ejecución</v>
      </c>
      <c r="J366" s="568" t="str">
        <f t="shared" si="21"/>
        <v>NA</v>
      </c>
      <c r="K366" s="588"/>
      <c r="L366" s="581"/>
      <c r="M366" s="579"/>
      <c r="N366" s="572"/>
      <c r="O366" s="582"/>
      <c r="P366" s="581"/>
      <c r="Q366" s="579"/>
      <c r="R366" s="572"/>
      <c r="S366" s="582"/>
      <c r="T366" s="583"/>
      <c r="U366" s="579"/>
      <c r="V366" s="572"/>
      <c r="W366" s="582"/>
      <c r="X366" s="575"/>
      <c r="Y366" s="575"/>
      <c r="Z366" s="575"/>
      <c r="AA366" s="567" t="str">
        <f t="shared" si="22"/>
        <v>No hay ejecución</v>
      </c>
      <c r="AB366" s="568" t="str">
        <f t="shared" si="23"/>
        <v>NA</v>
      </c>
      <c r="AC366" s="575"/>
      <c r="AD366" s="575"/>
      <c r="AE366" s="575"/>
      <c r="AF366" s="576"/>
      <c r="AG366" s="576"/>
      <c r="AH366" s="575"/>
      <c r="AI366" s="575"/>
      <c r="AJ366" s="575"/>
      <c r="AK366" s="576"/>
      <c r="AL366" s="576"/>
      <c r="AM366" s="575"/>
      <c r="AN366" s="575"/>
      <c r="AO366" s="575"/>
      <c r="AP366" s="575"/>
      <c r="AQ366" s="575"/>
    </row>
    <row r="367" spans="1:43" ht="35.25" hidden="1" customHeight="1" thickTop="1" thickBot="1">
      <c r="A367" s="563">
        <v>20.13</v>
      </c>
      <c r="B367" s="564"/>
      <c r="C367" s="564"/>
      <c r="D367" s="564"/>
      <c r="E367" s="564"/>
      <c r="F367" s="587" t="s">
        <v>1374</v>
      </c>
      <c r="G367" s="588"/>
      <c r="H367" s="588"/>
      <c r="I367" s="567" t="str">
        <f t="shared" si="20"/>
        <v>No hay ejecución</v>
      </c>
      <c r="J367" s="568" t="str">
        <f t="shared" si="21"/>
        <v>NA</v>
      </c>
      <c r="K367" s="588"/>
      <c r="L367" s="581"/>
      <c r="M367" s="579"/>
      <c r="N367" s="572"/>
      <c r="O367" s="582"/>
      <c r="P367" s="581"/>
      <c r="Q367" s="579"/>
      <c r="R367" s="572"/>
      <c r="S367" s="582"/>
      <c r="T367" s="583"/>
      <c r="U367" s="579"/>
      <c r="V367" s="572"/>
      <c r="W367" s="582"/>
      <c r="X367" s="575"/>
      <c r="Y367" s="575"/>
      <c r="Z367" s="575"/>
      <c r="AA367" s="567" t="str">
        <f t="shared" si="22"/>
        <v>No hay ejecución</v>
      </c>
      <c r="AB367" s="568" t="str">
        <f t="shared" si="23"/>
        <v>NA</v>
      </c>
      <c r="AC367" s="575"/>
      <c r="AD367" s="575"/>
      <c r="AE367" s="575"/>
      <c r="AF367" s="576"/>
      <c r="AG367" s="576"/>
      <c r="AH367" s="575"/>
      <c r="AI367" s="575"/>
      <c r="AJ367" s="575"/>
      <c r="AK367" s="576"/>
      <c r="AL367" s="576"/>
      <c r="AM367" s="575"/>
      <c r="AN367" s="575"/>
      <c r="AO367" s="575"/>
      <c r="AP367" s="575"/>
      <c r="AQ367" s="575"/>
    </row>
    <row r="368" spans="1:43" ht="35.25" hidden="1" customHeight="1" thickTop="1" thickBot="1">
      <c r="A368" s="563">
        <v>20.13</v>
      </c>
      <c r="B368" s="564"/>
      <c r="C368" s="564"/>
      <c r="D368" s="564"/>
      <c r="E368" s="564"/>
      <c r="F368" s="587" t="s">
        <v>1374</v>
      </c>
      <c r="G368" s="588"/>
      <c r="H368" s="588"/>
      <c r="I368" s="567" t="str">
        <f t="shared" si="20"/>
        <v>No hay ejecución</v>
      </c>
      <c r="J368" s="568" t="str">
        <f t="shared" si="21"/>
        <v>NA</v>
      </c>
      <c r="K368" s="588"/>
      <c r="L368" s="581"/>
      <c r="M368" s="579"/>
      <c r="N368" s="572"/>
      <c r="O368" s="582"/>
      <c r="P368" s="581"/>
      <c r="Q368" s="579"/>
      <c r="R368" s="572"/>
      <c r="S368" s="582"/>
      <c r="T368" s="583"/>
      <c r="U368" s="579"/>
      <c r="V368" s="572"/>
      <c r="W368" s="582"/>
      <c r="X368" s="575"/>
      <c r="Y368" s="575"/>
      <c r="Z368" s="575"/>
      <c r="AA368" s="567" t="str">
        <f t="shared" si="22"/>
        <v>No hay ejecución</v>
      </c>
      <c r="AB368" s="568" t="str">
        <f t="shared" si="23"/>
        <v>NA</v>
      </c>
      <c r="AC368" s="575"/>
      <c r="AD368" s="575"/>
      <c r="AE368" s="575"/>
      <c r="AF368" s="576"/>
      <c r="AG368" s="576"/>
      <c r="AH368" s="575"/>
      <c r="AI368" s="575"/>
      <c r="AJ368" s="575"/>
      <c r="AK368" s="576"/>
      <c r="AL368" s="576"/>
      <c r="AM368" s="575"/>
      <c r="AN368" s="575"/>
      <c r="AO368" s="575"/>
      <c r="AP368" s="575"/>
      <c r="AQ368" s="575"/>
    </row>
    <row r="369" spans="1:43" ht="35.25" hidden="1" customHeight="1" thickTop="1" thickBot="1">
      <c r="A369" s="563">
        <v>20.13</v>
      </c>
      <c r="B369" s="564"/>
      <c r="C369" s="564"/>
      <c r="D369" s="564"/>
      <c r="E369" s="564"/>
      <c r="F369" s="587" t="s">
        <v>1374</v>
      </c>
      <c r="G369" s="588"/>
      <c r="H369" s="588"/>
      <c r="I369" s="567" t="str">
        <f t="shared" si="20"/>
        <v>No hay ejecución</v>
      </c>
      <c r="J369" s="568" t="str">
        <f t="shared" si="21"/>
        <v>NA</v>
      </c>
      <c r="K369" s="588"/>
      <c r="L369" s="581"/>
      <c r="M369" s="579"/>
      <c r="N369" s="572"/>
      <c r="O369" s="582"/>
      <c r="P369" s="581"/>
      <c r="Q369" s="579"/>
      <c r="R369" s="572"/>
      <c r="S369" s="582"/>
      <c r="T369" s="583"/>
      <c r="U369" s="579"/>
      <c r="V369" s="572"/>
      <c r="W369" s="582"/>
      <c r="X369" s="575"/>
      <c r="Y369" s="575"/>
      <c r="Z369" s="575"/>
      <c r="AA369" s="567" t="str">
        <f t="shared" si="22"/>
        <v>No hay ejecución</v>
      </c>
      <c r="AB369" s="568" t="str">
        <f t="shared" si="23"/>
        <v>NA</v>
      </c>
      <c r="AC369" s="575"/>
      <c r="AD369" s="575"/>
      <c r="AE369" s="575"/>
      <c r="AF369" s="576"/>
      <c r="AG369" s="576"/>
      <c r="AH369" s="575"/>
      <c r="AI369" s="575"/>
      <c r="AJ369" s="575"/>
      <c r="AK369" s="576"/>
      <c r="AL369" s="576"/>
      <c r="AM369" s="575"/>
      <c r="AN369" s="575"/>
      <c r="AO369" s="575"/>
      <c r="AP369" s="575"/>
      <c r="AQ369" s="575"/>
    </row>
    <row r="370" spans="1:43" ht="35.25" hidden="1" customHeight="1" thickTop="1" thickBot="1">
      <c r="A370" s="563">
        <v>20.13</v>
      </c>
      <c r="B370" s="564"/>
      <c r="C370" s="564"/>
      <c r="D370" s="564"/>
      <c r="E370" s="564"/>
      <c r="F370" s="587" t="s">
        <v>1374</v>
      </c>
      <c r="G370" s="588"/>
      <c r="H370" s="588"/>
      <c r="I370" s="567" t="str">
        <f t="shared" si="20"/>
        <v>No hay ejecución</v>
      </c>
      <c r="J370" s="568" t="str">
        <f t="shared" si="21"/>
        <v>NA</v>
      </c>
      <c r="K370" s="588"/>
      <c r="L370" s="581"/>
      <c r="M370" s="579"/>
      <c r="N370" s="572"/>
      <c r="O370" s="582"/>
      <c r="P370" s="581"/>
      <c r="Q370" s="579"/>
      <c r="R370" s="572"/>
      <c r="S370" s="582"/>
      <c r="T370" s="583"/>
      <c r="U370" s="579"/>
      <c r="V370" s="572"/>
      <c r="W370" s="582"/>
      <c r="X370" s="575"/>
      <c r="Y370" s="575"/>
      <c r="Z370" s="575"/>
      <c r="AA370" s="567" t="str">
        <f t="shared" si="22"/>
        <v>No hay ejecución</v>
      </c>
      <c r="AB370" s="568" t="str">
        <f t="shared" si="23"/>
        <v>NA</v>
      </c>
      <c r="AC370" s="575"/>
      <c r="AD370" s="575"/>
      <c r="AE370" s="575"/>
      <c r="AF370" s="576"/>
      <c r="AG370" s="576"/>
      <c r="AH370" s="575"/>
      <c r="AI370" s="575"/>
      <c r="AJ370" s="575"/>
      <c r="AK370" s="576"/>
      <c r="AL370" s="576"/>
      <c r="AM370" s="575"/>
      <c r="AN370" s="575"/>
      <c r="AO370" s="575"/>
      <c r="AP370" s="575"/>
      <c r="AQ370" s="575"/>
    </row>
    <row r="371" spans="1:43" ht="35.25" hidden="1" customHeight="1" thickTop="1" thickBot="1">
      <c r="A371" s="563">
        <v>20.13</v>
      </c>
      <c r="B371" s="564"/>
      <c r="C371" s="564"/>
      <c r="D371" s="564"/>
      <c r="E371" s="564"/>
      <c r="F371" s="587" t="s">
        <v>1374</v>
      </c>
      <c r="G371" s="588"/>
      <c r="H371" s="588"/>
      <c r="I371" s="567" t="str">
        <f t="shared" si="20"/>
        <v>No hay ejecución</v>
      </c>
      <c r="J371" s="568" t="str">
        <f t="shared" si="21"/>
        <v>NA</v>
      </c>
      <c r="K371" s="588"/>
      <c r="L371" s="581"/>
      <c r="M371" s="579"/>
      <c r="N371" s="572"/>
      <c r="O371" s="582"/>
      <c r="P371" s="581"/>
      <c r="Q371" s="579"/>
      <c r="R371" s="572"/>
      <c r="S371" s="582"/>
      <c r="T371" s="583"/>
      <c r="U371" s="579"/>
      <c r="V371" s="572"/>
      <c r="W371" s="582"/>
      <c r="X371" s="575"/>
      <c r="Y371" s="575"/>
      <c r="Z371" s="575"/>
      <c r="AA371" s="567" t="str">
        <f t="shared" si="22"/>
        <v>No hay ejecución</v>
      </c>
      <c r="AB371" s="568" t="str">
        <f t="shared" si="23"/>
        <v>NA</v>
      </c>
      <c r="AC371" s="575"/>
      <c r="AD371" s="575"/>
      <c r="AE371" s="575"/>
      <c r="AF371" s="576"/>
      <c r="AG371" s="576"/>
      <c r="AH371" s="575"/>
      <c r="AI371" s="575"/>
      <c r="AJ371" s="575"/>
      <c r="AK371" s="576"/>
      <c r="AL371" s="576"/>
      <c r="AM371" s="575"/>
      <c r="AN371" s="575"/>
      <c r="AO371" s="575"/>
      <c r="AP371" s="575"/>
      <c r="AQ371" s="575"/>
    </row>
    <row r="372" spans="1:43" ht="35.25" hidden="1" customHeight="1" thickTop="1" thickBot="1">
      <c r="A372" s="563">
        <v>20.13</v>
      </c>
      <c r="B372" s="564"/>
      <c r="C372" s="564"/>
      <c r="D372" s="564"/>
      <c r="E372" s="564"/>
      <c r="F372" s="587" t="s">
        <v>1374</v>
      </c>
      <c r="G372" s="588"/>
      <c r="H372" s="588"/>
      <c r="I372" s="567" t="str">
        <f t="shared" si="20"/>
        <v>No hay ejecución</v>
      </c>
      <c r="J372" s="568" t="str">
        <f t="shared" si="21"/>
        <v>NA</v>
      </c>
      <c r="K372" s="588"/>
      <c r="L372" s="581"/>
      <c r="M372" s="579"/>
      <c r="N372" s="572"/>
      <c r="O372" s="582"/>
      <c r="P372" s="581"/>
      <c r="Q372" s="579"/>
      <c r="R372" s="572"/>
      <c r="S372" s="582"/>
      <c r="T372" s="583"/>
      <c r="U372" s="579"/>
      <c r="V372" s="572"/>
      <c r="W372" s="582"/>
      <c r="X372" s="575"/>
      <c r="Y372" s="575"/>
      <c r="Z372" s="575"/>
      <c r="AA372" s="567" t="str">
        <f t="shared" si="22"/>
        <v>No hay ejecución</v>
      </c>
      <c r="AB372" s="568" t="str">
        <f t="shared" si="23"/>
        <v>NA</v>
      </c>
      <c r="AC372" s="575"/>
      <c r="AD372" s="575"/>
      <c r="AE372" s="575"/>
      <c r="AF372" s="576"/>
      <c r="AG372" s="576"/>
      <c r="AH372" s="575"/>
      <c r="AI372" s="575"/>
      <c r="AJ372" s="575"/>
      <c r="AK372" s="576"/>
      <c r="AL372" s="576"/>
      <c r="AM372" s="575"/>
      <c r="AN372" s="575"/>
      <c r="AO372" s="575"/>
      <c r="AP372" s="575"/>
      <c r="AQ372" s="575"/>
    </row>
    <row r="373" spans="1:43" ht="35.25" hidden="1" customHeight="1" thickTop="1" thickBot="1">
      <c r="A373" s="563">
        <v>20.14</v>
      </c>
      <c r="B373" s="564"/>
      <c r="C373" s="564"/>
      <c r="D373" s="564"/>
      <c r="E373" s="564"/>
      <c r="F373" s="587" t="s">
        <v>1375</v>
      </c>
      <c r="G373" s="588"/>
      <c r="H373" s="588"/>
      <c r="I373" s="567" t="str">
        <f t="shared" si="20"/>
        <v>No hay ejecución</v>
      </c>
      <c r="J373" s="568" t="str">
        <f t="shared" si="21"/>
        <v>NA</v>
      </c>
      <c r="K373" s="588"/>
      <c r="L373" s="581"/>
      <c r="M373" s="579"/>
      <c r="N373" s="572"/>
      <c r="O373" s="582"/>
      <c r="P373" s="581"/>
      <c r="Q373" s="579"/>
      <c r="R373" s="572"/>
      <c r="S373" s="582"/>
      <c r="T373" s="583"/>
      <c r="U373" s="579"/>
      <c r="V373" s="572"/>
      <c r="W373" s="582"/>
      <c r="X373" s="575"/>
      <c r="Y373" s="575"/>
      <c r="Z373" s="575"/>
      <c r="AA373" s="567" t="str">
        <f t="shared" si="22"/>
        <v>No hay ejecución</v>
      </c>
      <c r="AB373" s="568" t="str">
        <f t="shared" si="23"/>
        <v>NA</v>
      </c>
      <c r="AC373" s="575"/>
      <c r="AD373" s="575"/>
      <c r="AE373" s="575"/>
      <c r="AF373" s="576"/>
      <c r="AG373" s="576"/>
      <c r="AH373" s="575"/>
      <c r="AI373" s="575"/>
      <c r="AJ373" s="575"/>
      <c r="AK373" s="576"/>
      <c r="AL373" s="576"/>
      <c r="AM373" s="575"/>
      <c r="AN373" s="575"/>
      <c r="AO373" s="575"/>
      <c r="AP373" s="575"/>
      <c r="AQ373" s="575"/>
    </row>
    <row r="374" spans="1:43" ht="35.25" hidden="1" customHeight="1" thickTop="1" thickBot="1">
      <c r="A374" s="563">
        <v>20.14</v>
      </c>
      <c r="B374" s="564"/>
      <c r="C374" s="564"/>
      <c r="D374" s="564"/>
      <c r="E374" s="564"/>
      <c r="F374" s="587" t="s">
        <v>1375</v>
      </c>
      <c r="G374" s="588"/>
      <c r="H374" s="588"/>
      <c r="I374" s="567" t="str">
        <f t="shared" si="20"/>
        <v>No hay ejecución</v>
      </c>
      <c r="J374" s="568" t="str">
        <f t="shared" si="21"/>
        <v>NA</v>
      </c>
      <c r="K374" s="588"/>
      <c r="L374" s="581"/>
      <c r="M374" s="579"/>
      <c r="N374" s="572"/>
      <c r="O374" s="582"/>
      <c r="P374" s="581"/>
      <c r="Q374" s="579"/>
      <c r="R374" s="572"/>
      <c r="S374" s="582"/>
      <c r="T374" s="583"/>
      <c r="U374" s="579"/>
      <c r="V374" s="572"/>
      <c r="W374" s="582"/>
      <c r="X374" s="575"/>
      <c r="Y374" s="575"/>
      <c r="Z374" s="575"/>
      <c r="AA374" s="567" t="str">
        <f t="shared" si="22"/>
        <v>No hay ejecución</v>
      </c>
      <c r="AB374" s="568" t="str">
        <f t="shared" si="23"/>
        <v>NA</v>
      </c>
      <c r="AC374" s="575"/>
      <c r="AD374" s="575"/>
      <c r="AE374" s="575"/>
      <c r="AF374" s="576"/>
      <c r="AG374" s="576"/>
      <c r="AH374" s="575"/>
      <c r="AI374" s="575"/>
      <c r="AJ374" s="575"/>
      <c r="AK374" s="576"/>
      <c r="AL374" s="576"/>
      <c r="AM374" s="575"/>
      <c r="AN374" s="575"/>
      <c r="AO374" s="575"/>
      <c r="AP374" s="575"/>
      <c r="AQ374" s="575"/>
    </row>
    <row r="375" spans="1:43" ht="35.25" hidden="1" customHeight="1" thickTop="1" thickBot="1">
      <c r="A375" s="563">
        <v>20.14</v>
      </c>
      <c r="B375" s="564"/>
      <c r="C375" s="564"/>
      <c r="D375" s="564"/>
      <c r="E375" s="564"/>
      <c r="F375" s="587" t="s">
        <v>1375</v>
      </c>
      <c r="G375" s="588"/>
      <c r="H375" s="588"/>
      <c r="I375" s="567" t="str">
        <f t="shared" si="20"/>
        <v>No hay ejecución</v>
      </c>
      <c r="J375" s="568" t="str">
        <f t="shared" si="21"/>
        <v>NA</v>
      </c>
      <c r="K375" s="588"/>
      <c r="L375" s="581"/>
      <c r="M375" s="579"/>
      <c r="N375" s="572"/>
      <c r="O375" s="582"/>
      <c r="P375" s="581"/>
      <c r="Q375" s="579"/>
      <c r="R375" s="572"/>
      <c r="S375" s="582"/>
      <c r="T375" s="583"/>
      <c r="U375" s="579"/>
      <c r="V375" s="572"/>
      <c r="W375" s="582"/>
      <c r="X375" s="575"/>
      <c r="Y375" s="575"/>
      <c r="Z375" s="575"/>
      <c r="AA375" s="567" t="str">
        <f t="shared" si="22"/>
        <v>No hay ejecución</v>
      </c>
      <c r="AB375" s="568" t="str">
        <f t="shared" si="23"/>
        <v>NA</v>
      </c>
      <c r="AC375" s="575"/>
      <c r="AD375" s="575"/>
      <c r="AE375" s="575"/>
      <c r="AF375" s="576"/>
      <c r="AG375" s="576"/>
      <c r="AH375" s="575"/>
      <c r="AI375" s="575"/>
      <c r="AJ375" s="575"/>
      <c r="AK375" s="576"/>
      <c r="AL375" s="576"/>
      <c r="AM375" s="575"/>
      <c r="AN375" s="575"/>
      <c r="AO375" s="575"/>
      <c r="AP375" s="575"/>
      <c r="AQ375" s="575"/>
    </row>
    <row r="376" spans="1:43" ht="35.25" hidden="1" customHeight="1" thickTop="1" thickBot="1">
      <c r="A376" s="563">
        <v>20.14</v>
      </c>
      <c r="B376" s="564"/>
      <c r="C376" s="564"/>
      <c r="D376" s="564"/>
      <c r="E376" s="564"/>
      <c r="F376" s="587" t="s">
        <v>1375</v>
      </c>
      <c r="G376" s="588"/>
      <c r="H376" s="588"/>
      <c r="I376" s="567" t="str">
        <f t="shared" si="20"/>
        <v>No hay ejecución</v>
      </c>
      <c r="J376" s="568" t="str">
        <f t="shared" si="21"/>
        <v>NA</v>
      </c>
      <c r="K376" s="588"/>
      <c r="L376" s="581"/>
      <c r="M376" s="579"/>
      <c r="N376" s="572"/>
      <c r="O376" s="582"/>
      <c r="P376" s="581"/>
      <c r="Q376" s="579"/>
      <c r="R376" s="572"/>
      <c r="S376" s="582"/>
      <c r="T376" s="583"/>
      <c r="U376" s="579"/>
      <c r="V376" s="572"/>
      <c r="W376" s="582"/>
      <c r="X376" s="575"/>
      <c r="Y376" s="575"/>
      <c r="Z376" s="575"/>
      <c r="AA376" s="567" t="str">
        <f t="shared" si="22"/>
        <v>No hay ejecución</v>
      </c>
      <c r="AB376" s="568" t="str">
        <f t="shared" si="23"/>
        <v>NA</v>
      </c>
      <c r="AC376" s="575"/>
      <c r="AD376" s="575"/>
      <c r="AE376" s="575"/>
      <c r="AF376" s="576"/>
      <c r="AG376" s="576"/>
      <c r="AH376" s="575"/>
      <c r="AI376" s="575"/>
      <c r="AJ376" s="575"/>
      <c r="AK376" s="576"/>
      <c r="AL376" s="576"/>
      <c r="AM376" s="575"/>
      <c r="AN376" s="575"/>
      <c r="AO376" s="575"/>
      <c r="AP376" s="575"/>
      <c r="AQ376" s="575"/>
    </row>
    <row r="377" spans="1:43" ht="35.25" hidden="1" customHeight="1" thickTop="1" thickBot="1">
      <c r="A377" s="563">
        <v>20.14</v>
      </c>
      <c r="B377" s="564"/>
      <c r="C377" s="564"/>
      <c r="D377" s="564"/>
      <c r="E377" s="564"/>
      <c r="F377" s="587" t="s">
        <v>1375</v>
      </c>
      <c r="G377" s="588"/>
      <c r="H377" s="588"/>
      <c r="I377" s="567" t="str">
        <f t="shared" si="20"/>
        <v>No hay ejecución</v>
      </c>
      <c r="J377" s="568" t="str">
        <f t="shared" si="21"/>
        <v>NA</v>
      </c>
      <c r="K377" s="588"/>
      <c r="L377" s="581"/>
      <c r="M377" s="579"/>
      <c r="N377" s="572"/>
      <c r="O377" s="582"/>
      <c r="P377" s="581"/>
      <c r="Q377" s="579"/>
      <c r="R377" s="572"/>
      <c r="S377" s="582"/>
      <c r="T377" s="583"/>
      <c r="U377" s="579"/>
      <c r="V377" s="572"/>
      <c r="W377" s="582"/>
      <c r="X377" s="575"/>
      <c r="Y377" s="575"/>
      <c r="Z377" s="575"/>
      <c r="AA377" s="567" t="str">
        <f t="shared" si="22"/>
        <v>No hay ejecución</v>
      </c>
      <c r="AB377" s="568" t="str">
        <f t="shared" si="23"/>
        <v>NA</v>
      </c>
      <c r="AC377" s="575"/>
      <c r="AD377" s="575"/>
      <c r="AE377" s="575"/>
      <c r="AF377" s="576"/>
      <c r="AG377" s="576"/>
      <c r="AH377" s="575"/>
      <c r="AI377" s="575"/>
      <c r="AJ377" s="575"/>
      <c r="AK377" s="576"/>
      <c r="AL377" s="576"/>
      <c r="AM377" s="575"/>
      <c r="AN377" s="575"/>
      <c r="AO377" s="575"/>
      <c r="AP377" s="575"/>
      <c r="AQ377" s="575"/>
    </row>
    <row r="378" spans="1:43" ht="35.25" hidden="1" customHeight="1" thickTop="1" thickBot="1">
      <c r="A378" s="563">
        <v>20.14</v>
      </c>
      <c r="B378" s="564"/>
      <c r="C378" s="564"/>
      <c r="D378" s="564"/>
      <c r="E378" s="564"/>
      <c r="F378" s="587" t="s">
        <v>1375</v>
      </c>
      <c r="G378" s="588"/>
      <c r="H378" s="588"/>
      <c r="I378" s="567" t="str">
        <f t="shared" si="20"/>
        <v>No hay ejecución</v>
      </c>
      <c r="J378" s="568" t="str">
        <f t="shared" si="21"/>
        <v>NA</v>
      </c>
      <c r="K378" s="588"/>
      <c r="L378" s="581"/>
      <c r="M378" s="579"/>
      <c r="N378" s="572"/>
      <c r="O378" s="582"/>
      <c r="P378" s="581"/>
      <c r="Q378" s="579"/>
      <c r="R378" s="572"/>
      <c r="S378" s="582"/>
      <c r="T378" s="583"/>
      <c r="U378" s="579"/>
      <c r="V378" s="572"/>
      <c r="W378" s="582"/>
      <c r="X378" s="575"/>
      <c r="Y378" s="575"/>
      <c r="Z378" s="575"/>
      <c r="AA378" s="567" t="str">
        <f t="shared" si="22"/>
        <v>No hay ejecución</v>
      </c>
      <c r="AB378" s="568" t="str">
        <f t="shared" si="23"/>
        <v>NA</v>
      </c>
      <c r="AC378" s="575"/>
      <c r="AD378" s="575"/>
      <c r="AE378" s="575"/>
      <c r="AF378" s="576"/>
      <c r="AG378" s="576"/>
      <c r="AH378" s="575"/>
      <c r="AI378" s="575"/>
      <c r="AJ378" s="575"/>
      <c r="AK378" s="576"/>
      <c r="AL378" s="576"/>
      <c r="AM378" s="575"/>
      <c r="AN378" s="575"/>
      <c r="AO378" s="575"/>
      <c r="AP378" s="575"/>
      <c r="AQ378" s="575"/>
    </row>
    <row r="379" spans="1:43" ht="35.25" hidden="1" customHeight="1" thickTop="1" thickBot="1">
      <c r="A379" s="563">
        <v>20.14</v>
      </c>
      <c r="B379" s="564"/>
      <c r="C379" s="564"/>
      <c r="D379" s="564"/>
      <c r="E379" s="564"/>
      <c r="F379" s="587" t="s">
        <v>1375</v>
      </c>
      <c r="G379" s="588"/>
      <c r="H379" s="588"/>
      <c r="I379" s="567" t="str">
        <f t="shared" si="20"/>
        <v>No hay ejecución</v>
      </c>
      <c r="J379" s="568" t="str">
        <f t="shared" si="21"/>
        <v>NA</v>
      </c>
      <c r="K379" s="588"/>
      <c r="L379" s="581"/>
      <c r="M379" s="579"/>
      <c r="N379" s="572"/>
      <c r="O379" s="582"/>
      <c r="P379" s="581"/>
      <c r="Q379" s="579"/>
      <c r="R379" s="572"/>
      <c r="S379" s="582"/>
      <c r="T379" s="583"/>
      <c r="U379" s="579"/>
      <c r="V379" s="572"/>
      <c r="W379" s="582"/>
      <c r="X379" s="575"/>
      <c r="Y379" s="575"/>
      <c r="Z379" s="575"/>
      <c r="AA379" s="567" t="str">
        <f t="shared" si="22"/>
        <v>No hay ejecución</v>
      </c>
      <c r="AB379" s="568" t="str">
        <f t="shared" si="23"/>
        <v>NA</v>
      </c>
      <c r="AC379" s="575"/>
      <c r="AD379" s="575"/>
      <c r="AE379" s="575"/>
      <c r="AF379" s="576"/>
      <c r="AG379" s="576"/>
      <c r="AH379" s="575"/>
      <c r="AI379" s="575"/>
      <c r="AJ379" s="575"/>
      <c r="AK379" s="576"/>
      <c r="AL379" s="576"/>
      <c r="AM379" s="575"/>
      <c r="AN379" s="575"/>
      <c r="AO379" s="575"/>
      <c r="AP379" s="575"/>
      <c r="AQ379" s="575"/>
    </row>
    <row r="380" spans="1:43" ht="35.25" hidden="1" customHeight="1" thickTop="1" thickBot="1">
      <c r="A380" s="563">
        <v>20.149999999999999</v>
      </c>
      <c r="B380" s="564"/>
      <c r="C380" s="564"/>
      <c r="D380" s="564"/>
      <c r="E380" s="564"/>
      <c r="F380" s="587" t="s">
        <v>1376</v>
      </c>
      <c r="G380" s="588"/>
      <c r="H380" s="588"/>
      <c r="I380" s="567" t="str">
        <f t="shared" si="20"/>
        <v>No hay ejecución</v>
      </c>
      <c r="J380" s="568" t="str">
        <f t="shared" si="21"/>
        <v>NA</v>
      </c>
      <c r="K380" s="588"/>
      <c r="L380" s="581"/>
      <c r="M380" s="579"/>
      <c r="N380" s="572"/>
      <c r="O380" s="582"/>
      <c r="P380" s="581"/>
      <c r="Q380" s="579"/>
      <c r="R380" s="572"/>
      <c r="S380" s="582"/>
      <c r="T380" s="583"/>
      <c r="U380" s="579"/>
      <c r="V380" s="572"/>
      <c r="W380" s="582"/>
      <c r="X380" s="575"/>
      <c r="Y380" s="575"/>
      <c r="Z380" s="575"/>
      <c r="AA380" s="567" t="str">
        <f t="shared" si="22"/>
        <v>No hay ejecución</v>
      </c>
      <c r="AB380" s="568" t="str">
        <f t="shared" si="23"/>
        <v>NA</v>
      </c>
      <c r="AC380" s="575"/>
      <c r="AD380" s="575"/>
      <c r="AE380" s="575"/>
      <c r="AF380" s="576"/>
      <c r="AG380" s="576"/>
      <c r="AH380" s="575"/>
      <c r="AI380" s="575"/>
      <c r="AJ380" s="575"/>
      <c r="AK380" s="576"/>
      <c r="AL380" s="576"/>
      <c r="AM380" s="575"/>
      <c r="AN380" s="575"/>
      <c r="AO380" s="575"/>
      <c r="AP380" s="575"/>
      <c r="AQ380" s="575"/>
    </row>
    <row r="381" spans="1:43" ht="35.25" hidden="1" customHeight="1" thickTop="1" thickBot="1">
      <c r="A381" s="563">
        <v>20.149999999999999</v>
      </c>
      <c r="B381" s="564"/>
      <c r="C381" s="564"/>
      <c r="D381" s="564"/>
      <c r="E381" s="564"/>
      <c r="F381" s="587" t="s">
        <v>1376</v>
      </c>
      <c r="G381" s="588"/>
      <c r="H381" s="588"/>
      <c r="I381" s="567" t="str">
        <f t="shared" si="20"/>
        <v>No hay ejecución</v>
      </c>
      <c r="J381" s="568" t="str">
        <f t="shared" si="21"/>
        <v>NA</v>
      </c>
      <c r="K381" s="588"/>
      <c r="L381" s="581"/>
      <c r="M381" s="579"/>
      <c r="N381" s="572"/>
      <c r="O381" s="582"/>
      <c r="P381" s="581"/>
      <c r="Q381" s="579"/>
      <c r="R381" s="572"/>
      <c r="S381" s="582"/>
      <c r="T381" s="583"/>
      <c r="U381" s="579"/>
      <c r="V381" s="572"/>
      <c r="W381" s="582"/>
      <c r="X381" s="575"/>
      <c r="Y381" s="575"/>
      <c r="Z381" s="575"/>
      <c r="AA381" s="567" t="str">
        <f t="shared" si="22"/>
        <v>No hay ejecución</v>
      </c>
      <c r="AB381" s="568" t="str">
        <f t="shared" si="23"/>
        <v>NA</v>
      </c>
      <c r="AC381" s="575"/>
      <c r="AD381" s="575"/>
      <c r="AE381" s="575"/>
      <c r="AF381" s="576"/>
      <c r="AG381" s="576"/>
      <c r="AH381" s="575"/>
      <c r="AI381" s="575"/>
      <c r="AJ381" s="575"/>
      <c r="AK381" s="576"/>
      <c r="AL381" s="576"/>
      <c r="AM381" s="575"/>
      <c r="AN381" s="575"/>
      <c r="AO381" s="575"/>
      <c r="AP381" s="575"/>
      <c r="AQ381" s="575"/>
    </row>
    <row r="382" spans="1:43" ht="35.25" hidden="1" customHeight="1" thickTop="1" thickBot="1">
      <c r="A382" s="563">
        <v>20.149999999999999</v>
      </c>
      <c r="B382" s="564"/>
      <c r="C382" s="564"/>
      <c r="D382" s="564"/>
      <c r="E382" s="564"/>
      <c r="F382" s="587" t="s">
        <v>1376</v>
      </c>
      <c r="G382" s="588"/>
      <c r="H382" s="588"/>
      <c r="I382" s="567" t="str">
        <f t="shared" si="20"/>
        <v>No hay ejecución</v>
      </c>
      <c r="J382" s="568" t="str">
        <f t="shared" si="21"/>
        <v>NA</v>
      </c>
      <c r="K382" s="588"/>
      <c r="L382" s="581"/>
      <c r="M382" s="579"/>
      <c r="N382" s="572"/>
      <c r="O382" s="582"/>
      <c r="P382" s="581"/>
      <c r="Q382" s="579"/>
      <c r="R382" s="572"/>
      <c r="S382" s="582"/>
      <c r="T382" s="583"/>
      <c r="U382" s="579"/>
      <c r="V382" s="572"/>
      <c r="W382" s="582"/>
      <c r="X382" s="575"/>
      <c r="Y382" s="575"/>
      <c r="Z382" s="575"/>
      <c r="AA382" s="567" t="str">
        <f t="shared" si="22"/>
        <v>No hay ejecución</v>
      </c>
      <c r="AB382" s="568" t="str">
        <f t="shared" si="23"/>
        <v>NA</v>
      </c>
      <c r="AC382" s="575"/>
      <c r="AD382" s="575"/>
      <c r="AE382" s="575"/>
      <c r="AF382" s="576"/>
      <c r="AG382" s="576"/>
      <c r="AH382" s="575"/>
      <c r="AI382" s="575"/>
      <c r="AJ382" s="575"/>
      <c r="AK382" s="576"/>
      <c r="AL382" s="576"/>
      <c r="AM382" s="575"/>
      <c r="AN382" s="575"/>
      <c r="AO382" s="575"/>
      <c r="AP382" s="575"/>
      <c r="AQ382" s="575"/>
    </row>
    <row r="383" spans="1:43" ht="35.25" hidden="1" customHeight="1" thickTop="1" thickBot="1">
      <c r="A383" s="563">
        <v>20.149999999999999</v>
      </c>
      <c r="B383" s="564"/>
      <c r="C383" s="564"/>
      <c r="D383" s="564"/>
      <c r="E383" s="564"/>
      <c r="F383" s="587" t="s">
        <v>1376</v>
      </c>
      <c r="G383" s="588"/>
      <c r="H383" s="588"/>
      <c r="I383" s="567" t="str">
        <f t="shared" si="20"/>
        <v>No hay ejecución</v>
      </c>
      <c r="J383" s="568" t="str">
        <f t="shared" si="21"/>
        <v>NA</v>
      </c>
      <c r="K383" s="588"/>
      <c r="L383" s="581"/>
      <c r="M383" s="579"/>
      <c r="N383" s="572"/>
      <c r="O383" s="582"/>
      <c r="P383" s="581"/>
      <c r="Q383" s="579"/>
      <c r="R383" s="572"/>
      <c r="S383" s="582"/>
      <c r="T383" s="583"/>
      <c r="U383" s="579"/>
      <c r="V383" s="572"/>
      <c r="W383" s="582"/>
      <c r="X383" s="575"/>
      <c r="Y383" s="575"/>
      <c r="Z383" s="575"/>
      <c r="AA383" s="567" t="str">
        <f t="shared" si="22"/>
        <v>No hay ejecución</v>
      </c>
      <c r="AB383" s="568" t="str">
        <f t="shared" si="23"/>
        <v>NA</v>
      </c>
      <c r="AC383" s="575"/>
      <c r="AD383" s="575"/>
      <c r="AE383" s="575"/>
      <c r="AF383" s="576"/>
      <c r="AG383" s="576"/>
      <c r="AH383" s="575"/>
      <c r="AI383" s="575"/>
      <c r="AJ383" s="575"/>
      <c r="AK383" s="576"/>
      <c r="AL383" s="576"/>
      <c r="AM383" s="575"/>
      <c r="AN383" s="575"/>
      <c r="AO383" s="575"/>
      <c r="AP383" s="575"/>
      <c r="AQ383" s="575"/>
    </row>
    <row r="384" spans="1:43" ht="35.25" hidden="1" customHeight="1" thickTop="1" thickBot="1">
      <c r="A384" s="563">
        <v>20.149999999999999</v>
      </c>
      <c r="B384" s="564"/>
      <c r="C384" s="564"/>
      <c r="D384" s="564"/>
      <c r="E384" s="564"/>
      <c r="F384" s="587" t="s">
        <v>1376</v>
      </c>
      <c r="G384" s="588"/>
      <c r="H384" s="588"/>
      <c r="I384" s="567" t="str">
        <f t="shared" si="20"/>
        <v>No hay ejecución</v>
      </c>
      <c r="J384" s="568" t="str">
        <f t="shared" si="21"/>
        <v>NA</v>
      </c>
      <c r="K384" s="588"/>
      <c r="L384" s="581"/>
      <c r="M384" s="579"/>
      <c r="N384" s="572"/>
      <c r="O384" s="582"/>
      <c r="P384" s="581"/>
      <c r="Q384" s="579"/>
      <c r="R384" s="572"/>
      <c r="S384" s="582"/>
      <c r="T384" s="583"/>
      <c r="U384" s="579"/>
      <c r="V384" s="572"/>
      <c r="W384" s="582"/>
      <c r="X384" s="575"/>
      <c r="Y384" s="575"/>
      <c r="Z384" s="575"/>
      <c r="AA384" s="567" t="str">
        <f t="shared" si="22"/>
        <v>No hay ejecución</v>
      </c>
      <c r="AB384" s="568" t="str">
        <f t="shared" si="23"/>
        <v>NA</v>
      </c>
      <c r="AC384" s="575"/>
      <c r="AD384" s="575"/>
      <c r="AE384" s="575"/>
      <c r="AF384" s="576"/>
      <c r="AG384" s="576"/>
      <c r="AH384" s="575"/>
      <c r="AI384" s="575"/>
      <c r="AJ384" s="575"/>
      <c r="AK384" s="576"/>
      <c r="AL384" s="576"/>
      <c r="AM384" s="575"/>
      <c r="AN384" s="575"/>
      <c r="AO384" s="575"/>
      <c r="AP384" s="575"/>
      <c r="AQ384" s="575"/>
    </row>
    <row r="385" spans="1:43" ht="35.25" hidden="1" customHeight="1" thickTop="1" thickBot="1">
      <c r="A385" s="563">
        <v>20.149999999999999</v>
      </c>
      <c r="B385" s="564"/>
      <c r="C385" s="564"/>
      <c r="D385" s="564"/>
      <c r="E385" s="564"/>
      <c r="F385" s="587" t="s">
        <v>1376</v>
      </c>
      <c r="G385" s="588"/>
      <c r="H385" s="588"/>
      <c r="I385" s="567" t="str">
        <f t="shared" si="20"/>
        <v>No hay ejecución</v>
      </c>
      <c r="J385" s="568" t="str">
        <f t="shared" si="21"/>
        <v>NA</v>
      </c>
      <c r="K385" s="588"/>
      <c r="L385" s="581"/>
      <c r="M385" s="579"/>
      <c r="N385" s="572"/>
      <c r="O385" s="582"/>
      <c r="P385" s="581"/>
      <c r="Q385" s="579"/>
      <c r="R385" s="572"/>
      <c r="S385" s="582"/>
      <c r="T385" s="583"/>
      <c r="U385" s="579"/>
      <c r="V385" s="572"/>
      <c r="W385" s="582"/>
      <c r="X385" s="575"/>
      <c r="Y385" s="575"/>
      <c r="Z385" s="575"/>
      <c r="AA385" s="567" t="str">
        <f t="shared" si="22"/>
        <v>No hay ejecución</v>
      </c>
      <c r="AB385" s="568" t="str">
        <f t="shared" si="23"/>
        <v>NA</v>
      </c>
      <c r="AC385" s="575"/>
      <c r="AD385" s="575"/>
      <c r="AE385" s="575"/>
      <c r="AF385" s="576"/>
      <c r="AG385" s="576"/>
      <c r="AH385" s="575"/>
      <c r="AI385" s="575"/>
      <c r="AJ385" s="575"/>
      <c r="AK385" s="576"/>
      <c r="AL385" s="576"/>
      <c r="AM385" s="575"/>
      <c r="AN385" s="575"/>
      <c r="AO385" s="575"/>
      <c r="AP385" s="575"/>
      <c r="AQ385" s="575"/>
    </row>
    <row r="386" spans="1:43" ht="35.25" hidden="1" customHeight="1" thickTop="1" thickBot="1">
      <c r="A386" s="563">
        <v>20.149999999999999</v>
      </c>
      <c r="B386" s="564"/>
      <c r="C386" s="564"/>
      <c r="D386" s="564"/>
      <c r="E386" s="564"/>
      <c r="F386" s="587" t="s">
        <v>1376</v>
      </c>
      <c r="G386" s="588"/>
      <c r="H386" s="588"/>
      <c r="I386" s="567" t="str">
        <f t="shared" si="20"/>
        <v>No hay ejecución</v>
      </c>
      <c r="J386" s="568" t="str">
        <f t="shared" si="21"/>
        <v>NA</v>
      </c>
      <c r="K386" s="588"/>
      <c r="L386" s="581"/>
      <c r="M386" s="579"/>
      <c r="N386" s="572"/>
      <c r="O386" s="582"/>
      <c r="P386" s="581"/>
      <c r="Q386" s="579"/>
      <c r="R386" s="572"/>
      <c r="S386" s="582"/>
      <c r="T386" s="583"/>
      <c r="U386" s="579"/>
      <c r="V386" s="572"/>
      <c r="W386" s="582"/>
      <c r="X386" s="575"/>
      <c r="Y386" s="575"/>
      <c r="Z386" s="575"/>
      <c r="AA386" s="567" t="str">
        <f t="shared" si="22"/>
        <v>No hay ejecución</v>
      </c>
      <c r="AB386" s="568" t="str">
        <f t="shared" si="23"/>
        <v>NA</v>
      </c>
      <c r="AC386" s="575"/>
      <c r="AD386" s="575"/>
      <c r="AE386" s="575"/>
      <c r="AF386" s="576"/>
      <c r="AG386" s="576"/>
      <c r="AH386" s="575"/>
      <c r="AI386" s="575"/>
      <c r="AJ386" s="575"/>
      <c r="AK386" s="576"/>
      <c r="AL386" s="576"/>
      <c r="AM386" s="575"/>
      <c r="AN386" s="575"/>
      <c r="AO386" s="575"/>
      <c r="AP386" s="575"/>
      <c r="AQ386" s="575"/>
    </row>
    <row r="387" spans="1:43" ht="35.25" hidden="1" customHeight="1" thickTop="1" thickBot="1">
      <c r="A387" s="563">
        <v>20.149999999999999</v>
      </c>
      <c r="B387" s="564"/>
      <c r="C387" s="564"/>
      <c r="D387" s="564"/>
      <c r="E387" s="564"/>
      <c r="F387" s="587" t="s">
        <v>1376</v>
      </c>
      <c r="G387" s="588"/>
      <c r="H387" s="588"/>
      <c r="I387" s="567" t="str">
        <f t="shared" si="20"/>
        <v>No hay ejecución</v>
      </c>
      <c r="J387" s="568" t="str">
        <f t="shared" si="21"/>
        <v>NA</v>
      </c>
      <c r="K387" s="588"/>
      <c r="L387" s="581"/>
      <c r="M387" s="579"/>
      <c r="N387" s="572"/>
      <c r="O387" s="582"/>
      <c r="P387" s="581"/>
      <c r="Q387" s="579"/>
      <c r="R387" s="572"/>
      <c r="S387" s="582"/>
      <c r="T387" s="583"/>
      <c r="U387" s="579"/>
      <c r="V387" s="572"/>
      <c r="W387" s="582"/>
      <c r="X387" s="575"/>
      <c r="Y387" s="575"/>
      <c r="Z387" s="575"/>
      <c r="AA387" s="567" t="str">
        <f t="shared" si="22"/>
        <v>No hay ejecución</v>
      </c>
      <c r="AB387" s="568" t="str">
        <f t="shared" si="23"/>
        <v>NA</v>
      </c>
      <c r="AC387" s="575"/>
      <c r="AD387" s="575"/>
      <c r="AE387" s="575"/>
      <c r="AF387" s="576"/>
      <c r="AG387" s="576"/>
      <c r="AH387" s="575"/>
      <c r="AI387" s="575"/>
      <c r="AJ387" s="575"/>
      <c r="AK387" s="576"/>
      <c r="AL387" s="576"/>
      <c r="AM387" s="575"/>
      <c r="AN387" s="575"/>
      <c r="AO387" s="575"/>
      <c r="AP387" s="575"/>
      <c r="AQ387" s="575"/>
    </row>
    <row r="388" spans="1:43" ht="35.25" hidden="1" customHeight="1" thickTop="1" thickBot="1">
      <c r="A388" s="563">
        <v>20.149999999999999</v>
      </c>
      <c r="B388" s="564"/>
      <c r="C388" s="564"/>
      <c r="D388" s="564"/>
      <c r="E388" s="564"/>
      <c r="F388" s="587" t="s">
        <v>1376</v>
      </c>
      <c r="G388" s="588"/>
      <c r="H388" s="588"/>
      <c r="I388" s="567" t="str">
        <f t="shared" si="20"/>
        <v>No hay ejecución</v>
      </c>
      <c r="J388" s="568" t="str">
        <f t="shared" si="21"/>
        <v>NA</v>
      </c>
      <c r="K388" s="588"/>
      <c r="L388" s="581"/>
      <c r="M388" s="579"/>
      <c r="N388" s="572"/>
      <c r="O388" s="582"/>
      <c r="P388" s="581"/>
      <c r="Q388" s="579"/>
      <c r="R388" s="572"/>
      <c r="S388" s="582"/>
      <c r="T388" s="583"/>
      <c r="U388" s="579"/>
      <c r="V388" s="572"/>
      <c r="W388" s="582"/>
      <c r="X388" s="575"/>
      <c r="Y388" s="575"/>
      <c r="Z388" s="575"/>
      <c r="AA388" s="567" t="str">
        <f t="shared" si="22"/>
        <v>No hay ejecución</v>
      </c>
      <c r="AB388" s="568" t="str">
        <f t="shared" si="23"/>
        <v>NA</v>
      </c>
      <c r="AC388" s="575"/>
      <c r="AD388" s="575"/>
      <c r="AE388" s="575"/>
      <c r="AF388" s="576"/>
      <c r="AG388" s="576"/>
      <c r="AH388" s="575"/>
      <c r="AI388" s="575"/>
      <c r="AJ388" s="575"/>
      <c r="AK388" s="576"/>
      <c r="AL388" s="576"/>
      <c r="AM388" s="575"/>
      <c r="AN388" s="575"/>
      <c r="AO388" s="575"/>
      <c r="AP388" s="575"/>
      <c r="AQ388" s="575"/>
    </row>
    <row r="389" spans="1:43" ht="35.25" hidden="1" customHeight="1" thickTop="1" thickBot="1">
      <c r="A389" s="563">
        <v>20.149999999999999</v>
      </c>
      <c r="B389" s="564"/>
      <c r="C389" s="564"/>
      <c r="D389" s="564"/>
      <c r="E389" s="564"/>
      <c r="F389" s="587" t="s">
        <v>1376</v>
      </c>
      <c r="G389" s="588"/>
      <c r="H389" s="588"/>
      <c r="I389" s="567" t="str">
        <f t="shared" si="20"/>
        <v>No hay ejecución</v>
      </c>
      <c r="J389" s="568" t="str">
        <f t="shared" si="21"/>
        <v>NA</v>
      </c>
      <c r="K389" s="588"/>
      <c r="L389" s="581"/>
      <c r="M389" s="579"/>
      <c r="N389" s="572"/>
      <c r="O389" s="582"/>
      <c r="P389" s="581"/>
      <c r="Q389" s="579"/>
      <c r="R389" s="572"/>
      <c r="S389" s="582"/>
      <c r="T389" s="583"/>
      <c r="U389" s="579"/>
      <c r="V389" s="572"/>
      <c r="W389" s="582"/>
      <c r="X389" s="575"/>
      <c r="Y389" s="575"/>
      <c r="Z389" s="575"/>
      <c r="AA389" s="567" t="str">
        <f t="shared" si="22"/>
        <v>No hay ejecución</v>
      </c>
      <c r="AB389" s="568" t="str">
        <f t="shared" si="23"/>
        <v>NA</v>
      </c>
      <c r="AC389" s="575"/>
      <c r="AD389" s="575"/>
      <c r="AE389" s="575"/>
      <c r="AF389" s="576"/>
      <c r="AG389" s="576"/>
      <c r="AH389" s="575"/>
      <c r="AI389" s="575"/>
      <c r="AJ389" s="575"/>
      <c r="AK389" s="576"/>
      <c r="AL389" s="576"/>
      <c r="AM389" s="575"/>
      <c r="AN389" s="575"/>
      <c r="AO389" s="575"/>
      <c r="AP389" s="575"/>
      <c r="AQ389" s="575"/>
    </row>
    <row r="390" spans="1:43" ht="35.25" hidden="1" customHeight="1" thickTop="1" thickBot="1">
      <c r="A390" s="563">
        <v>20.149999999999999</v>
      </c>
      <c r="B390" s="564"/>
      <c r="C390" s="564"/>
      <c r="D390" s="564"/>
      <c r="E390" s="564"/>
      <c r="F390" s="587" t="s">
        <v>1376</v>
      </c>
      <c r="G390" s="588"/>
      <c r="H390" s="588"/>
      <c r="I390" s="567" t="str">
        <f t="shared" si="20"/>
        <v>No hay ejecución</v>
      </c>
      <c r="J390" s="568" t="str">
        <f t="shared" si="21"/>
        <v>NA</v>
      </c>
      <c r="K390" s="588"/>
      <c r="L390" s="581"/>
      <c r="M390" s="579"/>
      <c r="N390" s="572"/>
      <c r="O390" s="582"/>
      <c r="P390" s="581"/>
      <c r="Q390" s="579"/>
      <c r="R390" s="572"/>
      <c r="S390" s="582"/>
      <c r="T390" s="583"/>
      <c r="U390" s="579"/>
      <c r="V390" s="572"/>
      <c r="W390" s="582"/>
      <c r="X390" s="575"/>
      <c r="Y390" s="575"/>
      <c r="Z390" s="575"/>
      <c r="AA390" s="567" t="str">
        <f t="shared" si="22"/>
        <v>No hay ejecución</v>
      </c>
      <c r="AB390" s="568" t="str">
        <f t="shared" si="23"/>
        <v>NA</v>
      </c>
      <c r="AC390" s="575"/>
      <c r="AD390" s="575"/>
      <c r="AE390" s="575"/>
      <c r="AF390" s="576"/>
      <c r="AG390" s="576"/>
      <c r="AH390" s="575"/>
      <c r="AI390" s="575"/>
      <c r="AJ390" s="575"/>
      <c r="AK390" s="576"/>
      <c r="AL390" s="576"/>
      <c r="AM390" s="575"/>
      <c r="AN390" s="575"/>
      <c r="AO390" s="575"/>
      <c r="AP390" s="575"/>
      <c r="AQ390" s="575"/>
    </row>
    <row r="391" spans="1:43" ht="35.25" hidden="1" customHeight="1" thickTop="1" thickBot="1">
      <c r="A391" s="563">
        <v>20.149999999999999</v>
      </c>
      <c r="B391" s="564"/>
      <c r="C391" s="564"/>
      <c r="D391" s="564"/>
      <c r="E391" s="564"/>
      <c r="F391" s="587" t="s">
        <v>1376</v>
      </c>
      <c r="G391" s="588"/>
      <c r="H391" s="588"/>
      <c r="I391" s="567" t="str">
        <f t="shared" si="20"/>
        <v>No hay ejecución</v>
      </c>
      <c r="J391" s="568" t="str">
        <f t="shared" si="21"/>
        <v>NA</v>
      </c>
      <c r="K391" s="588"/>
      <c r="L391" s="581"/>
      <c r="M391" s="579"/>
      <c r="N391" s="572"/>
      <c r="O391" s="582"/>
      <c r="P391" s="581"/>
      <c r="Q391" s="579"/>
      <c r="R391" s="572"/>
      <c r="S391" s="582"/>
      <c r="T391" s="583"/>
      <c r="U391" s="579"/>
      <c r="V391" s="572"/>
      <c r="W391" s="582"/>
      <c r="X391" s="575"/>
      <c r="Y391" s="575"/>
      <c r="Z391" s="575"/>
      <c r="AA391" s="567" t="str">
        <f t="shared" si="22"/>
        <v>No hay ejecución</v>
      </c>
      <c r="AB391" s="568" t="str">
        <f t="shared" si="23"/>
        <v>NA</v>
      </c>
      <c r="AC391" s="575"/>
      <c r="AD391" s="575"/>
      <c r="AE391" s="575"/>
      <c r="AF391" s="576"/>
      <c r="AG391" s="576"/>
      <c r="AH391" s="575"/>
      <c r="AI391" s="575"/>
      <c r="AJ391" s="575"/>
      <c r="AK391" s="576"/>
      <c r="AL391" s="576"/>
      <c r="AM391" s="575"/>
      <c r="AN391" s="575"/>
      <c r="AO391" s="575"/>
      <c r="AP391" s="575"/>
      <c r="AQ391" s="575"/>
    </row>
    <row r="392" spans="1:43" ht="35.25" hidden="1" customHeight="1" thickTop="1" thickBot="1">
      <c r="A392" s="563">
        <v>20.149999999999999</v>
      </c>
      <c r="B392" s="564"/>
      <c r="C392" s="564"/>
      <c r="D392" s="564"/>
      <c r="E392" s="564"/>
      <c r="F392" s="587" t="s">
        <v>1376</v>
      </c>
      <c r="G392" s="588"/>
      <c r="H392" s="588"/>
      <c r="I392" s="567" t="str">
        <f t="shared" si="20"/>
        <v>No hay ejecución</v>
      </c>
      <c r="J392" s="568" t="str">
        <f t="shared" si="21"/>
        <v>NA</v>
      </c>
      <c r="K392" s="588"/>
      <c r="L392" s="581"/>
      <c r="M392" s="579"/>
      <c r="N392" s="572"/>
      <c r="O392" s="582"/>
      <c r="P392" s="581"/>
      <c r="Q392" s="579"/>
      <c r="R392" s="572"/>
      <c r="S392" s="582"/>
      <c r="T392" s="583"/>
      <c r="U392" s="579"/>
      <c r="V392" s="572"/>
      <c r="W392" s="582"/>
      <c r="X392" s="575"/>
      <c r="Y392" s="575"/>
      <c r="Z392" s="575"/>
      <c r="AA392" s="567" t="str">
        <f t="shared" si="22"/>
        <v>No hay ejecución</v>
      </c>
      <c r="AB392" s="568" t="str">
        <f t="shared" si="23"/>
        <v>NA</v>
      </c>
      <c r="AC392" s="575"/>
      <c r="AD392" s="575"/>
      <c r="AE392" s="575"/>
      <c r="AF392" s="576"/>
      <c r="AG392" s="576"/>
      <c r="AH392" s="575"/>
      <c r="AI392" s="575"/>
      <c r="AJ392" s="575"/>
      <c r="AK392" s="576"/>
      <c r="AL392" s="576"/>
      <c r="AM392" s="575"/>
      <c r="AN392" s="575"/>
      <c r="AO392" s="575"/>
      <c r="AP392" s="575"/>
      <c r="AQ392" s="575"/>
    </row>
    <row r="393" spans="1:43" ht="35.25" hidden="1" customHeight="1" thickTop="1" thickBot="1">
      <c r="A393" s="563">
        <v>21</v>
      </c>
      <c r="B393" s="564"/>
      <c r="C393" s="564"/>
      <c r="D393" s="564"/>
      <c r="E393" s="564"/>
      <c r="F393" s="584" t="s">
        <v>1377</v>
      </c>
      <c r="G393" s="586"/>
      <c r="H393" s="586"/>
      <c r="I393" s="567" t="str">
        <f t="shared" si="20"/>
        <v>No hay ejecución</v>
      </c>
      <c r="J393" s="568" t="str">
        <f t="shared" si="21"/>
        <v>NA</v>
      </c>
      <c r="K393" s="586"/>
      <c r="L393" s="581"/>
      <c r="M393" s="579"/>
      <c r="N393" s="572"/>
      <c r="O393" s="582"/>
      <c r="P393" s="581"/>
      <c r="Q393" s="579"/>
      <c r="R393" s="572"/>
      <c r="S393" s="582"/>
      <c r="T393" s="583"/>
      <c r="U393" s="579"/>
      <c r="V393" s="572"/>
      <c r="W393" s="582"/>
      <c r="X393" s="575"/>
      <c r="Y393" s="575"/>
      <c r="Z393" s="575"/>
      <c r="AA393" s="567" t="str">
        <f t="shared" si="22"/>
        <v>No hay ejecución</v>
      </c>
      <c r="AB393" s="568" t="str">
        <f t="shared" si="23"/>
        <v>NA</v>
      </c>
      <c r="AC393" s="575"/>
      <c r="AD393" s="575"/>
      <c r="AE393" s="575"/>
      <c r="AF393" s="576"/>
      <c r="AG393" s="576"/>
      <c r="AH393" s="575"/>
      <c r="AI393" s="575"/>
      <c r="AJ393" s="575"/>
      <c r="AK393" s="576"/>
      <c r="AL393" s="576"/>
      <c r="AM393" s="575"/>
      <c r="AN393" s="575"/>
      <c r="AO393" s="575"/>
      <c r="AP393" s="575"/>
      <c r="AQ393" s="575"/>
    </row>
    <row r="394" spans="1:43" ht="35.25" hidden="1" customHeight="1" thickTop="1" thickBot="1">
      <c r="A394" s="563">
        <v>21.1</v>
      </c>
      <c r="B394" s="564"/>
      <c r="C394" s="564"/>
      <c r="D394" s="564"/>
      <c r="E394" s="564"/>
      <c r="F394" s="577" t="s">
        <v>1378</v>
      </c>
      <c r="G394" s="578"/>
      <c r="H394" s="578"/>
      <c r="I394" s="567" t="str">
        <f t="shared" si="20"/>
        <v>No hay ejecución</v>
      </c>
      <c r="J394" s="568" t="str">
        <f t="shared" si="21"/>
        <v>NA</v>
      </c>
      <c r="K394" s="578"/>
      <c r="L394" s="581"/>
      <c r="M394" s="579"/>
      <c r="N394" s="572"/>
      <c r="O394" s="582"/>
      <c r="P394" s="581"/>
      <c r="Q394" s="579"/>
      <c r="R394" s="572"/>
      <c r="S394" s="582"/>
      <c r="T394" s="583"/>
      <c r="U394" s="579"/>
      <c r="V394" s="572"/>
      <c r="W394" s="582"/>
      <c r="X394" s="575"/>
      <c r="Y394" s="575"/>
      <c r="Z394" s="575"/>
      <c r="AA394" s="567" t="str">
        <f t="shared" si="22"/>
        <v>No hay ejecución</v>
      </c>
      <c r="AB394" s="568" t="str">
        <f t="shared" si="23"/>
        <v>NA</v>
      </c>
      <c r="AC394" s="575"/>
      <c r="AD394" s="575"/>
      <c r="AE394" s="575"/>
      <c r="AF394" s="576"/>
      <c r="AG394" s="576"/>
      <c r="AH394" s="575"/>
      <c r="AI394" s="575"/>
      <c r="AJ394" s="575"/>
      <c r="AK394" s="576"/>
      <c r="AL394" s="576"/>
      <c r="AM394" s="575"/>
      <c r="AN394" s="575"/>
      <c r="AO394" s="575"/>
      <c r="AP394" s="575"/>
      <c r="AQ394" s="575"/>
    </row>
    <row r="395" spans="1:43" ht="35.25" hidden="1" customHeight="1" thickTop="1" thickBot="1">
      <c r="A395" s="563">
        <v>21.1</v>
      </c>
      <c r="B395" s="564"/>
      <c r="C395" s="564"/>
      <c r="D395" s="564"/>
      <c r="E395" s="564"/>
      <c r="F395" s="577" t="s">
        <v>1378</v>
      </c>
      <c r="G395" s="578"/>
      <c r="H395" s="578"/>
      <c r="I395" s="567" t="str">
        <f t="shared" si="20"/>
        <v>No hay ejecución</v>
      </c>
      <c r="J395" s="568" t="str">
        <f t="shared" si="21"/>
        <v>NA</v>
      </c>
      <c r="K395" s="578"/>
      <c r="L395" s="581"/>
      <c r="M395" s="579"/>
      <c r="N395" s="572"/>
      <c r="O395" s="582"/>
      <c r="P395" s="581"/>
      <c r="Q395" s="579"/>
      <c r="R395" s="572"/>
      <c r="S395" s="582"/>
      <c r="T395" s="583"/>
      <c r="U395" s="579"/>
      <c r="V395" s="572"/>
      <c r="W395" s="582"/>
      <c r="X395" s="575"/>
      <c r="Y395" s="575"/>
      <c r="Z395" s="575"/>
      <c r="AA395" s="567" t="str">
        <f t="shared" si="22"/>
        <v>No hay ejecución</v>
      </c>
      <c r="AB395" s="568" t="str">
        <f t="shared" si="23"/>
        <v>NA</v>
      </c>
      <c r="AC395" s="575"/>
      <c r="AD395" s="575"/>
      <c r="AE395" s="575"/>
      <c r="AF395" s="576"/>
      <c r="AG395" s="576"/>
      <c r="AH395" s="575"/>
      <c r="AI395" s="575"/>
      <c r="AJ395" s="575"/>
      <c r="AK395" s="576"/>
      <c r="AL395" s="576"/>
      <c r="AM395" s="575"/>
      <c r="AN395" s="575"/>
      <c r="AO395" s="575"/>
      <c r="AP395" s="575"/>
      <c r="AQ395" s="575"/>
    </row>
    <row r="396" spans="1:43" ht="35.25" hidden="1" customHeight="1" thickTop="1" thickBot="1">
      <c r="A396" s="563">
        <v>21.1</v>
      </c>
      <c r="B396" s="564"/>
      <c r="C396" s="564"/>
      <c r="D396" s="564"/>
      <c r="E396" s="564"/>
      <c r="F396" s="577" t="s">
        <v>1378</v>
      </c>
      <c r="G396" s="578"/>
      <c r="H396" s="578"/>
      <c r="I396" s="567" t="str">
        <f t="shared" si="20"/>
        <v>No hay ejecución</v>
      </c>
      <c r="J396" s="568" t="str">
        <f t="shared" si="21"/>
        <v>NA</v>
      </c>
      <c r="K396" s="578"/>
      <c r="L396" s="581"/>
      <c r="M396" s="579"/>
      <c r="N396" s="572"/>
      <c r="O396" s="582"/>
      <c r="P396" s="581"/>
      <c r="Q396" s="579"/>
      <c r="R396" s="572"/>
      <c r="S396" s="582"/>
      <c r="T396" s="583"/>
      <c r="U396" s="579"/>
      <c r="V396" s="572"/>
      <c r="W396" s="582"/>
      <c r="X396" s="575"/>
      <c r="Y396" s="575"/>
      <c r="Z396" s="575"/>
      <c r="AA396" s="567" t="str">
        <f t="shared" si="22"/>
        <v>No hay ejecución</v>
      </c>
      <c r="AB396" s="568" t="str">
        <f t="shared" si="23"/>
        <v>NA</v>
      </c>
      <c r="AC396" s="575"/>
      <c r="AD396" s="575"/>
      <c r="AE396" s="575"/>
      <c r="AF396" s="576"/>
      <c r="AG396" s="576"/>
      <c r="AH396" s="575"/>
      <c r="AI396" s="575"/>
      <c r="AJ396" s="575"/>
      <c r="AK396" s="576"/>
      <c r="AL396" s="576"/>
      <c r="AM396" s="575"/>
      <c r="AN396" s="575"/>
      <c r="AO396" s="575"/>
      <c r="AP396" s="575"/>
      <c r="AQ396" s="575"/>
    </row>
    <row r="397" spans="1:43" ht="35.25" hidden="1" customHeight="1" thickTop="1" thickBot="1">
      <c r="A397" s="563">
        <v>21.1</v>
      </c>
      <c r="B397" s="564"/>
      <c r="C397" s="564"/>
      <c r="D397" s="564"/>
      <c r="E397" s="564"/>
      <c r="F397" s="577" t="s">
        <v>1378</v>
      </c>
      <c r="G397" s="578"/>
      <c r="H397" s="578"/>
      <c r="I397" s="567" t="str">
        <f t="shared" si="20"/>
        <v>No hay ejecución</v>
      </c>
      <c r="J397" s="568" t="str">
        <f t="shared" si="21"/>
        <v>NA</v>
      </c>
      <c r="K397" s="578"/>
      <c r="L397" s="581"/>
      <c r="M397" s="579"/>
      <c r="N397" s="572"/>
      <c r="O397" s="582"/>
      <c r="P397" s="581"/>
      <c r="Q397" s="579"/>
      <c r="R397" s="572"/>
      <c r="S397" s="582"/>
      <c r="T397" s="583"/>
      <c r="U397" s="579"/>
      <c r="V397" s="572"/>
      <c r="W397" s="582"/>
      <c r="X397" s="575"/>
      <c r="Y397" s="575"/>
      <c r="Z397" s="575"/>
      <c r="AA397" s="567" t="str">
        <f t="shared" si="22"/>
        <v>No hay ejecución</v>
      </c>
      <c r="AB397" s="568" t="str">
        <f t="shared" si="23"/>
        <v>NA</v>
      </c>
      <c r="AC397" s="575"/>
      <c r="AD397" s="575"/>
      <c r="AE397" s="575"/>
      <c r="AF397" s="576"/>
      <c r="AG397" s="576"/>
      <c r="AH397" s="575"/>
      <c r="AI397" s="575"/>
      <c r="AJ397" s="575"/>
      <c r="AK397" s="576"/>
      <c r="AL397" s="576"/>
      <c r="AM397" s="575"/>
      <c r="AN397" s="575"/>
      <c r="AO397" s="575"/>
      <c r="AP397" s="575"/>
      <c r="AQ397" s="575"/>
    </row>
    <row r="398" spans="1:43" ht="35.25" hidden="1" customHeight="1" thickTop="1" thickBot="1">
      <c r="A398" s="563">
        <v>21.1</v>
      </c>
      <c r="B398" s="564"/>
      <c r="C398" s="564"/>
      <c r="D398" s="564"/>
      <c r="E398" s="564"/>
      <c r="F398" s="577" t="s">
        <v>1378</v>
      </c>
      <c r="G398" s="578"/>
      <c r="H398" s="578"/>
      <c r="I398" s="567" t="str">
        <f t="shared" ref="I398:I445" si="24">IF(H398="","No hay ejecución",IF(AND(G398=0),"No hay Programación", H398/G398))</f>
        <v>No hay ejecución</v>
      </c>
      <c r="J398" s="568" t="str">
        <f t="shared" ref="J398:J445" si="25">IF(I398="No hay ejecución","NA",IF(I398&gt;=90%,"De acuerdo con lo programado",IF(I398&gt;=51%,"Atraso Leve",IF(I398&lt;=50%,"En riesgo cumplimiento"))))</f>
        <v>NA</v>
      </c>
      <c r="K398" s="578"/>
      <c r="L398" s="581"/>
      <c r="M398" s="579"/>
      <c r="N398" s="572"/>
      <c r="O398" s="582"/>
      <c r="P398" s="581"/>
      <c r="Q398" s="579"/>
      <c r="R398" s="572"/>
      <c r="S398" s="582"/>
      <c r="T398" s="583"/>
      <c r="U398" s="579"/>
      <c r="V398" s="572"/>
      <c r="W398" s="582"/>
      <c r="X398" s="575"/>
      <c r="Y398" s="575"/>
      <c r="Z398" s="575"/>
      <c r="AA398" s="567" t="str">
        <f t="shared" ref="AA398:AA445" si="26">IF(Z398="","No hay ejecución",IF(AND(Y398=0),"No hay Programación", Z398/Y398))</f>
        <v>No hay ejecución</v>
      </c>
      <c r="AB398" s="568" t="str">
        <f t="shared" ref="AB398:AB445" si="27">IF(AA398="No hay ejecución","NA",IF(AA398&gt;=90%,"De acuerdo con lo programado",IF(AA398&gt;=51%,"Atraso Leve",IF(AA398&lt;=50%,"En riesgo cumplimiento"))))</f>
        <v>NA</v>
      </c>
      <c r="AC398" s="575"/>
      <c r="AD398" s="575"/>
      <c r="AE398" s="575"/>
      <c r="AF398" s="576"/>
      <c r="AG398" s="576"/>
      <c r="AH398" s="575"/>
      <c r="AI398" s="575"/>
      <c r="AJ398" s="575"/>
      <c r="AK398" s="576"/>
      <c r="AL398" s="576"/>
      <c r="AM398" s="575"/>
      <c r="AN398" s="575"/>
      <c r="AO398" s="575"/>
      <c r="AP398" s="575"/>
      <c r="AQ398" s="575"/>
    </row>
    <row r="399" spans="1:43" ht="35.25" hidden="1" customHeight="1" thickTop="1" thickBot="1">
      <c r="A399" s="563">
        <v>21.1</v>
      </c>
      <c r="B399" s="564"/>
      <c r="C399" s="564"/>
      <c r="D399" s="564"/>
      <c r="E399" s="564"/>
      <c r="F399" s="577" t="s">
        <v>1378</v>
      </c>
      <c r="G399" s="578"/>
      <c r="H399" s="578"/>
      <c r="I399" s="567" t="str">
        <f t="shared" si="24"/>
        <v>No hay ejecución</v>
      </c>
      <c r="J399" s="568" t="str">
        <f t="shared" si="25"/>
        <v>NA</v>
      </c>
      <c r="K399" s="578"/>
      <c r="L399" s="581"/>
      <c r="M399" s="579"/>
      <c r="N399" s="572"/>
      <c r="O399" s="582"/>
      <c r="P399" s="581"/>
      <c r="Q399" s="579"/>
      <c r="R399" s="572"/>
      <c r="S399" s="582"/>
      <c r="T399" s="583"/>
      <c r="U399" s="579"/>
      <c r="V399" s="572"/>
      <c r="W399" s="582"/>
      <c r="X399" s="575"/>
      <c r="Y399" s="575"/>
      <c r="Z399" s="575"/>
      <c r="AA399" s="567" t="str">
        <f t="shared" si="26"/>
        <v>No hay ejecución</v>
      </c>
      <c r="AB399" s="568" t="str">
        <f t="shared" si="27"/>
        <v>NA</v>
      </c>
      <c r="AC399" s="575"/>
      <c r="AD399" s="575"/>
      <c r="AE399" s="575"/>
      <c r="AF399" s="576"/>
      <c r="AG399" s="576"/>
      <c r="AH399" s="575"/>
      <c r="AI399" s="575"/>
      <c r="AJ399" s="575"/>
      <c r="AK399" s="576"/>
      <c r="AL399" s="576"/>
      <c r="AM399" s="575"/>
      <c r="AN399" s="575"/>
      <c r="AO399" s="575"/>
      <c r="AP399" s="575"/>
      <c r="AQ399" s="575"/>
    </row>
    <row r="400" spans="1:43" ht="35.25" hidden="1" customHeight="1" thickTop="1" thickBot="1">
      <c r="A400" s="563">
        <v>21.2</v>
      </c>
      <c r="B400" s="564"/>
      <c r="C400" s="564"/>
      <c r="D400" s="564"/>
      <c r="E400" s="564"/>
      <c r="F400" s="577" t="s">
        <v>1379</v>
      </c>
      <c r="G400" s="578">
        <v>3</v>
      </c>
      <c r="H400" s="578">
        <v>3</v>
      </c>
      <c r="I400" s="567">
        <f t="shared" si="24"/>
        <v>1</v>
      </c>
      <c r="J400" s="568" t="str">
        <f t="shared" si="25"/>
        <v>De acuerdo con lo programado</v>
      </c>
      <c r="K400" s="578"/>
      <c r="L400" s="581"/>
      <c r="M400" s="579"/>
      <c r="N400" s="572"/>
      <c r="O400" s="582"/>
      <c r="P400" s="581"/>
      <c r="Q400" s="579"/>
      <c r="R400" s="572"/>
      <c r="S400" s="582"/>
      <c r="T400" s="583"/>
      <c r="U400" s="579"/>
      <c r="V400" s="572"/>
      <c r="W400" s="582"/>
      <c r="X400" s="575"/>
      <c r="Y400" s="575">
        <v>3</v>
      </c>
      <c r="Z400" s="575">
        <v>3</v>
      </c>
      <c r="AA400" s="567">
        <f t="shared" si="26"/>
        <v>1</v>
      </c>
      <c r="AB400" s="568" t="str">
        <f t="shared" si="27"/>
        <v>De acuerdo con lo programado</v>
      </c>
      <c r="AC400" s="575"/>
      <c r="AD400" s="575"/>
      <c r="AE400" s="575"/>
      <c r="AF400" s="576"/>
      <c r="AG400" s="576"/>
      <c r="AH400" s="575"/>
      <c r="AI400" s="575"/>
      <c r="AJ400" s="575"/>
      <c r="AK400" s="576"/>
      <c r="AL400" s="576"/>
      <c r="AM400" s="575"/>
      <c r="AN400" s="575"/>
      <c r="AO400" s="575"/>
      <c r="AP400" s="575"/>
      <c r="AQ400" s="575"/>
    </row>
    <row r="401" spans="1:43" ht="35.25" hidden="1" customHeight="1" thickTop="1" thickBot="1">
      <c r="A401" s="563">
        <v>22</v>
      </c>
      <c r="B401" s="564"/>
      <c r="C401" s="564"/>
      <c r="D401" s="564"/>
      <c r="E401" s="564"/>
      <c r="F401" s="565" t="s">
        <v>1380</v>
      </c>
      <c r="G401" s="569"/>
      <c r="H401" s="569"/>
      <c r="I401" s="567" t="str">
        <f t="shared" si="24"/>
        <v>No hay ejecución</v>
      </c>
      <c r="J401" s="568" t="str">
        <f t="shared" si="25"/>
        <v>NA</v>
      </c>
      <c r="K401" s="569"/>
      <c r="L401" s="581"/>
      <c r="M401" s="579"/>
      <c r="N401" s="572"/>
      <c r="O401" s="582"/>
      <c r="P401" s="581"/>
      <c r="Q401" s="579"/>
      <c r="R401" s="572"/>
      <c r="S401" s="582"/>
      <c r="T401" s="583"/>
      <c r="U401" s="579"/>
      <c r="V401" s="572"/>
      <c r="W401" s="582"/>
      <c r="X401" s="575"/>
      <c r="Y401" s="575"/>
      <c r="Z401" s="575"/>
      <c r="AA401" s="567" t="str">
        <f t="shared" si="26"/>
        <v>No hay ejecución</v>
      </c>
      <c r="AB401" s="568" t="str">
        <f t="shared" si="27"/>
        <v>NA</v>
      </c>
      <c r="AC401" s="575"/>
      <c r="AD401" s="575"/>
      <c r="AE401" s="575"/>
      <c r="AF401" s="576"/>
      <c r="AG401" s="576"/>
      <c r="AH401" s="575"/>
      <c r="AI401" s="575"/>
      <c r="AJ401" s="575"/>
      <c r="AK401" s="576"/>
      <c r="AL401" s="576"/>
      <c r="AM401" s="575"/>
      <c r="AN401" s="575"/>
      <c r="AO401" s="575"/>
      <c r="AP401" s="575"/>
      <c r="AQ401" s="575"/>
    </row>
    <row r="402" spans="1:43" ht="35.25" hidden="1" customHeight="1" thickTop="1" thickBot="1">
      <c r="A402" s="563">
        <v>22.1</v>
      </c>
      <c r="B402" s="564"/>
      <c r="C402" s="564"/>
      <c r="D402" s="564"/>
      <c r="E402" s="564"/>
      <c r="F402" s="577" t="s">
        <v>1381</v>
      </c>
      <c r="G402" s="578"/>
      <c r="H402" s="578"/>
      <c r="I402" s="567" t="str">
        <f t="shared" si="24"/>
        <v>No hay ejecución</v>
      </c>
      <c r="J402" s="568" t="str">
        <f t="shared" si="25"/>
        <v>NA</v>
      </c>
      <c r="K402" s="578"/>
      <c r="L402" s="581"/>
      <c r="M402" s="579"/>
      <c r="N402" s="572"/>
      <c r="O402" s="582"/>
      <c r="P402" s="581"/>
      <c r="Q402" s="579"/>
      <c r="R402" s="572"/>
      <c r="S402" s="582"/>
      <c r="T402" s="583"/>
      <c r="U402" s="579"/>
      <c r="V402" s="572"/>
      <c r="W402" s="582"/>
      <c r="X402" s="575"/>
      <c r="Y402" s="575"/>
      <c r="Z402" s="575"/>
      <c r="AA402" s="567" t="str">
        <f t="shared" si="26"/>
        <v>No hay ejecución</v>
      </c>
      <c r="AB402" s="568" t="str">
        <f t="shared" si="27"/>
        <v>NA</v>
      </c>
      <c r="AC402" s="575"/>
      <c r="AD402" s="575"/>
      <c r="AE402" s="575"/>
      <c r="AF402" s="576"/>
      <c r="AG402" s="576"/>
      <c r="AH402" s="575"/>
      <c r="AI402" s="575"/>
      <c r="AJ402" s="575"/>
      <c r="AK402" s="576"/>
      <c r="AL402" s="576"/>
      <c r="AM402" s="575"/>
      <c r="AN402" s="575"/>
      <c r="AO402" s="575"/>
      <c r="AP402" s="575"/>
      <c r="AQ402" s="575"/>
    </row>
    <row r="403" spans="1:43" ht="35.25" hidden="1" customHeight="1" thickTop="1" thickBot="1">
      <c r="A403" s="563">
        <v>22.1</v>
      </c>
      <c r="B403" s="564"/>
      <c r="C403" s="564"/>
      <c r="D403" s="564"/>
      <c r="E403" s="564"/>
      <c r="F403" s="577" t="s">
        <v>1381</v>
      </c>
      <c r="G403" s="578"/>
      <c r="H403" s="578"/>
      <c r="I403" s="567" t="str">
        <f t="shared" si="24"/>
        <v>No hay ejecución</v>
      </c>
      <c r="J403" s="568" t="str">
        <f t="shared" si="25"/>
        <v>NA</v>
      </c>
      <c r="K403" s="578"/>
      <c r="L403" s="581"/>
      <c r="M403" s="579"/>
      <c r="N403" s="572"/>
      <c r="O403" s="582"/>
      <c r="P403" s="581"/>
      <c r="Q403" s="579"/>
      <c r="R403" s="572"/>
      <c r="S403" s="582"/>
      <c r="T403" s="583"/>
      <c r="U403" s="579"/>
      <c r="V403" s="572"/>
      <c r="W403" s="582"/>
      <c r="X403" s="575"/>
      <c r="Y403" s="575"/>
      <c r="Z403" s="575"/>
      <c r="AA403" s="567" t="str">
        <f t="shared" si="26"/>
        <v>No hay ejecución</v>
      </c>
      <c r="AB403" s="568" t="str">
        <f t="shared" si="27"/>
        <v>NA</v>
      </c>
      <c r="AC403" s="575"/>
      <c r="AD403" s="575"/>
      <c r="AE403" s="575"/>
      <c r="AF403" s="576"/>
      <c r="AG403" s="576"/>
      <c r="AH403" s="575"/>
      <c r="AI403" s="575"/>
      <c r="AJ403" s="575"/>
      <c r="AK403" s="576"/>
      <c r="AL403" s="576"/>
      <c r="AM403" s="575"/>
      <c r="AN403" s="575"/>
      <c r="AO403" s="575"/>
      <c r="AP403" s="575"/>
      <c r="AQ403" s="575"/>
    </row>
    <row r="404" spans="1:43" ht="35.25" hidden="1" customHeight="1" thickTop="1" thickBot="1">
      <c r="A404" s="563">
        <v>23</v>
      </c>
      <c r="B404" s="564"/>
      <c r="C404" s="564"/>
      <c r="D404" s="564"/>
      <c r="E404" s="564"/>
      <c r="F404" s="565" t="s">
        <v>1382</v>
      </c>
      <c r="G404" s="569"/>
      <c r="H404" s="569"/>
      <c r="I404" s="567" t="str">
        <f t="shared" si="24"/>
        <v>No hay ejecución</v>
      </c>
      <c r="J404" s="568" t="str">
        <f t="shared" si="25"/>
        <v>NA</v>
      </c>
      <c r="K404" s="569"/>
      <c r="L404" s="581"/>
      <c r="M404" s="579"/>
      <c r="N404" s="572"/>
      <c r="O404" s="582"/>
      <c r="P404" s="581"/>
      <c r="Q404" s="579"/>
      <c r="R404" s="572"/>
      <c r="S404" s="582"/>
      <c r="T404" s="583"/>
      <c r="U404" s="579"/>
      <c r="V404" s="572"/>
      <c r="W404" s="582"/>
      <c r="X404" s="575"/>
      <c r="Y404" s="575"/>
      <c r="Z404" s="575"/>
      <c r="AA404" s="567" t="str">
        <f t="shared" si="26"/>
        <v>No hay ejecución</v>
      </c>
      <c r="AB404" s="568" t="str">
        <f t="shared" si="27"/>
        <v>NA</v>
      </c>
      <c r="AC404" s="575"/>
      <c r="AD404" s="575"/>
      <c r="AE404" s="575"/>
      <c r="AF404" s="576"/>
      <c r="AG404" s="576"/>
      <c r="AH404" s="575"/>
      <c r="AI404" s="575"/>
      <c r="AJ404" s="575"/>
      <c r="AK404" s="576"/>
      <c r="AL404" s="576"/>
      <c r="AM404" s="575"/>
      <c r="AN404" s="575"/>
      <c r="AO404" s="575"/>
      <c r="AP404" s="575"/>
      <c r="AQ404" s="575"/>
    </row>
    <row r="405" spans="1:43" ht="35.25" hidden="1" customHeight="1" thickTop="1" thickBot="1">
      <c r="A405" s="563">
        <v>23.1</v>
      </c>
      <c r="B405" s="564"/>
      <c r="C405" s="564"/>
      <c r="D405" s="564"/>
      <c r="E405" s="564"/>
      <c r="F405" s="577" t="s">
        <v>1383</v>
      </c>
      <c r="G405" s="578"/>
      <c r="H405" s="578"/>
      <c r="I405" s="567" t="str">
        <f t="shared" si="24"/>
        <v>No hay ejecución</v>
      </c>
      <c r="J405" s="568" t="str">
        <f t="shared" si="25"/>
        <v>NA</v>
      </c>
      <c r="K405" s="578"/>
      <c r="L405" s="581"/>
      <c r="M405" s="579"/>
      <c r="N405" s="572"/>
      <c r="O405" s="582"/>
      <c r="P405" s="581"/>
      <c r="Q405" s="579"/>
      <c r="R405" s="572"/>
      <c r="S405" s="582"/>
      <c r="T405" s="583"/>
      <c r="U405" s="579"/>
      <c r="V405" s="572"/>
      <c r="W405" s="582"/>
      <c r="X405" s="575"/>
      <c r="Y405" s="575"/>
      <c r="Z405" s="575"/>
      <c r="AA405" s="567" t="str">
        <f t="shared" si="26"/>
        <v>No hay ejecución</v>
      </c>
      <c r="AB405" s="568" t="str">
        <f t="shared" si="27"/>
        <v>NA</v>
      </c>
      <c r="AC405" s="575"/>
      <c r="AD405" s="575"/>
      <c r="AE405" s="575"/>
      <c r="AF405" s="576"/>
      <c r="AG405" s="576"/>
      <c r="AH405" s="575"/>
      <c r="AI405" s="575"/>
      <c r="AJ405" s="575"/>
      <c r="AK405" s="576"/>
      <c r="AL405" s="576"/>
      <c r="AM405" s="575"/>
      <c r="AN405" s="575"/>
      <c r="AO405" s="575"/>
      <c r="AP405" s="575"/>
      <c r="AQ405" s="575"/>
    </row>
    <row r="406" spans="1:43" ht="35.25" hidden="1" customHeight="1" thickTop="1" thickBot="1">
      <c r="A406" s="563">
        <v>23.1</v>
      </c>
      <c r="B406" s="564"/>
      <c r="C406" s="564"/>
      <c r="D406" s="564"/>
      <c r="E406" s="564"/>
      <c r="F406" s="577" t="s">
        <v>1383</v>
      </c>
      <c r="G406" s="578"/>
      <c r="H406" s="578"/>
      <c r="I406" s="567" t="str">
        <f t="shared" si="24"/>
        <v>No hay ejecución</v>
      </c>
      <c r="J406" s="568" t="str">
        <f t="shared" si="25"/>
        <v>NA</v>
      </c>
      <c r="K406" s="578"/>
      <c r="L406" s="581"/>
      <c r="M406" s="579"/>
      <c r="N406" s="572"/>
      <c r="O406" s="582"/>
      <c r="P406" s="581"/>
      <c r="Q406" s="579"/>
      <c r="R406" s="572"/>
      <c r="S406" s="582"/>
      <c r="T406" s="583"/>
      <c r="U406" s="579"/>
      <c r="V406" s="572"/>
      <c r="W406" s="582"/>
      <c r="X406" s="575"/>
      <c r="Y406" s="575"/>
      <c r="Z406" s="575"/>
      <c r="AA406" s="567" t="str">
        <f t="shared" si="26"/>
        <v>No hay ejecución</v>
      </c>
      <c r="AB406" s="568" t="str">
        <f t="shared" si="27"/>
        <v>NA</v>
      </c>
      <c r="AC406" s="575"/>
      <c r="AD406" s="575"/>
      <c r="AE406" s="575"/>
      <c r="AF406" s="576"/>
      <c r="AG406" s="576"/>
      <c r="AH406" s="575"/>
      <c r="AI406" s="575"/>
      <c r="AJ406" s="575"/>
      <c r="AK406" s="576"/>
      <c r="AL406" s="576"/>
      <c r="AM406" s="575"/>
      <c r="AN406" s="575"/>
      <c r="AO406" s="575"/>
      <c r="AP406" s="575"/>
      <c r="AQ406" s="575"/>
    </row>
    <row r="407" spans="1:43" ht="35.25" hidden="1" customHeight="1" thickTop="1" thickBot="1">
      <c r="A407" s="563">
        <v>24</v>
      </c>
      <c r="B407" s="564"/>
      <c r="C407" s="564"/>
      <c r="D407" s="564"/>
      <c r="E407" s="564"/>
      <c r="F407" s="565" t="s">
        <v>1384</v>
      </c>
      <c r="G407" s="569"/>
      <c r="H407" s="569"/>
      <c r="I407" s="567" t="str">
        <f t="shared" si="24"/>
        <v>No hay ejecución</v>
      </c>
      <c r="J407" s="568" t="str">
        <f t="shared" si="25"/>
        <v>NA</v>
      </c>
      <c r="K407" s="569"/>
      <c r="L407" s="581"/>
      <c r="M407" s="579"/>
      <c r="N407" s="572"/>
      <c r="O407" s="582"/>
      <c r="P407" s="581"/>
      <c r="Q407" s="579"/>
      <c r="R407" s="572"/>
      <c r="S407" s="582"/>
      <c r="T407" s="583"/>
      <c r="U407" s="579"/>
      <c r="V407" s="572"/>
      <c r="W407" s="582"/>
      <c r="X407" s="575"/>
      <c r="Y407" s="575"/>
      <c r="Z407" s="575"/>
      <c r="AA407" s="567" t="str">
        <f t="shared" si="26"/>
        <v>No hay ejecución</v>
      </c>
      <c r="AB407" s="568" t="str">
        <f t="shared" si="27"/>
        <v>NA</v>
      </c>
      <c r="AC407" s="575"/>
      <c r="AD407" s="575"/>
      <c r="AE407" s="575"/>
      <c r="AF407" s="576"/>
      <c r="AG407" s="576"/>
      <c r="AH407" s="575"/>
      <c r="AI407" s="575"/>
      <c r="AJ407" s="575"/>
      <c r="AK407" s="576"/>
      <c r="AL407" s="576"/>
      <c r="AM407" s="575"/>
      <c r="AN407" s="575"/>
      <c r="AO407" s="575"/>
      <c r="AP407" s="575"/>
      <c r="AQ407" s="575"/>
    </row>
    <row r="408" spans="1:43" ht="35.25" hidden="1" customHeight="1" thickTop="1" thickBot="1">
      <c r="A408" s="563">
        <v>24.1</v>
      </c>
      <c r="B408" s="564"/>
      <c r="C408" s="564"/>
      <c r="D408" s="564"/>
      <c r="E408" s="564"/>
      <c r="F408" s="594" t="s">
        <v>1384</v>
      </c>
      <c r="G408" s="595"/>
      <c r="H408" s="595"/>
      <c r="I408" s="567" t="str">
        <f t="shared" si="24"/>
        <v>No hay ejecución</v>
      </c>
      <c r="J408" s="568" t="str">
        <f t="shared" si="25"/>
        <v>NA</v>
      </c>
      <c r="K408" s="595"/>
      <c r="L408" s="581"/>
      <c r="M408" s="579"/>
      <c r="N408" s="572"/>
      <c r="O408" s="582"/>
      <c r="P408" s="581"/>
      <c r="Q408" s="579"/>
      <c r="R408" s="572"/>
      <c r="S408" s="582"/>
      <c r="T408" s="583"/>
      <c r="U408" s="579"/>
      <c r="V408" s="572"/>
      <c r="W408" s="582"/>
      <c r="X408" s="575"/>
      <c r="Y408" s="575"/>
      <c r="Z408" s="575"/>
      <c r="AA408" s="567" t="str">
        <f t="shared" si="26"/>
        <v>No hay ejecución</v>
      </c>
      <c r="AB408" s="568" t="str">
        <f t="shared" si="27"/>
        <v>NA</v>
      </c>
      <c r="AC408" s="575"/>
      <c r="AD408" s="575"/>
      <c r="AE408" s="575"/>
      <c r="AF408" s="576"/>
      <c r="AG408" s="576"/>
      <c r="AH408" s="575"/>
      <c r="AI408" s="575"/>
      <c r="AJ408" s="575"/>
      <c r="AK408" s="576"/>
      <c r="AL408" s="576"/>
      <c r="AM408" s="575"/>
      <c r="AN408" s="575"/>
      <c r="AO408" s="575"/>
      <c r="AP408" s="575"/>
      <c r="AQ408" s="575"/>
    </row>
    <row r="409" spans="1:43" ht="35.25" hidden="1" customHeight="1" thickTop="1" thickBot="1">
      <c r="A409" s="563">
        <v>24.1</v>
      </c>
      <c r="B409" s="564"/>
      <c r="C409" s="564"/>
      <c r="D409" s="564"/>
      <c r="E409" s="564"/>
      <c r="F409" s="594" t="s">
        <v>1384</v>
      </c>
      <c r="G409" s="595"/>
      <c r="H409" s="595"/>
      <c r="I409" s="567" t="str">
        <f t="shared" si="24"/>
        <v>No hay ejecución</v>
      </c>
      <c r="J409" s="568" t="str">
        <f t="shared" si="25"/>
        <v>NA</v>
      </c>
      <c r="K409" s="595"/>
      <c r="L409" s="581"/>
      <c r="M409" s="579"/>
      <c r="N409" s="572"/>
      <c r="O409" s="582"/>
      <c r="P409" s="581"/>
      <c r="Q409" s="579"/>
      <c r="R409" s="572"/>
      <c r="S409" s="582"/>
      <c r="T409" s="583"/>
      <c r="U409" s="579"/>
      <c r="V409" s="572"/>
      <c r="W409" s="582"/>
      <c r="X409" s="575"/>
      <c r="Y409" s="575"/>
      <c r="Z409" s="575"/>
      <c r="AA409" s="567" t="str">
        <f t="shared" si="26"/>
        <v>No hay ejecución</v>
      </c>
      <c r="AB409" s="568" t="str">
        <f t="shared" si="27"/>
        <v>NA</v>
      </c>
      <c r="AC409" s="575"/>
      <c r="AD409" s="575"/>
      <c r="AE409" s="575"/>
      <c r="AF409" s="576"/>
      <c r="AG409" s="576"/>
      <c r="AH409" s="575"/>
      <c r="AI409" s="575"/>
      <c r="AJ409" s="575"/>
      <c r="AK409" s="576"/>
      <c r="AL409" s="576"/>
      <c r="AM409" s="575"/>
      <c r="AN409" s="575"/>
      <c r="AO409" s="575"/>
      <c r="AP409" s="575"/>
      <c r="AQ409" s="575"/>
    </row>
    <row r="410" spans="1:43" ht="35.25" hidden="1" customHeight="1" thickTop="1" thickBot="1">
      <c r="A410" s="563">
        <v>24.1</v>
      </c>
      <c r="B410" s="564"/>
      <c r="C410" s="564"/>
      <c r="D410" s="564"/>
      <c r="E410" s="564"/>
      <c r="F410" s="594" t="s">
        <v>1384</v>
      </c>
      <c r="G410" s="595"/>
      <c r="H410" s="595"/>
      <c r="I410" s="567" t="str">
        <f t="shared" si="24"/>
        <v>No hay ejecución</v>
      </c>
      <c r="J410" s="568" t="str">
        <f t="shared" si="25"/>
        <v>NA</v>
      </c>
      <c r="K410" s="595"/>
      <c r="L410" s="581"/>
      <c r="M410" s="579"/>
      <c r="N410" s="572"/>
      <c r="O410" s="582"/>
      <c r="P410" s="581"/>
      <c r="Q410" s="579"/>
      <c r="R410" s="572"/>
      <c r="S410" s="582"/>
      <c r="T410" s="583"/>
      <c r="U410" s="579"/>
      <c r="V410" s="572"/>
      <c r="W410" s="582"/>
      <c r="X410" s="575"/>
      <c r="Y410" s="575"/>
      <c r="Z410" s="575"/>
      <c r="AA410" s="567" t="str">
        <f t="shared" si="26"/>
        <v>No hay ejecución</v>
      </c>
      <c r="AB410" s="568" t="str">
        <f t="shared" si="27"/>
        <v>NA</v>
      </c>
      <c r="AC410" s="575"/>
      <c r="AD410" s="575"/>
      <c r="AE410" s="575"/>
      <c r="AF410" s="576"/>
      <c r="AG410" s="576"/>
      <c r="AH410" s="575"/>
      <c r="AI410" s="575"/>
      <c r="AJ410" s="575"/>
      <c r="AK410" s="576"/>
      <c r="AL410" s="576"/>
      <c r="AM410" s="575"/>
      <c r="AN410" s="575"/>
      <c r="AO410" s="575"/>
      <c r="AP410" s="575"/>
      <c r="AQ410" s="575"/>
    </row>
    <row r="411" spans="1:43" ht="35.25" hidden="1" customHeight="1" thickTop="1" thickBot="1">
      <c r="A411" s="563">
        <v>24.1</v>
      </c>
      <c r="B411" s="564"/>
      <c r="C411" s="564"/>
      <c r="D411" s="564"/>
      <c r="E411" s="564"/>
      <c r="F411" s="594" t="s">
        <v>1384</v>
      </c>
      <c r="G411" s="595"/>
      <c r="H411" s="595"/>
      <c r="I411" s="567" t="str">
        <f t="shared" si="24"/>
        <v>No hay ejecución</v>
      </c>
      <c r="J411" s="568" t="str">
        <f t="shared" si="25"/>
        <v>NA</v>
      </c>
      <c r="K411" s="595"/>
      <c r="L411" s="581"/>
      <c r="M411" s="579"/>
      <c r="N411" s="572"/>
      <c r="O411" s="582"/>
      <c r="P411" s="581"/>
      <c r="Q411" s="579"/>
      <c r="R411" s="572"/>
      <c r="S411" s="582"/>
      <c r="T411" s="583"/>
      <c r="U411" s="579"/>
      <c r="V411" s="572"/>
      <c r="W411" s="582"/>
      <c r="X411" s="575"/>
      <c r="Y411" s="575"/>
      <c r="Z411" s="575"/>
      <c r="AA411" s="567" t="str">
        <f t="shared" si="26"/>
        <v>No hay ejecución</v>
      </c>
      <c r="AB411" s="568" t="str">
        <f t="shared" si="27"/>
        <v>NA</v>
      </c>
      <c r="AC411" s="575"/>
      <c r="AD411" s="575"/>
      <c r="AE411" s="575"/>
      <c r="AF411" s="576"/>
      <c r="AG411" s="576"/>
      <c r="AH411" s="575"/>
      <c r="AI411" s="575"/>
      <c r="AJ411" s="575"/>
      <c r="AK411" s="576"/>
      <c r="AL411" s="576"/>
      <c r="AM411" s="575"/>
      <c r="AN411" s="575"/>
      <c r="AO411" s="575"/>
      <c r="AP411" s="575"/>
      <c r="AQ411" s="575"/>
    </row>
    <row r="412" spans="1:43" ht="35.25" hidden="1" customHeight="1" thickTop="1" thickBot="1">
      <c r="A412" s="563">
        <v>24.1</v>
      </c>
      <c r="B412" s="564"/>
      <c r="C412" s="564"/>
      <c r="D412" s="564"/>
      <c r="E412" s="564"/>
      <c r="F412" s="594" t="s">
        <v>1384</v>
      </c>
      <c r="G412" s="595"/>
      <c r="H412" s="595"/>
      <c r="I412" s="567" t="str">
        <f t="shared" si="24"/>
        <v>No hay ejecución</v>
      </c>
      <c r="J412" s="568" t="str">
        <f t="shared" si="25"/>
        <v>NA</v>
      </c>
      <c r="K412" s="595"/>
      <c r="L412" s="581"/>
      <c r="M412" s="579"/>
      <c r="N412" s="572"/>
      <c r="O412" s="582"/>
      <c r="P412" s="581"/>
      <c r="Q412" s="579"/>
      <c r="R412" s="572"/>
      <c r="S412" s="582"/>
      <c r="T412" s="583"/>
      <c r="U412" s="579"/>
      <c r="V412" s="572"/>
      <c r="W412" s="582"/>
      <c r="X412" s="575"/>
      <c r="Y412" s="575"/>
      <c r="Z412" s="575"/>
      <c r="AA412" s="567" t="str">
        <f t="shared" si="26"/>
        <v>No hay ejecución</v>
      </c>
      <c r="AB412" s="568" t="str">
        <f t="shared" si="27"/>
        <v>NA</v>
      </c>
      <c r="AC412" s="575"/>
      <c r="AD412" s="575"/>
      <c r="AE412" s="575"/>
      <c r="AF412" s="576"/>
      <c r="AG412" s="576"/>
      <c r="AH412" s="575"/>
      <c r="AI412" s="575"/>
      <c r="AJ412" s="575"/>
      <c r="AK412" s="576"/>
      <c r="AL412" s="576"/>
      <c r="AM412" s="575"/>
      <c r="AN412" s="575"/>
      <c r="AO412" s="575"/>
      <c r="AP412" s="575"/>
      <c r="AQ412" s="575"/>
    </row>
    <row r="413" spans="1:43" ht="35.25" hidden="1" customHeight="1" thickTop="1" thickBot="1">
      <c r="A413" s="563">
        <v>24.1</v>
      </c>
      <c r="B413" s="564"/>
      <c r="C413" s="564"/>
      <c r="D413" s="564"/>
      <c r="E413" s="564"/>
      <c r="F413" s="594" t="s">
        <v>1384</v>
      </c>
      <c r="G413" s="595"/>
      <c r="H413" s="595"/>
      <c r="I413" s="567" t="str">
        <f t="shared" si="24"/>
        <v>No hay ejecución</v>
      </c>
      <c r="J413" s="568" t="str">
        <f t="shared" si="25"/>
        <v>NA</v>
      </c>
      <c r="K413" s="595"/>
      <c r="L413" s="581"/>
      <c r="M413" s="579"/>
      <c r="N413" s="572"/>
      <c r="O413" s="582"/>
      <c r="P413" s="581"/>
      <c r="Q413" s="579"/>
      <c r="R413" s="572"/>
      <c r="S413" s="582"/>
      <c r="T413" s="583"/>
      <c r="U413" s="579"/>
      <c r="V413" s="572"/>
      <c r="W413" s="582"/>
      <c r="X413" s="575"/>
      <c r="Y413" s="575"/>
      <c r="Z413" s="575"/>
      <c r="AA413" s="567" t="str">
        <f t="shared" si="26"/>
        <v>No hay ejecución</v>
      </c>
      <c r="AB413" s="568" t="str">
        <f t="shared" si="27"/>
        <v>NA</v>
      </c>
      <c r="AC413" s="575"/>
      <c r="AD413" s="575"/>
      <c r="AE413" s="575"/>
      <c r="AF413" s="576"/>
      <c r="AG413" s="576"/>
      <c r="AH413" s="575"/>
      <c r="AI413" s="575"/>
      <c r="AJ413" s="575"/>
      <c r="AK413" s="576"/>
      <c r="AL413" s="576"/>
      <c r="AM413" s="575"/>
      <c r="AN413" s="575"/>
      <c r="AO413" s="575"/>
      <c r="AP413" s="575"/>
      <c r="AQ413" s="575"/>
    </row>
    <row r="414" spans="1:43" ht="35.25" hidden="1" customHeight="1" thickTop="1" thickBot="1">
      <c r="A414" s="563">
        <v>25</v>
      </c>
      <c r="B414" s="564"/>
      <c r="C414" s="564"/>
      <c r="D414" s="564"/>
      <c r="E414" s="564"/>
      <c r="F414" s="565" t="s">
        <v>1385</v>
      </c>
      <c r="G414" s="569"/>
      <c r="H414" s="569"/>
      <c r="I414" s="567" t="str">
        <f t="shared" si="24"/>
        <v>No hay ejecución</v>
      </c>
      <c r="J414" s="568" t="str">
        <f t="shared" si="25"/>
        <v>NA</v>
      </c>
      <c r="K414" s="569"/>
      <c r="L414" s="581"/>
      <c r="M414" s="579"/>
      <c r="N414" s="572"/>
      <c r="O414" s="582"/>
      <c r="P414" s="581"/>
      <c r="Q414" s="579"/>
      <c r="R414" s="572"/>
      <c r="S414" s="582"/>
      <c r="T414" s="583"/>
      <c r="U414" s="579"/>
      <c r="V414" s="572"/>
      <c r="W414" s="582"/>
      <c r="X414" s="575"/>
      <c r="Y414" s="575"/>
      <c r="Z414" s="575"/>
      <c r="AA414" s="567" t="str">
        <f t="shared" si="26"/>
        <v>No hay ejecución</v>
      </c>
      <c r="AB414" s="568" t="str">
        <f t="shared" si="27"/>
        <v>NA</v>
      </c>
      <c r="AC414" s="575"/>
      <c r="AD414" s="575"/>
      <c r="AE414" s="575"/>
      <c r="AF414" s="576"/>
      <c r="AG414" s="576"/>
      <c r="AH414" s="575"/>
      <c r="AI414" s="575"/>
      <c r="AJ414" s="575"/>
      <c r="AK414" s="576"/>
      <c r="AL414" s="576"/>
      <c r="AM414" s="575"/>
      <c r="AN414" s="575"/>
      <c r="AO414" s="575"/>
      <c r="AP414" s="575"/>
      <c r="AQ414" s="575"/>
    </row>
    <row r="415" spans="1:43" ht="35.25" hidden="1" customHeight="1" thickTop="1" thickBot="1">
      <c r="A415" s="563">
        <v>25.1</v>
      </c>
      <c r="B415" s="564"/>
      <c r="C415" s="564"/>
      <c r="D415" s="564"/>
      <c r="E415" s="564"/>
      <c r="F415" s="594" t="s">
        <v>1385</v>
      </c>
      <c r="G415" s="595"/>
      <c r="H415" s="595"/>
      <c r="I415" s="567" t="str">
        <f t="shared" si="24"/>
        <v>No hay ejecución</v>
      </c>
      <c r="J415" s="568" t="str">
        <f t="shared" si="25"/>
        <v>NA</v>
      </c>
      <c r="K415" s="595"/>
      <c r="L415" s="581"/>
      <c r="M415" s="579"/>
      <c r="N415" s="572"/>
      <c r="O415" s="582"/>
      <c r="P415" s="581"/>
      <c r="Q415" s="579"/>
      <c r="R415" s="572"/>
      <c r="S415" s="582"/>
      <c r="T415" s="583"/>
      <c r="U415" s="579"/>
      <c r="V415" s="572"/>
      <c r="W415" s="582"/>
      <c r="X415" s="575"/>
      <c r="Y415" s="575"/>
      <c r="Z415" s="575"/>
      <c r="AA415" s="567" t="str">
        <f t="shared" si="26"/>
        <v>No hay ejecución</v>
      </c>
      <c r="AB415" s="568" t="str">
        <f t="shared" si="27"/>
        <v>NA</v>
      </c>
      <c r="AC415" s="575"/>
      <c r="AD415" s="575"/>
      <c r="AE415" s="575"/>
      <c r="AF415" s="576"/>
      <c r="AG415" s="576"/>
      <c r="AH415" s="575"/>
      <c r="AI415" s="575"/>
      <c r="AJ415" s="575"/>
      <c r="AK415" s="576"/>
      <c r="AL415" s="576"/>
      <c r="AM415" s="575"/>
      <c r="AN415" s="575"/>
      <c r="AO415" s="575"/>
      <c r="AP415" s="575"/>
      <c r="AQ415" s="575"/>
    </row>
    <row r="416" spans="1:43" ht="35.25" hidden="1" customHeight="1" thickTop="1" thickBot="1">
      <c r="A416" s="563">
        <v>25.1</v>
      </c>
      <c r="B416" s="564"/>
      <c r="C416" s="564"/>
      <c r="D416" s="564"/>
      <c r="E416" s="564"/>
      <c r="F416" s="594" t="s">
        <v>1385</v>
      </c>
      <c r="G416" s="595"/>
      <c r="H416" s="595"/>
      <c r="I416" s="567" t="str">
        <f t="shared" si="24"/>
        <v>No hay ejecución</v>
      </c>
      <c r="J416" s="568" t="str">
        <f t="shared" si="25"/>
        <v>NA</v>
      </c>
      <c r="K416" s="595"/>
      <c r="L416" s="581"/>
      <c r="M416" s="579"/>
      <c r="N416" s="572"/>
      <c r="O416" s="582"/>
      <c r="P416" s="581"/>
      <c r="Q416" s="579"/>
      <c r="R416" s="572"/>
      <c r="S416" s="582"/>
      <c r="T416" s="583"/>
      <c r="U416" s="579"/>
      <c r="V416" s="572"/>
      <c r="W416" s="582"/>
      <c r="X416" s="575"/>
      <c r="Y416" s="575"/>
      <c r="Z416" s="575"/>
      <c r="AA416" s="567" t="str">
        <f t="shared" si="26"/>
        <v>No hay ejecución</v>
      </c>
      <c r="AB416" s="568" t="str">
        <f t="shared" si="27"/>
        <v>NA</v>
      </c>
      <c r="AC416" s="575"/>
      <c r="AD416" s="575"/>
      <c r="AE416" s="575"/>
      <c r="AF416" s="576"/>
      <c r="AG416" s="576"/>
      <c r="AH416" s="575"/>
      <c r="AI416" s="575"/>
      <c r="AJ416" s="575"/>
      <c r="AK416" s="576"/>
      <c r="AL416" s="576"/>
      <c r="AM416" s="575"/>
      <c r="AN416" s="575"/>
      <c r="AO416" s="575"/>
      <c r="AP416" s="575"/>
      <c r="AQ416" s="575"/>
    </row>
    <row r="417" spans="1:43" ht="35.25" hidden="1" customHeight="1" thickTop="1" thickBot="1">
      <c r="A417" s="563">
        <v>25.1</v>
      </c>
      <c r="B417" s="564"/>
      <c r="C417" s="564"/>
      <c r="D417" s="564"/>
      <c r="E417" s="564"/>
      <c r="F417" s="594" t="s">
        <v>1385</v>
      </c>
      <c r="G417" s="595"/>
      <c r="H417" s="595"/>
      <c r="I417" s="567" t="str">
        <f t="shared" si="24"/>
        <v>No hay ejecución</v>
      </c>
      <c r="J417" s="568" t="str">
        <f t="shared" si="25"/>
        <v>NA</v>
      </c>
      <c r="K417" s="595"/>
      <c r="L417" s="581"/>
      <c r="M417" s="579"/>
      <c r="N417" s="572"/>
      <c r="O417" s="582"/>
      <c r="P417" s="581"/>
      <c r="Q417" s="579"/>
      <c r="R417" s="572"/>
      <c r="S417" s="582"/>
      <c r="T417" s="583"/>
      <c r="U417" s="579"/>
      <c r="V417" s="572"/>
      <c r="W417" s="582"/>
      <c r="X417" s="575"/>
      <c r="Y417" s="575"/>
      <c r="Z417" s="575"/>
      <c r="AA417" s="567" t="str">
        <f t="shared" si="26"/>
        <v>No hay ejecución</v>
      </c>
      <c r="AB417" s="568" t="str">
        <f t="shared" si="27"/>
        <v>NA</v>
      </c>
      <c r="AC417" s="575"/>
      <c r="AD417" s="575"/>
      <c r="AE417" s="575"/>
      <c r="AF417" s="576"/>
      <c r="AG417" s="576"/>
      <c r="AH417" s="575"/>
      <c r="AI417" s="575"/>
      <c r="AJ417" s="575"/>
      <c r="AK417" s="576"/>
      <c r="AL417" s="576"/>
      <c r="AM417" s="575"/>
      <c r="AN417" s="575"/>
      <c r="AO417" s="575"/>
      <c r="AP417" s="575"/>
      <c r="AQ417" s="575"/>
    </row>
    <row r="418" spans="1:43" ht="35.25" hidden="1" customHeight="1" thickTop="1" thickBot="1">
      <c r="A418" s="563">
        <v>25.1</v>
      </c>
      <c r="B418" s="564"/>
      <c r="C418" s="564"/>
      <c r="D418" s="564"/>
      <c r="E418" s="564"/>
      <c r="F418" s="594" t="s">
        <v>1385</v>
      </c>
      <c r="G418" s="595"/>
      <c r="H418" s="595"/>
      <c r="I418" s="567" t="str">
        <f t="shared" si="24"/>
        <v>No hay ejecución</v>
      </c>
      <c r="J418" s="568" t="str">
        <f t="shared" si="25"/>
        <v>NA</v>
      </c>
      <c r="K418" s="595"/>
      <c r="L418" s="581"/>
      <c r="M418" s="579"/>
      <c r="N418" s="572"/>
      <c r="O418" s="582"/>
      <c r="P418" s="581"/>
      <c r="Q418" s="579"/>
      <c r="R418" s="572"/>
      <c r="S418" s="582"/>
      <c r="T418" s="583"/>
      <c r="U418" s="579"/>
      <c r="V418" s="572"/>
      <c r="W418" s="582"/>
      <c r="X418" s="575"/>
      <c r="Y418" s="575"/>
      <c r="Z418" s="575"/>
      <c r="AA418" s="567" t="str">
        <f t="shared" si="26"/>
        <v>No hay ejecución</v>
      </c>
      <c r="AB418" s="568" t="str">
        <f t="shared" si="27"/>
        <v>NA</v>
      </c>
      <c r="AC418" s="575"/>
      <c r="AD418" s="575"/>
      <c r="AE418" s="575"/>
      <c r="AF418" s="576"/>
      <c r="AG418" s="576"/>
      <c r="AH418" s="575"/>
      <c r="AI418" s="575"/>
      <c r="AJ418" s="575"/>
      <c r="AK418" s="576"/>
      <c r="AL418" s="576"/>
      <c r="AM418" s="575"/>
      <c r="AN418" s="575"/>
      <c r="AO418" s="575"/>
      <c r="AP418" s="575"/>
      <c r="AQ418" s="575"/>
    </row>
    <row r="419" spans="1:43" ht="35.25" hidden="1" customHeight="1" thickTop="1" thickBot="1">
      <c r="A419" s="563">
        <v>25.1</v>
      </c>
      <c r="B419" s="564"/>
      <c r="C419" s="564"/>
      <c r="D419" s="564"/>
      <c r="E419" s="564"/>
      <c r="F419" s="594" t="s">
        <v>1385</v>
      </c>
      <c r="G419" s="595"/>
      <c r="H419" s="595"/>
      <c r="I419" s="567" t="str">
        <f t="shared" si="24"/>
        <v>No hay ejecución</v>
      </c>
      <c r="J419" s="568" t="str">
        <f t="shared" si="25"/>
        <v>NA</v>
      </c>
      <c r="K419" s="595"/>
      <c r="L419" s="581"/>
      <c r="M419" s="579"/>
      <c r="N419" s="572"/>
      <c r="O419" s="582"/>
      <c r="P419" s="581"/>
      <c r="Q419" s="579"/>
      <c r="R419" s="572"/>
      <c r="S419" s="582"/>
      <c r="T419" s="583"/>
      <c r="U419" s="579"/>
      <c r="V419" s="572"/>
      <c r="W419" s="582"/>
      <c r="X419" s="575"/>
      <c r="Y419" s="575"/>
      <c r="Z419" s="575"/>
      <c r="AA419" s="567" t="str">
        <f t="shared" si="26"/>
        <v>No hay ejecución</v>
      </c>
      <c r="AB419" s="568" t="str">
        <f t="shared" si="27"/>
        <v>NA</v>
      </c>
      <c r="AC419" s="575"/>
      <c r="AD419" s="575"/>
      <c r="AE419" s="575"/>
      <c r="AF419" s="576"/>
      <c r="AG419" s="576"/>
      <c r="AH419" s="575"/>
      <c r="AI419" s="575"/>
      <c r="AJ419" s="575"/>
      <c r="AK419" s="576"/>
      <c r="AL419" s="576"/>
      <c r="AM419" s="575"/>
      <c r="AN419" s="575"/>
      <c r="AO419" s="575"/>
      <c r="AP419" s="575"/>
      <c r="AQ419" s="575"/>
    </row>
    <row r="420" spans="1:43" ht="35.25" hidden="1" customHeight="1" thickTop="1" thickBot="1">
      <c r="A420" s="563">
        <v>25.2</v>
      </c>
      <c r="B420" s="564"/>
      <c r="C420" s="564"/>
      <c r="D420" s="564"/>
      <c r="E420" s="564"/>
      <c r="F420" s="594" t="s">
        <v>1386</v>
      </c>
      <c r="G420" s="595"/>
      <c r="H420" s="595"/>
      <c r="I420" s="567" t="str">
        <f t="shared" si="24"/>
        <v>No hay ejecución</v>
      </c>
      <c r="J420" s="568" t="str">
        <f t="shared" si="25"/>
        <v>NA</v>
      </c>
      <c r="K420" s="595"/>
      <c r="L420" s="581"/>
      <c r="M420" s="579"/>
      <c r="N420" s="572"/>
      <c r="O420" s="582"/>
      <c r="P420" s="581"/>
      <c r="Q420" s="579"/>
      <c r="R420" s="572"/>
      <c r="S420" s="582"/>
      <c r="T420" s="583"/>
      <c r="U420" s="579"/>
      <c r="V420" s="572"/>
      <c r="W420" s="582"/>
      <c r="X420" s="575"/>
      <c r="Y420" s="575"/>
      <c r="Z420" s="575"/>
      <c r="AA420" s="567" t="str">
        <f t="shared" si="26"/>
        <v>No hay ejecución</v>
      </c>
      <c r="AB420" s="568" t="str">
        <f t="shared" si="27"/>
        <v>NA</v>
      </c>
      <c r="AC420" s="575"/>
      <c r="AD420" s="575"/>
      <c r="AE420" s="575"/>
      <c r="AF420" s="576"/>
      <c r="AG420" s="576"/>
      <c r="AH420" s="575"/>
      <c r="AI420" s="575"/>
      <c r="AJ420" s="575"/>
      <c r="AK420" s="576"/>
      <c r="AL420" s="576"/>
      <c r="AM420" s="575"/>
      <c r="AN420" s="575"/>
      <c r="AO420" s="575"/>
      <c r="AP420" s="575"/>
      <c r="AQ420" s="575"/>
    </row>
    <row r="421" spans="1:43" ht="35.25" hidden="1" customHeight="1" thickTop="1" thickBot="1">
      <c r="A421" s="563">
        <v>25.3</v>
      </c>
      <c r="B421" s="564"/>
      <c r="C421" s="564"/>
      <c r="D421" s="564"/>
      <c r="E421" s="564"/>
      <c r="F421" s="594" t="s">
        <v>1387</v>
      </c>
      <c r="G421" s="595"/>
      <c r="H421" s="595"/>
      <c r="I421" s="567" t="str">
        <f t="shared" si="24"/>
        <v>No hay ejecución</v>
      </c>
      <c r="J421" s="568" t="str">
        <f t="shared" si="25"/>
        <v>NA</v>
      </c>
      <c r="K421" s="595"/>
      <c r="L421" s="581"/>
      <c r="M421" s="579"/>
      <c r="N421" s="572"/>
      <c r="O421" s="582"/>
      <c r="P421" s="581"/>
      <c r="Q421" s="579"/>
      <c r="R421" s="572"/>
      <c r="S421" s="582"/>
      <c r="T421" s="583"/>
      <c r="U421" s="579"/>
      <c r="V421" s="572"/>
      <c r="W421" s="582"/>
      <c r="X421" s="575"/>
      <c r="Y421" s="575"/>
      <c r="Z421" s="575"/>
      <c r="AA421" s="567" t="str">
        <f t="shared" si="26"/>
        <v>No hay ejecución</v>
      </c>
      <c r="AB421" s="568" t="str">
        <f t="shared" si="27"/>
        <v>NA</v>
      </c>
      <c r="AC421" s="575"/>
      <c r="AD421" s="575"/>
      <c r="AE421" s="575"/>
      <c r="AF421" s="576"/>
      <c r="AG421" s="576"/>
      <c r="AH421" s="575"/>
      <c r="AI421" s="575"/>
      <c r="AJ421" s="575"/>
      <c r="AK421" s="576"/>
      <c r="AL421" s="576"/>
      <c r="AM421" s="575"/>
      <c r="AN421" s="575"/>
      <c r="AO421" s="575"/>
      <c r="AP421" s="575"/>
      <c r="AQ421" s="575"/>
    </row>
    <row r="422" spans="1:43" ht="35.25" hidden="1" customHeight="1" thickTop="1" thickBot="1">
      <c r="A422" s="563">
        <v>25.3</v>
      </c>
      <c r="B422" s="564"/>
      <c r="C422" s="564"/>
      <c r="D422" s="564"/>
      <c r="E422" s="564"/>
      <c r="F422" s="594" t="s">
        <v>1387</v>
      </c>
      <c r="G422" s="595"/>
      <c r="H422" s="595"/>
      <c r="I422" s="567" t="str">
        <f t="shared" si="24"/>
        <v>No hay ejecución</v>
      </c>
      <c r="J422" s="568" t="str">
        <f t="shared" si="25"/>
        <v>NA</v>
      </c>
      <c r="K422" s="595"/>
      <c r="L422" s="581"/>
      <c r="M422" s="579"/>
      <c r="N422" s="572"/>
      <c r="O422" s="582"/>
      <c r="P422" s="581"/>
      <c r="Q422" s="579"/>
      <c r="R422" s="572"/>
      <c r="S422" s="582"/>
      <c r="T422" s="583"/>
      <c r="U422" s="579"/>
      <c r="V422" s="572"/>
      <c r="W422" s="582"/>
      <c r="X422" s="575"/>
      <c r="Y422" s="575"/>
      <c r="Z422" s="575"/>
      <c r="AA422" s="567" t="str">
        <f t="shared" si="26"/>
        <v>No hay ejecución</v>
      </c>
      <c r="AB422" s="568" t="str">
        <f t="shared" si="27"/>
        <v>NA</v>
      </c>
      <c r="AC422" s="575"/>
      <c r="AD422" s="575"/>
      <c r="AE422" s="575"/>
      <c r="AF422" s="576"/>
      <c r="AG422" s="576"/>
      <c r="AH422" s="575"/>
      <c r="AI422" s="575"/>
      <c r="AJ422" s="575"/>
      <c r="AK422" s="576"/>
      <c r="AL422" s="576"/>
      <c r="AM422" s="575"/>
      <c r="AN422" s="575"/>
      <c r="AO422" s="575"/>
      <c r="AP422" s="575"/>
      <c r="AQ422" s="575"/>
    </row>
    <row r="423" spans="1:43" ht="35.25" hidden="1" customHeight="1" thickTop="1" thickBot="1">
      <c r="A423" s="563">
        <v>25.3</v>
      </c>
      <c r="B423" s="564"/>
      <c r="C423" s="564"/>
      <c r="D423" s="564"/>
      <c r="E423" s="564"/>
      <c r="F423" s="594" t="s">
        <v>1387</v>
      </c>
      <c r="G423" s="595"/>
      <c r="H423" s="595"/>
      <c r="I423" s="567" t="str">
        <f t="shared" si="24"/>
        <v>No hay ejecución</v>
      </c>
      <c r="J423" s="568" t="str">
        <f t="shared" si="25"/>
        <v>NA</v>
      </c>
      <c r="K423" s="595"/>
      <c r="L423" s="581"/>
      <c r="M423" s="579"/>
      <c r="N423" s="572"/>
      <c r="O423" s="582"/>
      <c r="P423" s="581"/>
      <c r="Q423" s="579"/>
      <c r="R423" s="572"/>
      <c r="S423" s="582"/>
      <c r="T423" s="583"/>
      <c r="U423" s="579"/>
      <c r="V423" s="572"/>
      <c r="W423" s="582"/>
      <c r="X423" s="575"/>
      <c r="Y423" s="575"/>
      <c r="Z423" s="575"/>
      <c r="AA423" s="567" t="str">
        <f t="shared" si="26"/>
        <v>No hay ejecución</v>
      </c>
      <c r="AB423" s="568" t="str">
        <f t="shared" si="27"/>
        <v>NA</v>
      </c>
      <c r="AC423" s="575"/>
      <c r="AD423" s="575"/>
      <c r="AE423" s="575"/>
      <c r="AF423" s="576"/>
      <c r="AG423" s="576"/>
      <c r="AH423" s="575"/>
      <c r="AI423" s="575"/>
      <c r="AJ423" s="575"/>
      <c r="AK423" s="576"/>
      <c r="AL423" s="576"/>
      <c r="AM423" s="575"/>
      <c r="AN423" s="575"/>
      <c r="AO423" s="575"/>
      <c r="AP423" s="575"/>
      <c r="AQ423" s="575"/>
    </row>
    <row r="424" spans="1:43" ht="35.25" hidden="1" customHeight="1" thickTop="1" thickBot="1">
      <c r="A424" s="563">
        <v>26</v>
      </c>
      <c r="B424" s="564"/>
      <c r="C424" s="564"/>
      <c r="D424" s="564"/>
      <c r="E424" s="564"/>
      <c r="F424" s="596" t="s">
        <v>1388</v>
      </c>
      <c r="G424" s="598"/>
      <c r="H424" s="598"/>
      <c r="I424" s="567" t="str">
        <f t="shared" si="24"/>
        <v>No hay ejecución</v>
      </c>
      <c r="J424" s="568" t="str">
        <f t="shared" si="25"/>
        <v>NA</v>
      </c>
      <c r="K424" s="598"/>
      <c r="L424" s="575"/>
      <c r="M424" s="575"/>
      <c r="N424" s="575"/>
      <c r="O424" s="575"/>
      <c r="P424" s="575"/>
      <c r="Q424" s="575"/>
      <c r="R424" s="575"/>
      <c r="S424" s="575"/>
      <c r="T424" s="575"/>
      <c r="U424" s="575"/>
      <c r="V424" s="575"/>
      <c r="W424" s="575"/>
      <c r="X424" s="575"/>
      <c r="Y424" s="575"/>
      <c r="Z424" s="575"/>
      <c r="AA424" s="567" t="str">
        <f t="shared" si="26"/>
        <v>No hay ejecución</v>
      </c>
      <c r="AB424" s="568" t="str">
        <f t="shared" si="27"/>
        <v>NA</v>
      </c>
      <c r="AC424" s="575"/>
      <c r="AD424" s="575"/>
      <c r="AE424" s="575"/>
      <c r="AF424" s="576"/>
      <c r="AG424" s="576"/>
      <c r="AH424" s="575"/>
      <c r="AI424" s="575"/>
      <c r="AJ424" s="575"/>
      <c r="AK424" s="576"/>
      <c r="AL424" s="576"/>
      <c r="AM424" s="575"/>
      <c r="AN424" s="575"/>
      <c r="AO424" s="575"/>
      <c r="AP424" s="575"/>
      <c r="AQ424" s="575"/>
    </row>
    <row r="425" spans="1:43" ht="35.25" hidden="1" customHeight="1" thickTop="1" thickBot="1">
      <c r="A425" s="563">
        <v>26.1</v>
      </c>
      <c r="B425" s="564"/>
      <c r="C425" s="564"/>
      <c r="D425" s="564"/>
      <c r="E425" s="564"/>
      <c r="F425" s="599" t="s">
        <v>1389</v>
      </c>
      <c r="G425" s="601"/>
      <c r="H425" s="601"/>
      <c r="I425" s="567" t="str">
        <f t="shared" si="24"/>
        <v>No hay ejecución</v>
      </c>
      <c r="J425" s="568" t="str">
        <f t="shared" si="25"/>
        <v>NA</v>
      </c>
      <c r="K425" s="601"/>
      <c r="L425" s="575"/>
      <c r="M425" s="575"/>
      <c r="N425" s="575"/>
      <c r="O425" s="575"/>
      <c r="P425" s="575"/>
      <c r="Q425" s="575"/>
      <c r="R425" s="575"/>
      <c r="S425" s="575"/>
      <c r="T425" s="575"/>
      <c r="U425" s="575"/>
      <c r="V425" s="575"/>
      <c r="W425" s="575"/>
      <c r="X425" s="575"/>
      <c r="Y425" s="575"/>
      <c r="Z425" s="575"/>
      <c r="AA425" s="567" t="str">
        <f t="shared" si="26"/>
        <v>No hay ejecución</v>
      </c>
      <c r="AB425" s="568" t="str">
        <f t="shared" si="27"/>
        <v>NA</v>
      </c>
      <c r="AC425" s="575"/>
      <c r="AD425" s="575"/>
      <c r="AE425" s="575"/>
      <c r="AF425" s="576"/>
      <c r="AG425" s="576"/>
      <c r="AH425" s="575"/>
      <c r="AI425" s="575"/>
      <c r="AJ425" s="575"/>
      <c r="AK425" s="576"/>
      <c r="AL425" s="576"/>
      <c r="AM425" s="575"/>
      <c r="AN425" s="575"/>
      <c r="AO425" s="575"/>
      <c r="AP425" s="575"/>
      <c r="AQ425" s="575"/>
    </row>
    <row r="426" spans="1:43" ht="35.25" hidden="1" customHeight="1" thickTop="1" thickBot="1">
      <c r="A426" s="563">
        <v>26.2</v>
      </c>
      <c r="B426" s="564"/>
      <c r="C426" s="564"/>
      <c r="D426" s="564"/>
      <c r="E426" s="564"/>
      <c r="F426" s="599" t="s">
        <v>1390</v>
      </c>
      <c r="G426" s="601"/>
      <c r="H426" s="601"/>
      <c r="I426" s="567" t="str">
        <f t="shared" si="24"/>
        <v>No hay ejecución</v>
      </c>
      <c r="J426" s="568" t="str">
        <f t="shared" si="25"/>
        <v>NA</v>
      </c>
      <c r="K426" s="601"/>
      <c r="L426" s="575"/>
      <c r="M426" s="575"/>
      <c r="N426" s="575"/>
      <c r="O426" s="575"/>
      <c r="P426" s="575"/>
      <c r="Q426" s="575"/>
      <c r="R426" s="575"/>
      <c r="S426" s="575"/>
      <c r="T426" s="575"/>
      <c r="U426" s="575"/>
      <c r="V426" s="575"/>
      <c r="W426" s="575"/>
      <c r="X426" s="575"/>
      <c r="Y426" s="575"/>
      <c r="Z426" s="575"/>
      <c r="AA426" s="567" t="str">
        <f t="shared" si="26"/>
        <v>No hay ejecución</v>
      </c>
      <c r="AB426" s="568" t="str">
        <f t="shared" si="27"/>
        <v>NA</v>
      </c>
      <c r="AC426" s="575"/>
      <c r="AD426" s="575"/>
      <c r="AE426" s="575"/>
      <c r="AF426" s="576"/>
      <c r="AG426" s="576"/>
      <c r="AH426" s="575"/>
      <c r="AI426" s="575"/>
      <c r="AJ426" s="575"/>
      <c r="AK426" s="576"/>
      <c r="AL426" s="576"/>
      <c r="AM426" s="575"/>
      <c r="AN426" s="575"/>
      <c r="AO426" s="575"/>
      <c r="AP426" s="575"/>
      <c r="AQ426" s="575"/>
    </row>
    <row r="427" spans="1:43" ht="35.25" hidden="1" customHeight="1" thickTop="1" thickBot="1">
      <c r="A427" s="563">
        <v>26.3</v>
      </c>
      <c r="B427" s="564"/>
      <c r="C427" s="564"/>
      <c r="D427" s="564"/>
      <c r="E427" s="564"/>
      <c r="F427" s="599" t="s">
        <v>1391</v>
      </c>
      <c r="G427" s="601"/>
      <c r="H427" s="601"/>
      <c r="I427" s="567" t="str">
        <f t="shared" si="24"/>
        <v>No hay ejecución</v>
      </c>
      <c r="J427" s="568" t="str">
        <f t="shared" si="25"/>
        <v>NA</v>
      </c>
      <c r="K427" s="601"/>
      <c r="L427" s="575"/>
      <c r="M427" s="575"/>
      <c r="N427" s="575"/>
      <c r="O427" s="575"/>
      <c r="P427" s="575"/>
      <c r="Q427" s="575"/>
      <c r="R427" s="575"/>
      <c r="S427" s="575"/>
      <c r="T427" s="575"/>
      <c r="U427" s="575"/>
      <c r="V427" s="575"/>
      <c r="W427" s="575"/>
      <c r="X427" s="575"/>
      <c r="Y427" s="575"/>
      <c r="Z427" s="575"/>
      <c r="AA427" s="567" t="str">
        <f t="shared" si="26"/>
        <v>No hay ejecución</v>
      </c>
      <c r="AB427" s="568" t="str">
        <f t="shared" si="27"/>
        <v>NA</v>
      </c>
      <c r="AC427" s="575"/>
      <c r="AD427" s="575"/>
      <c r="AE427" s="575"/>
      <c r="AF427" s="576"/>
      <c r="AG427" s="576"/>
      <c r="AH427" s="575"/>
      <c r="AI427" s="575"/>
      <c r="AJ427" s="575"/>
      <c r="AK427" s="576"/>
      <c r="AL427" s="576"/>
      <c r="AM427" s="575"/>
      <c r="AN427" s="575"/>
      <c r="AO427" s="575"/>
      <c r="AP427" s="575"/>
      <c r="AQ427" s="575"/>
    </row>
    <row r="428" spans="1:43" ht="35.25" hidden="1" customHeight="1" thickTop="1" thickBot="1">
      <c r="A428" s="563">
        <v>26.4</v>
      </c>
      <c r="B428" s="564"/>
      <c r="C428" s="564"/>
      <c r="D428" s="564"/>
      <c r="E428" s="564"/>
      <c r="F428" s="599" t="s">
        <v>1392</v>
      </c>
      <c r="G428" s="601"/>
      <c r="H428" s="601"/>
      <c r="I428" s="567" t="str">
        <f t="shared" si="24"/>
        <v>No hay ejecución</v>
      </c>
      <c r="J428" s="568" t="str">
        <f t="shared" si="25"/>
        <v>NA</v>
      </c>
      <c r="K428" s="601"/>
      <c r="L428" s="575"/>
      <c r="M428" s="575"/>
      <c r="N428" s="575"/>
      <c r="O428" s="575"/>
      <c r="P428" s="575"/>
      <c r="Q428" s="575"/>
      <c r="R428" s="575"/>
      <c r="S428" s="575"/>
      <c r="T428" s="575"/>
      <c r="U428" s="575"/>
      <c r="V428" s="575"/>
      <c r="W428" s="575"/>
      <c r="X428" s="575"/>
      <c r="Y428" s="575"/>
      <c r="Z428" s="575"/>
      <c r="AA428" s="567" t="str">
        <f t="shared" si="26"/>
        <v>No hay ejecución</v>
      </c>
      <c r="AB428" s="568" t="str">
        <f t="shared" si="27"/>
        <v>NA</v>
      </c>
      <c r="AC428" s="575"/>
      <c r="AD428" s="575"/>
      <c r="AE428" s="575"/>
      <c r="AF428" s="576"/>
      <c r="AG428" s="576"/>
      <c r="AH428" s="575"/>
      <c r="AI428" s="575"/>
      <c r="AJ428" s="575"/>
      <c r="AK428" s="576"/>
      <c r="AL428" s="576"/>
      <c r="AM428" s="575"/>
      <c r="AN428" s="575"/>
      <c r="AO428" s="575"/>
      <c r="AP428" s="575"/>
      <c r="AQ428" s="575"/>
    </row>
    <row r="429" spans="1:43" ht="35.25" hidden="1" customHeight="1" thickTop="1" thickBot="1">
      <c r="A429" s="563">
        <v>26.5</v>
      </c>
      <c r="B429" s="564"/>
      <c r="C429" s="564"/>
      <c r="D429" s="564"/>
      <c r="E429" s="564"/>
      <c r="F429" s="599" t="s">
        <v>1393</v>
      </c>
      <c r="G429" s="601"/>
      <c r="H429" s="601"/>
      <c r="I429" s="567" t="str">
        <f t="shared" si="24"/>
        <v>No hay ejecución</v>
      </c>
      <c r="J429" s="568" t="str">
        <f t="shared" si="25"/>
        <v>NA</v>
      </c>
      <c r="K429" s="601"/>
      <c r="L429" s="575"/>
      <c r="M429" s="575"/>
      <c r="N429" s="575"/>
      <c r="O429" s="575"/>
      <c r="P429" s="575"/>
      <c r="Q429" s="575"/>
      <c r="R429" s="575"/>
      <c r="S429" s="575"/>
      <c r="T429" s="575"/>
      <c r="U429" s="575"/>
      <c r="V429" s="575"/>
      <c r="W429" s="575"/>
      <c r="X429" s="575"/>
      <c r="Y429" s="575"/>
      <c r="Z429" s="575"/>
      <c r="AA429" s="567" t="str">
        <f t="shared" si="26"/>
        <v>No hay ejecución</v>
      </c>
      <c r="AB429" s="568" t="str">
        <f t="shared" si="27"/>
        <v>NA</v>
      </c>
      <c r="AC429" s="575"/>
      <c r="AD429" s="575"/>
      <c r="AE429" s="575"/>
      <c r="AF429" s="576"/>
      <c r="AG429" s="576"/>
      <c r="AH429" s="575"/>
      <c r="AI429" s="575"/>
      <c r="AJ429" s="575"/>
      <c r="AK429" s="576"/>
      <c r="AL429" s="576"/>
      <c r="AM429" s="575"/>
      <c r="AN429" s="575"/>
      <c r="AO429" s="575"/>
      <c r="AP429" s="575"/>
      <c r="AQ429" s="575"/>
    </row>
    <row r="430" spans="1:43" ht="35.25" hidden="1" customHeight="1" thickTop="1" thickBot="1">
      <c r="A430" s="563">
        <v>26.6</v>
      </c>
      <c r="B430" s="564"/>
      <c r="C430" s="564"/>
      <c r="D430" s="564"/>
      <c r="E430" s="564"/>
      <c r="F430" s="599" t="s">
        <v>1394</v>
      </c>
      <c r="G430" s="601"/>
      <c r="H430" s="601"/>
      <c r="I430" s="567" t="str">
        <f t="shared" si="24"/>
        <v>No hay ejecución</v>
      </c>
      <c r="J430" s="568" t="str">
        <f t="shared" si="25"/>
        <v>NA</v>
      </c>
      <c r="K430" s="601"/>
      <c r="L430" s="575"/>
      <c r="M430" s="575"/>
      <c r="N430" s="575"/>
      <c r="O430" s="575"/>
      <c r="P430" s="575"/>
      <c r="Q430" s="575"/>
      <c r="R430" s="575"/>
      <c r="S430" s="575"/>
      <c r="T430" s="575"/>
      <c r="U430" s="575"/>
      <c r="V430" s="575"/>
      <c r="W430" s="575"/>
      <c r="X430" s="575"/>
      <c r="Y430" s="575"/>
      <c r="Z430" s="575"/>
      <c r="AA430" s="567" t="str">
        <f t="shared" si="26"/>
        <v>No hay ejecución</v>
      </c>
      <c r="AB430" s="568" t="str">
        <f t="shared" si="27"/>
        <v>NA</v>
      </c>
      <c r="AC430" s="575"/>
      <c r="AD430" s="575"/>
      <c r="AE430" s="575"/>
      <c r="AF430" s="576"/>
      <c r="AG430" s="576"/>
      <c r="AH430" s="575"/>
      <c r="AI430" s="575"/>
      <c r="AJ430" s="575"/>
      <c r="AK430" s="576"/>
      <c r="AL430" s="576"/>
      <c r="AM430" s="575"/>
      <c r="AN430" s="575"/>
      <c r="AO430" s="575"/>
      <c r="AP430" s="575"/>
      <c r="AQ430" s="575"/>
    </row>
    <row r="431" spans="1:43" ht="35.25" hidden="1" customHeight="1" thickTop="1" thickBot="1">
      <c r="A431" s="563">
        <v>26.7</v>
      </c>
      <c r="B431" s="564"/>
      <c r="C431" s="564"/>
      <c r="D431" s="564"/>
      <c r="E431" s="564"/>
      <c r="F431" s="599" t="s">
        <v>1395</v>
      </c>
      <c r="G431" s="601"/>
      <c r="H431" s="601"/>
      <c r="I431" s="567" t="str">
        <f t="shared" si="24"/>
        <v>No hay ejecución</v>
      </c>
      <c r="J431" s="568" t="str">
        <f t="shared" si="25"/>
        <v>NA</v>
      </c>
      <c r="K431" s="601"/>
      <c r="L431" s="575"/>
      <c r="M431" s="575"/>
      <c r="N431" s="575"/>
      <c r="O431" s="575"/>
      <c r="P431" s="575"/>
      <c r="Q431" s="575"/>
      <c r="R431" s="575"/>
      <c r="S431" s="575"/>
      <c r="T431" s="575"/>
      <c r="U431" s="575"/>
      <c r="V431" s="575"/>
      <c r="W431" s="575"/>
      <c r="X431" s="575"/>
      <c r="Y431" s="575"/>
      <c r="Z431" s="575"/>
      <c r="AA431" s="567" t="str">
        <f t="shared" si="26"/>
        <v>No hay ejecución</v>
      </c>
      <c r="AB431" s="568" t="str">
        <f t="shared" si="27"/>
        <v>NA</v>
      </c>
      <c r="AC431" s="575"/>
      <c r="AD431" s="575"/>
      <c r="AE431" s="575"/>
      <c r="AF431" s="576"/>
      <c r="AG431" s="576"/>
      <c r="AH431" s="575"/>
      <c r="AI431" s="575"/>
      <c r="AJ431" s="575"/>
      <c r="AK431" s="576"/>
      <c r="AL431" s="576"/>
      <c r="AM431" s="575"/>
      <c r="AN431" s="575"/>
      <c r="AO431" s="575"/>
      <c r="AP431" s="575"/>
      <c r="AQ431" s="575"/>
    </row>
    <row r="432" spans="1:43" ht="35.25" hidden="1" customHeight="1" thickTop="1" thickBot="1">
      <c r="A432" s="563">
        <v>26.8</v>
      </c>
      <c r="B432" s="564"/>
      <c r="C432" s="564"/>
      <c r="D432" s="564"/>
      <c r="E432" s="564"/>
      <c r="F432" s="599" t="s">
        <v>1396</v>
      </c>
      <c r="G432" s="601"/>
      <c r="H432" s="601"/>
      <c r="I432" s="567" t="str">
        <f t="shared" si="24"/>
        <v>No hay ejecución</v>
      </c>
      <c r="J432" s="568" t="str">
        <f t="shared" si="25"/>
        <v>NA</v>
      </c>
      <c r="K432" s="601"/>
      <c r="L432" s="575"/>
      <c r="M432" s="575"/>
      <c r="N432" s="575"/>
      <c r="O432" s="575"/>
      <c r="P432" s="575"/>
      <c r="Q432" s="575"/>
      <c r="R432" s="575"/>
      <c r="S432" s="575"/>
      <c r="T432" s="575"/>
      <c r="U432" s="575"/>
      <c r="V432" s="575"/>
      <c r="W432" s="575"/>
      <c r="X432" s="575"/>
      <c r="Y432" s="575"/>
      <c r="Z432" s="575"/>
      <c r="AA432" s="567" t="str">
        <f t="shared" si="26"/>
        <v>No hay ejecución</v>
      </c>
      <c r="AB432" s="568" t="str">
        <f t="shared" si="27"/>
        <v>NA</v>
      </c>
      <c r="AC432" s="575"/>
      <c r="AD432" s="575"/>
      <c r="AE432" s="575"/>
      <c r="AF432" s="576"/>
      <c r="AG432" s="576"/>
      <c r="AH432" s="575"/>
      <c r="AI432" s="575"/>
      <c r="AJ432" s="575"/>
      <c r="AK432" s="576"/>
      <c r="AL432" s="576"/>
      <c r="AM432" s="575"/>
      <c r="AN432" s="575"/>
      <c r="AO432" s="575"/>
      <c r="AP432" s="575"/>
      <c r="AQ432" s="575"/>
    </row>
    <row r="433" spans="1:43" ht="35.25" hidden="1" customHeight="1" thickTop="1" thickBot="1">
      <c r="A433" s="563">
        <v>26.9</v>
      </c>
      <c r="B433" s="564"/>
      <c r="C433" s="564"/>
      <c r="D433" s="564"/>
      <c r="E433" s="564"/>
      <c r="F433" s="599" t="s">
        <v>1397</v>
      </c>
      <c r="G433" s="601"/>
      <c r="H433" s="601"/>
      <c r="I433" s="567" t="str">
        <f t="shared" si="24"/>
        <v>No hay ejecución</v>
      </c>
      <c r="J433" s="568" t="str">
        <f t="shared" si="25"/>
        <v>NA</v>
      </c>
      <c r="K433" s="601"/>
      <c r="L433" s="575"/>
      <c r="M433" s="575"/>
      <c r="N433" s="575"/>
      <c r="O433" s="575"/>
      <c r="P433" s="575"/>
      <c r="Q433" s="575"/>
      <c r="R433" s="575"/>
      <c r="S433" s="575"/>
      <c r="T433" s="575"/>
      <c r="U433" s="575"/>
      <c r="V433" s="575"/>
      <c r="W433" s="575"/>
      <c r="X433" s="575"/>
      <c r="Y433" s="575"/>
      <c r="Z433" s="575"/>
      <c r="AA433" s="567" t="str">
        <f t="shared" si="26"/>
        <v>No hay ejecución</v>
      </c>
      <c r="AB433" s="568" t="str">
        <f t="shared" si="27"/>
        <v>NA</v>
      </c>
      <c r="AC433" s="575"/>
      <c r="AD433" s="575"/>
      <c r="AE433" s="575"/>
      <c r="AF433" s="576"/>
      <c r="AG433" s="576"/>
      <c r="AH433" s="575"/>
      <c r="AI433" s="575"/>
      <c r="AJ433" s="575"/>
      <c r="AK433" s="576"/>
      <c r="AL433" s="576"/>
      <c r="AM433" s="575"/>
      <c r="AN433" s="575"/>
      <c r="AO433" s="575"/>
      <c r="AP433" s="575"/>
      <c r="AQ433" s="575"/>
    </row>
    <row r="434" spans="1:43" ht="35.25" hidden="1" customHeight="1" thickTop="1" thickBot="1">
      <c r="A434" s="593">
        <v>26.1</v>
      </c>
      <c r="B434" s="564"/>
      <c r="C434" s="564"/>
      <c r="D434" s="564"/>
      <c r="E434" s="564"/>
      <c r="F434" s="599" t="s">
        <v>1398</v>
      </c>
      <c r="G434" s="601"/>
      <c r="H434" s="601"/>
      <c r="I434" s="567" t="str">
        <f t="shared" si="24"/>
        <v>No hay ejecución</v>
      </c>
      <c r="J434" s="568" t="str">
        <f t="shared" si="25"/>
        <v>NA</v>
      </c>
      <c r="K434" s="601"/>
      <c r="L434" s="575"/>
      <c r="M434" s="575"/>
      <c r="N434" s="575"/>
      <c r="O434" s="575"/>
      <c r="P434" s="575"/>
      <c r="Q434" s="575"/>
      <c r="R434" s="575"/>
      <c r="S434" s="575"/>
      <c r="T434" s="575"/>
      <c r="U434" s="575"/>
      <c r="V434" s="575"/>
      <c r="W434" s="575"/>
      <c r="X434" s="575"/>
      <c r="Y434" s="575"/>
      <c r="Z434" s="575"/>
      <c r="AA434" s="567" t="str">
        <f t="shared" si="26"/>
        <v>No hay ejecución</v>
      </c>
      <c r="AB434" s="568" t="str">
        <f t="shared" si="27"/>
        <v>NA</v>
      </c>
      <c r="AC434" s="575"/>
      <c r="AD434" s="575"/>
      <c r="AE434" s="575"/>
      <c r="AF434" s="576"/>
      <c r="AG434" s="576"/>
      <c r="AH434" s="575"/>
      <c r="AI434" s="575"/>
      <c r="AJ434" s="575"/>
      <c r="AK434" s="576"/>
      <c r="AL434" s="576"/>
      <c r="AM434" s="575"/>
      <c r="AN434" s="575"/>
      <c r="AO434" s="575"/>
      <c r="AP434" s="575"/>
      <c r="AQ434" s="575"/>
    </row>
    <row r="435" spans="1:43" ht="35.25" hidden="1" customHeight="1" thickTop="1" thickBot="1">
      <c r="A435" s="563">
        <v>26.11</v>
      </c>
      <c r="B435" s="564"/>
      <c r="C435" s="564"/>
      <c r="D435" s="564"/>
      <c r="E435" s="564"/>
      <c r="F435" s="599" t="s">
        <v>1399</v>
      </c>
      <c r="G435" s="601"/>
      <c r="H435" s="601"/>
      <c r="I435" s="567" t="str">
        <f t="shared" si="24"/>
        <v>No hay ejecución</v>
      </c>
      <c r="J435" s="568" t="str">
        <f t="shared" si="25"/>
        <v>NA</v>
      </c>
      <c r="K435" s="601"/>
      <c r="L435" s="575"/>
      <c r="M435" s="575"/>
      <c r="N435" s="575"/>
      <c r="O435" s="575"/>
      <c r="P435" s="575"/>
      <c r="Q435" s="575"/>
      <c r="R435" s="575"/>
      <c r="S435" s="575"/>
      <c r="T435" s="575"/>
      <c r="U435" s="575"/>
      <c r="V435" s="575"/>
      <c r="W435" s="575"/>
      <c r="X435" s="575"/>
      <c r="Y435" s="575"/>
      <c r="Z435" s="575"/>
      <c r="AA435" s="567" t="str">
        <f t="shared" si="26"/>
        <v>No hay ejecución</v>
      </c>
      <c r="AB435" s="568" t="str">
        <f t="shared" si="27"/>
        <v>NA</v>
      </c>
      <c r="AC435" s="575"/>
      <c r="AD435" s="575"/>
      <c r="AE435" s="575"/>
      <c r="AF435" s="576"/>
      <c r="AG435" s="576"/>
      <c r="AH435" s="575"/>
      <c r="AI435" s="575"/>
      <c r="AJ435" s="575"/>
      <c r="AK435" s="576"/>
      <c r="AL435" s="576"/>
      <c r="AM435" s="575"/>
      <c r="AN435" s="575"/>
      <c r="AO435" s="575"/>
      <c r="AP435" s="575"/>
      <c r="AQ435" s="575"/>
    </row>
    <row r="436" spans="1:43" ht="35.25" hidden="1" customHeight="1" thickTop="1" thickBot="1">
      <c r="A436" s="563">
        <v>26.12</v>
      </c>
      <c r="B436" s="564"/>
      <c r="C436" s="564"/>
      <c r="D436" s="564"/>
      <c r="E436" s="564"/>
      <c r="F436" s="599" t="s">
        <v>1400</v>
      </c>
      <c r="G436" s="601"/>
      <c r="H436" s="601"/>
      <c r="I436" s="567" t="str">
        <f t="shared" si="24"/>
        <v>No hay ejecución</v>
      </c>
      <c r="J436" s="568" t="str">
        <f t="shared" si="25"/>
        <v>NA</v>
      </c>
      <c r="K436" s="601"/>
      <c r="L436" s="575"/>
      <c r="M436" s="575"/>
      <c r="N436" s="575"/>
      <c r="O436" s="575"/>
      <c r="P436" s="575"/>
      <c r="Q436" s="575"/>
      <c r="R436" s="575"/>
      <c r="S436" s="575"/>
      <c r="T436" s="575"/>
      <c r="U436" s="575"/>
      <c r="V436" s="575"/>
      <c r="W436" s="575"/>
      <c r="X436" s="575"/>
      <c r="Y436" s="575"/>
      <c r="Z436" s="575"/>
      <c r="AA436" s="567" t="str">
        <f t="shared" si="26"/>
        <v>No hay ejecución</v>
      </c>
      <c r="AB436" s="568" t="str">
        <f t="shared" si="27"/>
        <v>NA</v>
      </c>
      <c r="AC436" s="575"/>
      <c r="AD436" s="575"/>
      <c r="AE436" s="575"/>
      <c r="AF436" s="576"/>
      <c r="AG436" s="576"/>
      <c r="AH436" s="575"/>
      <c r="AI436" s="575"/>
      <c r="AJ436" s="575"/>
      <c r="AK436" s="576"/>
      <c r="AL436" s="576"/>
      <c r="AM436" s="575"/>
      <c r="AN436" s="575"/>
      <c r="AO436" s="575"/>
      <c r="AP436" s="575"/>
      <c r="AQ436" s="575"/>
    </row>
    <row r="437" spans="1:43" ht="35.25" hidden="1" customHeight="1" thickTop="1" thickBot="1">
      <c r="A437" s="563">
        <v>26.13</v>
      </c>
      <c r="B437" s="564"/>
      <c r="C437" s="564"/>
      <c r="D437" s="564"/>
      <c r="E437" s="564"/>
      <c r="F437" s="599" t="s">
        <v>1401</v>
      </c>
      <c r="G437" s="601"/>
      <c r="H437" s="601"/>
      <c r="I437" s="567" t="str">
        <f t="shared" si="24"/>
        <v>No hay ejecución</v>
      </c>
      <c r="J437" s="568" t="str">
        <f t="shared" si="25"/>
        <v>NA</v>
      </c>
      <c r="K437" s="601"/>
      <c r="L437" s="575"/>
      <c r="M437" s="575"/>
      <c r="N437" s="575"/>
      <c r="O437" s="575"/>
      <c r="P437" s="575"/>
      <c r="Q437" s="575"/>
      <c r="R437" s="575"/>
      <c r="S437" s="575"/>
      <c r="T437" s="575"/>
      <c r="U437" s="575"/>
      <c r="V437" s="575"/>
      <c r="W437" s="575"/>
      <c r="X437" s="575"/>
      <c r="Y437" s="575"/>
      <c r="Z437" s="575"/>
      <c r="AA437" s="567" t="str">
        <f t="shared" si="26"/>
        <v>No hay ejecución</v>
      </c>
      <c r="AB437" s="568" t="str">
        <f t="shared" si="27"/>
        <v>NA</v>
      </c>
      <c r="AC437" s="575"/>
      <c r="AD437" s="575"/>
      <c r="AE437" s="575"/>
      <c r="AF437" s="576"/>
      <c r="AG437" s="576"/>
      <c r="AH437" s="575"/>
      <c r="AI437" s="575"/>
      <c r="AJ437" s="575"/>
      <c r="AK437" s="576"/>
      <c r="AL437" s="576"/>
      <c r="AM437" s="575"/>
      <c r="AN437" s="575"/>
      <c r="AO437" s="575"/>
      <c r="AP437" s="575"/>
      <c r="AQ437" s="575"/>
    </row>
    <row r="438" spans="1:43" ht="35.25" hidden="1" customHeight="1" thickTop="1" thickBot="1">
      <c r="A438" s="563">
        <v>26.14</v>
      </c>
      <c r="B438" s="564"/>
      <c r="C438" s="564"/>
      <c r="D438" s="564"/>
      <c r="E438" s="564"/>
      <c r="F438" s="599" t="s">
        <v>1402</v>
      </c>
      <c r="G438" s="601"/>
      <c r="H438" s="601"/>
      <c r="I438" s="567" t="str">
        <f t="shared" si="24"/>
        <v>No hay ejecución</v>
      </c>
      <c r="J438" s="568" t="str">
        <f t="shared" si="25"/>
        <v>NA</v>
      </c>
      <c r="K438" s="601"/>
      <c r="L438" s="575"/>
      <c r="M438" s="575"/>
      <c r="N438" s="575"/>
      <c r="O438" s="575"/>
      <c r="P438" s="575"/>
      <c r="Q438" s="575"/>
      <c r="R438" s="575"/>
      <c r="S438" s="575"/>
      <c r="T438" s="575"/>
      <c r="U438" s="575"/>
      <c r="V438" s="575"/>
      <c r="W438" s="575"/>
      <c r="X438" s="575"/>
      <c r="Y438" s="575"/>
      <c r="Z438" s="575"/>
      <c r="AA438" s="567" t="str">
        <f t="shared" si="26"/>
        <v>No hay ejecución</v>
      </c>
      <c r="AB438" s="568" t="str">
        <f t="shared" si="27"/>
        <v>NA</v>
      </c>
      <c r="AC438" s="575"/>
      <c r="AD438" s="575"/>
      <c r="AE438" s="575"/>
      <c r="AF438" s="576"/>
      <c r="AG438" s="576"/>
      <c r="AH438" s="575"/>
      <c r="AI438" s="575"/>
      <c r="AJ438" s="575"/>
      <c r="AK438" s="576"/>
      <c r="AL438" s="576"/>
      <c r="AM438" s="575"/>
      <c r="AN438" s="575"/>
      <c r="AO438" s="575"/>
      <c r="AP438" s="575"/>
      <c r="AQ438" s="575"/>
    </row>
    <row r="439" spans="1:43" ht="35.25" hidden="1" customHeight="1" thickTop="1" thickBot="1">
      <c r="A439" s="563">
        <v>26.15</v>
      </c>
      <c r="B439" s="564"/>
      <c r="C439" s="564"/>
      <c r="D439" s="564"/>
      <c r="E439" s="564"/>
      <c r="F439" s="599" t="s">
        <v>1403</v>
      </c>
      <c r="G439" s="601">
        <v>1</v>
      </c>
      <c r="H439" s="601">
        <v>1</v>
      </c>
      <c r="I439" s="567">
        <f t="shared" si="24"/>
        <v>1</v>
      </c>
      <c r="J439" s="568" t="str">
        <f t="shared" si="25"/>
        <v>De acuerdo con lo programado</v>
      </c>
      <c r="K439" s="601"/>
      <c r="L439" s="575"/>
      <c r="M439" s="575"/>
      <c r="N439" s="575"/>
      <c r="O439" s="575"/>
      <c r="P439" s="575"/>
      <c r="Q439" s="575"/>
      <c r="R439" s="575"/>
      <c r="S439" s="575"/>
      <c r="T439" s="575"/>
      <c r="U439" s="575"/>
      <c r="V439" s="575"/>
      <c r="W439" s="575"/>
      <c r="X439" s="575"/>
      <c r="Y439" s="575">
        <v>1</v>
      </c>
      <c r="Z439" s="575">
        <v>1</v>
      </c>
      <c r="AA439" s="567">
        <f t="shared" si="26"/>
        <v>1</v>
      </c>
      <c r="AB439" s="568" t="str">
        <f t="shared" si="27"/>
        <v>De acuerdo con lo programado</v>
      </c>
      <c r="AC439" s="575"/>
      <c r="AD439" s="575"/>
      <c r="AE439" s="575"/>
      <c r="AF439" s="576"/>
      <c r="AG439" s="576"/>
      <c r="AH439" s="575"/>
      <c r="AI439" s="575"/>
      <c r="AJ439" s="575"/>
      <c r="AK439" s="576"/>
      <c r="AL439" s="576"/>
      <c r="AM439" s="575"/>
      <c r="AN439" s="575"/>
      <c r="AO439" s="575"/>
      <c r="AP439" s="575"/>
      <c r="AQ439" s="575"/>
    </row>
    <row r="440" spans="1:43" ht="35.25" hidden="1" customHeight="1" thickTop="1" thickBot="1">
      <c r="A440" s="563">
        <v>26.16</v>
      </c>
      <c r="B440" s="564"/>
      <c r="C440" s="564"/>
      <c r="D440" s="564"/>
      <c r="E440" s="564"/>
      <c r="F440" s="599" t="s">
        <v>1404</v>
      </c>
      <c r="G440" s="601"/>
      <c r="H440" s="601"/>
      <c r="I440" s="567" t="str">
        <f t="shared" si="24"/>
        <v>No hay ejecución</v>
      </c>
      <c r="J440" s="568" t="str">
        <f t="shared" si="25"/>
        <v>NA</v>
      </c>
      <c r="K440" s="601"/>
      <c r="L440" s="575"/>
      <c r="M440" s="575"/>
      <c r="N440" s="575"/>
      <c r="O440" s="575"/>
      <c r="P440" s="575"/>
      <c r="Q440" s="575"/>
      <c r="R440" s="575"/>
      <c r="S440" s="575"/>
      <c r="T440" s="575"/>
      <c r="U440" s="575"/>
      <c r="V440" s="575"/>
      <c r="W440" s="575"/>
      <c r="X440" s="575"/>
      <c r="Y440" s="575"/>
      <c r="Z440" s="575"/>
      <c r="AA440" s="567" t="str">
        <f t="shared" si="26"/>
        <v>No hay ejecución</v>
      </c>
      <c r="AB440" s="568" t="str">
        <f t="shared" si="27"/>
        <v>NA</v>
      </c>
      <c r="AC440" s="575"/>
      <c r="AD440" s="575"/>
      <c r="AE440" s="575"/>
      <c r="AF440" s="576"/>
      <c r="AG440" s="576"/>
      <c r="AH440" s="575"/>
      <c r="AI440" s="575"/>
      <c r="AJ440" s="575"/>
      <c r="AK440" s="576"/>
      <c r="AL440" s="576"/>
      <c r="AM440" s="575"/>
      <c r="AN440" s="575"/>
      <c r="AO440" s="575"/>
      <c r="AP440" s="575"/>
      <c r="AQ440" s="575"/>
    </row>
    <row r="441" spans="1:43" ht="35.25" hidden="1" customHeight="1" thickTop="1" thickBot="1">
      <c r="A441" s="563">
        <v>26.17</v>
      </c>
      <c r="B441" s="564"/>
      <c r="C441" s="564"/>
      <c r="D441" s="564"/>
      <c r="E441" s="564"/>
      <c r="F441" s="599" t="s">
        <v>1405</v>
      </c>
      <c r="G441" s="601"/>
      <c r="H441" s="601"/>
      <c r="I441" s="567" t="str">
        <f t="shared" si="24"/>
        <v>No hay ejecución</v>
      </c>
      <c r="J441" s="568" t="str">
        <f t="shared" si="25"/>
        <v>NA</v>
      </c>
      <c r="K441" s="601"/>
      <c r="L441" s="575"/>
      <c r="M441" s="575"/>
      <c r="N441" s="575"/>
      <c r="O441" s="575"/>
      <c r="P441" s="575"/>
      <c r="Q441" s="575"/>
      <c r="R441" s="575"/>
      <c r="S441" s="575"/>
      <c r="T441" s="575"/>
      <c r="U441" s="575"/>
      <c r="V441" s="575"/>
      <c r="W441" s="575"/>
      <c r="X441" s="575"/>
      <c r="Y441" s="575"/>
      <c r="Z441" s="575"/>
      <c r="AA441" s="567" t="str">
        <f t="shared" si="26"/>
        <v>No hay ejecución</v>
      </c>
      <c r="AB441" s="568" t="str">
        <f t="shared" si="27"/>
        <v>NA</v>
      </c>
      <c r="AC441" s="575"/>
      <c r="AD441" s="575"/>
      <c r="AE441" s="575"/>
      <c r="AF441" s="576"/>
      <c r="AG441" s="576"/>
      <c r="AH441" s="575"/>
      <c r="AI441" s="575"/>
      <c r="AJ441" s="575"/>
      <c r="AK441" s="576"/>
      <c r="AL441" s="576"/>
      <c r="AM441" s="575"/>
      <c r="AN441" s="575"/>
      <c r="AO441" s="575"/>
      <c r="AP441" s="575"/>
      <c r="AQ441" s="575"/>
    </row>
    <row r="442" spans="1:43" ht="35.25" hidden="1" customHeight="1" thickTop="1" thickBot="1">
      <c r="A442" s="563">
        <v>26.18</v>
      </c>
      <c r="B442" s="564"/>
      <c r="C442" s="564"/>
      <c r="D442" s="564"/>
      <c r="E442" s="564"/>
      <c r="F442" s="599" t="s">
        <v>1406</v>
      </c>
      <c r="G442" s="601"/>
      <c r="H442" s="601"/>
      <c r="I442" s="567" t="str">
        <f t="shared" si="24"/>
        <v>No hay ejecución</v>
      </c>
      <c r="J442" s="568" t="str">
        <f t="shared" si="25"/>
        <v>NA</v>
      </c>
      <c r="K442" s="601"/>
      <c r="L442" s="575"/>
      <c r="M442" s="575"/>
      <c r="N442" s="575"/>
      <c r="O442" s="575"/>
      <c r="P442" s="575"/>
      <c r="Q442" s="575"/>
      <c r="R442" s="575"/>
      <c r="S442" s="575"/>
      <c r="T442" s="575"/>
      <c r="U442" s="575"/>
      <c r="V442" s="575"/>
      <c r="W442" s="575"/>
      <c r="X442" s="575"/>
      <c r="Y442" s="575"/>
      <c r="Z442" s="575"/>
      <c r="AA442" s="567" t="str">
        <f t="shared" si="26"/>
        <v>No hay ejecución</v>
      </c>
      <c r="AB442" s="568" t="str">
        <f t="shared" si="27"/>
        <v>NA</v>
      </c>
      <c r="AC442" s="575"/>
      <c r="AD442" s="575"/>
      <c r="AE442" s="575"/>
      <c r="AF442" s="576"/>
      <c r="AG442" s="576"/>
      <c r="AH442" s="575"/>
      <c r="AI442" s="575"/>
      <c r="AJ442" s="575"/>
      <c r="AK442" s="576"/>
      <c r="AL442" s="576"/>
      <c r="AM442" s="575"/>
      <c r="AN442" s="575"/>
      <c r="AO442" s="575"/>
      <c r="AP442" s="575"/>
      <c r="AQ442" s="575"/>
    </row>
    <row r="443" spans="1:43" ht="35.25" hidden="1" customHeight="1" thickTop="1" thickBot="1">
      <c r="A443" s="563">
        <v>26.19</v>
      </c>
      <c r="B443" s="564"/>
      <c r="C443" s="564"/>
      <c r="D443" s="564"/>
      <c r="E443" s="564"/>
      <c r="F443" s="599" t="s">
        <v>1407</v>
      </c>
      <c r="G443" s="601"/>
      <c r="H443" s="601"/>
      <c r="I443" s="567" t="str">
        <f t="shared" si="24"/>
        <v>No hay ejecución</v>
      </c>
      <c r="J443" s="568" t="str">
        <f t="shared" si="25"/>
        <v>NA</v>
      </c>
      <c r="K443" s="601"/>
      <c r="L443" s="575"/>
      <c r="M443" s="575"/>
      <c r="N443" s="575"/>
      <c r="O443" s="575"/>
      <c r="P443" s="575"/>
      <c r="Q443" s="575"/>
      <c r="R443" s="575"/>
      <c r="S443" s="575"/>
      <c r="T443" s="575"/>
      <c r="U443" s="575"/>
      <c r="V443" s="575"/>
      <c r="W443" s="575"/>
      <c r="X443" s="575"/>
      <c r="Y443" s="575"/>
      <c r="Z443" s="575"/>
      <c r="AA443" s="567" t="str">
        <f t="shared" si="26"/>
        <v>No hay ejecución</v>
      </c>
      <c r="AB443" s="568" t="str">
        <f t="shared" si="27"/>
        <v>NA</v>
      </c>
      <c r="AC443" s="575"/>
      <c r="AD443" s="575"/>
      <c r="AE443" s="575"/>
      <c r="AF443" s="576"/>
      <c r="AG443" s="576"/>
      <c r="AH443" s="575"/>
      <c r="AI443" s="575"/>
      <c r="AJ443" s="575"/>
      <c r="AK443" s="576"/>
      <c r="AL443" s="576"/>
      <c r="AM443" s="575"/>
      <c r="AN443" s="575"/>
      <c r="AO443" s="575"/>
      <c r="AP443" s="575"/>
      <c r="AQ443" s="575"/>
    </row>
    <row r="444" spans="1:43" ht="35.25" hidden="1" customHeight="1" thickTop="1" thickBot="1">
      <c r="A444" s="593">
        <v>26.2</v>
      </c>
      <c r="B444" s="564"/>
      <c r="C444" s="564"/>
      <c r="D444" s="564"/>
      <c r="E444" s="564"/>
      <c r="F444" s="599" t="s">
        <v>1408</v>
      </c>
      <c r="G444" s="601"/>
      <c r="H444" s="601"/>
      <c r="I444" s="567" t="str">
        <f t="shared" si="24"/>
        <v>No hay ejecución</v>
      </c>
      <c r="J444" s="568" t="str">
        <f t="shared" si="25"/>
        <v>NA</v>
      </c>
      <c r="K444" s="601"/>
      <c r="L444" s="575"/>
      <c r="M444" s="575"/>
      <c r="N444" s="575"/>
      <c r="O444" s="575"/>
      <c r="P444" s="575"/>
      <c r="Q444" s="575"/>
      <c r="R444" s="575"/>
      <c r="S444" s="575"/>
      <c r="T444" s="575"/>
      <c r="U444" s="575"/>
      <c r="V444" s="575"/>
      <c r="W444" s="575"/>
      <c r="X444" s="575"/>
      <c r="Y444" s="575"/>
      <c r="Z444" s="575"/>
      <c r="AA444" s="567" t="str">
        <f t="shared" si="26"/>
        <v>No hay ejecución</v>
      </c>
      <c r="AB444" s="568" t="str">
        <f t="shared" si="27"/>
        <v>NA</v>
      </c>
      <c r="AC444" s="575"/>
      <c r="AD444" s="575"/>
      <c r="AE444" s="575"/>
      <c r="AF444" s="576"/>
      <c r="AG444" s="576"/>
      <c r="AH444" s="575"/>
      <c r="AI444" s="575"/>
      <c r="AJ444" s="575"/>
      <c r="AK444" s="576"/>
      <c r="AL444" s="576"/>
      <c r="AM444" s="575"/>
      <c r="AN444" s="575"/>
      <c r="AO444" s="575"/>
      <c r="AP444" s="575"/>
      <c r="AQ444" s="575"/>
    </row>
    <row r="445" spans="1:43" ht="35.25" hidden="1" customHeight="1" thickTop="1" thickBot="1">
      <c r="A445" s="563">
        <v>26.21</v>
      </c>
      <c r="B445" s="564"/>
      <c r="C445" s="564"/>
      <c r="D445" s="564"/>
      <c r="E445" s="564"/>
      <c r="F445" s="599" t="s">
        <v>1409</v>
      </c>
      <c r="G445" s="601"/>
      <c r="H445" s="601"/>
      <c r="I445" s="567" t="str">
        <f t="shared" si="24"/>
        <v>No hay ejecución</v>
      </c>
      <c r="J445" s="568" t="str">
        <f t="shared" si="25"/>
        <v>NA</v>
      </c>
      <c r="K445" s="601"/>
      <c r="L445" s="575"/>
      <c r="M445" s="575"/>
      <c r="N445" s="575"/>
      <c r="O445" s="575"/>
      <c r="P445" s="575"/>
      <c r="Q445" s="575"/>
      <c r="R445" s="575"/>
      <c r="S445" s="575"/>
      <c r="T445" s="575"/>
      <c r="U445" s="575"/>
      <c r="V445" s="575"/>
      <c r="W445" s="575"/>
      <c r="X445" s="575"/>
      <c r="Y445" s="575"/>
      <c r="Z445" s="575"/>
      <c r="AA445" s="567" t="str">
        <f t="shared" si="26"/>
        <v>No hay ejecución</v>
      </c>
      <c r="AB445" s="568" t="str">
        <f t="shared" si="27"/>
        <v>NA</v>
      </c>
      <c r="AC445" s="575"/>
      <c r="AD445" s="575"/>
      <c r="AE445" s="575"/>
      <c r="AF445" s="576"/>
      <c r="AG445" s="576"/>
      <c r="AH445" s="575"/>
      <c r="AI445" s="575"/>
      <c r="AJ445" s="575"/>
      <c r="AK445" s="576"/>
      <c r="AL445" s="576"/>
      <c r="AM445" s="575"/>
      <c r="AN445" s="575"/>
      <c r="AO445" s="575"/>
      <c r="AP445" s="575"/>
      <c r="AQ445" s="575"/>
    </row>
    <row r="446" spans="1:43" ht="35.25" customHeight="1" thickTop="1">
      <c r="F446" s="602"/>
      <c r="G446" s="602"/>
      <c r="H446" s="602"/>
      <c r="I446" s="602"/>
      <c r="J446" s="602"/>
      <c r="K446" s="602"/>
    </row>
    <row r="447" spans="1:43" ht="35.25" customHeight="1">
      <c r="F447" s="602"/>
      <c r="G447" s="602"/>
      <c r="H447" s="602"/>
      <c r="I447" s="602"/>
      <c r="J447" s="602"/>
      <c r="K447" s="602"/>
    </row>
    <row r="448" spans="1:43" ht="35.25" customHeight="1">
      <c r="F448" s="602"/>
      <c r="G448" s="602"/>
      <c r="H448" s="602"/>
      <c r="I448" s="602"/>
      <c r="J448" s="602"/>
      <c r="K448" s="602"/>
    </row>
    <row r="449" spans="6:11" ht="35.25" customHeight="1">
      <c r="F449" s="602"/>
      <c r="G449" s="602"/>
      <c r="H449" s="602"/>
      <c r="I449" s="602"/>
      <c r="J449" s="602"/>
      <c r="K449" s="602"/>
    </row>
    <row r="450" spans="6:11" ht="35.25" customHeight="1">
      <c r="F450" s="602"/>
      <c r="G450" s="602"/>
      <c r="H450" s="602"/>
      <c r="I450" s="602"/>
      <c r="J450" s="602"/>
      <c r="K450" s="602"/>
    </row>
    <row r="451" spans="6:11" ht="35.25" customHeight="1">
      <c r="F451" s="602"/>
      <c r="G451" s="602"/>
      <c r="H451" s="602"/>
      <c r="I451" s="602"/>
      <c r="J451" s="602"/>
      <c r="K451" s="602"/>
    </row>
    <row r="452" spans="6:11" ht="35.25" customHeight="1">
      <c r="F452" s="602"/>
      <c r="G452" s="602"/>
      <c r="H452" s="602"/>
      <c r="I452" s="602"/>
      <c r="J452" s="602"/>
      <c r="K452" s="602"/>
    </row>
    <row r="453" spans="6:11" ht="35.25" customHeight="1">
      <c r="F453" s="602"/>
      <c r="G453" s="602"/>
      <c r="H453" s="602"/>
      <c r="I453" s="602"/>
      <c r="J453" s="602"/>
      <c r="K453" s="602"/>
    </row>
    <row r="454" spans="6:11" ht="35.25" customHeight="1">
      <c r="F454" s="602"/>
      <c r="G454" s="602"/>
      <c r="H454" s="602"/>
      <c r="I454" s="602"/>
      <c r="J454" s="602"/>
      <c r="K454" s="602"/>
    </row>
    <row r="455" spans="6:11" ht="35.25" customHeight="1">
      <c r="F455" s="602"/>
      <c r="G455" s="602"/>
      <c r="H455" s="602"/>
      <c r="I455" s="602"/>
      <c r="J455" s="602"/>
      <c r="K455" s="602"/>
    </row>
    <row r="456" spans="6:11" ht="35.25" customHeight="1">
      <c r="F456" s="602"/>
      <c r="G456" s="602"/>
      <c r="H456" s="602"/>
      <c r="I456" s="602"/>
      <c r="J456" s="602"/>
      <c r="K456" s="602"/>
    </row>
    <row r="457" spans="6:11" ht="35.25" customHeight="1">
      <c r="F457" s="602"/>
      <c r="G457" s="602"/>
      <c r="H457" s="602"/>
      <c r="I457" s="602"/>
      <c r="J457" s="602"/>
      <c r="K457" s="602"/>
    </row>
  </sheetData>
  <autoFilter ref="Z12:AB445" xr:uid="{F9780898-5266-4103-A0B2-41E4C71DC1AE}">
    <filterColumn colId="1">
      <filters>
        <filter val="0%"/>
        <filter val="100%"/>
        <filter val="114%"/>
        <filter val="135%"/>
        <filter val="47%"/>
        <filter val="50%"/>
        <filter val="67%"/>
        <filter val="77%"/>
        <filter val="80%"/>
        <filter val="97%"/>
      </filters>
    </filterColumn>
    <filterColumn colId="2">
      <filters>
        <filter val="En riesgo cumplimiento"/>
      </filters>
    </filterColumn>
  </autoFilter>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F449B-0974-4993-BF8C-A1A27400A71C}">
  <sheetPr filterMode="1"/>
  <dimension ref="A1:AQ441"/>
  <sheetViews>
    <sheetView topLeftCell="A10" zoomScale="80" zoomScaleNormal="80" workbookViewId="0">
      <selection activeCell="AB13" sqref="AB13:AB429"/>
    </sheetView>
  </sheetViews>
  <sheetFormatPr baseColWidth="10" defaultColWidth="11.44140625" defaultRowHeight="35.25" customHeight="1"/>
  <cols>
    <col min="1" max="1" width="10.21875" style="524" customWidth="1"/>
    <col min="2" max="5" width="6.77734375" style="524" hidden="1" customWidth="1"/>
    <col min="6" max="6" width="53.77734375" style="603" customWidth="1"/>
    <col min="7" max="7" width="25.21875" style="603" customWidth="1"/>
    <col min="8" max="9" width="27.21875" style="603" customWidth="1"/>
    <col min="10" max="10" width="23.77734375" style="603" customWidth="1"/>
    <col min="11" max="11" width="24.21875" style="603" customWidth="1"/>
    <col min="12" max="13" width="0" style="524" hidden="1" customWidth="1"/>
    <col min="14" max="14" width="13.21875" style="524" hidden="1" customWidth="1"/>
    <col min="15" max="15" width="26.77734375" style="524" hidden="1" customWidth="1"/>
    <col min="16" max="19" width="0" style="524" hidden="1" customWidth="1"/>
    <col min="20" max="20" width="23.5546875" style="524" hidden="1" customWidth="1"/>
    <col min="21" max="24" width="0" style="524" hidden="1" customWidth="1"/>
    <col min="25" max="25" width="16.77734375" style="524" customWidth="1"/>
    <col min="26" max="26" width="18.77734375" style="524" customWidth="1"/>
    <col min="27" max="27" width="15.77734375" style="525" customWidth="1"/>
    <col min="28" max="28" width="17.44140625" style="525" customWidth="1"/>
    <col min="29" max="29" width="29.21875" style="524" customWidth="1"/>
    <col min="30" max="30" width="14.5546875" style="524" hidden="1" customWidth="1"/>
    <col min="31" max="31" width="12.77734375" style="524" hidden="1" customWidth="1"/>
    <col min="32" max="32" width="16.21875" style="525" hidden="1" customWidth="1"/>
    <col min="33" max="33" width="0" style="525" hidden="1" customWidth="1"/>
    <col min="34" max="34" width="26.21875" style="524" hidden="1" customWidth="1"/>
    <col min="35" max="35" width="17.44140625" style="524" hidden="1" customWidth="1"/>
    <col min="36" max="36" width="0" style="524" hidden="1" customWidth="1"/>
    <col min="37" max="37" width="0" style="525" hidden="1" customWidth="1"/>
    <col min="38" max="38" width="15.44140625" style="525" hidden="1" customWidth="1"/>
    <col min="39" max="39" width="21.21875" style="524" hidden="1" customWidth="1"/>
    <col min="40" max="40" width="18.21875" style="524" customWidth="1"/>
    <col min="41" max="41" width="15.77734375" style="524" customWidth="1"/>
    <col min="42" max="42" width="14.77734375" style="524" customWidth="1"/>
    <col min="43" max="43" width="25.77734375" style="524" customWidth="1"/>
    <col min="44" max="16384" width="11.44140625" style="524"/>
  </cols>
  <sheetData>
    <row r="1" spans="1:43" ht="35.25" customHeight="1">
      <c r="F1" s="524"/>
      <c r="G1" s="524"/>
      <c r="H1" s="524"/>
      <c r="I1" s="524"/>
      <c r="J1" s="524"/>
      <c r="K1" s="524"/>
    </row>
    <row r="2" spans="1:43" ht="35.25" customHeight="1">
      <c r="A2" s="526"/>
      <c r="B2" s="526"/>
      <c r="C2" s="526"/>
      <c r="D2" s="526"/>
      <c r="E2" s="526"/>
      <c r="F2" s="527"/>
      <c r="G2" s="527"/>
      <c r="H2" s="527"/>
      <c r="I2" s="527"/>
      <c r="J2" s="527"/>
      <c r="K2" s="527"/>
    </row>
    <row r="6" spans="1:43" ht="35.25" customHeight="1">
      <c r="A6" s="528" t="s">
        <v>40</v>
      </c>
      <c r="B6" s="528"/>
      <c r="C6" s="528"/>
      <c r="D6" s="528"/>
      <c r="E6" s="528"/>
      <c r="F6" s="529">
        <v>2024</v>
      </c>
      <c r="G6" s="530"/>
      <c r="H6" s="530"/>
      <c r="I6" s="530"/>
      <c r="J6" s="530"/>
      <c r="K6" s="530"/>
    </row>
    <row r="7" spans="1:43" ht="35.25" customHeight="1">
      <c r="A7" s="531" t="s">
        <v>41</v>
      </c>
      <c r="B7" s="531"/>
      <c r="C7" s="531"/>
      <c r="D7" s="531"/>
      <c r="E7" s="531"/>
      <c r="F7" s="532"/>
      <c r="G7" s="530"/>
      <c r="H7" s="530"/>
      <c r="I7" s="530"/>
      <c r="J7" s="530"/>
      <c r="K7" s="530"/>
    </row>
    <row r="8" spans="1:43" ht="35.25" customHeight="1">
      <c r="A8" s="528" t="s">
        <v>42</v>
      </c>
      <c r="B8" s="528"/>
      <c r="C8" s="528"/>
      <c r="D8" s="528"/>
      <c r="E8" s="528"/>
      <c r="F8" s="532" t="s">
        <v>1241</v>
      </c>
      <c r="G8" s="530"/>
      <c r="H8" s="530"/>
      <c r="I8" s="530"/>
      <c r="J8" s="530"/>
      <c r="K8" s="530"/>
    </row>
    <row r="9" spans="1:43" ht="35.25" customHeight="1">
      <c r="A9" s="531" t="s">
        <v>43</v>
      </c>
      <c r="B9" s="531"/>
      <c r="C9" s="531"/>
      <c r="D9" s="531"/>
      <c r="E9" s="531"/>
      <c r="F9" s="532" t="s">
        <v>1412</v>
      </c>
      <c r="G9" s="530"/>
      <c r="H9" s="530"/>
      <c r="I9" s="530"/>
      <c r="J9" s="530"/>
      <c r="K9" s="530"/>
    </row>
    <row r="10" spans="1:43" ht="35.25" customHeight="1">
      <c r="A10" s="533" t="s">
        <v>45</v>
      </c>
      <c r="B10" s="534" t="s">
        <v>1243</v>
      </c>
      <c r="C10" s="535"/>
      <c r="D10" s="535"/>
      <c r="E10" s="536"/>
      <c r="F10" s="537" t="s">
        <v>48</v>
      </c>
      <c r="G10" s="538"/>
      <c r="H10" s="538"/>
      <c r="I10" s="538"/>
      <c r="J10" s="538"/>
      <c r="K10" s="538"/>
      <c r="L10" s="538"/>
      <c r="M10" s="538"/>
      <c r="N10" s="538"/>
      <c r="O10" s="538"/>
      <c r="P10" s="538"/>
      <c r="Q10" s="538"/>
      <c r="R10" s="538"/>
      <c r="S10" s="538"/>
      <c r="T10" s="538"/>
      <c r="U10" s="538"/>
      <c r="V10" s="538"/>
      <c r="W10" s="538"/>
      <c r="X10" s="538"/>
      <c r="Y10" s="538"/>
      <c r="Z10" s="538"/>
      <c r="AA10" s="539"/>
      <c r="AB10" s="539"/>
      <c r="AC10" s="538"/>
      <c r="AD10" s="538"/>
      <c r="AE10" s="538"/>
      <c r="AF10" s="539"/>
      <c r="AG10" s="539"/>
      <c r="AH10" s="538"/>
      <c r="AI10" s="538"/>
      <c r="AJ10" s="538"/>
      <c r="AK10" s="539"/>
      <c r="AL10" s="539"/>
      <c r="AM10" s="538"/>
      <c r="AN10" s="538"/>
      <c r="AO10" s="538"/>
      <c r="AP10" s="538"/>
      <c r="AQ10" s="538"/>
    </row>
    <row r="11" spans="1:43" ht="35.25" customHeight="1">
      <c r="A11" s="540"/>
      <c r="B11" s="541" t="s">
        <v>1244</v>
      </c>
      <c r="C11" s="541" t="s">
        <v>1245</v>
      </c>
      <c r="D11" s="541" t="s">
        <v>1246</v>
      </c>
      <c r="E11" s="541" t="s">
        <v>1247</v>
      </c>
      <c r="F11" s="542"/>
      <c r="G11" s="543" t="s">
        <v>59</v>
      </c>
      <c r="H11" s="120"/>
      <c r="I11" s="120"/>
      <c r="J11" s="120"/>
      <c r="K11" s="120"/>
      <c r="L11" s="544" t="s">
        <v>1248</v>
      </c>
      <c r="M11" s="545"/>
      <c r="N11" s="545"/>
      <c r="O11" s="546"/>
      <c r="P11" s="547" t="s">
        <v>1249</v>
      </c>
      <c r="Q11" s="548"/>
      <c r="R11" s="548"/>
      <c r="S11" s="549"/>
      <c r="T11" s="550"/>
      <c r="U11" s="551"/>
      <c r="V11" s="551"/>
      <c r="W11" s="551"/>
      <c r="Y11" s="543" t="s">
        <v>60</v>
      </c>
      <c r="Z11" s="120"/>
      <c r="AA11" s="270"/>
      <c r="AB11" s="270"/>
      <c r="AC11" s="120"/>
      <c r="AD11" s="543" t="s">
        <v>61</v>
      </c>
      <c r="AE11" s="120"/>
      <c r="AF11" s="270"/>
      <c r="AG11" s="270"/>
      <c r="AH11" s="120"/>
      <c r="AI11" s="543" t="s">
        <v>62</v>
      </c>
      <c r="AJ11" s="120"/>
      <c r="AK11" s="270"/>
      <c r="AL11" s="270"/>
      <c r="AM11" s="120"/>
      <c r="AN11" s="543" t="s">
        <v>49</v>
      </c>
      <c r="AO11" s="120"/>
      <c r="AP11" s="120"/>
      <c r="AQ11" s="120"/>
    </row>
    <row r="12" spans="1:43" ht="35.25" customHeight="1">
      <c r="A12" s="540"/>
      <c r="B12" s="541"/>
      <c r="C12" s="541"/>
      <c r="D12" s="541"/>
      <c r="E12" s="541"/>
      <c r="F12" s="552" t="s">
        <v>1250</v>
      </c>
      <c r="G12" s="553" t="s">
        <v>1251</v>
      </c>
      <c r="H12" s="554" t="s">
        <v>67</v>
      </c>
      <c r="I12" s="555" t="s">
        <v>68</v>
      </c>
      <c r="J12" s="555" t="s">
        <v>69</v>
      </c>
      <c r="K12" s="554" t="s">
        <v>70</v>
      </c>
      <c r="L12" s="556" t="s">
        <v>67</v>
      </c>
      <c r="M12" s="556" t="s">
        <v>68</v>
      </c>
      <c r="N12" s="556" t="s">
        <v>69</v>
      </c>
      <c r="O12" s="556" t="s">
        <v>70</v>
      </c>
      <c r="P12" s="557" t="s">
        <v>67</v>
      </c>
      <c r="Q12" s="557" t="s">
        <v>68</v>
      </c>
      <c r="R12" s="557" t="s">
        <v>69</v>
      </c>
      <c r="S12" s="557" t="s">
        <v>70</v>
      </c>
      <c r="T12" s="558" t="s">
        <v>71</v>
      </c>
      <c r="U12" s="559" t="s">
        <v>72</v>
      </c>
      <c r="V12" s="559" t="s">
        <v>73</v>
      </c>
      <c r="W12" s="559" t="s">
        <v>70</v>
      </c>
      <c r="Y12" s="560" t="s">
        <v>1251</v>
      </c>
      <c r="Z12" s="561" t="s">
        <v>67</v>
      </c>
      <c r="AA12" s="562" t="s">
        <v>68</v>
      </c>
      <c r="AB12" s="562" t="s">
        <v>69</v>
      </c>
      <c r="AC12" s="561" t="s">
        <v>70</v>
      </c>
      <c r="AD12" s="560" t="s">
        <v>1251</v>
      </c>
      <c r="AE12" s="561" t="s">
        <v>67</v>
      </c>
      <c r="AF12" s="562" t="s">
        <v>68</v>
      </c>
      <c r="AG12" s="562" t="s">
        <v>69</v>
      </c>
      <c r="AH12" s="561" t="s">
        <v>70</v>
      </c>
      <c r="AI12" s="560" t="s">
        <v>1251</v>
      </c>
      <c r="AJ12" s="561" t="s">
        <v>67</v>
      </c>
      <c r="AK12" s="562" t="s">
        <v>68</v>
      </c>
      <c r="AL12" s="562" t="s">
        <v>69</v>
      </c>
      <c r="AM12" s="561" t="s">
        <v>70</v>
      </c>
      <c r="AN12" s="553" t="s">
        <v>71</v>
      </c>
      <c r="AO12" s="561" t="s">
        <v>72</v>
      </c>
      <c r="AP12" s="561" t="s">
        <v>73</v>
      </c>
      <c r="AQ12" s="561" t="s">
        <v>70</v>
      </c>
    </row>
    <row r="13" spans="1:43" ht="35.25" customHeight="1" thickBot="1">
      <c r="A13" s="563">
        <v>1</v>
      </c>
      <c r="B13" s="564">
        <v>0</v>
      </c>
      <c r="C13" s="564">
        <v>0</v>
      </c>
      <c r="D13" s="564">
        <v>0</v>
      </c>
      <c r="E13" s="564">
        <v>0</v>
      </c>
      <c r="F13" s="565" t="s">
        <v>1252</v>
      </c>
      <c r="G13" s="569"/>
      <c r="H13" s="569"/>
      <c r="I13" s="567" t="str">
        <f>IF(H13="","No hay ejecución",IF(AND(G13=0),"No hay Programación", H13/G13))</f>
        <v>No hay ejecución</v>
      </c>
      <c r="J13" s="568" t="str">
        <f>IF(I13="No hay ejecución","NA",IF(I13&gt;=90%,"De acuerdo con lo programado",IF(I13&gt;=51%,"Atraso Leve",IF(I13&lt;=50%,"En riesgo cumplimiento"))))</f>
        <v>NA</v>
      </c>
      <c r="K13" s="569"/>
      <c r="L13" s="570"/>
      <c r="M13" s="571"/>
      <c r="N13" s="572"/>
      <c r="O13" s="573"/>
      <c r="P13" s="570"/>
      <c r="Q13" s="571"/>
      <c r="R13" s="573"/>
      <c r="S13" s="573"/>
      <c r="T13" s="574"/>
      <c r="U13" s="571"/>
      <c r="V13" s="573"/>
      <c r="W13" s="573"/>
      <c r="X13" s="575"/>
      <c r="Y13" s="566">
        <v>1</v>
      </c>
      <c r="Z13" s="566">
        <v>1</v>
      </c>
      <c r="AA13" s="567">
        <f>IF(Z13="","No hay ejecución",IF(AND(Y13=0),"No hay Programación", Z13/Y13))</f>
        <v>1</v>
      </c>
      <c r="AB13" s="568" t="str">
        <f>IF(AA13="No hay ejecución","NA",IF(AA13&gt;=90%,"De acuerdo con lo programado",IF(AA13&gt;=51%,"Atraso Leve",IF(AA13&lt;=50%,"En riesgo cumplimiento"))))</f>
        <v>De acuerdo con lo programado</v>
      </c>
      <c r="AC13" s="569"/>
      <c r="AD13" s="575"/>
      <c r="AE13" s="575"/>
      <c r="AF13" s="576"/>
      <c r="AG13" s="576"/>
      <c r="AH13" s="575"/>
      <c r="AI13" s="575"/>
      <c r="AJ13" s="575"/>
      <c r="AK13" s="576"/>
      <c r="AL13" s="576"/>
      <c r="AM13" s="575"/>
      <c r="AN13" s="575"/>
      <c r="AO13" s="575"/>
      <c r="AP13" s="575"/>
      <c r="AQ13" s="575"/>
    </row>
    <row r="14" spans="1:43" ht="35.25" customHeight="1" thickTop="1" thickBot="1">
      <c r="A14" s="563">
        <v>1.1000000000000001</v>
      </c>
      <c r="B14" s="564"/>
      <c r="C14" s="564"/>
      <c r="D14" s="564"/>
      <c r="E14" s="564"/>
      <c r="F14" s="577" t="s">
        <v>1253</v>
      </c>
      <c r="G14" s="578"/>
      <c r="H14" s="578"/>
      <c r="I14" s="567" t="str">
        <f t="shared" ref="I14:I77" si="0">IF(H14="","No hay ejecución",IF(AND(G14=0),"No hay Programación", H14/G14))</f>
        <v>No hay ejecución</v>
      </c>
      <c r="J14" s="568" t="str">
        <f t="shared" ref="J14:J77" si="1">IF(I14="No hay ejecución","NA",IF(I14&gt;=90%,"De acuerdo con lo programado",IF(I14&gt;=51%,"Atraso Leve",IF(I14&lt;=50%,"En riesgo cumplimiento"))))</f>
        <v>NA</v>
      </c>
      <c r="K14" s="578"/>
      <c r="L14" s="570"/>
      <c r="M14" s="579"/>
      <c r="N14" s="572"/>
      <c r="O14" s="573"/>
      <c r="P14" s="570"/>
      <c r="Q14" s="571"/>
      <c r="R14" s="573"/>
      <c r="S14" s="573"/>
      <c r="T14" s="574"/>
      <c r="U14" s="571"/>
      <c r="V14" s="573"/>
      <c r="W14" s="573"/>
      <c r="X14" s="575"/>
      <c r="Y14" s="580">
        <v>1</v>
      </c>
      <c r="Z14" s="580">
        <v>1</v>
      </c>
      <c r="AA14" s="567">
        <f t="shared" ref="AA14:AA77" si="2">IF(Z14="","No hay ejecución",IF(AND(Y14=0),"No hay Programación", Z14/Y14))</f>
        <v>1</v>
      </c>
      <c r="AB14" s="568" t="str">
        <f t="shared" ref="AB14:AB77" si="3">IF(AA14="No hay ejecución","NA",IF(AA14&gt;=90%,"De acuerdo con lo programado",IF(AA14&gt;=51%,"Atraso Leve",IF(AA14&lt;=50%,"En riesgo cumplimiento"))))</f>
        <v>De acuerdo con lo programado</v>
      </c>
      <c r="AC14" s="575"/>
      <c r="AD14" s="575"/>
      <c r="AE14" s="575"/>
      <c r="AF14" s="576"/>
      <c r="AG14" s="576"/>
      <c r="AH14" s="575"/>
      <c r="AI14" s="575"/>
      <c r="AJ14" s="575"/>
      <c r="AK14" s="576"/>
      <c r="AL14" s="576"/>
      <c r="AM14" s="575"/>
      <c r="AN14" s="575"/>
      <c r="AO14" s="575"/>
      <c r="AP14" s="575"/>
      <c r="AQ14" s="575"/>
    </row>
    <row r="15" spans="1:43" ht="35.25" customHeight="1" thickTop="1" thickBot="1">
      <c r="A15" s="563">
        <v>1.1000000000000001</v>
      </c>
      <c r="B15" s="564"/>
      <c r="C15" s="564"/>
      <c r="D15" s="564"/>
      <c r="E15" s="564"/>
      <c r="F15" s="577" t="s">
        <v>1253</v>
      </c>
      <c r="G15" s="578"/>
      <c r="H15" s="578"/>
      <c r="I15" s="567" t="str">
        <f t="shared" si="0"/>
        <v>No hay ejecución</v>
      </c>
      <c r="J15" s="568" t="str">
        <f t="shared" si="1"/>
        <v>NA</v>
      </c>
      <c r="K15" s="578"/>
      <c r="L15" s="581"/>
      <c r="M15" s="579"/>
      <c r="N15" s="572"/>
      <c r="O15" s="582"/>
      <c r="P15" s="581"/>
      <c r="Q15" s="579"/>
      <c r="R15" s="572"/>
      <c r="S15" s="582"/>
      <c r="T15" s="583"/>
      <c r="U15" s="579"/>
      <c r="V15" s="572"/>
      <c r="W15" s="582"/>
      <c r="X15" s="575"/>
      <c r="Y15" s="580">
        <v>1</v>
      </c>
      <c r="Z15" s="580">
        <v>1</v>
      </c>
      <c r="AA15" s="567">
        <f t="shared" si="2"/>
        <v>1</v>
      </c>
      <c r="AB15" s="568" t="str">
        <f t="shared" si="3"/>
        <v>De acuerdo con lo programado</v>
      </c>
      <c r="AC15" s="575"/>
      <c r="AD15" s="575"/>
      <c r="AE15" s="575"/>
      <c r="AF15" s="576"/>
      <c r="AG15" s="576"/>
      <c r="AH15" s="575"/>
      <c r="AI15" s="575"/>
      <c r="AJ15" s="575"/>
      <c r="AK15" s="576"/>
      <c r="AL15" s="576"/>
      <c r="AM15" s="575"/>
      <c r="AN15" s="575"/>
      <c r="AO15" s="575"/>
      <c r="AP15" s="575"/>
      <c r="AQ15" s="575"/>
    </row>
    <row r="16" spans="1:43" ht="35.25" customHeight="1" thickTop="1" thickBot="1">
      <c r="A16" s="563">
        <v>1.1000000000000001</v>
      </c>
      <c r="B16" s="564"/>
      <c r="C16" s="564"/>
      <c r="D16" s="564"/>
      <c r="E16" s="564"/>
      <c r="F16" s="577" t="s">
        <v>1253</v>
      </c>
      <c r="G16" s="578"/>
      <c r="H16" s="578"/>
      <c r="I16" s="567" t="str">
        <f t="shared" si="0"/>
        <v>No hay ejecución</v>
      </c>
      <c r="J16" s="568" t="str">
        <f t="shared" si="1"/>
        <v>NA</v>
      </c>
      <c r="K16" s="578"/>
      <c r="L16" s="581"/>
      <c r="M16" s="579"/>
      <c r="N16" s="572"/>
      <c r="O16" s="582"/>
      <c r="P16" s="581"/>
      <c r="Q16" s="579"/>
      <c r="R16" s="572"/>
      <c r="S16" s="582"/>
      <c r="T16" s="583"/>
      <c r="U16" s="579"/>
      <c r="V16" s="572"/>
      <c r="W16" s="582"/>
      <c r="X16" s="575"/>
      <c r="Y16" s="580">
        <v>1</v>
      </c>
      <c r="Z16" s="580">
        <v>1</v>
      </c>
      <c r="AA16" s="567">
        <f t="shared" si="2"/>
        <v>1</v>
      </c>
      <c r="AB16" s="568" t="str">
        <f t="shared" si="3"/>
        <v>De acuerdo con lo programado</v>
      </c>
      <c r="AC16" s="575"/>
      <c r="AD16" s="575"/>
      <c r="AE16" s="575"/>
      <c r="AF16" s="576"/>
      <c r="AG16" s="576"/>
      <c r="AH16" s="575"/>
      <c r="AI16" s="575"/>
      <c r="AJ16" s="575"/>
      <c r="AK16" s="576"/>
      <c r="AL16" s="576"/>
      <c r="AM16" s="575"/>
      <c r="AN16" s="575"/>
      <c r="AO16" s="575"/>
      <c r="AP16" s="575"/>
      <c r="AQ16" s="575"/>
    </row>
    <row r="17" spans="1:43" ht="35.25" customHeight="1" thickTop="1" thickBot="1">
      <c r="A17" s="563">
        <v>1.1000000000000001</v>
      </c>
      <c r="B17" s="564"/>
      <c r="C17" s="564"/>
      <c r="D17" s="564"/>
      <c r="E17" s="564"/>
      <c r="F17" s="577" t="s">
        <v>1253</v>
      </c>
      <c r="G17" s="578"/>
      <c r="H17" s="578"/>
      <c r="I17" s="567" t="str">
        <f t="shared" si="0"/>
        <v>No hay ejecución</v>
      </c>
      <c r="J17" s="568" t="str">
        <f t="shared" si="1"/>
        <v>NA</v>
      </c>
      <c r="K17" s="578"/>
      <c r="L17" s="581"/>
      <c r="M17" s="579"/>
      <c r="N17" s="572"/>
      <c r="O17" s="582"/>
      <c r="P17" s="581"/>
      <c r="Q17" s="579"/>
      <c r="R17" s="572"/>
      <c r="S17" s="582"/>
      <c r="T17" s="583"/>
      <c r="U17" s="579"/>
      <c r="V17" s="572"/>
      <c r="W17" s="582"/>
      <c r="X17" s="575"/>
      <c r="Y17" s="580">
        <v>1</v>
      </c>
      <c r="Z17" s="580">
        <v>1</v>
      </c>
      <c r="AA17" s="567">
        <f t="shared" si="2"/>
        <v>1</v>
      </c>
      <c r="AB17" s="568" t="str">
        <f t="shared" si="3"/>
        <v>De acuerdo con lo programado</v>
      </c>
      <c r="AC17" s="575"/>
      <c r="AD17" s="575"/>
      <c r="AE17" s="575"/>
      <c r="AF17" s="576"/>
      <c r="AG17" s="576"/>
      <c r="AH17" s="575"/>
      <c r="AI17" s="575"/>
      <c r="AJ17" s="575"/>
      <c r="AK17" s="576"/>
      <c r="AL17" s="576"/>
      <c r="AM17" s="575"/>
      <c r="AN17" s="575"/>
      <c r="AO17" s="575"/>
      <c r="AP17" s="575"/>
      <c r="AQ17" s="575"/>
    </row>
    <row r="18" spans="1:43" ht="35.25" customHeight="1" thickTop="1" thickBot="1">
      <c r="A18" s="563">
        <v>1.1000000000000001</v>
      </c>
      <c r="B18" s="564"/>
      <c r="C18" s="564"/>
      <c r="D18" s="564"/>
      <c r="E18" s="564"/>
      <c r="F18" s="577" t="s">
        <v>1253</v>
      </c>
      <c r="G18" s="578"/>
      <c r="H18" s="578"/>
      <c r="I18" s="567" t="str">
        <f t="shared" si="0"/>
        <v>No hay ejecución</v>
      </c>
      <c r="J18" s="568" t="str">
        <f t="shared" si="1"/>
        <v>NA</v>
      </c>
      <c r="K18" s="578"/>
      <c r="L18" s="581"/>
      <c r="M18" s="579"/>
      <c r="N18" s="572"/>
      <c r="O18" s="582"/>
      <c r="P18" s="581"/>
      <c r="Q18" s="579"/>
      <c r="R18" s="572"/>
      <c r="S18" s="582"/>
      <c r="T18" s="583"/>
      <c r="U18" s="579"/>
      <c r="V18" s="572"/>
      <c r="W18" s="582"/>
      <c r="X18" s="575"/>
      <c r="Y18" s="580">
        <v>1</v>
      </c>
      <c r="Z18" s="580">
        <v>1</v>
      </c>
      <c r="AA18" s="567">
        <f t="shared" si="2"/>
        <v>1</v>
      </c>
      <c r="AB18" s="568" t="str">
        <f t="shared" si="3"/>
        <v>De acuerdo con lo programado</v>
      </c>
      <c r="AC18" s="575"/>
      <c r="AD18" s="575"/>
      <c r="AE18" s="575"/>
      <c r="AF18" s="576"/>
      <c r="AG18" s="576"/>
      <c r="AH18" s="575"/>
      <c r="AI18" s="575"/>
      <c r="AJ18" s="575"/>
      <c r="AK18" s="576"/>
      <c r="AL18" s="576"/>
      <c r="AM18" s="575"/>
      <c r="AN18" s="575"/>
      <c r="AO18" s="575"/>
      <c r="AP18" s="575"/>
      <c r="AQ18" s="575"/>
    </row>
    <row r="19" spans="1:43" ht="35.25" customHeight="1" thickTop="1" thickBot="1">
      <c r="A19" s="563">
        <v>1.1000000000000001</v>
      </c>
      <c r="B19" s="564"/>
      <c r="C19" s="564"/>
      <c r="D19" s="564"/>
      <c r="E19" s="564"/>
      <c r="F19" s="577" t="s">
        <v>1253</v>
      </c>
      <c r="G19" s="578"/>
      <c r="H19" s="578"/>
      <c r="I19" s="567" t="str">
        <f t="shared" si="0"/>
        <v>No hay ejecución</v>
      </c>
      <c r="J19" s="568" t="str">
        <f t="shared" si="1"/>
        <v>NA</v>
      </c>
      <c r="K19" s="578"/>
      <c r="L19" s="581"/>
      <c r="M19" s="579"/>
      <c r="N19" s="572"/>
      <c r="O19" s="582"/>
      <c r="P19" s="581"/>
      <c r="Q19" s="579"/>
      <c r="R19" s="572"/>
      <c r="S19" s="582"/>
      <c r="T19" s="583"/>
      <c r="U19" s="579"/>
      <c r="V19" s="572"/>
      <c r="W19" s="582"/>
      <c r="X19" s="575"/>
      <c r="Y19" s="580">
        <v>1</v>
      </c>
      <c r="Z19" s="580">
        <v>1</v>
      </c>
      <c r="AA19" s="567">
        <f t="shared" si="2"/>
        <v>1</v>
      </c>
      <c r="AB19" s="568" t="str">
        <f t="shared" si="3"/>
        <v>De acuerdo con lo programado</v>
      </c>
      <c r="AC19" s="575"/>
      <c r="AD19" s="575"/>
      <c r="AE19" s="575"/>
      <c r="AF19" s="576"/>
      <c r="AG19" s="576"/>
      <c r="AH19" s="575"/>
      <c r="AI19" s="575"/>
      <c r="AJ19" s="575"/>
      <c r="AK19" s="576"/>
      <c r="AL19" s="576"/>
      <c r="AM19" s="575"/>
      <c r="AN19" s="575"/>
      <c r="AO19" s="575"/>
      <c r="AP19" s="575"/>
      <c r="AQ19" s="575"/>
    </row>
    <row r="20" spans="1:43" ht="39" customHeight="1" thickTop="1" thickBot="1">
      <c r="A20" s="563">
        <v>1.1000000000000001</v>
      </c>
      <c r="B20" s="564"/>
      <c r="C20" s="564"/>
      <c r="D20" s="564"/>
      <c r="E20" s="564"/>
      <c r="F20" s="577" t="s">
        <v>1253</v>
      </c>
      <c r="G20" s="578"/>
      <c r="H20" s="578"/>
      <c r="I20" s="567" t="str">
        <f t="shared" si="0"/>
        <v>No hay ejecución</v>
      </c>
      <c r="J20" s="568" t="str">
        <f t="shared" si="1"/>
        <v>NA</v>
      </c>
      <c r="K20" s="578"/>
      <c r="L20" s="581"/>
      <c r="M20" s="579"/>
      <c r="N20" s="572"/>
      <c r="O20" s="582"/>
      <c r="P20" s="581"/>
      <c r="Q20" s="579"/>
      <c r="R20" s="572"/>
      <c r="S20" s="582"/>
      <c r="T20" s="583"/>
      <c r="U20" s="579"/>
      <c r="V20" s="572"/>
      <c r="W20" s="582"/>
      <c r="X20" s="575"/>
      <c r="Y20" s="580">
        <v>1</v>
      </c>
      <c r="Z20" s="580">
        <v>1</v>
      </c>
      <c r="AA20" s="567">
        <f t="shared" si="2"/>
        <v>1</v>
      </c>
      <c r="AB20" s="568" t="str">
        <f t="shared" si="3"/>
        <v>De acuerdo con lo programado</v>
      </c>
      <c r="AC20" s="575"/>
      <c r="AD20" s="575"/>
      <c r="AE20" s="575"/>
      <c r="AF20" s="576"/>
      <c r="AG20" s="576"/>
      <c r="AH20" s="575"/>
      <c r="AI20" s="575"/>
      <c r="AJ20" s="575"/>
      <c r="AK20" s="576"/>
      <c r="AL20" s="576"/>
      <c r="AM20" s="575"/>
      <c r="AN20" s="575"/>
      <c r="AO20" s="575"/>
      <c r="AP20" s="575"/>
      <c r="AQ20" s="575"/>
    </row>
    <row r="21" spans="1:43" ht="35.25" hidden="1" customHeight="1" thickTop="1" thickBot="1">
      <c r="A21" s="563">
        <v>1.2</v>
      </c>
      <c r="B21" s="564"/>
      <c r="C21" s="564"/>
      <c r="D21" s="564"/>
      <c r="E21" s="564"/>
      <c r="F21" s="577" t="s">
        <v>1254</v>
      </c>
      <c r="G21" s="578"/>
      <c r="H21" s="578"/>
      <c r="I21" s="567" t="str">
        <f t="shared" si="0"/>
        <v>No hay ejecución</v>
      </c>
      <c r="J21" s="568" t="str">
        <f t="shared" si="1"/>
        <v>NA</v>
      </c>
      <c r="K21" s="578"/>
      <c r="L21" s="581"/>
      <c r="M21" s="579"/>
      <c r="N21" s="572"/>
      <c r="O21" s="582"/>
      <c r="P21" s="581"/>
      <c r="Q21" s="579"/>
      <c r="R21" s="572"/>
      <c r="S21" s="582"/>
      <c r="T21" s="583"/>
      <c r="U21" s="579"/>
      <c r="V21" s="572"/>
      <c r="W21" s="582"/>
      <c r="X21" s="575"/>
      <c r="Y21" s="580">
        <v>1</v>
      </c>
      <c r="Z21" s="580"/>
      <c r="AA21" s="567" t="str">
        <f t="shared" si="2"/>
        <v>No hay ejecución</v>
      </c>
      <c r="AB21" s="568" t="str">
        <f t="shared" si="3"/>
        <v>NA</v>
      </c>
      <c r="AC21" s="575"/>
      <c r="AD21" s="575"/>
      <c r="AE21" s="575"/>
      <c r="AF21" s="576"/>
      <c r="AG21" s="576"/>
      <c r="AH21" s="575"/>
      <c r="AI21" s="575"/>
      <c r="AJ21" s="575"/>
      <c r="AK21" s="576"/>
      <c r="AL21" s="576"/>
      <c r="AM21" s="575"/>
      <c r="AN21" s="575"/>
      <c r="AO21" s="575"/>
      <c r="AP21" s="575"/>
      <c r="AQ21" s="575"/>
    </row>
    <row r="22" spans="1:43" ht="40.5" hidden="1" customHeight="1" thickTop="1" thickBot="1">
      <c r="A22" s="563">
        <v>1.2</v>
      </c>
      <c r="B22" s="564"/>
      <c r="C22" s="564"/>
      <c r="D22" s="564"/>
      <c r="E22" s="564"/>
      <c r="F22" s="577" t="s">
        <v>1254</v>
      </c>
      <c r="G22" s="578"/>
      <c r="H22" s="578"/>
      <c r="I22" s="567" t="str">
        <f t="shared" si="0"/>
        <v>No hay ejecución</v>
      </c>
      <c r="J22" s="568" t="str">
        <f t="shared" si="1"/>
        <v>NA</v>
      </c>
      <c r="K22" s="578"/>
      <c r="L22" s="581"/>
      <c r="M22" s="579"/>
      <c r="N22" s="572"/>
      <c r="O22" s="582"/>
      <c r="P22" s="581"/>
      <c r="Q22" s="579"/>
      <c r="R22" s="572"/>
      <c r="S22" s="582"/>
      <c r="T22" s="583"/>
      <c r="U22" s="579"/>
      <c r="V22" s="572"/>
      <c r="W22" s="582"/>
      <c r="X22" s="575"/>
      <c r="Y22" s="580">
        <v>1</v>
      </c>
      <c r="Z22" s="580"/>
      <c r="AA22" s="567" t="str">
        <f t="shared" si="2"/>
        <v>No hay ejecución</v>
      </c>
      <c r="AB22" s="568" t="str">
        <f t="shared" si="3"/>
        <v>NA</v>
      </c>
      <c r="AC22" s="575"/>
      <c r="AD22" s="575"/>
      <c r="AE22" s="575"/>
      <c r="AF22" s="576"/>
      <c r="AG22" s="576"/>
      <c r="AH22" s="575"/>
      <c r="AI22" s="575"/>
      <c r="AJ22" s="575"/>
      <c r="AK22" s="576"/>
      <c r="AL22" s="576"/>
      <c r="AM22" s="575"/>
      <c r="AN22" s="575"/>
      <c r="AO22" s="575"/>
      <c r="AP22" s="575"/>
      <c r="AQ22" s="575"/>
    </row>
    <row r="23" spans="1:43" ht="35.25" customHeight="1" thickTop="1" thickBot="1">
      <c r="A23" s="563">
        <v>1.3</v>
      </c>
      <c r="B23" s="564"/>
      <c r="C23" s="564"/>
      <c r="D23" s="564"/>
      <c r="E23" s="564"/>
      <c r="F23" s="577" t="s">
        <v>1255</v>
      </c>
      <c r="G23" s="578"/>
      <c r="H23" s="578"/>
      <c r="I23" s="567" t="str">
        <f t="shared" si="0"/>
        <v>No hay ejecución</v>
      </c>
      <c r="J23" s="568" t="str">
        <f t="shared" si="1"/>
        <v>NA</v>
      </c>
      <c r="K23" s="578"/>
      <c r="L23" s="581"/>
      <c r="M23" s="579"/>
      <c r="N23" s="572"/>
      <c r="O23" s="582"/>
      <c r="P23" s="581"/>
      <c r="Q23" s="579"/>
      <c r="R23" s="572"/>
      <c r="S23" s="582"/>
      <c r="T23" s="583"/>
      <c r="U23" s="579"/>
      <c r="V23" s="572"/>
      <c r="W23" s="582"/>
      <c r="X23" s="575"/>
      <c r="Y23" s="580">
        <v>1</v>
      </c>
      <c r="Z23" s="580">
        <v>1</v>
      </c>
      <c r="AA23" s="567">
        <f t="shared" si="2"/>
        <v>1</v>
      </c>
      <c r="AB23" s="568" t="str">
        <f t="shared" si="3"/>
        <v>De acuerdo con lo programado</v>
      </c>
      <c r="AC23" s="575"/>
      <c r="AD23" s="575"/>
      <c r="AE23" s="575"/>
      <c r="AF23" s="576"/>
      <c r="AG23" s="576"/>
      <c r="AH23" s="575"/>
      <c r="AI23" s="575"/>
      <c r="AJ23" s="575"/>
      <c r="AK23" s="576"/>
      <c r="AL23" s="576"/>
      <c r="AM23" s="575"/>
      <c r="AN23" s="575"/>
      <c r="AO23" s="575"/>
      <c r="AP23" s="575"/>
      <c r="AQ23" s="575"/>
    </row>
    <row r="24" spans="1:43" ht="35.25" customHeight="1" thickTop="1" thickBot="1">
      <c r="A24" s="563">
        <v>1.3</v>
      </c>
      <c r="B24" s="564"/>
      <c r="C24" s="564"/>
      <c r="D24" s="564"/>
      <c r="E24" s="564"/>
      <c r="F24" s="577" t="s">
        <v>1255</v>
      </c>
      <c r="G24" s="578"/>
      <c r="H24" s="578"/>
      <c r="I24" s="567" t="str">
        <f t="shared" si="0"/>
        <v>No hay ejecución</v>
      </c>
      <c r="J24" s="568" t="str">
        <f t="shared" si="1"/>
        <v>NA</v>
      </c>
      <c r="K24" s="578"/>
      <c r="L24" s="581"/>
      <c r="M24" s="579"/>
      <c r="N24" s="572"/>
      <c r="O24" s="582"/>
      <c r="P24" s="581"/>
      <c r="Q24" s="579"/>
      <c r="R24" s="572"/>
      <c r="S24" s="582"/>
      <c r="T24" s="583"/>
      <c r="U24" s="579"/>
      <c r="V24" s="572"/>
      <c r="W24" s="582"/>
      <c r="X24" s="575"/>
      <c r="Y24" s="580">
        <v>1</v>
      </c>
      <c r="Z24" s="580">
        <v>1</v>
      </c>
      <c r="AA24" s="567">
        <f t="shared" si="2"/>
        <v>1</v>
      </c>
      <c r="AB24" s="568" t="str">
        <f t="shared" si="3"/>
        <v>De acuerdo con lo programado</v>
      </c>
      <c r="AC24" s="575"/>
      <c r="AD24" s="575"/>
      <c r="AE24" s="575"/>
      <c r="AF24" s="576"/>
      <c r="AG24" s="576"/>
      <c r="AH24" s="575"/>
      <c r="AI24" s="575"/>
      <c r="AJ24" s="575"/>
      <c r="AK24" s="576"/>
      <c r="AL24" s="576"/>
      <c r="AM24" s="575"/>
      <c r="AN24" s="575"/>
      <c r="AO24" s="575"/>
      <c r="AP24" s="575"/>
      <c r="AQ24" s="575"/>
    </row>
    <row r="25" spans="1:43" ht="35.25" customHeight="1" thickTop="1" thickBot="1">
      <c r="A25" s="563">
        <v>1.3</v>
      </c>
      <c r="B25" s="564"/>
      <c r="C25" s="564"/>
      <c r="D25" s="564"/>
      <c r="E25" s="564"/>
      <c r="F25" s="577" t="s">
        <v>1255</v>
      </c>
      <c r="G25" s="578"/>
      <c r="H25" s="578"/>
      <c r="I25" s="567" t="str">
        <f t="shared" si="0"/>
        <v>No hay ejecución</v>
      </c>
      <c r="J25" s="568" t="str">
        <f t="shared" si="1"/>
        <v>NA</v>
      </c>
      <c r="K25" s="578"/>
      <c r="L25" s="581"/>
      <c r="M25" s="579"/>
      <c r="N25" s="572"/>
      <c r="O25" s="582"/>
      <c r="P25" s="581"/>
      <c r="Q25" s="579"/>
      <c r="R25" s="572"/>
      <c r="S25" s="582"/>
      <c r="T25" s="583"/>
      <c r="U25" s="579"/>
      <c r="V25" s="572"/>
      <c r="W25" s="582"/>
      <c r="X25" s="575"/>
      <c r="Y25" s="580">
        <v>1</v>
      </c>
      <c r="Z25" s="580">
        <v>1</v>
      </c>
      <c r="AA25" s="567">
        <f t="shared" si="2"/>
        <v>1</v>
      </c>
      <c r="AB25" s="568" t="str">
        <f t="shared" si="3"/>
        <v>De acuerdo con lo programado</v>
      </c>
      <c r="AC25" s="575"/>
      <c r="AD25" s="575"/>
      <c r="AE25" s="575"/>
      <c r="AF25" s="576"/>
      <c r="AG25" s="576"/>
      <c r="AH25" s="575"/>
      <c r="AI25" s="575"/>
      <c r="AJ25" s="575"/>
      <c r="AK25" s="576"/>
      <c r="AL25" s="576"/>
      <c r="AM25" s="575"/>
      <c r="AN25" s="575"/>
      <c r="AO25" s="575"/>
      <c r="AP25" s="575"/>
      <c r="AQ25" s="575"/>
    </row>
    <row r="26" spans="1:43" ht="35.25" customHeight="1" thickTop="1" thickBot="1">
      <c r="A26" s="563">
        <v>1.3</v>
      </c>
      <c r="B26" s="564"/>
      <c r="C26" s="564"/>
      <c r="D26" s="564"/>
      <c r="E26" s="564"/>
      <c r="F26" s="577" t="s">
        <v>1255</v>
      </c>
      <c r="G26" s="578"/>
      <c r="H26" s="578"/>
      <c r="I26" s="567" t="str">
        <f t="shared" si="0"/>
        <v>No hay ejecución</v>
      </c>
      <c r="J26" s="568" t="str">
        <f t="shared" si="1"/>
        <v>NA</v>
      </c>
      <c r="K26" s="578"/>
      <c r="L26" s="581"/>
      <c r="M26" s="579"/>
      <c r="N26" s="572"/>
      <c r="O26" s="582"/>
      <c r="P26" s="581"/>
      <c r="Q26" s="579"/>
      <c r="R26" s="572"/>
      <c r="S26" s="582"/>
      <c r="T26" s="583"/>
      <c r="U26" s="579"/>
      <c r="V26" s="572"/>
      <c r="W26" s="582"/>
      <c r="X26" s="575"/>
      <c r="Y26" s="580">
        <v>1</v>
      </c>
      <c r="Z26" s="580">
        <v>1</v>
      </c>
      <c r="AA26" s="567">
        <f t="shared" si="2"/>
        <v>1</v>
      </c>
      <c r="AB26" s="568" t="str">
        <f t="shared" si="3"/>
        <v>De acuerdo con lo programado</v>
      </c>
      <c r="AC26" s="575"/>
      <c r="AD26" s="575"/>
      <c r="AE26" s="575"/>
      <c r="AF26" s="576"/>
      <c r="AG26" s="576"/>
      <c r="AH26" s="575"/>
      <c r="AI26" s="575"/>
      <c r="AJ26" s="575"/>
      <c r="AK26" s="576"/>
      <c r="AL26" s="576"/>
      <c r="AM26" s="575"/>
      <c r="AN26" s="575"/>
      <c r="AO26" s="575"/>
      <c r="AP26" s="575"/>
      <c r="AQ26" s="575"/>
    </row>
    <row r="27" spans="1:43" ht="35.25" customHeight="1" thickTop="1" thickBot="1">
      <c r="A27" s="563">
        <v>1.3</v>
      </c>
      <c r="B27" s="564"/>
      <c r="C27" s="564"/>
      <c r="D27" s="564"/>
      <c r="E27" s="564"/>
      <c r="F27" s="577" t="s">
        <v>1255</v>
      </c>
      <c r="G27" s="578"/>
      <c r="H27" s="578"/>
      <c r="I27" s="567" t="str">
        <f t="shared" si="0"/>
        <v>No hay ejecución</v>
      </c>
      <c r="J27" s="568" t="str">
        <f t="shared" si="1"/>
        <v>NA</v>
      </c>
      <c r="K27" s="578"/>
      <c r="L27" s="581"/>
      <c r="M27" s="579"/>
      <c r="N27" s="572"/>
      <c r="O27" s="582"/>
      <c r="P27" s="581"/>
      <c r="Q27" s="579"/>
      <c r="R27" s="572"/>
      <c r="S27" s="582"/>
      <c r="T27" s="583"/>
      <c r="U27" s="579"/>
      <c r="V27" s="572"/>
      <c r="W27" s="582"/>
      <c r="X27" s="575"/>
      <c r="Y27" s="580">
        <v>1</v>
      </c>
      <c r="Z27" s="580">
        <v>1</v>
      </c>
      <c r="AA27" s="567">
        <f t="shared" si="2"/>
        <v>1</v>
      </c>
      <c r="AB27" s="568" t="str">
        <f t="shared" si="3"/>
        <v>De acuerdo con lo programado</v>
      </c>
      <c r="AC27" s="575"/>
      <c r="AD27" s="575"/>
      <c r="AE27" s="575"/>
      <c r="AF27" s="576"/>
      <c r="AG27" s="576"/>
      <c r="AH27" s="575"/>
      <c r="AI27" s="575"/>
      <c r="AJ27" s="575"/>
      <c r="AK27" s="576"/>
      <c r="AL27" s="576"/>
      <c r="AM27" s="575"/>
      <c r="AN27" s="575"/>
      <c r="AO27" s="575"/>
      <c r="AP27" s="575"/>
      <c r="AQ27" s="575"/>
    </row>
    <row r="28" spans="1:43" ht="16.5" hidden="1" customHeight="1" thickTop="1" thickBot="1">
      <c r="A28" s="563">
        <v>2</v>
      </c>
      <c r="B28" s="564">
        <v>0</v>
      </c>
      <c r="C28" s="564">
        <v>0</v>
      </c>
      <c r="D28" s="564">
        <v>0</v>
      </c>
      <c r="E28" s="564">
        <v>0</v>
      </c>
      <c r="F28" s="584" t="s">
        <v>1256</v>
      </c>
      <c r="G28" s="586"/>
      <c r="H28" s="586"/>
      <c r="I28" s="567" t="str">
        <f t="shared" si="0"/>
        <v>No hay ejecución</v>
      </c>
      <c r="J28" s="568" t="str">
        <f t="shared" si="1"/>
        <v>NA</v>
      </c>
      <c r="K28" s="586"/>
      <c r="L28" s="581"/>
      <c r="M28" s="579"/>
      <c r="N28" s="572"/>
      <c r="O28" s="582"/>
      <c r="P28" s="581"/>
      <c r="Q28" s="579"/>
      <c r="R28" s="572"/>
      <c r="S28" s="582"/>
      <c r="T28" s="583"/>
      <c r="U28" s="579"/>
      <c r="V28" s="572"/>
      <c r="W28" s="582"/>
      <c r="X28" s="575"/>
      <c r="Y28" s="580"/>
      <c r="Z28" s="580"/>
      <c r="AA28" s="567" t="str">
        <f t="shared" si="2"/>
        <v>No hay ejecución</v>
      </c>
      <c r="AB28" s="568" t="str">
        <f t="shared" si="3"/>
        <v>NA</v>
      </c>
      <c r="AC28" s="575"/>
      <c r="AD28" s="575"/>
      <c r="AE28" s="575"/>
      <c r="AF28" s="576"/>
      <c r="AG28" s="576"/>
      <c r="AH28" s="575"/>
      <c r="AI28" s="575"/>
      <c r="AJ28" s="575"/>
      <c r="AK28" s="576"/>
      <c r="AL28" s="576"/>
      <c r="AM28" s="575"/>
      <c r="AN28" s="575"/>
      <c r="AO28" s="575"/>
      <c r="AP28" s="575"/>
      <c r="AQ28" s="575"/>
    </row>
    <row r="29" spans="1:43" ht="35.25" customHeight="1" thickTop="1" thickBot="1">
      <c r="A29" s="563">
        <v>2.1</v>
      </c>
      <c r="B29" s="564"/>
      <c r="C29" s="564"/>
      <c r="D29" s="564"/>
      <c r="E29" s="564"/>
      <c r="F29" s="577" t="s">
        <v>1257</v>
      </c>
      <c r="G29" s="578"/>
      <c r="H29" s="578"/>
      <c r="I29" s="567" t="str">
        <f t="shared" si="0"/>
        <v>No hay ejecución</v>
      </c>
      <c r="J29" s="568" t="str">
        <f t="shared" si="1"/>
        <v>NA</v>
      </c>
      <c r="K29" s="578"/>
      <c r="L29" s="581"/>
      <c r="M29" s="579"/>
      <c r="N29" s="572"/>
      <c r="O29" s="582"/>
      <c r="P29" s="581"/>
      <c r="Q29" s="579"/>
      <c r="R29" s="572"/>
      <c r="S29" s="582"/>
      <c r="T29" s="583"/>
      <c r="U29" s="579"/>
      <c r="V29" s="572"/>
      <c r="W29" s="582"/>
      <c r="X29" s="575"/>
      <c r="Y29" s="580">
        <v>1</v>
      </c>
      <c r="Z29" s="580">
        <v>1</v>
      </c>
      <c r="AA29" s="567">
        <f t="shared" si="2"/>
        <v>1</v>
      </c>
      <c r="AB29" s="568" t="str">
        <f t="shared" si="3"/>
        <v>De acuerdo con lo programado</v>
      </c>
      <c r="AC29" s="575"/>
      <c r="AD29" s="575"/>
      <c r="AE29" s="575"/>
      <c r="AF29" s="576"/>
      <c r="AG29" s="576"/>
      <c r="AH29" s="575"/>
      <c r="AI29" s="575"/>
      <c r="AJ29" s="575"/>
      <c r="AK29" s="576"/>
      <c r="AL29" s="576"/>
      <c r="AM29" s="575"/>
      <c r="AN29" s="575"/>
      <c r="AO29" s="575"/>
      <c r="AP29" s="575"/>
      <c r="AQ29" s="575"/>
    </row>
    <row r="30" spans="1:43" ht="35.25" customHeight="1" thickTop="1" thickBot="1">
      <c r="A30" s="563">
        <v>2.1</v>
      </c>
      <c r="B30" s="564"/>
      <c r="C30" s="564"/>
      <c r="D30" s="564"/>
      <c r="E30" s="564"/>
      <c r="F30" s="577" t="s">
        <v>1257</v>
      </c>
      <c r="G30" s="578"/>
      <c r="H30" s="578"/>
      <c r="I30" s="567" t="str">
        <f t="shared" si="0"/>
        <v>No hay ejecución</v>
      </c>
      <c r="J30" s="568" t="str">
        <f t="shared" si="1"/>
        <v>NA</v>
      </c>
      <c r="K30" s="578"/>
      <c r="L30" s="581"/>
      <c r="M30" s="579"/>
      <c r="N30" s="572"/>
      <c r="O30" s="582"/>
      <c r="P30" s="581"/>
      <c r="Q30" s="579"/>
      <c r="R30" s="572"/>
      <c r="S30" s="582"/>
      <c r="T30" s="583"/>
      <c r="U30" s="579"/>
      <c r="V30" s="572"/>
      <c r="W30" s="582"/>
      <c r="X30" s="575"/>
      <c r="Y30" s="580">
        <v>1</v>
      </c>
      <c r="Z30" s="580">
        <v>1</v>
      </c>
      <c r="AA30" s="567">
        <f t="shared" si="2"/>
        <v>1</v>
      </c>
      <c r="AB30" s="568" t="str">
        <f t="shared" si="3"/>
        <v>De acuerdo con lo programado</v>
      </c>
      <c r="AC30" s="575"/>
      <c r="AD30" s="575"/>
      <c r="AE30" s="575"/>
      <c r="AF30" s="576"/>
      <c r="AG30" s="576"/>
      <c r="AH30" s="575"/>
      <c r="AI30" s="575"/>
      <c r="AJ30" s="575"/>
      <c r="AK30" s="576"/>
      <c r="AL30" s="576"/>
      <c r="AM30" s="575"/>
      <c r="AN30" s="575"/>
      <c r="AO30" s="575"/>
      <c r="AP30" s="575"/>
      <c r="AQ30" s="575"/>
    </row>
    <row r="31" spans="1:43" ht="35.25" customHeight="1" thickTop="1" thickBot="1">
      <c r="A31" s="563">
        <v>2.1</v>
      </c>
      <c r="B31" s="564"/>
      <c r="C31" s="564"/>
      <c r="D31" s="564"/>
      <c r="E31" s="564"/>
      <c r="F31" s="577" t="s">
        <v>1257</v>
      </c>
      <c r="G31" s="578"/>
      <c r="H31" s="578"/>
      <c r="I31" s="567" t="str">
        <f t="shared" si="0"/>
        <v>No hay ejecución</v>
      </c>
      <c r="J31" s="568" t="str">
        <f t="shared" si="1"/>
        <v>NA</v>
      </c>
      <c r="K31" s="578"/>
      <c r="L31" s="581"/>
      <c r="M31" s="579"/>
      <c r="N31" s="572"/>
      <c r="O31" s="582"/>
      <c r="P31" s="581"/>
      <c r="Q31" s="579"/>
      <c r="R31" s="572"/>
      <c r="S31" s="582"/>
      <c r="T31" s="583"/>
      <c r="U31" s="579"/>
      <c r="V31" s="572"/>
      <c r="W31" s="582"/>
      <c r="X31" s="575"/>
      <c r="Y31" s="580">
        <v>1</v>
      </c>
      <c r="Z31" s="580">
        <v>1</v>
      </c>
      <c r="AA31" s="567">
        <f t="shared" si="2"/>
        <v>1</v>
      </c>
      <c r="AB31" s="568" t="str">
        <f t="shared" si="3"/>
        <v>De acuerdo con lo programado</v>
      </c>
      <c r="AC31" s="575"/>
      <c r="AD31" s="575"/>
      <c r="AE31" s="575"/>
      <c r="AF31" s="576"/>
      <c r="AG31" s="576"/>
      <c r="AH31" s="575"/>
      <c r="AI31" s="575"/>
      <c r="AJ31" s="575"/>
      <c r="AK31" s="576"/>
      <c r="AL31" s="576"/>
      <c r="AM31" s="575"/>
      <c r="AN31" s="575"/>
      <c r="AO31" s="575"/>
      <c r="AP31" s="575"/>
      <c r="AQ31" s="575"/>
    </row>
    <row r="32" spans="1:43" ht="35.25" hidden="1" customHeight="1" thickTop="1" thickBot="1">
      <c r="A32" s="563">
        <v>2.1</v>
      </c>
      <c r="B32" s="564"/>
      <c r="C32" s="564"/>
      <c r="D32" s="564"/>
      <c r="E32" s="564"/>
      <c r="F32" s="577" t="s">
        <v>1257</v>
      </c>
      <c r="G32" s="578"/>
      <c r="H32" s="578"/>
      <c r="I32" s="567" t="str">
        <f t="shared" si="0"/>
        <v>No hay ejecución</v>
      </c>
      <c r="J32" s="568" t="str">
        <f t="shared" si="1"/>
        <v>NA</v>
      </c>
      <c r="K32" s="578"/>
      <c r="L32" s="581"/>
      <c r="M32" s="579"/>
      <c r="N32" s="572"/>
      <c r="O32" s="582"/>
      <c r="P32" s="581"/>
      <c r="Q32" s="579"/>
      <c r="R32" s="572"/>
      <c r="S32" s="582"/>
      <c r="T32" s="583"/>
      <c r="U32" s="579"/>
      <c r="V32" s="572"/>
      <c r="W32" s="582"/>
      <c r="X32" s="575"/>
      <c r="Y32" s="580"/>
      <c r="Z32" s="580"/>
      <c r="AA32" s="567" t="str">
        <f t="shared" si="2"/>
        <v>No hay ejecución</v>
      </c>
      <c r="AB32" s="568" t="str">
        <f t="shared" si="3"/>
        <v>NA</v>
      </c>
      <c r="AC32" s="575"/>
      <c r="AD32" s="575"/>
      <c r="AE32" s="575"/>
      <c r="AF32" s="576"/>
      <c r="AG32" s="576"/>
      <c r="AH32" s="575"/>
      <c r="AI32" s="575"/>
      <c r="AJ32" s="575"/>
      <c r="AK32" s="576"/>
      <c r="AL32" s="576"/>
      <c r="AM32" s="575"/>
      <c r="AN32" s="575"/>
      <c r="AO32" s="575"/>
      <c r="AP32" s="575"/>
      <c r="AQ32" s="575"/>
    </row>
    <row r="33" spans="1:43" ht="35.25" hidden="1" customHeight="1" thickTop="1" thickBot="1">
      <c r="A33" s="563">
        <v>2.1</v>
      </c>
      <c r="B33" s="564"/>
      <c r="C33" s="564"/>
      <c r="D33" s="564"/>
      <c r="E33" s="564"/>
      <c r="F33" s="577" t="s">
        <v>1257</v>
      </c>
      <c r="G33" s="578"/>
      <c r="H33" s="578"/>
      <c r="I33" s="567" t="str">
        <f t="shared" si="0"/>
        <v>No hay ejecución</v>
      </c>
      <c r="J33" s="568" t="str">
        <f t="shared" si="1"/>
        <v>NA</v>
      </c>
      <c r="K33" s="578"/>
      <c r="L33" s="581"/>
      <c r="M33" s="579"/>
      <c r="N33" s="572"/>
      <c r="O33" s="582"/>
      <c r="P33" s="581"/>
      <c r="Q33" s="579"/>
      <c r="R33" s="572"/>
      <c r="S33" s="582"/>
      <c r="T33" s="583"/>
      <c r="U33" s="579"/>
      <c r="V33" s="572"/>
      <c r="W33" s="582"/>
      <c r="X33" s="575"/>
      <c r="Y33" s="580"/>
      <c r="Z33" s="580"/>
      <c r="AA33" s="567" t="str">
        <f t="shared" si="2"/>
        <v>No hay ejecución</v>
      </c>
      <c r="AB33" s="568" t="str">
        <f t="shared" si="3"/>
        <v>NA</v>
      </c>
      <c r="AC33" s="575"/>
      <c r="AD33" s="575"/>
      <c r="AE33" s="575"/>
      <c r="AF33" s="576"/>
      <c r="AG33" s="576"/>
      <c r="AH33" s="575"/>
      <c r="AI33" s="575"/>
      <c r="AJ33" s="575"/>
      <c r="AK33" s="576"/>
      <c r="AL33" s="576"/>
      <c r="AM33" s="575"/>
      <c r="AN33" s="575"/>
      <c r="AO33" s="575"/>
      <c r="AP33" s="575"/>
      <c r="AQ33" s="575"/>
    </row>
    <row r="34" spans="1:43" ht="35.25" hidden="1" customHeight="1" thickTop="1" thickBot="1">
      <c r="A34" s="563">
        <v>2.1</v>
      </c>
      <c r="B34" s="564"/>
      <c r="C34" s="564"/>
      <c r="D34" s="564"/>
      <c r="E34" s="564"/>
      <c r="F34" s="577" t="s">
        <v>1257</v>
      </c>
      <c r="G34" s="578"/>
      <c r="H34" s="578"/>
      <c r="I34" s="567" t="str">
        <f t="shared" si="0"/>
        <v>No hay ejecución</v>
      </c>
      <c r="J34" s="568" t="str">
        <f t="shared" si="1"/>
        <v>NA</v>
      </c>
      <c r="K34" s="578"/>
      <c r="L34" s="581"/>
      <c r="M34" s="579"/>
      <c r="N34" s="572"/>
      <c r="O34" s="582"/>
      <c r="P34" s="581"/>
      <c r="Q34" s="579"/>
      <c r="R34" s="572"/>
      <c r="S34" s="582"/>
      <c r="T34" s="583"/>
      <c r="U34" s="579"/>
      <c r="V34" s="572"/>
      <c r="W34" s="582"/>
      <c r="X34" s="575"/>
      <c r="Y34" s="580"/>
      <c r="Z34" s="580"/>
      <c r="AA34" s="567" t="str">
        <f t="shared" si="2"/>
        <v>No hay ejecución</v>
      </c>
      <c r="AB34" s="568" t="str">
        <f t="shared" si="3"/>
        <v>NA</v>
      </c>
      <c r="AC34" s="575"/>
      <c r="AD34" s="575"/>
      <c r="AE34" s="575"/>
      <c r="AF34" s="576"/>
      <c r="AG34" s="576"/>
      <c r="AH34" s="575"/>
      <c r="AI34" s="575"/>
      <c r="AJ34" s="575"/>
      <c r="AK34" s="576"/>
      <c r="AL34" s="576"/>
      <c r="AM34" s="575"/>
      <c r="AN34" s="575"/>
      <c r="AO34" s="575"/>
      <c r="AP34" s="575"/>
      <c r="AQ34" s="575"/>
    </row>
    <row r="35" spans="1:43" ht="35.25" hidden="1" customHeight="1" thickTop="1" thickBot="1">
      <c r="A35" s="563">
        <v>2.2000000000000002</v>
      </c>
      <c r="B35" s="564"/>
      <c r="C35" s="564"/>
      <c r="D35" s="564"/>
      <c r="E35" s="564"/>
      <c r="F35" s="577" t="s">
        <v>1258</v>
      </c>
      <c r="G35" s="578"/>
      <c r="H35" s="578"/>
      <c r="I35" s="567" t="str">
        <f t="shared" si="0"/>
        <v>No hay ejecución</v>
      </c>
      <c r="J35" s="568" t="str">
        <f t="shared" si="1"/>
        <v>NA</v>
      </c>
      <c r="K35" s="578"/>
      <c r="L35" s="581"/>
      <c r="M35" s="579"/>
      <c r="N35" s="572"/>
      <c r="O35" s="582"/>
      <c r="P35" s="581"/>
      <c r="Q35" s="579"/>
      <c r="R35" s="572"/>
      <c r="S35" s="582"/>
      <c r="T35" s="583"/>
      <c r="U35" s="579"/>
      <c r="V35" s="572"/>
      <c r="W35" s="582"/>
      <c r="X35" s="575"/>
      <c r="Y35" s="580"/>
      <c r="Z35" s="580"/>
      <c r="AA35" s="567" t="str">
        <f t="shared" si="2"/>
        <v>No hay ejecución</v>
      </c>
      <c r="AB35" s="568" t="str">
        <f t="shared" si="3"/>
        <v>NA</v>
      </c>
      <c r="AC35" s="575"/>
      <c r="AD35" s="575"/>
      <c r="AE35" s="575"/>
      <c r="AF35" s="576"/>
      <c r="AG35" s="576"/>
      <c r="AH35" s="575"/>
      <c r="AI35" s="575"/>
      <c r="AJ35" s="575"/>
      <c r="AK35" s="576"/>
      <c r="AL35" s="576"/>
      <c r="AM35" s="575"/>
      <c r="AN35" s="575"/>
      <c r="AO35" s="575"/>
      <c r="AP35" s="575"/>
      <c r="AQ35" s="575"/>
    </row>
    <row r="36" spans="1:43" ht="35.25" hidden="1" customHeight="1" thickTop="1" thickBot="1">
      <c r="A36" s="563">
        <v>2.2000000000000002</v>
      </c>
      <c r="B36" s="564"/>
      <c r="C36" s="564"/>
      <c r="D36" s="564"/>
      <c r="E36" s="564"/>
      <c r="F36" s="577" t="s">
        <v>1258</v>
      </c>
      <c r="G36" s="578"/>
      <c r="H36" s="578"/>
      <c r="I36" s="567" t="str">
        <f t="shared" si="0"/>
        <v>No hay ejecución</v>
      </c>
      <c r="J36" s="568" t="str">
        <f t="shared" si="1"/>
        <v>NA</v>
      </c>
      <c r="K36" s="578"/>
      <c r="L36" s="581"/>
      <c r="M36" s="579"/>
      <c r="N36" s="572"/>
      <c r="O36" s="582"/>
      <c r="P36" s="581"/>
      <c r="Q36" s="579"/>
      <c r="R36" s="572"/>
      <c r="S36" s="582"/>
      <c r="T36" s="583"/>
      <c r="U36" s="579"/>
      <c r="V36" s="572"/>
      <c r="W36" s="582"/>
      <c r="X36" s="575"/>
      <c r="Y36" s="580"/>
      <c r="Z36" s="580"/>
      <c r="AA36" s="567" t="str">
        <f t="shared" si="2"/>
        <v>No hay ejecución</v>
      </c>
      <c r="AB36" s="568" t="str">
        <f t="shared" si="3"/>
        <v>NA</v>
      </c>
      <c r="AC36" s="575"/>
      <c r="AD36" s="575"/>
      <c r="AE36" s="575"/>
      <c r="AF36" s="576"/>
      <c r="AG36" s="576"/>
      <c r="AH36" s="575"/>
      <c r="AI36" s="575"/>
      <c r="AJ36" s="575"/>
      <c r="AK36" s="576"/>
      <c r="AL36" s="576"/>
      <c r="AM36" s="575"/>
      <c r="AN36" s="575"/>
      <c r="AO36" s="575"/>
      <c r="AP36" s="575"/>
      <c r="AQ36" s="575"/>
    </row>
    <row r="37" spans="1:43" ht="35.25" customHeight="1" thickTop="1" thickBot="1">
      <c r="A37" s="563">
        <v>2.2999999999999998</v>
      </c>
      <c r="B37" s="564"/>
      <c r="C37" s="564"/>
      <c r="D37" s="564"/>
      <c r="E37" s="564"/>
      <c r="F37" s="577" t="s">
        <v>1259</v>
      </c>
      <c r="G37" s="578"/>
      <c r="H37" s="578"/>
      <c r="I37" s="567" t="str">
        <f t="shared" si="0"/>
        <v>No hay ejecución</v>
      </c>
      <c r="J37" s="568" t="str">
        <f t="shared" si="1"/>
        <v>NA</v>
      </c>
      <c r="K37" s="578"/>
      <c r="L37" s="581"/>
      <c r="M37" s="579"/>
      <c r="N37" s="572"/>
      <c r="O37" s="582"/>
      <c r="P37" s="581"/>
      <c r="Q37" s="579"/>
      <c r="R37" s="572"/>
      <c r="S37" s="582"/>
      <c r="T37" s="583"/>
      <c r="U37" s="579"/>
      <c r="V37" s="572"/>
      <c r="W37" s="582"/>
      <c r="X37" s="575"/>
      <c r="Y37" s="580">
        <v>13</v>
      </c>
      <c r="Z37" s="580">
        <v>13</v>
      </c>
      <c r="AA37" s="567">
        <f t="shared" si="2"/>
        <v>1</v>
      </c>
      <c r="AB37" s="568" t="str">
        <f t="shared" si="3"/>
        <v>De acuerdo con lo programado</v>
      </c>
      <c r="AC37" s="575"/>
      <c r="AD37" s="575"/>
      <c r="AE37" s="575"/>
      <c r="AF37" s="576"/>
      <c r="AG37" s="576"/>
      <c r="AH37" s="575"/>
      <c r="AI37" s="575"/>
      <c r="AJ37" s="575"/>
      <c r="AK37" s="576"/>
      <c r="AL37" s="576"/>
      <c r="AM37" s="575"/>
      <c r="AN37" s="575"/>
      <c r="AO37" s="575"/>
      <c r="AP37" s="575"/>
      <c r="AQ37" s="575"/>
    </row>
    <row r="38" spans="1:43" ht="35.25" customHeight="1" thickTop="1" thickBot="1">
      <c r="A38" s="563">
        <v>2.4</v>
      </c>
      <c r="B38" s="564"/>
      <c r="C38" s="564"/>
      <c r="D38" s="564"/>
      <c r="E38" s="564"/>
      <c r="F38" s="577" t="s">
        <v>1260</v>
      </c>
      <c r="G38" s="578"/>
      <c r="H38" s="578"/>
      <c r="I38" s="567" t="str">
        <f t="shared" si="0"/>
        <v>No hay ejecución</v>
      </c>
      <c r="J38" s="568" t="str">
        <f t="shared" si="1"/>
        <v>NA</v>
      </c>
      <c r="K38" s="578"/>
      <c r="L38" s="581"/>
      <c r="M38" s="579"/>
      <c r="N38" s="572"/>
      <c r="O38" s="582"/>
      <c r="P38" s="581"/>
      <c r="Q38" s="579"/>
      <c r="R38" s="572"/>
      <c r="S38" s="582"/>
      <c r="T38" s="583"/>
      <c r="U38" s="579"/>
      <c r="V38" s="572"/>
      <c r="W38" s="582"/>
      <c r="X38" s="575"/>
      <c r="Y38" s="580">
        <v>1</v>
      </c>
      <c r="Z38" s="580">
        <v>1</v>
      </c>
      <c r="AA38" s="567">
        <f t="shared" si="2"/>
        <v>1</v>
      </c>
      <c r="AB38" s="568" t="str">
        <f t="shared" si="3"/>
        <v>De acuerdo con lo programado</v>
      </c>
      <c r="AC38" s="575"/>
      <c r="AD38" s="575"/>
      <c r="AE38" s="575"/>
      <c r="AF38" s="576"/>
      <c r="AG38" s="576"/>
      <c r="AH38" s="575"/>
      <c r="AI38" s="575"/>
      <c r="AJ38" s="575"/>
      <c r="AK38" s="576"/>
      <c r="AL38" s="576"/>
      <c r="AM38" s="575"/>
      <c r="AN38" s="575"/>
      <c r="AO38" s="575"/>
      <c r="AP38" s="575"/>
      <c r="AQ38" s="575"/>
    </row>
    <row r="39" spans="1:43" ht="35.25" hidden="1" customHeight="1" thickTop="1" thickBot="1">
      <c r="A39" s="563">
        <v>2.4</v>
      </c>
      <c r="B39" s="564"/>
      <c r="C39" s="564"/>
      <c r="D39" s="564"/>
      <c r="E39" s="564"/>
      <c r="F39" s="577" t="s">
        <v>1260</v>
      </c>
      <c r="G39" s="578"/>
      <c r="H39" s="578"/>
      <c r="I39" s="567" t="str">
        <f t="shared" si="0"/>
        <v>No hay ejecución</v>
      </c>
      <c r="J39" s="568" t="str">
        <f t="shared" si="1"/>
        <v>NA</v>
      </c>
      <c r="K39" s="578"/>
      <c r="L39" s="581"/>
      <c r="M39" s="579"/>
      <c r="N39" s="572"/>
      <c r="O39" s="582"/>
      <c r="P39" s="581"/>
      <c r="Q39" s="579"/>
      <c r="R39" s="572"/>
      <c r="S39" s="582"/>
      <c r="T39" s="583"/>
      <c r="U39" s="579"/>
      <c r="V39" s="572"/>
      <c r="W39" s="582"/>
      <c r="X39" s="575"/>
      <c r="Y39" s="580"/>
      <c r="Z39" s="580"/>
      <c r="AA39" s="567" t="str">
        <f t="shared" si="2"/>
        <v>No hay ejecución</v>
      </c>
      <c r="AB39" s="568" t="str">
        <f t="shared" si="3"/>
        <v>NA</v>
      </c>
      <c r="AC39" s="575"/>
      <c r="AD39" s="575"/>
      <c r="AE39" s="575"/>
      <c r="AF39" s="576"/>
      <c r="AG39" s="576"/>
      <c r="AH39" s="575"/>
      <c r="AI39" s="575"/>
      <c r="AJ39" s="575"/>
      <c r="AK39" s="576"/>
      <c r="AL39" s="576"/>
      <c r="AM39" s="575"/>
      <c r="AN39" s="575"/>
      <c r="AO39" s="575"/>
      <c r="AP39" s="575"/>
      <c r="AQ39" s="575"/>
    </row>
    <row r="40" spans="1:43" ht="35.25" hidden="1" customHeight="1" thickTop="1" thickBot="1">
      <c r="A40" s="563">
        <v>2.4</v>
      </c>
      <c r="B40" s="564"/>
      <c r="C40" s="564"/>
      <c r="D40" s="564"/>
      <c r="E40" s="564"/>
      <c r="F40" s="577" t="s">
        <v>1260</v>
      </c>
      <c r="G40" s="578"/>
      <c r="H40" s="578"/>
      <c r="I40" s="567" t="str">
        <f t="shared" si="0"/>
        <v>No hay ejecución</v>
      </c>
      <c r="J40" s="568" t="str">
        <f t="shared" si="1"/>
        <v>NA</v>
      </c>
      <c r="K40" s="578"/>
      <c r="L40" s="581"/>
      <c r="M40" s="579"/>
      <c r="N40" s="572"/>
      <c r="O40" s="582"/>
      <c r="P40" s="581"/>
      <c r="Q40" s="579"/>
      <c r="R40" s="572"/>
      <c r="S40" s="582"/>
      <c r="T40" s="583"/>
      <c r="U40" s="579"/>
      <c r="V40" s="572"/>
      <c r="W40" s="582"/>
      <c r="X40" s="575"/>
      <c r="Y40" s="580"/>
      <c r="Z40" s="580"/>
      <c r="AA40" s="567" t="str">
        <f t="shared" si="2"/>
        <v>No hay ejecución</v>
      </c>
      <c r="AB40" s="568" t="str">
        <f t="shared" si="3"/>
        <v>NA</v>
      </c>
      <c r="AC40" s="575"/>
      <c r="AD40" s="575"/>
      <c r="AE40" s="575"/>
      <c r="AF40" s="576"/>
      <c r="AG40" s="576"/>
      <c r="AH40" s="575"/>
      <c r="AI40" s="575"/>
      <c r="AJ40" s="575"/>
      <c r="AK40" s="576"/>
      <c r="AL40" s="576"/>
      <c r="AM40" s="575"/>
      <c r="AN40" s="575"/>
      <c r="AO40" s="575"/>
      <c r="AP40" s="575"/>
      <c r="AQ40" s="575"/>
    </row>
    <row r="41" spans="1:43" ht="35.25" hidden="1" customHeight="1" thickTop="1" thickBot="1">
      <c r="A41" s="563">
        <v>2.4</v>
      </c>
      <c r="B41" s="564"/>
      <c r="C41" s="564"/>
      <c r="D41" s="564"/>
      <c r="E41" s="564"/>
      <c r="F41" s="577" t="s">
        <v>1260</v>
      </c>
      <c r="G41" s="578"/>
      <c r="H41" s="578"/>
      <c r="I41" s="567" t="str">
        <f t="shared" si="0"/>
        <v>No hay ejecución</v>
      </c>
      <c r="J41" s="568" t="str">
        <f t="shared" si="1"/>
        <v>NA</v>
      </c>
      <c r="K41" s="578"/>
      <c r="L41" s="581"/>
      <c r="M41" s="579"/>
      <c r="N41" s="572"/>
      <c r="O41" s="582"/>
      <c r="P41" s="581"/>
      <c r="Q41" s="579"/>
      <c r="R41" s="572"/>
      <c r="S41" s="582"/>
      <c r="T41" s="583"/>
      <c r="U41" s="579"/>
      <c r="V41" s="572"/>
      <c r="W41" s="582"/>
      <c r="X41" s="575"/>
      <c r="Y41" s="580"/>
      <c r="Z41" s="580"/>
      <c r="AA41" s="567" t="str">
        <f t="shared" si="2"/>
        <v>No hay ejecución</v>
      </c>
      <c r="AB41" s="568" t="str">
        <f t="shared" si="3"/>
        <v>NA</v>
      </c>
      <c r="AC41" s="575"/>
      <c r="AD41" s="575"/>
      <c r="AE41" s="575"/>
      <c r="AF41" s="576"/>
      <c r="AG41" s="576"/>
      <c r="AH41" s="575"/>
      <c r="AI41" s="575"/>
      <c r="AJ41" s="575"/>
      <c r="AK41" s="576"/>
      <c r="AL41" s="576"/>
      <c r="AM41" s="575"/>
      <c r="AN41" s="575"/>
      <c r="AO41" s="575"/>
      <c r="AP41" s="575"/>
      <c r="AQ41" s="575"/>
    </row>
    <row r="42" spans="1:43" ht="35.25" hidden="1" customHeight="1" thickTop="1" thickBot="1">
      <c r="A42" s="563">
        <v>2.4</v>
      </c>
      <c r="B42" s="564"/>
      <c r="C42" s="564"/>
      <c r="D42" s="564"/>
      <c r="E42" s="564"/>
      <c r="F42" s="577" t="s">
        <v>1260</v>
      </c>
      <c r="G42" s="578"/>
      <c r="H42" s="578"/>
      <c r="I42" s="567" t="str">
        <f t="shared" si="0"/>
        <v>No hay ejecución</v>
      </c>
      <c r="J42" s="568" t="str">
        <f t="shared" si="1"/>
        <v>NA</v>
      </c>
      <c r="K42" s="578"/>
      <c r="L42" s="581"/>
      <c r="M42" s="579"/>
      <c r="N42" s="572"/>
      <c r="O42" s="582"/>
      <c r="P42" s="581"/>
      <c r="Q42" s="579"/>
      <c r="R42" s="572"/>
      <c r="S42" s="582"/>
      <c r="T42" s="583"/>
      <c r="U42" s="579"/>
      <c r="V42" s="572"/>
      <c r="W42" s="582"/>
      <c r="X42" s="575"/>
      <c r="Y42" s="580"/>
      <c r="Z42" s="580"/>
      <c r="AA42" s="567" t="str">
        <f t="shared" si="2"/>
        <v>No hay ejecución</v>
      </c>
      <c r="AB42" s="568" t="str">
        <f t="shared" si="3"/>
        <v>NA</v>
      </c>
      <c r="AC42" s="575"/>
      <c r="AD42" s="575"/>
      <c r="AE42" s="575"/>
      <c r="AF42" s="576"/>
      <c r="AG42" s="576"/>
      <c r="AH42" s="575"/>
      <c r="AI42" s="575"/>
      <c r="AJ42" s="575"/>
      <c r="AK42" s="576"/>
      <c r="AL42" s="576"/>
      <c r="AM42" s="575"/>
      <c r="AN42" s="575"/>
      <c r="AO42" s="575"/>
      <c r="AP42" s="575"/>
      <c r="AQ42" s="575"/>
    </row>
    <row r="43" spans="1:43" ht="35.25" hidden="1" customHeight="1" thickTop="1" thickBot="1">
      <c r="A43" s="563">
        <v>2.4</v>
      </c>
      <c r="B43" s="564"/>
      <c r="C43" s="564"/>
      <c r="D43" s="564"/>
      <c r="E43" s="564"/>
      <c r="F43" s="577" t="s">
        <v>1260</v>
      </c>
      <c r="G43" s="578"/>
      <c r="H43" s="578"/>
      <c r="I43" s="567" t="str">
        <f t="shared" si="0"/>
        <v>No hay ejecución</v>
      </c>
      <c r="J43" s="568" t="str">
        <f t="shared" si="1"/>
        <v>NA</v>
      </c>
      <c r="K43" s="578"/>
      <c r="L43" s="581"/>
      <c r="M43" s="579"/>
      <c r="N43" s="572"/>
      <c r="O43" s="582"/>
      <c r="P43" s="581"/>
      <c r="Q43" s="579"/>
      <c r="R43" s="572"/>
      <c r="S43" s="582"/>
      <c r="T43" s="583"/>
      <c r="U43" s="579"/>
      <c r="V43" s="572"/>
      <c r="W43" s="582"/>
      <c r="X43" s="575"/>
      <c r="Y43" s="580"/>
      <c r="Z43" s="580"/>
      <c r="AA43" s="567" t="str">
        <f t="shared" si="2"/>
        <v>No hay ejecución</v>
      </c>
      <c r="AB43" s="568" t="str">
        <f t="shared" si="3"/>
        <v>NA</v>
      </c>
      <c r="AC43" s="575"/>
      <c r="AD43" s="575"/>
      <c r="AE43" s="575"/>
      <c r="AF43" s="576"/>
      <c r="AG43" s="576"/>
      <c r="AH43" s="575"/>
      <c r="AI43" s="575"/>
      <c r="AJ43" s="575"/>
      <c r="AK43" s="576"/>
      <c r="AL43" s="576"/>
      <c r="AM43" s="575"/>
      <c r="AN43" s="575"/>
      <c r="AO43" s="575"/>
      <c r="AP43" s="575"/>
      <c r="AQ43" s="575"/>
    </row>
    <row r="44" spans="1:43" ht="28.2" hidden="1" customHeight="1" thickTop="1" thickBot="1">
      <c r="A44" s="563">
        <v>3</v>
      </c>
      <c r="B44" s="564">
        <v>0</v>
      </c>
      <c r="C44" s="564">
        <v>0</v>
      </c>
      <c r="D44" s="564">
        <v>0</v>
      </c>
      <c r="E44" s="564">
        <v>0</v>
      </c>
      <c r="F44" s="584" t="s">
        <v>1261</v>
      </c>
      <c r="G44" s="586"/>
      <c r="H44" s="586"/>
      <c r="I44" s="567" t="str">
        <f t="shared" si="0"/>
        <v>No hay ejecución</v>
      </c>
      <c r="J44" s="568" t="str">
        <f t="shared" si="1"/>
        <v>NA</v>
      </c>
      <c r="K44" s="586"/>
      <c r="L44" s="581"/>
      <c r="M44" s="579"/>
      <c r="N44" s="572"/>
      <c r="O44" s="582"/>
      <c r="P44" s="581"/>
      <c r="Q44" s="579"/>
      <c r="R44" s="572"/>
      <c r="S44" s="582"/>
      <c r="T44" s="583"/>
      <c r="U44" s="579"/>
      <c r="V44" s="572"/>
      <c r="W44" s="582"/>
      <c r="X44" s="575"/>
      <c r="Y44" s="580"/>
      <c r="Z44" s="580"/>
      <c r="AA44" s="567" t="str">
        <f t="shared" si="2"/>
        <v>No hay ejecución</v>
      </c>
      <c r="AB44" s="568" t="str">
        <f t="shared" si="3"/>
        <v>NA</v>
      </c>
      <c r="AC44" s="575"/>
      <c r="AD44" s="575"/>
      <c r="AE44" s="575"/>
      <c r="AF44" s="576"/>
      <c r="AG44" s="576"/>
      <c r="AH44" s="575"/>
      <c r="AI44" s="575"/>
      <c r="AJ44" s="575"/>
      <c r="AK44" s="576"/>
      <c r="AL44" s="576"/>
      <c r="AM44" s="575"/>
      <c r="AN44" s="575"/>
      <c r="AO44" s="575"/>
      <c r="AP44" s="575"/>
      <c r="AQ44" s="575"/>
    </row>
    <row r="45" spans="1:43" ht="35.25" customHeight="1" thickTop="1" thickBot="1">
      <c r="A45" s="563">
        <v>3.1</v>
      </c>
      <c r="B45" s="564"/>
      <c r="C45" s="564"/>
      <c r="D45" s="564"/>
      <c r="E45" s="564"/>
      <c r="F45" s="577" t="s">
        <v>1262</v>
      </c>
      <c r="G45" s="578"/>
      <c r="H45" s="578"/>
      <c r="I45" s="567" t="str">
        <f t="shared" si="0"/>
        <v>No hay ejecución</v>
      </c>
      <c r="J45" s="568" t="str">
        <f t="shared" si="1"/>
        <v>NA</v>
      </c>
      <c r="K45" s="578"/>
      <c r="L45" s="581"/>
      <c r="M45" s="579"/>
      <c r="N45" s="572"/>
      <c r="O45" s="582"/>
      <c r="P45" s="581"/>
      <c r="Q45" s="579"/>
      <c r="R45" s="572"/>
      <c r="S45" s="582"/>
      <c r="T45" s="583"/>
      <c r="U45" s="579"/>
      <c r="V45" s="572"/>
      <c r="W45" s="582"/>
      <c r="X45" s="575"/>
      <c r="Y45" s="580">
        <v>2</v>
      </c>
      <c r="Z45" s="580">
        <v>2</v>
      </c>
      <c r="AA45" s="567">
        <f t="shared" si="2"/>
        <v>1</v>
      </c>
      <c r="AB45" s="568" t="str">
        <f t="shared" si="3"/>
        <v>De acuerdo con lo programado</v>
      </c>
      <c r="AC45" s="575"/>
      <c r="AD45" s="575"/>
      <c r="AE45" s="575"/>
      <c r="AF45" s="576"/>
      <c r="AG45" s="576"/>
      <c r="AH45" s="575"/>
      <c r="AI45" s="575"/>
      <c r="AJ45" s="575"/>
      <c r="AK45" s="576"/>
      <c r="AL45" s="576"/>
      <c r="AM45" s="575"/>
      <c r="AN45" s="575"/>
      <c r="AO45" s="575"/>
      <c r="AP45" s="575"/>
      <c r="AQ45" s="575"/>
    </row>
    <row r="46" spans="1:43" ht="35.25" customHeight="1" thickTop="1" thickBot="1">
      <c r="A46" s="563">
        <v>3.1</v>
      </c>
      <c r="B46" s="564"/>
      <c r="C46" s="564"/>
      <c r="D46" s="564"/>
      <c r="E46" s="564"/>
      <c r="F46" s="577" t="s">
        <v>1262</v>
      </c>
      <c r="G46" s="578"/>
      <c r="H46" s="578"/>
      <c r="I46" s="567" t="str">
        <f t="shared" si="0"/>
        <v>No hay ejecución</v>
      </c>
      <c r="J46" s="568" t="str">
        <f t="shared" si="1"/>
        <v>NA</v>
      </c>
      <c r="K46" s="578"/>
      <c r="L46" s="581"/>
      <c r="M46" s="579"/>
      <c r="N46" s="572"/>
      <c r="O46" s="582"/>
      <c r="P46" s="581"/>
      <c r="Q46" s="579"/>
      <c r="R46" s="572"/>
      <c r="S46" s="582"/>
      <c r="T46" s="583"/>
      <c r="U46" s="579"/>
      <c r="V46" s="572"/>
      <c r="W46" s="582"/>
      <c r="X46" s="575"/>
      <c r="Y46" s="580">
        <v>2</v>
      </c>
      <c r="Z46" s="580">
        <v>2</v>
      </c>
      <c r="AA46" s="567">
        <f t="shared" si="2"/>
        <v>1</v>
      </c>
      <c r="AB46" s="568" t="str">
        <f t="shared" si="3"/>
        <v>De acuerdo con lo programado</v>
      </c>
      <c r="AC46" s="575"/>
      <c r="AD46" s="575"/>
      <c r="AE46" s="575"/>
      <c r="AF46" s="576"/>
      <c r="AG46" s="576"/>
      <c r="AH46" s="575"/>
      <c r="AI46" s="575"/>
      <c r="AJ46" s="575"/>
      <c r="AK46" s="576"/>
      <c r="AL46" s="576"/>
      <c r="AM46" s="575"/>
      <c r="AN46" s="575"/>
      <c r="AO46" s="575"/>
      <c r="AP46" s="575"/>
      <c r="AQ46" s="575"/>
    </row>
    <row r="47" spans="1:43" ht="35.25" customHeight="1" thickTop="1" thickBot="1">
      <c r="A47" s="563">
        <v>3.1</v>
      </c>
      <c r="B47" s="564"/>
      <c r="C47" s="564"/>
      <c r="D47" s="564"/>
      <c r="E47" s="564"/>
      <c r="F47" s="577" t="s">
        <v>1262</v>
      </c>
      <c r="G47" s="578"/>
      <c r="H47" s="578"/>
      <c r="I47" s="567" t="str">
        <f t="shared" si="0"/>
        <v>No hay ejecución</v>
      </c>
      <c r="J47" s="568" t="str">
        <f t="shared" si="1"/>
        <v>NA</v>
      </c>
      <c r="K47" s="578"/>
      <c r="L47" s="581"/>
      <c r="M47" s="579"/>
      <c r="N47" s="572"/>
      <c r="O47" s="582"/>
      <c r="P47" s="581"/>
      <c r="Q47" s="579"/>
      <c r="R47" s="572"/>
      <c r="S47" s="582"/>
      <c r="T47" s="583"/>
      <c r="U47" s="579"/>
      <c r="V47" s="572"/>
      <c r="W47" s="582"/>
      <c r="X47" s="575"/>
      <c r="Y47" s="580">
        <v>3</v>
      </c>
      <c r="Z47" s="580">
        <v>3</v>
      </c>
      <c r="AA47" s="567">
        <f t="shared" si="2"/>
        <v>1</v>
      </c>
      <c r="AB47" s="568" t="str">
        <f t="shared" si="3"/>
        <v>De acuerdo con lo programado</v>
      </c>
      <c r="AC47" s="575"/>
      <c r="AD47" s="575"/>
      <c r="AE47" s="575"/>
      <c r="AF47" s="576"/>
      <c r="AG47" s="576"/>
      <c r="AH47" s="575"/>
      <c r="AI47" s="575"/>
      <c r="AJ47" s="575"/>
      <c r="AK47" s="576"/>
      <c r="AL47" s="576"/>
      <c r="AM47" s="575"/>
      <c r="AN47" s="575"/>
      <c r="AO47" s="575"/>
      <c r="AP47" s="575"/>
      <c r="AQ47" s="575"/>
    </row>
    <row r="48" spans="1:43" ht="35.25" hidden="1" customHeight="1" thickTop="1" thickBot="1">
      <c r="A48" s="563">
        <v>4</v>
      </c>
      <c r="B48" s="564"/>
      <c r="C48" s="564"/>
      <c r="D48" s="564"/>
      <c r="E48" s="564"/>
      <c r="F48" s="584" t="s">
        <v>1263</v>
      </c>
      <c r="G48" s="586"/>
      <c r="H48" s="586"/>
      <c r="I48" s="567" t="str">
        <f t="shared" si="0"/>
        <v>No hay ejecución</v>
      </c>
      <c r="J48" s="568" t="str">
        <f t="shared" si="1"/>
        <v>NA</v>
      </c>
      <c r="K48" s="586"/>
      <c r="L48" s="581"/>
      <c r="M48" s="579"/>
      <c r="N48" s="572"/>
      <c r="O48" s="582"/>
      <c r="P48" s="581"/>
      <c r="Q48" s="579"/>
      <c r="R48" s="572"/>
      <c r="S48" s="582"/>
      <c r="T48" s="583"/>
      <c r="U48" s="579"/>
      <c r="V48" s="572"/>
      <c r="W48" s="582"/>
      <c r="X48" s="575"/>
      <c r="Y48" s="580"/>
      <c r="Z48" s="580"/>
      <c r="AA48" s="567" t="str">
        <f t="shared" si="2"/>
        <v>No hay ejecución</v>
      </c>
      <c r="AB48" s="568" t="str">
        <f t="shared" si="3"/>
        <v>NA</v>
      </c>
      <c r="AC48" s="575"/>
      <c r="AD48" s="575"/>
      <c r="AE48" s="575"/>
      <c r="AF48" s="576"/>
      <c r="AG48" s="576"/>
      <c r="AH48" s="575"/>
      <c r="AI48" s="575"/>
      <c r="AJ48" s="575"/>
      <c r="AK48" s="576"/>
      <c r="AL48" s="576"/>
      <c r="AM48" s="575"/>
      <c r="AN48" s="575"/>
      <c r="AO48" s="575"/>
      <c r="AP48" s="575"/>
      <c r="AQ48" s="575"/>
    </row>
    <row r="49" spans="1:43" ht="35.25" customHeight="1" thickTop="1" thickBot="1">
      <c r="A49" s="563">
        <v>4.0999999999999996</v>
      </c>
      <c r="B49" s="564"/>
      <c r="C49" s="564"/>
      <c r="D49" s="564"/>
      <c r="E49" s="564"/>
      <c r="F49" s="577" t="s">
        <v>1264</v>
      </c>
      <c r="G49" s="578"/>
      <c r="H49" s="578"/>
      <c r="I49" s="567" t="str">
        <f t="shared" si="0"/>
        <v>No hay ejecución</v>
      </c>
      <c r="J49" s="568" t="str">
        <f t="shared" si="1"/>
        <v>NA</v>
      </c>
      <c r="K49" s="578"/>
      <c r="L49" s="581"/>
      <c r="M49" s="579"/>
      <c r="N49" s="572"/>
      <c r="O49" s="582"/>
      <c r="P49" s="581"/>
      <c r="Q49" s="579"/>
      <c r="R49" s="572"/>
      <c r="S49" s="582"/>
      <c r="T49" s="583"/>
      <c r="U49" s="579"/>
      <c r="V49" s="572"/>
      <c r="W49" s="582"/>
      <c r="X49" s="575"/>
      <c r="Y49" s="580">
        <v>1</v>
      </c>
      <c r="Z49" s="580">
        <v>1</v>
      </c>
      <c r="AA49" s="567">
        <f t="shared" si="2"/>
        <v>1</v>
      </c>
      <c r="AB49" s="568" t="str">
        <f t="shared" si="3"/>
        <v>De acuerdo con lo programado</v>
      </c>
      <c r="AC49" s="575"/>
      <c r="AD49" s="575"/>
      <c r="AE49" s="575"/>
      <c r="AF49" s="576"/>
      <c r="AG49" s="576"/>
      <c r="AH49" s="575"/>
      <c r="AI49" s="575"/>
      <c r="AJ49" s="575"/>
      <c r="AK49" s="576"/>
      <c r="AL49" s="576"/>
      <c r="AM49" s="575"/>
      <c r="AN49" s="575"/>
      <c r="AO49" s="575"/>
      <c r="AP49" s="575"/>
      <c r="AQ49" s="575"/>
    </row>
    <row r="50" spans="1:43" ht="35.25" hidden="1" customHeight="1" thickTop="1" thickBot="1">
      <c r="A50" s="563">
        <v>5</v>
      </c>
      <c r="B50" s="564">
        <v>0</v>
      </c>
      <c r="C50" s="564">
        <v>0</v>
      </c>
      <c r="D50" s="564">
        <v>0</v>
      </c>
      <c r="E50" s="564">
        <v>0</v>
      </c>
      <c r="F50" s="584" t="s">
        <v>1265</v>
      </c>
      <c r="G50" s="586"/>
      <c r="H50" s="586"/>
      <c r="I50" s="567" t="str">
        <f t="shared" si="0"/>
        <v>No hay ejecución</v>
      </c>
      <c r="J50" s="568" t="str">
        <f t="shared" si="1"/>
        <v>NA</v>
      </c>
      <c r="K50" s="586"/>
      <c r="L50" s="581"/>
      <c r="M50" s="579"/>
      <c r="N50" s="572"/>
      <c r="O50" s="582"/>
      <c r="P50" s="581"/>
      <c r="Q50" s="579"/>
      <c r="R50" s="572"/>
      <c r="S50" s="582"/>
      <c r="T50" s="583"/>
      <c r="U50" s="579"/>
      <c r="V50" s="572"/>
      <c r="W50" s="582"/>
      <c r="X50" s="575"/>
      <c r="Y50" s="580"/>
      <c r="Z50" s="580"/>
      <c r="AA50" s="567" t="str">
        <f t="shared" si="2"/>
        <v>No hay ejecución</v>
      </c>
      <c r="AB50" s="568" t="str">
        <f t="shared" si="3"/>
        <v>NA</v>
      </c>
      <c r="AC50" s="575"/>
      <c r="AD50" s="575"/>
      <c r="AE50" s="575"/>
      <c r="AF50" s="576"/>
      <c r="AG50" s="576"/>
      <c r="AH50" s="575"/>
      <c r="AI50" s="575"/>
      <c r="AJ50" s="575"/>
      <c r="AK50" s="576"/>
      <c r="AL50" s="576"/>
      <c r="AM50" s="575"/>
      <c r="AN50" s="575"/>
      <c r="AO50" s="575"/>
      <c r="AP50" s="575"/>
      <c r="AQ50" s="575"/>
    </row>
    <row r="51" spans="1:43" ht="35.25" customHeight="1" thickTop="1" thickBot="1">
      <c r="A51" s="563">
        <v>5.0999999999999996</v>
      </c>
      <c r="B51" s="564"/>
      <c r="C51" s="564"/>
      <c r="D51" s="564"/>
      <c r="E51" s="564"/>
      <c r="F51" s="577" t="s">
        <v>1266</v>
      </c>
      <c r="G51" s="578"/>
      <c r="H51" s="578"/>
      <c r="I51" s="567" t="str">
        <f t="shared" si="0"/>
        <v>No hay ejecución</v>
      </c>
      <c r="J51" s="568" t="str">
        <f t="shared" si="1"/>
        <v>NA</v>
      </c>
      <c r="K51" s="578"/>
      <c r="L51" s="581"/>
      <c r="M51" s="579"/>
      <c r="N51" s="572"/>
      <c r="O51" s="582"/>
      <c r="P51" s="581"/>
      <c r="Q51" s="579"/>
      <c r="R51" s="572"/>
      <c r="S51" s="582"/>
      <c r="T51" s="583"/>
      <c r="U51" s="579"/>
      <c r="V51" s="572"/>
      <c r="W51" s="582"/>
      <c r="X51" s="575"/>
      <c r="Y51" s="580">
        <v>1</v>
      </c>
      <c r="Z51" s="580">
        <v>1</v>
      </c>
      <c r="AA51" s="567">
        <f t="shared" si="2"/>
        <v>1</v>
      </c>
      <c r="AB51" s="568" t="str">
        <f t="shared" si="3"/>
        <v>De acuerdo con lo programado</v>
      </c>
      <c r="AC51" s="575"/>
      <c r="AD51" s="575"/>
      <c r="AE51" s="575"/>
      <c r="AF51" s="576"/>
      <c r="AG51" s="576"/>
      <c r="AH51" s="575"/>
      <c r="AI51" s="575"/>
      <c r="AJ51" s="575"/>
      <c r="AK51" s="576"/>
      <c r="AL51" s="576"/>
      <c r="AM51" s="575"/>
      <c r="AN51" s="575"/>
      <c r="AO51" s="575"/>
      <c r="AP51" s="575"/>
      <c r="AQ51" s="575"/>
    </row>
    <row r="52" spans="1:43" ht="35.25" customHeight="1" thickTop="1" thickBot="1">
      <c r="A52" s="563">
        <v>5.0999999999999996</v>
      </c>
      <c r="B52" s="564"/>
      <c r="C52" s="564"/>
      <c r="D52" s="564"/>
      <c r="E52" s="564"/>
      <c r="F52" s="577" t="s">
        <v>1266</v>
      </c>
      <c r="G52" s="578"/>
      <c r="H52" s="578"/>
      <c r="I52" s="567" t="str">
        <f t="shared" si="0"/>
        <v>No hay ejecución</v>
      </c>
      <c r="J52" s="568" t="str">
        <f t="shared" si="1"/>
        <v>NA</v>
      </c>
      <c r="K52" s="578"/>
      <c r="L52" s="581"/>
      <c r="M52" s="579"/>
      <c r="N52" s="572"/>
      <c r="O52" s="582"/>
      <c r="P52" s="581"/>
      <c r="Q52" s="579"/>
      <c r="R52" s="572"/>
      <c r="S52" s="582"/>
      <c r="T52" s="583"/>
      <c r="U52" s="579"/>
      <c r="V52" s="572"/>
      <c r="W52" s="582"/>
      <c r="X52" s="575"/>
      <c r="Y52" s="580">
        <v>1</v>
      </c>
      <c r="Z52" s="580">
        <v>1</v>
      </c>
      <c r="AA52" s="567">
        <f t="shared" si="2"/>
        <v>1</v>
      </c>
      <c r="AB52" s="568" t="str">
        <f t="shared" si="3"/>
        <v>De acuerdo con lo programado</v>
      </c>
      <c r="AC52" s="575"/>
      <c r="AD52" s="575"/>
      <c r="AE52" s="575"/>
      <c r="AF52" s="576"/>
      <c r="AG52" s="576"/>
      <c r="AH52" s="575"/>
      <c r="AI52" s="575"/>
      <c r="AJ52" s="575"/>
      <c r="AK52" s="576"/>
      <c r="AL52" s="576"/>
      <c r="AM52" s="575"/>
      <c r="AN52" s="575"/>
      <c r="AO52" s="575"/>
      <c r="AP52" s="575"/>
      <c r="AQ52" s="575"/>
    </row>
    <row r="53" spans="1:43" ht="35.25" customHeight="1" thickTop="1" thickBot="1">
      <c r="A53" s="563">
        <v>5.0999999999999996</v>
      </c>
      <c r="B53" s="564"/>
      <c r="C53" s="564"/>
      <c r="D53" s="564"/>
      <c r="E53" s="564"/>
      <c r="F53" s="577" t="s">
        <v>1266</v>
      </c>
      <c r="G53" s="578"/>
      <c r="H53" s="578"/>
      <c r="I53" s="567" t="str">
        <f t="shared" si="0"/>
        <v>No hay ejecución</v>
      </c>
      <c r="J53" s="568" t="str">
        <f t="shared" si="1"/>
        <v>NA</v>
      </c>
      <c r="K53" s="578"/>
      <c r="L53" s="581"/>
      <c r="M53" s="579"/>
      <c r="N53" s="572"/>
      <c r="O53" s="582"/>
      <c r="P53" s="581"/>
      <c r="Q53" s="579"/>
      <c r="R53" s="572"/>
      <c r="S53" s="582"/>
      <c r="T53" s="583"/>
      <c r="U53" s="579"/>
      <c r="V53" s="572"/>
      <c r="W53" s="582"/>
      <c r="X53" s="575"/>
      <c r="Y53" s="580">
        <v>1</v>
      </c>
      <c r="Z53" s="580">
        <v>1</v>
      </c>
      <c r="AA53" s="567">
        <f t="shared" si="2"/>
        <v>1</v>
      </c>
      <c r="AB53" s="568" t="str">
        <f t="shared" si="3"/>
        <v>De acuerdo con lo programado</v>
      </c>
      <c r="AC53" s="575"/>
      <c r="AD53" s="575"/>
      <c r="AE53" s="575"/>
      <c r="AF53" s="576"/>
      <c r="AG53" s="576"/>
      <c r="AH53" s="575"/>
      <c r="AI53" s="575"/>
      <c r="AJ53" s="575"/>
      <c r="AK53" s="576"/>
      <c r="AL53" s="576"/>
      <c r="AM53" s="575"/>
      <c r="AN53" s="575"/>
      <c r="AO53" s="575"/>
      <c r="AP53" s="575"/>
      <c r="AQ53" s="575"/>
    </row>
    <row r="54" spans="1:43" ht="35.25" customHeight="1" thickTop="1" thickBot="1">
      <c r="A54" s="563">
        <v>5.0999999999999996</v>
      </c>
      <c r="B54" s="564"/>
      <c r="C54" s="564"/>
      <c r="D54" s="564"/>
      <c r="E54" s="564"/>
      <c r="F54" s="577" t="s">
        <v>1266</v>
      </c>
      <c r="G54" s="578"/>
      <c r="H54" s="578"/>
      <c r="I54" s="567" t="str">
        <f t="shared" si="0"/>
        <v>No hay ejecución</v>
      </c>
      <c r="J54" s="568" t="str">
        <f t="shared" si="1"/>
        <v>NA</v>
      </c>
      <c r="K54" s="578"/>
      <c r="L54" s="581"/>
      <c r="M54" s="579"/>
      <c r="N54" s="572"/>
      <c r="O54" s="582"/>
      <c r="P54" s="581"/>
      <c r="Q54" s="579"/>
      <c r="R54" s="572"/>
      <c r="S54" s="582"/>
      <c r="T54" s="583"/>
      <c r="U54" s="579"/>
      <c r="V54" s="572"/>
      <c r="W54" s="582"/>
      <c r="X54" s="575"/>
      <c r="Y54" s="580">
        <v>1</v>
      </c>
      <c r="Z54" s="580">
        <v>1</v>
      </c>
      <c r="AA54" s="567">
        <f t="shared" si="2"/>
        <v>1</v>
      </c>
      <c r="AB54" s="568" t="str">
        <f t="shared" si="3"/>
        <v>De acuerdo con lo programado</v>
      </c>
      <c r="AC54" s="575"/>
      <c r="AD54" s="575"/>
      <c r="AE54" s="575"/>
      <c r="AF54" s="576"/>
      <c r="AG54" s="576"/>
      <c r="AH54" s="575"/>
      <c r="AI54" s="575"/>
      <c r="AJ54" s="575"/>
      <c r="AK54" s="576"/>
      <c r="AL54" s="576"/>
      <c r="AM54" s="575"/>
      <c r="AN54" s="575"/>
      <c r="AO54" s="575"/>
      <c r="AP54" s="575"/>
      <c r="AQ54" s="575"/>
    </row>
    <row r="55" spans="1:43" ht="35.25" customHeight="1" thickTop="1" thickBot="1">
      <c r="A55" s="563">
        <v>5.0999999999999996</v>
      </c>
      <c r="B55" s="564"/>
      <c r="C55" s="564"/>
      <c r="D55" s="564"/>
      <c r="E55" s="564"/>
      <c r="F55" s="577" t="s">
        <v>1266</v>
      </c>
      <c r="G55" s="578"/>
      <c r="H55" s="578"/>
      <c r="I55" s="567" t="str">
        <f t="shared" si="0"/>
        <v>No hay ejecución</v>
      </c>
      <c r="J55" s="568" t="str">
        <f t="shared" si="1"/>
        <v>NA</v>
      </c>
      <c r="K55" s="578"/>
      <c r="L55" s="581"/>
      <c r="M55" s="579"/>
      <c r="N55" s="572"/>
      <c r="O55" s="582"/>
      <c r="P55" s="581"/>
      <c r="Q55" s="579"/>
      <c r="R55" s="572"/>
      <c r="S55" s="582"/>
      <c r="T55" s="583"/>
      <c r="U55" s="579"/>
      <c r="V55" s="572"/>
      <c r="W55" s="582"/>
      <c r="X55" s="575"/>
      <c r="Y55" s="580">
        <v>1</v>
      </c>
      <c r="Z55" s="580">
        <v>1</v>
      </c>
      <c r="AA55" s="567">
        <f t="shared" si="2"/>
        <v>1</v>
      </c>
      <c r="AB55" s="568" t="str">
        <f t="shared" si="3"/>
        <v>De acuerdo con lo programado</v>
      </c>
      <c r="AC55" s="575"/>
      <c r="AD55" s="575"/>
      <c r="AE55" s="575"/>
      <c r="AF55" s="576"/>
      <c r="AG55" s="576"/>
      <c r="AH55" s="575"/>
      <c r="AI55" s="575"/>
      <c r="AJ55" s="575"/>
      <c r="AK55" s="576"/>
      <c r="AL55" s="576"/>
      <c r="AM55" s="575"/>
      <c r="AN55" s="575"/>
      <c r="AO55" s="575"/>
      <c r="AP55" s="575"/>
      <c r="AQ55" s="575"/>
    </row>
    <row r="56" spans="1:43" ht="35.25" customHeight="1" thickTop="1" thickBot="1">
      <c r="A56" s="563">
        <v>5.0999999999999996</v>
      </c>
      <c r="B56" s="564"/>
      <c r="C56" s="564"/>
      <c r="D56" s="564"/>
      <c r="E56" s="564"/>
      <c r="F56" s="577" t="s">
        <v>1266</v>
      </c>
      <c r="G56" s="578"/>
      <c r="H56" s="578"/>
      <c r="I56" s="567" t="str">
        <f t="shared" si="0"/>
        <v>No hay ejecución</v>
      </c>
      <c r="J56" s="568" t="str">
        <f t="shared" si="1"/>
        <v>NA</v>
      </c>
      <c r="K56" s="578"/>
      <c r="L56" s="581"/>
      <c r="M56" s="579"/>
      <c r="N56" s="572"/>
      <c r="O56" s="582"/>
      <c r="P56" s="581"/>
      <c r="Q56" s="579"/>
      <c r="R56" s="572"/>
      <c r="S56" s="582"/>
      <c r="T56" s="583"/>
      <c r="U56" s="579"/>
      <c r="V56" s="572"/>
      <c r="W56" s="582"/>
      <c r="X56" s="575"/>
      <c r="Y56" s="580">
        <v>1</v>
      </c>
      <c r="Z56" s="580">
        <v>1</v>
      </c>
      <c r="AA56" s="567">
        <f t="shared" si="2"/>
        <v>1</v>
      </c>
      <c r="AB56" s="568" t="str">
        <f t="shared" si="3"/>
        <v>De acuerdo con lo programado</v>
      </c>
      <c r="AC56" s="575"/>
      <c r="AD56" s="575"/>
      <c r="AE56" s="575"/>
      <c r="AF56" s="576"/>
      <c r="AG56" s="576"/>
      <c r="AH56" s="575"/>
      <c r="AI56" s="575"/>
      <c r="AJ56" s="575"/>
      <c r="AK56" s="576"/>
      <c r="AL56" s="576"/>
      <c r="AM56" s="575"/>
      <c r="AN56" s="575"/>
      <c r="AO56" s="575"/>
      <c r="AP56" s="575"/>
      <c r="AQ56" s="575"/>
    </row>
    <row r="57" spans="1:43" ht="35.25" customHeight="1" thickTop="1" thickBot="1">
      <c r="A57" s="563">
        <v>5.0999999999999996</v>
      </c>
      <c r="B57" s="564"/>
      <c r="C57" s="564"/>
      <c r="D57" s="564"/>
      <c r="E57" s="564"/>
      <c r="F57" s="577" t="s">
        <v>1266</v>
      </c>
      <c r="G57" s="578"/>
      <c r="H57" s="578"/>
      <c r="I57" s="567" t="str">
        <f t="shared" si="0"/>
        <v>No hay ejecución</v>
      </c>
      <c r="J57" s="568" t="str">
        <f t="shared" si="1"/>
        <v>NA</v>
      </c>
      <c r="K57" s="578"/>
      <c r="L57" s="581"/>
      <c r="M57" s="579"/>
      <c r="N57" s="572"/>
      <c r="O57" s="582"/>
      <c r="P57" s="581"/>
      <c r="Q57" s="579"/>
      <c r="R57" s="572"/>
      <c r="S57" s="582"/>
      <c r="T57" s="583"/>
      <c r="U57" s="579"/>
      <c r="V57" s="572"/>
      <c r="W57" s="582"/>
      <c r="X57" s="575"/>
      <c r="Y57" s="580">
        <v>1</v>
      </c>
      <c r="Z57" s="580">
        <v>1</v>
      </c>
      <c r="AA57" s="567">
        <f t="shared" si="2"/>
        <v>1</v>
      </c>
      <c r="AB57" s="568" t="str">
        <f t="shared" si="3"/>
        <v>De acuerdo con lo programado</v>
      </c>
      <c r="AC57" s="575"/>
      <c r="AD57" s="575"/>
      <c r="AE57" s="575"/>
      <c r="AF57" s="576"/>
      <c r="AG57" s="576"/>
      <c r="AH57" s="575"/>
      <c r="AI57" s="575"/>
      <c r="AJ57" s="575"/>
      <c r="AK57" s="576"/>
      <c r="AL57" s="576"/>
      <c r="AM57" s="575"/>
      <c r="AN57" s="575"/>
      <c r="AO57" s="575"/>
      <c r="AP57" s="575"/>
      <c r="AQ57" s="575"/>
    </row>
    <row r="58" spans="1:43" ht="35.25" customHeight="1" thickTop="1" thickBot="1">
      <c r="A58" s="563">
        <v>5.2</v>
      </c>
      <c r="B58" s="564"/>
      <c r="C58" s="564"/>
      <c r="D58" s="564"/>
      <c r="E58" s="564"/>
      <c r="F58" s="577" t="s">
        <v>1267</v>
      </c>
      <c r="G58" s="578"/>
      <c r="H58" s="578"/>
      <c r="I58" s="567" t="str">
        <f t="shared" si="0"/>
        <v>No hay ejecución</v>
      </c>
      <c r="J58" s="568" t="str">
        <f t="shared" si="1"/>
        <v>NA</v>
      </c>
      <c r="K58" s="578"/>
      <c r="L58" s="581"/>
      <c r="M58" s="579"/>
      <c r="N58" s="572"/>
      <c r="O58" s="582"/>
      <c r="P58" s="581"/>
      <c r="Q58" s="579"/>
      <c r="R58" s="572"/>
      <c r="S58" s="582"/>
      <c r="T58" s="583"/>
      <c r="U58" s="579"/>
      <c r="V58" s="572"/>
      <c r="W58" s="582"/>
      <c r="X58" s="575"/>
      <c r="Y58" s="580">
        <v>1</v>
      </c>
      <c r="Z58" s="580">
        <v>1</v>
      </c>
      <c r="AA58" s="567">
        <f t="shared" si="2"/>
        <v>1</v>
      </c>
      <c r="AB58" s="568" t="str">
        <f t="shared" si="3"/>
        <v>De acuerdo con lo programado</v>
      </c>
      <c r="AC58" s="575"/>
      <c r="AD58" s="575"/>
      <c r="AE58" s="575"/>
      <c r="AF58" s="576"/>
      <c r="AG58" s="576"/>
      <c r="AH58" s="575"/>
      <c r="AI58" s="575"/>
      <c r="AJ58" s="575"/>
      <c r="AK58" s="576"/>
      <c r="AL58" s="576"/>
      <c r="AM58" s="575"/>
      <c r="AN58" s="575"/>
      <c r="AO58" s="575"/>
      <c r="AP58" s="575"/>
      <c r="AQ58" s="575"/>
    </row>
    <row r="59" spans="1:43" ht="35.25" customHeight="1" thickTop="1" thickBot="1">
      <c r="A59" s="563">
        <v>5.2</v>
      </c>
      <c r="B59" s="564"/>
      <c r="C59" s="564"/>
      <c r="D59" s="564"/>
      <c r="E59" s="564"/>
      <c r="F59" s="577" t="s">
        <v>1267</v>
      </c>
      <c r="G59" s="578"/>
      <c r="H59" s="578"/>
      <c r="I59" s="567" t="str">
        <f t="shared" si="0"/>
        <v>No hay ejecución</v>
      </c>
      <c r="J59" s="568" t="str">
        <f t="shared" si="1"/>
        <v>NA</v>
      </c>
      <c r="K59" s="578"/>
      <c r="L59" s="581"/>
      <c r="M59" s="579"/>
      <c r="N59" s="572"/>
      <c r="O59" s="582"/>
      <c r="P59" s="581"/>
      <c r="Q59" s="579"/>
      <c r="R59" s="572"/>
      <c r="S59" s="582"/>
      <c r="T59" s="583"/>
      <c r="U59" s="579"/>
      <c r="V59" s="572"/>
      <c r="W59" s="582"/>
      <c r="X59" s="575"/>
      <c r="Y59" s="580">
        <v>1</v>
      </c>
      <c r="Z59" s="580">
        <v>1</v>
      </c>
      <c r="AA59" s="567">
        <f t="shared" si="2"/>
        <v>1</v>
      </c>
      <c r="AB59" s="568" t="str">
        <f t="shared" si="3"/>
        <v>De acuerdo con lo programado</v>
      </c>
      <c r="AC59" s="575"/>
      <c r="AD59" s="575"/>
      <c r="AE59" s="575"/>
      <c r="AF59" s="576"/>
      <c r="AG59" s="576"/>
      <c r="AH59" s="575"/>
      <c r="AI59" s="575"/>
      <c r="AJ59" s="575"/>
      <c r="AK59" s="576"/>
      <c r="AL59" s="576"/>
      <c r="AM59" s="575"/>
      <c r="AN59" s="575"/>
      <c r="AO59" s="575"/>
      <c r="AP59" s="575"/>
      <c r="AQ59" s="575"/>
    </row>
    <row r="60" spans="1:43" ht="35.25" customHeight="1" thickTop="1" thickBot="1">
      <c r="A60" s="563">
        <v>5.2</v>
      </c>
      <c r="B60" s="564"/>
      <c r="C60" s="564"/>
      <c r="D60" s="564"/>
      <c r="E60" s="564"/>
      <c r="F60" s="577" t="s">
        <v>1267</v>
      </c>
      <c r="G60" s="578"/>
      <c r="H60" s="578"/>
      <c r="I60" s="567" t="str">
        <f t="shared" si="0"/>
        <v>No hay ejecución</v>
      </c>
      <c r="J60" s="568" t="str">
        <f t="shared" si="1"/>
        <v>NA</v>
      </c>
      <c r="K60" s="578"/>
      <c r="L60" s="581"/>
      <c r="M60" s="579"/>
      <c r="N60" s="572"/>
      <c r="O60" s="582"/>
      <c r="P60" s="581"/>
      <c r="Q60" s="579"/>
      <c r="R60" s="572"/>
      <c r="S60" s="582"/>
      <c r="T60" s="583"/>
      <c r="U60" s="579"/>
      <c r="V60" s="572"/>
      <c r="W60" s="582"/>
      <c r="X60" s="575"/>
      <c r="Y60" s="580">
        <v>3</v>
      </c>
      <c r="Z60" s="580">
        <v>3</v>
      </c>
      <c r="AA60" s="567">
        <f t="shared" si="2"/>
        <v>1</v>
      </c>
      <c r="AB60" s="568" t="str">
        <f t="shared" si="3"/>
        <v>De acuerdo con lo programado</v>
      </c>
      <c r="AC60" s="575"/>
      <c r="AD60" s="575"/>
      <c r="AE60" s="575"/>
      <c r="AF60" s="576"/>
      <c r="AG60" s="576"/>
      <c r="AH60" s="575"/>
      <c r="AI60" s="575"/>
      <c r="AJ60" s="575"/>
      <c r="AK60" s="576"/>
      <c r="AL60" s="576"/>
      <c r="AM60" s="575"/>
      <c r="AN60" s="575"/>
      <c r="AO60" s="575"/>
      <c r="AP60" s="575"/>
      <c r="AQ60" s="575"/>
    </row>
    <row r="61" spans="1:43" ht="35.25" customHeight="1" thickTop="1" thickBot="1">
      <c r="A61" s="563">
        <v>5.3</v>
      </c>
      <c r="B61" s="564">
        <v>0</v>
      </c>
      <c r="C61" s="564">
        <v>0</v>
      </c>
      <c r="D61" s="564">
        <v>0</v>
      </c>
      <c r="E61" s="564">
        <v>0</v>
      </c>
      <c r="F61" s="577" t="s">
        <v>1268</v>
      </c>
      <c r="G61" s="578"/>
      <c r="H61" s="578"/>
      <c r="I61" s="567" t="str">
        <f t="shared" si="0"/>
        <v>No hay ejecución</v>
      </c>
      <c r="J61" s="568" t="str">
        <f t="shared" si="1"/>
        <v>NA</v>
      </c>
      <c r="K61" s="578"/>
      <c r="L61" s="581"/>
      <c r="M61" s="579"/>
      <c r="N61" s="572"/>
      <c r="O61" s="582"/>
      <c r="P61" s="581"/>
      <c r="Q61" s="579"/>
      <c r="R61" s="572"/>
      <c r="S61" s="582"/>
      <c r="T61" s="583"/>
      <c r="U61" s="579"/>
      <c r="V61" s="572"/>
      <c r="W61" s="582"/>
      <c r="X61" s="575"/>
      <c r="Y61" s="580">
        <v>2</v>
      </c>
      <c r="Z61" s="580">
        <v>2</v>
      </c>
      <c r="AA61" s="567">
        <f t="shared" si="2"/>
        <v>1</v>
      </c>
      <c r="AB61" s="568" t="str">
        <f t="shared" si="3"/>
        <v>De acuerdo con lo programado</v>
      </c>
      <c r="AC61" s="575"/>
      <c r="AD61" s="575"/>
      <c r="AE61" s="575"/>
      <c r="AF61" s="576"/>
      <c r="AG61" s="576"/>
      <c r="AH61" s="575"/>
      <c r="AI61" s="575"/>
      <c r="AJ61" s="575"/>
      <c r="AK61" s="576"/>
      <c r="AL61" s="576"/>
      <c r="AM61" s="575"/>
      <c r="AN61" s="575"/>
      <c r="AO61" s="575"/>
      <c r="AP61" s="575"/>
      <c r="AQ61" s="575"/>
    </row>
    <row r="62" spans="1:43" ht="35.25" customHeight="1" thickTop="1" thickBot="1">
      <c r="A62" s="563">
        <v>5.3</v>
      </c>
      <c r="B62" s="564"/>
      <c r="C62" s="564"/>
      <c r="D62" s="564"/>
      <c r="E62" s="564"/>
      <c r="F62" s="577" t="s">
        <v>1268</v>
      </c>
      <c r="G62" s="578"/>
      <c r="H62" s="578"/>
      <c r="I62" s="567" t="str">
        <f t="shared" si="0"/>
        <v>No hay ejecución</v>
      </c>
      <c r="J62" s="568" t="str">
        <f t="shared" si="1"/>
        <v>NA</v>
      </c>
      <c r="K62" s="578"/>
      <c r="L62" s="581"/>
      <c r="M62" s="579"/>
      <c r="N62" s="572"/>
      <c r="O62" s="582"/>
      <c r="P62" s="581"/>
      <c r="Q62" s="579"/>
      <c r="R62" s="572"/>
      <c r="S62" s="582"/>
      <c r="T62" s="583"/>
      <c r="U62" s="579"/>
      <c r="V62" s="572"/>
      <c r="W62" s="582"/>
      <c r="X62" s="575"/>
      <c r="Y62" s="580">
        <v>1</v>
      </c>
      <c r="Z62" s="580">
        <v>1</v>
      </c>
      <c r="AA62" s="567">
        <f t="shared" si="2"/>
        <v>1</v>
      </c>
      <c r="AB62" s="568" t="str">
        <f t="shared" si="3"/>
        <v>De acuerdo con lo programado</v>
      </c>
      <c r="AC62" s="575"/>
      <c r="AD62" s="575"/>
      <c r="AE62" s="575"/>
      <c r="AF62" s="576"/>
      <c r="AG62" s="576"/>
      <c r="AH62" s="575"/>
      <c r="AI62" s="575"/>
      <c r="AJ62" s="575"/>
      <c r="AK62" s="576"/>
      <c r="AL62" s="576"/>
      <c r="AM62" s="575"/>
      <c r="AN62" s="575"/>
      <c r="AO62" s="575"/>
      <c r="AP62" s="575"/>
      <c r="AQ62" s="575"/>
    </row>
    <row r="63" spans="1:43" ht="35.25" hidden="1" customHeight="1" thickTop="1" thickBot="1">
      <c r="A63" s="563">
        <v>6</v>
      </c>
      <c r="B63" s="564">
        <v>0</v>
      </c>
      <c r="C63" s="564">
        <v>0</v>
      </c>
      <c r="D63" s="564">
        <v>0</v>
      </c>
      <c r="E63" s="564">
        <v>0</v>
      </c>
      <c r="F63" s="584" t="s">
        <v>1269</v>
      </c>
      <c r="G63" s="586"/>
      <c r="H63" s="586"/>
      <c r="I63" s="567" t="str">
        <f t="shared" si="0"/>
        <v>No hay ejecución</v>
      </c>
      <c r="J63" s="568" t="str">
        <f t="shared" si="1"/>
        <v>NA</v>
      </c>
      <c r="K63" s="586"/>
      <c r="L63" s="581"/>
      <c r="M63" s="579"/>
      <c r="N63" s="572"/>
      <c r="O63" s="582"/>
      <c r="P63" s="581"/>
      <c r="Q63" s="579"/>
      <c r="R63" s="572"/>
      <c r="S63" s="582"/>
      <c r="T63" s="583"/>
      <c r="U63" s="579"/>
      <c r="V63" s="572"/>
      <c r="W63" s="582"/>
      <c r="X63" s="575"/>
      <c r="Y63" s="580"/>
      <c r="Z63" s="580"/>
      <c r="AA63" s="567" t="str">
        <f t="shared" si="2"/>
        <v>No hay ejecución</v>
      </c>
      <c r="AB63" s="568" t="str">
        <f t="shared" si="3"/>
        <v>NA</v>
      </c>
      <c r="AC63" s="575"/>
      <c r="AD63" s="575"/>
      <c r="AE63" s="575"/>
      <c r="AF63" s="576"/>
      <c r="AG63" s="576"/>
      <c r="AH63" s="575"/>
      <c r="AI63" s="575"/>
      <c r="AJ63" s="575"/>
      <c r="AK63" s="576"/>
      <c r="AL63" s="576"/>
      <c r="AM63" s="575"/>
      <c r="AN63" s="575"/>
      <c r="AO63" s="575"/>
      <c r="AP63" s="575"/>
      <c r="AQ63" s="575"/>
    </row>
    <row r="64" spans="1:43" ht="35.25" customHeight="1" thickTop="1" thickBot="1">
      <c r="A64" s="563">
        <v>6.1</v>
      </c>
      <c r="B64" s="564"/>
      <c r="C64" s="564"/>
      <c r="D64" s="564"/>
      <c r="E64" s="564"/>
      <c r="F64" s="577" t="s">
        <v>1270</v>
      </c>
      <c r="G64" s="578"/>
      <c r="H64" s="578"/>
      <c r="I64" s="567" t="str">
        <f t="shared" si="0"/>
        <v>No hay ejecución</v>
      </c>
      <c r="J64" s="568" t="str">
        <f t="shared" si="1"/>
        <v>NA</v>
      </c>
      <c r="K64" s="578"/>
      <c r="L64" s="581"/>
      <c r="M64" s="579"/>
      <c r="N64" s="572"/>
      <c r="O64" s="582"/>
      <c r="P64" s="581"/>
      <c r="Q64" s="579"/>
      <c r="R64" s="572"/>
      <c r="S64" s="582"/>
      <c r="T64" s="583"/>
      <c r="U64" s="579"/>
      <c r="V64" s="572"/>
      <c r="W64" s="582"/>
      <c r="X64" s="575"/>
      <c r="Y64" s="580">
        <v>35</v>
      </c>
      <c r="Z64" s="580">
        <v>35</v>
      </c>
      <c r="AA64" s="567">
        <f t="shared" si="2"/>
        <v>1</v>
      </c>
      <c r="AB64" s="568" t="str">
        <f t="shared" si="3"/>
        <v>De acuerdo con lo programado</v>
      </c>
      <c r="AC64" s="575"/>
      <c r="AD64" s="575"/>
      <c r="AE64" s="575"/>
      <c r="AF64" s="576"/>
      <c r="AG64" s="576"/>
      <c r="AH64" s="575"/>
      <c r="AI64" s="575"/>
      <c r="AJ64" s="575"/>
      <c r="AK64" s="576"/>
      <c r="AL64" s="576"/>
      <c r="AM64" s="575"/>
      <c r="AN64" s="575"/>
      <c r="AO64" s="575"/>
      <c r="AP64" s="575"/>
      <c r="AQ64" s="575"/>
    </row>
    <row r="65" spans="1:43" ht="35.25" customHeight="1" thickTop="1" thickBot="1">
      <c r="A65" s="563">
        <v>6.1</v>
      </c>
      <c r="B65" s="564"/>
      <c r="C65" s="564"/>
      <c r="D65" s="564"/>
      <c r="E65" s="564"/>
      <c r="F65" s="577" t="s">
        <v>1270</v>
      </c>
      <c r="G65" s="578"/>
      <c r="H65" s="578"/>
      <c r="I65" s="567" t="str">
        <f t="shared" si="0"/>
        <v>No hay ejecución</v>
      </c>
      <c r="J65" s="568" t="str">
        <f t="shared" si="1"/>
        <v>NA</v>
      </c>
      <c r="K65" s="578"/>
      <c r="L65" s="581"/>
      <c r="M65" s="579"/>
      <c r="N65" s="572"/>
      <c r="O65" s="582"/>
      <c r="P65" s="581"/>
      <c r="Q65" s="579"/>
      <c r="R65" s="572"/>
      <c r="S65" s="582"/>
      <c r="T65" s="583"/>
      <c r="U65" s="579"/>
      <c r="V65" s="572"/>
      <c r="W65" s="582"/>
      <c r="X65" s="575"/>
      <c r="Y65" s="580">
        <v>35</v>
      </c>
      <c r="Z65" s="580">
        <v>35</v>
      </c>
      <c r="AA65" s="567">
        <f t="shared" si="2"/>
        <v>1</v>
      </c>
      <c r="AB65" s="568" t="str">
        <f t="shared" si="3"/>
        <v>De acuerdo con lo programado</v>
      </c>
      <c r="AC65" s="575"/>
      <c r="AD65" s="575"/>
      <c r="AE65" s="575"/>
      <c r="AF65" s="576"/>
      <c r="AG65" s="576"/>
      <c r="AH65" s="575"/>
      <c r="AI65" s="575"/>
      <c r="AJ65" s="575"/>
      <c r="AK65" s="576"/>
      <c r="AL65" s="576"/>
      <c r="AM65" s="575"/>
      <c r="AN65" s="575"/>
      <c r="AO65" s="575"/>
      <c r="AP65" s="575"/>
      <c r="AQ65" s="575"/>
    </row>
    <row r="66" spans="1:43" ht="35.25" hidden="1" customHeight="1" thickTop="1" thickBot="1">
      <c r="A66" s="563">
        <v>6.2</v>
      </c>
      <c r="B66" s="564"/>
      <c r="C66" s="564"/>
      <c r="D66" s="564"/>
      <c r="E66" s="564"/>
      <c r="F66" s="587" t="s">
        <v>1271</v>
      </c>
      <c r="G66" s="588"/>
      <c r="H66" s="588"/>
      <c r="I66" s="567" t="str">
        <f t="shared" si="0"/>
        <v>No hay ejecución</v>
      </c>
      <c r="J66" s="568" t="str">
        <f t="shared" si="1"/>
        <v>NA</v>
      </c>
      <c r="K66" s="588"/>
      <c r="L66" s="581"/>
      <c r="M66" s="579"/>
      <c r="N66" s="572"/>
      <c r="O66" s="582"/>
      <c r="P66" s="581"/>
      <c r="Q66" s="579"/>
      <c r="R66" s="572"/>
      <c r="S66" s="582"/>
      <c r="T66" s="583"/>
      <c r="U66" s="579"/>
      <c r="V66" s="572"/>
      <c r="W66" s="582"/>
      <c r="X66" s="575"/>
      <c r="Y66" s="580"/>
      <c r="Z66" s="580"/>
      <c r="AA66" s="567" t="str">
        <f t="shared" si="2"/>
        <v>No hay ejecución</v>
      </c>
      <c r="AB66" s="568" t="str">
        <f t="shared" si="3"/>
        <v>NA</v>
      </c>
      <c r="AC66" s="575"/>
      <c r="AD66" s="575"/>
      <c r="AE66" s="575"/>
      <c r="AF66" s="576"/>
      <c r="AG66" s="576"/>
      <c r="AH66" s="575"/>
      <c r="AI66" s="575"/>
      <c r="AJ66" s="575"/>
      <c r="AK66" s="576"/>
      <c r="AL66" s="576"/>
      <c r="AM66" s="575"/>
      <c r="AN66" s="575"/>
      <c r="AO66" s="575"/>
      <c r="AP66" s="575"/>
      <c r="AQ66" s="575"/>
    </row>
    <row r="67" spans="1:43" ht="35.25" hidden="1" customHeight="1" thickTop="1" thickBot="1">
      <c r="A67" s="563">
        <v>6.2</v>
      </c>
      <c r="B67" s="564"/>
      <c r="C67" s="564"/>
      <c r="D67" s="564"/>
      <c r="E67" s="564"/>
      <c r="F67" s="587" t="s">
        <v>1271</v>
      </c>
      <c r="G67" s="588"/>
      <c r="H67" s="588"/>
      <c r="I67" s="567" t="str">
        <f t="shared" si="0"/>
        <v>No hay ejecución</v>
      </c>
      <c r="J67" s="568" t="str">
        <f t="shared" si="1"/>
        <v>NA</v>
      </c>
      <c r="K67" s="588"/>
      <c r="L67" s="581"/>
      <c r="M67" s="579"/>
      <c r="N67" s="572"/>
      <c r="O67" s="582"/>
      <c r="P67" s="581"/>
      <c r="Q67" s="579"/>
      <c r="R67" s="572"/>
      <c r="S67" s="582"/>
      <c r="T67" s="583"/>
      <c r="U67" s="579"/>
      <c r="V67" s="572"/>
      <c r="W67" s="582"/>
      <c r="X67" s="575"/>
      <c r="Y67" s="580"/>
      <c r="Z67" s="580"/>
      <c r="AA67" s="567" t="str">
        <f t="shared" si="2"/>
        <v>No hay ejecución</v>
      </c>
      <c r="AB67" s="568" t="str">
        <f t="shared" si="3"/>
        <v>NA</v>
      </c>
      <c r="AC67" s="575"/>
      <c r="AD67" s="575"/>
      <c r="AE67" s="575"/>
      <c r="AF67" s="576"/>
      <c r="AG67" s="576"/>
      <c r="AH67" s="575"/>
      <c r="AI67" s="575"/>
      <c r="AJ67" s="575"/>
      <c r="AK67" s="576"/>
      <c r="AL67" s="576"/>
      <c r="AM67" s="575"/>
      <c r="AN67" s="575"/>
      <c r="AO67" s="575"/>
      <c r="AP67" s="575"/>
      <c r="AQ67" s="575"/>
    </row>
    <row r="68" spans="1:43" ht="35.25" hidden="1" customHeight="1" thickTop="1" thickBot="1">
      <c r="A68" s="563">
        <v>6.2</v>
      </c>
      <c r="B68" s="564"/>
      <c r="C68" s="564"/>
      <c r="D68" s="564"/>
      <c r="E68" s="564"/>
      <c r="F68" s="587" t="s">
        <v>1271</v>
      </c>
      <c r="G68" s="588"/>
      <c r="H68" s="588"/>
      <c r="I68" s="567" t="str">
        <f t="shared" si="0"/>
        <v>No hay ejecución</v>
      </c>
      <c r="J68" s="568" t="str">
        <f t="shared" si="1"/>
        <v>NA</v>
      </c>
      <c r="K68" s="588"/>
      <c r="L68" s="581"/>
      <c r="M68" s="579"/>
      <c r="N68" s="572"/>
      <c r="O68" s="582"/>
      <c r="P68" s="581"/>
      <c r="Q68" s="579"/>
      <c r="R68" s="572"/>
      <c r="S68" s="582"/>
      <c r="T68" s="583"/>
      <c r="U68" s="579"/>
      <c r="V68" s="572"/>
      <c r="W68" s="582"/>
      <c r="X68" s="575"/>
      <c r="Y68" s="580"/>
      <c r="Z68" s="580"/>
      <c r="AA68" s="567" t="str">
        <f t="shared" si="2"/>
        <v>No hay ejecución</v>
      </c>
      <c r="AB68" s="568" t="str">
        <f t="shared" si="3"/>
        <v>NA</v>
      </c>
      <c r="AC68" s="575"/>
      <c r="AD68" s="575"/>
      <c r="AE68" s="575"/>
      <c r="AF68" s="576"/>
      <c r="AG68" s="576"/>
      <c r="AH68" s="575"/>
      <c r="AI68" s="575"/>
      <c r="AJ68" s="575"/>
      <c r="AK68" s="576"/>
      <c r="AL68" s="576"/>
      <c r="AM68" s="575"/>
      <c r="AN68" s="575"/>
      <c r="AO68" s="575"/>
      <c r="AP68" s="575"/>
      <c r="AQ68" s="575"/>
    </row>
    <row r="69" spans="1:43" ht="35.25" customHeight="1" thickTop="1" thickBot="1">
      <c r="A69" s="563">
        <v>6.3</v>
      </c>
      <c r="B69" s="564"/>
      <c r="C69" s="564"/>
      <c r="D69" s="564"/>
      <c r="E69" s="564"/>
      <c r="F69" s="577" t="s">
        <v>1272</v>
      </c>
      <c r="G69" s="578"/>
      <c r="H69" s="578"/>
      <c r="I69" s="567" t="str">
        <f t="shared" si="0"/>
        <v>No hay ejecución</v>
      </c>
      <c r="J69" s="568" t="str">
        <f t="shared" si="1"/>
        <v>NA</v>
      </c>
      <c r="K69" s="578"/>
      <c r="L69" s="581"/>
      <c r="M69" s="579"/>
      <c r="N69" s="572"/>
      <c r="O69" s="582"/>
      <c r="P69" s="581"/>
      <c r="Q69" s="579"/>
      <c r="R69" s="572"/>
      <c r="S69" s="582"/>
      <c r="T69" s="583"/>
      <c r="U69" s="579"/>
      <c r="V69" s="572"/>
      <c r="W69" s="582"/>
      <c r="X69" s="575"/>
      <c r="Y69" s="580">
        <v>4</v>
      </c>
      <c r="Z69" s="580">
        <v>4</v>
      </c>
      <c r="AA69" s="567">
        <f t="shared" si="2"/>
        <v>1</v>
      </c>
      <c r="AB69" s="568" t="str">
        <f t="shared" si="3"/>
        <v>De acuerdo con lo programado</v>
      </c>
      <c r="AC69" s="575"/>
      <c r="AD69" s="575"/>
      <c r="AE69" s="575"/>
      <c r="AF69" s="576"/>
      <c r="AG69" s="576"/>
      <c r="AH69" s="575"/>
      <c r="AI69" s="575"/>
      <c r="AJ69" s="575"/>
      <c r="AK69" s="576"/>
      <c r="AL69" s="576"/>
      <c r="AM69" s="575"/>
      <c r="AN69" s="575"/>
      <c r="AO69" s="575"/>
      <c r="AP69" s="575"/>
      <c r="AQ69" s="575"/>
    </row>
    <row r="70" spans="1:43" ht="35.25" hidden="1" customHeight="1" thickTop="1" thickBot="1">
      <c r="A70" s="563">
        <v>6.4</v>
      </c>
      <c r="B70" s="564"/>
      <c r="C70" s="564"/>
      <c r="D70" s="564"/>
      <c r="E70" s="564"/>
      <c r="F70" s="587" t="s">
        <v>1273</v>
      </c>
      <c r="G70" s="588"/>
      <c r="H70" s="588"/>
      <c r="I70" s="567" t="str">
        <f t="shared" si="0"/>
        <v>No hay ejecución</v>
      </c>
      <c r="J70" s="568" t="str">
        <f t="shared" si="1"/>
        <v>NA</v>
      </c>
      <c r="K70" s="588"/>
      <c r="L70" s="581"/>
      <c r="M70" s="579"/>
      <c r="N70" s="572"/>
      <c r="O70" s="582"/>
      <c r="P70" s="581"/>
      <c r="Q70" s="579"/>
      <c r="R70" s="572"/>
      <c r="S70" s="582"/>
      <c r="T70" s="583"/>
      <c r="U70" s="579"/>
      <c r="V70" s="572"/>
      <c r="W70" s="582"/>
      <c r="X70" s="575"/>
      <c r="Y70" s="580"/>
      <c r="Z70" s="580"/>
      <c r="AA70" s="567" t="str">
        <f t="shared" si="2"/>
        <v>No hay ejecución</v>
      </c>
      <c r="AB70" s="568" t="str">
        <f t="shared" si="3"/>
        <v>NA</v>
      </c>
      <c r="AC70" s="575"/>
      <c r="AD70" s="575"/>
      <c r="AE70" s="575"/>
      <c r="AF70" s="576"/>
      <c r="AG70" s="576"/>
      <c r="AH70" s="575"/>
      <c r="AI70" s="575"/>
      <c r="AJ70" s="575"/>
      <c r="AK70" s="576"/>
      <c r="AL70" s="576"/>
      <c r="AM70" s="575"/>
      <c r="AN70" s="575"/>
      <c r="AO70" s="575"/>
      <c r="AP70" s="575"/>
      <c r="AQ70" s="575"/>
    </row>
    <row r="71" spans="1:43" ht="35.25" hidden="1" customHeight="1" thickTop="1" thickBot="1">
      <c r="A71" s="563">
        <v>6.4</v>
      </c>
      <c r="B71" s="564"/>
      <c r="C71" s="564"/>
      <c r="D71" s="564"/>
      <c r="E71" s="564"/>
      <c r="F71" s="587" t="s">
        <v>1273</v>
      </c>
      <c r="G71" s="588"/>
      <c r="H71" s="588"/>
      <c r="I71" s="567" t="str">
        <f t="shared" si="0"/>
        <v>No hay ejecución</v>
      </c>
      <c r="J71" s="568" t="str">
        <f t="shared" si="1"/>
        <v>NA</v>
      </c>
      <c r="K71" s="588"/>
      <c r="L71" s="581"/>
      <c r="M71" s="579"/>
      <c r="N71" s="572"/>
      <c r="O71" s="582"/>
      <c r="P71" s="581"/>
      <c r="Q71" s="579"/>
      <c r="R71" s="572"/>
      <c r="S71" s="582"/>
      <c r="T71" s="583"/>
      <c r="U71" s="579"/>
      <c r="V71" s="572"/>
      <c r="W71" s="582"/>
      <c r="X71" s="575"/>
      <c r="Y71" s="580"/>
      <c r="Z71" s="580"/>
      <c r="AA71" s="567" t="str">
        <f t="shared" si="2"/>
        <v>No hay ejecución</v>
      </c>
      <c r="AB71" s="568" t="str">
        <f t="shared" si="3"/>
        <v>NA</v>
      </c>
      <c r="AC71" s="575"/>
      <c r="AD71" s="575"/>
      <c r="AE71" s="575"/>
      <c r="AF71" s="576"/>
      <c r="AG71" s="576"/>
      <c r="AH71" s="575"/>
      <c r="AI71" s="575"/>
      <c r="AJ71" s="575"/>
      <c r="AK71" s="576"/>
      <c r="AL71" s="576"/>
      <c r="AM71" s="575"/>
      <c r="AN71" s="575"/>
      <c r="AO71" s="575"/>
      <c r="AP71" s="575"/>
      <c r="AQ71" s="575"/>
    </row>
    <row r="72" spans="1:43" ht="35.25" hidden="1" customHeight="1" thickTop="1" thickBot="1">
      <c r="A72" s="563">
        <v>7</v>
      </c>
      <c r="B72" s="564">
        <v>0</v>
      </c>
      <c r="C72" s="564">
        <v>0</v>
      </c>
      <c r="D72" s="564">
        <v>0</v>
      </c>
      <c r="E72" s="564">
        <v>0</v>
      </c>
      <c r="F72" s="584" t="s">
        <v>1274</v>
      </c>
      <c r="G72" s="586"/>
      <c r="H72" s="586"/>
      <c r="I72" s="567" t="str">
        <f t="shared" si="0"/>
        <v>No hay ejecución</v>
      </c>
      <c r="J72" s="568" t="str">
        <f t="shared" si="1"/>
        <v>NA</v>
      </c>
      <c r="K72" s="586"/>
      <c r="L72" s="581"/>
      <c r="M72" s="579"/>
      <c r="N72" s="572"/>
      <c r="O72" s="582"/>
      <c r="P72" s="581"/>
      <c r="Q72" s="579"/>
      <c r="R72" s="572"/>
      <c r="S72" s="582"/>
      <c r="T72" s="583"/>
      <c r="U72" s="579"/>
      <c r="V72" s="572"/>
      <c r="W72" s="582"/>
      <c r="X72" s="575"/>
      <c r="Y72" s="580"/>
      <c r="Z72" s="580"/>
      <c r="AA72" s="567" t="str">
        <f t="shared" si="2"/>
        <v>No hay ejecución</v>
      </c>
      <c r="AB72" s="568" t="str">
        <f t="shared" si="3"/>
        <v>NA</v>
      </c>
      <c r="AC72" s="575"/>
      <c r="AD72" s="575"/>
      <c r="AE72" s="575"/>
      <c r="AF72" s="576"/>
      <c r="AG72" s="576"/>
      <c r="AH72" s="575"/>
      <c r="AI72" s="575"/>
      <c r="AJ72" s="575"/>
      <c r="AK72" s="576"/>
      <c r="AL72" s="576"/>
      <c r="AM72" s="575"/>
      <c r="AN72" s="575"/>
      <c r="AO72" s="575"/>
      <c r="AP72" s="575"/>
      <c r="AQ72" s="575"/>
    </row>
    <row r="73" spans="1:43" ht="35.25" customHeight="1" thickTop="1" thickBot="1">
      <c r="A73" s="563">
        <v>7.1</v>
      </c>
      <c r="B73" s="564"/>
      <c r="C73" s="564"/>
      <c r="D73" s="564"/>
      <c r="E73" s="564"/>
      <c r="F73" s="587" t="s">
        <v>1275</v>
      </c>
      <c r="G73" s="588"/>
      <c r="H73" s="588"/>
      <c r="I73" s="567" t="str">
        <f t="shared" si="0"/>
        <v>No hay ejecución</v>
      </c>
      <c r="J73" s="568" t="str">
        <f t="shared" si="1"/>
        <v>NA</v>
      </c>
      <c r="K73" s="588"/>
      <c r="L73" s="581"/>
      <c r="M73" s="579"/>
      <c r="N73" s="572"/>
      <c r="O73" s="582"/>
      <c r="P73" s="581"/>
      <c r="Q73" s="579"/>
      <c r="R73" s="572"/>
      <c r="S73" s="582"/>
      <c r="T73" s="583"/>
      <c r="U73" s="579"/>
      <c r="V73" s="572"/>
      <c r="W73" s="582"/>
      <c r="X73" s="575"/>
      <c r="Y73" s="580">
        <v>35</v>
      </c>
      <c r="Z73" s="580">
        <v>35</v>
      </c>
      <c r="AA73" s="567">
        <f t="shared" si="2"/>
        <v>1</v>
      </c>
      <c r="AB73" s="568" t="str">
        <f t="shared" si="3"/>
        <v>De acuerdo con lo programado</v>
      </c>
      <c r="AC73" s="575"/>
      <c r="AD73" s="575"/>
      <c r="AE73" s="575"/>
      <c r="AF73" s="576"/>
      <c r="AG73" s="576"/>
      <c r="AH73" s="575"/>
      <c r="AI73" s="575"/>
      <c r="AJ73" s="575"/>
      <c r="AK73" s="576"/>
      <c r="AL73" s="576"/>
      <c r="AM73" s="575"/>
      <c r="AN73" s="575"/>
      <c r="AO73" s="575"/>
      <c r="AP73" s="575"/>
      <c r="AQ73" s="575"/>
    </row>
    <row r="74" spans="1:43" ht="35.25" customHeight="1" thickTop="1" thickBot="1">
      <c r="A74" s="563">
        <v>7.1</v>
      </c>
      <c r="B74" s="564"/>
      <c r="C74" s="564"/>
      <c r="D74" s="564"/>
      <c r="E74" s="564"/>
      <c r="F74" s="587" t="s">
        <v>1275</v>
      </c>
      <c r="G74" s="588"/>
      <c r="H74" s="588"/>
      <c r="I74" s="567" t="str">
        <f t="shared" si="0"/>
        <v>No hay ejecución</v>
      </c>
      <c r="J74" s="568" t="str">
        <f t="shared" si="1"/>
        <v>NA</v>
      </c>
      <c r="K74" s="588"/>
      <c r="L74" s="581"/>
      <c r="M74" s="579"/>
      <c r="N74" s="572"/>
      <c r="O74" s="582"/>
      <c r="P74" s="581"/>
      <c r="Q74" s="579"/>
      <c r="R74" s="572"/>
      <c r="S74" s="582"/>
      <c r="T74" s="583"/>
      <c r="U74" s="579"/>
      <c r="V74" s="572"/>
      <c r="W74" s="582"/>
      <c r="X74" s="575"/>
      <c r="Y74" s="580">
        <v>35</v>
      </c>
      <c r="Z74" s="580">
        <v>35</v>
      </c>
      <c r="AA74" s="567">
        <f t="shared" si="2"/>
        <v>1</v>
      </c>
      <c r="AB74" s="568" t="str">
        <f t="shared" si="3"/>
        <v>De acuerdo con lo programado</v>
      </c>
      <c r="AC74" s="575"/>
      <c r="AD74" s="575"/>
      <c r="AE74" s="575"/>
      <c r="AF74" s="576"/>
      <c r="AG74" s="576"/>
      <c r="AH74" s="575"/>
      <c r="AI74" s="575"/>
      <c r="AJ74" s="575"/>
      <c r="AK74" s="576"/>
      <c r="AL74" s="576"/>
      <c r="AM74" s="575"/>
      <c r="AN74" s="575"/>
      <c r="AO74" s="575"/>
      <c r="AP74" s="575"/>
      <c r="AQ74" s="575"/>
    </row>
    <row r="75" spans="1:43" ht="35.25" customHeight="1" thickTop="1" thickBot="1">
      <c r="A75" s="563">
        <v>7.2</v>
      </c>
      <c r="B75" s="564"/>
      <c r="C75" s="564"/>
      <c r="D75" s="564"/>
      <c r="E75" s="564"/>
      <c r="F75" s="577" t="s">
        <v>1276</v>
      </c>
      <c r="G75" s="578"/>
      <c r="H75" s="578"/>
      <c r="I75" s="567" t="str">
        <f t="shared" si="0"/>
        <v>No hay ejecución</v>
      </c>
      <c r="J75" s="568" t="str">
        <f t="shared" si="1"/>
        <v>NA</v>
      </c>
      <c r="K75" s="578"/>
      <c r="L75" s="581"/>
      <c r="M75" s="579"/>
      <c r="N75" s="572"/>
      <c r="O75" s="582"/>
      <c r="P75" s="581"/>
      <c r="Q75" s="579"/>
      <c r="R75" s="572"/>
      <c r="S75" s="582"/>
      <c r="T75" s="583"/>
      <c r="U75" s="579"/>
      <c r="V75" s="572"/>
      <c r="W75" s="582"/>
      <c r="X75" s="575"/>
      <c r="Y75" s="580">
        <v>4</v>
      </c>
      <c r="Z75" s="580">
        <v>4</v>
      </c>
      <c r="AA75" s="567">
        <f t="shared" si="2"/>
        <v>1</v>
      </c>
      <c r="AB75" s="568" t="str">
        <f t="shared" si="3"/>
        <v>De acuerdo con lo programado</v>
      </c>
      <c r="AC75" s="575"/>
      <c r="AD75" s="575"/>
      <c r="AE75" s="575"/>
      <c r="AF75" s="576"/>
      <c r="AG75" s="576"/>
      <c r="AH75" s="575"/>
      <c r="AI75" s="575"/>
      <c r="AJ75" s="575"/>
      <c r="AK75" s="576"/>
      <c r="AL75" s="576"/>
      <c r="AM75" s="575"/>
      <c r="AN75" s="575"/>
      <c r="AO75" s="575"/>
      <c r="AP75" s="575"/>
      <c r="AQ75" s="575"/>
    </row>
    <row r="76" spans="1:43" ht="35.25" customHeight="1" thickTop="1" thickBot="1">
      <c r="A76" s="563">
        <v>7.3</v>
      </c>
      <c r="B76" s="564"/>
      <c r="C76" s="564"/>
      <c r="D76" s="564"/>
      <c r="E76" s="564"/>
      <c r="F76" s="587" t="s">
        <v>1277</v>
      </c>
      <c r="G76" s="588"/>
      <c r="H76" s="588"/>
      <c r="I76" s="567" t="str">
        <f t="shared" si="0"/>
        <v>No hay ejecución</v>
      </c>
      <c r="J76" s="568" t="str">
        <f t="shared" si="1"/>
        <v>NA</v>
      </c>
      <c r="K76" s="588"/>
      <c r="L76" s="581"/>
      <c r="M76" s="579"/>
      <c r="N76" s="572"/>
      <c r="O76" s="582"/>
      <c r="P76" s="581"/>
      <c r="Q76" s="579"/>
      <c r="R76" s="572"/>
      <c r="S76" s="582"/>
      <c r="T76" s="583"/>
      <c r="U76" s="579"/>
      <c r="V76" s="572"/>
      <c r="W76" s="582"/>
      <c r="X76" s="575"/>
      <c r="Y76" s="580">
        <v>4</v>
      </c>
      <c r="Z76" s="580">
        <v>4</v>
      </c>
      <c r="AA76" s="567">
        <f t="shared" si="2"/>
        <v>1</v>
      </c>
      <c r="AB76" s="568" t="str">
        <f t="shared" si="3"/>
        <v>De acuerdo con lo programado</v>
      </c>
      <c r="AC76" s="575"/>
      <c r="AD76" s="575"/>
      <c r="AE76" s="575"/>
      <c r="AF76" s="576"/>
      <c r="AG76" s="576"/>
      <c r="AH76" s="575"/>
      <c r="AI76" s="575"/>
      <c r="AJ76" s="575"/>
      <c r="AK76" s="576"/>
      <c r="AL76" s="576"/>
      <c r="AM76" s="575"/>
      <c r="AN76" s="575"/>
      <c r="AO76" s="575"/>
      <c r="AP76" s="575"/>
      <c r="AQ76" s="575"/>
    </row>
    <row r="77" spans="1:43" ht="35.25" customHeight="1" thickTop="1" thickBot="1">
      <c r="A77" s="563">
        <v>7.3</v>
      </c>
      <c r="B77" s="564"/>
      <c r="C77" s="564"/>
      <c r="D77" s="564"/>
      <c r="E77" s="564"/>
      <c r="F77" s="587" t="s">
        <v>1277</v>
      </c>
      <c r="G77" s="588"/>
      <c r="H77" s="588"/>
      <c r="I77" s="567" t="str">
        <f t="shared" si="0"/>
        <v>No hay ejecución</v>
      </c>
      <c r="J77" s="568" t="str">
        <f t="shared" si="1"/>
        <v>NA</v>
      </c>
      <c r="K77" s="588"/>
      <c r="L77" s="581"/>
      <c r="M77" s="579"/>
      <c r="N77" s="572"/>
      <c r="O77" s="582"/>
      <c r="P77" s="581"/>
      <c r="Q77" s="579"/>
      <c r="R77" s="572"/>
      <c r="S77" s="582"/>
      <c r="T77" s="583"/>
      <c r="U77" s="579"/>
      <c r="V77" s="572"/>
      <c r="W77" s="582"/>
      <c r="X77" s="575"/>
      <c r="Y77" s="580">
        <v>4</v>
      </c>
      <c r="Z77" s="580">
        <v>4</v>
      </c>
      <c r="AA77" s="567">
        <f t="shared" si="2"/>
        <v>1</v>
      </c>
      <c r="AB77" s="568" t="str">
        <f t="shared" si="3"/>
        <v>De acuerdo con lo programado</v>
      </c>
      <c r="AC77" s="575"/>
      <c r="AD77" s="575"/>
      <c r="AE77" s="575"/>
      <c r="AF77" s="576"/>
      <c r="AG77" s="576"/>
      <c r="AH77" s="575"/>
      <c r="AI77" s="575"/>
      <c r="AJ77" s="575"/>
      <c r="AK77" s="576"/>
      <c r="AL77" s="576"/>
      <c r="AM77" s="575"/>
      <c r="AN77" s="575"/>
      <c r="AO77" s="575"/>
      <c r="AP77" s="575"/>
      <c r="AQ77" s="575"/>
    </row>
    <row r="78" spans="1:43" ht="35.25" hidden="1" customHeight="1" thickTop="1" thickBot="1">
      <c r="A78" s="563">
        <v>8</v>
      </c>
      <c r="B78" s="564"/>
      <c r="C78" s="564"/>
      <c r="D78" s="564"/>
      <c r="E78" s="564"/>
      <c r="F78" s="584" t="s">
        <v>1278</v>
      </c>
      <c r="G78" s="586"/>
      <c r="H78" s="586"/>
      <c r="I78" s="567" t="str">
        <f t="shared" ref="I78:I141" si="4">IF(H78="","No hay ejecución",IF(AND(G78=0),"No hay Programación", H78/G78))</f>
        <v>No hay ejecución</v>
      </c>
      <c r="J78" s="568" t="str">
        <f t="shared" ref="J78:J141" si="5">IF(I78="No hay ejecución","NA",IF(I78&gt;=90%,"De acuerdo con lo programado",IF(I78&gt;=51%,"Atraso Leve",IF(I78&lt;=50%,"En riesgo cumplimiento"))))</f>
        <v>NA</v>
      </c>
      <c r="K78" s="586"/>
      <c r="L78" s="581"/>
      <c r="M78" s="579"/>
      <c r="N78" s="572"/>
      <c r="O78" s="582"/>
      <c r="P78" s="581"/>
      <c r="Q78" s="579"/>
      <c r="R78" s="572"/>
      <c r="S78" s="582"/>
      <c r="T78" s="583"/>
      <c r="U78" s="579"/>
      <c r="V78" s="572"/>
      <c r="W78" s="582"/>
      <c r="X78" s="575"/>
      <c r="Y78" s="580"/>
      <c r="Z78" s="580"/>
      <c r="AA78" s="567" t="str">
        <f t="shared" ref="AA78:AA141" si="6">IF(Z78="","No hay ejecución",IF(AND(Y78=0),"No hay Programación", Z78/Y78))</f>
        <v>No hay ejecución</v>
      </c>
      <c r="AB78" s="568" t="str">
        <f t="shared" ref="AB78:AB141" si="7">IF(AA78="No hay ejecución","NA",IF(AA78&gt;=90%,"De acuerdo con lo programado",IF(AA78&gt;=51%,"Atraso Leve",IF(AA78&lt;=50%,"En riesgo cumplimiento"))))</f>
        <v>NA</v>
      </c>
      <c r="AC78" s="575"/>
      <c r="AD78" s="575"/>
      <c r="AE78" s="575"/>
      <c r="AF78" s="576"/>
      <c r="AG78" s="576"/>
      <c r="AH78" s="575"/>
      <c r="AI78" s="575"/>
      <c r="AJ78" s="575"/>
      <c r="AK78" s="576"/>
      <c r="AL78" s="576"/>
      <c r="AM78" s="575"/>
      <c r="AN78" s="575"/>
      <c r="AO78" s="575"/>
      <c r="AP78" s="575"/>
      <c r="AQ78" s="575"/>
    </row>
    <row r="79" spans="1:43" ht="35.25" hidden="1" customHeight="1" thickTop="1" thickBot="1">
      <c r="A79" s="563">
        <v>8.1</v>
      </c>
      <c r="B79" s="564">
        <v>0</v>
      </c>
      <c r="C79" s="564">
        <v>0</v>
      </c>
      <c r="D79" s="564">
        <v>0</v>
      </c>
      <c r="E79" s="564">
        <v>0</v>
      </c>
      <c r="F79" s="587" t="s">
        <v>1279</v>
      </c>
      <c r="G79" s="588"/>
      <c r="H79" s="588"/>
      <c r="I79" s="567" t="str">
        <f t="shared" si="4"/>
        <v>No hay ejecución</v>
      </c>
      <c r="J79" s="568" t="str">
        <f t="shared" si="5"/>
        <v>NA</v>
      </c>
      <c r="K79" s="588"/>
      <c r="L79" s="581"/>
      <c r="M79" s="579"/>
      <c r="N79" s="572"/>
      <c r="O79" s="582"/>
      <c r="P79" s="581"/>
      <c r="Q79" s="579"/>
      <c r="R79" s="572"/>
      <c r="S79" s="582"/>
      <c r="T79" s="583"/>
      <c r="U79" s="579"/>
      <c r="V79" s="572"/>
      <c r="W79" s="582"/>
      <c r="X79" s="575"/>
      <c r="Y79" s="580"/>
      <c r="Z79" s="580"/>
      <c r="AA79" s="567" t="str">
        <f t="shared" si="6"/>
        <v>No hay ejecución</v>
      </c>
      <c r="AB79" s="568" t="str">
        <f t="shared" si="7"/>
        <v>NA</v>
      </c>
      <c r="AC79" s="575"/>
      <c r="AD79" s="575"/>
      <c r="AE79" s="575"/>
      <c r="AF79" s="576"/>
      <c r="AG79" s="576"/>
      <c r="AH79" s="575"/>
      <c r="AI79" s="575"/>
      <c r="AJ79" s="575"/>
      <c r="AK79" s="576"/>
      <c r="AL79" s="576"/>
      <c r="AM79" s="575"/>
      <c r="AN79" s="575"/>
      <c r="AO79" s="575"/>
      <c r="AP79" s="575"/>
      <c r="AQ79" s="575"/>
    </row>
    <row r="80" spans="1:43" ht="35.25" hidden="1" customHeight="1" thickTop="1" thickBot="1">
      <c r="A80" s="563">
        <v>8.1</v>
      </c>
      <c r="B80" s="564"/>
      <c r="C80" s="564"/>
      <c r="D80" s="564"/>
      <c r="E80" s="564"/>
      <c r="F80" s="587" t="s">
        <v>1279</v>
      </c>
      <c r="G80" s="588"/>
      <c r="H80" s="588"/>
      <c r="I80" s="567" t="str">
        <f t="shared" si="4"/>
        <v>No hay ejecución</v>
      </c>
      <c r="J80" s="568" t="str">
        <f t="shared" si="5"/>
        <v>NA</v>
      </c>
      <c r="K80" s="588"/>
      <c r="L80" s="581"/>
      <c r="M80" s="579"/>
      <c r="N80" s="572"/>
      <c r="O80" s="582"/>
      <c r="P80" s="581"/>
      <c r="Q80" s="579"/>
      <c r="R80" s="572"/>
      <c r="S80" s="582"/>
      <c r="T80" s="583"/>
      <c r="U80" s="579"/>
      <c r="V80" s="572"/>
      <c r="W80" s="582"/>
      <c r="X80" s="575"/>
      <c r="Y80" s="580"/>
      <c r="Z80" s="580"/>
      <c r="AA80" s="567" t="str">
        <f t="shared" si="6"/>
        <v>No hay ejecución</v>
      </c>
      <c r="AB80" s="568" t="str">
        <f t="shared" si="7"/>
        <v>NA</v>
      </c>
      <c r="AC80" s="575"/>
      <c r="AD80" s="575"/>
      <c r="AE80" s="575"/>
      <c r="AF80" s="576"/>
      <c r="AG80" s="576"/>
      <c r="AH80" s="575"/>
      <c r="AI80" s="575"/>
      <c r="AJ80" s="575"/>
      <c r="AK80" s="576"/>
      <c r="AL80" s="576"/>
      <c r="AM80" s="575"/>
      <c r="AN80" s="575"/>
      <c r="AO80" s="575"/>
      <c r="AP80" s="575"/>
      <c r="AQ80" s="575"/>
    </row>
    <row r="81" spans="1:43" ht="35.25" customHeight="1" thickTop="1" thickBot="1">
      <c r="A81" s="563">
        <v>8.1999999999999993</v>
      </c>
      <c r="B81" s="564"/>
      <c r="C81" s="564"/>
      <c r="D81" s="564"/>
      <c r="E81" s="564"/>
      <c r="F81" s="577" t="s">
        <v>1280</v>
      </c>
      <c r="G81" s="578"/>
      <c r="H81" s="578"/>
      <c r="I81" s="567" t="str">
        <f t="shared" si="4"/>
        <v>No hay ejecución</v>
      </c>
      <c r="J81" s="568" t="str">
        <f t="shared" si="5"/>
        <v>NA</v>
      </c>
      <c r="K81" s="578"/>
      <c r="L81" s="581"/>
      <c r="M81" s="579"/>
      <c r="N81" s="572"/>
      <c r="O81" s="582"/>
      <c r="P81" s="581"/>
      <c r="Q81" s="579"/>
      <c r="R81" s="572"/>
      <c r="S81" s="582"/>
      <c r="T81" s="583"/>
      <c r="U81" s="579"/>
      <c r="V81" s="572"/>
      <c r="W81" s="582"/>
      <c r="X81" s="575"/>
      <c r="Y81" s="580">
        <v>6</v>
      </c>
      <c r="Z81" s="580">
        <v>6</v>
      </c>
      <c r="AA81" s="567">
        <f t="shared" si="6"/>
        <v>1</v>
      </c>
      <c r="AB81" s="568" t="str">
        <f t="shared" si="7"/>
        <v>De acuerdo con lo programado</v>
      </c>
      <c r="AC81" s="575"/>
      <c r="AD81" s="575"/>
      <c r="AE81" s="575"/>
      <c r="AF81" s="576"/>
      <c r="AG81" s="576"/>
      <c r="AH81" s="575"/>
      <c r="AI81" s="575"/>
      <c r="AJ81" s="575"/>
      <c r="AK81" s="576"/>
      <c r="AL81" s="576"/>
      <c r="AM81" s="575"/>
      <c r="AN81" s="575"/>
      <c r="AO81" s="575"/>
      <c r="AP81" s="575"/>
      <c r="AQ81" s="575"/>
    </row>
    <row r="82" spans="1:43" ht="35.25" customHeight="1" thickTop="1" thickBot="1">
      <c r="A82" s="563">
        <v>8.1999999999999993</v>
      </c>
      <c r="B82" s="564"/>
      <c r="C82" s="564"/>
      <c r="D82" s="564"/>
      <c r="E82" s="564"/>
      <c r="F82" s="577" t="s">
        <v>1280</v>
      </c>
      <c r="G82" s="578"/>
      <c r="H82" s="578"/>
      <c r="I82" s="567" t="str">
        <f t="shared" si="4"/>
        <v>No hay ejecución</v>
      </c>
      <c r="J82" s="568" t="str">
        <f t="shared" si="5"/>
        <v>NA</v>
      </c>
      <c r="K82" s="578"/>
      <c r="L82" s="581"/>
      <c r="M82" s="579"/>
      <c r="N82" s="572"/>
      <c r="O82" s="582"/>
      <c r="P82" s="581"/>
      <c r="Q82" s="579"/>
      <c r="R82" s="572"/>
      <c r="S82" s="582"/>
      <c r="T82" s="583"/>
      <c r="U82" s="579"/>
      <c r="V82" s="572"/>
      <c r="W82" s="582"/>
      <c r="X82" s="575"/>
      <c r="Y82" s="580">
        <v>6</v>
      </c>
      <c r="Z82" s="580">
        <v>6</v>
      </c>
      <c r="AA82" s="567">
        <f t="shared" si="6"/>
        <v>1</v>
      </c>
      <c r="AB82" s="568" t="str">
        <f t="shared" si="7"/>
        <v>De acuerdo con lo programado</v>
      </c>
      <c r="AC82" s="575"/>
      <c r="AD82" s="575"/>
      <c r="AE82" s="575"/>
      <c r="AF82" s="576"/>
      <c r="AG82" s="576"/>
      <c r="AH82" s="575"/>
      <c r="AI82" s="575"/>
      <c r="AJ82" s="575"/>
      <c r="AK82" s="576"/>
      <c r="AL82" s="576"/>
      <c r="AM82" s="575"/>
      <c r="AN82" s="575"/>
      <c r="AO82" s="575"/>
      <c r="AP82" s="575"/>
      <c r="AQ82" s="575"/>
    </row>
    <row r="83" spans="1:43" ht="35.25" customHeight="1" thickTop="1" thickBot="1">
      <c r="A83" s="563">
        <v>8.3000000000000007</v>
      </c>
      <c r="B83" s="564"/>
      <c r="C83" s="564"/>
      <c r="D83" s="564"/>
      <c r="E83" s="564"/>
      <c r="F83" s="587" t="s">
        <v>1281</v>
      </c>
      <c r="G83" s="588"/>
      <c r="H83" s="588"/>
      <c r="I83" s="567" t="str">
        <f t="shared" si="4"/>
        <v>No hay ejecución</v>
      </c>
      <c r="J83" s="568" t="str">
        <f t="shared" si="5"/>
        <v>NA</v>
      </c>
      <c r="K83" s="588"/>
      <c r="L83" s="581"/>
      <c r="M83" s="579"/>
      <c r="N83" s="572"/>
      <c r="O83" s="582"/>
      <c r="P83" s="581"/>
      <c r="Q83" s="579"/>
      <c r="R83" s="572"/>
      <c r="S83" s="582"/>
      <c r="T83" s="583"/>
      <c r="U83" s="579"/>
      <c r="V83" s="572"/>
      <c r="W83" s="582"/>
      <c r="X83" s="575"/>
      <c r="Y83" s="580">
        <v>50</v>
      </c>
      <c r="Z83" s="580">
        <v>50</v>
      </c>
      <c r="AA83" s="567">
        <f t="shared" si="6"/>
        <v>1</v>
      </c>
      <c r="AB83" s="568" t="str">
        <f t="shared" si="7"/>
        <v>De acuerdo con lo programado</v>
      </c>
      <c r="AC83" s="575"/>
      <c r="AD83" s="575"/>
      <c r="AE83" s="575"/>
      <c r="AF83" s="576"/>
      <c r="AG83" s="576"/>
      <c r="AH83" s="575"/>
      <c r="AI83" s="575"/>
      <c r="AJ83" s="575"/>
      <c r="AK83" s="576"/>
      <c r="AL83" s="576"/>
      <c r="AM83" s="575"/>
      <c r="AN83" s="575"/>
      <c r="AO83" s="575"/>
      <c r="AP83" s="575"/>
      <c r="AQ83" s="575"/>
    </row>
    <row r="84" spans="1:43" ht="35.25" customHeight="1" thickTop="1" thickBot="1">
      <c r="A84" s="563">
        <v>8.3000000000000007</v>
      </c>
      <c r="B84" s="564"/>
      <c r="C84" s="564"/>
      <c r="D84" s="564"/>
      <c r="E84" s="564"/>
      <c r="F84" s="587" t="s">
        <v>1281</v>
      </c>
      <c r="G84" s="588"/>
      <c r="H84" s="588"/>
      <c r="I84" s="567" t="str">
        <f t="shared" si="4"/>
        <v>No hay ejecución</v>
      </c>
      <c r="J84" s="568" t="str">
        <f t="shared" si="5"/>
        <v>NA</v>
      </c>
      <c r="K84" s="588"/>
      <c r="L84" s="581"/>
      <c r="M84" s="579"/>
      <c r="N84" s="572"/>
      <c r="O84" s="582"/>
      <c r="P84" s="581"/>
      <c r="Q84" s="579"/>
      <c r="R84" s="572"/>
      <c r="S84" s="582"/>
      <c r="T84" s="583"/>
      <c r="U84" s="579"/>
      <c r="V84" s="572"/>
      <c r="W84" s="582"/>
      <c r="X84" s="575"/>
      <c r="Y84" s="580">
        <v>50</v>
      </c>
      <c r="Z84" s="580">
        <v>50</v>
      </c>
      <c r="AA84" s="567">
        <f t="shared" si="6"/>
        <v>1</v>
      </c>
      <c r="AB84" s="568" t="str">
        <f t="shared" si="7"/>
        <v>De acuerdo con lo programado</v>
      </c>
      <c r="AC84" s="575"/>
      <c r="AD84" s="575"/>
      <c r="AE84" s="575"/>
      <c r="AF84" s="576"/>
      <c r="AG84" s="576"/>
      <c r="AH84" s="575"/>
      <c r="AI84" s="575"/>
      <c r="AJ84" s="575"/>
      <c r="AK84" s="576"/>
      <c r="AL84" s="576"/>
      <c r="AM84" s="575"/>
      <c r="AN84" s="575"/>
      <c r="AO84" s="575"/>
      <c r="AP84" s="575"/>
      <c r="AQ84" s="575"/>
    </row>
    <row r="85" spans="1:43" ht="35.25" customHeight="1" thickTop="1" thickBot="1">
      <c r="A85" s="563">
        <v>8.4</v>
      </c>
      <c r="B85" s="564"/>
      <c r="C85" s="564"/>
      <c r="D85" s="564"/>
      <c r="E85" s="564"/>
      <c r="F85" s="577" t="s">
        <v>1282</v>
      </c>
      <c r="G85" s="578"/>
      <c r="H85" s="578"/>
      <c r="I85" s="567" t="str">
        <f t="shared" si="4"/>
        <v>No hay ejecución</v>
      </c>
      <c r="J85" s="568" t="str">
        <f t="shared" si="5"/>
        <v>NA</v>
      </c>
      <c r="K85" s="578"/>
      <c r="L85" s="581"/>
      <c r="M85" s="579"/>
      <c r="N85" s="572"/>
      <c r="O85" s="582"/>
      <c r="P85" s="581"/>
      <c r="Q85" s="579"/>
      <c r="R85" s="572"/>
      <c r="S85" s="582"/>
      <c r="T85" s="583"/>
      <c r="U85" s="579"/>
      <c r="V85" s="572"/>
      <c r="W85" s="582"/>
      <c r="X85" s="575"/>
      <c r="Y85" s="580">
        <v>6</v>
      </c>
      <c r="Z85" s="580">
        <v>6</v>
      </c>
      <c r="AA85" s="567">
        <f t="shared" si="6"/>
        <v>1</v>
      </c>
      <c r="AB85" s="568" t="str">
        <f t="shared" si="7"/>
        <v>De acuerdo con lo programado</v>
      </c>
      <c r="AC85" s="575"/>
      <c r="AD85" s="575"/>
      <c r="AE85" s="575"/>
      <c r="AF85" s="576"/>
      <c r="AG85" s="576"/>
      <c r="AH85" s="575"/>
      <c r="AI85" s="575"/>
      <c r="AJ85" s="575"/>
      <c r="AK85" s="576"/>
      <c r="AL85" s="576"/>
      <c r="AM85" s="575"/>
      <c r="AN85" s="575"/>
      <c r="AO85" s="575"/>
      <c r="AP85" s="575"/>
      <c r="AQ85" s="575"/>
    </row>
    <row r="86" spans="1:43" ht="35.25" customHeight="1" thickTop="1" thickBot="1">
      <c r="A86" s="563">
        <v>8.4</v>
      </c>
      <c r="B86" s="564"/>
      <c r="C86" s="564"/>
      <c r="D86" s="564"/>
      <c r="E86" s="564"/>
      <c r="F86" s="577" t="s">
        <v>1282</v>
      </c>
      <c r="G86" s="578"/>
      <c r="H86" s="578"/>
      <c r="I86" s="567" t="str">
        <f t="shared" si="4"/>
        <v>No hay ejecución</v>
      </c>
      <c r="J86" s="568" t="str">
        <f t="shared" si="5"/>
        <v>NA</v>
      </c>
      <c r="K86" s="578"/>
      <c r="L86" s="581"/>
      <c r="M86" s="579"/>
      <c r="N86" s="572"/>
      <c r="O86" s="582"/>
      <c r="P86" s="581"/>
      <c r="Q86" s="579"/>
      <c r="R86" s="572"/>
      <c r="S86" s="582"/>
      <c r="T86" s="583"/>
      <c r="U86" s="579"/>
      <c r="V86" s="572"/>
      <c r="W86" s="582"/>
      <c r="X86" s="575"/>
      <c r="Y86" s="580">
        <v>6</v>
      </c>
      <c r="Z86" s="580">
        <v>6</v>
      </c>
      <c r="AA86" s="567">
        <f t="shared" si="6"/>
        <v>1</v>
      </c>
      <c r="AB86" s="568" t="str">
        <f t="shared" si="7"/>
        <v>De acuerdo con lo programado</v>
      </c>
      <c r="AC86" s="575"/>
      <c r="AD86" s="575"/>
      <c r="AE86" s="575"/>
      <c r="AF86" s="576"/>
      <c r="AG86" s="576"/>
      <c r="AH86" s="575"/>
      <c r="AI86" s="575"/>
      <c r="AJ86" s="575"/>
      <c r="AK86" s="576"/>
      <c r="AL86" s="576"/>
      <c r="AM86" s="575"/>
      <c r="AN86" s="575"/>
      <c r="AO86" s="575"/>
      <c r="AP86" s="575"/>
      <c r="AQ86" s="575"/>
    </row>
    <row r="87" spans="1:43" ht="35.25" customHeight="1" thickTop="1" thickBot="1">
      <c r="A87" s="563">
        <v>8.5</v>
      </c>
      <c r="B87" s="564"/>
      <c r="C87" s="564"/>
      <c r="D87" s="564"/>
      <c r="E87" s="564"/>
      <c r="F87" s="577" t="s">
        <v>1283</v>
      </c>
      <c r="G87" s="578"/>
      <c r="H87" s="578"/>
      <c r="I87" s="567" t="str">
        <f t="shared" si="4"/>
        <v>No hay ejecución</v>
      </c>
      <c r="J87" s="568" t="str">
        <f t="shared" si="5"/>
        <v>NA</v>
      </c>
      <c r="K87" s="578"/>
      <c r="L87" s="581"/>
      <c r="M87" s="579"/>
      <c r="N87" s="572"/>
      <c r="O87" s="582"/>
      <c r="P87" s="581"/>
      <c r="Q87" s="579"/>
      <c r="R87" s="572"/>
      <c r="S87" s="582"/>
      <c r="T87" s="583"/>
      <c r="U87" s="579"/>
      <c r="V87" s="572"/>
      <c r="W87" s="582"/>
      <c r="X87" s="575"/>
      <c r="Y87" s="580">
        <v>6</v>
      </c>
      <c r="Z87" s="580">
        <v>6</v>
      </c>
      <c r="AA87" s="567">
        <f t="shared" si="6"/>
        <v>1</v>
      </c>
      <c r="AB87" s="568" t="str">
        <f t="shared" si="7"/>
        <v>De acuerdo con lo programado</v>
      </c>
      <c r="AC87" s="575"/>
      <c r="AD87" s="575"/>
      <c r="AE87" s="575"/>
      <c r="AF87" s="576"/>
      <c r="AG87" s="576"/>
      <c r="AH87" s="575"/>
      <c r="AI87" s="575"/>
      <c r="AJ87" s="575"/>
      <c r="AK87" s="576"/>
      <c r="AL87" s="576"/>
      <c r="AM87" s="575"/>
      <c r="AN87" s="575"/>
      <c r="AO87" s="575"/>
      <c r="AP87" s="575"/>
      <c r="AQ87" s="575"/>
    </row>
    <row r="88" spans="1:43" ht="35.25" customHeight="1" thickTop="1" thickBot="1">
      <c r="A88" s="563">
        <v>8.5</v>
      </c>
      <c r="B88" s="564"/>
      <c r="C88" s="564"/>
      <c r="D88" s="564"/>
      <c r="E88" s="564"/>
      <c r="F88" s="577" t="s">
        <v>1283</v>
      </c>
      <c r="G88" s="578"/>
      <c r="H88" s="578"/>
      <c r="I88" s="567" t="str">
        <f t="shared" si="4"/>
        <v>No hay ejecución</v>
      </c>
      <c r="J88" s="568" t="str">
        <f t="shared" si="5"/>
        <v>NA</v>
      </c>
      <c r="K88" s="578"/>
      <c r="L88" s="581"/>
      <c r="M88" s="579"/>
      <c r="N88" s="572"/>
      <c r="O88" s="582"/>
      <c r="P88" s="581"/>
      <c r="Q88" s="579"/>
      <c r="R88" s="572"/>
      <c r="S88" s="582"/>
      <c r="T88" s="583"/>
      <c r="U88" s="579"/>
      <c r="V88" s="572"/>
      <c r="W88" s="582"/>
      <c r="X88" s="575"/>
      <c r="Y88" s="580">
        <v>6</v>
      </c>
      <c r="Z88" s="580">
        <v>6</v>
      </c>
      <c r="AA88" s="567">
        <f t="shared" si="6"/>
        <v>1</v>
      </c>
      <c r="AB88" s="568" t="str">
        <f t="shared" si="7"/>
        <v>De acuerdo con lo programado</v>
      </c>
      <c r="AC88" s="575"/>
      <c r="AD88" s="575"/>
      <c r="AE88" s="575"/>
      <c r="AF88" s="576"/>
      <c r="AG88" s="576"/>
      <c r="AH88" s="575"/>
      <c r="AI88" s="575"/>
      <c r="AJ88" s="575"/>
      <c r="AK88" s="576"/>
      <c r="AL88" s="576"/>
      <c r="AM88" s="575"/>
      <c r="AN88" s="575"/>
      <c r="AO88" s="575"/>
      <c r="AP88" s="575"/>
      <c r="AQ88" s="575"/>
    </row>
    <row r="89" spans="1:43" ht="35.25" hidden="1" customHeight="1" thickTop="1" thickBot="1">
      <c r="A89" s="563">
        <v>9</v>
      </c>
      <c r="B89" s="564"/>
      <c r="C89" s="564"/>
      <c r="D89" s="564"/>
      <c r="E89" s="564"/>
      <c r="F89" s="584" t="s">
        <v>1284</v>
      </c>
      <c r="G89" s="586"/>
      <c r="H89" s="586"/>
      <c r="I89" s="567" t="str">
        <f t="shared" si="4"/>
        <v>No hay ejecución</v>
      </c>
      <c r="J89" s="568" t="str">
        <f t="shared" si="5"/>
        <v>NA</v>
      </c>
      <c r="K89" s="586"/>
      <c r="L89" s="581"/>
      <c r="M89" s="579"/>
      <c r="N89" s="572"/>
      <c r="O89" s="582"/>
      <c r="P89" s="581"/>
      <c r="Q89" s="579"/>
      <c r="R89" s="572"/>
      <c r="S89" s="582"/>
      <c r="T89" s="583"/>
      <c r="U89" s="579"/>
      <c r="V89" s="572"/>
      <c r="W89" s="582"/>
      <c r="X89" s="575"/>
      <c r="Y89" s="580"/>
      <c r="Z89" s="580"/>
      <c r="AA89" s="567" t="str">
        <f t="shared" si="6"/>
        <v>No hay ejecución</v>
      </c>
      <c r="AB89" s="568" t="str">
        <f t="shared" si="7"/>
        <v>NA</v>
      </c>
      <c r="AC89" s="575"/>
      <c r="AD89" s="575"/>
      <c r="AE89" s="575"/>
      <c r="AF89" s="576"/>
      <c r="AG89" s="576"/>
      <c r="AH89" s="575"/>
      <c r="AI89" s="575"/>
      <c r="AJ89" s="575"/>
      <c r="AK89" s="576"/>
      <c r="AL89" s="576"/>
      <c r="AM89" s="575"/>
      <c r="AN89" s="575"/>
      <c r="AO89" s="575"/>
      <c r="AP89" s="575"/>
      <c r="AQ89" s="575"/>
    </row>
    <row r="90" spans="1:43" ht="35.25" hidden="1" customHeight="1" thickTop="1" thickBot="1">
      <c r="A90" s="563">
        <v>9.1</v>
      </c>
      <c r="B90" s="564">
        <v>0</v>
      </c>
      <c r="C90" s="564">
        <v>0</v>
      </c>
      <c r="D90" s="564">
        <v>0</v>
      </c>
      <c r="E90" s="564">
        <v>0</v>
      </c>
      <c r="F90" s="577" t="s">
        <v>1285</v>
      </c>
      <c r="G90" s="578"/>
      <c r="H90" s="578"/>
      <c r="I90" s="567" t="str">
        <f t="shared" si="4"/>
        <v>No hay ejecución</v>
      </c>
      <c r="J90" s="568" t="str">
        <f t="shared" si="5"/>
        <v>NA</v>
      </c>
      <c r="K90" s="578"/>
      <c r="L90" s="581"/>
      <c r="M90" s="579"/>
      <c r="N90" s="572"/>
      <c r="O90" s="582"/>
      <c r="P90" s="581"/>
      <c r="Q90" s="579"/>
      <c r="R90" s="572"/>
      <c r="S90" s="582"/>
      <c r="T90" s="583"/>
      <c r="U90" s="579"/>
      <c r="V90" s="572"/>
      <c r="W90" s="582"/>
      <c r="X90" s="575"/>
      <c r="Y90" s="580"/>
      <c r="Z90" s="580"/>
      <c r="AA90" s="567" t="str">
        <f t="shared" si="6"/>
        <v>No hay ejecución</v>
      </c>
      <c r="AB90" s="568" t="str">
        <f t="shared" si="7"/>
        <v>NA</v>
      </c>
      <c r="AC90" s="575"/>
      <c r="AD90" s="575"/>
      <c r="AE90" s="575"/>
      <c r="AF90" s="576"/>
      <c r="AG90" s="576"/>
      <c r="AH90" s="575"/>
      <c r="AI90" s="575"/>
      <c r="AJ90" s="575"/>
      <c r="AK90" s="576"/>
      <c r="AL90" s="576"/>
      <c r="AM90" s="575"/>
      <c r="AN90" s="575"/>
      <c r="AO90" s="575"/>
      <c r="AP90" s="575"/>
      <c r="AQ90" s="575"/>
    </row>
    <row r="91" spans="1:43" ht="35.25" hidden="1" customHeight="1" thickTop="1" thickBot="1">
      <c r="A91" s="563">
        <v>9.1</v>
      </c>
      <c r="B91" s="564"/>
      <c r="C91" s="564"/>
      <c r="D91" s="564"/>
      <c r="E91" s="564"/>
      <c r="F91" s="577" t="s">
        <v>1285</v>
      </c>
      <c r="G91" s="578"/>
      <c r="H91" s="578"/>
      <c r="I91" s="567" t="str">
        <f t="shared" si="4"/>
        <v>No hay ejecución</v>
      </c>
      <c r="J91" s="568" t="str">
        <f t="shared" si="5"/>
        <v>NA</v>
      </c>
      <c r="K91" s="578"/>
      <c r="L91" s="581"/>
      <c r="M91" s="579"/>
      <c r="N91" s="572"/>
      <c r="O91" s="582"/>
      <c r="P91" s="581"/>
      <c r="Q91" s="579"/>
      <c r="R91" s="572"/>
      <c r="S91" s="582"/>
      <c r="T91" s="583"/>
      <c r="U91" s="579"/>
      <c r="V91" s="572"/>
      <c r="W91" s="582"/>
      <c r="X91" s="575"/>
      <c r="Y91" s="580"/>
      <c r="Z91" s="580"/>
      <c r="AA91" s="567" t="str">
        <f t="shared" si="6"/>
        <v>No hay ejecución</v>
      </c>
      <c r="AB91" s="568" t="str">
        <f t="shared" si="7"/>
        <v>NA</v>
      </c>
      <c r="AC91" s="575"/>
      <c r="AD91" s="575"/>
      <c r="AE91" s="575"/>
      <c r="AF91" s="576"/>
      <c r="AG91" s="576"/>
      <c r="AH91" s="575"/>
      <c r="AI91" s="575"/>
      <c r="AJ91" s="575"/>
      <c r="AK91" s="576"/>
      <c r="AL91" s="576"/>
      <c r="AM91" s="575"/>
      <c r="AN91" s="575"/>
      <c r="AO91" s="575"/>
      <c r="AP91" s="575"/>
      <c r="AQ91" s="575"/>
    </row>
    <row r="92" spans="1:43" ht="35.25" hidden="1" customHeight="1" thickTop="1" thickBot="1">
      <c r="A92" s="563">
        <v>10</v>
      </c>
      <c r="B92" s="564">
        <v>0</v>
      </c>
      <c r="C92" s="564">
        <v>0</v>
      </c>
      <c r="D92" s="564">
        <v>0</v>
      </c>
      <c r="E92" s="564">
        <v>0</v>
      </c>
      <c r="F92" s="584" t="s">
        <v>1286</v>
      </c>
      <c r="G92" s="586"/>
      <c r="H92" s="586"/>
      <c r="I92" s="567" t="str">
        <f t="shared" si="4"/>
        <v>No hay ejecución</v>
      </c>
      <c r="J92" s="568" t="str">
        <f t="shared" si="5"/>
        <v>NA</v>
      </c>
      <c r="K92" s="586"/>
      <c r="L92" s="581"/>
      <c r="M92" s="579"/>
      <c r="N92" s="572"/>
      <c r="O92" s="582"/>
      <c r="P92" s="581"/>
      <c r="Q92" s="579"/>
      <c r="R92" s="572"/>
      <c r="S92" s="582"/>
      <c r="T92" s="583"/>
      <c r="U92" s="579"/>
      <c r="V92" s="572"/>
      <c r="W92" s="582"/>
      <c r="X92" s="575"/>
      <c r="Y92" s="580"/>
      <c r="Z92" s="580"/>
      <c r="AA92" s="567" t="str">
        <f t="shared" si="6"/>
        <v>No hay ejecución</v>
      </c>
      <c r="AB92" s="568" t="str">
        <f t="shared" si="7"/>
        <v>NA</v>
      </c>
      <c r="AC92" s="575"/>
      <c r="AD92" s="575"/>
      <c r="AE92" s="575"/>
      <c r="AF92" s="576"/>
      <c r="AG92" s="576"/>
      <c r="AH92" s="575"/>
      <c r="AI92" s="575"/>
      <c r="AJ92" s="575"/>
      <c r="AK92" s="576"/>
      <c r="AL92" s="576"/>
      <c r="AM92" s="575"/>
      <c r="AN92" s="575"/>
      <c r="AO92" s="575"/>
      <c r="AP92" s="575"/>
      <c r="AQ92" s="575"/>
    </row>
    <row r="93" spans="1:43" ht="35.25" hidden="1" customHeight="1" thickTop="1" thickBot="1">
      <c r="A93" s="563">
        <v>10.1</v>
      </c>
      <c r="B93" s="564">
        <v>0</v>
      </c>
      <c r="C93" s="564">
        <v>0</v>
      </c>
      <c r="D93" s="564">
        <v>0</v>
      </c>
      <c r="E93" s="564">
        <v>0</v>
      </c>
      <c r="F93" s="577" t="s">
        <v>1287</v>
      </c>
      <c r="G93" s="578"/>
      <c r="H93" s="578"/>
      <c r="I93" s="567" t="str">
        <f t="shared" si="4"/>
        <v>No hay ejecución</v>
      </c>
      <c r="J93" s="568" t="str">
        <f t="shared" si="5"/>
        <v>NA</v>
      </c>
      <c r="K93" s="578"/>
      <c r="L93" s="581"/>
      <c r="M93" s="579"/>
      <c r="N93" s="572"/>
      <c r="O93" s="582"/>
      <c r="P93" s="581"/>
      <c r="Q93" s="579"/>
      <c r="R93" s="572"/>
      <c r="S93" s="582"/>
      <c r="T93" s="583"/>
      <c r="U93" s="579"/>
      <c r="V93" s="572"/>
      <c r="W93" s="582"/>
      <c r="X93" s="575"/>
      <c r="Y93" s="580"/>
      <c r="Z93" s="580"/>
      <c r="AA93" s="567" t="str">
        <f t="shared" si="6"/>
        <v>No hay ejecución</v>
      </c>
      <c r="AB93" s="568" t="str">
        <f t="shared" si="7"/>
        <v>NA</v>
      </c>
      <c r="AC93" s="575"/>
      <c r="AD93" s="575"/>
      <c r="AE93" s="575"/>
      <c r="AF93" s="576"/>
      <c r="AG93" s="576"/>
      <c r="AH93" s="575"/>
      <c r="AI93" s="575"/>
      <c r="AJ93" s="575"/>
      <c r="AK93" s="576"/>
      <c r="AL93" s="576"/>
      <c r="AM93" s="575"/>
      <c r="AN93" s="575"/>
      <c r="AO93" s="575"/>
      <c r="AP93" s="575"/>
      <c r="AQ93" s="575"/>
    </row>
    <row r="94" spans="1:43" ht="35.25" customHeight="1" thickTop="1" thickBot="1">
      <c r="A94" s="563">
        <v>10.1</v>
      </c>
      <c r="B94" s="564"/>
      <c r="C94" s="564"/>
      <c r="D94" s="564"/>
      <c r="E94" s="564"/>
      <c r="F94" s="577" t="s">
        <v>1287</v>
      </c>
      <c r="G94" s="578"/>
      <c r="H94" s="578"/>
      <c r="I94" s="567" t="str">
        <f t="shared" si="4"/>
        <v>No hay ejecución</v>
      </c>
      <c r="J94" s="568" t="str">
        <f t="shared" si="5"/>
        <v>NA</v>
      </c>
      <c r="K94" s="578"/>
      <c r="L94" s="581"/>
      <c r="M94" s="579"/>
      <c r="N94" s="572"/>
      <c r="O94" s="582"/>
      <c r="P94" s="581"/>
      <c r="Q94" s="579"/>
      <c r="R94" s="572"/>
      <c r="S94" s="582"/>
      <c r="T94" s="583"/>
      <c r="U94" s="579"/>
      <c r="V94" s="572"/>
      <c r="W94" s="582"/>
      <c r="X94" s="575"/>
      <c r="Y94" s="580">
        <v>4</v>
      </c>
      <c r="Z94" s="580">
        <v>4</v>
      </c>
      <c r="AA94" s="567">
        <f t="shared" si="6"/>
        <v>1</v>
      </c>
      <c r="AB94" s="568" t="str">
        <f t="shared" si="7"/>
        <v>De acuerdo con lo programado</v>
      </c>
      <c r="AC94" s="575"/>
      <c r="AD94" s="575"/>
      <c r="AE94" s="575"/>
      <c r="AF94" s="576"/>
      <c r="AG94" s="576"/>
      <c r="AH94" s="575"/>
      <c r="AI94" s="575"/>
      <c r="AJ94" s="575"/>
      <c r="AK94" s="576"/>
      <c r="AL94" s="576"/>
      <c r="AM94" s="575"/>
      <c r="AN94" s="575"/>
      <c r="AO94" s="575"/>
      <c r="AP94" s="575"/>
      <c r="AQ94" s="575"/>
    </row>
    <row r="95" spans="1:43" ht="35.25" customHeight="1" thickTop="1" thickBot="1">
      <c r="A95" s="563">
        <v>10.1</v>
      </c>
      <c r="B95" s="564"/>
      <c r="C95" s="564"/>
      <c r="D95" s="564"/>
      <c r="E95" s="564"/>
      <c r="F95" s="577" t="s">
        <v>1287</v>
      </c>
      <c r="G95" s="578"/>
      <c r="H95" s="578"/>
      <c r="I95" s="567" t="str">
        <f t="shared" si="4"/>
        <v>No hay ejecución</v>
      </c>
      <c r="J95" s="568" t="str">
        <f t="shared" si="5"/>
        <v>NA</v>
      </c>
      <c r="K95" s="578"/>
      <c r="L95" s="581"/>
      <c r="M95" s="579"/>
      <c r="N95" s="572"/>
      <c r="O95" s="582"/>
      <c r="P95" s="581"/>
      <c r="Q95" s="579"/>
      <c r="R95" s="572"/>
      <c r="S95" s="582"/>
      <c r="T95" s="583"/>
      <c r="U95" s="579"/>
      <c r="V95" s="572"/>
      <c r="W95" s="582"/>
      <c r="X95" s="575"/>
      <c r="Y95" s="580">
        <v>4</v>
      </c>
      <c r="Z95" s="580">
        <v>4</v>
      </c>
      <c r="AA95" s="567">
        <f t="shared" si="6"/>
        <v>1</v>
      </c>
      <c r="AB95" s="568" t="str">
        <f t="shared" si="7"/>
        <v>De acuerdo con lo programado</v>
      </c>
      <c r="AC95" s="575"/>
      <c r="AD95" s="575"/>
      <c r="AE95" s="575"/>
      <c r="AF95" s="576"/>
      <c r="AG95" s="576"/>
      <c r="AH95" s="575"/>
      <c r="AI95" s="575"/>
      <c r="AJ95" s="575"/>
      <c r="AK95" s="576"/>
      <c r="AL95" s="576"/>
      <c r="AM95" s="575"/>
      <c r="AN95" s="575"/>
      <c r="AO95" s="575"/>
      <c r="AP95" s="575"/>
      <c r="AQ95" s="575"/>
    </row>
    <row r="96" spans="1:43" ht="35.25" customHeight="1" thickTop="1" thickBot="1">
      <c r="A96" s="563">
        <v>10.1</v>
      </c>
      <c r="B96" s="564"/>
      <c r="C96" s="564"/>
      <c r="D96" s="564"/>
      <c r="E96" s="564"/>
      <c r="F96" s="577" t="s">
        <v>1287</v>
      </c>
      <c r="G96" s="578"/>
      <c r="H96" s="578"/>
      <c r="I96" s="567" t="str">
        <f t="shared" si="4"/>
        <v>No hay ejecución</v>
      </c>
      <c r="J96" s="568" t="str">
        <f t="shared" si="5"/>
        <v>NA</v>
      </c>
      <c r="K96" s="578"/>
      <c r="L96" s="581"/>
      <c r="M96" s="579"/>
      <c r="N96" s="572"/>
      <c r="O96" s="582"/>
      <c r="P96" s="581"/>
      <c r="Q96" s="579"/>
      <c r="R96" s="572"/>
      <c r="S96" s="582"/>
      <c r="T96" s="583"/>
      <c r="U96" s="579"/>
      <c r="V96" s="572"/>
      <c r="W96" s="582"/>
      <c r="X96" s="575"/>
      <c r="Y96" s="580">
        <v>4</v>
      </c>
      <c r="Z96" s="580">
        <v>4</v>
      </c>
      <c r="AA96" s="567">
        <f t="shared" si="6"/>
        <v>1</v>
      </c>
      <c r="AB96" s="568" t="str">
        <f t="shared" si="7"/>
        <v>De acuerdo con lo programado</v>
      </c>
      <c r="AC96" s="575"/>
      <c r="AD96" s="575"/>
      <c r="AE96" s="575"/>
      <c r="AF96" s="576"/>
      <c r="AG96" s="576"/>
      <c r="AH96" s="575"/>
      <c r="AI96" s="575"/>
      <c r="AJ96" s="575"/>
      <c r="AK96" s="576"/>
      <c r="AL96" s="576"/>
      <c r="AM96" s="575"/>
      <c r="AN96" s="575"/>
      <c r="AO96" s="575"/>
      <c r="AP96" s="575"/>
      <c r="AQ96" s="575"/>
    </row>
    <row r="97" spans="1:43" ht="35.25" customHeight="1" thickTop="1" thickBot="1">
      <c r="A97" s="563">
        <v>10.1</v>
      </c>
      <c r="B97" s="564"/>
      <c r="C97" s="564"/>
      <c r="D97" s="564"/>
      <c r="E97" s="564"/>
      <c r="F97" s="577" t="s">
        <v>1287</v>
      </c>
      <c r="G97" s="578"/>
      <c r="H97" s="578"/>
      <c r="I97" s="567" t="str">
        <f t="shared" si="4"/>
        <v>No hay ejecución</v>
      </c>
      <c r="J97" s="568" t="str">
        <f t="shared" si="5"/>
        <v>NA</v>
      </c>
      <c r="K97" s="578"/>
      <c r="L97" s="581"/>
      <c r="M97" s="579"/>
      <c r="N97" s="572"/>
      <c r="O97" s="582"/>
      <c r="P97" s="581"/>
      <c r="Q97" s="579"/>
      <c r="R97" s="572"/>
      <c r="S97" s="582"/>
      <c r="T97" s="583"/>
      <c r="U97" s="579"/>
      <c r="V97" s="572"/>
      <c r="W97" s="582"/>
      <c r="X97" s="575"/>
      <c r="Y97" s="580">
        <v>5</v>
      </c>
      <c r="Z97" s="580">
        <v>5</v>
      </c>
      <c r="AA97" s="567">
        <f t="shared" si="6"/>
        <v>1</v>
      </c>
      <c r="AB97" s="568" t="str">
        <f t="shared" si="7"/>
        <v>De acuerdo con lo programado</v>
      </c>
      <c r="AC97" s="575"/>
      <c r="AD97" s="575"/>
      <c r="AE97" s="575"/>
      <c r="AF97" s="576"/>
      <c r="AG97" s="576"/>
      <c r="AH97" s="575"/>
      <c r="AI97" s="575"/>
      <c r="AJ97" s="575"/>
      <c r="AK97" s="576"/>
      <c r="AL97" s="576"/>
      <c r="AM97" s="575"/>
      <c r="AN97" s="575"/>
      <c r="AO97" s="575"/>
      <c r="AP97" s="575"/>
      <c r="AQ97" s="575"/>
    </row>
    <row r="98" spans="1:43" ht="35.25" customHeight="1" thickTop="1" thickBot="1">
      <c r="A98" s="563">
        <v>10.199999999999999</v>
      </c>
      <c r="B98" s="564">
        <v>0</v>
      </c>
      <c r="C98" s="564">
        <v>0</v>
      </c>
      <c r="D98" s="564">
        <v>0</v>
      </c>
      <c r="E98" s="564">
        <v>0</v>
      </c>
      <c r="F98" s="577" t="s">
        <v>1288</v>
      </c>
      <c r="G98" s="578"/>
      <c r="H98" s="578"/>
      <c r="I98" s="567" t="str">
        <f t="shared" si="4"/>
        <v>No hay ejecución</v>
      </c>
      <c r="J98" s="568" t="str">
        <f t="shared" si="5"/>
        <v>NA</v>
      </c>
      <c r="K98" s="578"/>
      <c r="L98" s="581"/>
      <c r="M98" s="579"/>
      <c r="N98" s="572"/>
      <c r="O98" s="582"/>
      <c r="P98" s="581"/>
      <c r="Q98" s="579"/>
      <c r="R98" s="572"/>
      <c r="S98" s="582"/>
      <c r="T98" s="583"/>
      <c r="U98" s="579"/>
      <c r="V98" s="572"/>
      <c r="W98" s="582"/>
      <c r="X98" s="575"/>
      <c r="Y98" s="580">
        <v>20</v>
      </c>
      <c r="Z98" s="580">
        <v>20</v>
      </c>
      <c r="AA98" s="567">
        <f t="shared" si="6"/>
        <v>1</v>
      </c>
      <c r="AB98" s="568" t="str">
        <f t="shared" si="7"/>
        <v>De acuerdo con lo programado</v>
      </c>
      <c r="AC98" s="575"/>
      <c r="AD98" s="575"/>
      <c r="AE98" s="575"/>
      <c r="AF98" s="576"/>
      <c r="AG98" s="576"/>
      <c r="AH98" s="575"/>
      <c r="AI98" s="575"/>
      <c r="AJ98" s="575"/>
      <c r="AK98" s="576"/>
      <c r="AL98" s="576"/>
      <c r="AM98" s="575"/>
      <c r="AN98" s="575"/>
      <c r="AO98" s="575"/>
      <c r="AP98" s="575"/>
      <c r="AQ98" s="575"/>
    </row>
    <row r="99" spans="1:43" ht="35.25" customHeight="1" thickTop="1" thickBot="1">
      <c r="A99" s="563">
        <v>10.199999999999999</v>
      </c>
      <c r="B99" s="564"/>
      <c r="C99" s="564"/>
      <c r="D99" s="564"/>
      <c r="E99" s="564"/>
      <c r="F99" s="577" t="s">
        <v>1288</v>
      </c>
      <c r="G99" s="578"/>
      <c r="H99" s="578"/>
      <c r="I99" s="567" t="str">
        <f t="shared" si="4"/>
        <v>No hay ejecución</v>
      </c>
      <c r="J99" s="568" t="str">
        <f t="shared" si="5"/>
        <v>NA</v>
      </c>
      <c r="K99" s="578"/>
      <c r="L99" s="581"/>
      <c r="M99" s="579"/>
      <c r="N99" s="572"/>
      <c r="O99" s="582"/>
      <c r="P99" s="581"/>
      <c r="Q99" s="579"/>
      <c r="R99" s="572"/>
      <c r="S99" s="582"/>
      <c r="T99" s="583"/>
      <c r="U99" s="579"/>
      <c r="V99" s="572"/>
      <c r="W99" s="582"/>
      <c r="X99" s="575"/>
      <c r="Y99" s="580">
        <v>15</v>
      </c>
      <c r="Z99" s="580">
        <v>15</v>
      </c>
      <c r="AA99" s="567">
        <f t="shared" si="6"/>
        <v>1</v>
      </c>
      <c r="AB99" s="568" t="str">
        <f t="shared" si="7"/>
        <v>De acuerdo con lo programado</v>
      </c>
      <c r="AC99" s="575"/>
      <c r="AD99" s="575"/>
      <c r="AE99" s="575"/>
      <c r="AF99" s="576"/>
      <c r="AG99" s="576"/>
      <c r="AH99" s="575"/>
      <c r="AI99" s="575"/>
      <c r="AJ99" s="575"/>
      <c r="AK99" s="576"/>
      <c r="AL99" s="576"/>
      <c r="AM99" s="575"/>
      <c r="AN99" s="575"/>
      <c r="AO99" s="575"/>
      <c r="AP99" s="575"/>
      <c r="AQ99" s="575"/>
    </row>
    <row r="100" spans="1:43" ht="35.25" customHeight="1" thickTop="1" thickBot="1">
      <c r="A100" s="563">
        <v>10.199999999999999</v>
      </c>
      <c r="B100" s="564"/>
      <c r="C100" s="564"/>
      <c r="D100" s="564"/>
      <c r="E100" s="564"/>
      <c r="F100" s="577" t="s">
        <v>1288</v>
      </c>
      <c r="G100" s="578"/>
      <c r="H100" s="578"/>
      <c r="I100" s="567" t="str">
        <f t="shared" si="4"/>
        <v>No hay ejecución</v>
      </c>
      <c r="J100" s="568" t="str">
        <f t="shared" si="5"/>
        <v>NA</v>
      </c>
      <c r="K100" s="578"/>
      <c r="L100" s="581"/>
      <c r="M100" s="579"/>
      <c r="N100" s="572"/>
      <c r="O100" s="582"/>
      <c r="P100" s="581"/>
      <c r="Q100" s="579"/>
      <c r="R100" s="572"/>
      <c r="S100" s="582"/>
      <c r="T100" s="583"/>
      <c r="U100" s="579"/>
      <c r="V100" s="572"/>
      <c r="W100" s="582"/>
      <c r="X100" s="575"/>
      <c r="Y100" s="580">
        <v>15</v>
      </c>
      <c r="Z100" s="580">
        <v>15</v>
      </c>
      <c r="AA100" s="567">
        <f t="shared" si="6"/>
        <v>1</v>
      </c>
      <c r="AB100" s="568" t="str">
        <f t="shared" si="7"/>
        <v>De acuerdo con lo programado</v>
      </c>
      <c r="AC100" s="575"/>
      <c r="AD100" s="575"/>
      <c r="AE100" s="575"/>
      <c r="AF100" s="576"/>
      <c r="AG100" s="576"/>
      <c r="AH100" s="575"/>
      <c r="AI100" s="575"/>
      <c r="AJ100" s="575"/>
      <c r="AK100" s="576"/>
      <c r="AL100" s="576"/>
      <c r="AM100" s="575"/>
      <c r="AN100" s="575"/>
      <c r="AO100" s="575"/>
      <c r="AP100" s="575"/>
      <c r="AQ100" s="575"/>
    </row>
    <row r="101" spans="1:43" ht="35.25" customHeight="1" thickTop="1" thickBot="1">
      <c r="A101" s="563">
        <v>10.199999999999999</v>
      </c>
      <c r="B101" s="564"/>
      <c r="C101" s="564"/>
      <c r="D101" s="564"/>
      <c r="E101" s="564"/>
      <c r="F101" s="577" t="s">
        <v>1288</v>
      </c>
      <c r="G101" s="578"/>
      <c r="H101" s="578"/>
      <c r="I101" s="567" t="str">
        <f t="shared" si="4"/>
        <v>No hay ejecución</v>
      </c>
      <c r="J101" s="568" t="str">
        <f t="shared" si="5"/>
        <v>NA</v>
      </c>
      <c r="K101" s="578"/>
      <c r="L101" s="581"/>
      <c r="M101" s="579"/>
      <c r="N101" s="572"/>
      <c r="O101" s="582"/>
      <c r="P101" s="581"/>
      <c r="Q101" s="579"/>
      <c r="R101" s="572"/>
      <c r="S101" s="582"/>
      <c r="T101" s="583"/>
      <c r="U101" s="579"/>
      <c r="V101" s="572"/>
      <c r="W101" s="582"/>
      <c r="X101" s="575"/>
      <c r="Y101" s="580">
        <v>20</v>
      </c>
      <c r="Z101" s="580">
        <v>20</v>
      </c>
      <c r="AA101" s="567">
        <f t="shared" si="6"/>
        <v>1</v>
      </c>
      <c r="AB101" s="568" t="str">
        <f t="shared" si="7"/>
        <v>De acuerdo con lo programado</v>
      </c>
      <c r="AC101" s="575"/>
      <c r="AD101" s="575"/>
      <c r="AE101" s="575"/>
      <c r="AF101" s="576"/>
      <c r="AG101" s="576"/>
      <c r="AH101" s="575"/>
      <c r="AI101" s="575"/>
      <c r="AJ101" s="575"/>
      <c r="AK101" s="576"/>
      <c r="AL101" s="576"/>
      <c r="AM101" s="575"/>
      <c r="AN101" s="575"/>
      <c r="AO101" s="575"/>
      <c r="AP101" s="575"/>
      <c r="AQ101" s="575"/>
    </row>
    <row r="102" spans="1:43" ht="35.25" customHeight="1" thickTop="1" thickBot="1">
      <c r="A102" s="563">
        <v>10.199999999999999</v>
      </c>
      <c r="B102" s="564"/>
      <c r="C102" s="564"/>
      <c r="D102" s="564"/>
      <c r="E102" s="564"/>
      <c r="F102" s="577" t="s">
        <v>1288</v>
      </c>
      <c r="G102" s="578"/>
      <c r="H102" s="578"/>
      <c r="I102" s="567" t="str">
        <f t="shared" si="4"/>
        <v>No hay ejecución</v>
      </c>
      <c r="J102" s="568" t="str">
        <f t="shared" si="5"/>
        <v>NA</v>
      </c>
      <c r="K102" s="578"/>
      <c r="L102" s="581"/>
      <c r="M102" s="579"/>
      <c r="N102" s="572"/>
      <c r="O102" s="582"/>
      <c r="P102" s="581"/>
      <c r="Q102" s="579"/>
      <c r="R102" s="572"/>
      <c r="S102" s="582"/>
      <c r="T102" s="583"/>
      <c r="U102" s="579"/>
      <c r="V102" s="572"/>
      <c r="W102" s="582"/>
      <c r="X102" s="575"/>
      <c r="Y102" s="580">
        <v>20</v>
      </c>
      <c r="Z102" s="580">
        <v>20</v>
      </c>
      <c r="AA102" s="567">
        <f t="shared" si="6"/>
        <v>1</v>
      </c>
      <c r="AB102" s="568" t="str">
        <f t="shared" si="7"/>
        <v>De acuerdo con lo programado</v>
      </c>
      <c r="AC102" s="575"/>
      <c r="AD102" s="575"/>
      <c r="AE102" s="575"/>
      <c r="AF102" s="576"/>
      <c r="AG102" s="576"/>
      <c r="AH102" s="575"/>
      <c r="AI102" s="575"/>
      <c r="AJ102" s="575"/>
      <c r="AK102" s="576"/>
      <c r="AL102" s="576"/>
      <c r="AM102" s="575"/>
      <c r="AN102" s="575"/>
      <c r="AO102" s="575"/>
      <c r="AP102" s="575"/>
      <c r="AQ102" s="575"/>
    </row>
    <row r="103" spans="1:43" ht="35.25" hidden="1" customHeight="1" thickTop="1" thickBot="1">
      <c r="A103" s="563">
        <v>11</v>
      </c>
      <c r="B103" s="564">
        <v>0</v>
      </c>
      <c r="C103" s="564">
        <v>0</v>
      </c>
      <c r="D103" s="564">
        <v>0</v>
      </c>
      <c r="E103" s="564">
        <v>0</v>
      </c>
      <c r="F103" s="584" t="s">
        <v>1289</v>
      </c>
      <c r="G103" s="586"/>
      <c r="H103" s="586"/>
      <c r="I103" s="567" t="str">
        <f t="shared" si="4"/>
        <v>No hay ejecución</v>
      </c>
      <c r="J103" s="568" t="str">
        <f t="shared" si="5"/>
        <v>NA</v>
      </c>
      <c r="K103" s="586"/>
      <c r="L103" s="581"/>
      <c r="M103" s="579"/>
      <c r="N103" s="572"/>
      <c r="O103" s="582"/>
      <c r="P103" s="581"/>
      <c r="Q103" s="579"/>
      <c r="R103" s="572"/>
      <c r="S103" s="582"/>
      <c r="T103" s="583"/>
      <c r="U103" s="579"/>
      <c r="V103" s="572"/>
      <c r="W103" s="582"/>
      <c r="X103" s="575"/>
      <c r="Y103" s="580"/>
      <c r="Z103" s="580"/>
      <c r="AA103" s="567" t="str">
        <f t="shared" si="6"/>
        <v>No hay ejecución</v>
      </c>
      <c r="AB103" s="568" t="str">
        <f t="shared" si="7"/>
        <v>NA</v>
      </c>
      <c r="AC103" s="575"/>
      <c r="AD103" s="575"/>
      <c r="AE103" s="575"/>
      <c r="AF103" s="576"/>
      <c r="AG103" s="576"/>
      <c r="AH103" s="575"/>
      <c r="AI103" s="575"/>
      <c r="AJ103" s="575"/>
      <c r="AK103" s="576"/>
      <c r="AL103" s="576"/>
      <c r="AM103" s="575"/>
      <c r="AN103" s="575"/>
      <c r="AO103" s="575"/>
      <c r="AP103" s="575"/>
      <c r="AQ103" s="575"/>
    </row>
    <row r="104" spans="1:43" ht="35.25" hidden="1" customHeight="1" thickTop="1" thickBot="1">
      <c r="A104" s="563">
        <v>12</v>
      </c>
      <c r="B104" s="564">
        <v>0</v>
      </c>
      <c r="C104" s="564">
        <v>0</v>
      </c>
      <c r="D104" s="564">
        <v>0</v>
      </c>
      <c r="E104" s="564">
        <v>0</v>
      </c>
      <c r="F104" s="584" t="s">
        <v>1290</v>
      </c>
      <c r="G104" s="586"/>
      <c r="H104" s="586"/>
      <c r="I104" s="567" t="str">
        <f t="shared" si="4"/>
        <v>No hay ejecución</v>
      </c>
      <c r="J104" s="568" t="str">
        <f t="shared" si="5"/>
        <v>NA</v>
      </c>
      <c r="K104" s="586"/>
      <c r="L104" s="581"/>
      <c r="M104" s="579"/>
      <c r="N104" s="572"/>
      <c r="O104" s="582"/>
      <c r="P104" s="581"/>
      <c r="Q104" s="579"/>
      <c r="R104" s="572"/>
      <c r="S104" s="582"/>
      <c r="T104" s="583"/>
      <c r="U104" s="579"/>
      <c r="V104" s="572"/>
      <c r="W104" s="582"/>
      <c r="X104" s="575"/>
      <c r="Y104" s="580"/>
      <c r="Z104" s="580"/>
      <c r="AA104" s="567" t="str">
        <f t="shared" si="6"/>
        <v>No hay ejecución</v>
      </c>
      <c r="AB104" s="568" t="str">
        <f t="shared" si="7"/>
        <v>NA</v>
      </c>
      <c r="AC104" s="575"/>
      <c r="AD104" s="575"/>
      <c r="AE104" s="575"/>
      <c r="AF104" s="576"/>
      <c r="AG104" s="576"/>
      <c r="AH104" s="575"/>
      <c r="AI104" s="575"/>
      <c r="AJ104" s="575"/>
      <c r="AK104" s="576"/>
      <c r="AL104" s="576"/>
      <c r="AM104" s="575"/>
      <c r="AN104" s="575"/>
      <c r="AO104" s="575"/>
      <c r="AP104" s="575"/>
      <c r="AQ104" s="575"/>
    </row>
    <row r="105" spans="1:43" ht="35.25" hidden="1" customHeight="1" thickTop="1" thickBot="1">
      <c r="A105" s="563">
        <v>12.1</v>
      </c>
      <c r="B105" s="564"/>
      <c r="C105" s="564"/>
      <c r="D105" s="564"/>
      <c r="E105" s="564"/>
      <c r="F105" s="577" t="s">
        <v>1291</v>
      </c>
      <c r="G105" s="578"/>
      <c r="H105" s="578"/>
      <c r="I105" s="567" t="str">
        <f t="shared" si="4"/>
        <v>No hay ejecución</v>
      </c>
      <c r="J105" s="568" t="str">
        <f t="shared" si="5"/>
        <v>NA</v>
      </c>
      <c r="K105" s="578"/>
      <c r="L105" s="581"/>
      <c r="M105" s="579"/>
      <c r="N105" s="572"/>
      <c r="O105" s="582"/>
      <c r="P105" s="581"/>
      <c r="Q105" s="579"/>
      <c r="R105" s="572"/>
      <c r="S105" s="582"/>
      <c r="T105" s="583"/>
      <c r="U105" s="579"/>
      <c r="V105" s="572"/>
      <c r="W105" s="582"/>
      <c r="X105" s="575"/>
      <c r="Y105" s="580"/>
      <c r="Z105" s="580"/>
      <c r="AA105" s="567" t="str">
        <f t="shared" si="6"/>
        <v>No hay ejecución</v>
      </c>
      <c r="AB105" s="568" t="str">
        <f t="shared" si="7"/>
        <v>NA</v>
      </c>
      <c r="AC105" s="575"/>
      <c r="AD105" s="575"/>
      <c r="AE105" s="575"/>
      <c r="AF105" s="576"/>
      <c r="AG105" s="576"/>
      <c r="AH105" s="575"/>
      <c r="AI105" s="575"/>
      <c r="AJ105" s="575"/>
      <c r="AK105" s="576"/>
      <c r="AL105" s="576"/>
      <c r="AM105" s="575"/>
      <c r="AN105" s="575"/>
      <c r="AO105" s="575"/>
      <c r="AP105" s="575"/>
      <c r="AQ105" s="575"/>
    </row>
    <row r="106" spans="1:43" ht="35.25" hidden="1" customHeight="1" thickTop="1" thickBot="1">
      <c r="A106" s="563">
        <v>12.1</v>
      </c>
      <c r="B106" s="564"/>
      <c r="C106" s="564"/>
      <c r="D106" s="564"/>
      <c r="E106" s="564"/>
      <c r="F106" s="577" t="s">
        <v>1291</v>
      </c>
      <c r="G106" s="578"/>
      <c r="H106" s="578"/>
      <c r="I106" s="567" t="str">
        <f t="shared" si="4"/>
        <v>No hay ejecución</v>
      </c>
      <c r="J106" s="568" t="str">
        <f t="shared" si="5"/>
        <v>NA</v>
      </c>
      <c r="K106" s="578"/>
      <c r="L106" s="581"/>
      <c r="M106" s="579"/>
      <c r="N106" s="572"/>
      <c r="O106" s="582"/>
      <c r="P106" s="581"/>
      <c r="Q106" s="579"/>
      <c r="R106" s="572"/>
      <c r="S106" s="582"/>
      <c r="T106" s="583"/>
      <c r="U106" s="579"/>
      <c r="V106" s="572"/>
      <c r="W106" s="582"/>
      <c r="X106" s="575"/>
      <c r="Y106" s="580"/>
      <c r="Z106" s="580"/>
      <c r="AA106" s="567" t="str">
        <f t="shared" si="6"/>
        <v>No hay ejecución</v>
      </c>
      <c r="AB106" s="568" t="str">
        <f t="shared" si="7"/>
        <v>NA</v>
      </c>
      <c r="AC106" s="575"/>
      <c r="AD106" s="575"/>
      <c r="AE106" s="575"/>
      <c r="AF106" s="576"/>
      <c r="AG106" s="576"/>
      <c r="AH106" s="575"/>
      <c r="AI106" s="575"/>
      <c r="AJ106" s="575"/>
      <c r="AK106" s="576"/>
      <c r="AL106" s="576"/>
      <c r="AM106" s="575"/>
      <c r="AN106" s="575"/>
      <c r="AO106" s="575"/>
      <c r="AP106" s="575"/>
      <c r="AQ106" s="575"/>
    </row>
    <row r="107" spans="1:43" ht="35.25" customHeight="1" thickTop="1" thickBot="1">
      <c r="A107" s="563">
        <v>12.2</v>
      </c>
      <c r="B107" s="564"/>
      <c r="C107" s="564"/>
      <c r="D107" s="564"/>
      <c r="E107" s="564"/>
      <c r="F107" s="577" t="s">
        <v>1292</v>
      </c>
      <c r="G107" s="578"/>
      <c r="H107" s="578"/>
      <c r="I107" s="567" t="str">
        <f t="shared" si="4"/>
        <v>No hay ejecución</v>
      </c>
      <c r="J107" s="568" t="str">
        <f t="shared" si="5"/>
        <v>NA</v>
      </c>
      <c r="K107" s="578"/>
      <c r="L107" s="581"/>
      <c r="M107" s="579"/>
      <c r="N107" s="572"/>
      <c r="O107" s="582"/>
      <c r="P107" s="581"/>
      <c r="Q107" s="579"/>
      <c r="R107" s="572"/>
      <c r="S107" s="582"/>
      <c r="T107" s="583"/>
      <c r="U107" s="579"/>
      <c r="V107" s="572"/>
      <c r="W107" s="582"/>
      <c r="X107" s="575"/>
      <c r="Y107" s="580">
        <v>30</v>
      </c>
      <c r="Z107" s="580">
        <v>30</v>
      </c>
      <c r="AA107" s="567">
        <f t="shared" si="6"/>
        <v>1</v>
      </c>
      <c r="AB107" s="568" t="str">
        <f t="shared" si="7"/>
        <v>De acuerdo con lo programado</v>
      </c>
      <c r="AC107" s="575"/>
      <c r="AD107" s="575"/>
      <c r="AE107" s="575"/>
      <c r="AF107" s="576"/>
      <c r="AG107" s="576"/>
      <c r="AH107" s="575"/>
      <c r="AI107" s="575"/>
      <c r="AJ107" s="575"/>
      <c r="AK107" s="576"/>
      <c r="AL107" s="576"/>
      <c r="AM107" s="575"/>
      <c r="AN107" s="575"/>
      <c r="AO107" s="575"/>
      <c r="AP107" s="575"/>
      <c r="AQ107" s="575"/>
    </row>
    <row r="108" spans="1:43" ht="35.25" customHeight="1" thickTop="1" thickBot="1">
      <c r="A108" s="563">
        <v>12.2</v>
      </c>
      <c r="B108" s="564"/>
      <c r="C108" s="564"/>
      <c r="D108" s="564"/>
      <c r="E108" s="564"/>
      <c r="F108" s="577" t="s">
        <v>1292</v>
      </c>
      <c r="G108" s="578"/>
      <c r="H108" s="578"/>
      <c r="I108" s="567" t="str">
        <f t="shared" si="4"/>
        <v>No hay ejecución</v>
      </c>
      <c r="J108" s="568" t="str">
        <f t="shared" si="5"/>
        <v>NA</v>
      </c>
      <c r="K108" s="578"/>
      <c r="L108" s="581"/>
      <c r="M108" s="579"/>
      <c r="N108" s="572"/>
      <c r="O108" s="582"/>
      <c r="P108" s="581"/>
      <c r="Q108" s="579"/>
      <c r="R108" s="572"/>
      <c r="S108" s="582"/>
      <c r="T108" s="583"/>
      <c r="U108" s="579"/>
      <c r="V108" s="572"/>
      <c r="W108" s="582"/>
      <c r="X108" s="575"/>
      <c r="Y108" s="580">
        <v>30</v>
      </c>
      <c r="Z108" s="580">
        <v>30</v>
      </c>
      <c r="AA108" s="567">
        <f t="shared" si="6"/>
        <v>1</v>
      </c>
      <c r="AB108" s="568" t="str">
        <f t="shared" si="7"/>
        <v>De acuerdo con lo programado</v>
      </c>
      <c r="AC108" s="575"/>
      <c r="AD108" s="575"/>
      <c r="AE108" s="575"/>
      <c r="AF108" s="576"/>
      <c r="AG108" s="576"/>
      <c r="AH108" s="575"/>
      <c r="AI108" s="575"/>
      <c r="AJ108" s="575"/>
      <c r="AK108" s="576"/>
      <c r="AL108" s="576"/>
      <c r="AM108" s="575"/>
      <c r="AN108" s="575"/>
      <c r="AO108" s="575"/>
      <c r="AP108" s="575"/>
      <c r="AQ108" s="575"/>
    </row>
    <row r="109" spans="1:43" ht="35.25" hidden="1" customHeight="1" thickTop="1" thickBot="1">
      <c r="A109" s="563">
        <v>13</v>
      </c>
      <c r="B109" s="564">
        <v>0</v>
      </c>
      <c r="C109" s="564">
        <v>0</v>
      </c>
      <c r="D109" s="564">
        <v>0</v>
      </c>
      <c r="E109" s="564">
        <v>0</v>
      </c>
      <c r="F109" s="584" t="s">
        <v>1293</v>
      </c>
      <c r="G109" s="586"/>
      <c r="H109" s="586"/>
      <c r="I109" s="567" t="str">
        <f t="shared" si="4"/>
        <v>No hay ejecución</v>
      </c>
      <c r="J109" s="568" t="str">
        <f t="shared" si="5"/>
        <v>NA</v>
      </c>
      <c r="K109" s="586"/>
      <c r="L109" s="581"/>
      <c r="M109" s="579"/>
      <c r="N109" s="572"/>
      <c r="O109" s="582"/>
      <c r="P109" s="581"/>
      <c r="Q109" s="579"/>
      <c r="R109" s="572"/>
      <c r="S109" s="582"/>
      <c r="T109" s="583"/>
      <c r="U109" s="579"/>
      <c r="V109" s="572"/>
      <c r="W109" s="582"/>
      <c r="X109" s="575"/>
      <c r="Y109" s="580"/>
      <c r="Z109" s="580"/>
      <c r="AA109" s="567" t="str">
        <f t="shared" si="6"/>
        <v>No hay ejecución</v>
      </c>
      <c r="AB109" s="568" t="str">
        <f t="shared" si="7"/>
        <v>NA</v>
      </c>
      <c r="AC109" s="575"/>
      <c r="AD109" s="575"/>
      <c r="AE109" s="575"/>
      <c r="AF109" s="576"/>
      <c r="AG109" s="576"/>
      <c r="AH109" s="575"/>
      <c r="AI109" s="575"/>
      <c r="AJ109" s="575"/>
      <c r="AK109" s="576"/>
      <c r="AL109" s="576"/>
      <c r="AM109" s="575"/>
      <c r="AN109" s="575"/>
      <c r="AO109" s="575"/>
      <c r="AP109" s="575"/>
      <c r="AQ109" s="575"/>
    </row>
    <row r="110" spans="1:43" ht="60.45" hidden="1" customHeight="1" thickTop="1" thickBot="1">
      <c r="A110" s="563">
        <v>13.1</v>
      </c>
      <c r="B110" s="564"/>
      <c r="C110" s="564"/>
      <c r="D110" s="564"/>
      <c r="E110" s="564"/>
      <c r="F110" s="589" t="s">
        <v>1294</v>
      </c>
      <c r="G110" s="590"/>
      <c r="H110" s="590"/>
      <c r="I110" s="567" t="str">
        <f t="shared" si="4"/>
        <v>No hay ejecución</v>
      </c>
      <c r="J110" s="568" t="str">
        <f t="shared" si="5"/>
        <v>NA</v>
      </c>
      <c r="K110" s="590"/>
      <c r="L110" s="581"/>
      <c r="M110" s="579"/>
      <c r="N110" s="572"/>
      <c r="O110" s="582"/>
      <c r="P110" s="581"/>
      <c r="Q110" s="579"/>
      <c r="R110" s="572"/>
      <c r="S110" s="582"/>
      <c r="T110" s="583"/>
      <c r="U110" s="579"/>
      <c r="V110" s="572"/>
      <c r="W110" s="582"/>
      <c r="X110" s="575"/>
      <c r="Y110" s="580"/>
      <c r="Z110" s="580"/>
      <c r="AA110" s="567" t="str">
        <f t="shared" si="6"/>
        <v>No hay ejecución</v>
      </c>
      <c r="AB110" s="568" t="str">
        <f t="shared" si="7"/>
        <v>NA</v>
      </c>
      <c r="AC110" s="575"/>
      <c r="AD110" s="575"/>
      <c r="AE110" s="575"/>
      <c r="AF110" s="576"/>
      <c r="AG110" s="576"/>
      <c r="AH110" s="575"/>
      <c r="AI110" s="575"/>
      <c r="AJ110" s="575"/>
      <c r="AK110" s="576"/>
      <c r="AL110" s="576"/>
      <c r="AM110" s="575"/>
      <c r="AN110" s="575"/>
      <c r="AO110" s="575"/>
      <c r="AP110" s="575"/>
      <c r="AQ110" s="575"/>
    </row>
    <row r="111" spans="1:43" ht="49.5" hidden="1" customHeight="1" thickTop="1" thickBot="1">
      <c r="A111" s="563">
        <v>13.1</v>
      </c>
      <c r="B111" s="564"/>
      <c r="C111" s="564"/>
      <c r="D111" s="564"/>
      <c r="E111" s="564"/>
      <c r="F111" s="589" t="s">
        <v>1295</v>
      </c>
      <c r="G111" s="590"/>
      <c r="H111" s="590"/>
      <c r="I111" s="567" t="str">
        <f t="shared" si="4"/>
        <v>No hay ejecución</v>
      </c>
      <c r="J111" s="568" t="str">
        <f t="shared" si="5"/>
        <v>NA</v>
      </c>
      <c r="K111" s="590"/>
      <c r="L111" s="581"/>
      <c r="M111" s="579"/>
      <c r="N111" s="572"/>
      <c r="O111" s="582"/>
      <c r="P111" s="581"/>
      <c r="Q111" s="579"/>
      <c r="R111" s="572"/>
      <c r="S111" s="582"/>
      <c r="T111" s="583"/>
      <c r="U111" s="579"/>
      <c r="V111" s="572"/>
      <c r="W111" s="582"/>
      <c r="X111" s="575"/>
      <c r="Y111" s="580"/>
      <c r="Z111" s="580"/>
      <c r="AA111" s="567" t="str">
        <f t="shared" si="6"/>
        <v>No hay ejecución</v>
      </c>
      <c r="AB111" s="568" t="str">
        <f t="shared" si="7"/>
        <v>NA</v>
      </c>
      <c r="AC111" s="575"/>
      <c r="AD111" s="575"/>
      <c r="AE111" s="575"/>
      <c r="AF111" s="576"/>
      <c r="AG111" s="576"/>
      <c r="AH111" s="575"/>
      <c r="AI111" s="575"/>
      <c r="AJ111" s="575"/>
      <c r="AK111" s="576"/>
      <c r="AL111" s="576"/>
      <c r="AM111" s="575"/>
      <c r="AN111" s="575"/>
      <c r="AO111" s="575"/>
      <c r="AP111" s="575"/>
      <c r="AQ111" s="575"/>
    </row>
    <row r="112" spans="1:43" ht="46.2" hidden="1" thickTop="1" thickBot="1">
      <c r="A112" s="563">
        <v>13.1</v>
      </c>
      <c r="B112" s="564"/>
      <c r="C112" s="564"/>
      <c r="D112" s="564"/>
      <c r="E112" s="564"/>
      <c r="F112" s="589" t="s">
        <v>1296</v>
      </c>
      <c r="G112" s="591"/>
      <c r="H112" s="591"/>
      <c r="I112" s="567" t="str">
        <f t="shared" si="4"/>
        <v>No hay ejecución</v>
      </c>
      <c r="J112" s="568" t="str">
        <f t="shared" si="5"/>
        <v>NA</v>
      </c>
      <c r="K112" s="591"/>
      <c r="L112" s="581"/>
      <c r="M112" s="579"/>
      <c r="N112" s="572"/>
      <c r="O112" s="582"/>
      <c r="P112" s="581"/>
      <c r="Q112" s="579"/>
      <c r="R112" s="572"/>
      <c r="S112" s="582"/>
      <c r="T112" s="583"/>
      <c r="U112" s="579"/>
      <c r="V112" s="572"/>
      <c r="W112" s="582"/>
      <c r="X112" s="575"/>
      <c r="Y112" s="580"/>
      <c r="Z112" s="580"/>
      <c r="AA112" s="567" t="str">
        <f t="shared" si="6"/>
        <v>No hay ejecución</v>
      </c>
      <c r="AB112" s="568" t="str">
        <f t="shared" si="7"/>
        <v>NA</v>
      </c>
      <c r="AC112" s="575"/>
      <c r="AD112" s="575"/>
      <c r="AE112" s="575"/>
      <c r="AF112" s="576"/>
      <c r="AG112" s="576"/>
      <c r="AH112" s="575"/>
      <c r="AI112" s="575"/>
      <c r="AJ112" s="575"/>
      <c r="AK112" s="576"/>
      <c r="AL112" s="576"/>
      <c r="AM112" s="575"/>
      <c r="AN112" s="575"/>
      <c r="AO112" s="575"/>
      <c r="AP112" s="575"/>
      <c r="AQ112" s="575"/>
    </row>
    <row r="113" spans="1:43" ht="32.700000000000003" hidden="1" customHeight="1" thickTop="1" thickBot="1">
      <c r="A113" s="563">
        <v>13.2</v>
      </c>
      <c r="B113" s="564"/>
      <c r="C113" s="564"/>
      <c r="D113" s="564"/>
      <c r="E113" s="564"/>
      <c r="F113" s="577" t="s">
        <v>1297</v>
      </c>
      <c r="G113" s="592"/>
      <c r="H113" s="592"/>
      <c r="I113" s="567" t="str">
        <f t="shared" si="4"/>
        <v>No hay ejecución</v>
      </c>
      <c r="J113" s="568" t="str">
        <f t="shared" si="5"/>
        <v>NA</v>
      </c>
      <c r="K113" s="592"/>
      <c r="L113" s="581"/>
      <c r="M113" s="579"/>
      <c r="N113" s="572"/>
      <c r="O113" s="582"/>
      <c r="P113" s="581"/>
      <c r="Q113" s="579"/>
      <c r="R113" s="572"/>
      <c r="S113" s="582"/>
      <c r="T113" s="583"/>
      <c r="U113" s="579"/>
      <c r="V113" s="572"/>
      <c r="W113" s="582"/>
      <c r="X113" s="575"/>
      <c r="Y113" s="580"/>
      <c r="Z113" s="580"/>
      <c r="AA113" s="567" t="str">
        <f t="shared" si="6"/>
        <v>No hay ejecución</v>
      </c>
      <c r="AB113" s="568" t="str">
        <f t="shared" si="7"/>
        <v>NA</v>
      </c>
      <c r="AC113" s="575"/>
      <c r="AD113" s="575"/>
      <c r="AE113" s="575"/>
      <c r="AF113" s="576"/>
      <c r="AG113" s="576"/>
      <c r="AH113" s="575"/>
      <c r="AI113" s="575"/>
      <c r="AJ113" s="575"/>
      <c r="AK113" s="576"/>
      <c r="AL113" s="576"/>
      <c r="AM113" s="575"/>
      <c r="AN113" s="575"/>
      <c r="AO113" s="575"/>
      <c r="AP113" s="575"/>
      <c r="AQ113" s="575"/>
    </row>
    <row r="114" spans="1:43" ht="35.25" hidden="1" customHeight="1" thickTop="1" thickBot="1">
      <c r="A114" s="563">
        <v>13.2</v>
      </c>
      <c r="B114" s="564"/>
      <c r="C114" s="564"/>
      <c r="D114" s="564"/>
      <c r="E114" s="564"/>
      <c r="F114" s="577" t="s">
        <v>1297</v>
      </c>
      <c r="G114" s="592"/>
      <c r="H114" s="592"/>
      <c r="I114" s="567" t="str">
        <f t="shared" si="4"/>
        <v>No hay ejecución</v>
      </c>
      <c r="J114" s="568" t="str">
        <f t="shared" si="5"/>
        <v>NA</v>
      </c>
      <c r="K114" s="592"/>
      <c r="L114" s="581"/>
      <c r="M114" s="579"/>
      <c r="N114" s="572"/>
      <c r="O114" s="582"/>
      <c r="P114" s="581"/>
      <c r="Q114" s="579"/>
      <c r="R114" s="572"/>
      <c r="S114" s="582"/>
      <c r="T114" s="583"/>
      <c r="U114" s="579"/>
      <c r="V114" s="572"/>
      <c r="W114" s="582"/>
      <c r="X114" s="575"/>
      <c r="Y114" s="580"/>
      <c r="Z114" s="580"/>
      <c r="AA114" s="567" t="str">
        <f t="shared" si="6"/>
        <v>No hay ejecución</v>
      </c>
      <c r="AB114" s="568" t="str">
        <f t="shared" si="7"/>
        <v>NA</v>
      </c>
      <c r="AC114" s="575"/>
      <c r="AD114" s="575"/>
      <c r="AE114" s="575"/>
      <c r="AF114" s="576"/>
      <c r="AG114" s="576"/>
      <c r="AH114" s="575"/>
      <c r="AI114" s="575"/>
      <c r="AJ114" s="575"/>
      <c r="AK114" s="576"/>
      <c r="AL114" s="576"/>
      <c r="AM114" s="575"/>
      <c r="AN114" s="575"/>
      <c r="AO114" s="575"/>
      <c r="AP114" s="575"/>
      <c r="AQ114" s="575"/>
    </row>
    <row r="115" spans="1:43" ht="35.25" hidden="1" customHeight="1" thickTop="1" thickBot="1">
      <c r="A115" s="563">
        <v>13.2</v>
      </c>
      <c r="B115" s="564"/>
      <c r="C115" s="564"/>
      <c r="D115" s="564"/>
      <c r="E115" s="564"/>
      <c r="F115" s="577" t="s">
        <v>1297</v>
      </c>
      <c r="G115" s="578"/>
      <c r="H115" s="578"/>
      <c r="I115" s="567" t="str">
        <f t="shared" si="4"/>
        <v>No hay ejecución</v>
      </c>
      <c r="J115" s="568" t="str">
        <f t="shared" si="5"/>
        <v>NA</v>
      </c>
      <c r="K115" s="578"/>
      <c r="L115" s="581"/>
      <c r="M115" s="579"/>
      <c r="N115" s="572"/>
      <c r="O115" s="582"/>
      <c r="P115" s="581"/>
      <c r="Q115" s="579"/>
      <c r="R115" s="572"/>
      <c r="S115" s="582"/>
      <c r="T115" s="583"/>
      <c r="U115" s="579"/>
      <c r="V115" s="572"/>
      <c r="W115" s="582"/>
      <c r="X115" s="575"/>
      <c r="Y115" s="580"/>
      <c r="Z115" s="580"/>
      <c r="AA115" s="567" t="str">
        <f t="shared" si="6"/>
        <v>No hay ejecución</v>
      </c>
      <c r="AB115" s="568" t="str">
        <f t="shared" si="7"/>
        <v>NA</v>
      </c>
      <c r="AC115" s="575"/>
      <c r="AD115" s="575"/>
      <c r="AE115" s="575"/>
      <c r="AF115" s="576"/>
      <c r="AG115" s="576"/>
      <c r="AH115" s="575"/>
      <c r="AI115" s="575"/>
      <c r="AJ115" s="575"/>
      <c r="AK115" s="576"/>
      <c r="AL115" s="576"/>
      <c r="AM115" s="575"/>
      <c r="AN115" s="575"/>
      <c r="AO115" s="575"/>
      <c r="AP115" s="575"/>
      <c r="AQ115" s="575"/>
    </row>
    <row r="116" spans="1:43" ht="35.25" hidden="1" customHeight="1" thickTop="1" thickBot="1">
      <c r="A116" s="563">
        <v>13.3</v>
      </c>
      <c r="B116" s="564"/>
      <c r="C116" s="564"/>
      <c r="D116" s="564"/>
      <c r="E116" s="564"/>
      <c r="F116" s="577" t="s">
        <v>1298</v>
      </c>
      <c r="G116" s="578"/>
      <c r="H116" s="578"/>
      <c r="I116" s="567" t="str">
        <f t="shared" si="4"/>
        <v>No hay ejecución</v>
      </c>
      <c r="J116" s="568" t="str">
        <f t="shared" si="5"/>
        <v>NA</v>
      </c>
      <c r="K116" s="578"/>
      <c r="L116" s="581"/>
      <c r="M116" s="579"/>
      <c r="N116" s="572"/>
      <c r="O116" s="582"/>
      <c r="P116" s="581"/>
      <c r="Q116" s="579"/>
      <c r="R116" s="572"/>
      <c r="S116" s="582"/>
      <c r="T116" s="583"/>
      <c r="U116" s="579"/>
      <c r="V116" s="572"/>
      <c r="W116" s="582"/>
      <c r="X116" s="575"/>
      <c r="Y116" s="580"/>
      <c r="Z116" s="580"/>
      <c r="AA116" s="567" t="str">
        <f t="shared" si="6"/>
        <v>No hay ejecución</v>
      </c>
      <c r="AB116" s="568" t="str">
        <f t="shared" si="7"/>
        <v>NA</v>
      </c>
      <c r="AC116" s="575"/>
      <c r="AD116" s="575"/>
      <c r="AE116" s="575"/>
      <c r="AF116" s="576"/>
      <c r="AG116" s="576"/>
      <c r="AH116" s="575"/>
      <c r="AI116" s="575"/>
      <c r="AJ116" s="575"/>
      <c r="AK116" s="576"/>
      <c r="AL116" s="576"/>
      <c r="AM116" s="575"/>
      <c r="AN116" s="575"/>
      <c r="AO116" s="575"/>
      <c r="AP116" s="575"/>
      <c r="AQ116" s="575"/>
    </row>
    <row r="117" spans="1:43" ht="35.25" hidden="1" customHeight="1" thickTop="1" thickBot="1">
      <c r="A117" s="563">
        <v>13.4</v>
      </c>
      <c r="B117" s="564"/>
      <c r="C117" s="564"/>
      <c r="D117" s="564"/>
      <c r="E117" s="564"/>
      <c r="F117" s="577" t="s">
        <v>1299</v>
      </c>
      <c r="G117" s="578"/>
      <c r="H117" s="578"/>
      <c r="I117" s="567" t="str">
        <f t="shared" si="4"/>
        <v>No hay ejecución</v>
      </c>
      <c r="J117" s="568" t="str">
        <f t="shared" si="5"/>
        <v>NA</v>
      </c>
      <c r="K117" s="578"/>
      <c r="L117" s="581"/>
      <c r="M117" s="579"/>
      <c r="N117" s="572"/>
      <c r="O117" s="582"/>
      <c r="P117" s="581"/>
      <c r="Q117" s="579"/>
      <c r="R117" s="572"/>
      <c r="S117" s="582"/>
      <c r="T117" s="583"/>
      <c r="U117" s="579"/>
      <c r="V117" s="572"/>
      <c r="W117" s="582"/>
      <c r="X117" s="575"/>
      <c r="Y117" s="580"/>
      <c r="Z117" s="580"/>
      <c r="AA117" s="567" t="str">
        <f t="shared" si="6"/>
        <v>No hay ejecución</v>
      </c>
      <c r="AB117" s="568" t="str">
        <f t="shared" si="7"/>
        <v>NA</v>
      </c>
      <c r="AC117" s="575"/>
      <c r="AD117" s="575"/>
      <c r="AE117" s="575"/>
      <c r="AF117" s="576"/>
      <c r="AG117" s="576"/>
      <c r="AH117" s="575"/>
      <c r="AI117" s="575"/>
      <c r="AJ117" s="575"/>
      <c r="AK117" s="576"/>
      <c r="AL117" s="576"/>
      <c r="AM117" s="575"/>
      <c r="AN117" s="575"/>
      <c r="AO117" s="575"/>
      <c r="AP117" s="575"/>
      <c r="AQ117" s="575"/>
    </row>
    <row r="118" spans="1:43" ht="35.25" hidden="1" customHeight="1" thickTop="1" thickBot="1">
      <c r="A118" s="563">
        <v>13.5</v>
      </c>
      <c r="B118" s="564"/>
      <c r="C118" s="564"/>
      <c r="D118" s="564"/>
      <c r="E118" s="564"/>
      <c r="F118" s="577" t="s">
        <v>1300</v>
      </c>
      <c r="G118" s="578"/>
      <c r="H118" s="578"/>
      <c r="I118" s="567" t="str">
        <f t="shared" si="4"/>
        <v>No hay ejecución</v>
      </c>
      <c r="J118" s="568" t="str">
        <f t="shared" si="5"/>
        <v>NA</v>
      </c>
      <c r="K118" s="578"/>
      <c r="L118" s="581"/>
      <c r="M118" s="579"/>
      <c r="N118" s="572"/>
      <c r="O118" s="582"/>
      <c r="P118" s="581"/>
      <c r="Q118" s="579"/>
      <c r="R118" s="572"/>
      <c r="S118" s="582"/>
      <c r="T118" s="583"/>
      <c r="U118" s="579"/>
      <c r="V118" s="572"/>
      <c r="W118" s="582"/>
      <c r="X118" s="575"/>
      <c r="Y118" s="580"/>
      <c r="Z118" s="580"/>
      <c r="AA118" s="567" t="str">
        <f t="shared" si="6"/>
        <v>No hay ejecución</v>
      </c>
      <c r="AB118" s="568" t="str">
        <f t="shared" si="7"/>
        <v>NA</v>
      </c>
      <c r="AC118" s="575"/>
      <c r="AD118" s="575"/>
      <c r="AE118" s="575"/>
      <c r="AF118" s="576"/>
      <c r="AG118" s="576"/>
      <c r="AH118" s="575"/>
      <c r="AI118" s="575"/>
      <c r="AJ118" s="575"/>
      <c r="AK118" s="576"/>
      <c r="AL118" s="576"/>
      <c r="AM118" s="575"/>
      <c r="AN118" s="575"/>
      <c r="AO118" s="575"/>
      <c r="AP118" s="575"/>
      <c r="AQ118" s="575"/>
    </row>
    <row r="119" spans="1:43" ht="35.25" hidden="1" customHeight="1" thickTop="1" thickBot="1">
      <c r="A119" s="563">
        <v>13.6</v>
      </c>
      <c r="B119" s="564"/>
      <c r="C119" s="564"/>
      <c r="D119" s="564"/>
      <c r="E119" s="564"/>
      <c r="F119" s="577" t="s">
        <v>1301</v>
      </c>
      <c r="G119" s="578"/>
      <c r="H119" s="578"/>
      <c r="I119" s="567" t="str">
        <f t="shared" si="4"/>
        <v>No hay ejecución</v>
      </c>
      <c r="J119" s="568" t="str">
        <f t="shared" si="5"/>
        <v>NA</v>
      </c>
      <c r="K119" s="578"/>
      <c r="L119" s="581"/>
      <c r="M119" s="579"/>
      <c r="N119" s="572"/>
      <c r="O119" s="582"/>
      <c r="P119" s="581"/>
      <c r="Q119" s="579"/>
      <c r="R119" s="572"/>
      <c r="S119" s="582"/>
      <c r="T119" s="583"/>
      <c r="U119" s="579"/>
      <c r="V119" s="572"/>
      <c r="W119" s="582"/>
      <c r="X119" s="575"/>
      <c r="Y119" s="580"/>
      <c r="Z119" s="580"/>
      <c r="AA119" s="567" t="str">
        <f t="shared" si="6"/>
        <v>No hay ejecución</v>
      </c>
      <c r="AB119" s="568" t="str">
        <f t="shared" si="7"/>
        <v>NA</v>
      </c>
      <c r="AC119" s="575"/>
      <c r="AD119" s="575"/>
      <c r="AE119" s="575"/>
      <c r="AF119" s="576"/>
      <c r="AG119" s="576"/>
      <c r="AH119" s="575"/>
      <c r="AI119" s="575"/>
      <c r="AJ119" s="575"/>
      <c r="AK119" s="576"/>
      <c r="AL119" s="576"/>
      <c r="AM119" s="575"/>
      <c r="AN119" s="575"/>
      <c r="AO119" s="575"/>
      <c r="AP119" s="575"/>
      <c r="AQ119" s="575"/>
    </row>
    <row r="120" spans="1:43" ht="35.25" hidden="1" customHeight="1" thickTop="1" thickBot="1">
      <c r="A120" s="563">
        <v>13.7</v>
      </c>
      <c r="B120" s="564"/>
      <c r="C120" s="564"/>
      <c r="D120" s="564"/>
      <c r="E120" s="564"/>
      <c r="F120" s="577" t="s">
        <v>1302</v>
      </c>
      <c r="G120" s="578"/>
      <c r="H120" s="578"/>
      <c r="I120" s="567" t="str">
        <f t="shared" si="4"/>
        <v>No hay ejecución</v>
      </c>
      <c r="J120" s="568" t="str">
        <f t="shared" si="5"/>
        <v>NA</v>
      </c>
      <c r="K120" s="578"/>
      <c r="L120" s="581"/>
      <c r="M120" s="579"/>
      <c r="N120" s="572"/>
      <c r="O120" s="582"/>
      <c r="P120" s="581"/>
      <c r="Q120" s="579"/>
      <c r="R120" s="572"/>
      <c r="S120" s="582"/>
      <c r="T120" s="583"/>
      <c r="U120" s="579"/>
      <c r="V120" s="572"/>
      <c r="W120" s="582"/>
      <c r="X120" s="575"/>
      <c r="Y120" s="580"/>
      <c r="Z120" s="580"/>
      <c r="AA120" s="567" t="str">
        <f t="shared" si="6"/>
        <v>No hay ejecución</v>
      </c>
      <c r="AB120" s="568" t="str">
        <f t="shared" si="7"/>
        <v>NA</v>
      </c>
      <c r="AC120" s="575"/>
      <c r="AD120" s="575"/>
      <c r="AE120" s="575"/>
      <c r="AF120" s="576"/>
      <c r="AG120" s="576"/>
      <c r="AH120" s="575"/>
      <c r="AI120" s="575"/>
      <c r="AJ120" s="575"/>
      <c r="AK120" s="576"/>
      <c r="AL120" s="576"/>
      <c r="AM120" s="575"/>
      <c r="AN120" s="575"/>
      <c r="AO120" s="575"/>
      <c r="AP120" s="575"/>
      <c r="AQ120" s="575"/>
    </row>
    <row r="121" spans="1:43" ht="35.25" hidden="1" customHeight="1" thickTop="1" thickBot="1">
      <c r="A121" s="563">
        <v>13.8</v>
      </c>
      <c r="B121" s="564"/>
      <c r="C121" s="564"/>
      <c r="D121" s="564"/>
      <c r="E121" s="564"/>
      <c r="F121" s="577" t="s">
        <v>1303</v>
      </c>
      <c r="G121" s="592"/>
      <c r="H121" s="592"/>
      <c r="I121" s="567" t="str">
        <f t="shared" si="4"/>
        <v>No hay ejecución</v>
      </c>
      <c r="J121" s="568" t="str">
        <f t="shared" si="5"/>
        <v>NA</v>
      </c>
      <c r="K121" s="592"/>
      <c r="L121" s="581"/>
      <c r="M121" s="579"/>
      <c r="N121" s="572"/>
      <c r="O121" s="582"/>
      <c r="P121" s="581"/>
      <c r="Q121" s="579"/>
      <c r="R121" s="572"/>
      <c r="S121" s="582"/>
      <c r="T121" s="583"/>
      <c r="U121" s="579"/>
      <c r="V121" s="572"/>
      <c r="W121" s="582"/>
      <c r="X121" s="575"/>
      <c r="Y121" s="580"/>
      <c r="Z121" s="580"/>
      <c r="AA121" s="567" t="str">
        <f t="shared" si="6"/>
        <v>No hay ejecución</v>
      </c>
      <c r="AB121" s="568" t="str">
        <f t="shared" si="7"/>
        <v>NA</v>
      </c>
      <c r="AC121" s="575"/>
      <c r="AD121" s="575"/>
      <c r="AE121" s="575"/>
      <c r="AF121" s="576"/>
      <c r="AG121" s="576"/>
      <c r="AH121" s="575"/>
      <c r="AI121" s="575"/>
      <c r="AJ121" s="575"/>
      <c r="AK121" s="576"/>
      <c r="AL121" s="576"/>
      <c r="AM121" s="575"/>
      <c r="AN121" s="575"/>
      <c r="AO121" s="575"/>
      <c r="AP121" s="575"/>
      <c r="AQ121" s="575"/>
    </row>
    <row r="122" spans="1:43" ht="35.25" hidden="1" customHeight="1" thickTop="1" thickBot="1">
      <c r="A122" s="563">
        <v>13.8</v>
      </c>
      <c r="B122" s="564"/>
      <c r="C122" s="564"/>
      <c r="D122" s="564"/>
      <c r="E122" s="564"/>
      <c r="F122" s="577" t="s">
        <v>1303</v>
      </c>
      <c r="G122" s="578"/>
      <c r="H122" s="578"/>
      <c r="I122" s="567" t="str">
        <f t="shared" si="4"/>
        <v>No hay ejecución</v>
      </c>
      <c r="J122" s="568" t="str">
        <f t="shared" si="5"/>
        <v>NA</v>
      </c>
      <c r="K122" s="578"/>
      <c r="L122" s="581"/>
      <c r="M122" s="579"/>
      <c r="N122" s="572"/>
      <c r="O122" s="582"/>
      <c r="P122" s="581"/>
      <c r="Q122" s="579"/>
      <c r="R122" s="572"/>
      <c r="S122" s="582"/>
      <c r="T122" s="583"/>
      <c r="U122" s="579"/>
      <c r="V122" s="572"/>
      <c r="W122" s="582"/>
      <c r="X122" s="575"/>
      <c r="Y122" s="580"/>
      <c r="Z122" s="580"/>
      <c r="AA122" s="567" t="str">
        <f t="shared" si="6"/>
        <v>No hay ejecución</v>
      </c>
      <c r="AB122" s="568" t="str">
        <f t="shared" si="7"/>
        <v>NA</v>
      </c>
      <c r="AC122" s="575"/>
      <c r="AD122" s="575"/>
      <c r="AE122" s="575"/>
      <c r="AF122" s="576"/>
      <c r="AG122" s="576"/>
      <c r="AH122" s="575"/>
      <c r="AI122" s="575"/>
      <c r="AJ122" s="575"/>
      <c r="AK122" s="576"/>
      <c r="AL122" s="576"/>
      <c r="AM122" s="575"/>
      <c r="AN122" s="575"/>
      <c r="AO122" s="575"/>
      <c r="AP122" s="575"/>
      <c r="AQ122" s="575"/>
    </row>
    <row r="123" spans="1:43" ht="35.25" hidden="1" customHeight="1" thickTop="1" thickBot="1">
      <c r="A123" s="563">
        <v>13.9</v>
      </c>
      <c r="B123" s="564"/>
      <c r="C123" s="564"/>
      <c r="D123" s="564"/>
      <c r="E123" s="564"/>
      <c r="F123" s="577" t="s">
        <v>1304</v>
      </c>
      <c r="G123" s="578"/>
      <c r="H123" s="578"/>
      <c r="I123" s="567" t="str">
        <f t="shared" si="4"/>
        <v>No hay ejecución</v>
      </c>
      <c r="J123" s="568" t="str">
        <f t="shared" si="5"/>
        <v>NA</v>
      </c>
      <c r="K123" s="578"/>
      <c r="L123" s="581"/>
      <c r="M123" s="579"/>
      <c r="N123" s="572"/>
      <c r="O123" s="582"/>
      <c r="P123" s="581"/>
      <c r="Q123" s="579"/>
      <c r="R123" s="572"/>
      <c r="S123" s="582"/>
      <c r="T123" s="583"/>
      <c r="U123" s="579"/>
      <c r="V123" s="572"/>
      <c r="W123" s="582"/>
      <c r="X123" s="575"/>
      <c r="Y123" s="580"/>
      <c r="Z123" s="580"/>
      <c r="AA123" s="567" t="str">
        <f t="shared" si="6"/>
        <v>No hay ejecución</v>
      </c>
      <c r="AB123" s="568" t="str">
        <f t="shared" si="7"/>
        <v>NA</v>
      </c>
      <c r="AC123" s="575"/>
      <c r="AD123" s="575"/>
      <c r="AE123" s="575"/>
      <c r="AF123" s="576"/>
      <c r="AG123" s="576"/>
      <c r="AH123" s="575"/>
      <c r="AI123" s="575"/>
      <c r="AJ123" s="575"/>
      <c r="AK123" s="576"/>
      <c r="AL123" s="576"/>
      <c r="AM123" s="575"/>
      <c r="AN123" s="575"/>
      <c r="AO123" s="575"/>
      <c r="AP123" s="575"/>
      <c r="AQ123" s="575"/>
    </row>
    <row r="124" spans="1:43" ht="35.25" hidden="1" customHeight="1" thickTop="1" thickBot="1">
      <c r="A124" s="563">
        <v>13.9</v>
      </c>
      <c r="B124" s="564"/>
      <c r="C124" s="564"/>
      <c r="D124" s="564"/>
      <c r="E124" s="564"/>
      <c r="F124" s="577" t="s">
        <v>1304</v>
      </c>
      <c r="G124" s="578"/>
      <c r="H124" s="578"/>
      <c r="I124" s="567" t="str">
        <f t="shared" si="4"/>
        <v>No hay ejecución</v>
      </c>
      <c r="J124" s="568" t="str">
        <f t="shared" si="5"/>
        <v>NA</v>
      </c>
      <c r="K124" s="578"/>
      <c r="L124" s="581"/>
      <c r="M124" s="579"/>
      <c r="N124" s="572"/>
      <c r="O124" s="582"/>
      <c r="P124" s="581"/>
      <c r="Q124" s="579"/>
      <c r="R124" s="572"/>
      <c r="S124" s="582"/>
      <c r="T124" s="583"/>
      <c r="U124" s="579"/>
      <c r="V124" s="572"/>
      <c r="W124" s="582"/>
      <c r="X124" s="575"/>
      <c r="Y124" s="580"/>
      <c r="Z124" s="580"/>
      <c r="AA124" s="567" t="str">
        <f t="shared" si="6"/>
        <v>No hay ejecución</v>
      </c>
      <c r="AB124" s="568" t="str">
        <f t="shared" si="7"/>
        <v>NA</v>
      </c>
      <c r="AC124" s="575"/>
      <c r="AD124" s="575"/>
      <c r="AE124" s="575"/>
      <c r="AF124" s="576"/>
      <c r="AG124" s="576"/>
      <c r="AH124" s="575"/>
      <c r="AI124" s="575"/>
      <c r="AJ124" s="575"/>
      <c r="AK124" s="576"/>
      <c r="AL124" s="576"/>
      <c r="AM124" s="575"/>
      <c r="AN124" s="575"/>
      <c r="AO124" s="575"/>
      <c r="AP124" s="575"/>
      <c r="AQ124" s="575"/>
    </row>
    <row r="125" spans="1:43" ht="35.25" hidden="1" customHeight="1" thickTop="1" thickBot="1">
      <c r="A125" s="563">
        <v>13.9</v>
      </c>
      <c r="B125" s="564"/>
      <c r="C125" s="564"/>
      <c r="D125" s="564"/>
      <c r="E125" s="564"/>
      <c r="F125" s="577" t="s">
        <v>1304</v>
      </c>
      <c r="G125" s="578"/>
      <c r="H125" s="578"/>
      <c r="I125" s="567" t="str">
        <f t="shared" si="4"/>
        <v>No hay ejecución</v>
      </c>
      <c r="J125" s="568" t="str">
        <f t="shared" si="5"/>
        <v>NA</v>
      </c>
      <c r="K125" s="578"/>
      <c r="L125" s="581"/>
      <c r="M125" s="579"/>
      <c r="N125" s="572"/>
      <c r="O125" s="582"/>
      <c r="P125" s="581"/>
      <c r="Q125" s="579"/>
      <c r="R125" s="572"/>
      <c r="S125" s="582"/>
      <c r="T125" s="583"/>
      <c r="U125" s="579"/>
      <c r="V125" s="572"/>
      <c r="W125" s="582"/>
      <c r="X125" s="575"/>
      <c r="Y125" s="580"/>
      <c r="Z125" s="580"/>
      <c r="AA125" s="567" t="str">
        <f t="shared" si="6"/>
        <v>No hay ejecución</v>
      </c>
      <c r="AB125" s="568" t="str">
        <f t="shared" si="7"/>
        <v>NA</v>
      </c>
      <c r="AC125" s="575"/>
      <c r="AD125" s="575"/>
      <c r="AE125" s="575"/>
      <c r="AF125" s="576"/>
      <c r="AG125" s="576"/>
      <c r="AH125" s="575"/>
      <c r="AI125" s="575"/>
      <c r="AJ125" s="575"/>
      <c r="AK125" s="576"/>
      <c r="AL125" s="576"/>
      <c r="AM125" s="575"/>
      <c r="AN125" s="575"/>
      <c r="AO125" s="575"/>
      <c r="AP125" s="575"/>
      <c r="AQ125" s="575"/>
    </row>
    <row r="126" spans="1:43" ht="35.25" hidden="1" customHeight="1" thickTop="1" thickBot="1">
      <c r="A126" s="593">
        <v>13.1</v>
      </c>
      <c r="B126" s="564"/>
      <c r="C126" s="564"/>
      <c r="D126" s="564"/>
      <c r="E126" s="564"/>
      <c r="F126" s="577" t="s">
        <v>1305</v>
      </c>
      <c r="G126" s="592"/>
      <c r="H126" s="592"/>
      <c r="I126" s="567" t="str">
        <f t="shared" si="4"/>
        <v>No hay ejecución</v>
      </c>
      <c r="J126" s="568" t="str">
        <f t="shared" si="5"/>
        <v>NA</v>
      </c>
      <c r="K126" s="592"/>
      <c r="L126" s="581"/>
      <c r="M126" s="579"/>
      <c r="N126" s="572"/>
      <c r="O126" s="582"/>
      <c r="P126" s="581"/>
      <c r="Q126" s="579"/>
      <c r="R126" s="572"/>
      <c r="S126" s="582"/>
      <c r="T126" s="583"/>
      <c r="U126" s="579"/>
      <c r="V126" s="572"/>
      <c r="W126" s="582"/>
      <c r="X126" s="575"/>
      <c r="Y126" s="580"/>
      <c r="Z126" s="580"/>
      <c r="AA126" s="567" t="str">
        <f t="shared" si="6"/>
        <v>No hay ejecución</v>
      </c>
      <c r="AB126" s="568" t="str">
        <f t="shared" si="7"/>
        <v>NA</v>
      </c>
      <c r="AC126" s="575"/>
      <c r="AD126" s="575"/>
      <c r="AE126" s="575"/>
      <c r="AF126" s="576"/>
      <c r="AG126" s="576"/>
      <c r="AH126" s="575"/>
      <c r="AI126" s="575"/>
      <c r="AJ126" s="575"/>
      <c r="AK126" s="576"/>
      <c r="AL126" s="576"/>
      <c r="AM126" s="575"/>
      <c r="AN126" s="575"/>
      <c r="AO126" s="575"/>
      <c r="AP126" s="575"/>
      <c r="AQ126" s="575"/>
    </row>
    <row r="127" spans="1:43" ht="35.25" hidden="1" customHeight="1" thickTop="1" thickBot="1">
      <c r="A127" s="593">
        <v>13.1</v>
      </c>
      <c r="B127" s="564"/>
      <c r="C127" s="564"/>
      <c r="D127" s="564"/>
      <c r="E127" s="564"/>
      <c r="F127" s="577" t="s">
        <v>1305</v>
      </c>
      <c r="G127" s="578"/>
      <c r="H127" s="578"/>
      <c r="I127" s="567" t="str">
        <f t="shared" si="4"/>
        <v>No hay ejecución</v>
      </c>
      <c r="J127" s="568" t="str">
        <f t="shared" si="5"/>
        <v>NA</v>
      </c>
      <c r="K127" s="578"/>
      <c r="L127" s="581"/>
      <c r="M127" s="579"/>
      <c r="N127" s="572"/>
      <c r="O127" s="582"/>
      <c r="P127" s="581"/>
      <c r="Q127" s="579"/>
      <c r="R127" s="572"/>
      <c r="S127" s="582"/>
      <c r="T127" s="583"/>
      <c r="U127" s="579"/>
      <c r="V127" s="572"/>
      <c r="W127" s="582"/>
      <c r="X127" s="575"/>
      <c r="Y127" s="580"/>
      <c r="Z127" s="580"/>
      <c r="AA127" s="567" t="str">
        <f t="shared" si="6"/>
        <v>No hay ejecución</v>
      </c>
      <c r="AB127" s="568" t="str">
        <f t="shared" si="7"/>
        <v>NA</v>
      </c>
      <c r="AC127" s="575"/>
      <c r="AD127" s="575"/>
      <c r="AE127" s="575"/>
      <c r="AF127" s="576"/>
      <c r="AG127" s="576"/>
      <c r="AH127" s="575"/>
      <c r="AI127" s="575"/>
      <c r="AJ127" s="575"/>
      <c r="AK127" s="576"/>
      <c r="AL127" s="576"/>
      <c r="AM127" s="575"/>
      <c r="AN127" s="575"/>
      <c r="AO127" s="575"/>
      <c r="AP127" s="575"/>
      <c r="AQ127" s="575"/>
    </row>
    <row r="128" spans="1:43" ht="35.25" hidden="1" customHeight="1" thickTop="1" thickBot="1">
      <c r="A128" s="563">
        <v>14</v>
      </c>
      <c r="B128" s="564">
        <v>0</v>
      </c>
      <c r="C128" s="564">
        <v>0</v>
      </c>
      <c r="D128" s="564">
        <v>0</v>
      </c>
      <c r="E128" s="564">
        <v>0</v>
      </c>
      <c r="F128" s="584" t="s">
        <v>1306</v>
      </c>
      <c r="G128" s="586"/>
      <c r="H128" s="586"/>
      <c r="I128" s="567" t="str">
        <f t="shared" si="4"/>
        <v>No hay ejecución</v>
      </c>
      <c r="J128" s="568" t="str">
        <f t="shared" si="5"/>
        <v>NA</v>
      </c>
      <c r="K128" s="586"/>
      <c r="L128" s="581"/>
      <c r="M128" s="579"/>
      <c r="N128" s="572"/>
      <c r="O128" s="582"/>
      <c r="P128" s="581"/>
      <c r="Q128" s="579"/>
      <c r="R128" s="572"/>
      <c r="S128" s="582"/>
      <c r="T128" s="583"/>
      <c r="U128" s="579"/>
      <c r="V128" s="572"/>
      <c r="W128" s="582"/>
      <c r="X128" s="575"/>
      <c r="Y128" s="580"/>
      <c r="Z128" s="580"/>
      <c r="AA128" s="567" t="str">
        <f t="shared" si="6"/>
        <v>No hay ejecución</v>
      </c>
      <c r="AB128" s="568" t="str">
        <f t="shared" si="7"/>
        <v>NA</v>
      </c>
      <c r="AC128" s="575"/>
      <c r="AD128" s="575"/>
      <c r="AE128" s="575"/>
      <c r="AF128" s="576"/>
      <c r="AG128" s="576"/>
      <c r="AH128" s="575"/>
      <c r="AI128" s="575"/>
      <c r="AJ128" s="575"/>
      <c r="AK128" s="576"/>
      <c r="AL128" s="576"/>
      <c r="AM128" s="575"/>
      <c r="AN128" s="575"/>
      <c r="AO128" s="575"/>
      <c r="AP128" s="575"/>
      <c r="AQ128" s="575"/>
    </row>
    <row r="129" spans="1:43" ht="35.25" customHeight="1" thickTop="1" thickBot="1">
      <c r="A129" s="563">
        <v>14.1</v>
      </c>
      <c r="B129" s="564"/>
      <c r="C129" s="564"/>
      <c r="D129" s="564"/>
      <c r="E129" s="564"/>
      <c r="F129" s="587" t="s">
        <v>1307</v>
      </c>
      <c r="G129" s="588"/>
      <c r="H129" s="588"/>
      <c r="I129" s="567" t="str">
        <f t="shared" si="4"/>
        <v>No hay ejecución</v>
      </c>
      <c r="J129" s="568" t="str">
        <f t="shared" si="5"/>
        <v>NA</v>
      </c>
      <c r="K129" s="588"/>
      <c r="L129" s="581"/>
      <c r="M129" s="579"/>
      <c r="N129" s="572"/>
      <c r="O129" s="582"/>
      <c r="P129" s="581"/>
      <c r="Q129" s="579"/>
      <c r="R129" s="572"/>
      <c r="S129" s="582"/>
      <c r="T129" s="583"/>
      <c r="U129" s="579"/>
      <c r="V129" s="572"/>
      <c r="W129" s="582"/>
      <c r="X129" s="575"/>
      <c r="Y129" s="580">
        <v>1</v>
      </c>
      <c r="Z129" s="580">
        <v>1</v>
      </c>
      <c r="AA129" s="567">
        <f t="shared" si="6"/>
        <v>1</v>
      </c>
      <c r="AB129" s="568" t="str">
        <f t="shared" si="7"/>
        <v>De acuerdo con lo programado</v>
      </c>
      <c r="AC129" s="575"/>
      <c r="AD129" s="575"/>
      <c r="AE129" s="575"/>
      <c r="AF129" s="576"/>
      <c r="AG129" s="576"/>
      <c r="AH129" s="575"/>
      <c r="AI129" s="575"/>
      <c r="AJ129" s="575"/>
      <c r="AK129" s="576"/>
      <c r="AL129" s="576"/>
      <c r="AM129" s="575"/>
      <c r="AN129" s="575"/>
      <c r="AO129" s="575"/>
      <c r="AP129" s="575"/>
      <c r="AQ129" s="575"/>
    </row>
    <row r="130" spans="1:43" ht="35.25" customHeight="1" thickTop="1" thickBot="1">
      <c r="A130" s="563">
        <v>14.1</v>
      </c>
      <c r="B130" s="564"/>
      <c r="C130" s="564"/>
      <c r="D130" s="564"/>
      <c r="E130" s="564"/>
      <c r="F130" s="587" t="s">
        <v>1307</v>
      </c>
      <c r="G130" s="588"/>
      <c r="H130" s="588"/>
      <c r="I130" s="567" t="str">
        <f t="shared" si="4"/>
        <v>No hay ejecución</v>
      </c>
      <c r="J130" s="568" t="str">
        <f t="shared" si="5"/>
        <v>NA</v>
      </c>
      <c r="K130" s="588"/>
      <c r="L130" s="581"/>
      <c r="M130" s="579"/>
      <c r="N130" s="572"/>
      <c r="O130" s="582"/>
      <c r="P130" s="581"/>
      <c r="Q130" s="579"/>
      <c r="R130" s="572"/>
      <c r="S130" s="582"/>
      <c r="T130" s="583"/>
      <c r="U130" s="579"/>
      <c r="V130" s="572"/>
      <c r="W130" s="582"/>
      <c r="X130" s="575"/>
      <c r="Y130" s="580">
        <v>1</v>
      </c>
      <c r="Z130" s="580">
        <v>2</v>
      </c>
      <c r="AA130" s="567">
        <f t="shared" si="6"/>
        <v>2</v>
      </c>
      <c r="AB130" s="568" t="str">
        <f t="shared" si="7"/>
        <v>De acuerdo con lo programado</v>
      </c>
      <c r="AC130" s="575"/>
      <c r="AD130" s="575"/>
      <c r="AE130" s="575"/>
      <c r="AF130" s="576"/>
      <c r="AG130" s="576"/>
      <c r="AH130" s="575"/>
      <c r="AI130" s="575"/>
      <c r="AJ130" s="575"/>
      <c r="AK130" s="576"/>
      <c r="AL130" s="576"/>
      <c r="AM130" s="575"/>
      <c r="AN130" s="575"/>
      <c r="AO130" s="575"/>
      <c r="AP130" s="575"/>
      <c r="AQ130" s="575"/>
    </row>
    <row r="131" spans="1:43" ht="35.25" customHeight="1" thickTop="1" thickBot="1">
      <c r="A131" s="563">
        <v>14.2</v>
      </c>
      <c r="B131" s="564"/>
      <c r="C131" s="564"/>
      <c r="D131" s="564"/>
      <c r="E131" s="564"/>
      <c r="F131" s="577" t="s">
        <v>1308</v>
      </c>
      <c r="G131" s="578"/>
      <c r="H131" s="578"/>
      <c r="I131" s="567" t="str">
        <f t="shared" si="4"/>
        <v>No hay ejecución</v>
      </c>
      <c r="J131" s="568" t="str">
        <f t="shared" si="5"/>
        <v>NA</v>
      </c>
      <c r="K131" s="578"/>
      <c r="L131" s="581"/>
      <c r="M131" s="579"/>
      <c r="N131" s="572"/>
      <c r="O131" s="582"/>
      <c r="P131" s="581"/>
      <c r="Q131" s="579"/>
      <c r="R131" s="572"/>
      <c r="S131" s="582"/>
      <c r="T131" s="583"/>
      <c r="U131" s="579"/>
      <c r="V131" s="572"/>
      <c r="W131" s="582"/>
      <c r="X131" s="575"/>
      <c r="Y131" s="580">
        <v>30</v>
      </c>
      <c r="Z131" s="580">
        <v>33</v>
      </c>
      <c r="AA131" s="567">
        <f t="shared" si="6"/>
        <v>1.1000000000000001</v>
      </c>
      <c r="AB131" s="568" t="str">
        <f t="shared" si="7"/>
        <v>De acuerdo con lo programado</v>
      </c>
      <c r="AC131" s="575"/>
      <c r="AD131" s="575"/>
      <c r="AE131" s="575"/>
      <c r="AF131" s="576"/>
      <c r="AG131" s="576"/>
      <c r="AH131" s="575"/>
      <c r="AI131" s="575"/>
      <c r="AJ131" s="575"/>
      <c r="AK131" s="576"/>
      <c r="AL131" s="576"/>
      <c r="AM131" s="575"/>
      <c r="AN131" s="575"/>
      <c r="AO131" s="575"/>
      <c r="AP131" s="575"/>
      <c r="AQ131" s="575"/>
    </row>
    <row r="132" spans="1:43" ht="35.25" hidden="1" customHeight="1" thickTop="1" thickBot="1">
      <c r="A132" s="563">
        <v>15</v>
      </c>
      <c r="B132" s="564"/>
      <c r="C132" s="564"/>
      <c r="D132" s="564"/>
      <c r="E132" s="564"/>
      <c r="F132" s="584" t="s">
        <v>1309</v>
      </c>
      <c r="G132" s="586"/>
      <c r="H132" s="586"/>
      <c r="I132" s="567" t="str">
        <f t="shared" si="4"/>
        <v>No hay ejecución</v>
      </c>
      <c r="J132" s="568" t="str">
        <f t="shared" si="5"/>
        <v>NA</v>
      </c>
      <c r="K132" s="586"/>
      <c r="L132" s="581"/>
      <c r="M132" s="579"/>
      <c r="N132" s="572"/>
      <c r="O132" s="582"/>
      <c r="P132" s="581"/>
      <c r="Q132" s="579"/>
      <c r="R132" s="572"/>
      <c r="S132" s="582"/>
      <c r="T132" s="583"/>
      <c r="U132" s="579"/>
      <c r="V132" s="572"/>
      <c r="W132" s="582"/>
      <c r="X132" s="575"/>
      <c r="Y132" s="580"/>
      <c r="Z132" s="580"/>
      <c r="AA132" s="567" t="str">
        <f t="shared" si="6"/>
        <v>No hay ejecución</v>
      </c>
      <c r="AB132" s="568" t="str">
        <f t="shared" si="7"/>
        <v>NA</v>
      </c>
      <c r="AC132" s="575"/>
      <c r="AD132" s="575"/>
      <c r="AE132" s="575"/>
      <c r="AF132" s="576"/>
      <c r="AG132" s="576"/>
      <c r="AH132" s="575"/>
      <c r="AI132" s="575"/>
      <c r="AJ132" s="575"/>
      <c r="AK132" s="576"/>
      <c r="AL132" s="576"/>
      <c r="AM132" s="575"/>
      <c r="AN132" s="575"/>
      <c r="AO132" s="575"/>
      <c r="AP132" s="575"/>
      <c r="AQ132" s="575"/>
    </row>
    <row r="133" spans="1:43" ht="35.25" hidden="1" customHeight="1" thickTop="1" thickBot="1">
      <c r="A133" s="563">
        <v>15.1</v>
      </c>
      <c r="B133" s="564"/>
      <c r="C133" s="564"/>
      <c r="D133" s="564"/>
      <c r="E133" s="564"/>
      <c r="F133" s="587" t="s">
        <v>1310</v>
      </c>
      <c r="G133" s="588"/>
      <c r="H133" s="588"/>
      <c r="I133" s="567" t="str">
        <f t="shared" si="4"/>
        <v>No hay ejecución</v>
      </c>
      <c r="J133" s="568" t="str">
        <f t="shared" si="5"/>
        <v>NA</v>
      </c>
      <c r="K133" s="588"/>
      <c r="L133" s="581"/>
      <c r="M133" s="579"/>
      <c r="N133" s="572"/>
      <c r="O133" s="582"/>
      <c r="P133" s="581"/>
      <c r="Q133" s="579"/>
      <c r="R133" s="572"/>
      <c r="S133" s="582"/>
      <c r="T133" s="583"/>
      <c r="U133" s="579"/>
      <c r="V133" s="572"/>
      <c r="W133" s="582"/>
      <c r="X133" s="575"/>
      <c r="Y133" s="580"/>
      <c r="Z133" s="580"/>
      <c r="AA133" s="567" t="str">
        <f t="shared" si="6"/>
        <v>No hay ejecución</v>
      </c>
      <c r="AB133" s="568" t="str">
        <f t="shared" si="7"/>
        <v>NA</v>
      </c>
      <c r="AC133" s="575"/>
      <c r="AD133" s="575"/>
      <c r="AE133" s="575"/>
      <c r="AF133" s="576"/>
      <c r="AG133" s="576"/>
      <c r="AH133" s="575"/>
      <c r="AI133" s="575"/>
      <c r="AJ133" s="575"/>
      <c r="AK133" s="576"/>
      <c r="AL133" s="576"/>
      <c r="AM133" s="575"/>
      <c r="AN133" s="575"/>
      <c r="AO133" s="575"/>
      <c r="AP133" s="575"/>
      <c r="AQ133" s="575"/>
    </row>
    <row r="134" spans="1:43" ht="35.25" hidden="1" customHeight="1" thickTop="1" thickBot="1">
      <c r="A134" s="563">
        <v>15.1</v>
      </c>
      <c r="B134" s="564"/>
      <c r="C134" s="564"/>
      <c r="D134" s="564"/>
      <c r="E134" s="564"/>
      <c r="F134" s="587" t="s">
        <v>1310</v>
      </c>
      <c r="G134" s="588"/>
      <c r="H134" s="588"/>
      <c r="I134" s="567" t="str">
        <f t="shared" si="4"/>
        <v>No hay ejecución</v>
      </c>
      <c r="J134" s="568" t="str">
        <f t="shared" si="5"/>
        <v>NA</v>
      </c>
      <c r="K134" s="588"/>
      <c r="L134" s="581"/>
      <c r="M134" s="579"/>
      <c r="N134" s="572"/>
      <c r="O134" s="582"/>
      <c r="P134" s="581"/>
      <c r="Q134" s="579"/>
      <c r="R134" s="572"/>
      <c r="S134" s="582"/>
      <c r="T134" s="583"/>
      <c r="U134" s="579"/>
      <c r="V134" s="572"/>
      <c r="W134" s="582"/>
      <c r="X134" s="575"/>
      <c r="Y134" s="580"/>
      <c r="Z134" s="580"/>
      <c r="AA134" s="567" t="str">
        <f t="shared" si="6"/>
        <v>No hay ejecución</v>
      </c>
      <c r="AB134" s="568" t="str">
        <f t="shared" si="7"/>
        <v>NA</v>
      </c>
      <c r="AC134" s="575"/>
      <c r="AD134" s="575"/>
      <c r="AE134" s="575"/>
      <c r="AF134" s="576"/>
      <c r="AG134" s="576"/>
      <c r="AH134" s="575"/>
      <c r="AI134" s="575"/>
      <c r="AJ134" s="575"/>
      <c r="AK134" s="576"/>
      <c r="AL134" s="576"/>
      <c r="AM134" s="575"/>
      <c r="AN134" s="575"/>
      <c r="AO134" s="575"/>
      <c r="AP134" s="575"/>
      <c r="AQ134" s="575"/>
    </row>
    <row r="135" spans="1:43" ht="35.25" hidden="1" customHeight="1" thickTop="1" thickBot="1">
      <c r="A135" s="563">
        <v>15.1</v>
      </c>
      <c r="B135" s="564"/>
      <c r="C135" s="564"/>
      <c r="D135" s="564"/>
      <c r="E135" s="564"/>
      <c r="F135" s="587" t="s">
        <v>1310</v>
      </c>
      <c r="G135" s="588"/>
      <c r="H135" s="588"/>
      <c r="I135" s="567" t="str">
        <f t="shared" si="4"/>
        <v>No hay ejecución</v>
      </c>
      <c r="J135" s="568" t="str">
        <f t="shared" si="5"/>
        <v>NA</v>
      </c>
      <c r="K135" s="588"/>
      <c r="L135" s="581"/>
      <c r="M135" s="579"/>
      <c r="N135" s="572"/>
      <c r="O135" s="582"/>
      <c r="P135" s="581"/>
      <c r="Q135" s="579"/>
      <c r="R135" s="572"/>
      <c r="S135" s="582"/>
      <c r="T135" s="583"/>
      <c r="U135" s="579"/>
      <c r="V135" s="572"/>
      <c r="W135" s="582"/>
      <c r="X135" s="575"/>
      <c r="Y135" s="580"/>
      <c r="Z135" s="580"/>
      <c r="AA135" s="567" t="str">
        <f t="shared" si="6"/>
        <v>No hay ejecución</v>
      </c>
      <c r="AB135" s="568" t="str">
        <f t="shared" si="7"/>
        <v>NA</v>
      </c>
      <c r="AC135" s="575"/>
      <c r="AD135" s="575"/>
      <c r="AE135" s="575"/>
      <c r="AF135" s="576"/>
      <c r="AG135" s="576"/>
      <c r="AH135" s="575"/>
      <c r="AI135" s="575"/>
      <c r="AJ135" s="575"/>
      <c r="AK135" s="576"/>
      <c r="AL135" s="576"/>
      <c r="AM135" s="575"/>
      <c r="AN135" s="575"/>
      <c r="AO135" s="575"/>
      <c r="AP135" s="575"/>
      <c r="AQ135" s="575"/>
    </row>
    <row r="136" spans="1:43" ht="35.25" hidden="1" customHeight="1" thickTop="1" thickBot="1">
      <c r="A136" s="563">
        <v>15.1</v>
      </c>
      <c r="B136" s="564"/>
      <c r="C136" s="564"/>
      <c r="D136" s="564"/>
      <c r="E136" s="564"/>
      <c r="F136" s="587" t="s">
        <v>1310</v>
      </c>
      <c r="G136" s="588"/>
      <c r="H136" s="588"/>
      <c r="I136" s="567" t="str">
        <f t="shared" si="4"/>
        <v>No hay ejecución</v>
      </c>
      <c r="J136" s="568" t="str">
        <f t="shared" si="5"/>
        <v>NA</v>
      </c>
      <c r="K136" s="588"/>
      <c r="L136" s="581"/>
      <c r="M136" s="579"/>
      <c r="N136" s="572"/>
      <c r="O136" s="582"/>
      <c r="P136" s="581"/>
      <c r="Q136" s="579"/>
      <c r="R136" s="572"/>
      <c r="S136" s="582"/>
      <c r="T136" s="583"/>
      <c r="U136" s="579"/>
      <c r="V136" s="572"/>
      <c r="W136" s="582"/>
      <c r="X136" s="575"/>
      <c r="Y136" s="580"/>
      <c r="Z136" s="580"/>
      <c r="AA136" s="567" t="str">
        <f t="shared" si="6"/>
        <v>No hay ejecución</v>
      </c>
      <c r="AB136" s="568" t="str">
        <f t="shared" si="7"/>
        <v>NA</v>
      </c>
      <c r="AC136" s="575"/>
      <c r="AD136" s="575"/>
      <c r="AE136" s="575"/>
      <c r="AF136" s="576"/>
      <c r="AG136" s="576"/>
      <c r="AH136" s="575"/>
      <c r="AI136" s="575"/>
      <c r="AJ136" s="575"/>
      <c r="AK136" s="576"/>
      <c r="AL136" s="576"/>
      <c r="AM136" s="575"/>
      <c r="AN136" s="575"/>
      <c r="AO136" s="575"/>
      <c r="AP136" s="575"/>
      <c r="AQ136" s="575"/>
    </row>
    <row r="137" spans="1:43" ht="35.25" hidden="1" customHeight="1" thickTop="1" thickBot="1">
      <c r="A137" s="563">
        <v>15.1</v>
      </c>
      <c r="B137" s="564"/>
      <c r="C137" s="564"/>
      <c r="D137" s="564"/>
      <c r="E137" s="564"/>
      <c r="F137" s="587" t="s">
        <v>1310</v>
      </c>
      <c r="G137" s="588"/>
      <c r="H137" s="588"/>
      <c r="I137" s="567" t="str">
        <f t="shared" si="4"/>
        <v>No hay ejecución</v>
      </c>
      <c r="J137" s="568" t="str">
        <f t="shared" si="5"/>
        <v>NA</v>
      </c>
      <c r="K137" s="588"/>
      <c r="L137" s="581"/>
      <c r="M137" s="579"/>
      <c r="N137" s="572"/>
      <c r="O137" s="582"/>
      <c r="P137" s="581"/>
      <c r="Q137" s="579"/>
      <c r="R137" s="572"/>
      <c r="S137" s="582"/>
      <c r="T137" s="583"/>
      <c r="U137" s="579"/>
      <c r="V137" s="572"/>
      <c r="W137" s="582"/>
      <c r="X137" s="575"/>
      <c r="Y137" s="580"/>
      <c r="Z137" s="580"/>
      <c r="AA137" s="567" t="str">
        <f t="shared" si="6"/>
        <v>No hay ejecución</v>
      </c>
      <c r="AB137" s="568" t="str">
        <f t="shared" si="7"/>
        <v>NA</v>
      </c>
      <c r="AC137" s="575"/>
      <c r="AD137" s="575"/>
      <c r="AE137" s="575"/>
      <c r="AF137" s="576"/>
      <c r="AG137" s="576"/>
      <c r="AH137" s="575"/>
      <c r="AI137" s="575"/>
      <c r="AJ137" s="575"/>
      <c r="AK137" s="576"/>
      <c r="AL137" s="576"/>
      <c r="AM137" s="575"/>
      <c r="AN137" s="575"/>
      <c r="AO137" s="575"/>
      <c r="AP137" s="575"/>
      <c r="AQ137" s="575"/>
    </row>
    <row r="138" spans="1:43" ht="35.25" hidden="1" customHeight="1" thickTop="1" thickBot="1">
      <c r="A138" s="563">
        <v>15.1</v>
      </c>
      <c r="B138" s="564"/>
      <c r="C138" s="564"/>
      <c r="D138" s="564"/>
      <c r="E138" s="564"/>
      <c r="F138" s="587" t="s">
        <v>1310</v>
      </c>
      <c r="G138" s="588"/>
      <c r="H138" s="588"/>
      <c r="I138" s="567" t="str">
        <f t="shared" si="4"/>
        <v>No hay ejecución</v>
      </c>
      <c r="J138" s="568" t="str">
        <f t="shared" si="5"/>
        <v>NA</v>
      </c>
      <c r="K138" s="588"/>
      <c r="L138" s="581"/>
      <c r="M138" s="579"/>
      <c r="N138" s="572"/>
      <c r="O138" s="582"/>
      <c r="P138" s="581"/>
      <c r="Q138" s="579"/>
      <c r="R138" s="572"/>
      <c r="S138" s="582"/>
      <c r="T138" s="583"/>
      <c r="U138" s="579"/>
      <c r="V138" s="572"/>
      <c r="W138" s="582"/>
      <c r="X138" s="575"/>
      <c r="Y138" s="580"/>
      <c r="Z138" s="580"/>
      <c r="AA138" s="567" t="str">
        <f t="shared" si="6"/>
        <v>No hay ejecución</v>
      </c>
      <c r="AB138" s="568" t="str">
        <f t="shared" si="7"/>
        <v>NA</v>
      </c>
      <c r="AC138" s="575"/>
      <c r="AD138" s="575"/>
      <c r="AE138" s="575"/>
      <c r="AF138" s="576"/>
      <c r="AG138" s="576"/>
      <c r="AH138" s="575"/>
      <c r="AI138" s="575"/>
      <c r="AJ138" s="575"/>
      <c r="AK138" s="576"/>
      <c r="AL138" s="576"/>
      <c r="AM138" s="575"/>
      <c r="AN138" s="575"/>
      <c r="AO138" s="575"/>
      <c r="AP138" s="575"/>
      <c r="AQ138" s="575"/>
    </row>
    <row r="139" spans="1:43" ht="35.25" hidden="1" customHeight="1" thickTop="1" thickBot="1">
      <c r="A139" s="563">
        <v>15.1</v>
      </c>
      <c r="B139" s="564"/>
      <c r="C139" s="564"/>
      <c r="D139" s="564"/>
      <c r="E139" s="564"/>
      <c r="F139" s="587" t="s">
        <v>1310</v>
      </c>
      <c r="G139" s="588"/>
      <c r="H139" s="588"/>
      <c r="I139" s="567" t="str">
        <f t="shared" si="4"/>
        <v>No hay ejecución</v>
      </c>
      <c r="J139" s="568" t="str">
        <f t="shared" si="5"/>
        <v>NA</v>
      </c>
      <c r="K139" s="588"/>
      <c r="L139" s="581"/>
      <c r="M139" s="579"/>
      <c r="N139" s="572"/>
      <c r="O139" s="582"/>
      <c r="P139" s="581"/>
      <c r="Q139" s="579"/>
      <c r="R139" s="572"/>
      <c r="S139" s="582"/>
      <c r="T139" s="583"/>
      <c r="U139" s="579"/>
      <c r="V139" s="572"/>
      <c r="W139" s="582"/>
      <c r="X139" s="575"/>
      <c r="Y139" s="580"/>
      <c r="Z139" s="580"/>
      <c r="AA139" s="567" t="str">
        <f t="shared" si="6"/>
        <v>No hay ejecución</v>
      </c>
      <c r="AB139" s="568" t="str">
        <f t="shared" si="7"/>
        <v>NA</v>
      </c>
      <c r="AC139" s="575"/>
      <c r="AD139" s="575"/>
      <c r="AE139" s="575"/>
      <c r="AF139" s="576"/>
      <c r="AG139" s="576"/>
      <c r="AH139" s="575"/>
      <c r="AI139" s="575"/>
      <c r="AJ139" s="575"/>
      <c r="AK139" s="576"/>
      <c r="AL139" s="576"/>
      <c r="AM139" s="575"/>
      <c r="AN139" s="575"/>
      <c r="AO139" s="575"/>
      <c r="AP139" s="575"/>
      <c r="AQ139" s="575"/>
    </row>
    <row r="140" spans="1:43" ht="35.25" hidden="1" customHeight="1" thickTop="1" thickBot="1">
      <c r="A140" s="563">
        <v>15.2</v>
      </c>
      <c r="B140" s="564"/>
      <c r="C140" s="564"/>
      <c r="D140" s="564"/>
      <c r="E140" s="564"/>
      <c r="F140" s="587" t="s">
        <v>1311</v>
      </c>
      <c r="G140" s="588"/>
      <c r="H140" s="588"/>
      <c r="I140" s="567" t="str">
        <f t="shared" si="4"/>
        <v>No hay ejecución</v>
      </c>
      <c r="J140" s="568" t="str">
        <f t="shared" si="5"/>
        <v>NA</v>
      </c>
      <c r="K140" s="588"/>
      <c r="L140" s="581"/>
      <c r="M140" s="579"/>
      <c r="N140" s="572"/>
      <c r="O140" s="582"/>
      <c r="P140" s="581"/>
      <c r="Q140" s="579"/>
      <c r="R140" s="572"/>
      <c r="S140" s="582"/>
      <c r="T140" s="583"/>
      <c r="U140" s="579"/>
      <c r="V140" s="572"/>
      <c r="W140" s="582"/>
      <c r="X140" s="575"/>
      <c r="Y140" s="580"/>
      <c r="Z140" s="580"/>
      <c r="AA140" s="567" t="str">
        <f t="shared" si="6"/>
        <v>No hay ejecución</v>
      </c>
      <c r="AB140" s="568" t="str">
        <f t="shared" si="7"/>
        <v>NA</v>
      </c>
      <c r="AC140" s="575"/>
      <c r="AD140" s="575"/>
      <c r="AE140" s="575"/>
      <c r="AF140" s="576"/>
      <c r="AG140" s="576"/>
      <c r="AH140" s="575"/>
      <c r="AI140" s="575"/>
      <c r="AJ140" s="575"/>
      <c r="AK140" s="576"/>
      <c r="AL140" s="576"/>
      <c r="AM140" s="575"/>
      <c r="AN140" s="575"/>
      <c r="AO140" s="575"/>
      <c r="AP140" s="575"/>
      <c r="AQ140" s="575"/>
    </row>
    <row r="141" spans="1:43" ht="35.25" hidden="1" customHeight="1" thickTop="1" thickBot="1">
      <c r="A141" s="563">
        <v>15.2</v>
      </c>
      <c r="B141" s="564"/>
      <c r="C141" s="564"/>
      <c r="D141" s="564"/>
      <c r="E141" s="564"/>
      <c r="F141" s="587" t="s">
        <v>1311</v>
      </c>
      <c r="G141" s="588"/>
      <c r="H141" s="588"/>
      <c r="I141" s="567" t="str">
        <f t="shared" si="4"/>
        <v>No hay ejecución</v>
      </c>
      <c r="J141" s="568" t="str">
        <f t="shared" si="5"/>
        <v>NA</v>
      </c>
      <c r="K141" s="588"/>
      <c r="L141" s="581"/>
      <c r="M141" s="579"/>
      <c r="N141" s="572"/>
      <c r="O141" s="582"/>
      <c r="P141" s="581"/>
      <c r="Q141" s="579"/>
      <c r="R141" s="572"/>
      <c r="S141" s="582"/>
      <c r="T141" s="583"/>
      <c r="U141" s="579"/>
      <c r="V141" s="572"/>
      <c r="W141" s="582"/>
      <c r="X141" s="575"/>
      <c r="Y141" s="580"/>
      <c r="Z141" s="580"/>
      <c r="AA141" s="567" t="str">
        <f t="shared" si="6"/>
        <v>No hay ejecución</v>
      </c>
      <c r="AB141" s="568" t="str">
        <f t="shared" si="7"/>
        <v>NA</v>
      </c>
      <c r="AC141" s="575"/>
      <c r="AD141" s="575"/>
      <c r="AE141" s="575"/>
      <c r="AF141" s="576"/>
      <c r="AG141" s="576"/>
      <c r="AH141" s="575"/>
      <c r="AI141" s="575"/>
      <c r="AJ141" s="575"/>
      <c r="AK141" s="576"/>
      <c r="AL141" s="576"/>
      <c r="AM141" s="575"/>
      <c r="AN141" s="575"/>
      <c r="AO141" s="575"/>
      <c r="AP141" s="575"/>
      <c r="AQ141" s="575"/>
    </row>
    <row r="142" spans="1:43" ht="35.25" hidden="1" customHeight="1" thickTop="1" thickBot="1">
      <c r="A142" s="563">
        <v>15.2</v>
      </c>
      <c r="B142" s="564"/>
      <c r="C142" s="564"/>
      <c r="D142" s="564"/>
      <c r="E142" s="564"/>
      <c r="F142" s="587" t="s">
        <v>1311</v>
      </c>
      <c r="G142" s="588"/>
      <c r="H142" s="588"/>
      <c r="I142" s="567" t="str">
        <f t="shared" ref="I142:I205" si="8">IF(H142="","No hay ejecución",IF(AND(G142=0),"No hay Programación", H142/G142))</f>
        <v>No hay ejecución</v>
      </c>
      <c r="J142" s="568" t="str">
        <f t="shared" ref="J142:J205" si="9">IF(I142="No hay ejecución","NA",IF(I142&gt;=90%,"De acuerdo con lo programado",IF(I142&gt;=51%,"Atraso Leve",IF(I142&lt;=50%,"En riesgo cumplimiento"))))</f>
        <v>NA</v>
      </c>
      <c r="K142" s="588"/>
      <c r="L142" s="581"/>
      <c r="M142" s="579"/>
      <c r="N142" s="572"/>
      <c r="O142" s="582"/>
      <c r="P142" s="581"/>
      <c r="Q142" s="579"/>
      <c r="R142" s="572"/>
      <c r="S142" s="582"/>
      <c r="T142" s="583"/>
      <c r="U142" s="579"/>
      <c r="V142" s="572"/>
      <c r="W142" s="582"/>
      <c r="X142" s="575"/>
      <c r="Y142" s="580"/>
      <c r="Z142" s="580"/>
      <c r="AA142" s="567" t="str">
        <f t="shared" ref="AA142:AA205" si="10">IF(Z142="","No hay ejecución",IF(AND(Y142=0),"No hay Programación", Z142/Y142))</f>
        <v>No hay ejecución</v>
      </c>
      <c r="AB142" s="568" t="str">
        <f t="shared" ref="AB142:AB205" si="11">IF(AA142="No hay ejecución","NA",IF(AA142&gt;=90%,"De acuerdo con lo programado",IF(AA142&gt;=51%,"Atraso Leve",IF(AA142&lt;=50%,"En riesgo cumplimiento"))))</f>
        <v>NA</v>
      </c>
      <c r="AC142" s="575"/>
      <c r="AD142" s="575"/>
      <c r="AE142" s="575"/>
      <c r="AF142" s="576"/>
      <c r="AG142" s="576"/>
      <c r="AH142" s="575"/>
      <c r="AI142" s="575"/>
      <c r="AJ142" s="575"/>
      <c r="AK142" s="576"/>
      <c r="AL142" s="576"/>
      <c r="AM142" s="575"/>
      <c r="AN142" s="575"/>
      <c r="AO142" s="575"/>
      <c r="AP142" s="575"/>
      <c r="AQ142" s="575"/>
    </row>
    <row r="143" spans="1:43" ht="35.25" hidden="1" customHeight="1" thickTop="1" thickBot="1">
      <c r="A143" s="563">
        <v>15.2</v>
      </c>
      <c r="B143" s="564"/>
      <c r="C143" s="564"/>
      <c r="D143" s="564"/>
      <c r="E143" s="564"/>
      <c r="F143" s="587" t="s">
        <v>1311</v>
      </c>
      <c r="G143" s="588"/>
      <c r="H143" s="588"/>
      <c r="I143" s="567" t="str">
        <f t="shared" si="8"/>
        <v>No hay ejecución</v>
      </c>
      <c r="J143" s="568" t="str">
        <f t="shared" si="9"/>
        <v>NA</v>
      </c>
      <c r="K143" s="588"/>
      <c r="L143" s="581"/>
      <c r="M143" s="579"/>
      <c r="N143" s="572"/>
      <c r="O143" s="582"/>
      <c r="P143" s="581"/>
      <c r="Q143" s="579"/>
      <c r="R143" s="572"/>
      <c r="S143" s="582"/>
      <c r="T143" s="583"/>
      <c r="U143" s="579"/>
      <c r="V143" s="572"/>
      <c r="W143" s="582"/>
      <c r="X143" s="575"/>
      <c r="Y143" s="580"/>
      <c r="Z143" s="580"/>
      <c r="AA143" s="567" t="str">
        <f t="shared" si="10"/>
        <v>No hay ejecución</v>
      </c>
      <c r="AB143" s="568" t="str">
        <f t="shared" si="11"/>
        <v>NA</v>
      </c>
      <c r="AC143" s="575"/>
      <c r="AD143" s="575"/>
      <c r="AE143" s="575"/>
      <c r="AF143" s="576"/>
      <c r="AG143" s="576"/>
      <c r="AH143" s="575"/>
      <c r="AI143" s="575"/>
      <c r="AJ143" s="575"/>
      <c r="AK143" s="576"/>
      <c r="AL143" s="576"/>
      <c r="AM143" s="575"/>
      <c r="AN143" s="575"/>
      <c r="AO143" s="575"/>
      <c r="AP143" s="575"/>
      <c r="AQ143" s="575"/>
    </row>
    <row r="144" spans="1:43" ht="35.25" hidden="1" customHeight="1" thickTop="1" thickBot="1">
      <c r="A144" s="563">
        <v>15.2</v>
      </c>
      <c r="B144" s="564"/>
      <c r="C144" s="564"/>
      <c r="D144" s="564"/>
      <c r="E144" s="564"/>
      <c r="F144" s="587" t="s">
        <v>1311</v>
      </c>
      <c r="G144" s="588"/>
      <c r="H144" s="588"/>
      <c r="I144" s="567" t="str">
        <f t="shared" si="8"/>
        <v>No hay ejecución</v>
      </c>
      <c r="J144" s="568" t="str">
        <f t="shared" si="9"/>
        <v>NA</v>
      </c>
      <c r="K144" s="588"/>
      <c r="L144" s="581"/>
      <c r="M144" s="579"/>
      <c r="N144" s="572"/>
      <c r="O144" s="582"/>
      <c r="P144" s="581"/>
      <c r="Q144" s="579"/>
      <c r="R144" s="572"/>
      <c r="S144" s="582"/>
      <c r="T144" s="583"/>
      <c r="U144" s="579"/>
      <c r="V144" s="572"/>
      <c r="W144" s="582"/>
      <c r="X144" s="575"/>
      <c r="Y144" s="580"/>
      <c r="Z144" s="580"/>
      <c r="AA144" s="567" t="str">
        <f t="shared" si="10"/>
        <v>No hay ejecución</v>
      </c>
      <c r="AB144" s="568" t="str">
        <f t="shared" si="11"/>
        <v>NA</v>
      </c>
      <c r="AC144" s="575"/>
      <c r="AD144" s="575"/>
      <c r="AE144" s="575"/>
      <c r="AF144" s="576"/>
      <c r="AG144" s="576"/>
      <c r="AH144" s="575"/>
      <c r="AI144" s="575"/>
      <c r="AJ144" s="575"/>
      <c r="AK144" s="576"/>
      <c r="AL144" s="576"/>
      <c r="AM144" s="575"/>
      <c r="AN144" s="575"/>
      <c r="AO144" s="575"/>
      <c r="AP144" s="575"/>
      <c r="AQ144" s="575"/>
    </row>
    <row r="145" spans="1:43" ht="35.25" hidden="1" customHeight="1" thickTop="1" thickBot="1">
      <c r="A145" s="563">
        <v>15.2</v>
      </c>
      <c r="B145" s="564"/>
      <c r="C145" s="564"/>
      <c r="D145" s="564"/>
      <c r="E145" s="564"/>
      <c r="F145" s="587" t="s">
        <v>1311</v>
      </c>
      <c r="G145" s="588"/>
      <c r="H145" s="588"/>
      <c r="I145" s="567" t="str">
        <f t="shared" si="8"/>
        <v>No hay ejecución</v>
      </c>
      <c r="J145" s="568" t="str">
        <f t="shared" si="9"/>
        <v>NA</v>
      </c>
      <c r="K145" s="588"/>
      <c r="L145" s="581"/>
      <c r="M145" s="579"/>
      <c r="N145" s="572"/>
      <c r="O145" s="582"/>
      <c r="P145" s="581"/>
      <c r="Q145" s="579"/>
      <c r="R145" s="572"/>
      <c r="S145" s="582"/>
      <c r="T145" s="583"/>
      <c r="U145" s="579"/>
      <c r="V145" s="572"/>
      <c r="W145" s="582"/>
      <c r="X145" s="575"/>
      <c r="Y145" s="580"/>
      <c r="Z145" s="580"/>
      <c r="AA145" s="567" t="str">
        <f t="shared" si="10"/>
        <v>No hay ejecución</v>
      </c>
      <c r="AB145" s="568" t="str">
        <f t="shared" si="11"/>
        <v>NA</v>
      </c>
      <c r="AC145" s="575"/>
      <c r="AD145" s="575"/>
      <c r="AE145" s="575"/>
      <c r="AF145" s="576"/>
      <c r="AG145" s="576"/>
      <c r="AH145" s="575"/>
      <c r="AI145" s="575"/>
      <c r="AJ145" s="575"/>
      <c r="AK145" s="576"/>
      <c r="AL145" s="576"/>
      <c r="AM145" s="575"/>
      <c r="AN145" s="575"/>
      <c r="AO145" s="575"/>
      <c r="AP145" s="575"/>
      <c r="AQ145" s="575"/>
    </row>
    <row r="146" spans="1:43" ht="35.25" hidden="1" customHeight="1" thickTop="1" thickBot="1">
      <c r="A146" s="563">
        <v>15.2</v>
      </c>
      <c r="B146" s="564"/>
      <c r="C146" s="564"/>
      <c r="D146" s="564"/>
      <c r="E146" s="564"/>
      <c r="F146" s="587" t="s">
        <v>1311</v>
      </c>
      <c r="G146" s="588"/>
      <c r="H146" s="588"/>
      <c r="I146" s="567" t="str">
        <f t="shared" si="8"/>
        <v>No hay ejecución</v>
      </c>
      <c r="J146" s="568" t="str">
        <f t="shared" si="9"/>
        <v>NA</v>
      </c>
      <c r="K146" s="588"/>
      <c r="L146" s="581"/>
      <c r="M146" s="579"/>
      <c r="N146" s="572"/>
      <c r="O146" s="582"/>
      <c r="P146" s="581"/>
      <c r="Q146" s="579"/>
      <c r="R146" s="572"/>
      <c r="S146" s="582"/>
      <c r="T146" s="583"/>
      <c r="U146" s="579"/>
      <c r="V146" s="572"/>
      <c r="W146" s="582"/>
      <c r="X146" s="575"/>
      <c r="Y146" s="580"/>
      <c r="Z146" s="580"/>
      <c r="AA146" s="567" t="str">
        <f t="shared" si="10"/>
        <v>No hay ejecución</v>
      </c>
      <c r="AB146" s="568" t="str">
        <f t="shared" si="11"/>
        <v>NA</v>
      </c>
      <c r="AC146" s="575"/>
      <c r="AD146" s="575"/>
      <c r="AE146" s="575"/>
      <c r="AF146" s="576"/>
      <c r="AG146" s="576"/>
      <c r="AH146" s="575"/>
      <c r="AI146" s="575"/>
      <c r="AJ146" s="575"/>
      <c r="AK146" s="576"/>
      <c r="AL146" s="576"/>
      <c r="AM146" s="575"/>
      <c r="AN146" s="575"/>
      <c r="AO146" s="575"/>
      <c r="AP146" s="575"/>
      <c r="AQ146" s="575"/>
    </row>
    <row r="147" spans="1:43" ht="35.25" hidden="1" customHeight="1" thickTop="1" thickBot="1">
      <c r="A147" s="563">
        <v>15.2</v>
      </c>
      <c r="B147" s="564"/>
      <c r="C147" s="564"/>
      <c r="D147" s="564"/>
      <c r="E147" s="564"/>
      <c r="F147" s="587" t="s">
        <v>1311</v>
      </c>
      <c r="G147" s="588"/>
      <c r="H147" s="588"/>
      <c r="I147" s="567" t="str">
        <f t="shared" si="8"/>
        <v>No hay ejecución</v>
      </c>
      <c r="J147" s="568" t="str">
        <f t="shared" si="9"/>
        <v>NA</v>
      </c>
      <c r="K147" s="588"/>
      <c r="L147" s="581"/>
      <c r="M147" s="579"/>
      <c r="N147" s="572"/>
      <c r="O147" s="582"/>
      <c r="P147" s="581"/>
      <c r="Q147" s="579"/>
      <c r="R147" s="572"/>
      <c r="S147" s="582"/>
      <c r="T147" s="583"/>
      <c r="U147" s="579"/>
      <c r="V147" s="572"/>
      <c r="W147" s="582"/>
      <c r="X147" s="575"/>
      <c r="Y147" s="580"/>
      <c r="Z147" s="580"/>
      <c r="AA147" s="567" t="str">
        <f t="shared" si="10"/>
        <v>No hay ejecución</v>
      </c>
      <c r="AB147" s="568" t="str">
        <f t="shared" si="11"/>
        <v>NA</v>
      </c>
      <c r="AC147" s="575"/>
      <c r="AD147" s="575"/>
      <c r="AE147" s="575"/>
      <c r="AF147" s="576"/>
      <c r="AG147" s="576"/>
      <c r="AH147" s="575"/>
      <c r="AI147" s="575"/>
      <c r="AJ147" s="575"/>
      <c r="AK147" s="576"/>
      <c r="AL147" s="576"/>
      <c r="AM147" s="575"/>
      <c r="AN147" s="575"/>
      <c r="AO147" s="575"/>
      <c r="AP147" s="575"/>
      <c r="AQ147" s="575"/>
    </row>
    <row r="148" spans="1:43" ht="35.25" hidden="1" customHeight="1" thickTop="1" thickBot="1">
      <c r="A148" s="563">
        <v>15.2</v>
      </c>
      <c r="B148" s="564"/>
      <c r="C148" s="564"/>
      <c r="D148" s="564"/>
      <c r="E148" s="564"/>
      <c r="F148" s="587" t="s">
        <v>1311</v>
      </c>
      <c r="G148" s="588"/>
      <c r="H148" s="588"/>
      <c r="I148" s="567" t="str">
        <f t="shared" si="8"/>
        <v>No hay ejecución</v>
      </c>
      <c r="J148" s="568" t="str">
        <f t="shared" si="9"/>
        <v>NA</v>
      </c>
      <c r="K148" s="588"/>
      <c r="L148" s="581"/>
      <c r="M148" s="579"/>
      <c r="N148" s="572"/>
      <c r="O148" s="582"/>
      <c r="P148" s="581"/>
      <c r="Q148" s="579"/>
      <c r="R148" s="572"/>
      <c r="S148" s="582"/>
      <c r="T148" s="583"/>
      <c r="U148" s="579"/>
      <c r="V148" s="572"/>
      <c r="W148" s="582"/>
      <c r="X148" s="575"/>
      <c r="Y148" s="580"/>
      <c r="Z148" s="580"/>
      <c r="AA148" s="567" t="str">
        <f t="shared" si="10"/>
        <v>No hay ejecución</v>
      </c>
      <c r="AB148" s="568" t="str">
        <f t="shared" si="11"/>
        <v>NA</v>
      </c>
      <c r="AC148" s="575"/>
      <c r="AD148" s="575"/>
      <c r="AE148" s="575"/>
      <c r="AF148" s="576"/>
      <c r="AG148" s="576"/>
      <c r="AH148" s="575"/>
      <c r="AI148" s="575"/>
      <c r="AJ148" s="575"/>
      <c r="AK148" s="576"/>
      <c r="AL148" s="576"/>
      <c r="AM148" s="575"/>
      <c r="AN148" s="575"/>
      <c r="AO148" s="575"/>
      <c r="AP148" s="575"/>
      <c r="AQ148" s="575"/>
    </row>
    <row r="149" spans="1:43" ht="35.25" hidden="1" customHeight="1" thickTop="1" thickBot="1">
      <c r="A149" s="563">
        <v>15.2</v>
      </c>
      <c r="B149" s="564"/>
      <c r="C149" s="564"/>
      <c r="D149" s="564"/>
      <c r="E149" s="564"/>
      <c r="F149" s="587" t="s">
        <v>1311</v>
      </c>
      <c r="G149" s="588"/>
      <c r="H149" s="588"/>
      <c r="I149" s="567" t="str">
        <f t="shared" si="8"/>
        <v>No hay ejecución</v>
      </c>
      <c r="J149" s="568" t="str">
        <f t="shared" si="9"/>
        <v>NA</v>
      </c>
      <c r="K149" s="588"/>
      <c r="L149" s="581"/>
      <c r="M149" s="579"/>
      <c r="N149" s="572"/>
      <c r="O149" s="582"/>
      <c r="P149" s="581"/>
      <c r="Q149" s="579"/>
      <c r="R149" s="572"/>
      <c r="S149" s="582"/>
      <c r="T149" s="583"/>
      <c r="U149" s="579"/>
      <c r="V149" s="572"/>
      <c r="W149" s="582"/>
      <c r="X149" s="575"/>
      <c r="Y149" s="580"/>
      <c r="Z149" s="580"/>
      <c r="AA149" s="567" t="str">
        <f t="shared" si="10"/>
        <v>No hay ejecución</v>
      </c>
      <c r="AB149" s="568" t="str">
        <f t="shared" si="11"/>
        <v>NA</v>
      </c>
      <c r="AC149" s="575"/>
      <c r="AD149" s="575"/>
      <c r="AE149" s="575"/>
      <c r="AF149" s="576"/>
      <c r="AG149" s="576"/>
      <c r="AH149" s="575"/>
      <c r="AI149" s="575"/>
      <c r="AJ149" s="575"/>
      <c r="AK149" s="576"/>
      <c r="AL149" s="576"/>
      <c r="AM149" s="575"/>
      <c r="AN149" s="575"/>
      <c r="AO149" s="575"/>
      <c r="AP149" s="575"/>
      <c r="AQ149" s="575"/>
    </row>
    <row r="150" spans="1:43" ht="35.25" customHeight="1" thickTop="1" thickBot="1">
      <c r="A150" s="563">
        <v>15.3</v>
      </c>
      <c r="B150" s="564"/>
      <c r="C150" s="564"/>
      <c r="D150" s="564"/>
      <c r="E150" s="564"/>
      <c r="F150" s="577" t="s">
        <v>1312</v>
      </c>
      <c r="G150" s="578"/>
      <c r="H150" s="578"/>
      <c r="I150" s="567" t="str">
        <f t="shared" si="8"/>
        <v>No hay ejecución</v>
      </c>
      <c r="J150" s="568" t="str">
        <f t="shared" si="9"/>
        <v>NA</v>
      </c>
      <c r="K150" s="578"/>
      <c r="L150" s="581"/>
      <c r="M150" s="579"/>
      <c r="N150" s="572"/>
      <c r="O150" s="582"/>
      <c r="P150" s="581"/>
      <c r="Q150" s="579"/>
      <c r="R150" s="572"/>
      <c r="S150" s="582"/>
      <c r="T150" s="583"/>
      <c r="U150" s="579"/>
      <c r="V150" s="572"/>
      <c r="W150" s="582"/>
      <c r="X150" s="575"/>
      <c r="Y150" s="580">
        <v>1</v>
      </c>
      <c r="Z150" s="580">
        <v>1</v>
      </c>
      <c r="AA150" s="567">
        <f t="shared" si="10"/>
        <v>1</v>
      </c>
      <c r="AB150" s="568" t="str">
        <f t="shared" si="11"/>
        <v>De acuerdo con lo programado</v>
      </c>
      <c r="AC150" s="575"/>
      <c r="AD150" s="575"/>
      <c r="AE150" s="575"/>
      <c r="AF150" s="576"/>
      <c r="AG150" s="576"/>
      <c r="AH150" s="575"/>
      <c r="AI150" s="575"/>
      <c r="AJ150" s="575"/>
      <c r="AK150" s="576"/>
      <c r="AL150" s="576"/>
      <c r="AM150" s="575"/>
      <c r="AN150" s="575"/>
      <c r="AO150" s="575"/>
      <c r="AP150" s="575"/>
      <c r="AQ150" s="575"/>
    </row>
    <row r="151" spans="1:43" ht="35.25" customHeight="1" thickTop="1" thickBot="1">
      <c r="A151" s="563">
        <v>15.3</v>
      </c>
      <c r="B151" s="564"/>
      <c r="C151" s="564"/>
      <c r="D151" s="564"/>
      <c r="E151" s="564"/>
      <c r="F151" s="577" t="s">
        <v>1312</v>
      </c>
      <c r="G151" s="578"/>
      <c r="H151" s="578"/>
      <c r="I151" s="567" t="str">
        <f t="shared" si="8"/>
        <v>No hay ejecución</v>
      </c>
      <c r="J151" s="568" t="str">
        <f t="shared" si="9"/>
        <v>NA</v>
      </c>
      <c r="K151" s="578"/>
      <c r="L151" s="581"/>
      <c r="M151" s="579"/>
      <c r="N151" s="572"/>
      <c r="O151" s="582"/>
      <c r="P151" s="581"/>
      <c r="Q151" s="579"/>
      <c r="R151" s="572"/>
      <c r="S151" s="582"/>
      <c r="T151" s="583"/>
      <c r="U151" s="579"/>
      <c r="V151" s="572"/>
      <c r="W151" s="582"/>
      <c r="X151" s="575"/>
      <c r="Y151" s="580">
        <v>1</v>
      </c>
      <c r="Z151" s="580">
        <v>1</v>
      </c>
      <c r="AA151" s="567">
        <f t="shared" si="10"/>
        <v>1</v>
      </c>
      <c r="AB151" s="568" t="str">
        <f t="shared" si="11"/>
        <v>De acuerdo con lo programado</v>
      </c>
      <c r="AC151" s="575"/>
      <c r="AD151" s="575"/>
      <c r="AE151" s="575"/>
      <c r="AF151" s="576"/>
      <c r="AG151" s="576"/>
      <c r="AH151" s="575"/>
      <c r="AI151" s="575"/>
      <c r="AJ151" s="575"/>
      <c r="AK151" s="576"/>
      <c r="AL151" s="576"/>
      <c r="AM151" s="575"/>
      <c r="AN151" s="575"/>
      <c r="AO151" s="575"/>
      <c r="AP151" s="575"/>
      <c r="AQ151" s="575"/>
    </row>
    <row r="152" spans="1:43" ht="35.25" hidden="1" customHeight="1" thickTop="1" thickBot="1">
      <c r="A152" s="563">
        <v>15.3</v>
      </c>
      <c r="B152" s="564"/>
      <c r="C152" s="564"/>
      <c r="D152" s="564"/>
      <c r="E152" s="564"/>
      <c r="F152" s="577" t="s">
        <v>1312</v>
      </c>
      <c r="G152" s="578"/>
      <c r="H152" s="578"/>
      <c r="I152" s="567" t="str">
        <f t="shared" si="8"/>
        <v>No hay ejecución</v>
      </c>
      <c r="J152" s="568" t="str">
        <f t="shared" si="9"/>
        <v>NA</v>
      </c>
      <c r="K152" s="578"/>
      <c r="L152" s="581"/>
      <c r="M152" s="579"/>
      <c r="N152" s="572"/>
      <c r="O152" s="582"/>
      <c r="P152" s="581"/>
      <c r="Q152" s="579"/>
      <c r="R152" s="572"/>
      <c r="S152" s="582"/>
      <c r="T152" s="583"/>
      <c r="U152" s="579"/>
      <c r="V152" s="572"/>
      <c r="W152" s="582"/>
      <c r="X152" s="575"/>
      <c r="Y152" s="580"/>
      <c r="Z152" s="580"/>
      <c r="AA152" s="567" t="str">
        <f t="shared" si="10"/>
        <v>No hay ejecución</v>
      </c>
      <c r="AB152" s="568" t="str">
        <f t="shared" si="11"/>
        <v>NA</v>
      </c>
      <c r="AC152" s="575"/>
      <c r="AD152" s="575"/>
      <c r="AE152" s="575"/>
      <c r="AF152" s="576"/>
      <c r="AG152" s="576"/>
      <c r="AH152" s="575"/>
      <c r="AI152" s="575"/>
      <c r="AJ152" s="575"/>
      <c r="AK152" s="576"/>
      <c r="AL152" s="576"/>
      <c r="AM152" s="575"/>
      <c r="AN152" s="575"/>
      <c r="AO152" s="575"/>
      <c r="AP152" s="575"/>
      <c r="AQ152" s="575"/>
    </row>
    <row r="153" spans="1:43" ht="35.25" hidden="1" customHeight="1" thickTop="1" thickBot="1">
      <c r="A153" s="563">
        <v>15.3</v>
      </c>
      <c r="B153" s="564"/>
      <c r="C153" s="564"/>
      <c r="D153" s="564"/>
      <c r="E153" s="564"/>
      <c r="F153" s="577" t="s">
        <v>1312</v>
      </c>
      <c r="G153" s="578"/>
      <c r="H153" s="578"/>
      <c r="I153" s="567" t="str">
        <f t="shared" si="8"/>
        <v>No hay ejecución</v>
      </c>
      <c r="J153" s="568" t="str">
        <f t="shared" si="9"/>
        <v>NA</v>
      </c>
      <c r="K153" s="578"/>
      <c r="L153" s="581"/>
      <c r="M153" s="579"/>
      <c r="N153" s="572"/>
      <c r="O153" s="582"/>
      <c r="P153" s="581"/>
      <c r="Q153" s="579"/>
      <c r="R153" s="572"/>
      <c r="S153" s="582"/>
      <c r="T153" s="583"/>
      <c r="U153" s="579"/>
      <c r="V153" s="572"/>
      <c r="W153" s="582"/>
      <c r="X153" s="575"/>
      <c r="Y153" s="580"/>
      <c r="Z153" s="580"/>
      <c r="AA153" s="567" t="str">
        <f t="shared" si="10"/>
        <v>No hay ejecución</v>
      </c>
      <c r="AB153" s="568" t="str">
        <f t="shared" si="11"/>
        <v>NA</v>
      </c>
      <c r="AC153" s="575"/>
      <c r="AD153" s="575"/>
      <c r="AE153" s="575"/>
      <c r="AF153" s="576"/>
      <c r="AG153" s="576"/>
      <c r="AH153" s="575"/>
      <c r="AI153" s="575"/>
      <c r="AJ153" s="575"/>
      <c r="AK153" s="576"/>
      <c r="AL153" s="576"/>
      <c r="AM153" s="575"/>
      <c r="AN153" s="575"/>
      <c r="AO153" s="575"/>
      <c r="AP153" s="575"/>
      <c r="AQ153" s="575"/>
    </row>
    <row r="154" spans="1:43" ht="35.25" hidden="1" customHeight="1" thickTop="1" thickBot="1">
      <c r="A154" s="563">
        <v>15.3</v>
      </c>
      <c r="B154" s="564"/>
      <c r="C154" s="564"/>
      <c r="D154" s="564"/>
      <c r="E154" s="564"/>
      <c r="F154" s="577" t="s">
        <v>1312</v>
      </c>
      <c r="G154" s="578"/>
      <c r="H154" s="578"/>
      <c r="I154" s="567" t="str">
        <f t="shared" si="8"/>
        <v>No hay ejecución</v>
      </c>
      <c r="J154" s="568" t="str">
        <f t="shared" si="9"/>
        <v>NA</v>
      </c>
      <c r="K154" s="578"/>
      <c r="L154" s="581"/>
      <c r="M154" s="579"/>
      <c r="N154" s="572"/>
      <c r="O154" s="582"/>
      <c r="P154" s="581"/>
      <c r="Q154" s="579"/>
      <c r="R154" s="572"/>
      <c r="S154" s="582"/>
      <c r="T154" s="583"/>
      <c r="U154" s="579"/>
      <c r="V154" s="572"/>
      <c r="W154" s="582"/>
      <c r="X154" s="575"/>
      <c r="Y154" s="580"/>
      <c r="Z154" s="580"/>
      <c r="AA154" s="567" t="str">
        <f t="shared" si="10"/>
        <v>No hay ejecución</v>
      </c>
      <c r="AB154" s="568" t="str">
        <f t="shared" si="11"/>
        <v>NA</v>
      </c>
      <c r="AC154" s="575"/>
      <c r="AD154" s="575"/>
      <c r="AE154" s="575"/>
      <c r="AF154" s="576"/>
      <c r="AG154" s="576"/>
      <c r="AH154" s="575"/>
      <c r="AI154" s="575"/>
      <c r="AJ154" s="575"/>
      <c r="AK154" s="576"/>
      <c r="AL154" s="576"/>
      <c r="AM154" s="575"/>
      <c r="AN154" s="575"/>
      <c r="AO154" s="575"/>
      <c r="AP154" s="575"/>
      <c r="AQ154" s="575"/>
    </row>
    <row r="155" spans="1:43" ht="35.25" hidden="1" customHeight="1" thickTop="1" thickBot="1">
      <c r="A155" s="563">
        <v>15.3</v>
      </c>
      <c r="B155" s="564"/>
      <c r="C155" s="564"/>
      <c r="D155" s="564"/>
      <c r="E155" s="564"/>
      <c r="F155" s="577" t="s">
        <v>1312</v>
      </c>
      <c r="G155" s="578"/>
      <c r="H155" s="578"/>
      <c r="I155" s="567" t="str">
        <f t="shared" si="8"/>
        <v>No hay ejecución</v>
      </c>
      <c r="J155" s="568" t="str">
        <f t="shared" si="9"/>
        <v>NA</v>
      </c>
      <c r="K155" s="578"/>
      <c r="L155" s="581"/>
      <c r="M155" s="579"/>
      <c r="N155" s="572"/>
      <c r="O155" s="582"/>
      <c r="P155" s="581"/>
      <c r="Q155" s="579"/>
      <c r="R155" s="572"/>
      <c r="S155" s="582"/>
      <c r="T155" s="583"/>
      <c r="U155" s="579"/>
      <c r="V155" s="572"/>
      <c r="W155" s="582"/>
      <c r="X155" s="575"/>
      <c r="Y155" s="580"/>
      <c r="Z155" s="580"/>
      <c r="AA155" s="567" t="str">
        <f t="shared" si="10"/>
        <v>No hay ejecución</v>
      </c>
      <c r="AB155" s="568" t="str">
        <f t="shared" si="11"/>
        <v>NA</v>
      </c>
      <c r="AC155" s="575"/>
      <c r="AD155" s="575"/>
      <c r="AE155" s="575"/>
      <c r="AF155" s="576"/>
      <c r="AG155" s="576"/>
      <c r="AH155" s="575"/>
      <c r="AI155" s="575"/>
      <c r="AJ155" s="575"/>
      <c r="AK155" s="576"/>
      <c r="AL155" s="576"/>
      <c r="AM155" s="575"/>
      <c r="AN155" s="575"/>
      <c r="AO155" s="575"/>
      <c r="AP155" s="575"/>
      <c r="AQ155" s="575"/>
    </row>
    <row r="156" spans="1:43" ht="35.25" hidden="1" customHeight="1" thickTop="1" thickBot="1">
      <c r="A156" s="563">
        <v>15.3</v>
      </c>
      <c r="B156" s="564"/>
      <c r="C156" s="564"/>
      <c r="D156" s="564"/>
      <c r="E156" s="564"/>
      <c r="F156" s="577" t="s">
        <v>1312</v>
      </c>
      <c r="G156" s="578"/>
      <c r="H156" s="578"/>
      <c r="I156" s="567" t="str">
        <f t="shared" si="8"/>
        <v>No hay ejecución</v>
      </c>
      <c r="J156" s="568" t="str">
        <f t="shared" si="9"/>
        <v>NA</v>
      </c>
      <c r="K156" s="578"/>
      <c r="L156" s="581"/>
      <c r="M156" s="579"/>
      <c r="N156" s="572"/>
      <c r="O156" s="582"/>
      <c r="P156" s="581"/>
      <c r="Q156" s="579"/>
      <c r="R156" s="572"/>
      <c r="S156" s="582"/>
      <c r="T156" s="583"/>
      <c r="U156" s="579"/>
      <c r="V156" s="572"/>
      <c r="W156" s="582"/>
      <c r="X156" s="575"/>
      <c r="Y156" s="580"/>
      <c r="Z156" s="580"/>
      <c r="AA156" s="567" t="str">
        <f t="shared" si="10"/>
        <v>No hay ejecución</v>
      </c>
      <c r="AB156" s="568" t="str">
        <f t="shared" si="11"/>
        <v>NA</v>
      </c>
      <c r="AC156" s="575"/>
      <c r="AD156" s="575"/>
      <c r="AE156" s="575"/>
      <c r="AF156" s="576"/>
      <c r="AG156" s="576"/>
      <c r="AH156" s="575"/>
      <c r="AI156" s="575"/>
      <c r="AJ156" s="575"/>
      <c r="AK156" s="576"/>
      <c r="AL156" s="576"/>
      <c r="AM156" s="575"/>
      <c r="AN156" s="575"/>
      <c r="AO156" s="575"/>
      <c r="AP156" s="575"/>
      <c r="AQ156" s="575"/>
    </row>
    <row r="157" spans="1:43" ht="35.25" hidden="1" customHeight="1" thickTop="1" thickBot="1">
      <c r="A157" s="563">
        <v>15.3</v>
      </c>
      <c r="B157" s="564"/>
      <c r="C157" s="564"/>
      <c r="D157" s="564"/>
      <c r="E157" s="564"/>
      <c r="F157" s="577" t="s">
        <v>1312</v>
      </c>
      <c r="G157" s="578"/>
      <c r="H157" s="578"/>
      <c r="I157" s="567" t="str">
        <f t="shared" si="8"/>
        <v>No hay ejecución</v>
      </c>
      <c r="J157" s="568" t="str">
        <f t="shared" si="9"/>
        <v>NA</v>
      </c>
      <c r="K157" s="578"/>
      <c r="L157" s="581"/>
      <c r="M157" s="579"/>
      <c r="N157" s="572"/>
      <c r="O157" s="582"/>
      <c r="P157" s="581"/>
      <c r="Q157" s="579"/>
      <c r="R157" s="572"/>
      <c r="S157" s="582"/>
      <c r="T157" s="583"/>
      <c r="U157" s="579"/>
      <c r="V157" s="572"/>
      <c r="W157" s="582"/>
      <c r="X157" s="575"/>
      <c r="Y157" s="580"/>
      <c r="Z157" s="580"/>
      <c r="AA157" s="567" t="str">
        <f t="shared" si="10"/>
        <v>No hay ejecución</v>
      </c>
      <c r="AB157" s="568" t="str">
        <f t="shared" si="11"/>
        <v>NA</v>
      </c>
      <c r="AC157" s="575"/>
      <c r="AD157" s="575"/>
      <c r="AE157" s="575"/>
      <c r="AF157" s="576"/>
      <c r="AG157" s="576"/>
      <c r="AH157" s="575"/>
      <c r="AI157" s="575"/>
      <c r="AJ157" s="575"/>
      <c r="AK157" s="576"/>
      <c r="AL157" s="576"/>
      <c r="AM157" s="575"/>
      <c r="AN157" s="575"/>
      <c r="AO157" s="575"/>
      <c r="AP157" s="575"/>
      <c r="AQ157" s="575"/>
    </row>
    <row r="158" spans="1:43" ht="35.25" hidden="1" customHeight="1" thickTop="1" thickBot="1">
      <c r="A158" s="563">
        <v>15.3</v>
      </c>
      <c r="B158" s="564"/>
      <c r="C158" s="564"/>
      <c r="D158" s="564"/>
      <c r="E158" s="564"/>
      <c r="F158" s="577" t="s">
        <v>1312</v>
      </c>
      <c r="G158" s="578"/>
      <c r="H158" s="578"/>
      <c r="I158" s="567" t="str">
        <f t="shared" si="8"/>
        <v>No hay ejecución</v>
      </c>
      <c r="J158" s="568" t="str">
        <f t="shared" si="9"/>
        <v>NA</v>
      </c>
      <c r="K158" s="578"/>
      <c r="L158" s="581"/>
      <c r="M158" s="579"/>
      <c r="N158" s="572"/>
      <c r="O158" s="582"/>
      <c r="P158" s="581"/>
      <c r="Q158" s="579"/>
      <c r="R158" s="572"/>
      <c r="S158" s="582"/>
      <c r="T158" s="583"/>
      <c r="U158" s="579"/>
      <c r="V158" s="572"/>
      <c r="W158" s="582"/>
      <c r="X158" s="575"/>
      <c r="Y158" s="580"/>
      <c r="Z158" s="580"/>
      <c r="AA158" s="567" t="str">
        <f t="shared" si="10"/>
        <v>No hay ejecución</v>
      </c>
      <c r="AB158" s="568" t="str">
        <f t="shared" si="11"/>
        <v>NA</v>
      </c>
      <c r="AC158" s="575"/>
      <c r="AD158" s="575"/>
      <c r="AE158" s="575"/>
      <c r="AF158" s="576"/>
      <c r="AG158" s="576"/>
      <c r="AH158" s="575"/>
      <c r="AI158" s="575"/>
      <c r="AJ158" s="575"/>
      <c r="AK158" s="576"/>
      <c r="AL158" s="576"/>
      <c r="AM158" s="575"/>
      <c r="AN158" s="575"/>
      <c r="AO158" s="575"/>
      <c r="AP158" s="575"/>
      <c r="AQ158" s="575"/>
    </row>
    <row r="159" spans="1:43" ht="35.25" hidden="1" customHeight="1" thickTop="1" thickBot="1">
      <c r="A159" s="563">
        <v>15.3</v>
      </c>
      <c r="B159" s="564"/>
      <c r="C159" s="564"/>
      <c r="D159" s="564"/>
      <c r="E159" s="564"/>
      <c r="F159" s="577" t="s">
        <v>1312</v>
      </c>
      <c r="G159" s="578"/>
      <c r="H159" s="578"/>
      <c r="I159" s="567" t="str">
        <f t="shared" si="8"/>
        <v>No hay ejecución</v>
      </c>
      <c r="J159" s="568" t="str">
        <f t="shared" si="9"/>
        <v>NA</v>
      </c>
      <c r="K159" s="578"/>
      <c r="L159" s="581"/>
      <c r="M159" s="579"/>
      <c r="N159" s="572"/>
      <c r="O159" s="582"/>
      <c r="P159" s="581"/>
      <c r="Q159" s="579"/>
      <c r="R159" s="572"/>
      <c r="S159" s="582"/>
      <c r="T159" s="583"/>
      <c r="U159" s="579"/>
      <c r="V159" s="572"/>
      <c r="W159" s="582"/>
      <c r="X159" s="575"/>
      <c r="Y159" s="580"/>
      <c r="Z159" s="580"/>
      <c r="AA159" s="567" t="str">
        <f t="shared" si="10"/>
        <v>No hay ejecución</v>
      </c>
      <c r="AB159" s="568" t="str">
        <f t="shared" si="11"/>
        <v>NA</v>
      </c>
      <c r="AC159" s="575"/>
      <c r="AD159" s="575"/>
      <c r="AE159" s="575"/>
      <c r="AF159" s="576"/>
      <c r="AG159" s="576"/>
      <c r="AH159" s="575"/>
      <c r="AI159" s="575"/>
      <c r="AJ159" s="575"/>
      <c r="AK159" s="576"/>
      <c r="AL159" s="576"/>
      <c r="AM159" s="575"/>
      <c r="AN159" s="575"/>
      <c r="AO159" s="575"/>
      <c r="AP159" s="575"/>
      <c r="AQ159" s="575"/>
    </row>
    <row r="160" spans="1:43" ht="35.25" hidden="1" customHeight="1" thickTop="1" thickBot="1">
      <c r="A160" s="563">
        <v>15.4</v>
      </c>
      <c r="B160" s="564"/>
      <c r="C160" s="564"/>
      <c r="D160" s="564"/>
      <c r="E160" s="564"/>
      <c r="F160" s="577" t="s">
        <v>1313</v>
      </c>
      <c r="G160" s="578"/>
      <c r="H160" s="578"/>
      <c r="I160" s="567" t="str">
        <f t="shared" si="8"/>
        <v>No hay ejecución</v>
      </c>
      <c r="J160" s="568" t="str">
        <f t="shared" si="9"/>
        <v>NA</v>
      </c>
      <c r="K160" s="578"/>
      <c r="L160" s="581"/>
      <c r="M160" s="579"/>
      <c r="N160" s="572"/>
      <c r="O160" s="582"/>
      <c r="P160" s="581"/>
      <c r="Q160" s="579"/>
      <c r="R160" s="572"/>
      <c r="S160" s="582"/>
      <c r="T160" s="583"/>
      <c r="U160" s="579"/>
      <c r="V160" s="572"/>
      <c r="W160" s="582"/>
      <c r="X160" s="575"/>
      <c r="Y160" s="580"/>
      <c r="Z160" s="580"/>
      <c r="AA160" s="567" t="str">
        <f t="shared" si="10"/>
        <v>No hay ejecución</v>
      </c>
      <c r="AB160" s="568" t="str">
        <f t="shared" si="11"/>
        <v>NA</v>
      </c>
      <c r="AC160" s="575"/>
      <c r="AD160" s="575"/>
      <c r="AE160" s="575"/>
      <c r="AF160" s="576"/>
      <c r="AG160" s="576"/>
      <c r="AH160" s="575"/>
      <c r="AI160" s="575"/>
      <c r="AJ160" s="575"/>
      <c r="AK160" s="576"/>
      <c r="AL160" s="576"/>
      <c r="AM160" s="575"/>
      <c r="AN160" s="575"/>
      <c r="AO160" s="575"/>
      <c r="AP160" s="575"/>
      <c r="AQ160" s="575"/>
    </row>
    <row r="161" spans="1:43" ht="35.25" hidden="1" customHeight="1" thickTop="1" thickBot="1">
      <c r="A161" s="563">
        <v>15.4</v>
      </c>
      <c r="B161" s="564"/>
      <c r="C161" s="564"/>
      <c r="D161" s="564"/>
      <c r="E161" s="564"/>
      <c r="F161" s="577" t="s">
        <v>1313</v>
      </c>
      <c r="G161" s="578"/>
      <c r="H161" s="578"/>
      <c r="I161" s="567" t="str">
        <f t="shared" si="8"/>
        <v>No hay ejecución</v>
      </c>
      <c r="J161" s="568" t="str">
        <f t="shared" si="9"/>
        <v>NA</v>
      </c>
      <c r="K161" s="578"/>
      <c r="L161" s="581"/>
      <c r="M161" s="579"/>
      <c r="N161" s="572"/>
      <c r="O161" s="582"/>
      <c r="P161" s="581"/>
      <c r="Q161" s="579"/>
      <c r="R161" s="572"/>
      <c r="S161" s="582"/>
      <c r="T161" s="583"/>
      <c r="U161" s="579"/>
      <c r="V161" s="572"/>
      <c r="W161" s="582"/>
      <c r="X161" s="575"/>
      <c r="Y161" s="580"/>
      <c r="Z161" s="580"/>
      <c r="AA161" s="567" t="str">
        <f t="shared" si="10"/>
        <v>No hay ejecución</v>
      </c>
      <c r="AB161" s="568" t="str">
        <f t="shared" si="11"/>
        <v>NA</v>
      </c>
      <c r="AC161" s="575"/>
      <c r="AD161" s="575"/>
      <c r="AE161" s="575"/>
      <c r="AF161" s="576"/>
      <c r="AG161" s="576"/>
      <c r="AH161" s="575"/>
      <c r="AI161" s="575"/>
      <c r="AJ161" s="575"/>
      <c r="AK161" s="576"/>
      <c r="AL161" s="576"/>
      <c r="AM161" s="575"/>
      <c r="AN161" s="575"/>
      <c r="AO161" s="575"/>
      <c r="AP161" s="575"/>
      <c r="AQ161" s="575"/>
    </row>
    <row r="162" spans="1:43" ht="35.25" hidden="1" customHeight="1" thickTop="1" thickBot="1">
      <c r="A162" s="563">
        <v>15.4</v>
      </c>
      <c r="B162" s="564"/>
      <c r="C162" s="564"/>
      <c r="D162" s="564"/>
      <c r="E162" s="564"/>
      <c r="F162" s="577" t="s">
        <v>1313</v>
      </c>
      <c r="G162" s="578"/>
      <c r="H162" s="578"/>
      <c r="I162" s="567" t="str">
        <f t="shared" si="8"/>
        <v>No hay ejecución</v>
      </c>
      <c r="J162" s="568" t="str">
        <f t="shared" si="9"/>
        <v>NA</v>
      </c>
      <c r="K162" s="578"/>
      <c r="L162" s="581"/>
      <c r="M162" s="579"/>
      <c r="N162" s="572"/>
      <c r="O162" s="582"/>
      <c r="P162" s="581"/>
      <c r="Q162" s="579"/>
      <c r="R162" s="572"/>
      <c r="S162" s="582"/>
      <c r="T162" s="583"/>
      <c r="U162" s="579"/>
      <c r="V162" s="572"/>
      <c r="W162" s="582"/>
      <c r="X162" s="575"/>
      <c r="Y162" s="580"/>
      <c r="Z162" s="580"/>
      <c r="AA162" s="567" t="str">
        <f t="shared" si="10"/>
        <v>No hay ejecución</v>
      </c>
      <c r="AB162" s="568" t="str">
        <f t="shared" si="11"/>
        <v>NA</v>
      </c>
      <c r="AC162" s="575"/>
      <c r="AD162" s="575"/>
      <c r="AE162" s="575"/>
      <c r="AF162" s="576"/>
      <c r="AG162" s="576"/>
      <c r="AH162" s="575"/>
      <c r="AI162" s="575"/>
      <c r="AJ162" s="575"/>
      <c r="AK162" s="576"/>
      <c r="AL162" s="576"/>
      <c r="AM162" s="575"/>
      <c r="AN162" s="575"/>
      <c r="AO162" s="575"/>
      <c r="AP162" s="575"/>
      <c r="AQ162" s="575"/>
    </row>
    <row r="163" spans="1:43" ht="35.25" hidden="1" customHeight="1" thickTop="1" thickBot="1">
      <c r="A163" s="563">
        <v>15.4</v>
      </c>
      <c r="B163" s="564"/>
      <c r="C163" s="564"/>
      <c r="D163" s="564"/>
      <c r="E163" s="564"/>
      <c r="F163" s="577" t="s">
        <v>1313</v>
      </c>
      <c r="G163" s="578"/>
      <c r="H163" s="578"/>
      <c r="I163" s="567" t="str">
        <f t="shared" si="8"/>
        <v>No hay ejecución</v>
      </c>
      <c r="J163" s="568" t="str">
        <f t="shared" si="9"/>
        <v>NA</v>
      </c>
      <c r="K163" s="578"/>
      <c r="L163" s="581"/>
      <c r="M163" s="579"/>
      <c r="N163" s="572"/>
      <c r="O163" s="582"/>
      <c r="P163" s="581"/>
      <c r="Q163" s="579"/>
      <c r="R163" s="572"/>
      <c r="S163" s="582"/>
      <c r="T163" s="583"/>
      <c r="U163" s="579"/>
      <c r="V163" s="572"/>
      <c r="W163" s="582"/>
      <c r="X163" s="575"/>
      <c r="Y163" s="580"/>
      <c r="Z163" s="580"/>
      <c r="AA163" s="567" t="str">
        <f t="shared" si="10"/>
        <v>No hay ejecución</v>
      </c>
      <c r="AB163" s="568" t="str">
        <f t="shared" si="11"/>
        <v>NA</v>
      </c>
      <c r="AC163" s="575"/>
      <c r="AD163" s="575"/>
      <c r="AE163" s="575"/>
      <c r="AF163" s="576"/>
      <c r="AG163" s="576"/>
      <c r="AH163" s="575"/>
      <c r="AI163" s="575"/>
      <c r="AJ163" s="575"/>
      <c r="AK163" s="576"/>
      <c r="AL163" s="576"/>
      <c r="AM163" s="575"/>
      <c r="AN163" s="575"/>
      <c r="AO163" s="575"/>
      <c r="AP163" s="575"/>
      <c r="AQ163" s="575"/>
    </row>
    <row r="164" spans="1:43" ht="35.25" hidden="1" customHeight="1" thickTop="1" thickBot="1">
      <c r="A164" s="563">
        <v>15.4</v>
      </c>
      <c r="B164" s="564"/>
      <c r="C164" s="564"/>
      <c r="D164" s="564"/>
      <c r="E164" s="564"/>
      <c r="F164" s="577" t="s">
        <v>1313</v>
      </c>
      <c r="G164" s="578"/>
      <c r="H164" s="578"/>
      <c r="I164" s="567" t="str">
        <f t="shared" si="8"/>
        <v>No hay ejecución</v>
      </c>
      <c r="J164" s="568" t="str">
        <f t="shared" si="9"/>
        <v>NA</v>
      </c>
      <c r="K164" s="578"/>
      <c r="L164" s="581"/>
      <c r="M164" s="579"/>
      <c r="N164" s="572"/>
      <c r="O164" s="582"/>
      <c r="P164" s="581"/>
      <c r="Q164" s="579"/>
      <c r="R164" s="572"/>
      <c r="S164" s="582"/>
      <c r="T164" s="583"/>
      <c r="U164" s="579"/>
      <c r="V164" s="572"/>
      <c r="W164" s="582"/>
      <c r="X164" s="575"/>
      <c r="Y164" s="580"/>
      <c r="Z164" s="580"/>
      <c r="AA164" s="567" t="str">
        <f t="shared" si="10"/>
        <v>No hay ejecución</v>
      </c>
      <c r="AB164" s="568" t="str">
        <f t="shared" si="11"/>
        <v>NA</v>
      </c>
      <c r="AC164" s="575"/>
      <c r="AD164" s="575"/>
      <c r="AE164" s="575"/>
      <c r="AF164" s="576"/>
      <c r="AG164" s="576"/>
      <c r="AH164" s="575"/>
      <c r="AI164" s="575"/>
      <c r="AJ164" s="575"/>
      <c r="AK164" s="576"/>
      <c r="AL164" s="576"/>
      <c r="AM164" s="575"/>
      <c r="AN164" s="575"/>
      <c r="AO164" s="575"/>
      <c r="AP164" s="575"/>
      <c r="AQ164" s="575"/>
    </row>
    <row r="165" spans="1:43" ht="35.25" hidden="1" customHeight="1" thickTop="1" thickBot="1">
      <c r="A165" s="563">
        <v>15.4</v>
      </c>
      <c r="B165" s="564"/>
      <c r="C165" s="564"/>
      <c r="D165" s="564"/>
      <c r="E165" s="564"/>
      <c r="F165" s="577" t="s">
        <v>1313</v>
      </c>
      <c r="G165" s="578"/>
      <c r="H165" s="578"/>
      <c r="I165" s="567" t="str">
        <f t="shared" si="8"/>
        <v>No hay ejecución</v>
      </c>
      <c r="J165" s="568" t="str">
        <f t="shared" si="9"/>
        <v>NA</v>
      </c>
      <c r="K165" s="578"/>
      <c r="L165" s="581"/>
      <c r="M165" s="579"/>
      <c r="N165" s="572"/>
      <c r="O165" s="582"/>
      <c r="P165" s="581"/>
      <c r="Q165" s="579"/>
      <c r="R165" s="572"/>
      <c r="S165" s="582"/>
      <c r="T165" s="583"/>
      <c r="U165" s="579"/>
      <c r="V165" s="572"/>
      <c r="W165" s="582"/>
      <c r="X165" s="575"/>
      <c r="Y165" s="580"/>
      <c r="Z165" s="580"/>
      <c r="AA165" s="567" t="str">
        <f t="shared" si="10"/>
        <v>No hay ejecución</v>
      </c>
      <c r="AB165" s="568" t="str">
        <f t="shared" si="11"/>
        <v>NA</v>
      </c>
      <c r="AC165" s="575"/>
      <c r="AD165" s="575"/>
      <c r="AE165" s="575"/>
      <c r="AF165" s="576"/>
      <c r="AG165" s="576"/>
      <c r="AH165" s="575"/>
      <c r="AI165" s="575"/>
      <c r="AJ165" s="575"/>
      <c r="AK165" s="576"/>
      <c r="AL165" s="576"/>
      <c r="AM165" s="575"/>
      <c r="AN165" s="575"/>
      <c r="AO165" s="575"/>
      <c r="AP165" s="575"/>
      <c r="AQ165" s="575"/>
    </row>
    <row r="166" spans="1:43" ht="35.25" hidden="1" customHeight="1" thickTop="1" thickBot="1">
      <c r="A166" s="563">
        <v>15.4</v>
      </c>
      <c r="B166" s="564"/>
      <c r="C166" s="564"/>
      <c r="D166" s="564"/>
      <c r="E166" s="564"/>
      <c r="F166" s="577" t="s">
        <v>1313</v>
      </c>
      <c r="G166" s="578"/>
      <c r="H166" s="578"/>
      <c r="I166" s="567" t="str">
        <f t="shared" si="8"/>
        <v>No hay ejecución</v>
      </c>
      <c r="J166" s="568" t="str">
        <f t="shared" si="9"/>
        <v>NA</v>
      </c>
      <c r="K166" s="578"/>
      <c r="L166" s="581"/>
      <c r="M166" s="579"/>
      <c r="N166" s="572"/>
      <c r="O166" s="582"/>
      <c r="P166" s="581"/>
      <c r="Q166" s="579"/>
      <c r="R166" s="572"/>
      <c r="S166" s="582"/>
      <c r="T166" s="583"/>
      <c r="U166" s="579"/>
      <c r="V166" s="572"/>
      <c r="W166" s="582"/>
      <c r="X166" s="575"/>
      <c r="Y166" s="580"/>
      <c r="Z166" s="580"/>
      <c r="AA166" s="567" t="str">
        <f t="shared" si="10"/>
        <v>No hay ejecución</v>
      </c>
      <c r="AB166" s="568" t="str">
        <f t="shared" si="11"/>
        <v>NA</v>
      </c>
      <c r="AC166" s="575"/>
      <c r="AD166" s="575"/>
      <c r="AE166" s="575"/>
      <c r="AF166" s="576"/>
      <c r="AG166" s="576"/>
      <c r="AH166" s="575"/>
      <c r="AI166" s="575"/>
      <c r="AJ166" s="575"/>
      <c r="AK166" s="576"/>
      <c r="AL166" s="576"/>
      <c r="AM166" s="575"/>
      <c r="AN166" s="575"/>
      <c r="AO166" s="575"/>
      <c r="AP166" s="575"/>
      <c r="AQ166" s="575"/>
    </row>
    <row r="167" spans="1:43" ht="35.25" hidden="1" customHeight="1" thickTop="1" thickBot="1">
      <c r="A167" s="563">
        <v>15.4</v>
      </c>
      <c r="B167" s="564"/>
      <c r="C167" s="564"/>
      <c r="D167" s="564"/>
      <c r="E167" s="564"/>
      <c r="F167" s="577" t="s">
        <v>1313</v>
      </c>
      <c r="G167" s="578"/>
      <c r="H167" s="578"/>
      <c r="I167" s="567" t="str">
        <f t="shared" si="8"/>
        <v>No hay ejecución</v>
      </c>
      <c r="J167" s="568" t="str">
        <f t="shared" si="9"/>
        <v>NA</v>
      </c>
      <c r="K167" s="578"/>
      <c r="L167" s="581"/>
      <c r="M167" s="579"/>
      <c r="N167" s="572"/>
      <c r="O167" s="582"/>
      <c r="P167" s="581"/>
      <c r="Q167" s="579"/>
      <c r="R167" s="572"/>
      <c r="S167" s="582"/>
      <c r="T167" s="583"/>
      <c r="U167" s="579"/>
      <c r="V167" s="572"/>
      <c r="W167" s="582"/>
      <c r="X167" s="575"/>
      <c r="Y167" s="580"/>
      <c r="Z167" s="580"/>
      <c r="AA167" s="567" t="str">
        <f t="shared" si="10"/>
        <v>No hay ejecución</v>
      </c>
      <c r="AB167" s="568" t="str">
        <f t="shared" si="11"/>
        <v>NA</v>
      </c>
      <c r="AC167" s="575"/>
      <c r="AD167" s="575"/>
      <c r="AE167" s="575"/>
      <c r="AF167" s="576"/>
      <c r="AG167" s="576"/>
      <c r="AH167" s="575"/>
      <c r="AI167" s="575"/>
      <c r="AJ167" s="575"/>
      <c r="AK167" s="576"/>
      <c r="AL167" s="576"/>
      <c r="AM167" s="575"/>
      <c r="AN167" s="575"/>
      <c r="AO167" s="575"/>
      <c r="AP167" s="575"/>
      <c r="AQ167" s="575"/>
    </row>
    <row r="168" spans="1:43" ht="35.25" hidden="1" customHeight="1" thickTop="1" thickBot="1">
      <c r="A168" s="563">
        <v>15.4</v>
      </c>
      <c r="B168" s="564"/>
      <c r="C168" s="564"/>
      <c r="D168" s="564"/>
      <c r="E168" s="564"/>
      <c r="F168" s="577" t="s">
        <v>1313</v>
      </c>
      <c r="G168" s="578"/>
      <c r="H168" s="578"/>
      <c r="I168" s="567" t="str">
        <f t="shared" si="8"/>
        <v>No hay ejecución</v>
      </c>
      <c r="J168" s="568" t="str">
        <f t="shared" si="9"/>
        <v>NA</v>
      </c>
      <c r="K168" s="578"/>
      <c r="L168" s="581"/>
      <c r="M168" s="579"/>
      <c r="N168" s="572"/>
      <c r="O168" s="582"/>
      <c r="P168" s="581"/>
      <c r="Q168" s="579"/>
      <c r="R168" s="572"/>
      <c r="S168" s="582"/>
      <c r="T168" s="583"/>
      <c r="U168" s="579"/>
      <c r="V168" s="572"/>
      <c r="W168" s="582"/>
      <c r="X168" s="575"/>
      <c r="Y168" s="580"/>
      <c r="Z168" s="580"/>
      <c r="AA168" s="567" t="str">
        <f t="shared" si="10"/>
        <v>No hay ejecución</v>
      </c>
      <c r="AB168" s="568" t="str">
        <f t="shared" si="11"/>
        <v>NA</v>
      </c>
      <c r="AC168" s="575"/>
      <c r="AD168" s="575"/>
      <c r="AE168" s="575"/>
      <c r="AF168" s="576"/>
      <c r="AG168" s="576"/>
      <c r="AH168" s="575"/>
      <c r="AI168" s="575"/>
      <c r="AJ168" s="575"/>
      <c r="AK168" s="576"/>
      <c r="AL168" s="576"/>
      <c r="AM168" s="575"/>
      <c r="AN168" s="575"/>
      <c r="AO168" s="575"/>
      <c r="AP168" s="575"/>
      <c r="AQ168" s="575"/>
    </row>
    <row r="169" spans="1:43" ht="35.25" hidden="1" customHeight="1" thickTop="1" thickBot="1">
      <c r="A169" s="563">
        <v>15.4</v>
      </c>
      <c r="B169" s="564"/>
      <c r="C169" s="564"/>
      <c r="D169" s="564"/>
      <c r="E169" s="564"/>
      <c r="F169" s="577" t="s">
        <v>1313</v>
      </c>
      <c r="G169" s="578"/>
      <c r="H169" s="578"/>
      <c r="I169" s="567" t="str">
        <f t="shared" si="8"/>
        <v>No hay ejecución</v>
      </c>
      <c r="J169" s="568" t="str">
        <f t="shared" si="9"/>
        <v>NA</v>
      </c>
      <c r="K169" s="578"/>
      <c r="L169" s="581"/>
      <c r="M169" s="579"/>
      <c r="N169" s="572"/>
      <c r="O169" s="582"/>
      <c r="P169" s="581"/>
      <c r="Q169" s="579"/>
      <c r="R169" s="572"/>
      <c r="S169" s="582"/>
      <c r="T169" s="583"/>
      <c r="U169" s="579"/>
      <c r="V169" s="572"/>
      <c r="W169" s="582"/>
      <c r="X169" s="575"/>
      <c r="Y169" s="580"/>
      <c r="Z169" s="580"/>
      <c r="AA169" s="567" t="str">
        <f t="shared" si="10"/>
        <v>No hay ejecución</v>
      </c>
      <c r="AB169" s="568" t="str">
        <f t="shared" si="11"/>
        <v>NA</v>
      </c>
      <c r="AC169" s="575"/>
      <c r="AD169" s="575"/>
      <c r="AE169" s="575"/>
      <c r="AF169" s="576"/>
      <c r="AG169" s="576"/>
      <c r="AH169" s="575"/>
      <c r="AI169" s="575"/>
      <c r="AJ169" s="575"/>
      <c r="AK169" s="576"/>
      <c r="AL169" s="576"/>
      <c r="AM169" s="575"/>
      <c r="AN169" s="575"/>
      <c r="AO169" s="575"/>
      <c r="AP169" s="575"/>
      <c r="AQ169" s="575"/>
    </row>
    <row r="170" spans="1:43" ht="35.25" customHeight="1" thickTop="1" thickBot="1">
      <c r="A170" s="563">
        <v>15.5</v>
      </c>
      <c r="B170" s="564"/>
      <c r="C170" s="564"/>
      <c r="D170" s="564"/>
      <c r="E170" s="564"/>
      <c r="F170" s="577" t="s">
        <v>1314</v>
      </c>
      <c r="G170" s="578"/>
      <c r="H170" s="578"/>
      <c r="I170" s="567" t="str">
        <f t="shared" si="8"/>
        <v>No hay ejecución</v>
      </c>
      <c r="J170" s="568" t="str">
        <f t="shared" si="9"/>
        <v>NA</v>
      </c>
      <c r="K170" s="578"/>
      <c r="L170" s="581"/>
      <c r="M170" s="579"/>
      <c r="N170" s="572"/>
      <c r="O170" s="582"/>
      <c r="P170" s="581"/>
      <c r="Q170" s="579"/>
      <c r="R170" s="572"/>
      <c r="S170" s="582"/>
      <c r="T170" s="583"/>
      <c r="U170" s="579"/>
      <c r="V170" s="572"/>
      <c r="W170" s="582"/>
      <c r="X170" s="575"/>
      <c r="Y170" s="580">
        <v>17</v>
      </c>
      <c r="Z170" s="580">
        <v>17</v>
      </c>
      <c r="AA170" s="567">
        <f t="shared" si="10"/>
        <v>1</v>
      </c>
      <c r="AB170" s="568" t="str">
        <f t="shared" si="11"/>
        <v>De acuerdo con lo programado</v>
      </c>
      <c r="AC170" s="575"/>
      <c r="AD170" s="575"/>
      <c r="AE170" s="575"/>
      <c r="AF170" s="576"/>
      <c r="AG170" s="576"/>
      <c r="AH170" s="575"/>
      <c r="AI170" s="575"/>
      <c r="AJ170" s="575"/>
      <c r="AK170" s="576"/>
      <c r="AL170" s="576"/>
      <c r="AM170" s="575"/>
      <c r="AN170" s="575"/>
      <c r="AO170" s="575"/>
      <c r="AP170" s="575"/>
      <c r="AQ170" s="575"/>
    </row>
    <row r="171" spans="1:43" ht="35.25" customHeight="1" thickTop="1" thickBot="1">
      <c r="A171" s="563">
        <v>15.5</v>
      </c>
      <c r="B171" s="564"/>
      <c r="C171" s="564"/>
      <c r="D171" s="564"/>
      <c r="E171" s="564"/>
      <c r="F171" s="577" t="s">
        <v>1314</v>
      </c>
      <c r="G171" s="578"/>
      <c r="H171" s="578"/>
      <c r="I171" s="567" t="str">
        <f t="shared" si="8"/>
        <v>No hay ejecución</v>
      </c>
      <c r="J171" s="568" t="str">
        <f t="shared" si="9"/>
        <v>NA</v>
      </c>
      <c r="K171" s="578"/>
      <c r="L171" s="581"/>
      <c r="M171" s="579"/>
      <c r="N171" s="572"/>
      <c r="O171" s="582"/>
      <c r="P171" s="581"/>
      <c r="Q171" s="579"/>
      <c r="R171" s="572"/>
      <c r="S171" s="582"/>
      <c r="T171" s="583"/>
      <c r="U171" s="579"/>
      <c r="V171" s="572"/>
      <c r="W171" s="582"/>
      <c r="X171" s="575"/>
      <c r="Y171" s="580">
        <v>1</v>
      </c>
      <c r="Z171" s="580">
        <v>1</v>
      </c>
      <c r="AA171" s="567">
        <f t="shared" si="10"/>
        <v>1</v>
      </c>
      <c r="AB171" s="568" t="str">
        <f t="shared" si="11"/>
        <v>De acuerdo con lo programado</v>
      </c>
      <c r="AC171" s="575"/>
      <c r="AD171" s="575"/>
      <c r="AE171" s="575"/>
      <c r="AF171" s="576"/>
      <c r="AG171" s="576"/>
      <c r="AH171" s="575"/>
      <c r="AI171" s="575"/>
      <c r="AJ171" s="575"/>
      <c r="AK171" s="576"/>
      <c r="AL171" s="576"/>
      <c r="AM171" s="575"/>
      <c r="AN171" s="575"/>
      <c r="AO171" s="575"/>
      <c r="AP171" s="575"/>
      <c r="AQ171" s="575"/>
    </row>
    <row r="172" spans="1:43" ht="35.25" customHeight="1" thickTop="1" thickBot="1">
      <c r="A172" s="563">
        <v>15.5</v>
      </c>
      <c r="B172" s="564"/>
      <c r="C172" s="564"/>
      <c r="D172" s="564"/>
      <c r="E172" s="564"/>
      <c r="F172" s="577" t="s">
        <v>1314</v>
      </c>
      <c r="G172" s="578"/>
      <c r="H172" s="578"/>
      <c r="I172" s="567" t="str">
        <f t="shared" si="8"/>
        <v>No hay ejecución</v>
      </c>
      <c r="J172" s="568" t="str">
        <f t="shared" si="9"/>
        <v>NA</v>
      </c>
      <c r="K172" s="578"/>
      <c r="L172" s="581"/>
      <c r="M172" s="579"/>
      <c r="N172" s="572"/>
      <c r="O172" s="582"/>
      <c r="P172" s="581"/>
      <c r="Q172" s="579"/>
      <c r="R172" s="572"/>
      <c r="S172" s="582"/>
      <c r="T172" s="583"/>
      <c r="U172" s="579"/>
      <c r="V172" s="572"/>
      <c r="W172" s="582"/>
      <c r="X172" s="575"/>
      <c r="Y172" s="580">
        <v>1</v>
      </c>
      <c r="Z172" s="580">
        <v>1</v>
      </c>
      <c r="AA172" s="567">
        <f t="shared" si="10"/>
        <v>1</v>
      </c>
      <c r="AB172" s="568" t="str">
        <f t="shared" si="11"/>
        <v>De acuerdo con lo programado</v>
      </c>
      <c r="AC172" s="575"/>
      <c r="AD172" s="575"/>
      <c r="AE172" s="575"/>
      <c r="AF172" s="576"/>
      <c r="AG172" s="576"/>
      <c r="AH172" s="575"/>
      <c r="AI172" s="575"/>
      <c r="AJ172" s="575"/>
      <c r="AK172" s="576"/>
      <c r="AL172" s="576"/>
      <c r="AM172" s="575"/>
      <c r="AN172" s="575"/>
      <c r="AO172" s="575"/>
      <c r="AP172" s="575"/>
      <c r="AQ172" s="575"/>
    </row>
    <row r="173" spans="1:43" ht="35.25" customHeight="1" thickTop="1" thickBot="1">
      <c r="A173" s="563">
        <v>15.5</v>
      </c>
      <c r="B173" s="564"/>
      <c r="C173" s="564"/>
      <c r="D173" s="564"/>
      <c r="E173" s="564"/>
      <c r="F173" s="577" t="s">
        <v>1314</v>
      </c>
      <c r="G173" s="578"/>
      <c r="H173" s="578"/>
      <c r="I173" s="567" t="str">
        <f t="shared" si="8"/>
        <v>No hay ejecución</v>
      </c>
      <c r="J173" s="568" t="str">
        <f t="shared" si="9"/>
        <v>NA</v>
      </c>
      <c r="K173" s="578"/>
      <c r="L173" s="581"/>
      <c r="M173" s="579"/>
      <c r="N173" s="572"/>
      <c r="O173" s="582"/>
      <c r="P173" s="581"/>
      <c r="Q173" s="579"/>
      <c r="R173" s="572"/>
      <c r="S173" s="582"/>
      <c r="T173" s="583"/>
      <c r="U173" s="579"/>
      <c r="V173" s="572"/>
      <c r="W173" s="582"/>
      <c r="X173" s="575"/>
      <c r="Y173" s="580">
        <v>1</v>
      </c>
      <c r="Z173" s="580">
        <v>1</v>
      </c>
      <c r="AA173" s="567">
        <f t="shared" si="10"/>
        <v>1</v>
      </c>
      <c r="AB173" s="568" t="str">
        <f t="shared" si="11"/>
        <v>De acuerdo con lo programado</v>
      </c>
      <c r="AC173" s="575"/>
      <c r="AD173" s="575"/>
      <c r="AE173" s="575"/>
      <c r="AF173" s="576"/>
      <c r="AG173" s="576"/>
      <c r="AH173" s="575"/>
      <c r="AI173" s="575"/>
      <c r="AJ173" s="575"/>
      <c r="AK173" s="576"/>
      <c r="AL173" s="576"/>
      <c r="AM173" s="575"/>
      <c r="AN173" s="575"/>
      <c r="AO173" s="575"/>
      <c r="AP173" s="575"/>
      <c r="AQ173" s="575"/>
    </row>
    <row r="174" spans="1:43" ht="35.25" hidden="1" customHeight="1" thickTop="1" thickBot="1">
      <c r="A174" s="563">
        <v>15.6</v>
      </c>
      <c r="B174" s="564"/>
      <c r="C174" s="564"/>
      <c r="D174" s="564"/>
      <c r="E174" s="564"/>
      <c r="F174" s="577" t="s">
        <v>1315</v>
      </c>
      <c r="G174" s="578"/>
      <c r="H174" s="578"/>
      <c r="I174" s="567" t="str">
        <f t="shared" si="8"/>
        <v>No hay ejecución</v>
      </c>
      <c r="J174" s="568" t="str">
        <f t="shared" si="9"/>
        <v>NA</v>
      </c>
      <c r="K174" s="578"/>
      <c r="L174" s="581"/>
      <c r="M174" s="579"/>
      <c r="N174" s="572"/>
      <c r="O174" s="582"/>
      <c r="P174" s="581"/>
      <c r="Q174" s="579"/>
      <c r="R174" s="572"/>
      <c r="S174" s="582"/>
      <c r="T174" s="583"/>
      <c r="U174" s="579"/>
      <c r="V174" s="572"/>
      <c r="W174" s="582"/>
      <c r="X174" s="575"/>
      <c r="Y174" s="580"/>
      <c r="Z174" s="580"/>
      <c r="AA174" s="567" t="str">
        <f t="shared" si="10"/>
        <v>No hay ejecución</v>
      </c>
      <c r="AB174" s="568" t="str">
        <f t="shared" si="11"/>
        <v>NA</v>
      </c>
      <c r="AC174" s="575"/>
      <c r="AD174" s="575"/>
      <c r="AE174" s="575"/>
      <c r="AF174" s="576"/>
      <c r="AG174" s="576"/>
      <c r="AH174" s="575"/>
      <c r="AI174" s="575"/>
      <c r="AJ174" s="575"/>
      <c r="AK174" s="576"/>
      <c r="AL174" s="576"/>
      <c r="AM174" s="575"/>
      <c r="AN174" s="575"/>
      <c r="AO174" s="575"/>
      <c r="AP174" s="575"/>
      <c r="AQ174" s="575"/>
    </row>
    <row r="175" spans="1:43" ht="35.25" hidden="1" customHeight="1" thickTop="1" thickBot="1">
      <c r="A175" s="563">
        <v>15.6</v>
      </c>
      <c r="B175" s="564"/>
      <c r="C175" s="564"/>
      <c r="D175" s="564"/>
      <c r="E175" s="564"/>
      <c r="F175" s="577" t="s">
        <v>1315</v>
      </c>
      <c r="G175" s="578"/>
      <c r="H175" s="578"/>
      <c r="I175" s="567" t="str">
        <f t="shared" si="8"/>
        <v>No hay ejecución</v>
      </c>
      <c r="J175" s="568" t="str">
        <f t="shared" si="9"/>
        <v>NA</v>
      </c>
      <c r="K175" s="578"/>
      <c r="L175" s="581"/>
      <c r="M175" s="579"/>
      <c r="N175" s="572"/>
      <c r="O175" s="582"/>
      <c r="P175" s="581"/>
      <c r="Q175" s="579"/>
      <c r="R175" s="572"/>
      <c r="S175" s="582"/>
      <c r="T175" s="583"/>
      <c r="U175" s="579"/>
      <c r="V175" s="572"/>
      <c r="W175" s="582"/>
      <c r="X175" s="575"/>
      <c r="Y175" s="580"/>
      <c r="Z175" s="580"/>
      <c r="AA175" s="567" t="str">
        <f t="shared" si="10"/>
        <v>No hay ejecución</v>
      </c>
      <c r="AB175" s="568" t="str">
        <f t="shared" si="11"/>
        <v>NA</v>
      </c>
      <c r="AC175" s="575"/>
      <c r="AD175" s="575"/>
      <c r="AE175" s="575"/>
      <c r="AF175" s="576"/>
      <c r="AG175" s="576"/>
      <c r="AH175" s="575"/>
      <c r="AI175" s="575"/>
      <c r="AJ175" s="575"/>
      <c r="AK175" s="576"/>
      <c r="AL175" s="576"/>
      <c r="AM175" s="575"/>
      <c r="AN175" s="575"/>
      <c r="AO175" s="575"/>
      <c r="AP175" s="575"/>
      <c r="AQ175" s="575"/>
    </row>
    <row r="176" spans="1:43" ht="35.25" hidden="1" customHeight="1" thickTop="1" thickBot="1">
      <c r="A176" s="563">
        <v>15.7</v>
      </c>
      <c r="B176" s="564"/>
      <c r="C176" s="564"/>
      <c r="D176" s="564"/>
      <c r="E176" s="564"/>
      <c r="F176" s="587" t="s">
        <v>1316</v>
      </c>
      <c r="G176" s="588"/>
      <c r="H176" s="588"/>
      <c r="I176" s="567" t="str">
        <f t="shared" si="8"/>
        <v>No hay ejecución</v>
      </c>
      <c r="J176" s="568" t="str">
        <f t="shared" si="9"/>
        <v>NA</v>
      </c>
      <c r="K176" s="588"/>
      <c r="L176" s="581"/>
      <c r="M176" s="579"/>
      <c r="N176" s="572"/>
      <c r="O176" s="582"/>
      <c r="P176" s="581"/>
      <c r="Q176" s="579"/>
      <c r="R176" s="572"/>
      <c r="S176" s="582"/>
      <c r="T176" s="583"/>
      <c r="U176" s="579"/>
      <c r="V176" s="572"/>
      <c r="W176" s="582"/>
      <c r="X176" s="575"/>
      <c r="Y176" s="580"/>
      <c r="Z176" s="580"/>
      <c r="AA176" s="567" t="str">
        <f t="shared" si="10"/>
        <v>No hay ejecución</v>
      </c>
      <c r="AB176" s="568" t="str">
        <f t="shared" si="11"/>
        <v>NA</v>
      </c>
      <c r="AC176" s="575"/>
      <c r="AD176" s="575"/>
      <c r="AE176" s="575"/>
      <c r="AF176" s="576"/>
      <c r="AG176" s="576"/>
      <c r="AH176" s="575"/>
      <c r="AI176" s="575"/>
      <c r="AJ176" s="575"/>
      <c r="AK176" s="576"/>
      <c r="AL176" s="576"/>
      <c r="AM176" s="575"/>
      <c r="AN176" s="575"/>
      <c r="AO176" s="575"/>
      <c r="AP176" s="575"/>
      <c r="AQ176" s="575"/>
    </row>
    <row r="177" spans="1:43" ht="35.25" hidden="1" customHeight="1" thickTop="1" thickBot="1">
      <c r="A177" s="563">
        <v>15.7</v>
      </c>
      <c r="B177" s="564"/>
      <c r="C177" s="564"/>
      <c r="D177" s="564"/>
      <c r="E177" s="564"/>
      <c r="F177" s="587" t="s">
        <v>1316</v>
      </c>
      <c r="G177" s="588"/>
      <c r="H177" s="588"/>
      <c r="I177" s="567" t="str">
        <f t="shared" si="8"/>
        <v>No hay ejecución</v>
      </c>
      <c r="J177" s="568" t="str">
        <f t="shared" si="9"/>
        <v>NA</v>
      </c>
      <c r="K177" s="588"/>
      <c r="L177" s="581"/>
      <c r="M177" s="579"/>
      <c r="N177" s="572"/>
      <c r="O177" s="582"/>
      <c r="P177" s="581"/>
      <c r="Q177" s="579"/>
      <c r="R177" s="572"/>
      <c r="S177" s="582"/>
      <c r="T177" s="583"/>
      <c r="U177" s="579"/>
      <c r="V177" s="572"/>
      <c r="W177" s="582"/>
      <c r="X177" s="575"/>
      <c r="Y177" s="580"/>
      <c r="Z177" s="580"/>
      <c r="AA177" s="567" t="str">
        <f t="shared" si="10"/>
        <v>No hay ejecución</v>
      </c>
      <c r="AB177" s="568" t="str">
        <f t="shared" si="11"/>
        <v>NA</v>
      </c>
      <c r="AC177" s="575"/>
      <c r="AD177" s="575"/>
      <c r="AE177" s="575"/>
      <c r="AF177" s="576"/>
      <c r="AG177" s="576"/>
      <c r="AH177" s="575"/>
      <c r="AI177" s="575"/>
      <c r="AJ177" s="575"/>
      <c r="AK177" s="576"/>
      <c r="AL177" s="576"/>
      <c r="AM177" s="575"/>
      <c r="AN177" s="575"/>
      <c r="AO177" s="575"/>
      <c r="AP177" s="575"/>
      <c r="AQ177" s="575"/>
    </row>
    <row r="178" spans="1:43" ht="35.25" hidden="1" customHeight="1" thickTop="1" thickBot="1">
      <c r="A178" s="563">
        <v>15.7</v>
      </c>
      <c r="B178" s="564"/>
      <c r="C178" s="564"/>
      <c r="D178" s="564"/>
      <c r="E178" s="564"/>
      <c r="F178" s="587" t="s">
        <v>1316</v>
      </c>
      <c r="G178" s="588"/>
      <c r="H178" s="588"/>
      <c r="I178" s="567" t="str">
        <f t="shared" si="8"/>
        <v>No hay ejecución</v>
      </c>
      <c r="J178" s="568" t="str">
        <f t="shared" si="9"/>
        <v>NA</v>
      </c>
      <c r="K178" s="588"/>
      <c r="L178" s="581"/>
      <c r="M178" s="579"/>
      <c r="N178" s="572"/>
      <c r="O178" s="582"/>
      <c r="P178" s="581"/>
      <c r="Q178" s="579"/>
      <c r="R178" s="572"/>
      <c r="S178" s="582"/>
      <c r="T178" s="583"/>
      <c r="U178" s="579"/>
      <c r="V178" s="572"/>
      <c r="W178" s="582"/>
      <c r="X178" s="575"/>
      <c r="Y178" s="580"/>
      <c r="Z178" s="580"/>
      <c r="AA178" s="567" t="str">
        <f t="shared" si="10"/>
        <v>No hay ejecución</v>
      </c>
      <c r="AB178" s="568" t="str">
        <f t="shared" si="11"/>
        <v>NA</v>
      </c>
      <c r="AC178" s="575"/>
      <c r="AD178" s="575"/>
      <c r="AE178" s="575"/>
      <c r="AF178" s="576"/>
      <c r="AG178" s="576"/>
      <c r="AH178" s="575"/>
      <c r="AI178" s="575"/>
      <c r="AJ178" s="575"/>
      <c r="AK178" s="576"/>
      <c r="AL178" s="576"/>
      <c r="AM178" s="575"/>
      <c r="AN178" s="575"/>
      <c r="AO178" s="575"/>
      <c r="AP178" s="575"/>
      <c r="AQ178" s="575"/>
    </row>
    <row r="179" spans="1:43" ht="35.25" hidden="1" customHeight="1" thickTop="1" thickBot="1">
      <c r="A179" s="563">
        <v>15.7</v>
      </c>
      <c r="B179" s="564"/>
      <c r="C179" s="564"/>
      <c r="D179" s="564"/>
      <c r="E179" s="564"/>
      <c r="F179" s="587" t="s">
        <v>1316</v>
      </c>
      <c r="G179" s="588"/>
      <c r="H179" s="588"/>
      <c r="I179" s="567" t="str">
        <f t="shared" si="8"/>
        <v>No hay ejecución</v>
      </c>
      <c r="J179" s="568" t="str">
        <f t="shared" si="9"/>
        <v>NA</v>
      </c>
      <c r="K179" s="588"/>
      <c r="L179" s="581"/>
      <c r="M179" s="579"/>
      <c r="N179" s="572"/>
      <c r="O179" s="582"/>
      <c r="P179" s="581"/>
      <c r="Q179" s="579"/>
      <c r="R179" s="572"/>
      <c r="S179" s="582"/>
      <c r="T179" s="583"/>
      <c r="U179" s="579"/>
      <c r="V179" s="572"/>
      <c r="W179" s="582"/>
      <c r="X179" s="575"/>
      <c r="Y179" s="580"/>
      <c r="Z179" s="580"/>
      <c r="AA179" s="567" t="str">
        <f t="shared" si="10"/>
        <v>No hay ejecución</v>
      </c>
      <c r="AB179" s="568" t="str">
        <f t="shared" si="11"/>
        <v>NA</v>
      </c>
      <c r="AC179" s="575"/>
      <c r="AD179" s="575"/>
      <c r="AE179" s="575"/>
      <c r="AF179" s="576"/>
      <c r="AG179" s="576"/>
      <c r="AH179" s="575"/>
      <c r="AI179" s="575"/>
      <c r="AJ179" s="575"/>
      <c r="AK179" s="576"/>
      <c r="AL179" s="576"/>
      <c r="AM179" s="575"/>
      <c r="AN179" s="575"/>
      <c r="AO179" s="575"/>
      <c r="AP179" s="575"/>
      <c r="AQ179" s="575"/>
    </row>
    <row r="180" spans="1:43" ht="35.25" hidden="1" customHeight="1" thickTop="1" thickBot="1">
      <c r="A180" s="563">
        <v>15.7</v>
      </c>
      <c r="B180" s="564"/>
      <c r="C180" s="564"/>
      <c r="D180" s="564"/>
      <c r="E180" s="564"/>
      <c r="F180" s="587" t="s">
        <v>1316</v>
      </c>
      <c r="G180" s="588"/>
      <c r="H180" s="588"/>
      <c r="I180" s="567" t="str">
        <f t="shared" si="8"/>
        <v>No hay ejecución</v>
      </c>
      <c r="J180" s="568" t="str">
        <f t="shared" si="9"/>
        <v>NA</v>
      </c>
      <c r="K180" s="588"/>
      <c r="L180" s="581"/>
      <c r="M180" s="579"/>
      <c r="N180" s="572"/>
      <c r="O180" s="582"/>
      <c r="P180" s="581"/>
      <c r="Q180" s="579"/>
      <c r="R180" s="572"/>
      <c r="S180" s="582"/>
      <c r="T180" s="583"/>
      <c r="U180" s="579"/>
      <c r="V180" s="572"/>
      <c r="W180" s="582"/>
      <c r="X180" s="575"/>
      <c r="Y180" s="580"/>
      <c r="Z180" s="580"/>
      <c r="AA180" s="567" t="str">
        <f t="shared" si="10"/>
        <v>No hay ejecución</v>
      </c>
      <c r="AB180" s="568" t="str">
        <f t="shared" si="11"/>
        <v>NA</v>
      </c>
      <c r="AC180" s="575"/>
      <c r="AD180" s="575"/>
      <c r="AE180" s="575"/>
      <c r="AF180" s="576"/>
      <c r="AG180" s="576"/>
      <c r="AH180" s="575"/>
      <c r="AI180" s="575"/>
      <c r="AJ180" s="575"/>
      <c r="AK180" s="576"/>
      <c r="AL180" s="576"/>
      <c r="AM180" s="575"/>
      <c r="AN180" s="575"/>
      <c r="AO180" s="575"/>
      <c r="AP180" s="575"/>
      <c r="AQ180" s="575"/>
    </row>
    <row r="181" spans="1:43" ht="35.25" hidden="1" customHeight="1" thickTop="1" thickBot="1">
      <c r="A181" s="563">
        <v>15.7</v>
      </c>
      <c r="B181" s="564"/>
      <c r="C181" s="564"/>
      <c r="D181" s="564"/>
      <c r="E181" s="564"/>
      <c r="F181" s="587" t="s">
        <v>1316</v>
      </c>
      <c r="G181" s="588"/>
      <c r="H181" s="588"/>
      <c r="I181" s="567" t="str">
        <f t="shared" si="8"/>
        <v>No hay ejecución</v>
      </c>
      <c r="J181" s="568" t="str">
        <f t="shared" si="9"/>
        <v>NA</v>
      </c>
      <c r="K181" s="588"/>
      <c r="L181" s="581"/>
      <c r="M181" s="579"/>
      <c r="N181" s="572"/>
      <c r="O181" s="582"/>
      <c r="P181" s="581"/>
      <c r="Q181" s="579"/>
      <c r="R181" s="572"/>
      <c r="S181" s="582"/>
      <c r="T181" s="583"/>
      <c r="U181" s="579"/>
      <c r="V181" s="572"/>
      <c r="W181" s="582"/>
      <c r="X181" s="575"/>
      <c r="Y181" s="580"/>
      <c r="Z181" s="580"/>
      <c r="AA181" s="567" t="str">
        <f t="shared" si="10"/>
        <v>No hay ejecución</v>
      </c>
      <c r="AB181" s="568" t="str">
        <f t="shared" si="11"/>
        <v>NA</v>
      </c>
      <c r="AC181" s="575"/>
      <c r="AD181" s="575"/>
      <c r="AE181" s="575"/>
      <c r="AF181" s="576"/>
      <c r="AG181" s="576"/>
      <c r="AH181" s="575"/>
      <c r="AI181" s="575"/>
      <c r="AJ181" s="575"/>
      <c r="AK181" s="576"/>
      <c r="AL181" s="576"/>
      <c r="AM181" s="575"/>
      <c r="AN181" s="575"/>
      <c r="AO181" s="575"/>
      <c r="AP181" s="575"/>
      <c r="AQ181" s="575"/>
    </row>
    <row r="182" spans="1:43" ht="35.25" hidden="1" customHeight="1" thickTop="1" thickBot="1">
      <c r="A182" s="563">
        <v>16</v>
      </c>
      <c r="B182" s="564"/>
      <c r="C182" s="564"/>
      <c r="D182" s="564"/>
      <c r="E182" s="564"/>
      <c r="F182" s="565" t="s">
        <v>1317</v>
      </c>
      <c r="G182" s="569"/>
      <c r="H182" s="569"/>
      <c r="I182" s="567" t="str">
        <f t="shared" si="8"/>
        <v>No hay ejecución</v>
      </c>
      <c r="J182" s="568" t="str">
        <f t="shared" si="9"/>
        <v>NA</v>
      </c>
      <c r="K182" s="569"/>
      <c r="L182" s="581"/>
      <c r="M182" s="579"/>
      <c r="N182" s="572"/>
      <c r="O182" s="582"/>
      <c r="P182" s="581"/>
      <c r="Q182" s="579"/>
      <c r="R182" s="572"/>
      <c r="S182" s="582"/>
      <c r="T182" s="583"/>
      <c r="U182" s="579"/>
      <c r="V182" s="572"/>
      <c r="W182" s="582"/>
      <c r="X182" s="575"/>
      <c r="Y182" s="580"/>
      <c r="Z182" s="580"/>
      <c r="AA182" s="567" t="str">
        <f t="shared" si="10"/>
        <v>No hay ejecución</v>
      </c>
      <c r="AB182" s="568" t="str">
        <f t="shared" si="11"/>
        <v>NA</v>
      </c>
      <c r="AC182" s="575"/>
      <c r="AD182" s="575"/>
      <c r="AE182" s="575"/>
      <c r="AF182" s="576"/>
      <c r="AG182" s="576"/>
      <c r="AH182" s="575"/>
      <c r="AI182" s="575"/>
      <c r="AJ182" s="575"/>
      <c r="AK182" s="576"/>
      <c r="AL182" s="576"/>
      <c r="AM182" s="575"/>
      <c r="AN182" s="575"/>
      <c r="AO182" s="575"/>
      <c r="AP182" s="575"/>
      <c r="AQ182" s="575"/>
    </row>
    <row r="183" spans="1:43" ht="35.25" hidden="1" customHeight="1" thickTop="1" thickBot="1">
      <c r="A183" s="563">
        <v>16.100000000000001</v>
      </c>
      <c r="B183" s="564"/>
      <c r="C183" s="564"/>
      <c r="D183" s="564"/>
      <c r="E183" s="564"/>
      <c r="F183" s="577" t="s">
        <v>1318</v>
      </c>
      <c r="G183" s="578"/>
      <c r="H183" s="578"/>
      <c r="I183" s="567" t="str">
        <f t="shared" si="8"/>
        <v>No hay ejecución</v>
      </c>
      <c r="J183" s="568" t="str">
        <f t="shared" si="9"/>
        <v>NA</v>
      </c>
      <c r="K183" s="578"/>
      <c r="L183" s="581"/>
      <c r="M183" s="579"/>
      <c r="N183" s="572"/>
      <c r="O183" s="582"/>
      <c r="P183" s="581"/>
      <c r="Q183" s="579"/>
      <c r="R183" s="572"/>
      <c r="S183" s="582"/>
      <c r="T183" s="583"/>
      <c r="U183" s="579"/>
      <c r="V183" s="572"/>
      <c r="W183" s="582"/>
      <c r="X183" s="575"/>
      <c r="Y183" s="580"/>
      <c r="Z183" s="580"/>
      <c r="AA183" s="567" t="str">
        <f t="shared" si="10"/>
        <v>No hay ejecución</v>
      </c>
      <c r="AB183" s="568" t="str">
        <f t="shared" si="11"/>
        <v>NA</v>
      </c>
      <c r="AC183" s="575"/>
      <c r="AD183" s="575"/>
      <c r="AE183" s="575"/>
      <c r="AF183" s="576"/>
      <c r="AG183" s="576"/>
      <c r="AH183" s="575"/>
      <c r="AI183" s="575"/>
      <c r="AJ183" s="575"/>
      <c r="AK183" s="576"/>
      <c r="AL183" s="576"/>
      <c r="AM183" s="575"/>
      <c r="AN183" s="575"/>
      <c r="AO183" s="575"/>
      <c r="AP183" s="575"/>
      <c r="AQ183" s="575"/>
    </row>
    <row r="184" spans="1:43" ht="35.25" hidden="1" customHeight="1" thickTop="1" thickBot="1">
      <c r="A184" s="563">
        <v>16.100000000000001</v>
      </c>
      <c r="B184" s="564"/>
      <c r="C184" s="564"/>
      <c r="D184" s="564"/>
      <c r="E184" s="564"/>
      <c r="F184" s="577" t="s">
        <v>1318</v>
      </c>
      <c r="G184" s="578"/>
      <c r="H184" s="578"/>
      <c r="I184" s="567" t="str">
        <f t="shared" si="8"/>
        <v>No hay ejecución</v>
      </c>
      <c r="J184" s="568" t="str">
        <f t="shared" si="9"/>
        <v>NA</v>
      </c>
      <c r="K184" s="578"/>
      <c r="L184" s="581"/>
      <c r="M184" s="579"/>
      <c r="N184" s="572"/>
      <c r="O184" s="582"/>
      <c r="P184" s="581"/>
      <c r="Q184" s="579"/>
      <c r="R184" s="572"/>
      <c r="S184" s="582"/>
      <c r="T184" s="583"/>
      <c r="U184" s="579"/>
      <c r="V184" s="572"/>
      <c r="W184" s="582"/>
      <c r="X184" s="575"/>
      <c r="Y184" s="580"/>
      <c r="Z184" s="580"/>
      <c r="AA184" s="567" t="str">
        <f t="shared" si="10"/>
        <v>No hay ejecución</v>
      </c>
      <c r="AB184" s="568" t="str">
        <f t="shared" si="11"/>
        <v>NA</v>
      </c>
      <c r="AC184" s="575"/>
      <c r="AD184" s="575"/>
      <c r="AE184" s="575"/>
      <c r="AF184" s="576"/>
      <c r="AG184" s="576"/>
      <c r="AH184" s="575"/>
      <c r="AI184" s="575"/>
      <c r="AJ184" s="575"/>
      <c r="AK184" s="576"/>
      <c r="AL184" s="576"/>
      <c r="AM184" s="575"/>
      <c r="AN184" s="575"/>
      <c r="AO184" s="575"/>
      <c r="AP184" s="575"/>
      <c r="AQ184" s="575"/>
    </row>
    <row r="185" spans="1:43" ht="35.25" customHeight="1" thickTop="1" thickBot="1">
      <c r="A185" s="563">
        <v>16.2</v>
      </c>
      <c r="B185" s="564"/>
      <c r="C185" s="564"/>
      <c r="D185" s="564"/>
      <c r="E185" s="564"/>
      <c r="F185" s="577" t="s">
        <v>1319</v>
      </c>
      <c r="G185" s="578"/>
      <c r="H185" s="578"/>
      <c r="I185" s="567" t="str">
        <f t="shared" si="8"/>
        <v>No hay ejecución</v>
      </c>
      <c r="J185" s="568" t="str">
        <f t="shared" si="9"/>
        <v>NA</v>
      </c>
      <c r="K185" s="578"/>
      <c r="L185" s="581"/>
      <c r="M185" s="579"/>
      <c r="N185" s="572"/>
      <c r="O185" s="582"/>
      <c r="P185" s="581"/>
      <c r="Q185" s="579"/>
      <c r="R185" s="572"/>
      <c r="S185" s="582"/>
      <c r="T185" s="583"/>
      <c r="U185" s="579"/>
      <c r="V185" s="572"/>
      <c r="W185" s="582"/>
      <c r="X185" s="575"/>
      <c r="Y185" s="580">
        <v>2</v>
      </c>
      <c r="Z185" s="580">
        <v>2</v>
      </c>
      <c r="AA185" s="567">
        <f t="shared" si="10"/>
        <v>1</v>
      </c>
      <c r="AB185" s="568" t="str">
        <f t="shared" si="11"/>
        <v>De acuerdo con lo programado</v>
      </c>
      <c r="AC185" s="575"/>
      <c r="AD185" s="575"/>
      <c r="AE185" s="575"/>
      <c r="AF185" s="576"/>
      <c r="AG185" s="576"/>
      <c r="AH185" s="575"/>
      <c r="AI185" s="575"/>
      <c r="AJ185" s="575"/>
      <c r="AK185" s="576"/>
      <c r="AL185" s="576"/>
      <c r="AM185" s="575"/>
      <c r="AN185" s="575"/>
      <c r="AO185" s="575"/>
      <c r="AP185" s="575"/>
      <c r="AQ185" s="575"/>
    </row>
    <row r="186" spans="1:43" ht="35.25" customHeight="1" thickTop="1" thickBot="1">
      <c r="A186" s="563">
        <v>16.2</v>
      </c>
      <c r="B186" s="564"/>
      <c r="C186" s="564"/>
      <c r="D186" s="564"/>
      <c r="E186" s="564"/>
      <c r="F186" s="577" t="s">
        <v>1319</v>
      </c>
      <c r="G186" s="578"/>
      <c r="H186" s="578"/>
      <c r="I186" s="567" t="str">
        <f t="shared" si="8"/>
        <v>No hay ejecución</v>
      </c>
      <c r="J186" s="568" t="str">
        <f t="shared" si="9"/>
        <v>NA</v>
      </c>
      <c r="K186" s="578"/>
      <c r="L186" s="581"/>
      <c r="M186" s="579"/>
      <c r="N186" s="572"/>
      <c r="O186" s="582"/>
      <c r="P186" s="581"/>
      <c r="Q186" s="579"/>
      <c r="R186" s="572"/>
      <c r="S186" s="582"/>
      <c r="T186" s="583"/>
      <c r="U186" s="579"/>
      <c r="V186" s="572"/>
      <c r="W186" s="582"/>
      <c r="X186" s="575"/>
      <c r="Y186" s="580">
        <v>2</v>
      </c>
      <c r="Z186" s="580">
        <v>0</v>
      </c>
      <c r="AA186" s="567">
        <f t="shared" si="10"/>
        <v>0</v>
      </c>
      <c r="AB186" s="568" t="str">
        <f t="shared" si="11"/>
        <v>En riesgo cumplimiento</v>
      </c>
      <c r="AC186" s="575"/>
      <c r="AD186" s="575"/>
      <c r="AE186" s="575"/>
      <c r="AF186" s="576"/>
      <c r="AG186" s="576"/>
      <c r="AH186" s="575"/>
      <c r="AI186" s="575"/>
      <c r="AJ186" s="575"/>
      <c r="AK186" s="576"/>
      <c r="AL186" s="576"/>
      <c r="AM186" s="575"/>
      <c r="AN186" s="575"/>
      <c r="AO186" s="575"/>
      <c r="AP186" s="575"/>
      <c r="AQ186" s="575"/>
    </row>
    <row r="187" spans="1:43" ht="35.25" customHeight="1" thickTop="1" thickBot="1">
      <c r="A187" s="563">
        <v>16.2</v>
      </c>
      <c r="B187" s="564"/>
      <c r="C187" s="564"/>
      <c r="D187" s="564"/>
      <c r="E187" s="564"/>
      <c r="F187" s="577" t="s">
        <v>1319</v>
      </c>
      <c r="G187" s="578"/>
      <c r="H187" s="578"/>
      <c r="I187" s="567" t="str">
        <f t="shared" si="8"/>
        <v>No hay ejecución</v>
      </c>
      <c r="J187" s="568" t="str">
        <f t="shared" si="9"/>
        <v>NA</v>
      </c>
      <c r="K187" s="578"/>
      <c r="L187" s="581"/>
      <c r="M187" s="579"/>
      <c r="N187" s="572"/>
      <c r="O187" s="582"/>
      <c r="P187" s="581"/>
      <c r="Q187" s="579"/>
      <c r="R187" s="572"/>
      <c r="S187" s="582"/>
      <c r="T187" s="583"/>
      <c r="U187" s="579"/>
      <c r="V187" s="572"/>
      <c r="W187" s="582"/>
      <c r="X187" s="575"/>
      <c r="Y187" s="580">
        <v>1</v>
      </c>
      <c r="Z187" s="580">
        <v>0</v>
      </c>
      <c r="AA187" s="567">
        <f t="shared" si="10"/>
        <v>0</v>
      </c>
      <c r="AB187" s="568" t="str">
        <f t="shared" si="11"/>
        <v>En riesgo cumplimiento</v>
      </c>
      <c r="AC187" s="575"/>
      <c r="AD187" s="575"/>
      <c r="AE187" s="575"/>
      <c r="AF187" s="576"/>
      <c r="AG187" s="576"/>
      <c r="AH187" s="575"/>
      <c r="AI187" s="575"/>
      <c r="AJ187" s="575"/>
      <c r="AK187" s="576"/>
      <c r="AL187" s="576"/>
      <c r="AM187" s="575"/>
      <c r="AN187" s="575"/>
      <c r="AO187" s="575"/>
      <c r="AP187" s="575"/>
      <c r="AQ187" s="575"/>
    </row>
    <row r="188" spans="1:43" ht="35.25" customHeight="1" thickTop="1" thickBot="1">
      <c r="A188" s="563">
        <v>16.3</v>
      </c>
      <c r="B188" s="564"/>
      <c r="C188" s="564"/>
      <c r="D188" s="564"/>
      <c r="E188" s="564"/>
      <c r="F188" s="577" t="s">
        <v>1320</v>
      </c>
      <c r="G188" s="578"/>
      <c r="H188" s="578"/>
      <c r="I188" s="567" t="str">
        <f t="shared" si="8"/>
        <v>No hay ejecución</v>
      </c>
      <c r="J188" s="568" t="str">
        <f t="shared" si="9"/>
        <v>NA</v>
      </c>
      <c r="K188" s="578"/>
      <c r="L188" s="581"/>
      <c r="M188" s="579"/>
      <c r="N188" s="572"/>
      <c r="O188" s="582"/>
      <c r="P188" s="581"/>
      <c r="Q188" s="579"/>
      <c r="R188" s="572"/>
      <c r="S188" s="582"/>
      <c r="T188" s="583"/>
      <c r="U188" s="579"/>
      <c r="V188" s="572"/>
      <c r="W188" s="582"/>
      <c r="X188" s="575"/>
      <c r="Y188" s="580">
        <v>1</v>
      </c>
      <c r="Z188" s="580">
        <v>1</v>
      </c>
      <c r="AA188" s="567">
        <f t="shared" si="10"/>
        <v>1</v>
      </c>
      <c r="AB188" s="568" t="str">
        <f t="shared" si="11"/>
        <v>De acuerdo con lo programado</v>
      </c>
      <c r="AC188" s="575"/>
      <c r="AD188" s="575"/>
      <c r="AE188" s="575"/>
      <c r="AF188" s="576"/>
      <c r="AG188" s="576"/>
      <c r="AH188" s="575"/>
      <c r="AI188" s="575"/>
      <c r="AJ188" s="575"/>
      <c r="AK188" s="576"/>
      <c r="AL188" s="576"/>
      <c r="AM188" s="575"/>
      <c r="AN188" s="575"/>
      <c r="AO188" s="575"/>
      <c r="AP188" s="575"/>
      <c r="AQ188" s="575"/>
    </row>
    <row r="189" spans="1:43" ht="35.25" customHeight="1" thickTop="1" thickBot="1">
      <c r="A189" s="563">
        <v>16.3</v>
      </c>
      <c r="B189" s="564"/>
      <c r="C189" s="564"/>
      <c r="D189" s="564"/>
      <c r="E189" s="564"/>
      <c r="F189" s="577" t="s">
        <v>1320</v>
      </c>
      <c r="G189" s="578"/>
      <c r="H189" s="578"/>
      <c r="I189" s="567" t="str">
        <f t="shared" si="8"/>
        <v>No hay ejecución</v>
      </c>
      <c r="J189" s="568" t="str">
        <f t="shared" si="9"/>
        <v>NA</v>
      </c>
      <c r="K189" s="578"/>
      <c r="L189" s="581"/>
      <c r="M189" s="579"/>
      <c r="N189" s="572"/>
      <c r="O189" s="582"/>
      <c r="P189" s="581"/>
      <c r="Q189" s="579"/>
      <c r="R189" s="572"/>
      <c r="S189" s="582"/>
      <c r="T189" s="583"/>
      <c r="U189" s="579"/>
      <c r="V189" s="572"/>
      <c r="W189" s="582"/>
      <c r="X189" s="575"/>
      <c r="Y189" s="580">
        <v>2</v>
      </c>
      <c r="Z189" s="580">
        <v>0</v>
      </c>
      <c r="AA189" s="567">
        <f t="shared" si="10"/>
        <v>0</v>
      </c>
      <c r="AB189" s="568" t="str">
        <f t="shared" si="11"/>
        <v>En riesgo cumplimiento</v>
      </c>
      <c r="AC189" s="575"/>
      <c r="AD189" s="575"/>
      <c r="AE189" s="575"/>
      <c r="AF189" s="576"/>
      <c r="AG189" s="576"/>
      <c r="AH189" s="575"/>
      <c r="AI189" s="575"/>
      <c r="AJ189" s="575"/>
      <c r="AK189" s="576"/>
      <c r="AL189" s="576"/>
      <c r="AM189" s="575"/>
      <c r="AN189" s="575"/>
      <c r="AO189" s="575"/>
      <c r="AP189" s="575"/>
      <c r="AQ189" s="575"/>
    </row>
    <row r="190" spans="1:43" ht="35.25" customHeight="1" thickTop="1" thickBot="1">
      <c r="A190" s="563">
        <v>16.3</v>
      </c>
      <c r="B190" s="564"/>
      <c r="C190" s="564"/>
      <c r="D190" s="564"/>
      <c r="E190" s="564"/>
      <c r="F190" s="577" t="s">
        <v>1320</v>
      </c>
      <c r="G190" s="578"/>
      <c r="H190" s="578"/>
      <c r="I190" s="567" t="str">
        <f t="shared" si="8"/>
        <v>No hay ejecución</v>
      </c>
      <c r="J190" s="568" t="str">
        <f t="shared" si="9"/>
        <v>NA</v>
      </c>
      <c r="K190" s="578"/>
      <c r="L190" s="581"/>
      <c r="M190" s="579"/>
      <c r="N190" s="572"/>
      <c r="O190" s="582"/>
      <c r="P190" s="581"/>
      <c r="Q190" s="579"/>
      <c r="R190" s="572"/>
      <c r="S190" s="582"/>
      <c r="T190" s="583"/>
      <c r="U190" s="579"/>
      <c r="V190" s="572"/>
      <c r="W190" s="582"/>
      <c r="X190" s="575"/>
      <c r="Y190" s="580">
        <v>2</v>
      </c>
      <c r="Z190" s="580">
        <v>0</v>
      </c>
      <c r="AA190" s="567">
        <f t="shared" si="10"/>
        <v>0</v>
      </c>
      <c r="AB190" s="568" t="str">
        <f t="shared" si="11"/>
        <v>En riesgo cumplimiento</v>
      </c>
      <c r="AC190" s="575"/>
      <c r="AD190" s="575"/>
      <c r="AE190" s="575"/>
      <c r="AF190" s="576"/>
      <c r="AG190" s="576"/>
      <c r="AH190" s="575"/>
      <c r="AI190" s="575"/>
      <c r="AJ190" s="575"/>
      <c r="AK190" s="576"/>
      <c r="AL190" s="576"/>
      <c r="AM190" s="575"/>
      <c r="AN190" s="575"/>
      <c r="AO190" s="575"/>
      <c r="AP190" s="575"/>
      <c r="AQ190" s="575"/>
    </row>
    <row r="191" spans="1:43" ht="35.25" hidden="1" customHeight="1" thickTop="1" thickBot="1">
      <c r="A191" s="563">
        <v>16.399999999999999</v>
      </c>
      <c r="B191" s="564"/>
      <c r="C191" s="564"/>
      <c r="D191" s="564"/>
      <c r="E191" s="564"/>
      <c r="F191" s="577" t="s">
        <v>1321</v>
      </c>
      <c r="G191" s="578"/>
      <c r="H191" s="578"/>
      <c r="I191" s="567" t="str">
        <f t="shared" si="8"/>
        <v>No hay ejecución</v>
      </c>
      <c r="J191" s="568" t="str">
        <f t="shared" si="9"/>
        <v>NA</v>
      </c>
      <c r="K191" s="578"/>
      <c r="L191" s="581"/>
      <c r="M191" s="579"/>
      <c r="N191" s="572"/>
      <c r="O191" s="582"/>
      <c r="P191" s="581"/>
      <c r="Q191" s="579"/>
      <c r="R191" s="572"/>
      <c r="S191" s="582"/>
      <c r="T191" s="583"/>
      <c r="U191" s="579"/>
      <c r="V191" s="572"/>
      <c r="W191" s="582"/>
      <c r="X191" s="575"/>
      <c r="Y191" s="580"/>
      <c r="Z191" s="580"/>
      <c r="AA191" s="567" t="str">
        <f t="shared" si="10"/>
        <v>No hay ejecución</v>
      </c>
      <c r="AB191" s="568" t="str">
        <f t="shared" si="11"/>
        <v>NA</v>
      </c>
      <c r="AC191" s="575"/>
      <c r="AD191" s="575"/>
      <c r="AE191" s="575"/>
      <c r="AF191" s="576"/>
      <c r="AG191" s="576"/>
      <c r="AH191" s="575"/>
      <c r="AI191" s="575"/>
      <c r="AJ191" s="575"/>
      <c r="AK191" s="576"/>
      <c r="AL191" s="576"/>
      <c r="AM191" s="575"/>
      <c r="AN191" s="575"/>
      <c r="AO191" s="575"/>
      <c r="AP191" s="575"/>
      <c r="AQ191" s="575"/>
    </row>
    <row r="192" spans="1:43" ht="35.25" hidden="1" customHeight="1" thickTop="1" thickBot="1">
      <c r="A192" s="563">
        <v>16.399999999999999</v>
      </c>
      <c r="B192" s="564"/>
      <c r="C192" s="564"/>
      <c r="D192" s="564"/>
      <c r="E192" s="564"/>
      <c r="F192" s="577" t="s">
        <v>1321</v>
      </c>
      <c r="G192" s="578"/>
      <c r="H192" s="578"/>
      <c r="I192" s="567" t="str">
        <f t="shared" si="8"/>
        <v>No hay ejecución</v>
      </c>
      <c r="J192" s="568" t="str">
        <f t="shared" si="9"/>
        <v>NA</v>
      </c>
      <c r="K192" s="578"/>
      <c r="L192" s="581"/>
      <c r="M192" s="579"/>
      <c r="N192" s="572"/>
      <c r="O192" s="582"/>
      <c r="P192" s="581"/>
      <c r="Q192" s="579"/>
      <c r="R192" s="572"/>
      <c r="S192" s="582"/>
      <c r="T192" s="583"/>
      <c r="U192" s="579"/>
      <c r="V192" s="572"/>
      <c r="W192" s="582"/>
      <c r="X192" s="575"/>
      <c r="Y192" s="580"/>
      <c r="Z192" s="580"/>
      <c r="AA192" s="567" t="str">
        <f t="shared" si="10"/>
        <v>No hay ejecución</v>
      </c>
      <c r="AB192" s="568" t="str">
        <f t="shared" si="11"/>
        <v>NA</v>
      </c>
      <c r="AC192" s="575"/>
      <c r="AD192" s="575"/>
      <c r="AE192" s="575"/>
      <c r="AF192" s="576"/>
      <c r="AG192" s="576"/>
      <c r="AH192" s="575"/>
      <c r="AI192" s="575"/>
      <c r="AJ192" s="575"/>
      <c r="AK192" s="576"/>
      <c r="AL192" s="576"/>
      <c r="AM192" s="575"/>
      <c r="AN192" s="575"/>
      <c r="AO192" s="575"/>
      <c r="AP192" s="575"/>
      <c r="AQ192" s="575"/>
    </row>
    <row r="193" spans="1:43" ht="35.25" hidden="1" customHeight="1" thickTop="1" thickBot="1">
      <c r="A193" s="563">
        <v>16.399999999999999</v>
      </c>
      <c r="B193" s="564"/>
      <c r="C193" s="564"/>
      <c r="D193" s="564"/>
      <c r="E193" s="564"/>
      <c r="F193" s="577" t="s">
        <v>1321</v>
      </c>
      <c r="G193" s="578"/>
      <c r="H193" s="578"/>
      <c r="I193" s="567" t="str">
        <f t="shared" si="8"/>
        <v>No hay ejecución</v>
      </c>
      <c r="J193" s="568" t="str">
        <f t="shared" si="9"/>
        <v>NA</v>
      </c>
      <c r="K193" s="578"/>
      <c r="L193" s="581"/>
      <c r="M193" s="579"/>
      <c r="N193" s="572"/>
      <c r="O193" s="582"/>
      <c r="P193" s="581"/>
      <c r="Q193" s="579"/>
      <c r="R193" s="572"/>
      <c r="S193" s="582"/>
      <c r="T193" s="583"/>
      <c r="U193" s="579"/>
      <c r="V193" s="572"/>
      <c r="W193" s="582"/>
      <c r="X193" s="575"/>
      <c r="Y193" s="580"/>
      <c r="Z193" s="580"/>
      <c r="AA193" s="567" t="str">
        <f t="shared" si="10"/>
        <v>No hay ejecución</v>
      </c>
      <c r="AB193" s="568" t="str">
        <f t="shared" si="11"/>
        <v>NA</v>
      </c>
      <c r="AC193" s="575"/>
      <c r="AD193" s="575"/>
      <c r="AE193" s="575"/>
      <c r="AF193" s="576"/>
      <c r="AG193" s="576"/>
      <c r="AH193" s="575"/>
      <c r="AI193" s="575"/>
      <c r="AJ193" s="575"/>
      <c r="AK193" s="576"/>
      <c r="AL193" s="576"/>
      <c r="AM193" s="575"/>
      <c r="AN193" s="575"/>
      <c r="AO193" s="575"/>
      <c r="AP193" s="575"/>
      <c r="AQ193" s="575"/>
    </row>
    <row r="194" spans="1:43" ht="35.25" hidden="1" customHeight="1" thickTop="1" thickBot="1">
      <c r="A194" s="563">
        <v>16.399999999999999</v>
      </c>
      <c r="B194" s="564"/>
      <c r="C194" s="564"/>
      <c r="D194" s="564"/>
      <c r="E194" s="564"/>
      <c r="F194" s="577" t="s">
        <v>1321</v>
      </c>
      <c r="G194" s="578"/>
      <c r="H194" s="578"/>
      <c r="I194" s="567" t="str">
        <f t="shared" si="8"/>
        <v>No hay ejecución</v>
      </c>
      <c r="J194" s="568" t="str">
        <f t="shared" si="9"/>
        <v>NA</v>
      </c>
      <c r="K194" s="578"/>
      <c r="L194" s="581"/>
      <c r="M194" s="579"/>
      <c r="N194" s="572"/>
      <c r="O194" s="582"/>
      <c r="P194" s="581"/>
      <c r="Q194" s="579"/>
      <c r="R194" s="572"/>
      <c r="S194" s="582"/>
      <c r="T194" s="583"/>
      <c r="U194" s="579"/>
      <c r="V194" s="572"/>
      <c r="W194" s="582"/>
      <c r="X194" s="575"/>
      <c r="Y194" s="580"/>
      <c r="Z194" s="580"/>
      <c r="AA194" s="567" t="str">
        <f t="shared" si="10"/>
        <v>No hay ejecución</v>
      </c>
      <c r="AB194" s="568" t="str">
        <f t="shared" si="11"/>
        <v>NA</v>
      </c>
      <c r="AC194" s="575"/>
      <c r="AD194" s="575"/>
      <c r="AE194" s="575"/>
      <c r="AF194" s="576"/>
      <c r="AG194" s="576"/>
      <c r="AH194" s="575"/>
      <c r="AI194" s="575"/>
      <c r="AJ194" s="575"/>
      <c r="AK194" s="576"/>
      <c r="AL194" s="576"/>
      <c r="AM194" s="575"/>
      <c r="AN194" s="575"/>
      <c r="AO194" s="575"/>
      <c r="AP194" s="575"/>
      <c r="AQ194" s="575"/>
    </row>
    <row r="195" spans="1:43" ht="35.25" hidden="1" customHeight="1" thickTop="1" thickBot="1">
      <c r="A195" s="563">
        <v>16.399999999999999</v>
      </c>
      <c r="B195" s="564"/>
      <c r="C195" s="564"/>
      <c r="D195" s="564"/>
      <c r="E195" s="564"/>
      <c r="F195" s="577" t="s">
        <v>1321</v>
      </c>
      <c r="G195" s="578"/>
      <c r="H195" s="578"/>
      <c r="I195" s="567" t="str">
        <f t="shared" si="8"/>
        <v>No hay ejecución</v>
      </c>
      <c r="J195" s="568" t="str">
        <f t="shared" si="9"/>
        <v>NA</v>
      </c>
      <c r="K195" s="578"/>
      <c r="L195" s="581"/>
      <c r="M195" s="579"/>
      <c r="N195" s="572"/>
      <c r="O195" s="582"/>
      <c r="P195" s="581"/>
      <c r="Q195" s="579"/>
      <c r="R195" s="572"/>
      <c r="S195" s="582"/>
      <c r="T195" s="583"/>
      <c r="U195" s="579"/>
      <c r="V195" s="572"/>
      <c r="W195" s="582"/>
      <c r="X195" s="575"/>
      <c r="Y195" s="580"/>
      <c r="Z195" s="580"/>
      <c r="AA195" s="567" t="str">
        <f t="shared" si="10"/>
        <v>No hay ejecución</v>
      </c>
      <c r="AB195" s="568" t="str">
        <f t="shared" si="11"/>
        <v>NA</v>
      </c>
      <c r="AC195" s="575"/>
      <c r="AD195" s="575"/>
      <c r="AE195" s="575"/>
      <c r="AF195" s="576"/>
      <c r="AG195" s="576"/>
      <c r="AH195" s="575"/>
      <c r="AI195" s="575"/>
      <c r="AJ195" s="575"/>
      <c r="AK195" s="576"/>
      <c r="AL195" s="576"/>
      <c r="AM195" s="575"/>
      <c r="AN195" s="575"/>
      <c r="AO195" s="575"/>
      <c r="AP195" s="575"/>
      <c r="AQ195" s="575"/>
    </row>
    <row r="196" spans="1:43" ht="35.25" hidden="1" customHeight="1" thickTop="1" thickBot="1">
      <c r="A196" s="563">
        <v>16.399999999999999</v>
      </c>
      <c r="B196" s="564"/>
      <c r="C196" s="564"/>
      <c r="D196" s="564"/>
      <c r="E196" s="564"/>
      <c r="F196" s="577" t="s">
        <v>1321</v>
      </c>
      <c r="G196" s="578"/>
      <c r="H196" s="578"/>
      <c r="I196" s="567" t="str">
        <f t="shared" si="8"/>
        <v>No hay ejecución</v>
      </c>
      <c r="J196" s="568" t="str">
        <f t="shared" si="9"/>
        <v>NA</v>
      </c>
      <c r="K196" s="578"/>
      <c r="L196" s="581"/>
      <c r="M196" s="579"/>
      <c r="N196" s="572"/>
      <c r="O196" s="582"/>
      <c r="P196" s="581"/>
      <c r="Q196" s="579"/>
      <c r="R196" s="572"/>
      <c r="S196" s="582"/>
      <c r="T196" s="583"/>
      <c r="U196" s="579"/>
      <c r="V196" s="572"/>
      <c r="W196" s="582"/>
      <c r="X196" s="575"/>
      <c r="Y196" s="580"/>
      <c r="Z196" s="580"/>
      <c r="AA196" s="567" t="str">
        <f t="shared" si="10"/>
        <v>No hay ejecución</v>
      </c>
      <c r="AB196" s="568" t="str">
        <f t="shared" si="11"/>
        <v>NA</v>
      </c>
      <c r="AC196" s="575"/>
      <c r="AD196" s="575"/>
      <c r="AE196" s="575"/>
      <c r="AF196" s="576"/>
      <c r="AG196" s="576"/>
      <c r="AH196" s="575"/>
      <c r="AI196" s="575"/>
      <c r="AJ196" s="575"/>
      <c r="AK196" s="576"/>
      <c r="AL196" s="576"/>
      <c r="AM196" s="575"/>
      <c r="AN196" s="575"/>
      <c r="AO196" s="575"/>
      <c r="AP196" s="575"/>
      <c r="AQ196" s="575"/>
    </row>
    <row r="197" spans="1:43" ht="35.25" hidden="1" customHeight="1" thickTop="1" thickBot="1">
      <c r="A197" s="563">
        <v>16.5</v>
      </c>
      <c r="B197" s="564"/>
      <c r="C197" s="564"/>
      <c r="D197" s="564"/>
      <c r="E197" s="564"/>
      <c r="F197" s="577" t="s">
        <v>1322</v>
      </c>
      <c r="G197" s="578"/>
      <c r="H197" s="578"/>
      <c r="I197" s="567" t="str">
        <f t="shared" si="8"/>
        <v>No hay ejecución</v>
      </c>
      <c r="J197" s="568" t="str">
        <f t="shared" si="9"/>
        <v>NA</v>
      </c>
      <c r="K197" s="578"/>
      <c r="L197" s="581"/>
      <c r="M197" s="579"/>
      <c r="N197" s="572"/>
      <c r="O197" s="582"/>
      <c r="P197" s="581"/>
      <c r="Q197" s="579"/>
      <c r="R197" s="572"/>
      <c r="S197" s="582"/>
      <c r="T197" s="583"/>
      <c r="U197" s="579"/>
      <c r="V197" s="572"/>
      <c r="W197" s="582"/>
      <c r="X197" s="575"/>
      <c r="Y197" s="580"/>
      <c r="Z197" s="580"/>
      <c r="AA197" s="567" t="str">
        <f t="shared" si="10"/>
        <v>No hay ejecución</v>
      </c>
      <c r="AB197" s="568" t="str">
        <f t="shared" si="11"/>
        <v>NA</v>
      </c>
      <c r="AC197" s="575"/>
      <c r="AD197" s="575"/>
      <c r="AE197" s="575"/>
      <c r="AF197" s="576"/>
      <c r="AG197" s="576"/>
      <c r="AH197" s="575"/>
      <c r="AI197" s="575"/>
      <c r="AJ197" s="575"/>
      <c r="AK197" s="576"/>
      <c r="AL197" s="576"/>
      <c r="AM197" s="575"/>
      <c r="AN197" s="575"/>
      <c r="AO197" s="575"/>
      <c r="AP197" s="575"/>
      <c r="AQ197" s="575"/>
    </row>
    <row r="198" spans="1:43" ht="35.25" hidden="1" customHeight="1" thickTop="1" thickBot="1">
      <c r="A198" s="563">
        <v>16.5</v>
      </c>
      <c r="B198" s="564"/>
      <c r="C198" s="564"/>
      <c r="D198" s="564"/>
      <c r="E198" s="564"/>
      <c r="F198" s="577" t="s">
        <v>1322</v>
      </c>
      <c r="G198" s="578"/>
      <c r="H198" s="578"/>
      <c r="I198" s="567" t="str">
        <f t="shared" si="8"/>
        <v>No hay ejecución</v>
      </c>
      <c r="J198" s="568" t="str">
        <f t="shared" si="9"/>
        <v>NA</v>
      </c>
      <c r="K198" s="578"/>
      <c r="L198" s="581"/>
      <c r="M198" s="579"/>
      <c r="N198" s="572"/>
      <c r="O198" s="582"/>
      <c r="P198" s="581"/>
      <c r="Q198" s="579"/>
      <c r="R198" s="572"/>
      <c r="S198" s="582"/>
      <c r="T198" s="583"/>
      <c r="U198" s="579"/>
      <c r="V198" s="572"/>
      <c r="W198" s="582"/>
      <c r="X198" s="575"/>
      <c r="Y198" s="580"/>
      <c r="Z198" s="580"/>
      <c r="AA198" s="567" t="str">
        <f t="shared" si="10"/>
        <v>No hay ejecución</v>
      </c>
      <c r="AB198" s="568" t="str">
        <f t="shared" si="11"/>
        <v>NA</v>
      </c>
      <c r="AC198" s="575"/>
      <c r="AD198" s="575"/>
      <c r="AE198" s="575"/>
      <c r="AF198" s="576"/>
      <c r="AG198" s="576"/>
      <c r="AH198" s="575"/>
      <c r="AI198" s="575"/>
      <c r="AJ198" s="575"/>
      <c r="AK198" s="576"/>
      <c r="AL198" s="576"/>
      <c r="AM198" s="575"/>
      <c r="AN198" s="575"/>
      <c r="AO198" s="575"/>
      <c r="AP198" s="575"/>
      <c r="AQ198" s="575"/>
    </row>
    <row r="199" spans="1:43" ht="35.25" customHeight="1" thickTop="1" thickBot="1">
      <c r="A199" s="563">
        <v>16.600000000000001</v>
      </c>
      <c r="B199" s="564"/>
      <c r="C199" s="564"/>
      <c r="D199" s="564"/>
      <c r="E199" s="564"/>
      <c r="F199" s="577" t="s">
        <v>1323</v>
      </c>
      <c r="G199" s="578"/>
      <c r="H199" s="578"/>
      <c r="I199" s="567" t="str">
        <f t="shared" si="8"/>
        <v>No hay ejecución</v>
      </c>
      <c r="J199" s="568" t="str">
        <f t="shared" si="9"/>
        <v>NA</v>
      </c>
      <c r="K199" s="578"/>
      <c r="L199" s="581"/>
      <c r="M199" s="579"/>
      <c r="N199" s="572"/>
      <c r="O199" s="582"/>
      <c r="P199" s="581"/>
      <c r="Q199" s="579"/>
      <c r="R199" s="572"/>
      <c r="S199" s="582"/>
      <c r="T199" s="583"/>
      <c r="U199" s="579"/>
      <c r="V199" s="572"/>
      <c r="W199" s="582"/>
      <c r="X199" s="575"/>
      <c r="Y199" s="580">
        <v>3</v>
      </c>
      <c r="Z199" s="580">
        <v>7</v>
      </c>
      <c r="AA199" s="567">
        <f t="shared" si="10"/>
        <v>2.3333333333333335</v>
      </c>
      <c r="AB199" s="568" t="str">
        <f t="shared" si="11"/>
        <v>De acuerdo con lo programado</v>
      </c>
      <c r="AC199" s="575"/>
      <c r="AD199" s="575"/>
      <c r="AE199" s="575"/>
      <c r="AF199" s="576"/>
      <c r="AG199" s="576"/>
      <c r="AH199" s="575"/>
      <c r="AI199" s="575"/>
      <c r="AJ199" s="575"/>
      <c r="AK199" s="576"/>
      <c r="AL199" s="576"/>
      <c r="AM199" s="575"/>
      <c r="AN199" s="575"/>
      <c r="AO199" s="575"/>
      <c r="AP199" s="575"/>
      <c r="AQ199" s="575"/>
    </row>
    <row r="200" spans="1:43" ht="35.25" customHeight="1" thickTop="1" thickBot="1">
      <c r="A200" s="563">
        <v>16.600000000000001</v>
      </c>
      <c r="B200" s="564"/>
      <c r="C200" s="564"/>
      <c r="D200" s="564"/>
      <c r="E200" s="564"/>
      <c r="F200" s="577" t="s">
        <v>1323</v>
      </c>
      <c r="G200" s="578"/>
      <c r="H200" s="578"/>
      <c r="I200" s="567" t="str">
        <f t="shared" si="8"/>
        <v>No hay ejecución</v>
      </c>
      <c r="J200" s="568" t="str">
        <f t="shared" si="9"/>
        <v>NA</v>
      </c>
      <c r="K200" s="578"/>
      <c r="L200" s="581"/>
      <c r="M200" s="579"/>
      <c r="N200" s="572"/>
      <c r="O200" s="582"/>
      <c r="P200" s="581"/>
      <c r="Q200" s="579"/>
      <c r="R200" s="572"/>
      <c r="S200" s="582"/>
      <c r="T200" s="583"/>
      <c r="U200" s="579"/>
      <c r="V200" s="572"/>
      <c r="W200" s="582"/>
      <c r="X200" s="575"/>
      <c r="Y200" s="580">
        <v>3</v>
      </c>
      <c r="Z200" s="580">
        <v>6</v>
      </c>
      <c r="AA200" s="567">
        <f t="shared" si="10"/>
        <v>2</v>
      </c>
      <c r="AB200" s="568" t="str">
        <f t="shared" si="11"/>
        <v>De acuerdo con lo programado</v>
      </c>
      <c r="AC200" s="575"/>
      <c r="AD200" s="575"/>
      <c r="AE200" s="575"/>
      <c r="AF200" s="576"/>
      <c r="AG200" s="576"/>
      <c r="AH200" s="575"/>
      <c r="AI200" s="575"/>
      <c r="AJ200" s="575"/>
      <c r="AK200" s="576"/>
      <c r="AL200" s="576"/>
      <c r="AM200" s="575"/>
      <c r="AN200" s="575"/>
      <c r="AO200" s="575"/>
      <c r="AP200" s="575"/>
      <c r="AQ200" s="575"/>
    </row>
    <row r="201" spans="1:43" ht="35.25" hidden="1" customHeight="1" thickTop="1" thickBot="1">
      <c r="A201" s="563">
        <v>16.7</v>
      </c>
      <c r="B201" s="564"/>
      <c r="C201" s="564"/>
      <c r="D201" s="564"/>
      <c r="E201" s="564"/>
      <c r="F201" s="577" t="s">
        <v>1324</v>
      </c>
      <c r="G201" s="578"/>
      <c r="H201" s="578"/>
      <c r="I201" s="567" t="str">
        <f t="shared" si="8"/>
        <v>No hay ejecución</v>
      </c>
      <c r="J201" s="568" t="str">
        <f t="shared" si="9"/>
        <v>NA</v>
      </c>
      <c r="K201" s="578"/>
      <c r="L201" s="581"/>
      <c r="M201" s="579"/>
      <c r="N201" s="572"/>
      <c r="O201" s="582"/>
      <c r="P201" s="581"/>
      <c r="Q201" s="579"/>
      <c r="R201" s="572"/>
      <c r="S201" s="582"/>
      <c r="T201" s="583"/>
      <c r="U201" s="579"/>
      <c r="V201" s="572"/>
      <c r="W201" s="582"/>
      <c r="X201" s="575"/>
      <c r="Y201" s="580"/>
      <c r="Z201" s="580"/>
      <c r="AA201" s="567" t="str">
        <f t="shared" si="10"/>
        <v>No hay ejecución</v>
      </c>
      <c r="AB201" s="568" t="str">
        <f t="shared" si="11"/>
        <v>NA</v>
      </c>
      <c r="AC201" s="575"/>
      <c r="AD201" s="575"/>
      <c r="AE201" s="575"/>
      <c r="AF201" s="576"/>
      <c r="AG201" s="576"/>
      <c r="AH201" s="575"/>
      <c r="AI201" s="575"/>
      <c r="AJ201" s="575"/>
      <c r="AK201" s="576"/>
      <c r="AL201" s="576"/>
      <c r="AM201" s="575"/>
      <c r="AN201" s="575"/>
      <c r="AO201" s="575"/>
      <c r="AP201" s="575"/>
      <c r="AQ201" s="575"/>
    </row>
    <row r="202" spans="1:43" ht="35.25" hidden="1" customHeight="1" thickTop="1" thickBot="1">
      <c r="A202" s="563">
        <v>16.7</v>
      </c>
      <c r="B202" s="564"/>
      <c r="C202" s="564"/>
      <c r="D202" s="564"/>
      <c r="E202" s="564"/>
      <c r="F202" s="577" t="s">
        <v>1324</v>
      </c>
      <c r="G202" s="578"/>
      <c r="H202" s="578"/>
      <c r="I202" s="567" t="str">
        <f t="shared" si="8"/>
        <v>No hay ejecución</v>
      </c>
      <c r="J202" s="568" t="str">
        <f t="shared" si="9"/>
        <v>NA</v>
      </c>
      <c r="K202" s="578"/>
      <c r="L202" s="581"/>
      <c r="M202" s="579"/>
      <c r="N202" s="572"/>
      <c r="O202" s="582"/>
      <c r="P202" s="581"/>
      <c r="Q202" s="579"/>
      <c r="R202" s="572"/>
      <c r="S202" s="582"/>
      <c r="T202" s="583"/>
      <c r="U202" s="579"/>
      <c r="V202" s="572"/>
      <c r="W202" s="582"/>
      <c r="X202" s="575"/>
      <c r="Y202" s="580"/>
      <c r="Z202" s="580"/>
      <c r="AA202" s="567" t="str">
        <f t="shared" si="10"/>
        <v>No hay ejecución</v>
      </c>
      <c r="AB202" s="568" t="str">
        <f t="shared" si="11"/>
        <v>NA</v>
      </c>
      <c r="AC202" s="575"/>
      <c r="AD202" s="575"/>
      <c r="AE202" s="575"/>
      <c r="AF202" s="576"/>
      <c r="AG202" s="576"/>
      <c r="AH202" s="575"/>
      <c r="AI202" s="575"/>
      <c r="AJ202" s="575"/>
      <c r="AK202" s="576"/>
      <c r="AL202" s="576"/>
      <c r="AM202" s="575"/>
      <c r="AN202" s="575"/>
      <c r="AO202" s="575"/>
      <c r="AP202" s="575"/>
      <c r="AQ202" s="575"/>
    </row>
    <row r="203" spans="1:43" ht="35.25" hidden="1" customHeight="1" thickTop="1" thickBot="1">
      <c r="A203" s="563">
        <v>16.8</v>
      </c>
      <c r="B203" s="564"/>
      <c r="C203" s="564"/>
      <c r="D203" s="564"/>
      <c r="E203" s="564"/>
      <c r="F203" s="577" t="s">
        <v>1325</v>
      </c>
      <c r="G203" s="578"/>
      <c r="H203" s="578"/>
      <c r="I203" s="567" t="str">
        <f t="shared" si="8"/>
        <v>No hay ejecución</v>
      </c>
      <c r="J203" s="568" t="str">
        <f t="shared" si="9"/>
        <v>NA</v>
      </c>
      <c r="K203" s="578"/>
      <c r="L203" s="581"/>
      <c r="M203" s="579"/>
      <c r="N203" s="572"/>
      <c r="O203" s="582"/>
      <c r="P203" s="581"/>
      <c r="Q203" s="579"/>
      <c r="R203" s="572"/>
      <c r="S203" s="582"/>
      <c r="T203" s="583"/>
      <c r="U203" s="579"/>
      <c r="V203" s="572"/>
      <c r="W203" s="582"/>
      <c r="X203" s="575"/>
      <c r="Y203" s="580"/>
      <c r="Z203" s="580"/>
      <c r="AA203" s="567" t="str">
        <f t="shared" si="10"/>
        <v>No hay ejecución</v>
      </c>
      <c r="AB203" s="568" t="str">
        <f t="shared" si="11"/>
        <v>NA</v>
      </c>
      <c r="AC203" s="575"/>
      <c r="AD203" s="575"/>
      <c r="AE203" s="575"/>
      <c r="AF203" s="576"/>
      <c r="AG203" s="576"/>
      <c r="AH203" s="575"/>
      <c r="AI203" s="575"/>
      <c r="AJ203" s="575"/>
      <c r="AK203" s="576"/>
      <c r="AL203" s="576"/>
      <c r="AM203" s="575"/>
      <c r="AN203" s="575"/>
      <c r="AO203" s="575"/>
      <c r="AP203" s="575"/>
      <c r="AQ203" s="575"/>
    </row>
    <row r="204" spans="1:43" ht="35.25" customHeight="1" thickTop="1" thickBot="1">
      <c r="A204" s="563">
        <v>16.899999999999999</v>
      </c>
      <c r="B204" s="564"/>
      <c r="C204" s="564"/>
      <c r="D204" s="564"/>
      <c r="E204" s="564"/>
      <c r="F204" s="577" t="s">
        <v>1326</v>
      </c>
      <c r="G204" s="578"/>
      <c r="H204" s="578"/>
      <c r="I204" s="567" t="str">
        <f t="shared" si="8"/>
        <v>No hay ejecución</v>
      </c>
      <c r="J204" s="568" t="str">
        <f t="shared" si="9"/>
        <v>NA</v>
      </c>
      <c r="K204" s="578"/>
      <c r="L204" s="581"/>
      <c r="M204" s="579"/>
      <c r="N204" s="572"/>
      <c r="O204" s="582"/>
      <c r="P204" s="581"/>
      <c r="Q204" s="579"/>
      <c r="R204" s="572"/>
      <c r="S204" s="582"/>
      <c r="T204" s="583"/>
      <c r="U204" s="579"/>
      <c r="V204" s="572"/>
      <c r="W204" s="582"/>
      <c r="X204" s="575"/>
      <c r="Y204" s="580">
        <v>2</v>
      </c>
      <c r="Z204" s="580">
        <v>2</v>
      </c>
      <c r="AA204" s="567">
        <f t="shared" si="10"/>
        <v>1</v>
      </c>
      <c r="AB204" s="568" t="str">
        <f t="shared" si="11"/>
        <v>De acuerdo con lo programado</v>
      </c>
      <c r="AC204" s="575"/>
      <c r="AD204" s="575"/>
      <c r="AE204" s="575"/>
      <c r="AF204" s="576"/>
      <c r="AG204" s="576"/>
      <c r="AH204" s="575"/>
      <c r="AI204" s="575"/>
      <c r="AJ204" s="575"/>
      <c r="AK204" s="576"/>
      <c r="AL204" s="576"/>
      <c r="AM204" s="575"/>
      <c r="AN204" s="575"/>
      <c r="AO204" s="575"/>
      <c r="AP204" s="575"/>
      <c r="AQ204" s="575"/>
    </row>
    <row r="205" spans="1:43" ht="35.25" customHeight="1" thickTop="1" thickBot="1">
      <c r="A205" s="563">
        <v>16.899999999999999</v>
      </c>
      <c r="B205" s="564"/>
      <c r="C205" s="564"/>
      <c r="D205" s="564"/>
      <c r="E205" s="564"/>
      <c r="F205" s="577" t="s">
        <v>1326</v>
      </c>
      <c r="G205" s="578"/>
      <c r="H205" s="578"/>
      <c r="I205" s="567" t="str">
        <f t="shared" si="8"/>
        <v>No hay ejecución</v>
      </c>
      <c r="J205" s="568" t="str">
        <f t="shared" si="9"/>
        <v>NA</v>
      </c>
      <c r="K205" s="578"/>
      <c r="L205" s="581"/>
      <c r="M205" s="579"/>
      <c r="N205" s="572"/>
      <c r="O205" s="582"/>
      <c r="P205" s="581"/>
      <c r="Q205" s="579"/>
      <c r="R205" s="572"/>
      <c r="S205" s="582"/>
      <c r="T205" s="583"/>
      <c r="U205" s="579"/>
      <c r="V205" s="572"/>
      <c r="W205" s="582"/>
      <c r="X205" s="575"/>
      <c r="Y205" s="580">
        <v>2</v>
      </c>
      <c r="Z205" s="580">
        <v>2</v>
      </c>
      <c r="AA205" s="567">
        <f t="shared" si="10"/>
        <v>1</v>
      </c>
      <c r="AB205" s="568" t="str">
        <f t="shared" si="11"/>
        <v>De acuerdo con lo programado</v>
      </c>
      <c r="AC205" s="575"/>
      <c r="AD205" s="575"/>
      <c r="AE205" s="575"/>
      <c r="AF205" s="576"/>
      <c r="AG205" s="576"/>
      <c r="AH205" s="575"/>
      <c r="AI205" s="575"/>
      <c r="AJ205" s="575"/>
      <c r="AK205" s="576"/>
      <c r="AL205" s="576"/>
      <c r="AM205" s="575"/>
      <c r="AN205" s="575"/>
      <c r="AO205" s="575"/>
      <c r="AP205" s="575"/>
      <c r="AQ205" s="575"/>
    </row>
    <row r="206" spans="1:43" ht="35.25" customHeight="1" thickTop="1" thickBot="1">
      <c r="A206" s="563">
        <v>16.899999999999999</v>
      </c>
      <c r="B206" s="564"/>
      <c r="C206" s="564"/>
      <c r="D206" s="564"/>
      <c r="E206" s="564"/>
      <c r="F206" s="577" t="s">
        <v>1326</v>
      </c>
      <c r="G206" s="578"/>
      <c r="H206" s="578"/>
      <c r="I206" s="567" t="str">
        <f t="shared" ref="I206:I269" si="12">IF(H206="","No hay ejecución",IF(AND(G206=0),"No hay Programación", H206/G206))</f>
        <v>No hay ejecución</v>
      </c>
      <c r="J206" s="568" t="str">
        <f t="shared" ref="J206:J269" si="13">IF(I206="No hay ejecución","NA",IF(I206&gt;=90%,"De acuerdo con lo programado",IF(I206&gt;=51%,"Atraso Leve",IF(I206&lt;=50%,"En riesgo cumplimiento"))))</f>
        <v>NA</v>
      </c>
      <c r="K206" s="578"/>
      <c r="L206" s="581"/>
      <c r="M206" s="579"/>
      <c r="N206" s="572"/>
      <c r="O206" s="582"/>
      <c r="P206" s="581"/>
      <c r="Q206" s="579"/>
      <c r="R206" s="572"/>
      <c r="S206" s="582"/>
      <c r="T206" s="583"/>
      <c r="U206" s="579"/>
      <c r="V206" s="572"/>
      <c r="W206" s="582"/>
      <c r="X206" s="575"/>
      <c r="Y206" s="580">
        <v>1</v>
      </c>
      <c r="Z206" s="580">
        <v>2</v>
      </c>
      <c r="AA206" s="567">
        <f t="shared" ref="AA206:AA269" si="14">IF(Z206="","No hay ejecución",IF(AND(Y206=0),"No hay Programación", Z206/Y206))</f>
        <v>2</v>
      </c>
      <c r="AB206" s="568" t="str">
        <f t="shared" ref="AB206:AB269" si="15">IF(AA206="No hay ejecución","NA",IF(AA206&gt;=90%,"De acuerdo con lo programado",IF(AA206&gt;=51%,"Atraso Leve",IF(AA206&lt;=50%,"En riesgo cumplimiento"))))</f>
        <v>De acuerdo con lo programado</v>
      </c>
      <c r="AC206" s="575"/>
      <c r="AD206" s="575"/>
      <c r="AE206" s="575"/>
      <c r="AF206" s="576"/>
      <c r="AG206" s="576"/>
      <c r="AH206" s="575"/>
      <c r="AI206" s="575"/>
      <c r="AJ206" s="575"/>
      <c r="AK206" s="576"/>
      <c r="AL206" s="576"/>
      <c r="AM206" s="575"/>
      <c r="AN206" s="575"/>
      <c r="AO206" s="575"/>
      <c r="AP206" s="575"/>
      <c r="AQ206" s="575"/>
    </row>
    <row r="207" spans="1:43" ht="35.25" customHeight="1" thickTop="1" thickBot="1">
      <c r="A207" s="563">
        <v>16.899999999999999</v>
      </c>
      <c r="B207" s="564"/>
      <c r="C207" s="564"/>
      <c r="D207" s="564"/>
      <c r="E207" s="564"/>
      <c r="F207" s="577" t="s">
        <v>1326</v>
      </c>
      <c r="G207" s="578"/>
      <c r="H207" s="578"/>
      <c r="I207" s="567" t="str">
        <f t="shared" si="12"/>
        <v>No hay ejecución</v>
      </c>
      <c r="J207" s="568" t="str">
        <f t="shared" si="13"/>
        <v>NA</v>
      </c>
      <c r="K207" s="578"/>
      <c r="L207" s="581"/>
      <c r="M207" s="579"/>
      <c r="N207" s="572"/>
      <c r="O207" s="582"/>
      <c r="P207" s="581"/>
      <c r="Q207" s="579"/>
      <c r="R207" s="572"/>
      <c r="S207" s="582"/>
      <c r="T207" s="583"/>
      <c r="U207" s="579"/>
      <c r="V207" s="572"/>
      <c r="W207" s="582"/>
      <c r="X207" s="575"/>
      <c r="Y207" s="580">
        <v>1</v>
      </c>
      <c r="Z207" s="580">
        <v>2</v>
      </c>
      <c r="AA207" s="567">
        <f t="shared" si="14"/>
        <v>2</v>
      </c>
      <c r="AB207" s="568" t="str">
        <f t="shared" si="15"/>
        <v>De acuerdo con lo programado</v>
      </c>
      <c r="AC207" s="575"/>
      <c r="AD207" s="575"/>
      <c r="AE207" s="575"/>
      <c r="AF207" s="576"/>
      <c r="AG207" s="576"/>
      <c r="AH207" s="575"/>
      <c r="AI207" s="575"/>
      <c r="AJ207" s="575"/>
      <c r="AK207" s="576"/>
      <c r="AL207" s="576"/>
      <c r="AM207" s="575"/>
      <c r="AN207" s="575"/>
      <c r="AO207" s="575"/>
      <c r="AP207" s="575"/>
      <c r="AQ207" s="575"/>
    </row>
    <row r="208" spans="1:43" ht="35.25" customHeight="1" thickTop="1" thickBot="1">
      <c r="A208" s="563">
        <v>16.899999999999999</v>
      </c>
      <c r="B208" s="564"/>
      <c r="C208" s="564"/>
      <c r="D208" s="564"/>
      <c r="E208" s="564"/>
      <c r="F208" s="577" t="s">
        <v>1326</v>
      </c>
      <c r="G208" s="578"/>
      <c r="H208" s="578"/>
      <c r="I208" s="567" t="str">
        <f t="shared" si="12"/>
        <v>No hay ejecución</v>
      </c>
      <c r="J208" s="568" t="str">
        <f t="shared" si="13"/>
        <v>NA</v>
      </c>
      <c r="K208" s="578"/>
      <c r="L208" s="581"/>
      <c r="M208" s="579"/>
      <c r="N208" s="572"/>
      <c r="O208" s="582"/>
      <c r="P208" s="581"/>
      <c r="Q208" s="579"/>
      <c r="R208" s="572"/>
      <c r="S208" s="582"/>
      <c r="T208" s="583"/>
      <c r="U208" s="579"/>
      <c r="V208" s="572"/>
      <c r="W208" s="582"/>
      <c r="X208" s="575"/>
      <c r="Y208" s="580">
        <v>1</v>
      </c>
      <c r="Z208" s="580">
        <v>2</v>
      </c>
      <c r="AA208" s="567">
        <f t="shared" si="14"/>
        <v>2</v>
      </c>
      <c r="AB208" s="568" t="str">
        <f t="shared" si="15"/>
        <v>De acuerdo con lo programado</v>
      </c>
      <c r="AC208" s="575"/>
      <c r="AD208" s="575"/>
      <c r="AE208" s="575"/>
      <c r="AF208" s="576"/>
      <c r="AG208" s="576"/>
      <c r="AH208" s="575"/>
      <c r="AI208" s="575"/>
      <c r="AJ208" s="575"/>
      <c r="AK208" s="576"/>
      <c r="AL208" s="576"/>
      <c r="AM208" s="575"/>
      <c r="AN208" s="575"/>
      <c r="AO208" s="575"/>
      <c r="AP208" s="575"/>
      <c r="AQ208" s="575"/>
    </row>
    <row r="209" spans="1:43" ht="35.25" customHeight="1" thickTop="1" thickBot="1">
      <c r="A209" s="563">
        <v>16.899999999999999</v>
      </c>
      <c r="B209" s="564"/>
      <c r="C209" s="564"/>
      <c r="D209" s="564"/>
      <c r="E209" s="564"/>
      <c r="F209" s="577" t="s">
        <v>1326</v>
      </c>
      <c r="G209" s="578"/>
      <c r="H209" s="578"/>
      <c r="I209" s="567" t="str">
        <f t="shared" si="12"/>
        <v>No hay ejecución</v>
      </c>
      <c r="J209" s="568" t="str">
        <f t="shared" si="13"/>
        <v>NA</v>
      </c>
      <c r="K209" s="578"/>
      <c r="L209" s="581"/>
      <c r="M209" s="579"/>
      <c r="N209" s="572"/>
      <c r="O209" s="582"/>
      <c r="P209" s="581"/>
      <c r="Q209" s="579"/>
      <c r="R209" s="572"/>
      <c r="S209" s="582"/>
      <c r="T209" s="583"/>
      <c r="U209" s="579"/>
      <c r="V209" s="572"/>
      <c r="W209" s="582"/>
      <c r="X209" s="575"/>
      <c r="Y209" s="580">
        <v>1</v>
      </c>
      <c r="Z209" s="580">
        <v>3</v>
      </c>
      <c r="AA209" s="567">
        <f t="shared" si="14"/>
        <v>3</v>
      </c>
      <c r="AB209" s="568" t="str">
        <f t="shared" si="15"/>
        <v>De acuerdo con lo programado</v>
      </c>
      <c r="AC209" s="575"/>
      <c r="AD209" s="575"/>
      <c r="AE209" s="575"/>
      <c r="AF209" s="576"/>
      <c r="AG209" s="576"/>
      <c r="AH209" s="575"/>
      <c r="AI209" s="575"/>
      <c r="AJ209" s="575"/>
      <c r="AK209" s="576"/>
      <c r="AL209" s="576"/>
      <c r="AM209" s="575"/>
      <c r="AN209" s="575"/>
      <c r="AO209" s="575"/>
      <c r="AP209" s="575"/>
      <c r="AQ209" s="575"/>
    </row>
    <row r="210" spans="1:43" ht="35.25" hidden="1" customHeight="1" thickTop="1" thickBot="1">
      <c r="A210" s="593">
        <v>16.100000000000001</v>
      </c>
      <c r="B210" s="564"/>
      <c r="C210" s="564"/>
      <c r="D210" s="564"/>
      <c r="E210" s="564"/>
      <c r="F210" s="577" t="s">
        <v>1327</v>
      </c>
      <c r="G210" s="578"/>
      <c r="H210" s="578"/>
      <c r="I210" s="567" t="str">
        <f t="shared" si="12"/>
        <v>No hay ejecución</v>
      </c>
      <c r="J210" s="568" t="str">
        <f t="shared" si="13"/>
        <v>NA</v>
      </c>
      <c r="K210" s="578"/>
      <c r="L210" s="581"/>
      <c r="M210" s="579"/>
      <c r="N210" s="572"/>
      <c r="O210" s="582"/>
      <c r="P210" s="581"/>
      <c r="Q210" s="579"/>
      <c r="R210" s="572"/>
      <c r="S210" s="582"/>
      <c r="T210" s="583"/>
      <c r="U210" s="579"/>
      <c r="V210" s="572"/>
      <c r="W210" s="582"/>
      <c r="X210" s="575"/>
      <c r="Y210" s="580"/>
      <c r="Z210" s="580"/>
      <c r="AA210" s="567" t="str">
        <f t="shared" si="14"/>
        <v>No hay ejecución</v>
      </c>
      <c r="AB210" s="568" t="str">
        <f t="shared" si="15"/>
        <v>NA</v>
      </c>
      <c r="AC210" s="575"/>
      <c r="AD210" s="575"/>
      <c r="AE210" s="575"/>
      <c r="AF210" s="576"/>
      <c r="AG210" s="576"/>
      <c r="AH210" s="575"/>
      <c r="AI210" s="575"/>
      <c r="AJ210" s="575"/>
      <c r="AK210" s="576"/>
      <c r="AL210" s="576"/>
      <c r="AM210" s="575"/>
      <c r="AN210" s="575"/>
      <c r="AO210" s="575"/>
      <c r="AP210" s="575"/>
      <c r="AQ210" s="575"/>
    </row>
    <row r="211" spans="1:43" ht="35.25" customHeight="1" thickTop="1" thickBot="1">
      <c r="A211" s="593">
        <v>16.100000000000001</v>
      </c>
      <c r="B211" s="564"/>
      <c r="C211" s="564"/>
      <c r="D211" s="564"/>
      <c r="E211" s="564"/>
      <c r="F211" s="577" t="s">
        <v>1327</v>
      </c>
      <c r="G211" s="578"/>
      <c r="H211" s="578"/>
      <c r="I211" s="567" t="str">
        <f t="shared" si="12"/>
        <v>No hay ejecución</v>
      </c>
      <c r="J211" s="568" t="str">
        <f t="shared" si="13"/>
        <v>NA</v>
      </c>
      <c r="K211" s="578"/>
      <c r="L211" s="581"/>
      <c r="M211" s="579"/>
      <c r="N211" s="572"/>
      <c r="O211" s="582"/>
      <c r="P211" s="581"/>
      <c r="Q211" s="579"/>
      <c r="R211" s="572"/>
      <c r="S211" s="582"/>
      <c r="T211" s="583"/>
      <c r="U211" s="579"/>
      <c r="V211" s="572"/>
      <c r="W211" s="582"/>
      <c r="X211" s="575"/>
      <c r="Y211" s="580">
        <v>1</v>
      </c>
      <c r="Z211" s="580">
        <v>3</v>
      </c>
      <c r="AA211" s="567">
        <f t="shared" si="14"/>
        <v>3</v>
      </c>
      <c r="AB211" s="568" t="str">
        <f t="shared" si="15"/>
        <v>De acuerdo con lo programado</v>
      </c>
      <c r="AC211" s="575"/>
      <c r="AD211" s="575"/>
      <c r="AE211" s="575"/>
      <c r="AF211" s="576"/>
      <c r="AG211" s="576"/>
      <c r="AH211" s="575"/>
      <c r="AI211" s="575"/>
      <c r="AJ211" s="575"/>
      <c r="AK211" s="576"/>
      <c r="AL211" s="576"/>
      <c r="AM211" s="575"/>
      <c r="AN211" s="575"/>
      <c r="AO211" s="575"/>
      <c r="AP211" s="575"/>
      <c r="AQ211" s="575"/>
    </row>
    <row r="212" spans="1:43" ht="35.25" customHeight="1" thickTop="1" thickBot="1">
      <c r="A212" s="593">
        <v>16.100000000000001</v>
      </c>
      <c r="B212" s="564"/>
      <c r="C212" s="564"/>
      <c r="D212" s="564"/>
      <c r="E212" s="564"/>
      <c r="F212" s="577" t="s">
        <v>1327</v>
      </c>
      <c r="G212" s="578"/>
      <c r="H212" s="578"/>
      <c r="I212" s="567" t="str">
        <f t="shared" si="12"/>
        <v>No hay ejecución</v>
      </c>
      <c r="J212" s="568" t="str">
        <f t="shared" si="13"/>
        <v>NA</v>
      </c>
      <c r="K212" s="578"/>
      <c r="L212" s="581"/>
      <c r="M212" s="579"/>
      <c r="N212" s="572"/>
      <c r="O212" s="582"/>
      <c r="P212" s="581"/>
      <c r="Q212" s="579"/>
      <c r="R212" s="572"/>
      <c r="S212" s="582"/>
      <c r="T212" s="583"/>
      <c r="U212" s="579"/>
      <c r="V212" s="572"/>
      <c r="W212" s="582"/>
      <c r="X212" s="575"/>
      <c r="Y212" s="580">
        <v>1</v>
      </c>
      <c r="Z212" s="580">
        <v>3</v>
      </c>
      <c r="AA212" s="567">
        <f t="shared" si="14"/>
        <v>3</v>
      </c>
      <c r="AB212" s="568" t="str">
        <f t="shared" si="15"/>
        <v>De acuerdo con lo programado</v>
      </c>
      <c r="AC212" s="575"/>
      <c r="AD212" s="575"/>
      <c r="AE212" s="575"/>
      <c r="AF212" s="576"/>
      <c r="AG212" s="576"/>
      <c r="AH212" s="575"/>
      <c r="AI212" s="575"/>
      <c r="AJ212" s="575"/>
      <c r="AK212" s="576"/>
      <c r="AL212" s="576"/>
      <c r="AM212" s="575"/>
      <c r="AN212" s="575"/>
      <c r="AO212" s="575"/>
      <c r="AP212" s="575"/>
      <c r="AQ212" s="575"/>
    </row>
    <row r="213" spans="1:43" ht="35.25" customHeight="1" thickTop="1" thickBot="1">
      <c r="A213" s="593">
        <v>16.100000000000001</v>
      </c>
      <c r="B213" s="564"/>
      <c r="C213" s="564"/>
      <c r="D213" s="564"/>
      <c r="E213" s="564"/>
      <c r="F213" s="577" t="s">
        <v>1327</v>
      </c>
      <c r="G213" s="578"/>
      <c r="H213" s="578"/>
      <c r="I213" s="567" t="str">
        <f t="shared" si="12"/>
        <v>No hay ejecución</v>
      </c>
      <c r="J213" s="568" t="str">
        <f t="shared" si="13"/>
        <v>NA</v>
      </c>
      <c r="K213" s="578"/>
      <c r="L213" s="581"/>
      <c r="M213" s="579"/>
      <c r="N213" s="572"/>
      <c r="O213" s="582"/>
      <c r="P213" s="581"/>
      <c r="Q213" s="579"/>
      <c r="R213" s="572"/>
      <c r="S213" s="582"/>
      <c r="T213" s="583"/>
      <c r="U213" s="579"/>
      <c r="V213" s="572"/>
      <c r="W213" s="582"/>
      <c r="X213" s="575"/>
      <c r="Y213" s="580">
        <v>1</v>
      </c>
      <c r="Z213" s="580">
        <v>3</v>
      </c>
      <c r="AA213" s="567">
        <f t="shared" si="14"/>
        <v>3</v>
      </c>
      <c r="AB213" s="568" t="str">
        <f t="shared" si="15"/>
        <v>De acuerdo con lo programado</v>
      </c>
      <c r="AC213" s="575"/>
      <c r="AD213" s="575"/>
      <c r="AE213" s="575"/>
      <c r="AF213" s="576"/>
      <c r="AG213" s="576"/>
      <c r="AH213" s="575"/>
      <c r="AI213" s="575"/>
      <c r="AJ213" s="575"/>
      <c r="AK213" s="576"/>
      <c r="AL213" s="576"/>
      <c r="AM213" s="575"/>
      <c r="AN213" s="575"/>
      <c r="AO213" s="575"/>
      <c r="AP213" s="575"/>
      <c r="AQ213" s="575"/>
    </row>
    <row r="214" spans="1:43" ht="35.25" customHeight="1" thickTop="1" thickBot="1">
      <c r="A214" s="593">
        <v>16.100000000000001</v>
      </c>
      <c r="B214" s="564"/>
      <c r="C214" s="564"/>
      <c r="D214" s="564"/>
      <c r="E214" s="564"/>
      <c r="F214" s="577" t="s">
        <v>1327</v>
      </c>
      <c r="G214" s="578"/>
      <c r="H214" s="578"/>
      <c r="I214" s="567" t="str">
        <f t="shared" si="12"/>
        <v>No hay ejecución</v>
      </c>
      <c r="J214" s="568" t="str">
        <f t="shared" si="13"/>
        <v>NA</v>
      </c>
      <c r="K214" s="578"/>
      <c r="L214" s="581"/>
      <c r="M214" s="579"/>
      <c r="N214" s="572"/>
      <c r="O214" s="582"/>
      <c r="P214" s="581"/>
      <c r="Q214" s="579"/>
      <c r="R214" s="572"/>
      <c r="S214" s="582"/>
      <c r="T214" s="583"/>
      <c r="U214" s="579"/>
      <c r="V214" s="572"/>
      <c r="W214" s="582"/>
      <c r="X214" s="575"/>
      <c r="Y214" s="580">
        <v>1</v>
      </c>
      <c r="Z214" s="580">
        <v>3</v>
      </c>
      <c r="AA214" s="567">
        <f t="shared" si="14"/>
        <v>3</v>
      </c>
      <c r="AB214" s="568" t="str">
        <f t="shared" si="15"/>
        <v>De acuerdo con lo programado</v>
      </c>
      <c r="AC214" s="575"/>
      <c r="AD214" s="575"/>
      <c r="AE214" s="575"/>
      <c r="AF214" s="576"/>
      <c r="AG214" s="576"/>
      <c r="AH214" s="575"/>
      <c r="AI214" s="575"/>
      <c r="AJ214" s="575"/>
      <c r="AK214" s="576"/>
      <c r="AL214" s="576"/>
      <c r="AM214" s="575"/>
      <c r="AN214" s="575"/>
      <c r="AO214" s="575"/>
      <c r="AP214" s="575"/>
      <c r="AQ214" s="575"/>
    </row>
    <row r="215" spans="1:43" ht="35.25" customHeight="1" thickTop="1" thickBot="1">
      <c r="A215" s="593">
        <v>16.100000000000001</v>
      </c>
      <c r="B215" s="564"/>
      <c r="C215" s="564"/>
      <c r="D215" s="564"/>
      <c r="E215" s="564"/>
      <c r="F215" s="577" t="s">
        <v>1327</v>
      </c>
      <c r="G215" s="578"/>
      <c r="H215" s="578"/>
      <c r="I215" s="567" t="str">
        <f t="shared" si="12"/>
        <v>No hay ejecución</v>
      </c>
      <c r="J215" s="568" t="str">
        <f t="shared" si="13"/>
        <v>NA</v>
      </c>
      <c r="K215" s="578"/>
      <c r="L215" s="581"/>
      <c r="M215" s="579"/>
      <c r="N215" s="572"/>
      <c r="O215" s="582"/>
      <c r="P215" s="581"/>
      <c r="Q215" s="579"/>
      <c r="R215" s="572"/>
      <c r="S215" s="582"/>
      <c r="T215" s="583"/>
      <c r="U215" s="579"/>
      <c r="V215" s="572"/>
      <c r="W215" s="582"/>
      <c r="X215" s="575"/>
      <c r="Y215" s="580">
        <v>1</v>
      </c>
      <c r="Z215" s="580">
        <v>3</v>
      </c>
      <c r="AA215" s="567">
        <f t="shared" si="14"/>
        <v>3</v>
      </c>
      <c r="AB215" s="568" t="str">
        <f t="shared" si="15"/>
        <v>De acuerdo con lo programado</v>
      </c>
      <c r="AC215" s="575"/>
      <c r="AD215" s="575"/>
      <c r="AE215" s="575"/>
      <c r="AF215" s="576"/>
      <c r="AG215" s="576"/>
      <c r="AH215" s="575"/>
      <c r="AI215" s="575"/>
      <c r="AJ215" s="575"/>
      <c r="AK215" s="576"/>
      <c r="AL215" s="576"/>
      <c r="AM215" s="575"/>
      <c r="AN215" s="575"/>
      <c r="AO215" s="575"/>
      <c r="AP215" s="575"/>
      <c r="AQ215" s="575"/>
    </row>
    <row r="216" spans="1:43" ht="35.25" customHeight="1" thickTop="1" thickBot="1">
      <c r="A216" s="593">
        <v>16.100000000000001</v>
      </c>
      <c r="B216" s="564"/>
      <c r="C216" s="564"/>
      <c r="D216" s="564"/>
      <c r="E216" s="564"/>
      <c r="F216" s="577" t="s">
        <v>1327</v>
      </c>
      <c r="G216" s="578"/>
      <c r="H216" s="578"/>
      <c r="I216" s="567" t="str">
        <f t="shared" si="12"/>
        <v>No hay ejecución</v>
      </c>
      <c r="J216" s="568" t="str">
        <f t="shared" si="13"/>
        <v>NA</v>
      </c>
      <c r="K216" s="578"/>
      <c r="L216" s="581"/>
      <c r="M216" s="579"/>
      <c r="N216" s="572"/>
      <c r="O216" s="582"/>
      <c r="P216" s="581"/>
      <c r="Q216" s="579"/>
      <c r="R216" s="572"/>
      <c r="S216" s="582"/>
      <c r="T216" s="583"/>
      <c r="U216" s="579"/>
      <c r="V216" s="572"/>
      <c r="W216" s="582"/>
      <c r="X216" s="575"/>
      <c r="Y216" s="580">
        <v>1</v>
      </c>
      <c r="Z216" s="580">
        <v>3</v>
      </c>
      <c r="AA216" s="567">
        <f t="shared" si="14"/>
        <v>3</v>
      </c>
      <c r="AB216" s="568" t="str">
        <f t="shared" si="15"/>
        <v>De acuerdo con lo programado</v>
      </c>
      <c r="AC216" s="575"/>
      <c r="AD216" s="575"/>
      <c r="AE216" s="575"/>
      <c r="AF216" s="576"/>
      <c r="AG216" s="576"/>
      <c r="AH216" s="575"/>
      <c r="AI216" s="575"/>
      <c r="AJ216" s="575"/>
      <c r="AK216" s="576"/>
      <c r="AL216" s="576"/>
      <c r="AM216" s="575"/>
      <c r="AN216" s="575"/>
      <c r="AO216" s="575"/>
      <c r="AP216" s="575"/>
      <c r="AQ216" s="575"/>
    </row>
    <row r="217" spans="1:43" ht="35.25" customHeight="1" thickTop="1" thickBot="1">
      <c r="A217" s="593">
        <v>16.100000000000001</v>
      </c>
      <c r="B217" s="564"/>
      <c r="C217" s="564"/>
      <c r="D217" s="564"/>
      <c r="E217" s="564"/>
      <c r="F217" s="577" t="s">
        <v>1327</v>
      </c>
      <c r="G217" s="578"/>
      <c r="H217" s="578"/>
      <c r="I217" s="567" t="str">
        <f t="shared" si="12"/>
        <v>No hay ejecución</v>
      </c>
      <c r="J217" s="568" t="str">
        <f t="shared" si="13"/>
        <v>NA</v>
      </c>
      <c r="K217" s="578"/>
      <c r="L217" s="581"/>
      <c r="M217" s="579"/>
      <c r="N217" s="572"/>
      <c r="O217" s="582"/>
      <c r="P217" s="581"/>
      <c r="Q217" s="579"/>
      <c r="R217" s="572"/>
      <c r="S217" s="582"/>
      <c r="T217" s="583"/>
      <c r="U217" s="579"/>
      <c r="V217" s="572"/>
      <c r="W217" s="582"/>
      <c r="X217" s="575"/>
      <c r="Y217" s="580">
        <v>2</v>
      </c>
      <c r="Z217" s="580">
        <v>2</v>
      </c>
      <c r="AA217" s="567">
        <f t="shared" si="14"/>
        <v>1</v>
      </c>
      <c r="AB217" s="568" t="str">
        <f t="shared" si="15"/>
        <v>De acuerdo con lo programado</v>
      </c>
      <c r="AC217" s="575"/>
      <c r="AD217" s="575"/>
      <c r="AE217" s="575"/>
      <c r="AF217" s="576"/>
      <c r="AG217" s="576"/>
      <c r="AH217" s="575"/>
      <c r="AI217" s="575"/>
      <c r="AJ217" s="575"/>
      <c r="AK217" s="576"/>
      <c r="AL217" s="576"/>
      <c r="AM217" s="575"/>
      <c r="AN217" s="575"/>
      <c r="AO217" s="575"/>
      <c r="AP217" s="575"/>
      <c r="AQ217" s="575"/>
    </row>
    <row r="218" spans="1:43" ht="35.25" customHeight="1" thickTop="1" thickBot="1">
      <c r="A218" s="563">
        <v>16.11</v>
      </c>
      <c r="B218" s="564"/>
      <c r="C218" s="564"/>
      <c r="D218" s="564"/>
      <c r="E218" s="564"/>
      <c r="F218" s="577" t="s">
        <v>1328</v>
      </c>
      <c r="G218" s="578"/>
      <c r="H218" s="578"/>
      <c r="I218" s="567" t="str">
        <f t="shared" si="12"/>
        <v>No hay ejecución</v>
      </c>
      <c r="J218" s="568" t="str">
        <f t="shared" si="13"/>
        <v>NA</v>
      </c>
      <c r="K218" s="578"/>
      <c r="L218" s="581"/>
      <c r="M218" s="579"/>
      <c r="N218" s="572"/>
      <c r="O218" s="582"/>
      <c r="P218" s="581"/>
      <c r="Q218" s="579"/>
      <c r="R218" s="572"/>
      <c r="S218" s="582"/>
      <c r="T218" s="583"/>
      <c r="U218" s="579"/>
      <c r="V218" s="572"/>
      <c r="W218" s="582"/>
      <c r="X218" s="575"/>
      <c r="Y218" s="580">
        <v>3</v>
      </c>
      <c r="Z218" s="580">
        <v>2</v>
      </c>
      <c r="AA218" s="567">
        <f t="shared" si="14"/>
        <v>0.66666666666666663</v>
      </c>
      <c r="AB218" s="568" t="str">
        <f t="shared" si="15"/>
        <v>Atraso Leve</v>
      </c>
      <c r="AC218" s="575"/>
      <c r="AD218" s="575"/>
      <c r="AE218" s="575"/>
      <c r="AF218" s="576"/>
      <c r="AG218" s="576"/>
      <c r="AH218" s="575"/>
      <c r="AI218" s="575"/>
      <c r="AJ218" s="575"/>
      <c r="AK218" s="576"/>
      <c r="AL218" s="576"/>
      <c r="AM218" s="575"/>
      <c r="AN218" s="575"/>
      <c r="AO218" s="575"/>
      <c r="AP218" s="575"/>
      <c r="AQ218" s="575"/>
    </row>
    <row r="219" spans="1:43" ht="35.25" customHeight="1" thickTop="1" thickBot="1">
      <c r="A219" s="563">
        <v>16.11</v>
      </c>
      <c r="B219" s="564"/>
      <c r="C219" s="564"/>
      <c r="D219" s="564"/>
      <c r="E219" s="564"/>
      <c r="F219" s="577" t="s">
        <v>1328</v>
      </c>
      <c r="G219" s="578"/>
      <c r="H219" s="578"/>
      <c r="I219" s="567" t="str">
        <f t="shared" si="12"/>
        <v>No hay ejecución</v>
      </c>
      <c r="J219" s="568" t="str">
        <f t="shared" si="13"/>
        <v>NA</v>
      </c>
      <c r="K219" s="578"/>
      <c r="L219" s="581"/>
      <c r="M219" s="579"/>
      <c r="N219" s="572"/>
      <c r="O219" s="582"/>
      <c r="P219" s="581"/>
      <c r="Q219" s="579"/>
      <c r="R219" s="572"/>
      <c r="S219" s="582"/>
      <c r="T219" s="583"/>
      <c r="U219" s="579"/>
      <c r="V219" s="572"/>
      <c r="W219" s="582"/>
      <c r="X219" s="575"/>
      <c r="Y219" s="580">
        <v>3</v>
      </c>
      <c r="Z219" s="580">
        <v>2</v>
      </c>
      <c r="AA219" s="567">
        <f t="shared" si="14"/>
        <v>0.66666666666666663</v>
      </c>
      <c r="AB219" s="568" t="str">
        <f t="shared" si="15"/>
        <v>Atraso Leve</v>
      </c>
      <c r="AC219" s="575"/>
      <c r="AD219" s="575"/>
      <c r="AE219" s="575"/>
      <c r="AF219" s="576"/>
      <c r="AG219" s="576"/>
      <c r="AH219" s="575"/>
      <c r="AI219" s="575"/>
      <c r="AJ219" s="575"/>
      <c r="AK219" s="576"/>
      <c r="AL219" s="576"/>
      <c r="AM219" s="575"/>
      <c r="AN219" s="575"/>
      <c r="AO219" s="575"/>
      <c r="AP219" s="575"/>
      <c r="AQ219" s="575"/>
    </row>
    <row r="220" spans="1:43" ht="35.25" customHeight="1" thickTop="1" thickBot="1">
      <c r="A220" s="563">
        <v>16.11</v>
      </c>
      <c r="B220" s="564"/>
      <c r="C220" s="564"/>
      <c r="D220" s="564"/>
      <c r="E220" s="564"/>
      <c r="F220" s="577" t="s">
        <v>1328</v>
      </c>
      <c r="G220" s="578"/>
      <c r="H220" s="578"/>
      <c r="I220" s="567" t="str">
        <f t="shared" si="12"/>
        <v>No hay ejecución</v>
      </c>
      <c r="J220" s="568" t="str">
        <f t="shared" si="13"/>
        <v>NA</v>
      </c>
      <c r="K220" s="578"/>
      <c r="L220" s="581"/>
      <c r="M220" s="579"/>
      <c r="N220" s="572"/>
      <c r="O220" s="582"/>
      <c r="P220" s="581"/>
      <c r="Q220" s="579"/>
      <c r="R220" s="572"/>
      <c r="S220" s="582"/>
      <c r="T220" s="583"/>
      <c r="U220" s="579"/>
      <c r="V220" s="572"/>
      <c r="W220" s="582"/>
      <c r="X220" s="575"/>
      <c r="Y220" s="580">
        <v>3</v>
      </c>
      <c r="Z220" s="580">
        <v>2</v>
      </c>
      <c r="AA220" s="567">
        <f t="shared" si="14"/>
        <v>0.66666666666666663</v>
      </c>
      <c r="AB220" s="568" t="str">
        <f t="shared" si="15"/>
        <v>Atraso Leve</v>
      </c>
      <c r="AC220" s="575"/>
      <c r="AD220" s="575"/>
      <c r="AE220" s="575"/>
      <c r="AF220" s="576"/>
      <c r="AG220" s="576"/>
      <c r="AH220" s="575"/>
      <c r="AI220" s="575"/>
      <c r="AJ220" s="575"/>
      <c r="AK220" s="576"/>
      <c r="AL220" s="576"/>
      <c r="AM220" s="575"/>
      <c r="AN220" s="575"/>
      <c r="AO220" s="575"/>
      <c r="AP220" s="575"/>
      <c r="AQ220" s="575"/>
    </row>
    <row r="221" spans="1:43" ht="35.25" customHeight="1" thickTop="1" thickBot="1">
      <c r="A221" s="563">
        <v>16.11</v>
      </c>
      <c r="B221" s="564"/>
      <c r="C221" s="564"/>
      <c r="D221" s="564"/>
      <c r="E221" s="564"/>
      <c r="F221" s="577" t="s">
        <v>1328</v>
      </c>
      <c r="G221" s="578"/>
      <c r="H221" s="578"/>
      <c r="I221" s="567" t="str">
        <f t="shared" si="12"/>
        <v>No hay ejecución</v>
      </c>
      <c r="J221" s="568" t="str">
        <f t="shared" si="13"/>
        <v>NA</v>
      </c>
      <c r="K221" s="578"/>
      <c r="L221" s="581"/>
      <c r="M221" s="579"/>
      <c r="N221" s="572"/>
      <c r="O221" s="582"/>
      <c r="P221" s="581"/>
      <c r="Q221" s="579"/>
      <c r="R221" s="572"/>
      <c r="S221" s="582"/>
      <c r="T221" s="583"/>
      <c r="U221" s="579"/>
      <c r="V221" s="572"/>
      <c r="W221" s="582"/>
      <c r="X221" s="575"/>
      <c r="Y221" s="580">
        <v>3</v>
      </c>
      <c r="Z221" s="580">
        <v>2</v>
      </c>
      <c r="AA221" s="567">
        <f t="shared" si="14"/>
        <v>0.66666666666666663</v>
      </c>
      <c r="AB221" s="568" t="str">
        <f t="shared" si="15"/>
        <v>Atraso Leve</v>
      </c>
      <c r="AC221" s="575"/>
      <c r="AD221" s="575"/>
      <c r="AE221" s="575"/>
      <c r="AF221" s="576"/>
      <c r="AG221" s="576"/>
      <c r="AH221" s="575"/>
      <c r="AI221" s="575"/>
      <c r="AJ221" s="575"/>
      <c r="AK221" s="576"/>
      <c r="AL221" s="576"/>
      <c r="AM221" s="575"/>
      <c r="AN221" s="575"/>
      <c r="AO221" s="575"/>
      <c r="AP221" s="575"/>
      <c r="AQ221" s="575"/>
    </row>
    <row r="222" spans="1:43" ht="35.25" customHeight="1" thickTop="1" thickBot="1">
      <c r="A222" s="563">
        <v>16.11</v>
      </c>
      <c r="B222" s="564"/>
      <c r="C222" s="564"/>
      <c r="D222" s="564"/>
      <c r="E222" s="564"/>
      <c r="F222" s="577" t="s">
        <v>1328</v>
      </c>
      <c r="G222" s="578"/>
      <c r="H222" s="578"/>
      <c r="I222" s="567" t="str">
        <f t="shared" si="12"/>
        <v>No hay ejecución</v>
      </c>
      <c r="J222" s="568" t="str">
        <f t="shared" si="13"/>
        <v>NA</v>
      </c>
      <c r="K222" s="578"/>
      <c r="L222" s="581"/>
      <c r="M222" s="579"/>
      <c r="N222" s="572"/>
      <c r="O222" s="582"/>
      <c r="P222" s="581"/>
      <c r="Q222" s="579"/>
      <c r="R222" s="572"/>
      <c r="S222" s="582"/>
      <c r="T222" s="583"/>
      <c r="U222" s="579"/>
      <c r="V222" s="572"/>
      <c r="W222" s="582"/>
      <c r="X222" s="575"/>
      <c r="Y222" s="580">
        <v>3</v>
      </c>
      <c r="Z222" s="580">
        <v>2</v>
      </c>
      <c r="AA222" s="567">
        <f t="shared" si="14"/>
        <v>0.66666666666666663</v>
      </c>
      <c r="AB222" s="568" t="str">
        <f t="shared" si="15"/>
        <v>Atraso Leve</v>
      </c>
      <c r="AC222" s="575"/>
      <c r="AD222" s="575"/>
      <c r="AE222" s="575"/>
      <c r="AF222" s="576"/>
      <c r="AG222" s="576"/>
      <c r="AH222" s="575"/>
      <c r="AI222" s="575"/>
      <c r="AJ222" s="575"/>
      <c r="AK222" s="576"/>
      <c r="AL222" s="576"/>
      <c r="AM222" s="575"/>
      <c r="AN222" s="575"/>
      <c r="AO222" s="575"/>
      <c r="AP222" s="575"/>
      <c r="AQ222" s="575"/>
    </row>
    <row r="223" spans="1:43" ht="35.25" customHeight="1" thickTop="1" thickBot="1">
      <c r="A223" s="563">
        <v>16.11</v>
      </c>
      <c r="B223" s="564"/>
      <c r="C223" s="564"/>
      <c r="D223" s="564"/>
      <c r="E223" s="564"/>
      <c r="F223" s="577" t="s">
        <v>1328</v>
      </c>
      <c r="G223" s="578"/>
      <c r="H223" s="578"/>
      <c r="I223" s="567" t="str">
        <f t="shared" si="12"/>
        <v>No hay ejecución</v>
      </c>
      <c r="J223" s="568" t="str">
        <f t="shared" si="13"/>
        <v>NA</v>
      </c>
      <c r="K223" s="578"/>
      <c r="L223" s="581"/>
      <c r="M223" s="579"/>
      <c r="N223" s="572"/>
      <c r="O223" s="582"/>
      <c r="P223" s="581"/>
      <c r="Q223" s="579"/>
      <c r="R223" s="572"/>
      <c r="S223" s="582"/>
      <c r="T223" s="583"/>
      <c r="U223" s="579"/>
      <c r="V223" s="572"/>
      <c r="W223" s="582"/>
      <c r="X223" s="575"/>
      <c r="Y223" s="580">
        <v>2</v>
      </c>
      <c r="Z223" s="580">
        <v>2</v>
      </c>
      <c r="AA223" s="567">
        <f t="shared" si="14"/>
        <v>1</v>
      </c>
      <c r="AB223" s="568" t="str">
        <f t="shared" si="15"/>
        <v>De acuerdo con lo programado</v>
      </c>
      <c r="AC223" s="575"/>
      <c r="AD223" s="575"/>
      <c r="AE223" s="575"/>
      <c r="AF223" s="576"/>
      <c r="AG223" s="576"/>
      <c r="AH223" s="575"/>
      <c r="AI223" s="575"/>
      <c r="AJ223" s="575"/>
      <c r="AK223" s="576"/>
      <c r="AL223" s="576"/>
      <c r="AM223" s="575"/>
      <c r="AN223" s="575"/>
      <c r="AO223" s="575"/>
      <c r="AP223" s="575"/>
      <c r="AQ223" s="575"/>
    </row>
    <row r="224" spans="1:43" ht="35.25" customHeight="1" thickTop="1" thickBot="1">
      <c r="A224" s="563">
        <v>16.11</v>
      </c>
      <c r="B224" s="564"/>
      <c r="C224" s="564"/>
      <c r="D224" s="564"/>
      <c r="E224" s="564"/>
      <c r="F224" s="577" t="s">
        <v>1328</v>
      </c>
      <c r="G224" s="578"/>
      <c r="H224" s="578"/>
      <c r="I224" s="567" t="str">
        <f t="shared" si="12"/>
        <v>No hay ejecución</v>
      </c>
      <c r="J224" s="568" t="str">
        <f t="shared" si="13"/>
        <v>NA</v>
      </c>
      <c r="K224" s="578"/>
      <c r="L224" s="581"/>
      <c r="M224" s="579"/>
      <c r="N224" s="572"/>
      <c r="O224" s="582"/>
      <c r="P224" s="581"/>
      <c r="Q224" s="579"/>
      <c r="R224" s="572"/>
      <c r="S224" s="582"/>
      <c r="T224" s="583"/>
      <c r="U224" s="579"/>
      <c r="V224" s="572"/>
      <c r="W224" s="582"/>
      <c r="X224" s="575"/>
      <c r="Y224" s="580">
        <v>2</v>
      </c>
      <c r="Z224" s="580">
        <v>2</v>
      </c>
      <c r="AA224" s="567">
        <f t="shared" si="14"/>
        <v>1</v>
      </c>
      <c r="AB224" s="568" t="str">
        <f t="shared" si="15"/>
        <v>De acuerdo con lo programado</v>
      </c>
      <c r="AC224" s="575"/>
      <c r="AD224" s="575"/>
      <c r="AE224" s="575"/>
      <c r="AF224" s="576"/>
      <c r="AG224" s="576"/>
      <c r="AH224" s="575"/>
      <c r="AI224" s="575"/>
      <c r="AJ224" s="575"/>
      <c r="AK224" s="576"/>
      <c r="AL224" s="576"/>
      <c r="AM224" s="575"/>
      <c r="AN224" s="575"/>
      <c r="AO224" s="575"/>
      <c r="AP224" s="575"/>
      <c r="AQ224" s="575"/>
    </row>
    <row r="225" spans="1:43" ht="35.25" customHeight="1" thickTop="1" thickBot="1">
      <c r="A225" s="563">
        <v>16.11</v>
      </c>
      <c r="B225" s="564"/>
      <c r="C225" s="564"/>
      <c r="D225" s="564"/>
      <c r="E225" s="564"/>
      <c r="F225" s="577" t="s">
        <v>1328</v>
      </c>
      <c r="G225" s="578"/>
      <c r="H225" s="578"/>
      <c r="I225" s="567" t="str">
        <f t="shared" si="12"/>
        <v>No hay ejecución</v>
      </c>
      <c r="J225" s="568" t="str">
        <f t="shared" si="13"/>
        <v>NA</v>
      </c>
      <c r="K225" s="578"/>
      <c r="L225" s="581"/>
      <c r="M225" s="579"/>
      <c r="N225" s="572"/>
      <c r="O225" s="582"/>
      <c r="P225" s="581"/>
      <c r="Q225" s="579"/>
      <c r="R225" s="572"/>
      <c r="S225" s="582"/>
      <c r="T225" s="583"/>
      <c r="U225" s="579"/>
      <c r="V225" s="572"/>
      <c r="W225" s="582"/>
      <c r="X225" s="575"/>
      <c r="Y225" s="580">
        <v>2</v>
      </c>
      <c r="Z225" s="580">
        <v>2</v>
      </c>
      <c r="AA225" s="567">
        <f t="shared" si="14"/>
        <v>1</v>
      </c>
      <c r="AB225" s="568" t="str">
        <f t="shared" si="15"/>
        <v>De acuerdo con lo programado</v>
      </c>
      <c r="AC225" s="575"/>
      <c r="AD225" s="575"/>
      <c r="AE225" s="575"/>
      <c r="AF225" s="576"/>
      <c r="AG225" s="576"/>
      <c r="AH225" s="575"/>
      <c r="AI225" s="575"/>
      <c r="AJ225" s="575"/>
      <c r="AK225" s="576"/>
      <c r="AL225" s="576"/>
      <c r="AM225" s="575"/>
      <c r="AN225" s="575"/>
      <c r="AO225" s="575"/>
      <c r="AP225" s="575"/>
      <c r="AQ225" s="575"/>
    </row>
    <row r="226" spans="1:43" ht="35.25" customHeight="1" thickTop="1" thickBot="1">
      <c r="A226" s="563">
        <v>16.11</v>
      </c>
      <c r="B226" s="564"/>
      <c r="C226" s="564"/>
      <c r="D226" s="564"/>
      <c r="E226" s="564"/>
      <c r="F226" s="577" t="s">
        <v>1328</v>
      </c>
      <c r="G226" s="578"/>
      <c r="H226" s="578"/>
      <c r="I226" s="567" t="str">
        <f t="shared" si="12"/>
        <v>No hay ejecución</v>
      </c>
      <c r="J226" s="568" t="str">
        <f t="shared" si="13"/>
        <v>NA</v>
      </c>
      <c r="K226" s="578"/>
      <c r="L226" s="581"/>
      <c r="M226" s="579"/>
      <c r="N226" s="572"/>
      <c r="O226" s="582"/>
      <c r="P226" s="581"/>
      <c r="Q226" s="579"/>
      <c r="R226" s="572"/>
      <c r="S226" s="582"/>
      <c r="T226" s="583"/>
      <c r="U226" s="579"/>
      <c r="V226" s="572"/>
      <c r="W226" s="582"/>
      <c r="X226" s="575"/>
      <c r="Y226" s="580">
        <v>2</v>
      </c>
      <c r="Z226" s="580">
        <v>2</v>
      </c>
      <c r="AA226" s="567">
        <f t="shared" si="14"/>
        <v>1</v>
      </c>
      <c r="AB226" s="568" t="str">
        <f t="shared" si="15"/>
        <v>De acuerdo con lo programado</v>
      </c>
      <c r="AC226" s="575"/>
      <c r="AD226" s="575"/>
      <c r="AE226" s="575"/>
      <c r="AF226" s="576"/>
      <c r="AG226" s="576"/>
      <c r="AH226" s="575"/>
      <c r="AI226" s="575"/>
      <c r="AJ226" s="575"/>
      <c r="AK226" s="576"/>
      <c r="AL226" s="576"/>
      <c r="AM226" s="575"/>
      <c r="AN226" s="575"/>
      <c r="AO226" s="575"/>
      <c r="AP226" s="575"/>
      <c r="AQ226" s="575"/>
    </row>
    <row r="227" spans="1:43" ht="35.25" customHeight="1" thickTop="1" thickBot="1">
      <c r="A227" s="563">
        <v>16.11</v>
      </c>
      <c r="B227" s="564"/>
      <c r="C227" s="564"/>
      <c r="D227" s="564"/>
      <c r="E227" s="564"/>
      <c r="F227" s="577" t="s">
        <v>1328</v>
      </c>
      <c r="G227" s="578"/>
      <c r="H227" s="578"/>
      <c r="I227" s="567" t="str">
        <f t="shared" si="12"/>
        <v>No hay ejecución</v>
      </c>
      <c r="J227" s="568" t="str">
        <f t="shared" si="13"/>
        <v>NA</v>
      </c>
      <c r="K227" s="578"/>
      <c r="L227" s="581"/>
      <c r="M227" s="579"/>
      <c r="N227" s="572"/>
      <c r="O227" s="582"/>
      <c r="P227" s="581"/>
      <c r="Q227" s="579"/>
      <c r="R227" s="572"/>
      <c r="S227" s="582"/>
      <c r="T227" s="583"/>
      <c r="U227" s="579"/>
      <c r="V227" s="572"/>
      <c r="W227" s="582"/>
      <c r="X227" s="575"/>
      <c r="Y227" s="580">
        <v>2</v>
      </c>
      <c r="Z227" s="580">
        <v>1</v>
      </c>
      <c r="AA227" s="567">
        <f t="shared" si="14"/>
        <v>0.5</v>
      </c>
      <c r="AB227" s="568" t="str">
        <f t="shared" si="15"/>
        <v>En riesgo cumplimiento</v>
      </c>
      <c r="AC227" s="575"/>
      <c r="AD227" s="575"/>
      <c r="AE227" s="575"/>
      <c r="AF227" s="576"/>
      <c r="AG227" s="576"/>
      <c r="AH227" s="575"/>
      <c r="AI227" s="575"/>
      <c r="AJ227" s="575"/>
      <c r="AK227" s="576"/>
      <c r="AL227" s="576"/>
      <c r="AM227" s="575"/>
      <c r="AN227" s="575"/>
      <c r="AO227" s="575"/>
      <c r="AP227" s="575"/>
      <c r="AQ227" s="575"/>
    </row>
    <row r="228" spans="1:43" ht="35.25" customHeight="1" thickTop="1" thickBot="1">
      <c r="A228" s="563">
        <v>16.11</v>
      </c>
      <c r="B228" s="564"/>
      <c r="C228" s="564"/>
      <c r="D228" s="564"/>
      <c r="E228" s="564"/>
      <c r="F228" s="577" t="s">
        <v>1328</v>
      </c>
      <c r="G228" s="578"/>
      <c r="H228" s="578"/>
      <c r="I228" s="567" t="str">
        <f t="shared" si="12"/>
        <v>No hay ejecución</v>
      </c>
      <c r="J228" s="568" t="str">
        <f t="shared" si="13"/>
        <v>NA</v>
      </c>
      <c r="K228" s="578"/>
      <c r="L228" s="581"/>
      <c r="M228" s="579"/>
      <c r="N228" s="572"/>
      <c r="O228" s="582"/>
      <c r="P228" s="581"/>
      <c r="Q228" s="579"/>
      <c r="R228" s="572"/>
      <c r="S228" s="582"/>
      <c r="T228" s="583"/>
      <c r="U228" s="579"/>
      <c r="V228" s="572"/>
      <c r="W228" s="582"/>
      <c r="X228" s="575"/>
      <c r="Y228" s="580">
        <v>2</v>
      </c>
      <c r="Z228" s="580">
        <v>1</v>
      </c>
      <c r="AA228" s="567">
        <f t="shared" si="14"/>
        <v>0.5</v>
      </c>
      <c r="AB228" s="568" t="str">
        <f t="shared" si="15"/>
        <v>En riesgo cumplimiento</v>
      </c>
      <c r="AC228" s="575"/>
      <c r="AD228" s="575"/>
      <c r="AE228" s="575"/>
      <c r="AF228" s="576"/>
      <c r="AG228" s="576"/>
      <c r="AH228" s="575"/>
      <c r="AI228" s="575"/>
      <c r="AJ228" s="575"/>
      <c r="AK228" s="576"/>
      <c r="AL228" s="576"/>
      <c r="AM228" s="575"/>
      <c r="AN228" s="575"/>
      <c r="AO228" s="575"/>
      <c r="AP228" s="575"/>
      <c r="AQ228" s="575"/>
    </row>
    <row r="229" spans="1:43" ht="35.25" customHeight="1" thickTop="1" thickBot="1">
      <c r="A229" s="563">
        <v>16.12</v>
      </c>
      <c r="B229" s="564"/>
      <c r="C229" s="564"/>
      <c r="D229" s="564"/>
      <c r="E229" s="564"/>
      <c r="F229" s="587" t="s">
        <v>1329</v>
      </c>
      <c r="G229" s="588"/>
      <c r="H229" s="588"/>
      <c r="I229" s="567" t="str">
        <f t="shared" si="12"/>
        <v>No hay ejecución</v>
      </c>
      <c r="J229" s="568" t="str">
        <f t="shared" si="13"/>
        <v>NA</v>
      </c>
      <c r="K229" s="588"/>
      <c r="L229" s="581"/>
      <c r="M229" s="579"/>
      <c r="N229" s="572"/>
      <c r="O229" s="582"/>
      <c r="P229" s="581"/>
      <c r="Q229" s="579"/>
      <c r="R229" s="572"/>
      <c r="S229" s="582"/>
      <c r="T229" s="583"/>
      <c r="U229" s="579"/>
      <c r="V229" s="572"/>
      <c r="W229" s="582"/>
      <c r="X229" s="575"/>
      <c r="Y229" s="580">
        <v>1</v>
      </c>
      <c r="Z229" s="580">
        <v>1</v>
      </c>
      <c r="AA229" s="567">
        <f t="shared" si="14"/>
        <v>1</v>
      </c>
      <c r="AB229" s="568" t="str">
        <f t="shared" si="15"/>
        <v>De acuerdo con lo programado</v>
      </c>
      <c r="AC229" s="575"/>
      <c r="AD229" s="575"/>
      <c r="AE229" s="575"/>
      <c r="AF229" s="576"/>
      <c r="AG229" s="576"/>
      <c r="AH229" s="575"/>
      <c r="AI229" s="575"/>
      <c r="AJ229" s="575"/>
      <c r="AK229" s="576"/>
      <c r="AL229" s="576"/>
      <c r="AM229" s="575"/>
      <c r="AN229" s="575"/>
      <c r="AO229" s="575"/>
      <c r="AP229" s="575"/>
      <c r="AQ229" s="575"/>
    </row>
    <row r="230" spans="1:43" ht="35.25" customHeight="1" thickTop="1" thickBot="1">
      <c r="A230" s="563">
        <v>16.12</v>
      </c>
      <c r="B230" s="564"/>
      <c r="C230" s="564"/>
      <c r="D230" s="564"/>
      <c r="E230" s="564"/>
      <c r="F230" s="587" t="s">
        <v>1329</v>
      </c>
      <c r="G230" s="588"/>
      <c r="H230" s="588"/>
      <c r="I230" s="567" t="str">
        <f t="shared" si="12"/>
        <v>No hay ejecución</v>
      </c>
      <c r="J230" s="568" t="str">
        <f t="shared" si="13"/>
        <v>NA</v>
      </c>
      <c r="K230" s="588"/>
      <c r="L230" s="581"/>
      <c r="M230" s="579"/>
      <c r="N230" s="572"/>
      <c r="O230" s="582"/>
      <c r="P230" s="581"/>
      <c r="Q230" s="579"/>
      <c r="R230" s="572"/>
      <c r="S230" s="582"/>
      <c r="T230" s="583"/>
      <c r="U230" s="579"/>
      <c r="V230" s="572"/>
      <c r="W230" s="582"/>
      <c r="X230" s="575"/>
      <c r="Y230" s="580">
        <v>1</v>
      </c>
      <c r="Z230" s="580">
        <v>0</v>
      </c>
      <c r="AA230" s="567">
        <f t="shared" si="14"/>
        <v>0</v>
      </c>
      <c r="AB230" s="568" t="str">
        <f t="shared" si="15"/>
        <v>En riesgo cumplimiento</v>
      </c>
      <c r="AC230" s="575"/>
      <c r="AD230" s="575"/>
      <c r="AE230" s="575"/>
      <c r="AF230" s="576"/>
      <c r="AG230" s="576"/>
      <c r="AH230" s="575"/>
      <c r="AI230" s="575"/>
      <c r="AJ230" s="575"/>
      <c r="AK230" s="576"/>
      <c r="AL230" s="576"/>
      <c r="AM230" s="575"/>
      <c r="AN230" s="575"/>
      <c r="AO230" s="575"/>
      <c r="AP230" s="575"/>
      <c r="AQ230" s="575"/>
    </row>
    <row r="231" spans="1:43" ht="35.25" customHeight="1" thickTop="1" thickBot="1">
      <c r="A231" s="563">
        <v>16.12</v>
      </c>
      <c r="B231" s="564"/>
      <c r="C231" s="564"/>
      <c r="D231" s="564"/>
      <c r="E231" s="564"/>
      <c r="F231" s="587" t="s">
        <v>1329</v>
      </c>
      <c r="G231" s="588"/>
      <c r="H231" s="588"/>
      <c r="I231" s="567" t="str">
        <f t="shared" si="12"/>
        <v>No hay ejecución</v>
      </c>
      <c r="J231" s="568" t="str">
        <f t="shared" si="13"/>
        <v>NA</v>
      </c>
      <c r="K231" s="588"/>
      <c r="L231" s="581"/>
      <c r="M231" s="579"/>
      <c r="N231" s="572"/>
      <c r="O231" s="582"/>
      <c r="P231" s="581"/>
      <c r="Q231" s="579"/>
      <c r="R231" s="572"/>
      <c r="S231" s="582"/>
      <c r="T231" s="583"/>
      <c r="U231" s="579"/>
      <c r="V231" s="572"/>
      <c r="W231" s="582"/>
      <c r="X231" s="575"/>
      <c r="Y231" s="580">
        <v>1</v>
      </c>
      <c r="Z231" s="580">
        <v>0</v>
      </c>
      <c r="AA231" s="567">
        <f t="shared" si="14"/>
        <v>0</v>
      </c>
      <c r="AB231" s="568" t="str">
        <f t="shared" si="15"/>
        <v>En riesgo cumplimiento</v>
      </c>
      <c r="AC231" s="575"/>
      <c r="AD231" s="575"/>
      <c r="AE231" s="575"/>
      <c r="AF231" s="576"/>
      <c r="AG231" s="576"/>
      <c r="AH231" s="575"/>
      <c r="AI231" s="575"/>
      <c r="AJ231" s="575"/>
      <c r="AK231" s="576"/>
      <c r="AL231" s="576"/>
      <c r="AM231" s="575"/>
      <c r="AN231" s="575"/>
      <c r="AO231" s="575"/>
      <c r="AP231" s="575"/>
      <c r="AQ231" s="575"/>
    </row>
    <row r="232" spans="1:43" ht="35.25" customHeight="1" thickTop="1" thickBot="1">
      <c r="A232" s="563">
        <v>16.13</v>
      </c>
      <c r="B232" s="564"/>
      <c r="C232" s="564"/>
      <c r="D232" s="564"/>
      <c r="E232" s="564"/>
      <c r="F232" s="577" t="s">
        <v>1330</v>
      </c>
      <c r="G232" s="578"/>
      <c r="H232" s="578"/>
      <c r="I232" s="567" t="str">
        <f t="shared" si="12"/>
        <v>No hay ejecución</v>
      </c>
      <c r="J232" s="568" t="str">
        <f t="shared" si="13"/>
        <v>NA</v>
      </c>
      <c r="K232" s="578"/>
      <c r="L232" s="581"/>
      <c r="M232" s="579"/>
      <c r="N232" s="572"/>
      <c r="O232" s="582"/>
      <c r="P232" s="581"/>
      <c r="Q232" s="579"/>
      <c r="R232" s="572"/>
      <c r="S232" s="582"/>
      <c r="T232" s="583"/>
      <c r="U232" s="579"/>
      <c r="V232" s="572"/>
      <c r="W232" s="582"/>
      <c r="X232" s="575"/>
      <c r="Y232" s="580">
        <v>1</v>
      </c>
      <c r="Z232" s="580">
        <v>1</v>
      </c>
      <c r="AA232" s="567">
        <f t="shared" si="14"/>
        <v>1</v>
      </c>
      <c r="AB232" s="568" t="str">
        <f t="shared" si="15"/>
        <v>De acuerdo con lo programado</v>
      </c>
      <c r="AC232" s="575"/>
      <c r="AD232" s="575"/>
      <c r="AE232" s="575"/>
      <c r="AF232" s="576"/>
      <c r="AG232" s="576"/>
      <c r="AH232" s="575"/>
      <c r="AI232" s="575"/>
      <c r="AJ232" s="575"/>
      <c r="AK232" s="576"/>
      <c r="AL232" s="576"/>
      <c r="AM232" s="575"/>
      <c r="AN232" s="575"/>
      <c r="AO232" s="575"/>
      <c r="AP232" s="575"/>
      <c r="AQ232" s="575"/>
    </row>
    <row r="233" spans="1:43" ht="35.25" customHeight="1" thickTop="1" thickBot="1">
      <c r="A233" s="563">
        <v>16.14</v>
      </c>
      <c r="B233" s="564"/>
      <c r="C233" s="564"/>
      <c r="D233" s="564"/>
      <c r="E233" s="564"/>
      <c r="F233" s="577" t="s">
        <v>1331</v>
      </c>
      <c r="G233" s="578"/>
      <c r="H233" s="578"/>
      <c r="I233" s="567" t="str">
        <f t="shared" si="12"/>
        <v>No hay ejecución</v>
      </c>
      <c r="J233" s="568" t="str">
        <f t="shared" si="13"/>
        <v>NA</v>
      </c>
      <c r="K233" s="578"/>
      <c r="L233" s="581"/>
      <c r="M233" s="579"/>
      <c r="N233" s="572"/>
      <c r="O233" s="582"/>
      <c r="P233" s="581"/>
      <c r="Q233" s="579"/>
      <c r="R233" s="572"/>
      <c r="S233" s="582"/>
      <c r="T233" s="583"/>
      <c r="U233" s="579"/>
      <c r="V233" s="572"/>
      <c r="W233" s="582"/>
      <c r="X233" s="575"/>
      <c r="Y233" s="580">
        <v>1</v>
      </c>
      <c r="Z233" s="580">
        <v>1</v>
      </c>
      <c r="AA233" s="567">
        <f t="shared" si="14"/>
        <v>1</v>
      </c>
      <c r="AB233" s="568" t="str">
        <f t="shared" si="15"/>
        <v>De acuerdo con lo programado</v>
      </c>
      <c r="AC233" s="575"/>
      <c r="AD233" s="575"/>
      <c r="AE233" s="575"/>
      <c r="AF233" s="576"/>
      <c r="AG233" s="576"/>
      <c r="AH233" s="575"/>
      <c r="AI233" s="575"/>
      <c r="AJ233" s="575"/>
      <c r="AK233" s="576"/>
      <c r="AL233" s="576"/>
      <c r="AM233" s="575"/>
      <c r="AN233" s="575"/>
      <c r="AO233" s="575"/>
      <c r="AP233" s="575"/>
      <c r="AQ233" s="575"/>
    </row>
    <row r="234" spans="1:43" ht="35.25" customHeight="1" thickTop="1" thickBot="1">
      <c r="A234" s="563">
        <v>16.14</v>
      </c>
      <c r="B234" s="564"/>
      <c r="C234" s="564"/>
      <c r="D234" s="564"/>
      <c r="E234" s="564"/>
      <c r="F234" s="577" t="s">
        <v>1331</v>
      </c>
      <c r="G234" s="578"/>
      <c r="H234" s="578"/>
      <c r="I234" s="567" t="str">
        <f t="shared" si="12"/>
        <v>No hay ejecución</v>
      </c>
      <c r="J234" s="568" t="str">
        <f t="shared" si="13"/>
        <v>NA</v>
      </c>
      <c r="K234" s="578"/>
      <c r="L234" s="581"/>
      <c r="M234" s="579"/>
      <c r="N234" s="572"/>
      <c r="O234" s="582"/>
      <c r="P234" s="581"/>
      <c r="Q234" s="579"/>
      <c r="R234" s="572"/>
      <c r="S234" s="582"/>
      <c r="T234" s="583"/>
      <c r="U234" s="579"/>
      <c r="V234" s="572"/>
      <c r="W234" s="582"/>
      <c r="X234" s="575"/>
      <c r="Y234" s="580">
        <v>1</v>
      </c>
      <c r="Z234" s="580">
        <v>0</v>
      </c>
      <c r="AA234" s="567">
        <f t="shared" si="14"/>
        <v>0</v>
      </c>
      <c r="AB234" s="568" t="str">
        <f t="shared" si="15"/>
        <v>En riesgo cumplimiento</v>
      </c>
      <c r="AC234" s="575"/>
      <c r="AD234" s="575"/>
      <c r="AE234" s="575"/>
      <c r="AF234" s="576"/>
      <c r="AG234" s="576"/>
      <c r="AH234" s="575"/>
      <c r="AI234" s="575"/>
      <c r="AJ234" s="575"/>
      <c r="AK234" s="576"/>
      <c r="AL234" s="576"/>
      <c r="AM234" s="575"/>
      <c r="AN234" s="575"/>
      <c r="AO234" s="575"/>
      <c r="AP234" s="575"/>
      <c r="AQ234" s="575"/>
    </row>
    <row r="235" spans="1:43" ht="35.25" customHeight="1" thickTop="1" thickBot="1">
      <c r="A235" s="563">
        <v>16.14</v>
      </c>
      <c r="B235" s="564"/>
      <c r="C235" s="564"/>
      <c r="D235" s="564"/>
      <c r="E235" s="564"/>
      <c r="F235" s="577" t="s">
        <v>1331</v>
      </c>
      <c r="G235" s="578"/>
      <c r="H235" s="578"/>
      <c r="I235" s="567" t="str">
        <f t="shared" si="12"/>
        <v>No hay ejecución</v>
      </c>
      <c r="J235" s="568" t="str">
        <f t="shared" si="13"/>
        <v>NA</v>
      </c>
      <c r="K235" s="578"/>
      <c r="L235" s="581"/>
      <c r="M235" s="579"/>
      <c r="N235" s="572"/>
      <c r="O235" s="582"/>
      <c r="P235" s="581"/>
      <c r="Q235" s="579"/>
      <c r="R235" s="572"/>
      <c r="S235" s="582"/>
      <c r="T235" s="583"/>
      <c r="U235" s="579"/>
      <c r="V235" s="572"/>
      <c r="W235" s="582"/>
      <c r="X235" s="575"/>
      <c r="Y235" s="580">
        <v>1</v>
      </c>
      <c r="Z235" s="580">
        <v>0</v>
      </c>
      <c r="AA235" s="567">
        <f t="shared" si="14"/>
        <v>0</v>
      </c>
      <c r="AB235" s="568" t="str">
        <f t="shared" si="15"/>
        <v>En riesgo cumplimiento</v>
      </c>
      <c r="AC235" s="575"/>
      <c r="AD235" s="575"/>
      <c r="AE235" s="575"/>
      <c r="AF235" s="576"/>
      <c r="AG235" s="576"/>
      <c r="AH235" s="575"/>
      <c r="AI235" s="575"/>
      <c r="AJ235" s="575"/>
      <c r="AK235" s="576"/>
      <c r="AL235" s="576"/>
      <c r="AM235" s="575"/>
      <c r="AN235" s="575"/>
      <c r="AO235" s="575"/>
      <c r="AP235" s="575"/>
      <c r="AQ235" s="575"/>
    </row>
    <row r="236" spans="1:43" ht="35.25" hidden="1" customHeight="1" thickTop="1" thickBot="1">
      <c r="A236" s="563">
        <v>16.149999999999999</v>
      </c>
      <c r="B236" s="564"/>
      <c r="C236" s="564"/>
      <c r="D236" s="564"/>
      <c r="E236" s="564"/>
      <c r="F236" s="577" t="s">
        <v>1332</v>
      </c>
      <c r="G236" s="578"/>
      <c r="H236" s="578"/>
      <c r="I236" s="567" t="str">
        <f t="shared" si="12"/>
        <v>No hay ejecución</v>
      </c>
      <c r="J236" s="568" t="str">
        <f t="shared" si="13"/>
        <v>NA</v>
      </c>
      <c r="K236" s="578"/>
      <c r="L236" s="581"/>
      <c r="M236" s="579"/>
      <c r="N236" s="572"/>
      <c r="O236" s="582"/>
      <c r="P236" s="581"/>
      <c r="Q236" s="579"/>
      <c r="R236" s="572"/>
      <c r="S236" s="582"/>
      <c r="T236" s="583"/>
      <c r="U236" s="579"/>
      <c r="V236" s="572"/>
      <c r="W236" s="582"/>
      <c r="X236" s="575"/>
      <c r="Y236" s="580"/>
      <c r="Z236" s="580"/>
      <c r="AA236" s="567" t="str">
        <f t="shared" si="14"/>
        <v>No hay ejecución</v>
      </c>
      <c r="AB236" s="568" t="str">
        <f t="shared" si="15"/>
        <v>NA</v>
      </c>
      <c r="AC236" s="575"/>
      <c r="AD236" s="575"/>
      <c r="AE236" s="575"/>
      <c r="AF236" s="576"/>
      <c r="AG236" s="576"/>
      <c r="AH236" s="575"/>
      <c r="AI236" s="575"/>
      <c r="AJ236" s="575"/>
      <c r="AK236" s="576"/>
      <c r="AL236" s="576"/>
      <c r="AM236" s="575"/>
      <c r="AN236" s="575"/>
      <c r="AO236" s="575"/>
      <c r="AP236" s="575"/>
      <c r="AQ236" s="575"/>
    </row>
    <row r="237" spans="1:43" ht="35.25" hidden="1" customHeight="1" thickTop="1" thickBot="1">
      <c r="A237" s="563">
        <v>16.149999999999999</v>
      </c>
      <c r="B237" s="564"/>
      <c r="C237" s="564"/>
      <c r="D237" s="564"/>
      <c r="E237" s="564"/>
      <c r="F237" s="577" t="s">
        <v>1332</v>
      </c>
      <c r="G237" s="578"/>
      <c r="H237" s="578"/>
      <c r="I237" s="567" t="str">
        <f t="shared" si="12"/>
        <v>No hay ejecución</v>
      </c>
      <c r="J237" s="568" t="str">
        <f t="shared" si="13"/>
        <v>NA</v>
      </c>
      <c r="K237" s="578"/>
      <c r="L237" s="581"/>
      <c r="M237" s="579"/>
      <c r="N237" s="572"/>
      <c r="O237" s="582"/>
      <c r="P237" s="581"/>
      <c r="Q237" s="579"/>
      <c r="R237" s="572"/>
      <c r="S237" s="582"/>
      <c r="T237" s="583"/>
      <c r="U237" s="579"/>
      <c r="V237" s="572"/>
      <c r="W237" s="582"/>
      <c r="X237" s="575"/>
      <c r="Y237" s="580"/>
      <c r="Z237" s="580"/>
      <c r="AA237" s="567" t="str">
        <f t="shared" si="14"/>
        <v>No hay ejecución</v>
      </c>
      <c r="AB237" s="568" t="str">
        <f t="shared" si="15"/>
        <v>NA</v>
      </c>
      <c r="AC237" s="575"/>
      <c r="AD237" s="575"/>
      <c r="AE237" s="575"/>
      <c r="AF237" s="576"/>
      <c r="AG237" s="576"/>
      <c r="AH237" s="575"/>
      <c r="AI237" s="575"/>
      <c r="AJ237" s="575"/>
      <c r="AK237" s="576"/>
      <c r="AL237" s="576"/>
      <c r="AM237" s="575"/>
      <c r="AN237" s="575"/>
      <c r="AO237" s="575"/>
      <c r="AP237" s="575"/>
      <c r="AQ237" s="575"/>
    </row>
    <row r="238" spans="1:43" ht="35.25" customHeight="1" thickTop="1" thickBot="1">
      <c r="A238" s="563">
        <v>16.16</v>
      </c>
      <c r="B238" s="564"/>
      <c r="C238" s="564"/>
      <c r="D238" s="564"/>
      <c r="E238" s="564"/>
      <c r="F238" s="577" t="s">
        <v>1333</v>
      </c>
      <c r="G238" s="578"/>
      <c r="H238" s="578"/>
      <c r="I238" s="567" t="str">
        <f t="shared" si="12"/>
        <v>No hay ejecución</v>
      </c>
      <c r="J238" s="568" t="str">
        <f t="shared" si="13"/>
        <v>NA</v>
      </c>
      <c r="K238" s="578"/>
      <c r="L238" s="581"/>
      <c r="M238" s="579"/>
      <c r="N238" s="572"/>
      <c r="O238" s="582"/>
      <c r="P238" s="581"/>
      <c r="Q238" s="579"/>
      <c r="R238" s="572"/>
      <c r="S238" s="582"/>
      <c r="T238" s="583"/>
      <c r="U238" s="579"/>
      <c r="V238" s="572"/>
      <c r="W238" s="582"/>
      <c r="X238" s="575"/>
      <c r="Y238" s="580">
        <v>6</v>
      </c>
      <c r="Z238" s="580">
        <v>13</v>
      </c>
      <c r="AA238" s="567">
        <f t="shared" si="14"/>
        <v>2.1666666666666665</v>
      </c>
      <c r="AB238" s="568" t="str">
        <f t="shared" si="15"/>
        <v>De acuerdo con lo programado</v>
      </c>
      <c r="AC238" s="575"/>
      <c r="AD238" s="575"/>
      <c r="AE238" s="575"/>
      <c r="AF238" s="576"/>
      <c r="AG238" s="576"/>
      <c r="AH238" s="575"/>
      <c r="AI238" s="575"/>
      <c r="AJ238" s="575"/>
      <c r="AK238" s="576"/>
      <c r="AL238" s="576"/>
      <c r="AM238" s="575"/>
      <c r="AN238" s="575"/>
      <c r="AO238" s="575"/>
      <c r="AP238" s="575"/>
      <c r="AQ238" s="575"/>
    </row>
    <row r="239" spans="1:43" ht="35.25" customHeight="1" thickTop="1" thickBot="1">
      <c r="A239" s="563">
        <v>16.170000000000002</v>
      </c>
      <c r="B239" s="564"/>
      <c r="C239" s="564"/>
      <c r="D239" s="564"/>
      <c r="E239" s="564"/>
      <c r="F239" s="577" t="s">
        <v>1334</v>
      </c>
      <c r="G239" s="578"/>
      <c r="H239" s="578"/>
      <c r="I239" s="567" t="str">
        <f t="shared" si="12"/>
        <v>No hay ejecución</v>
      </c>
      <c r="J239" s="568" t="str">
        <f t="shared" si="13"/>
        <v>NA</v>
      </c>
      <c r="K239" s="578"/>
      <c r="L239" s="581"/>
      <c r="M239" s="579"/>
      <c r="N239" s="572"/>
      <c r="O239" s="582"/>
      <c r="P239" s="581"/>
      <c r="Q239" s="579"/>
      <c r="R239" s="572"/>
      <c r="S239" s="582"/>
      <c r="T239" s="583"/>
      <c r="U239" s="579"/>
      <c r="V239" s="572"/>
      <c r="W239" s="582"/>
      <c r="X239" s="575"/>
      <c r="Y239" s="580">
        <v>1</v>
      </c>
      <c r="Z239" s="580">
        <v>6</v>
      </c>
      <c r="AA239" s="567">
        <f t="shared" si="14"/>
        <v>6</v>
      </c>
      <c r="AB239" s="568" t="str">
        <f t="shared" si="15"/>
        <v>De acuerdo con lo programado</v>
      </c>
      <c r="AC239" s="575"/>
      <c r="AD239" s="575"/>
      <c r="AE239" s="575"/>
      <c r="AF239" s="576"/>
      <c r="AG239" s="576"/>
      <c r="AH239" s="575"/>
      <c r="AI239" s="575"/>
      <c r="AJ239" s="575"/>
      <c r="AK239" s="576"/>
      <c r="AL239" s="576"/>
      <c r="AM239" s="575"/>
      <c r="AN239" s="575"/>
      <c r="AO239" s="575"/>
      <c r="AP239" s="575"/>
      <c r="AQ239" s="575"/>
    </row>
    <row r="240" spans="1:43" ht="35.25" customHeight="1" thickTop="1" thickBot="1">
      <c r="A240" s="563">
        <v>16.170000000000002</v>
      </c>
      <c r="B240" s="564"/>
      <c r="C240" s="564"/>
      <c r="D240" s="564"/>
      <c r="E240" s="564"/>
      <c r="F240" s="577" t="s">
        <v>1334</v>
      </c>
      <c r="G240" s="578"/>
      <c r="H240" s="578"/>
      <c r="I240" s="567" t="str">
        <f t="shared" si="12"/>
        <v>No hay ejecución</v>
      </c>
      <c r="J240" s="568" t="str">
        <f t="shared" si="13"/>
        <v>NA</v>
      </c>
      <c r="K240" s="578"/>
      <c r="L240" s="581"/>
      <c r="M240" s="579"/>
      <c r="N240" s="572"/>
      <c r="O240" s="582"/>
      <c r="P240" s="581"/>
      <c r="Q240" s="579"/>
      <c r="R240" s="572"/>
      <c r="S240" s="582"/>
      <c r="T240" s="583"/>
      <c r="U240" s="579"/>
      <c r="V240" s="572"/>
      <c r="W240" s="582"/>
      <c r="X240" s="575"/>
      <c r="Y240" s="580">
        <v>1</v>
      </c>
      <c r="Z240" s="580">
        <v>6</v>
      </c>
      <c r="AA240" s="567">
        <f t="shared" si="14"/>
        <v>6</v>
      </c>
      <c r="AB240" s="568" t="str">
        <f t="shared" si="15"/>
        <v>De acuerdo con lo programado</v>
      </c>
      <c r="AC240" s="575"/>
      <c r="AD240" s="575"/>
      <c r="AE240" s="575"/>
      <c r="AF240" s="576"/>
      <c r="AG240" s="576"/>
      <c r="AH240" s="575"/>
      <c r="AI240" s="575"/>
      <c r="AJ240" s="575"/>
      <c r="AK240" s="576"/>
      <c r="AL240" s="576"/>
      <c r="AM240" s="575"/>
      <c r="AN240" s="575"/>
      <c r="AO240" s="575"/>
      <c r="AP240" s="575"/>
      <c r="AQ240" s="575"/>
    </row>
    <row r="241" spans="1:43" ht="35.25" customHeight="1" thickTop="1" thickBot="1">
      <c r="A241" s="563">
        <v>16.170000000000002</v>
      </c>
      <c r="B241" s="564"/>
      <c r="C241" s="564"/>
      <c r="D241" s="564"/>
      <c r="E241" s="564"/>
      <c r="F241" s="577" t="s">
        <v>1334</v>
      </c>
      <c r="G241" s="578"/>
      <c r="H241" s="578"/>
      <c r="I241" s="567" t="str">
        <f t="shared" si="12"/>
        <v>No hay ejecución</v>
      </c>
      <c r="J241" s="568" t="str">
        <f t="shared" si="13"/>
        <v>NA</v>
      </c>
      <c r="K241" s="578"/>
      <c r="L241" s="581"/>
      <c r="M241" s="579"/>
      <c r="N241" s="572"/>
      <c r="O241" s="582"/>
      <c r="P241" s="581"/>
      <c r="Q241" s="579"/>
      <c r="R241" s="572"/>
      <c r="S241" s="582"/>
      <c r="T241" s="583"/>
      <c r="U241" s="579"/>
      <c r="V241" s="572"/>
      <c r="W241" s="582"/>
      <c r="X241" s="575"/>
      <c r="Y241" s="580">
        <v>1</v>
      </c>
      <c r="Z241" s="580">
        <v>6</v>
      </c>
      <c r="AA241" s="567">
        <f t="shared" si="14"/>
        <v>6</v>
      </c>
      <c r="AB241" s="568" t="str">
        <f t="shared" si="15"/>
        <v>De acuerdo con lo programado</v>
      </c>
      <c r="AC241" s="575"/>
      <c r="AD241" s="575"/>
      <c r="AE241" s="575"/>
      <c r="AF241" s="576"/>
      <c r="AG241" s="576"/>
      <c r="AH241" s="575"/>
      <c r="AI241" s="575"/>
      <c r="AJ241" s="575"/>
      <c r="AK241" s="576"/>
      <c r="AL241" s="576"/>
      <c r="AM241" s="575"/>
      <c r="AN241" s="575"/>
      <c r="AO241" s="575"/>
      <c r="AP241" s="575"/>
      <c r="AQ241" s="575"/>
    </row>
    <row r="242" spans="1:43" ht="35.25" customHeight="1" thickTop="1" thickBot="1">
      <c r="A242" s="563">
        <v>16.170000000000002</v>
      </c>
      <c r="B242" s="564"/>
      <c r="C242" s="564"/>
      <c r="D242" s="564"/>
      <c r="E242" s="564"/>
      <c r="F242" s="577" t="s">
        <v>1334</v>
      </c>
      <c r="G242" s="578"/>
      <c r="H242" s="578"/>
      <c r="I242" s="567" t="str">
        <f t="shared" si="12"/>
        <v>No hay ejecución</v>
      </c>
      <c r="J242" s="568" t="str">
        <f t="shared" si="13"/>
        <v>NA</v>
      </c>
      <c r="K242" s="578"/>
      <c r="L242" s="581"/>
      <c r="M242" s="579"/>
      <c r="N242" s="572"/>
      <c r="O242" s="582"/>
      <c r="P242" s="581"/>
      <c r="Q242" s="579"/>
      <c r="R242" s="572"/>
      <c r="S242" s="582"/>
      <c r="T242" s="583"/>
      <c r="U242" s="579"/>
      <c r="V242" s="572"/>
      <c r="W242" s="582"/>
      <c r="X242" s="575"/>
      <c r="Y242" s="580">
        <v>1</v>
      </c>
      <c r="Z242" s="580">
        <v>6</v>
      </c>
      <c r="AA242" s="567">
        <f t="shared" si="14"/>
        <v>6</v>
      </c>
      <c r="AB242" s="568" t="str">
        <f t="shared" si="15"/>
        <v>De acuerdo con lo programado</v>
      </c>
      <c r="AC242" s="575"/>
      <c r="AD242" s="575"/>
      <c r="AE242" s="575"/>
      <c r="AF242" s="576"/>
      <c r="AG242" s="576"/>
      <c r="AH242" s="575"/>
      <c r="AI242" s="575"/>
      <c r="AJ242" s="575"/>
      <c r="AK242" s="576"/>
      <c r="AL242" s="576"/>
      <c r="AM242" s="575"/>
      <c r="AN242" s="575"/>
      <c r="AO242" s="575"/>
      <c r="AP242" s="575"/>
      <c r="AQ242" s="575"/>
    </row>
    <row r="243" spans="1:43" ht="35.25" customHeight="1" thickTop="1" thickBot="1">
      <c r="A243" s="563">
        <v>16.170000000000002</v>
      </c>
      <c r="B243" s="564"/>
      <c r="C243" s="564"/>
      <c r="D243" s="564"/>
      <c r="E243" s="564"/>
      <c r="F243" s="577" t="s">
        <v>1334</v>
      </c>
      <c r="G243" s="578"/>
      <c r="H243" s="578"/>
      <c r="I243" s="567" t="str">
        <f t="shared" si="12"/>
        <v>No hay ejecución</v>
      </c>
      <c r="J243" s="568" t="str">
        <f t="shared" si="13"/>
        <v>NA</v>
      </c>
      <c r="K243" s="578"/>
      <c r="L243" s="581"/>
      <c r="M243" s="579"/>
      <c r="N243" s="572"/>
      <c r="O243" s="582"/>
      <c r="P243" s="581"/>
      <c r="Q243" s="579"/>
      <c r="R243" s="572"/>
      <c r="S243" s="582"/>
      <c r="T243" s="583"/>
      <c r="U243" s="579"/>
      <c r="V243" s="572"/>
      <c r="W243" s="582"/>
      <c r="X243" s="575"/>
      <c r="Y243" s="580">
        <v>1</v>
      </c>
      <c r="Z243" s="580">
        <v>6</v>
      </c>
      <c r="AA243" s="567">
        <f t="shared" si="14"/>
        <v>6</v>
      </c>
      <c r="AB243" s="568" t="str">
        <f t="shared" si="15"/>
        <v>De acuerdo con lo programado</v>
      </c>
      <c r="AC243" s="575"/>
      <c r="AD243" s="575"/>
      <c r="AE243" s="575"/>
      <c r="AF243" s="576"/>
      <c r="AG243" s="576"/>
      <c r="AH243" s="575"/>
      <c r="AI243" s="575"/>
      <c r="AJ243" s="575"/>
      <c r="AK243" s="576"/>
      <c r="AL243" s="576"/>
      <c r="AM243" s="575"/>
      <c r="AN243" s="575"/>
      <c r="AO243" s="575"/>
      <c r="AP243" s="575"/>
      <c r="AQ243" s="575"/>
    </row>
    <row r="244" spans="1:43" ht="35.25" customHeight="1" thickTop="1" thickBot="1">
      <c r="A244" s="563">
        <v>16.170000000000002</v>
      </c>
      <c r="B244" s="564"/>
      <c r="C244" s="564"/>
      <c r="D244" s="564"/>
      <c r="E244" s="564"/>
      <c r="F244" s="577" t="s">
        <v>1334</v>
      </c>
      <c r="G244" s="578"/>
      <c r="H244" s="578"/>
      <c r="I244" s="567" t="str">
        <f t="shared" si="12"/>
        <v>No hay ejecución</v>
      </c>
      <c r="J244" s="568" t="str">
        <f t="shared" si="13"/>
        <v>NA</v>
      </c>
      <c r="K244" s="578"/>
      <c r="L244" s="581"/>
      <c r="M244" s="579"/>
      <c r="N244" s="572"/>
      <c r="O244" s="582"/>
      <c r="P244" s="581"/>
      <c r="Q244" s="579"/>
      <c r="R244" s="572"/>
      <c r="S244" s="582"/>
      <c r="T244" s="583"/>
      <c r="U244" s="579"/>
      <c r="V244" s="572"/>
      <c r="W244" s="582"/>
      <c r="X244" s="575"/>
      <c r="Y244" s="580">
        <v>1</v>
      </c>
      <c r="Z244" s="580">
        <v>6</v>
      </c>
      <c r="AA244" s="567">
        <f t="shared" si="14"/>
        <v>6</v>
      </c>
      <c r="AB244" s="568" t="str">
        <f t="shared" si="15"/>
        <v>De acuerdo con lo programado</v>
      </c>
      <c r="AC244" s="575"/>
      <c r="AD244" s="575"/>
      <c r="AE244" s="575"/>
      <c r="AF244" s="576"/>
      <c r="AG244" s="576"/>
      <c r="AH244" s="575"/>
      <c r="AI244" s="575"/>
      <c r="AJ244" s="575"/>
      <c r="AK244" s="576"/>
      <c r="AL244" s="576"/>
      <c r="AM244" s="575"/>
      <c r="AN244" s="575"/>
      <c r="AO244" s="575"/>
      <c r="AP244" s="575"/>
      <c r="AQ244" s="575"/>
    </row>
    <row r="245" spans="1:43" ht="35.25" hidden="1" customHeight="1" thickTop="1" thickBot="1">
      <c r="A245" s="563">
        <v>16.18</v>
      </c>
      <c r="B245" s="564"/>
      <c r="C245" s="564"/>
      <c r="D245" s="564"/>
      <c r="E245" s="564"/>
      <c r="F245" s="577" t="s">
        <v>1335</v>
      </c>
      <c r="G245" s="578"/>
      <c r="H245" s="578"/>
      <c r="I245" s="567" t="str">
        <f t="shared" si="12"/>
        <v>No hay ejecución</v>
      </c>
      <c r="J245" s="568" t="str">
        <f t="shared" si="13"/>
        <v>NA</v>
      </c>
      <c r="K245" s="578"/>
      <c r="L245" s="581"/>
      <c r="M245" s="579"/>
      <c r="N245" s="572"/>
      <c r="O245" s="582"/>
      <c r="P245" s="581"/>
      <c r="Q245" s="579"/>
      <c r="R245" s="572"/>
      <c r="S245" s="582"/>
      <c r="T245" s="583"/>
      <c r="U245" s="579"/>
      <c r="V245" s="572"/>
      <c r="W245" s="582"/>
      <c r="X245" s="575"/>
      <c r="Y245" s="580"/>
      <c r="Z245" s="580"/>
      <c r="AA245" s="567" t="str">
        <f t="shared" si="14"/>
        <v>No hay ejecución</v>
      </c>
      <c r="AB245" s="568" t="str">
        <f t="shared" si="15"/>
        <v>NA</v>
      </c>
      <c r="AC245" s="575"/>
      <c r="AD245" s="575"/>
      <c r="AE245" s="575"/>
      <c r="AF245" s="576"/>
      <c r="AG245" s="576"/>
      <c r="AH245" s="575"/>
      <c r="AI245" s="575"/>
      <c r="AJ245" s="575"/>
      <c r="AK245" s="576"/>
      <c r="AL245" s="576"/>
      <c r="AM245" s="575"/>
      <c r="AN245" s="575"/>
      <c r="AO245" s="575"/>
      <c r="AP245" s="575"/>
      <c r="AQ245" s="575"/>
    </row>
    <row r="246" spans="1:43" ht="35.25" hidden="1" customHeight="1" thickTop="1" thickBot="1">
      <c r="A246" s="563">
        <v>16.18</v>
      </c>
      <c r="B246" s="564"/>
      <c r="C246" s="564"/>
      <c r="D246" s="564"/>
      <c r="E246" s="564"/>
      <c r="F246" s="577" t="s">
        <v>1335</v>
      </c>
      <c r="G246" s="578"/>
      <c r="H246" s="578"/>
      <c r="I246" s="567" t="str">
        <f t="shared" si="12"/>
        <v>No hay ejecución</v>
      </c>
      <c r="J246" s="568" t="str">
        <f t="shared" si="13"/>
        <v>NA</v>
      </c>
      <c r="K246" s="578"/>
      <c r="L246" s="581"/>
      <c r="M246" s="579"/>
      <c r="N246" s="572"/>
      <c r="O246" s="582"/>
      <c r="P246" s="581"/>
      <c r="Q246" s="579"/>
      <c r="R246" s="572"/>
      <c r="S246" s="582"/>
      <c r="T246" s="583"/>
      <c r="U246" s="579"/>
      <c r="V246" s="572"/>
      <c r="W246" s="582"/>
      <c r="X246" s="575"/>
      <c r="Y246" s="580"/>
      <c r="Z246" s="580"/>
      <c r="AA246" s="567" t="str">
        <f t="shared" si="14"/>
        <v>No hay ejecución</v>
      </c>
      <c r="AB246" s="568" t="str">
        <f t="shared" si="15"/>
        <v>NA</v>
      </c>
      <c r="AC246" s="575"/>
      <c r="AD246" s="575"/>
      <c r="AE246" s="575"/>
      <c r="AF246" s="576"/>
      <c r="AG246" s="576"/>
      <c r="AH246" s="575"/>
      <c r="AI246" s="575"/>
      <c r="AJ246" s="575"/>
      <c r="AK246" s="576"/>
      <c r="AL246" s="576"/>
      <c r="AM246" s="575"/>
      <c r="AN246" s="575"/>
      <c r="AO246" s="575"/>
      <c r="AP246" s="575"/>
      <c r="AQ246" s="575"/>
    </row>
    <row r="247" spans="1:43" ht="35.25" hidden="1" customHeight="1" thickTop="1" thickBot="1">
      <c r="A247" s="563">
        <v>16.18</v>
      </c>
      <c r="B247" s="564"/>
      <c r="C247" s="564"/>
      <c r="D247" s="564"/>
      <c r="E247" s="564"/>
      <c r="F247" s="577" t="s">
        <v>1335</v>
      </c>
      <c r="G247" s="578"/>
      <c r="H247" s="578"/>
      <c r="I247" s="567" t="str">
        <f t="shared" si="12"/>
        <v>No hay ejecución</v>
      </c>
      <c r="J247" s="568" t="str">
        <f t="shared" si="13"/>
        <v>NA</v>
      </c>
      <c r="K247" s="578"/>
      <c r="L247" s="581"/>
      <c r="M247" s="579"/>
      <c r="N247" s="572"/>
      <c r="O247" s="582"/>
      <c r="P247" s="581"/>
      <c r="Q247" s="579"/>
      <c r="R247" s="572"/>
      <c r="S247" s="582"/>
      <c r="T247" s="583"/>
      <c r="U247" s="579"/>
      <c r="V247" s="572"/>
      <c r="W247" s="582"/>
      <c r="X247" s="575"/>
      <c r="Y247" s="580"/>
      <c r="Z247" s="580"/>
      <c r="AA247" s="567" t="str">
        <f t="shared" si="14"/>
        <v>No hay ejecución</v>
      </c>
      <c r="AB247" s="568" t="str">
        <f t="shared" si="15"/>
        <v>NA</v>
      </c>
      <c r="AC247" s="575"/>
      <c r="AD247" s="575"/>
      <c r="AE247" s="575"/>
      <c r="AF247" s="576"/>
      <c r="AG247" s="576"/>
      <c r="AH247" s="575"/>
      <c r="AI247" s="575"/>
      <c r="AJ247" s="575"/>
      <c r="AK247" s="576"/>
      <c r="AL247" s="576"/>
      <c r="AM247" s="575"/>
      <c r="AN247" s="575"/>
      <c r="AO247" s="575"/>
      <c r="AP247" s="575"/>
      <c r="AQ247" s="575"/>
    </row>
    <row r="248" spans="1:43" ht="35.25" customHeight="1" thickTop="1" thickBot="1">
      <c r="A248" s="563">
        <v>16.190000000000001</v>
      </c>
      <c r="B248" s="564"/>
      <c r="C248" s="564"/>
      <c r="D248" s="564"/>
      <c r="E248" s="564"/>
      <c r="F248" s="577" t="s">
        <v>1336</v>
      </c>
      <c r="G248" s="578"/>
      <c r="H248" s="578"/>
      <c r="I248" s="567" t="str">
        <f t="shared" si="12"/>
        <v>No hay ejecución</v>
      </c>
      <c r="J248" s="568" t="str">
        <f t="shared" si="13"/>
        <v>NA</v>
      </c>
      <c r="K248" s="578"/>
      <c r="L248" s="581"/>
      <c r="M248" s="579"/>
      <c r="N248" s="572"/>
      <c r="O248" s="582"/>
      <c r="P248" s="581"/>
      <c r="Q248" s="579"/>
      <c r="R248" s="572"/>
      <c r="S248" s="582"/>
      <c r="T248" s="583"/>
      <c r="U248" s="579"/>
      <c r="V248" s="572"/>
      <c r="W248" s="582"/>
      <c r="X248" s="575"/>
      <c r="Y248" s="580">
        <v>1</v>
      </c>
      <c r="Z248" s="580">
        <v>3</v>
      </c>
      <c r="AA248" s="567">
        <f t="shared" si="14"/>
        <v>3</v>
      </c>
      <c r="AB248" s="568" t="str">
        <f t="shared" si="15"/>
        <v>De acuerdo con lo programado</v>
      </c>
      <c r="AC248" s="575"/>
      <c r="AD248" s="575"/>
      <c r="AE248" s="575"/>
      <c r="AF248" s="576"/>
      <c r="AG248" s="576"/>
      <c r="AH248" s="575"/>
      <c r="AI248" s="575"/>
      <c r="AJ248" s="575"/>
      <c r="AK248" s="576"/>
      <c r="AL248" s="576"/>
      <c r="AM248" s="575"/>
      <c r="AN248" s="575"/>
      <c r="AO248" s="575"/>
      <c r="AP248" s="575"/>
      <c r="AQ248" s="575"/>
    </row>
    <row r="249" spans="1:43" ht="35.25" customHeight="1" thickTop="1" thickBot="1">
      <c r="A249" s="563">
        <v>16.190000000000001</v>
      </c>
      <c r="B249" s="564"/>
      <c r="C249" s="564"/>
      <c r="D249" s="564"/>
      <c r="E249" s="564"/>
      <c r="F249" s="577" t="s">
        <v>1336</v>
      </c>
      <c r="G249" s="578"/>
      <c r="H249" s="578"/>
      <c r="I249" s="567" t="str">
        <f t="shared" si="12"/>
        <v>No hay ejecución</v>
      </c>
      <c r="J249" s="568" t="str">
        <f t="shared" si="13"/>
        <v>NA</v>
      </c>
      <c r="K249" s="578"/>
      <c r="L249" s="581"/>
      <c r="M249" s="579"/>
      <c r="N249" s="572"/>
      <c r="O249" s="582"/>
      <c r="P249" s="581"/>
      <c r="Q249" s="579"/>
      <c r="R249" s="572"/>
      <c r="S249" s="582"/>
      <c r="T249" s="583"/>
      <c r="U249" s="579"/>
      <c r="V249" s="572"/>
      <c r="W249" s="582"/>
      <c r="X249" s="575"/>
      <c r="Y249" s="580">
        <v>1</v>
      </c>
      <c r="Z249" s="580">
        <v>2</v>
      </c>
      <c r="AA249" s="567">
        <f t="shared" si="14"/>
        <v>2</v>
      </c>
      <c r="AB249" s="568" t="str">
        <f t="shared" si="15"/>
        <v>De acuerdo con lo programado</v>
      </c>
      <c r="AC249" s="575"/>
      <c r="AD249" s="575"/>
      <c r="AE249" s="575"/>
      <c r="AF249" s="576"/>
      <c r="AG249" s="576"/>
      <c r="AH249" s="575"/>
      <c r="AI249" s="575"/>
      <c r="AJ249" s="575"/>
      <c r="AK249" s="576"/>
      <c r="AL249" s="576"/>
      <c r="AM249" s="575"/>
      <c r="AN249" s="575"/>
      <c r="AO249" s="575"/>
      <c r="AP249" s="575"/>
      <c r="AQ249" s="575"/>
    </row>
    <row r="250" spans="1:43" ht="35.25" customHeight="1" thickTop="1" thickBot="1">
      <c r="A250" s="563">
        <v>16.190000000000001</v>
      </c>
      <c r="B250" s="564"/>
      <c r="C250" s="564"/>
      <c r="D250" s="564"/>
      <c r="E250" s="564"/>
      <c r="F250" s="577" t="s">
        <v>1336</v>
      </c>
      <c r="G250" s="578"/>
      <c r="H250" s="578"/>
      <c r="I250" s="567" t="str">
        <f t="shared" si="12"/>
        <v>No hay ejecución</v>
      </c>
      <c r="J250" s="568" t="str">
        <f t="shared" si="13"/>
        <v>NA</v>
      </c>
      <c r="K250" s="578"/>
      <c r="L250" s="581"/>
      <c r="M250" s="579"/>
      <c r="N250" s="572"/>
      <c r="O250" s="582"/>
      <c r="P250" s="581"/>
      <c r="Q250" s="579"/>
      <c r="R250" s="572"/>
      <c r="S250" s="582"/>
      <c r="T250" s="583"/>
      <c r="U250" s="579"/>
      <c r="V250" s="572"/>
      <c r="W250" s="582"/>
      <c r="X250" s="575"/>
      <c r="Y250" s="580">
        <v>1</v>
      </c>
      <c r="Z250" s="580">
        <v>3</v>
      </c>
      <c r="AA250" s="567">
        <f t="shared" si="14"/>
        <v>3</v>
      </c>
      <c r="AB250" s="568" t="str">
        <f t="shared" si="15"/>
        <v>De acuerdo con lo programado</v>
      </c>
      <c r="AC250" s="575"/>
      <c r="AD250" s="575"/>
      <c r="AE250" s="575"/>
      <c r="AF250" s="576"/>
      <c r="AG250" s="576"/>
      <c r="AH250" s="575"/>
      <c r="AI250" s="575"/>
      <c r="AJ250" s="575"/>
      <c r="AK250" s="576"/>
      <c r="AL250" s="576"/>
      <c r="AM250" s="575"/>
      <c r="AN250" s="575"/>
      <c r="AO250" s="575"/>
      <c r="AP250" s="575"/>
      <c r="AQ250" s="575"/>
    </row>
    <row r="251" spans="1:43" ht="35.25" hidden="1" customHeight="1" thickTop="1" thickBot="1">
      <c r="A251" s="593">
        <v>16.2</v>
      </c>
      <c r="B251" s="564"/>
      <c r="C251" s="564"/>
      <c r="D251" s="564"/>
      <c r="E251" s="564"/>
      <c r="F251" s="577" t="s">
        <v>1337</v>
      </c>
      <c r="G251" s="578"/>
      <c r="H251" s="578"/>
      <c r="I251" s="567" t="str">
        <f t="shared" si="12"/>
        <v>No hay ejecución</v>
      </c>
      <c r="J251" s="568" t="str">
        <f t="shared" si="13"/>
        <v>NA</v>
      </c>
      <c r="K251" s="578"/>
      <c r="L251" s="581"/>
      <c r="M251" s="579"/>
      <c r="N251" s="572"/>
      <c r="O251" s="582"/>
      <c r="P251" s="581"/>
      <c r="Q251" s="579"/>
      <c r="R251" s="572"/>
      <c r="S251" s="582"/>
      <c r="T251" s="583"/>
      <c r="U251" s="579"/>
      <c r="V251" s="572"/>
      <c r="W251" s="582"/>
      <c r="X251" s="575"/>
      <c r="Y251" s="580"/>
      <c r="Z251" s="580"/>
      <c r="AA251" s="567" t="str">
        <f t="shared" si="14"/>
        <v>No hay ejecución</v>
      </c>
      <c r="AB251" s="568" t="str">
        <f t="shared" si="15"/>
        <v>NA</v>
      </c>
      <c r="AC251" s="575"/>
      <c r="AD251" s="575"/>
      <c r="AE251" s="575"/>
      <c r="AF251" s="576"/>
      <c r="AG251" s="576"/>
      <c r="AH251" s="575"/>
      <c r="AI251" s="575"/>
      <c r="AJ251" s="575"/>
      <c r="AK251" s="576"/>
      <c r="AL251" s="576"/>
      <c r="AM251" s="575"/>
      <c r="AN251" s="575"/>
      <c r="AO251" s="575"/>
      <c r="AP251" s="575"/>
      <c r="AQ251" s="575"/>
    </row>
    <row r="252" spans="1:43" ht="35.25" hidden="1" customHeight="1" thickTop="1" thickBot="1">
      <c r="A252" s="593">
        <v>16.2</v>
      </c>
      <c r="B252" s="564"/>
      <c r="C252" s="564"/>
      <c r="D252" s="564"/>
      <c r="E252" s="564"/>
      <c r="F252" s="577" t="s">
        <v>1337</v>
      </c>
      <c r="G252" s="578"/>
      <c r="H252" s="578"/>
      <c r="I252" s="567" t="str">
        <f t="shared" si="12"/>
        <v>No hay ejecución</v>
      </c>
      <c r="J252" s="568" t="str">
        <f t="shared" si="13"/>
        <v>NA</v>
      </c>
      <c r="K252" s="578"/>
      <c r="L252" s="581"/>
      <c r="M252" s="579"/>
      <c r="N252" s="572"/>
      <c r="O252" s="582"/>
      <c r="P252" s="581"/>
      <c r="Q252" s="579"/>
      <c r="R252" s="572"/>
      <c r="S252" s="582"/>
      <c r="T252" s="583"/>
      <c r="U252" s="579"/>
      <c r="V252" s="572"/>
      <c r="W252" s="582"/>
      <c r="X252" s="575"/>
      <c r="Y252" s="580"/>
      <c r="Z252" s="580"/>
      <c r="AA252" s="567" t="str">
        <f t="shared" si="14"/>
        <v>No hay ejecución</v>
      </c>
      <c r="AB252" s="568" t="str">
        <f t="shared" si="15"/>
        <v>NA</v>
      </c>
      <c r="AC252" s="575"/>
      <c r="AD252" s="575"/>
      <c r="AE252" s="575"/>
      <c r="AF252" s="576"/>
      <c r="AG252" s="576"/>
      <c r="AH252" s="575"/>
      <c r="AI252" s="575"/>
      <c r="AJ252" s="575"/>
      <c r="AK252" s="576"/>
      <c r="AL252" s="576"/>
      <c r="AM252" s="575"/>
      <c r="AN252" s="575"/>
      <c r="AO252" s="575"/>
      <c r="AP252" s="575"/>
      <c r="AQ252" s="575"/>
    </row>
    <row r="253" spans="1:43" ht="35.25" customHeight="1" thickTop="1" thickBot="1">
      <c r="A253" s="563">
        <v>16.21</v>
      </c>
      <c r="B253" s="564"/>
      <c r="C253" s="564"/>
      <c r="D253" s="564"/>
      <c r="E253" s="564"/>
      <c r="F253" s="577" t="s">
        <v>1338</v>
      </c>
      <c r="G253" s="578"/>
      <c r="H253" s="578"/>
      <c r="I253" s="567" t="str">
        <f t="shared" si="12"/>
        <v>No hay ejecución</v>
      </c>
      <c r="J253" s="568" t="str">
        <f t="shared" si="13"/>
        <v>NA</v>
      </c>
      <c r="K253" s="578"/>
      <c r="L253" s="581"/>
      <c r="M253" s="579"/>
      <c r="N253" s="572"/>
      <c r="O253" s="582"/>
      <c r="P253" s="581"/>
      <c r="Q253" s="579"/>
      <c r="R253" s="572"/>
      <c r="S253" s="582"/>
      <c r="T253" s="583"/>
      <c r="U253" s="579"/>
      <c r="V253" s="572"/>
      <c r="W253" s="582"/>
      <c r="X253" s="575"/>
      <c r="Y253" s="580">
        <v>5</v>
      </c>
      <c r="Z253" s="580">
        <v>3</v>
      </c>
      <c r="AA253" s="567">
        <f t="shared" si="14"/>
        <v>0.6</v>
      </c>
      <c r="AB253" s="568" t="str">
        <f t="shared" si="15"/>
        <v>Atraso Leve</v>
      </c>
      <c r="AC253" s="575"/>
      <c r="AD253" s="575"/>
      <c r="AE253" s="575"/>
      <c r="AF253" s="576"/>
      <c r="AG253" s="576"/>
      <c r="AH253" s="575"/>
      <c r="AI253" s="575"/>
      <c r="AJ253" s="575"/>
      <c r="AK253" s="576"/>
      <c r="AL253" s="576"/>
      <c r="AM253" s="575"/>
      <c r="AN253" s="575"/>
      <c r="AO253" s="575"/>
      <c r="AP253" s="575"/>
      <c r="AQ253" s="575"/>
    </row>
    <row r="254" spans="1:43" ht="35.25" customHeight="1" thickTop="1" thickBot="1">
      <c r="A254" s="563">
        <v>16.21</v>
      </c>
      <c r="B254" s="564"/>
      <c r="C254" s="564"/>
      <c r="D254" s="564"/>
      <c r="E254" s="564"/>
      <c r="F254" s="577" t="s">
        <v>1338</v>
      </c>
      <c r="G254" s="578"/>
      <c r="H254" s="578"/>
      <c r="I254" s="567" t="str">
        <f t="shared" si="12"/>
        <v>No hay ejecución</v>
      </c>
      <c r="J254" s="568" t="str">
        <f t="shared" si="13"/>
        <v>NA</v>
      </c>
      <c r="K254" s="578"/>
      <c r="L254" s="581"/>
      <c r="M254" s="579"/>
      <c r="N254" s="572"/>
      <c r="O254" s="582"/>
      <c r="P254" s="581"/>
      <c r="Q254" s="579"/>
      <c r="R254" s="572"/>
      <c r="S254" s="582"/>
      <c r="T254" s="583"/>
      <c r="U254" s="579"/>
      <c r="V254" s="572"/>
      <c r="W254" s="582"/>
      <c r="X254" s="575"/>
      <c r="Y254" s="580">
        <v>5</v>
      </c>
      <c r="Z254" s="580">
        <v>0</v>
      </c>
      <c r="AA254" s="567">
        <f t="shared" si="14"/>
        <v>0</v>
      </c>
      <c r="AB254" s="568" t="str">
        <f t="shared" si="15"/>
        <v>En riesgo cumplimiento</v>
      </c>
      <c r="AC254" s="575"/>
      <c r="AD254" s="575"/>
      <c r="AE254" s="575"/>
      <c r="AF254" s="576"/>
      <c r="AG254" s="576"/>
      <c r="AH254" s="575"/>
      <c r="AI254" s="575"/>
      <c r="AJ254" s="575"/>
      <c r="AK254" s="576"/>
      <c r="AL254" s="576"/>
      <c r="AM254" s="575"/>
      <c r="AN254" s="575"/>
      <c r="AO254" s="575"/>
      <c r="AP254" s="575"/>
      <c r="AQ254" s="575"/>
    </row>
    <row r="255" spans="1:43" ht="35.25" customHeight="1" thickTop="1" thickBot="1">
      <c r="A255" s="563">
        <v>16.22</v>
      </c>
      <c r="B255" s="564"/>
      <c r="C255" s="564"/>
      <c r="D255" s="564"/>
      <c r="E255" s="564"/>
      <c r="F255" s="577" t="s">
        <v>1339</v>
      </c>
      <c r="G255" s="578"/>
      <c r="H255" s="578"/>
      <c r="I255" s="567" t="str">
        <f t="shared" si="12"/>
        <v>No hay ejecución</v>
      </c>
      <c r="J255" s="568" t="str">
        <f t="shared" si="13"/>
        <v>NA</v>
      </c>
      <c r="K255" s="578"/>
      <c r="L255" s="581"/>
      <c r="M255" s="579"/>
      <c r="N255" s="572"/>
      <c r="O255" s="582"/>
      <c r="P255" s="581"/>
      <c r="Q255" s="579"/>
      <c r="R255" s="572"/>
      <c r="S255" s="582"/>
      <c r="T255" s="583"/>
      <c r="U255" s="579"/>
      <c r="V255" s="572"/>
      <c r="W255" s="582"/>
      <c r="X255" s="575"/>
      <c r="Y255" s="580">
        <v>1</v>
      </c>
      <c r="Z255" s="580">
        <v>1</v>
      </c>
      <c r="AA255" s="567">
        <f t="shared" si="14"/>
        <v>1</v>
      </c>
      <c r="AB255" s="568" t="str">
        <f t="shared" si="15"/>
        <v>De acuerdo con lo programado</v>
      </c>
      <c r="AC255" s="575"/>
      <c r="AD255" s="575"/>
      <c r="AE255" s="575"/>
      <c r="AF255" s="576"/>
      <c r="AG255" s="576"/>
      <c r="AH255" s="575"/>
      <c r="AI255" s="575"/>
      <c r="AJ255" s="575"/>
      <c r="AK255" s="576"/>
      <c r="AL255" s="576"/>
      <c r="AM255" s="575"/>
      <c r="AN255" s="575"/>
      <c r="AO255" s="575"/>
      <c r="AP255" s="575"/>
      <c r="AQ255" s="575"/>
    </row>
    <row r="256" spans="1:43" ht="35.25" customHeight="1" thickTop="1" thickBot="1">
      <c r="A256" s="563">
        <v>16.22</v>
      </c>
      <c r="B256" s="564"/>
      <c r="C256" s="564"/>
      <c r="D256" s="564"/>
      <c r="E256" s="564"/>
      <c r="F256" s="577" t="s">
        <v>1339</v>
      </c>
      <c r="G256" s="578"/>
      <c r="H256" s="578"/>
      <c r="I256" s="567" t="str">
        <f t="shared" si="12"/>
        <v>No hay ejecución</v>
      </c>
      <c r="J256" s="568" t="str">
        <f t="shared" si="13"/>
        <v>NA</v>
      </c>
      <c r="K256" s="578"/>
      <c r="L256" s="581"/>
      <c r="M256" s="579"/>
      <c r="N256" s="572"/>
      <c r="O256" s="582"/>
      <c r="P256" s="581"/>
      <c r="Q256" s="579"/>
      <c r="R256" s="572"/>
      <c r="S256" s="582"/>
      <c r="T256" s="583"/>
      <c r="U256" s="579"/>
      <c r="V256" s="572"/>
      <c r="W256" s="582"/>
      <c r="X256" s="575"/>
      <c r="Y256" s="580">
        <v>1</v>
      </c>
      <c r="Z256" s="580">
        <v>1</v>
      </c>
      <c r="AA256" s="567">
        <f t="shared" si="14"/>
        <v>1</v>
      </c>
      <c r="AB256" s="568" t="str">
        <f t="shared" si="15"/>
        <v>De acuerdo con lo programado</v>
      </c>
      <c r="AC256" s="575"/>
      <c r="AD256" s="575"/>
      <c r="AE256" s="575"/>
      <c r="AF256" s="576"/>
      <c r="AG256" s="576"/>
      <c r="AH256" s="575"/>
      <c r="AI256" s="575"/>
      <c r="AJ256" s="575"/>
      <c r="AK256" s="576"/>
      <c r="AL256" s="576"/>
      <c r="AM256" s="575"/>
      <c r="AN256" s="575"/>
      <c r="AO256" s="575"/>
      <c r="AP256" s="575"/>
      <c r="AQ256" s="575"/>
    </row>
    <row r="257" spans="1:43" ht="35.25" customHeight="1" thickTop="1" thickBot="1">
      <c r="A257" s="563">
        <v>16.22</v>
      </c>
      <c r="B257" s="564"/>
      <c r="C257" s="564"/>
      <c r="D257" s="564"/>
      <c r="E257" s="564"/>
      <c r="F257" s="577" t="s">
        <v>1339</v>
      </c>
      <c r="G257" s="578"/>
      <c r="H257" s="578"/>
      <c r="I257" s="567" t="str">
        <f t="shared" si="12"/>
        <v>No hay ejecución</v>
      </c>
      <c r="J257" s="568" t="str">
        <f t="shared" si="13"/>
        <v>NA</v>
      </c>
      <c r="K257" s="578"/>
      <c r="L257" s="581"/>
      <c r="M257" s="579"/>
      <c r="N257" s="572"/>
      <c r="O257" s="582"/>
      <c r="P257" s="581"/>
      <c r="Q257" s="579"/>
      <c r="R257" s="572"/>
      <c r="S257" s="582"/>
      <c r="T257" s="583"/>
      <c r="U257" s="579"/>
      <c r="V257" s="572"/>
      <c r="W257" s="582"/>
      <c r="X257" s="575"/>
      <c r="Y257" s="580">
        <v>1</v>
      </c>
      <c r="Z257" s="580">
        <v>1</v>
      </c>
      <c r="AA257" s="567">
        <f t="shared" si="14"/>
        <v>1</v>
      </c>
      <c r="AB257" s="568" t="str">
        <f t="shared" si="15"/>
        <v>De acuerdo con lo programado</v>
      </c>
      <c r="AC257" s="575"/>
      <c r="AD257" s="575"/>
      <c r="AE257" s="575"/>
      <c r="AF257" s="576"/>
      <c r="AG257" s="576"/>
      <c r="AH257" s="575"/>
      <c r="AI257" s="575"/>
      <c r="AJ257" s="575"/>
      <c r="AK257" s="576"/>
      <c r="AL257" s="576"/>
      <c r="AM257" s="575"/>
      <c r="AN257" s="575"/>
      <c r="AO257" s="575"/>
      <c r="AP257" s="575"/>
      <c r="AQ257" s="575"/>
    </row>
    <row r="258" spans="1:43" ht="35.25" customHeight="1" thickTop="1" thickBot="1">
      <c r="A258" s="563">
        <v>16.22</v>
      </c>
      <c r="B258" s="564"/>
      <c r="C258" s="564"/>
      <c r="D258" s="564"/>
      <c r="E258" s="564"/>
      <c r="F258" s="577" t="s">
        <v>1339</v>
      </c>
      <c r="G258" s="578"/>
      <c r="H258" s="578"/>
      <c r="I258" s="567" t="str">
        <f t="shared" si="12"/>
        <v>No hay ejecución</v>
      </c>
      <c r="J258" s="568" t="str">
        <f t="shared" si="13"/>
        <v>NA</v>
      </c>
      <c r="K258" s="578"/>
      <c r="L258" s="581"/>
      <c r="M258" s="579"/>
      <c r="N258" s="572"/>
      <c r="O258" s="582"/>
      <c r="P258" s="581"/>
      <c r="Q258" s="579"/>
      <c r="R258" s="572"/>
      <c r="S258" s="582"/>
      <c r="T258" s="583"/>
      <c r="U258" s="579"/>
      <c r="V258" s="572"/>
      <c r="W258" s="582"/>
      <c r="X258" s="575"/>
      <c r="Y258" s="580">
        <v>1</v>
      </c>
      <c r="Z258" s="580">
        <v>1</v>
      </c>
      <c r="AA258" s="567">
        <f t="shared" si="14"/>
        <v>1</v>
      </c>
      <c r="AB258" s="568" t="str">
        <f t="shared" si="15"/>
        <v>De acuerdo con lo programado</v>
      </c>
      <c r="AC258" s="575"/>
      <c r="AD258" s="575"/>
      <c r="AE258" s="575"/>
      <c r="AF258" s="576"/>
      <c r="AG258" s="576"/>
      <c r="AH258" s="575"/>
      <c r="AI258" s="575"/>
      <c r="AJ258" s="575"/>
      <c r="AK258" s="576"/>
      <c r="AL258" s="576"/>
      <c r="AM258" s="575"/>
      <c r="AN258" s="575"/>
      <c r="AO258" s="575"/>
      <c r="AP258" s="575"/>
      <c r="AQ258" s="575"/>
    </row>
    <row r="259" spans="1:43" ht="35.25" customHeight="1" thickTop="1" thickBot="1">
      <c r="A259" s="563">
        <v>16.23</v>
      </c>
      <c r="B259" s="564"/>
      <c r="C259" s="564"/>
      <c r="D259" s="564"/>
      <c r="E259" s="564"/>
      <c r="F259" s="577" t="s">
        <v>1340</v>
      </c>
      <c r="G259" s="578"/>
      <c r="H259" s="578"/>
      <c r="I259" s="567" t="str">
        <f t="shared" si="12"/>
        <v>No hay ejecución</v>
      </c>
      <c r="J259" s="568" t="str">
        <f t="shared" si="13"/>
        <v>NA</v>
      </c>
      <c r="K259" s="578"/>
      <c r="L259" s="581"/>
      <c r="M259" s="579"/>
      <c r="N259" s="572"/>
      <c r="O259" s="582"/>
      <c r="P259" s="581"/>
      <c r="Q259" s="579"/>
      <c r="R259" s="572"/>
      <c r="S259" s="582"/>
      <c r="T259" s="583"/>
      <c r="U259" s="579"/>
      <c r="V259" s="572"/>
      <c r="W259" s="582"/>
      <c r="X259" s="575"/>
      <c r="Y259" s="580">
        <v>1</v>
      </c>
      <c r="Z259" s="580">
        <v>1</v>
      </c>
      <c r="AA259" s="567">
        <f t="shared" si="14"/>
        <v>1</v>
      </c>
      <c r="AB259" s="568" t="str">
        <f t="shared" si="15"/>
        <v>De acuerdo con lo programado</v>
      </c>
      <c r="AC259" s="575"/>
      <c r="AD259" s="575"/>
      <c r="AE259" s="575"/>
      <c r="AF259" s="576"/>
      <c r="AG259" s="576"/>
      <c r="AH259" s="575"/>
      <c r="AI259" s="575"/>
      <c r="AJ259" s="575"/>
      <c r="AK259" s="576"/>
      <c r="AL259" s="576"/>
      <c r="AM259" s="575"/>
      <c r="AN259" s="575"/>
      <c r="AO259" s="575"/>
      <c r="AP259" s="575"/>
      <c r="AQ259" s="575"/>
    </row>
    <row r="260" spans="1:43" ht="35.25" customHeight="1" thickTop="1" thickBot="1">
      <c r="A260" s="563">
        <v>16.23</v>
      </c>
      <c r="B260" s="564"/>
      <c r="C260" s="564"/>
      <c r="D260" s="564"/>
      <c r="E260" s="564"/>
      <c r="F260" s="577" t="s">
        <v>1340</v>
      </c>
      <c r="G260" s="578"/>
      <c r="H260" s="578"/>
      <c r="I260" s="567" t="str">
        <f t="shared" si="12"/>
        <v>No hay ejecución</v>
      </c>
      <c r="J260" s="568" t="str">
        <f t="shared" si="13"/>
        <v>NA</v>
      </c>
      <c r="K260" s="578"/>
      <c r="L260" s="581"/>
      <c r="M260" s="579"/>
      <c r="N260" s="572"/>
      <c r="O260" s="582"/>
      <c r="P260" s="581"/>
      <c r="Q260" s="579"/>
      <c r="R260" s="572"/>
      <c r="S260" s="582"/>
      <c r="T260" s="583"/>
      <c r="U260" s="579"/>
      <c r="V260" s="572"/>
      <c r="W260" s="582"/>
      <c r="X260" s="575"/>
      <c r="Y260" s="580">
        <v>1</v>
      </c>
      <c r="Z260" s="580">
        <v>1</v>
      </c>
      <c r="AA260" s="567">
        <f t="shared" si="14"/>
        <v>1</v>
      </c>
      <c r="AB260" s="568" t="str">
        <f t="shared" si="15"/>
        <v>De acuerdo con lo programado</v>
      </c>
      <c r="AC260" s="575"/>
      <c r="AD260" s="575"/>
      <c r="AE260" s="575"/>
      <c r="AF260" s="576"/>
      <c r="AG260" s="576"/>
      <c r="AH260" s="575"/>
      <c r="AI260" s="575"/>
      <c r="AJ260" s="575"/>
      <c r="AK260" s="576"/>
      <c r="AL260" s="576"/>
      <c r="AM260" s="575"/>
      <c r="AN260" s="575"/>
      <c r="AO260" s="575"/>
      <c r="AP260" s="575"/>
      <c r="AQ260" s="575"/>
    </row>
    <row r="261" spans="1:43" ht="35.25" customHeight="1" thickTop="1" thickBot="1">
      <c r="A261" s="563">
        <v>16.23</v>
      </c>
      <c r="B261" s="564"/>
      <c r="C261" s="564"/>
      <c r="D261" s="564"/>
      <c r="E261" s="564"/>
      <c r="F261" s="577" t="s">
        <v>1340</v>
      </c>
      <c r="G261" s="578"/>
      <c r="H261" s="578"/>
      <c r="I261" s="567" t="str">
        <f t="shared" si="12"/>
        <v>No hay ejecución</v>
      </c>
      <c r="J261" s="568" t="str">
        <f t="shared" si="13"/>
        <v>NA</v>
      </c>
      <c r="K261" s="578"/>
      <c r="L261" s="581"/>
      <c r="M261" s="579"/>
      <c r="N261" s="572"/>
      <c r="O261" s="582"/>
      <c r="P261" s="581"/>
      <c r="Q261" s="579"/>
      <c r="R261" s="572"/>
      <c r="S261" s="582"/>
      <c r="T261" s="583"/>
      <c r="U261" s="579"/>
      <c r="V261" s="572"/>
      <c r="W261" s="582"/>
      <c r="X261" s="575"/>
      <c r="Y261" s="580">
        <v>1</v>
      </c>
      <c r="Z261" s="580">
        <v>1</v>
      </c>
      <c r="AA261" s="567">
        <f t="shared" si="14"/>
        <v>1</v>
      </c>
      <c r="AB261" s="568" t="str">
        <f t="shared" si="15"/>
        <v>De acuerdo con lo programado</v>
      </c>
      <c r="AC261" s="575"/>
      <c r="AD261" s="575"/>
      <c r="AE261" s="575"/>
      <c r="AF261" s="576"/>
      <c r="AG261" s="576"/>
      <c r="AH261" s="575"/>
      <c r="AI261" s="575"/>
      <c r="AJ261" s="575"/>
      <c r="AK261" s="576"/>
      <c r="AL261" s="576"/>
      <c r="AM261" s="575"/>
      <c r="AN261" s="575"/>
      <c r="AO261" s="575"/>
      <c r="AP261" s="575"/>
      <c r="AQ261" s="575"/>
    </row>
    <row r="262" spans="1:43" ht="35.25" customHeight="1" thickTop="1" thickBot="1">
      <c r="A262" s="563">
        <v>16.239999999999998</v>
      </c>
      <c r="B262" s="564"/>
      <c r="C262" s="564"/>
      <c r="D262" s="564"/>
      <c r="E262" s="564"/>
      <c r="F262" s="577" t="s">
        <v>1341</v>
      </c>
      <c r="G262" s="578"/>
      <c r="H262" s="578"/>
      <c r="I262" s="567" t="str">
        <f t="shared" si="12"/>
        <v>No hay ejecución</v>
      </c>
      <c r="J262" s="568" t="str">
        <f t="shared" si="13"/>
        <v>NA</v>
      </c>
      <c r="K262" s="578"/>
      <c r="L262" s="581"/>
      <c r="M262" s="579"/>
      <c r="N262" s="572"/>
      <c r="O262" s="582"/>
      <c r="P262" s="581"/>
      <c r="Q262" s="579"/>
      <c r="R262" s="572"/>
      <c r="S262" s="582"/>
      <c r="T262" s="583"/>
      <c r="U262" s="579"/>
      <c r="V262" s="572"/>
      <c r="W262" s="582"/>
      <c r="X262" s="575"/>
      <c r="Y262" s="580">
        <v>2</v>
      </c>
      <c r="Z262" s="580">
        <v>3</v>
      </c>
      <c r="AA262" s="567">
        <f t="shared" si="14"/>
        <v>1.5</v>
      </c>
      <c r="AB262" s="568" t="str">
        <f t="shared" si="15"/>
        <v>De acuerdo con lo programado</v>
      </c>
      <c r="AC262" s="575"/>
      <c r="AD262" s="575"/>
      <c r="AE262" s="575"/>
      <c r="AF262" s="576"/>
      <c r="AG262" s="576"/>
      <c r="AH262" s="575"/>
      <c r="AI262" s="575"/>
      <c r="AJ262" s="575"/>
      <c r="AK262" s="576"/>
      <c r="AL262" s="576"/>
      <c r="AM262" s="575"/>
      <c r="AN262" s="575"/>
      <c r="AO262" s="575"/>
      <c r="AP262" s="575"/>
      <c r="AQ262" s="575"/>
    </row>
    <row r="263" spans="1:43" ht="35.25" customHeight="1" thickTop="1" thickBot="1">
      <c r="A263" s="563">
        <v>16.239999999999998</v>
      </c>
      <c r="B263" s="564"/>
      <c r="C263" s="564"/>
      <c r="D263" s="564"/>
      <c r="E263" s="564"/>
      <c r="F263" s="577" t="s">
        <v>1341</v>
      </c>
      <c r="G263" s="578"/>
      <c r="H263" s="578"/>
      <c r="I263" s="567" t="str">
        <f t="shared" si="12"/>
        <v>No hay ejecución</v>
      </c>
      <c r="J263" s="568" t="str">
        <f t="shared" si="13"/>
        <v>NA</v>
      </c>
      <c r="K263" s="578"/>
      <c r="L263" s="581"/>
      <c r="M263" s="579"/>
      <c r="N263" s="572"/>
      <c r="O263" s="582"/>
      <c r="P263" s="581"/>
      <c r="Q263" s="579"/>
      <c r="R263" s="572"/>
      <c r="S263" s="582"/>
      <c r="T263" s="583"/>
      <c r="U263" s="579"/>
      <c r="V263" s="572"/>
      <c r="W263" s="582"/>
      <c r="X263" s="575"/>
      <c r="Y263" s="580">
        <v>2</v>
      </c>
      <c r="Z263" s="580">
        <v>3</v>
      </c>
      <c r="AA263" s="567">
        <f t="shared" si="14"/>
        <v>1.5</v>
      </c>
      <c r="AB263" s="568" t="str">
        <f t="shared" si="15"/>
        <v>De acuerdo con lo programado</v>
      </c>
      <c r="AC263" s="575"/>
      <c r="AD263" s="575"/>
      <c r="AE263" s="575"/>
      <c r="AF263" s="576"/>
      <c r="AG263" s="576"/>
      <c r="AH263" s="575"/>
      <c r="AI263" s="575"/>
      <c r="AJ263" s="575"/>
      <c r="AK263" s="576"/>
      <c r="AL263" s="576"/>
      <c r="AM263" s="575"/>
      <c r="AN263" s="575"/>
      <c r="AO263" s="575"/>
      <c r="AP263" s="575"/>
      <c r="AQ263" s="575"/>
    </row>
    <row r="264" spans="1:43" ht="35.25" customHeight="1" thickTop="1" thickBot="1">
      <c r="A264" s="563">
        <v>16.239999999999998</v>
      </c>
      <c r="B264" s="564"/>
      <c r="C264" s="564"/>
      <c r="D264" s="564"/>
      <c r="E264" s="564"/>
      <c r="F264" s="577" t="s">
        <v>1341</v>
      </c>
      <c r="G264" s="578"/>
      <c r="H264" s="578"/>
      <c r="I264" s="567" t="str">
        <f t="shared" si="12"/>
        <v>No hay ejecución</v>
      </c>
      <c r="J264" s="568" t="str">
        <f t="shared" si="13"/>
        <v>NA</v>
      </c>
      <c r="K264" s="578"/>
      <c r="L264" s="581"/>
      <c r="M264" s="579"/>
      <c r="N264" s="572"/>
      <c r="O264" s="582"/>
      <c r="P264" s="581"/>
      <c r="Q264" s="579"/>
      <c r="R264" s="572"/>
      <c r="S264" s="582"/>
      <c r="T264" s="583"/>
      <c r="U264" s="579"/>
      <c r="V264" s="572"/>
      <c r="W264" s="582"/>
      <c r="X264" s="575"/>
      <c r="Y264" s="580">
        <v>2</v>
      </c>
      <c r="Z264" s="580">
        <v>3</v>
      </c>
      <c r="AA264" s="567">
        <f t="shared" si="14"/>
        <v>1.5</v>
      </c>
      <c r="AB264" s="568" t="str">
        <f t="shared" si="15"/>
        <v>De acuerdo con lo programado</v>
      </c>
      <c r="AC264" s="575"/>
      <c r="AD264" s="575"/>
      <c r="AE264" s="575"/>
      <c r="AF264" s="576"/>
      <c r="AG264" s="576"/>
      <c r="AH264" s="575"/>
      <c r="AI264" s="575"/>
      <c r="AJ264" s="575"/>
      <c r="AK264" s="576"/>
      <c r="AL264" s="576"/>
      <c r="AM264" s="575"/>
      <c r="AN264" s="575"/>
      <c r="AO264" s="575"/>
      <c r="AP264" s="575"/>
      <c r="AQ264" s="575"/>
    </row>
    <row r="265" spans="1:43" ht="35.25" customHeight="1" thickTop="1" thickBot="1">
      <c r="A265" s="563">
        <v>16.239999999999998</v>
      </c>
      <c r="B265" s="564"/>
      <c r="C265" s="564"/>
      <c r="D265" s="564"/>
      <c r="E265" s="564"/>
      <c r="F265" s="577" t="s">
        <v>1341</v>
      </c>
      <c r="G265" s="578"/>
      <c r="H265" s="578"/>
      <c r="I265" s="567" t="str">
        <f t="shared" si="12"/>
        <v>No hay ejecución</v>
      </c>
      <c r="J265" s="568" t="str">
        <f t="shared" si="13"/>
        <v>NA</v>
      </c>
      <c r="K265" s="578"/>
      <c r="L265" s="581"/>
      <c r="M265" s="579"/>
      <c r="N265" s="572"/>
      <c r="O265" s="582"/>
      <c r="P265" s="581"/>
      <c r="Q265" s="579"/>
      <c r="R265" s="572"/>
      <c r="S265" s="582"/>
      <c r="T265" s="583"/>
      <c r="U265" s="579"/>
      <c r="V265" s="572"/>
      <c r="W265" s="582"/>
      <c r="X265" s="575"/>
      <c r="Y265" s="580">
        <v>2</v>
      </c>
      <c r="Z265" s="580">
        <v>3</v>
      </c>
      <c r="AA265" s="567">
        <f t="shared" si="14"/>
        <v>1.5</v>
      </c>
      <c r="AB265" s="568" t="str">
        <f t="shared" si="15"/>
        <v>De acuerdo con lo programado</v>
      </c>
      <c r="AC265" s="575"/>
      <c r="AD265" s="575"/>
      <c r="AE265" s="575"/>
      <c r="AF265" s="576"/>
      <c r="AG265" s="576"/>
      <c r="AH265" s="575"/>
      <c r="AI265" s="575"/>
      <c r="AJ265" s="575"/>
      <c r="AK265" s="576"/>
      <c r="AL265" s="576"/>
      <c r="AM265" s="575"/>
      <c r="AN265" s="575"/>
      <c r="AO265" s="575"/>
      <c r="AP265" s="575"/>
      <c r="AQ265" s="575"/>
    </row>
    <row r="266" spans="1:43" ht="35.25" customHeight="1" thickTop="1" thickBot="1">
      <c r="A266" s="563">
        <v>16.239999999999998</v>
      </c>
      <c r="B266" s="564"/>
      <c r="C266" s="564"/>
      <c r="D266" s="564"/>
      <c r="E266" s="564"/>
      <c r="F266" s="577" t="s">
        <v>1341</v>
      </c>
      <c r="G266" s="578"/>
      <c r="H266" s="578"/>
      <c r="I266" s="567" t="str">
        <f t="shared" si="12"/>
        <v>No hay ejecución</v>
      </c>
      <c r="J266" s="568" t="str">
        <f t="shared" si="13"/>
        <v>NA</v>
      </c>
      <c r="K266" s="578"/>
      <c r="L266" s="581"/>
      <c r="M266" s="579"/>
      <c r="N266" s="572"/>
      <c r="O266" s="582"/>
      <c r="P266" s="581"/>
      <c r="Q266" s="579"/>
      <c r="R266" s="572"/>
      <c r="S266" s="582"/>
      <c r="T266" s="583"/>
      <c r="U266" s="579"/>
      <c r="V266" s="572"/>
      <c r="W266" s="582"/>
      <c r="X266" s="575"/>
      <c r="Y266" s="580">
        <v>2</v>
      </c>
      <c r="Z266" s="580">
        <v>3</v>
      </c>
      <c r="AA266" s="567">
        <f t="shared" si="14"/>
        <v>1.5</v>
      </c>
      <c r="AB266" s="568" t="str">
        <f t="shared" si="15"/>
        <v>De acuerdo con lo programado</v>
      </c>
      <c r="AC266" s="575"/>
      <c r="AD266" s="575"/>
      <c r="AE266" s="575"/>
      <c r="AF266" s="576"/>
      <c r="AG266" s="576"/>
      <c r="AH266" s="575"/>
      <c r="AI266" s="575"/>
      <c r="AJ266" s="575"/>
      <c r="AK266" s="576"/>
      <c r="AL266" s="576"/>
      <c r="AM266" s="575"/>
      <c r="AN266" s="575"/>
      <c r="AO266" s="575"/>
      <c r="AP266" s="575"/>
      <c r="AQ266" s="575"/>
    </row>
    <row r="267" spans="1:43" ht="35.25" customHeight="1" thickTop="1" thickBot="1">
      <c r="A267" s="563">
        <v>16.239999999999998</v>
      </c>
      <c r="B267" s="564"/>
      <c r="C267" s="564"/>
      <c r="D267" s="564"/>
      <c r="E267" s="564"/>
      <c r="F267" s="577" t="s">
        <v>1341</v>
      </c>
      <c r="G267" s="578"/>
      <c r="H267" s="578"/>
      <c r="I267" s="567" t="str">
        <f t="shared" si="12"/>
        <v>No hay ejecución</v>
      </c>
      <c r="J267" s="568" t="str">
        <f t="shared" si="13"/>
        <v>NA</v>
      </c>
      <c r="K267" s="578"/>
      <c r="L267" s="581"/>
      <c r="M267" s="579"/>
      <c r="N267" s="572"/>
      <c r="O267" s="582"/>
      <c r="P267" s="581"/>
      <c r="Q267" s="579"/>
      <c r="R267" s="572"/>
      <c r="S267" s="582"/>
      <c r="T267" s="583"/>
      <c r="U267" s="579"/>
      <c r="V267" s="572"/>
      <c r="W267" s="582"/>
      <c r="X267" s="575"/>
      <c r="Y267" s="580">
        <v>1</v>
      </c>
      <c r="Z267" s="580">
        <v>5</v>
      </c>
      <c r="AA267" s="567">
        <f t="shared" si="14"/>
        <v>5</v>
      </c>
      <c r="AB267" s="568" t="str">
        <f t="shared" si="15"/>
        <v>De acuerdo con lo programado</v>
      </c>
      <c r="AC267" s="575"/>
      <c r="AD267" s="575"/>
      <c r="AE267" s="575"/>
      <c r="AF267" s="576"/>
      <c r="AG267" s="576"/>
      <c r="AH267" s="575"/>
      <c r="AI267" s="575"/>
      <c r="AJ267" s="575"/>
      <c r="AK267" s="576"/>
      <c r="AL267" s="576"/>
      <c r="AM267" s="575"/>
      <c r="AN267" s="575"/>
      <c r="AO267" s="575"/>
      <c r="AP267" s="575"/>
      <c r="AQ267" s="575"/>
    </row>
    <row r="268" spans="1:43" ht="35.25" hidden="1" customHeight="1" thickTop="1" thickBot="1">
      <c r="A268" s="563">
        <v>16.25</v>
      </c>
      <c r="B268" s="564"/>
      <c r="C268" s="564"/>
      <c r="D268" s="564"/>
      <c r="E268" s="564"/>
      <c r="F268" s="577" t="s">
        <v>1342</v>
      </c>
      <c r="G268" s="578"/>
      <c r="H268" s="578"/>
      <c r="I268" s="567" t="str">
        <f t="shared" si="12"/>
        <v>No hay ejecución</v>
      </c>
      <c r="J268" s="568" t="str">
        <f t="shared" si="13"/>
        <v>NA</v>
      </c>
      <c r="K268" s="578"/>
      <c r="L268" s="581"/>
      <c r="M268" s="579"/>
      <c r="N268" s="572"/>
      <c r="O268" s="582"/>
      <c r="P268" s="581"/>
      <c r="Q268" s="579"/>
      <c r="R268" s="572"/>
      <c r="S268" s="582"/>
      <c r="T268" s="583"/>
      <c r="U268" s="579"/>
      <c r="V268" s="572"/>
      <c r="W268" s="582"/>
      <c r="X268" s="575"/>
      <c r="Y268" s="580"/>
      <c r="Z268" s="580"/>
      <c r="AA268" s="567" t="str">
        <f t="shared" si="14"/>
        <v>No hay ejecución</v>
      </c>
      <c r="AB268" s="568" t="str">
        <f t="shared" si="15"/>
        <v>NA</v>
      </c>
      <c r="AC268" s="575"/>
      <c r="AD268" s="575"/>
      <c r="AE268" s="575"/>
      <c r="AF268" s="576"/>
      <c r="AG268" s="576"/>
      <c r="AH268" s="575"/>
      <c r="AI268" s="575"/>
      <c r="AJ268" s="575"/>
      <c r="AK268" s="576"/>
      <c r="AL268" s="576"/>
      <c r="AM268" s="575"/>
      <c r="AN268" s="575"/>
      <c r="AO268" s="575"/>
      <c r="AP268" s="575"/>
      <c r="AQ268" s="575"/>
    </row>
    <row r="269" spans="1:43" ht="35.25" hidden="1" customHeight="1" thickTop="1" thickBot="1">
      <c r="A269" s="563">
        <v>16.25</v>
      </c>
      <c r="B269" s="564"/>
      <c r="C269" s="564"/>
      <c r="D269" s="564"/>
      <c r="E269" s="564"/>
      <c r="F269" s="577" t="s">
        <v>1342</v>
      </c>
      <c r="G269" s="578"/>
      <c r="H269" s="578"/>
      <c r="I269" s="567" t="str">
        <f t="shared" si="12"/>
        <v>No hay ejecución</v>
      </c>
      <c r="J269" s="568" t="str">
        <f t="shared" si="13"/>
        <v>NA</v>
      </c>
      <c r="K269" s="578"/>
      <c r="L269" s="581"/>
      <c r="M269" s="579"/>
      <c r="N269" s="572"/>
      <c r="O269" s="582"/>
      <c r="P269" s="581"/>
      <c r="Q269" s="579"/>
      <c r="R269" s="572"/>
      <c r="S269" s="582"/>
      <c r="T269" s="583"/>
      <c r="U269" s="579"/>
      <c r="V269" s="572"/>
      <c r="W269" s="582"/>
      <c r="X269" s="575"/>
      <c r="Y269" s="580"/>
      <c r="Z269" s="580"/>
      <c r="AA269" s="567" t="str">
        <f t="shared" si="14"/>
        <v>No hay ejecución</v>
      </c>
      <c r="AB269" s="568" t="str">
        <f t="shared" si="15"/>
        <v>NA</v>
      </c>
      <c r="AC269" s="575"/>
      <c r="AD269" s="575"/>
      <c r="AE269" s="575"/>
      <c r="AF269" s="576"/>
      <c r="AG269" s="576"/>
      <c r="AH269" s="575"/>
      <c r="AI269" s="575"/>
      <c r="AJ269" s="575"/>
      <c r="AK269" s="576"/>
      <c r="AL269" s="576"/>
      <c r="AM269" s="575"/>
      <c r="AN269" s="575"/>
      <c r="AO269" s="575"/>
      <c r="AP269" s="575"/>
      <c r="AQ269" s="575"/>
    </row>
    <row r="270" spans="1:43" ht="35.25" hidden="1" customHeight="1" thickTop="1" thickBot="1">
      <c r="A270" s="563">
        <v>16.25</v>
      </c>
      <c r="B270" s="564"/>
      <c r="C270" s="564"/>
      <c r="D270" s="564"/>
      <c r="E270" s="564"/>
      <c r="F270" s="577" t="s">
        <v>1342</v>
      </c>
      <c r="G270" s="578"/>
      <c r="H270" s="578"/>
      <c r="I270" s="567" t="str">
        <f t="shared" ref="I270:I333" si="16">IF(H270="","No hay ejecución",IF(AND(G270=0),"No hay Programación", H270/G270))</f>
        <v>No hay ejecución</v>
      </c>
      <c r="J270" s="568" t="str">
        <f t="shared" ref="J270:J333" si="17">IF(I270="No hay ejecución","NA",IF(I270&gt;=90%,"De acuerdo con lo programado",IF(I270&gt;=51%,"Atraso Leve",IF(I270&lt;=50%,"En riesgo cumplimiento"))))</f>
        <v>NA</v>
      </c>
      <c r="K270" s="578"/>
      <c r="L270" s="581"/>
      <c r="M270" s="579"/>
      <c r="N270" s="572"/>
      <c r="O270" s="582"/>
      <c r="P270" s="581"/>
      <c r="Q270" s="579"/>
      <c r="R270" s="572"/>
      <c r="S270" s="582"/>
      <c r="T270" s="583"/>
      <c r="U270" s="579"/>
      <c r="V270" s="572"/>
      <c r="W270" s="582"/>
      <c r="X270" s="575"/>
      <c r="Y270" s="580"/>
      <c r="Z270" s="580"/>
      <c r="AA270" s="567" t="str">
        <f t="shared" ref="AA270:AA333" si="18">IF(Z270="","No hay ejecución",IF(AND(Y270=0),"No hay Programación", Z270/Y270))</f>
        <v>No hay ejecución</v>
      </c>
      <c r="AB270" s="568" t="str">
        <f t="shared" ref="AB270:AB333" si="19">IF(AA270="No hay ejecución","NA",IF(AA270&gt;=90%,"De acuerdo con lo programado",IF(AA270&gt;=51%,"Atraso Leve",IF(AA270&lt;=50%,"En riesgo cumplimiento"))))</f>
        <v>NA</v>
      </c>
      <c r="AC270" s="575"/>
      <c r="AD270" s="575"/>
      <c r="AE270" s="575"/>
      <c r="AF270" s="576"/>
      <c r="AG270" s="576"/>
      <c r="AH270" s="575"/>
      <c r="AI270" s="575"/>
      <c r="AJ270" s="575"/>
      <c r="AK270" s="576"/>
      <c r="AL270" s="576"/>
      <c r="AM270" s="575"/>
      <c r="AN270" s="575"/>
      <c r="AO270" s="575"/>
      <c r="AP270" s="575"/>
      <c r="AQ270" s="575"/>
    </row>
    <row r="271" spans="1:43" ht="35.25" hidden="1" customHeight="1" thickTop="1" thickBot="1">
      <c r="A271" s="563">
        <v>16.25</v>
      </c>
      <c r="B271" s="564"/>
      <c r="C271" s="564"/>
      <c r="D271" s="564"/>
      <c r="E271" s="564"/>
      <c r="F271" s="577" t="s">
        <v>1342</v>
      </c>
      <c r="G271" s="578"/>
      <c r="H271" s="578"/>
      <c r="I271" s="567" t="str">
        <f t="shared" si="16"/>
        <v>No hay ejecución</v>
      </c>
      <c r="J271" s="568" t="str">
        <f t="shared" si="17"/>
        <v>NA</v>
      </c>
      <c r="K271" s="578"/>
      <c r="L271" s="581"/>
      <c r="M271" s="579"/>
      <c r="N271" s="572"/>
      <c r="O271" s="582"/>
      <c r="P271" s="581"/>
      <c r="Q271" s="579"/>
      <c r="R271" s="572"/>
      <c r="S271" s="582"/>
      <c r="T271" s="583"/>
      <c r="U271" s="579"/>
      <c r="V271" s="572"/>
      <c r="W271" s="582"/>
      <c r="X271" s="575"/>
      <c r="Y271" s="580"/>
      <c r="Z271" s="580"/>
      <c r="AA271" s="567" t="str">
        <f t="shared" si="18"/>
        <v>No hay ejecución</v>
      </c>
      <c r="AB271" s="568" t="str">
        <f t="shared" si="19"/>
        <v>NA</v>
      </c>
      <c r="AC271" s="575"/>
      <c r="AD271" s="575"/>
      <c r="AE271" s="575"/>
      <c r="AF271" s="576"/>
      <c r="AG271" s="576"/>
      <c r="AH271" s="575"/>
      <c r="AI271" s="575"/>
      <c r="AJ271" s="575"/>
      <c r="AK271" s="576"/>
      <c r="AL271" s="576"/>
      <c r="AM271" s="575"/>
      <c r="AN271" s="575"/>
      <c r="AO271" s="575"/>
      <c r="AP271" s="575"/>
      <c r="AQ271" s="575"/>
    </row>
    <row r="272" spans="1:43" ht="35.25" hidden="1" customHeight="1" thickTop="1" thickBot="1">
      <c r="A272" s="563">
        <v>16.25</v>
      </c>
      <c r="B272" s="564"/>
      <c r="C272" s="564"/>
      <c r="D272" s="564"/>
      <c r="E272" s="564"/>
      <c r="F272" s="577" t="s">
        <v>1342</v>
      </c>
      <c r="G272" s="578"/>
      <c r="H272" s="578"/>
      <c r="I272" s="567" t="str">
        <f t="shared" si="16"/>
        <v>No hay ejecución</v>
      </c>
      <c r="J272" s="568" t="str">
        <f t="shared" si="17"/>
        <v>NA</v>
      </c>
      <c r="K272" s="578"/>
      <c r="L272" s="581"/>
      <c r="M272" s="579"/>
      <c r="N272" s="572"/>
      <c r="O272" s="582"/>
      <c r="P272" s="581"/>
      <c r="Q272" s="579"/>
      <c r="R272" s="572"/>
      <c r="S272" s="582"/>
      <c r="T272" s="583"/>
      <c r="U272" s="579"/>
      <c r="V272" s="572"/>
      <c r="W272" s="582"/>
      <c r="X272" s="575"/>
      <c r="Y272" s="580"/>
      <c r="Z272" s="580"/>
      <c r="AA272" s="567" t="str">
        <f t="shared" si="18"/>
        <v>No hay ejecución</v>
      </c>
      <c r="AB272" s="568" t="str">
        <f t="shared" si="19"/>
        <v>NA</v>
      </c>
      <c r="AC272" s="575"/>
      <c r="AD272" s="575"/>
      <c r="AE272" s="575"/>
      <c r="AF272" s="576"/>
      <c r="AG272" s="576"/>
      <c r="AH272" s="575"/>
      <c r="AI272" s="575"/>
      <c r="AJ272" s="575"/>
      <c r="AK272" s="576"/>
      <c r="AL272" s="576"/>
      <c r="AM272" s="575"/>
      <c r="AN272" s="575"/>
      <c r="AO272" s="575"/>
      <c r="AP272" s="575"/>
      <c r="AQ272" s="575"/>
    </row>
    <row r="273" spans="1:43" ht="35.25" hidden="1" customHeight="1" thickTop="1" thickBot="1">
      <c r="A273" s="563">
        <v>16.25</v>
      </c>
      <c r="B273" s="564"/>
      <c r="C273" s="564"/>
      <c r="D273" s="564"/>
      <c r="E273" s="564"/>
      <c r="F273" s="577" t="s">
        <v>1342</v>
      </c>
      <c r="G273" s="578"/>
      <c r="H273" s="578"/>
      <c r="I273" s="567" t="str">
        <f t="shared" si="16"/>
        <v>No hay ejecución</v>
      </c>
      <c r="J273" s="568" t="str">
        <f t="shared" si="17"/>
        <v>NA</v>
      </c>
      <c r="K273" s="578"/>
      <c r="L273" s="581"/>
      <c r="M273" s="579"/>
      <c r="N273" s="572"/>
      <c r="O273" s="582"/>
      <c r="P273" s="581"/>
      <c r="Q273" s="579"/>
      <c r="R273" s="572"/>
      <c r="S273" s="582"/>
      <c r="T273" s="583"/>
      <c r="U273" s="579"/>
      <c r="V273" s="572"/>
      <c r="W273" s="582"/>
      <c r="X273" s="575"/>
      <c r="Y273" s="580"/>
      <c r="Z273" s="580"/>
      <c r="AA273" s="567" t="str">
        <f t="shared" si="18"/>
        <v>No hay ejecución</v>
      </c>
      <c r="AB273" s="568" t="str">
        <f t="shared" si="19"/>
        <v>NA</v>
      </c>
      <c r="AC273" s="575"/>
      <c r="AD273" s="575"/>
      <c r="AE273" s="575"/>
      <c r="AF273" s="576"/>
      <c r="AG273" s="576"/>
      <c r="AH273" s="575"/>
      <c r="AI273" s="575"/>
      <c r="AJ273" s="575"/>
      <c r="AK273" s="576"/>
      <c r="AL273" s="576"/>
      <c r="AM273" s="575"/>
      <c r="AN273" s="575"/>
      <c r="AO273" s="575"/>
      <c r="AP273" s="575"/>
      <c r="AQ273" s="575"/>
    </row>
    <row r="274" spans="1:43" ht="35.25" hidden="1" customHeight="1" thickTop="1" thickBot="1">
      <c r="A274" s="563">
        <v>16.260000000000002</v>
      </c>
      <c r="B274" s="564"/>
      <c r="C274" s="564"/>
      <c r="D274" s="564"/>
      <c r="E274" s="564"/>
      <c r="F274" s="577" t="s">
        <v>1343</v>
      </c>
      <c r="G274" s="578"/>
      <c r="H274" s="578"/>
      <c r="I274" s="567" t="str">
        <f t="shared" si="16"/>
        <v>No hay ejecución</v>
      </c>
      <c r="J274" s="568" t="str">
        <f t="shared" si="17"/>
        <v>NA</v>
      </c>
      <c r="K274" s="578"/>
      <c r="L274" s="581"/>
      <c r="M274" s="579"/>
      <c r="N274" s="572"/>
      <c r="O274" s="582"/>
      <c r="P274" s="581"/>
      <c r="Q274" s="579"/>
      <c r="R274" s="572"/>
      <c r="S274" s="582"/>
      <c r="T274" s="583"/>
      <c r="U274" s="579"/>
      <c r="V274" s="572"/>
      <c r="W274" s="582"/>
      <c r="X274" s="575"/>
      <c r="Y274" s="580"/>
      <c r="Z274" s="580"/>
      <c r="AA274" s="567" t="str">
        <f t="shared" si="18"/>
        <v>No hay ejecución</v>
      </c>
      <c r="AB274" s="568" t="str">
        <f t="shared" si="19"/>
        <v>NA</v>
      </c>
      <c r="AC274" s="575"/>
      <c r="AD274" s="575"/>
      <c r="AE274" s="575"/>
      <c r="AF274" s="576"/>
      <c r="AG274" s="576"/>
      <c r="AH274" s="575"/>
      <c r="AI274" s="575"/>
      <c r="AJ274" s="575"/>
      <c r="AK274" s="576"/>
      <c r="AL274" s="576"/>
      <c r="AM274" s="575"/>
      <c r="AN274" s="575"/>
      <c r="AO274" s="575"/>
      <c r="AP274" s="575"/>
      <c r="AQ274" s="575"/>
    </row>
    <row r="275" spans="1:43" ht="35.25" hidden="1" customHeight="1" thickTop="1" thickBot="1">
      <c r="A275" s="563">
        <v>16.260000000000002</v>
      </c>
      <c r="B275" s="564"/>
      <c r="C275" s="564"/>
      <c r="D275" s="564"/>
      <c r="E275" s="564"/>
      <c r="F275" s="577" t="s">
        <v>1343</v>
      </c>
      <c r="G275" s="578"/>
      <c r="H275" s="578"/>
      <c r="I275" s="567" t="str">
        <f t="shared" si="16"/>
        <v>No hay ejecución</v>
      </c>
      <c r="J275" s="568" t="str">
        <f t="shared" si="17"/>
        <v>NA</v>
      </c>
      <c r="K275" s="578"/>
      <c r="L275" s="581"/>
      <c r="M275" s="579"/>
      <c r="N275" s="572"/>
      <c r="O275" s="582"/>
      <c r="P275" s="581"/>
      <c r="Q275" s="579"/>
      <c r="R275" s="572"/>
      <c r="S275" s="582"/>
      <c r="T275" s="583"/>
      <c r="U275" s="579"/>
      <c r="V275" s="572"/>
      <c r="W275" s="582"/>
      <c r="X275" s="575"/>
      <c r="Y275" s="580"/>
      <c r="Z275" s="580"/>
      <c r="AA275" s="567" t="str">
        <f t="shared" si="18"/>
        <v>No hay ejecución</v>
      </c>
      <c r="AB275" s="568" t="str">
        <f t="shared" si="19"/>
        <v>NA</v>
      </c>
      <c r="AC275" s="575"/>
      <c r="AD275" s="575"/>
      <c r="AE275" s="575"/>
      <c r="AF275" s="576"/>
      <c r="AG275" s="576"/>
      <c r="AH275" s="575"/>
      <c r="AI275" s="575"/>
      <c r="AJ275" s="575"/>
      <c r="AK275" s="576"/>
      <c r="AL275" s="576"/>
      <c r="AM275" s="575"/>
      <c r="AN275" s="575"/>
      <c r="AO275" s="575"/>
      <c r="AP275" s="575"/>
      <c r="AQ275" s="575"/>
    </row>
    <row r="276" spans="1:43" ht="35.25" hidden="1" customHeight="1" thickTop="1" thickBot="1">
      <c r="A276" s="563">
        <v>16.260000000000002</v>
      </c>
      <c r="B276" s="564"/>
      <c r="C276" s="564"/>
      <c r="D276" s="564"/>
      <c r="E276" s="564"/>
      <c r="F276" s="577" t="s">
        <v>1343</v>
      </c>
      <c r="G276" s="578"/>
      <c r="H276" s="578"/>
      <c r="I276" s="567" t="str">
        <f t="shared" si="16"/>
        <v>No hay ejecución</v>
      </c>
      <c r="J276" s="568" t="str">
        <f t="shared" si="17"/>
        <v>NA</v>
      </c>
      <c r="K276" s="578"/>
      <c r="L276" s="581"/>
      <c r="M276" s="579"/>
      <c r="N276" s="572"/>
      <c r="O276" s="582"/>
      <c r="P276" s="581"/>
      <c r="Q276" s="579"/>
      <c r="R276" s="572"/>
      <c r="S276" s="582"/>
      <c r="T276" s="583"/>
      <c r="U276" s="579"/>
      <c r="V276" s="572"/>
      <c r="W276" s="582"/>
      <c r="X276" s="575"/>
      <c r="Y276" s="580"/>
      <c r="Z276" s="580"/>
      <c r="AA276" s="567" t="str">
        <f t="shared" si="18"/>
        <v>No hay ejecución</v>
      </c>
      <c r="AB276" s="568" t="str">
        <f t="shared" si="19"/>
        <v>NA</v>
      </c>
      <c r="AC276" s="575"/>
      <c r="AD276" s="575"/>
      <c r="AE276" s="575"/>
      <c r="AF276" s="576"/>
      <c r="AG276" s="576"/>
      <c r="AH276" s="575"/>
      <c r="AI276" s="575"/>
      <c r="AJ276" s="575"/>
      <c r="AK276" s="576"/>
      <c r="AL276" s="576"/>
      <c r="AM276" s="575"/>
      <c r="AN276" s="575"/>
      <c r="AO276" s="575"/>
      <c r="AP276" s="575"/>
      <c r="AQ276" s="575"/>
    </row>
    <row r="277" spans="1:43" ht="35.25" hidden="1" customHeight="1" thickTop="1" thickBot="1">
      <c r="A277" s="563">
        <v>16.260000000000002</v>
      </c>
      <c r="B277" s="564"/>
      <c r="C277" s="564"/>
      <c r="D277" s="564"/>
      <c r="E277" s="564"/>
      <c r="F277" s="577" t="s">
        <v>1343</v>
      </c>
      <c r="G277" s="578"/>
      <c r="H277" s="578"/>
      <c r="I277" s="567" t="str">
        <f t="shared" si="16"/>
        <v>No hay ejecución</v>
      </c>
      <c r="J277" s="568" t="str">
        <f t="shared" si="17"/>
        <v>NA</v>
      </c>
      <c r="K277" s="578"/>
      <c r="L277" s="581"/>
      <c r="M277" s="579"/>
      <c r="N277" s="572"/>
      <c r="O277" s="582"/>
      <c r="P277" s="581"/>
      <c r="Q277" s="579"/>
      <c r="R277" s="572"/>
      <c r="S277" s="582"/>
      <c r="T277" s="583"/>
      <c r="U277" s="579"/>
      <c r="V277" s="572"/>
      <c r="W277" s="582"/>
      <c r="X277" s="575"/>
      <c r="Y277" s="580"/>
      <c r="Z277" s="580"/>
      <c r="AA277" s="567" t="str">
        <f t="shared" si="18"/>
        <v>No hay ejecución</v>
      </c>
      <c r="AB277" s="568" t="str">
        <f t="shared" si="19"/>
        <v>NA</v>
      </c>
      <c r="AC277" s="575"/>
      <c r="AD277" s="575"/>
      <c r="AE277" s="575"/>
      <c r="AF277" s="576"/>
      <c r="AG277" s="576"/>
      <c r="AH277" s="575"/>
      <c r="AI277" s="575"/>
      <c r="AJ277" s="575"/>
      <c r="AK277" s="576"/>
      <c r="AL277" s="576"/>
      <c r="AM277" s="575"/>
      <c r="AN277" s="575"/>
      <c r="AO277" s="575"/>
      <c r="AP277" s="575"/>
      <c r="AQ277" s="575"/>
    </row>
    <row r="278" spans="1:43" ht="35.25" hidden="1" customHeight="1" thickTop="1" thickBot="1">
      <c r="A278" s="563">
        <v>16.260000000000002</v>
      </c>
      <c r="B278" s="564"/>
      <c r="C278" s="564"/>
      <c r="D278" s="564"/>
      <c r="E278" s="564"/>
      <c r="F278" s="577" t="s">
        <v>1343</v>
      </c>
      <c r="G278" s="578"/>
      <c r="H278" s="578"/>
      <c r="I278" s="567" t="str">
        <f t="shared" si="16"/>
        <v>No hay ejecución</v>
      </c>
      <c r="J278" s="568" t="str">
        <f t="shared" si="17"/>
        <v>NA</v>
      </c>
      <c r="K278" s="578"/>
      <c r="L278" s="581"/>
      <c r="M278" s="579"/>
      <c r="N278" s="572"/>
      <c r="O278" s="582"/>
      <c r="P278" s="581"/>
      <c r="Q278" s="579"/>
      <c r="R278" s="572"/>
      <c r="S278" s="582"/>
      <c r="T278" s="583"/>
      <c r="U278" s="579"/>
      <c r="V278" s="572"/>
      <c r="W278" s="582"/>
      <c r="X278" s="575"/>
      <c r="Y278" s="580"/>
      <c r="Z278" s="580"/>
      <c r="AA278" s="567" t="str">
        <f t="shared" si="18"/>
        <v>No hay ejecución</v>
      </c>
      <c r="AB278" s="568" t="str">
        <f t="shared" si="19"/>
        <v>NA</v>
      </c>
      <c r="AC278" s="575"/>
      <c r="AD278" s="575"/>
      <c r="AE278" s="575"/>
      <c r="AF278" s="576"/>
      <c r="AG278" s="576"/>
      <c r="AH278" s="575"/>
      <c r="AI278" s="575"/>
      <c r="AJ278" s="575"/>
      <c r="AK278" s="576"/>
      <c r="AL278" s="576"/>
      <c r="AM278" s="575"/>
      <c r="AN278" s="575"/>
      <c r="AO278" s="575"/>
      <c r="AP278" s="575"/>
      <c r="AQ278" s="575"/>
    </row>
    <row r="279" spans="1:43" ht="35.25" hidden="1" customHeight="1" thickTop="1" thickBot="1">
      <c r="A279" s="563">
        <v>16.260000000000002</v>
      </c>
      <c r="B279" s="564"/>
      <c r="C279" s="564"/>
      <c r="D279" s="564"/>
      <c r="E279" s="564"/>
      <c r="F279" s="577" t="s">
        <v>1343</v>
      </c>
      <c r="G279" s="578"/>
      <c r="H279" s="578"/>
      <c r="I279" s="567" t="str">
        <f t="shared" si="16"/>
        <v>No hay ejecución</v>
      </c>
      <c r="J279" s="568" t="str">
        <f t="shared" si="17"/>
        <v>NA</v>
      </c>
      <c r="K279" s="578"/>
      <c r="L279" s="581"/>
      <c r="M279" s="579"/>
      <c r="N279" s="572"/>
      <c r="O279" s="582"/>
      <c r="P279" s="581"/>
      <c r="Q279" s="579"/>
      <c r="R279" s="572"/>
      <c r="S279" s="582"/>
      <c r="T279" s="583"/>
      <c r="U279" s="579"/>
      <c r="V279" s="572"/>
      <c r="W279" s="582"/>
      <c r="X279" s="575"/>
      <c r="Y279" s="580"/>
      <c r="Z279" s="580"/>
      <c r="AA279" s="567" t="str">
        <f t="shared" si="18"/>
        <v>No hay ejecución</v>
      </c>
      <c r="AB279" s="568" t="str">
        <f t="shared" si="19"/>
        <v>NA</v>
      </c>
      <c r="AC279" s="575"/>
      <c r="AD279" s="575"/>
      <c r="AE279" s="575"/>
      <c r="AF279" s="576"/>
      <c r="AG279" s="576"/>
      <c r="AH279" s="575"/>
      <c r="AI279" s="575"/>
      <c r="AJ279" s="575"/>
      <c r="AK279" s="576"/>
      <c r="AL279" s="576"/>
      <c r="AM279" s="575"/>
      <c r="AN279" s="575"/>
      <c r="AO279" s="575"/>
      <c r="AP279" s="575"/>
      <c r="AQ279" s="575"/>
    </row>
    <row r="280" spans="1:43" ht="35.25" hidden="1" customHeight="1" thickTop="1" thickBot="1">
      <c r="A280" s="563">
        <v>16.260000000000002</v>
      </c>
      <c r="B280" s="564"/>
      <c r="C280" s="564"/>
      <c r="D280" s="564"/>
      <c r="E280" s="564"/>
      <c r="F280" s="577" t="s">
        <v>1343</v>
      </c>
      <c r="G280" s="578"/>
      <c r="H280" s="578"/>
      <c r="I280" s="567" t="str">
        <f t="shared" si="16"/>
        <v>No hay ejecución</v>
      </c>
      <c r="J280" s="568" t="str">
        <f t="shared" si="17"/>
        <v>NA</v>
      </c>
      <c r="K280" s="578"/>
      <c r="L280" s="581"/>
      <c r="M280" s="579"/>
      <c r="N280" s="572"/>
      <c r="O280" s="582"/>
      <c r="P280" s="581"/>
      <c r="Q280" s="579"/>
      <c r="R280" s="572"/>
      <c r="S280" s="582"/>
      <c r="T280" s="583"/>
      <c r="U280" s="579"/>
      <c r="V280" s="572"/>
      <c r="W280" s="582"/>
      <c r="X280" s="575"/>
      <c r="Y280" s="580"/>
      <c r="Z280" s="580"/>
      <c r="AA280" s="567" t="str">
        <f t="shared" si="18"/>
        <v>No hay ejecución</v>
      </c>
      <c r="AB280" s="568" t="str">
        <f t="shared" si="19"/>
        <v>NA</v>
      </c>
      <c r="AC280" s="575"/>
      <c r="AD280" s="575"/>
      <c r="AE280" s="575"/>
      <c r="AF280" s="576"/>
      <c r="AG280" s="576"/>
      <c r="AH280" s="575"/>
      <c r="AI280" s="575"/>
      <c r="AJ280" s="575"/>
      <c r="AK280" s="576"/>
      <c r="AL280" s="576"/>
      <c r="AM280" s="575"/>
      <c r="AN280" s="575"/>
      <c r="AO280" s="575"/>
      <c r="AP280" s="575"/>
      <c r="AQ280" s="575"/>
    </row>
    <row r="281" spans="1:43" ht="35.25" hidden="1" customHeight="1" thickTop="1" thickBot="1">
      <c r="A281" s="563">
        <v>16.27</v>
      </c>
      <c r="B281" s="564"/>
      <c r="C281" s="564"/>
      <c r="D281" s="564"/>
      <c r="E281" s="564"/>
      <c r="F281" s="577" t="s">
        <v>1344</v>
      </c>
      <c r="G281" s="578"/>
      <c r="H281" s="578"/>
      <c r="I281" s="567" t="str">
        <f t="shared" si="16"/>
        <v>No hay ejecución</v>
      </c>
      <c r="J281" s="568" t="str">
        <f t="shared" si="17"/>
        <v>NA</v>
      </c>
      <c r="K281" s="578"/>
      <c r="L281" s="581"/>
      <c r="M281" s="579"/>
      <c r="N281" s="572"/>
      <c r="O281" s="582"/>
      <c r="P281" s="581"/>
      <c r="Q281" s="579"/>
      <c r="R281" s="572"/>
      <c r="S281" s="582"/>
      <c r="T281" s="583"/>
      <c r="U281" s="579"/>
      <c r="V281" s="572"/>
      <c r="W281" s="582"/>
      <c r="X281" s="575"/>
      <c r="Y281" s="580"/>
      <c r="Z281" s="580"/>
      <c r="AA281" s="567" t="str">
        <f t="shared" si="18"/>
        <v>No hay ejecución</v>
      </c>
      <c r="AB281" s="568" t="str">
        <f t="shared" si="19"/>
        <v>NA</v>
      </c>
      <c r="AC281" s="575"/>
      <c r="AD281" s="575"/>
      <c r="AE281" s="575"/>
      <c r="AF281" s="576"/>
      <c r="AG281" s="576"/>
      <c r="AH281" s="575"/>
      <c r="AI281" s="575"/>
      <c r="AJ281" s="575"/>
      <c r="AK281" s="576"/>
      <c r="AL281" s="576"/>
      <c r="AM281" s="575"/>
      <c r="AN281" s="575"/>
      <c r="AO281" s="575"/>
      <c r="AP281" s="575"/>
      <c r="AQ281" s="575"/>
    </row>
    <row r="282" spans="1:43" ht="35.25" hidden="1" customHeight="1" thickTop="1" thickBot="1">
      <c r="A282" s="563">
        <v>16.27</v>
      </c>
      <c r="B282" s="564"/>
      <c r="C282" s="564"/>
      <c r="D282" s="564"/>
      <c r="E282" s="564"/>
      <c r="F282" s="577" t="s">
        <v>1344</v>
      </c>
      <c r="G282" s="578"/>
      <c r="H282" s="578"/>
      <c r="I282" s="567" t="str">
        <f t="shared" si="16"/>
        <v>No hay ejecución</v>
      </c>
      <c r="J282" s="568" t="str">
        <f t="shared" si="17"/>
        <v>NA</v>
      </c>
      <c r="K282" s="578"/>
      <c r="L282" s="581"/>
      <c r="M282" s="579"/>
      <c r="N282" s="572"/>
      <c r="O282" s="582"/>
      <c r="P282" s="581"/>
      <c r="Q282" s="579"/>
      <c r="R282" s="572"/>
      <c r="S282" s="582"/>
      <c r="T282" s="583"/>
      <c r="U282" s="579"/>
      <c r="V282" s="572"/>
      <c r="W282" s="582"/>
      <c r="X282" s="575"/>
      <c r="Y282" s="580"/>
      <c r="Z282" s="580"/>
      <c r="AA282" s="567" t="str">
        <f t="shared" si="18"/>
        <v>No hay ejecución</v>
      </c>
      <c r="AB282" s="568" t="str">
        <f t="shared" si="19"/>
        <v>NA</v>
      </c>
      <c r="AC282" s="575"/>
      <c r="AD282" s="575"/>
      <c r="AE282" s="575"/>
      <c r="AF282" s="576"/>
      <c r="AG282" s="576"/>
      <c r="AH282" s="575"/>
      <c r="AI282" s="575"/>
      <c r="AJ282" s="575"/>
      <c r="AK282" s="576"/>
      <c r="AL282" s="576"/>
      <c r="AM282" s="575"/>
      <c r="AN282" s="575"/>
      <c r="AO282" s="575"/>
      <c r="AP282" s="575"/>
      <c r="AQ282" s="575"/>
    </row>
    <row r="283" spans="1:43" ht="35.25" customHeight="1" thickTop="1" thickBot="1">
      <c r="A283" s="563">
        <v>16.28</v>
      </c>
      <c r="B283" s="564"/>
      <c r="C283" s="564"/>
      <c r="D283" s="564"/>
      <c r="E283" s="564"/>
      <c r="F283" s="577" t="s">
        <v>1345</v>
      </c>
      <c r="G283" s="578"/>
      <c r="H283" s="578"/>
      <c r="I283" s="567" t="str">
        <f t="shared" si="16"/>
        <v>No hay ejecución</v>
      </c>
      <c r="J283" s="568" t="str">
        <f t="shared" si="17"/>
        <v>NA</v>
      </c>
      <c r="K283" s="578"/>
      <c r="L283" s="581"/>
      <c r="M283" s="579"/>
      <c r="N283" s="572"/>
      <c r="O283" s="582"/>
      <c r="P283" s="581"/>
      <c r="Q283" s="579"/>
      <c r="R283" s="572"/>
      <c r="S283" s="582"/>
      <c r="T283" s="583"/>
      <c r="U283" s="579"/>
      <c r="V283" s="572"/>
      <c r="W283" s="582"/>
      <c r="X283" s="575"/>
      <c r="Y283" s="580">
        <v>5</v>
      </c>
      <c r="Z283" s="580">
        <v>1</v>
      </c>
      <c r="AA283" s="567">
        <f t="shared" si="18"/>
        <v>0.2</v>
      </c>
      <c r="AB283" s="568" t="str">
        <f t="shared" si="19"/>
        <v>En riesgo cumplimiento</v>
      </c>
      <c r="AC283" s="575"/>
      <c r="AD283" s="575"/>
      <c r="AE283" s="575"/>
      <c r="AF283" s="576"/>
      <c r="AG283" s="576"/>
      <c r="AH283" s="575"/>
      <c r="AI283" s="575"/>
      <c r="AJ283" s="575"/>
      <c r="AK283" s="576"/>
      <c r="AL283" s="576"/>
      <c r="AM283" s="575"/>
      <c r="AN283" s="575"/>
      <c r="AO283" s="575"/>
      <c r="AP283" s="575"/>
      <c r="AQ283" s="575"/>
    </row>
    <row r="284" spans="1:43" ht="35.25" hidden="1" customHeight="1" thickTop="1" thickBot="1">
      <c r="A284" s="563">
        <v>17</v>
      </c>
      <c r="B284" s="564"/>
      <c r="C284" s="564"/>
      <c r="D284" s="564"/>
      <c r="E284" s="564"/>
      <c r="F284" s="565" t="s">
        <v>1346</v>
      </c>
      <c r="G284" s="569"/>
      <c r="H284" s="569"/>
      <c r="I284" s="567" t="str">
        <f t="shared" si="16"/>
        <v>No hay ejecución</v>
      </c>
      <c r="J284" s="568" t="str">
        <f t="shared" si="17"/>
        <v>NA</v>
      </c>
      <c r="K284" s="569"/>
      <c r="L284" s="581"/>
      <c r="M284" s="579"/>
      <c r="N284" s="572"/>
      <c r="O284" s="582"/>
      <c r="P284" s="581"/>
      <c r="Q284" s="579"/>
      <c r="R284" s="572"/>
      <c r="S284" s="582"/>
      <c r="T284" s="583"/>
      <c r="U284" s="579"/>
      <c r="V284" s="572"/>
      <c r="W284" s="582"/>
      <c r="X284" s="575"/>
      <c r="Y284" s="580"/>
      <c r="Z284" s="580"/>
      <c r="AA284" s="567" t="str">
        <f t="shared" si="18"/>
        <v>No hay ejecución</v>
      </c>
      <c r="AB284" s="568" t="str">
        <f t="shared" si="19"/>
        <v>NA</v>
      </c>
      <c r="AC284" s="575"/>
      <c r="AD284" s="575"/>
      <c r="AE284" s="575"/>
      <c r="AF284" s="576"/>
      <c r="AG284" s="576"/>
      <c r="AH284" s="575"/>
      <c r="AI284" s="575"/>
      <c r="AJ284" s="575"/>
      <c r="AK284" s="576"/>
      <c r="AL284" s="576"/>
      <c r="AM284" s="575"/>
      <c r="AN284" s="575"/>
      <c r="AO284" s="575"/>
      <c r="AP284" s="575"/>
      <c r="AQ284" s="575"/>
    </row>
    <row r="285" spans="1:43" ht="35.25" customHeight="1" thickTop="1" thickBot="1">
      <c r="A285" s="563">
        <v>17.100000000000001</v>
      </c>
      <c r="B285" s="564"/>
      <c r="C285" s="564"/>
      <c r="D285" s="564"/>
      <c r="E285" s="564"/>
      <c r="F285" s="587" t="s">
        <v>1347</v>
      </c>
      <c r="G285" s="588"/>
      <c r="H285" s="588"/>
      <c r="I285" s="567" t="str">
        <f t="shared" si="16"/>
        <v>No hay ejecución</v>
      </c>
      <c r="J285" s="568" t="str">
        <f t="shared" si="17"/>
        <v>NA</v>
      </c>
      <c r="K285" s="588"/>
      <c r="L285" s="581"/>
      <c r="M285" s="579"/>
      <c r="N285" s="572"/>
      <c r="O285" s="582"/>
      <c r="P285" s="581"/>
      <c r="Q285" s="579"/>
      <c r="R285" s="572"/>
      <c r="S285" s="582"/>
      <c r="T285" s="583"/>
      <c r="U285" s="579"/>
      <c r="V285" s="572"/>
      <c r="W285" s="582"/>
      <c r="X285" s="575"/>
      <c r="Y285" s="580">
        <v>1</v>
      </c>
      <c r="Z285" s="580">
        <v>1</v>
      </c>
      <c r="AA285" s="567">
        <f t="shared" si="18"/>
        <v>1</v>
      </c>
      <c r="AB285" s="568" t="str">
        <f t="shared" si="19"/>
        <v>De acuerdo con lo programado</v>
      </c>
      <c r="AC285" s="575"/>
      <c r="AD285" s="575"/>
      <c r="AE285" s="575"/>
      <c r="AF285" s="576"/>
      <c r="AG285" s="576"/>
      <c r="AH285" s="575"/>
      <c r="AI285" s="575"/>
      <c r="AJ285" s="575"/>
      <c r="AK285" s="576"/>
      <c r="AL285" s="576"/>
      <c r="AM285" s="575"/>
      <c r="AN285" s="575"/>
      <c r="AO285" s="575"/>
      <c r="AP285" s="575"/>
      <c r="AQ285" s="575"/>
    </row>
    <row r="286" spans="1:43" ht="35.25" customHeight="1" thickTop="1" thickBot="1">
      <c r="A286" s="563">
        <v>17.2</v>
      </c>
      <c r="B286" s="564"/>
      <c r="C286" s="564"/>
      <c r="D286" s="564"/>
      <c r="E286" s="564"/>
      <c r="F286" s="577" t="s">
        <v>1348</v>
      </c>
      <c r="G286" s="578"/>
      <c r="H286" s="578"/>
      <c r="I286" s="567" t="str">
        <f t="shared" si="16"/>
        <v>No hay ejecución</v>
      </c>
      <c r="J286" s="568" t="str">
        <f t="shared" si="17"/>
        <v>NA</v>
      </c>
      <c r="K286" s="578"/>
      <c r="L286" s="581"/>
      <c r="M286" s="579"/>
      <c r="N286" s="572"/>
      <c r="O286" s="582"/>
      <c r="P286" s="581"/>
      <c r="Q286" s="579"/>
      <c r="R286" s="572"/>
      <c r="S286" s="582"/>
      <c r="T286" s="583"/>
      <c r="U286" s="579"/>
      <c r="V286" s="572"/>
      <c r="W286" s="582"/>
      <c r="X286" s="575"/>
      <c r="Y286" s="580">
        <v>1</v>
      </c>
      <c r="Z286" s="580">
        <v>1</v>
      </c>
      <c r="AA286" s="567">
        <f t="shared" si="18"/>
        <v>1</v>
      </c>
      <c r="AB286" s="568" t="str">
        <f t="shared" si="19"/>
        <v>De acuerdo con lo programado</v>
      </c>
      <c r="AC286" s="575"/>
      <c r="AD286" s="575"/>
      <c r="AE286" s="575"/>
      <c r="AF286" s="576"/>
      <c r="AG286" s="576"/>
      <c r="AH286" s="575"/>
      <c r="AI286" s="575"/>
      <c r="AJ286" s="575"/>
      <c r="AK286" s="576"/>
      <c r="AL286" s="576"/>
      <c r="AM286" s="575"/>
      <c r="AN286" s="575"/>
      <c r="AO286" s="575"/>
      <c r="AP286" s="575"/>
      <c r="AQ286" s="575"/>
    </row>
    <row r="287" spans="1:43" ht="35.25" customHeight="1" thickTop="1" thickBot="1">
      <c r="A287" s="563">
        <v>17.3</v>
      </c>
      <c r="B287" s="564"/>
      <c r="C287" s="564"/>
      <c r="D287" s="564"/>
      <c r="E287" s="564"/>
      <c r="F287" s="577" t="s">
        <v>1349</v>
      </c>
      <c r="G287" s="578"/>
      <c r="H287" s="578"/>
      <c r="I287" s="567" t="str">
        <f t="shared" si="16"/>
        <v>No hay ejecución</v>
      </c>
      <c r="J287" s="568" t="str">
        <f t="shared" si="17"/>
        <v>NA</v>
      </c>
      <c r="K287" s="578"/>
      <c r="L287" s="581"/>
      <c r="M287" s="579"/>
      <c r="N287" s="572"/>
      <c r="O287" s="582"/>
      <c r="P287" s="581"/>
      <c r="Q287" s="579"/>
      <c r="R287" s="572"/>
      <c r="S287" s="582"/>
      <c r="T287" s="583"/>
      <c r="U287" s="579"/>
      <c r="V287" s="572"/>
      <c r="W287" s="582"/>
      <c r="X287" s="575"/>
      <c r="Y287" s="580">
        <v>2</v>
      </c>
      <c r="Z287" s="580">
        <v>10</v>
      </c>
      <c r="AA287" s="567">
        <f t="shared" si="18"/>
        <v>5</v>
      </c>
      <c r="AB287" s="568" t="str">
        <f t="shared" si="19"/>
        <v>De acuerdo con lo programado</v>
      </c>
      <c r="AC287" s="575"/>
      <c r="AD287" s="575"/>
      <c r="AE287" s="575"/>
      <c r="AF287" s="576"/>
      <c r="AG287" s="576"/>
      <c r="AH287" s="575"/>
      <c r="AI287" s="575"/>
      <c r="AJ287" s="575"/>
      <c r="AK287" s="576"/>
      <c r="AL287" s="576"/>
      <c r="AM287" s="575"/>
      <c r="AN287" s="575"/>
      <c r="AO287" s="575"/>
      <c r="AP287" s="575"/>
      <c r="AQ287" s="575"/>
    </row>
    <row r="288" spans="1:43" ht="35.25" customHeight="1" thickTop="1" thickBot="1">
      <c r="A288" s="563">
        <v>17.399999999999999</v>
      </c>
      <c r="B288" s="564"/>
      <c r="C288" s="564"/>
      <c r="D288" s="564"/>
      <c r="E288" s="564"/>
      <c r="F288" s="577" t="s">
        <v>1350</v>
      </c>
      <c r="G288" s="578"/>
      <c r="H288" s="578"/>
      <c r="I288" s="567" t="str">
        <f t="shared" si="16"/>
        <v>No hay ejecución</v>
      </c>
      <c r="J288" s="568" t="str">
        <f t="shared" si="17"/>
        <v>NA</v>
      </c>
      <c r="K288" s="578"/>
      <c r="L288" s="581"/>
      <c r="M288" s="579"/>
      <c r="N288" s="572"/>
      <c r="O288" s="582"/>
      <c r="P288" s="581"/>
      <c r="Q288" s="579"/>
      <c r="R288" s="572"/>
      <c r="S288" s="582"/>
      <c r="T288" s="583"/>
      <c r="U288" s="579"/>
      <c r="V288" s="572"/>
      <c r="W288" s="582"/>
      <c r="X288" s="575"/>
      <c r="Y288" s="580">
        <v>1</v>
      </c>
      <c r="Z288" s="580">
        <v>1</v>
      </c>
      <c r="AA288" s="567">
        <f t="shared" si="18"/>
        <v>1</v>
      </c>
      <c r="AB288" s="568" t="str">
        <f t="shared" si="19"/>
        <v>De acuerdo con lo programado</v>
      </c>
      <c r="AC288" s="575"/>
      <c r="AD288" s="575"/>
      <c r="AE288" s="575"/>
      <c r="AF288" s="576"/>
      <c r="AG288" s="576"/>
      <c r="AH288" s="575"/>
      <c r="AI288" s="575"/>
      <c r="AJ288" s="575"/>
      <c r="AK288" s="576"/>
      <c r="AL288" s="576"/>
      <c r="AM288" s="575"/>
      <c r="AN288" s="575"/>
      <c r="AO288" s="575"/>
      <c r="AP288" s="575"/>
      <c r="AQ288" s="575"/>
    </row>
    <row r="289" spans="1:43" ht="35.25" hidden="1" customHeight="1" thickTop="1" thickBot="1">
      <c r="A289" s="563">
        <v>17.5</v>
      </c>
      <c r="B289" s="564"/>
      <c r="C289" s="564"/>
      <c r="D289" s="564"/>
      <c r="E289" s="564"/>
      <c r="F289" s="577" t="s">
        <v>1351</v>
      </c>
      <c r="G289" s="578"/>
      <c r="H289" s="578"/>
      <c r="I289" s="567" t="str">
        <f t="shared" si="16"/>
        <v>No hay ejecución</v>
      </c>
      <c r="J289" s="568" t="str">
        <f t="shared" si="17"/>
        <v>NA</v>
      </c>
      <c r="K289" s="578"/>
      <c r="L289" s="581"/>
      <c r="M289" s="579"/>
      <c r="N289" s="572"/>
      <c r="O289" s="582"/>
      <c r="P289" s="581"/>
      <c r="Q289" s="579"/>
      <c r="R289" s="572"/>
      <c r="S289" s="582"/>
      <c r="T289" s="583"/>
      <c r="U289" s="579"/>
      <c r="V289" s="572"/>
      <c r="W289" s="582"/>
      <c r="X289" s="575"/>
      <c r="Y289" s="580"/>
      <c r="Z289" s="580"/>
      <c r="AA289" s="567" t="str">
        <f t="shared" si="18"/>
        <v>No hay ejecución</v>
      </c>
      <c r="AB289" s="568" t="str">
        <f t="shared" si="19"/>
        <v>NA</v>
      </c>
      <c r="AC289" s="575"/>
      <c r="AD289" s="575"/>
      <c r="AE289" s="575"/>
      <c r="AF289" s="576"/>
      <c r="AG289" s="576"/>
      <c r="AH289" s="575"/>
      <c r="AI289" s="575"/>
      <c r="AJ289" s="575"/>
      <c r="AK289" s="576"/>
      <c r="AL289" s="576"/>
      <c r="AM289" s="575"/>
      <c r="AN289" s="575"/>
      <c r="AO289" s="575"/>
      <c r="AP289" s="575"/>
      <c r="AQ289" s="575"/>
    </row>
    <row r="290" spans="1:43" ht="35.25" customHeight="1" thickTop="1" thickBot="1">
      <c r="A290" s="563">
        <v>17.600000000000001</v>
      </c>
      <c r="B290" s="564"/>
      <c r="C290" s="564"/>
      <c r="D290" s="564"/>
      <c r="E290" s="564"/>
      <c r="F290" s="577" t="s">
        <v>1352</v>
      </c>
      <c r="G290" s="578"/>
      <c r="H290" s="578"/>
      <c r="I290" s="567" t="str">
        <f t="shared" si="16"/>
        <v>No hay ejecución</v>
      </c>
      <c r="J290" s="568" t="str">
        <f t="shared" si="17"/>
        <v>NA</v>
      </c>
      <c r="K290" s="578"/>
      <c r="L290" s="581"/>
      <c r="M290" s="579"/>
      <c r="N290" s="572"/>
      <c r="O290" s="582"/>
      <c r="P290" s="581"/>
      <c r="Q290" s="579"/>
      <c r="R290" s="572"/>
      <c r="S290" s="582"/>
      <c r="T290" s="583"/>
      <c r="U290" s="579"/>
      <c r="V290" s="572"/>
      <c r="W290" s="582"/>
      <c r="X290" s="575"/>
      <c r="Y290" s="580">
        <v>2</v>
      </c>
      <c r="Z290" s="580">
        <v>1</v>
      </c>
      <c r="AA290" s="567">
        <f t="shared" si="18"/>
        <v>0.5</v>
      </c>
      <c r="AB290" s="568" t="str">
        <f t="shared" si="19"/>
        <v>En riesgo cumplimiento</v>
      </c>
      <c r="AC290" s="575"/>
      <c r="AD290" s="575"/>
      <c r="AE290" s="575"/>
      <c r="AF290" s="576"/>
      <c r="AG290" s="576"/>
      <c r="AH290" s="575"/>
      <c r="AI290" s="575"/>
      <c r="AJ290" s="575"/>
      <c r="AK290" s="576"/>
      <c r="AL290" s="576"/>
      <c r="AM290" s="575"/>
      <c r="AN290" s="575"/>
      <c r="AO290" s="575"/>
      <c r="AP290" s="575"/>
      <c r="AQ290" s="575"/>
    </row>
    <row r="291" spans="1:43" ht="35.25" hidden="1" customHeight="1" thickTop="1" thickBot="1">
      <c r="A291" s="563">
        <v>18</v>
      </c>
      <c r="B291" s="564"/>
      <c r="C291" s="564"/>
      <c r="D291" s="564"/>
      <c r="E291" s="564"/>
      <c r="F291" s="565" t="s">
        <v>1353</v>
      </c>
      <c r="G291" s="569"/>
      <c r="H291" s="569"/>
      <c r="I291" s="567" t="str">
        <f t="shared" si="16"/>
        <v>No hay ejecución</v>
      </c>
      <c r="J291" s="568" t="str">
        <f t="shared" si="17"/>
        <v>NA</v>
      </c>
      <c r="K291" s="569"/>
      <c r="L291" s="581"/>
      <c r="M291" s="579"/>
      <c r="N291" s="572"/>
      <c r="O291" s="582"/>
      <c r="P291" s="581"/>
      <c r="Q291" s="579"/>
      <c r="R291" s="572"/>
      <c r="S291" s="582"/>
      <c r="T291" s="583"/>
      <c r="U291" s="579"/>
      <c r="V291" s="572"/>
      <c r="W291" s="582"/>
      <c r="X291" s="575"/>
      <c r="Y291" s="580"/>
      <c r="Z291" s="580"/>
      <c r="AA291" s="567" t="str">
        <f t="shared" si="18"/>
        <v>No hay ejecución</v>
      </c>
      <c r="AB291" s="568" t="str">
        <f t="shared" si="19"/>
        <v>NA</v>
      </c>
      <c r="AC291" s="575"/>
      <c r="AD291" s="575"/>
      <c r="AE291" s="575"/>
      <c r="AF291" s="576"/>
      <c r="AG291" s="576"/>
      <c r="AH291" s="575"/>
      <c r="AI291" s="575"/>
      <c r="AJ291" s="575"/>
      <c r="AK291" s="576"/>
      <c r="AL291" s="576"/>
      <c r="AM291" s="575"/>
      <c r="AN291" s="575"/>
      <c r="AO291" s="575"/>
      <c r="AP291" s="575"/>
      <c r="AQ291" s="575"/>
    </row>
    <row r="292" spans="1:43" ht="35.25" customHeight="1" thickTop="1" thickBot="1">
      <c r="A292" s="563">
        <v>18.100000000000001</v>
      </c>
      <c r="B292" s="564"/>
      <c r="C292" s="564"/>
      <c r="D292" s="564"/>
      <c r="E292" s="564"/>
      <c r="F292" s="587" t="s">
        <v>1354</v>
      </c>
      <c r="G292" s="588"/>
      <c r="H292" s="588"/>
      <c r="I292" s="567" t="str">
        <f t="shared" si="16"/>
        <v>No hay ejecución</v>
      </c>
      <c r="J292" s="568" t="str">
        <f t="shared" si="17"/>
        <v>NA</v>
      </c>
      <c r="K292" s="588"/>
      <c r="L292" s="581"/>
      <c r="M292" s="579"/>
      <c r="N292" s="572"/>
      <c r="O292" s="582"/>
      <c r="P292" s="581"/>
      <c r="Q292" s="579"/>
      <c r="R292" s="572"/>
      <c r="S292" s="582"/>
      <c r="T292" s="583"/>
      <c r="U292" s="579"/>
      <c r="V292" s="572"/>
      <c r="W292" s="582"/>
      <c r="X292" s="575"/>
      <c r="Y292" s="580">
        <v>2</v>
      </c>
      <c r="Z292" s="580">
        <v>10</v>
      </c>
      <c r="AA292" s="567">
        <f t="shared" si="18"/>
        <v>5</v>
      </c>
      <c r="AB292" s="568" t="str">
        <f t="shared" si="19"/>
        <v>De acuerdo con lo programado</v>
      </c>
      <c r="AC292" s="575"/>
      <c r="AD292" s="575"/>
      <c r="AE292" s="575"/>
      <c r="AF292" s="576"/>
      <c r="AG292" s="576"/>
      <c r="AH292" s="575"/>
      <c r="AI292" s="575"/>
      <c r="AJ292" s="575"/>
      <c r="AK292" s="576"/>
      <c r="AL292" s="576"/>
      <c r="AM292" s="575"/>
      <c r="AN292" s="575"/>
      <c r="AO292" s="575"/>
      <c r="AP292" s="575"/>
      <c r="AQ292" s="575"/>
    </row>
    <row r="293" spans="1:43" ht="35.25" customHeight="1" thickTop="1" thickBot="1">
      <c r="A293" s="563">
        <v>18.2</v>
      </c>
      <c r="B293" s="564"/>
      <c r="C293" s="564"/>
      <c r="D293" s="564"/>
      <c r="E293" s="564"/>
      <c r="F293" s="587" t="s">
        <v>1355</v>
      </c>
      <c r="G293" s="588"/>
      <c r="H293" s="588"/>
      <c r="I293" s="567" t="str">
        <f t="shared" si="16"/>
        <v>No hay ejecución</v>
      </c>
      <c r="J293" s="568" t="str">
        <f t="shared" si="17"/>
        <v>NA</v>
      </c>
      <c r="K293" s="588"/>
      <c r="L293" s="581"/>
      <c r="M293" s="579"/>
      <c r="N293" s="572"/>
      <c r="O293" s="582"/>
      <c r="P293" s="581"/>
      <c r="Q293" s="579"/>
      <c r="R293" s="572"/>
      <c r="S293" s="582"/>
      <c r="T293" s="583"/>
      <c r="U293" s="579"/>
      <c r="V293" s="572"/>
      <c r="W293" s="582"/>
      <c r="X293" s="575"/>
      <c r="Y293" s="580">
        <v>1</v>
      </c>
      <c r="Z293" s="580">
        <v>1</v>
      </c>
      <c r="AA293" s="567">
        <f t="shared" si="18"/>
        <v>1</v>
      </c>
      <c r="AB293" s="568" t="str">
        <f t="shared" si="19"/>
        <v>De acuerdo con lo programado</v>
      </c>
      <c r="AC293" s="575"/>
      <c r="AD293" s="575"/>
      <c r="AE293" s="575"/>
      <c r="AF293" s="576"/>
      <c r="AG293" s="576"/>
      <c r="AH293" s="575"/>
      <c r="AI293" s="575"/>
      <c r="AJ293" s="575"/>
      <c r="AK293" s="576"/>
      <c r="AL293" s="576"/>
      <c r="AM293" s="575"/>
      <c r="AN293" s="575"/>
      <c r="AO293" s="575"/>
      <c r="AP293" s="575"/>
      <c r="AQ293" s="575"/>
    </row>
    <row r="294" spans="1:43" ht="35.25" hidden="1" customHeight="1" thickTop="1" thickBot="1">
      <c r="A294" s="563">
        <v>18.3</v>
      </c>
      <c r="B294" s="564"/>
      <c r="C294" s="564"/>
      <c r="D294" s="564"/>
      <c r="E294" s="564"/>
      <c r="F294" s="587" t="s">
        <v>1356</v>
      </c>
      <c r="G294" s="588"/>
      <c r="H294" s="588"/>
      <c r="I294" s="567" t="str">
        <f t="shared" si="16"/>
        <v>No hay ejecución</v>
      </c>
      <c r="J294" s="568" t="str">
        <f t="shared" si="17"/>
        <v>NA</v>
      </c>
      <c r="K294" s="588"/>
      <c r="L294" s="581"/>
      <c r="M294" s="579"/>
      <c r="N294" s="572"/>
      <c r="O294" s="582"/>
      <c r="P294" s="581"/>
      <c r="Q294" s="579"/>
      <c r="R294" s="572"/>
      <c r="S294" s="582"/>
      <c r="T294" s="583"/>
      <c r="U294" s="579"/>
      <c r="V294" s="572"/>
      <c r="W294" s="582"/>
      <c r="X294" s="575"/>
      <c r="Y294" s="580"/>
      <c r="Z294" s="580"/>
      <c r="AA294" s="567" t="str">
        <f t="shared" si="18"/>
        <v>No hay ejecución</v>
      </c>
      <c r="AB294" s="568" t="str">
        <f t="shared" si="19"/>
        <v>NA</v>
      </c>
      <c r="AC294" s="575"/>
      <c r="AD294" s="575"/>
      <c r="AE294" s="575"/>
      <c r="AF294" s="576"/>
      <c r="AG294" s="576"/>
      <c r="AH294" s="575"/>
      <c r="AI294" s="575"/>
      <c r="AJ294" s="575"/>
      <c r="AK294" s="576"/>
      <c r="AL294" s="576"/>
      <c r="AM294" s="575"/>
      <c r="AN294" s="575"/>
      <c r="AO294" s="575"/>
      <c r="AP294" s="575"/>
      <c r="AQ294" s="575"/>
    </row>
    <row r="295" spans="1:43" ht="35.25" hidden="1" customHeight="1" thickTop="1" thickBot="1">
      <c r="A295" s="563">
        <v>19</v>
      </c>
      <c r="B295" s="564"/>
      <c r="C295" s="564"/>
      <c r="D295" s="564"/>
      <c r="E295" s="564"/>
      <c r="F295" s="584" t="s">
        <v>1357</v>
      </c>
      <c r="G295" s="586"/>
      <c r="H295" s="586"/>
      <c r="I295" s="567" t="str">
        <f t="shared" si="16"/>
        <v>No hay ejecución</v>
      </c>
      <c r="J295" s="568" t="str">
        <f t="shared" si="17"/>
        <v>NA</v>
      </c>
      <c r="K295" s="586"/>
      <c r="L295" s="581"/>
      <c r="M295" s="579"/>
      <c r="N295" s="572"/>
      <c r="O295" s="582"/>
      <c r="P295" s="581"/>
      <c r="Q295" s="579"/>
      <c r="R295" s="572"/>
      <c r="S295" s="582"/>
      <c r="T295" s="583"/>
      <c r="U295" s="579"/>
      <c r="V295" s="572"/>
      <c r="W295" s="582"/>
      <c r="X295" s="575"/>
      <c r="Y295" s="580"/>
      <c r="Z295" s="580"/>
      <c r="AA295" s="567" t="str">
        <f t="shared" si="18"/>
        <v>No hay ejecución</v>
      </c>
      <c r="AB295" s="568" t="str">
        <f t="shared" si="19"/>
        <v>NA</v>
      </c>
      <c r="AC295" s="575"/>
      <c r="AD295" s="575"/>
      <c r="AE295" s="575"/>
      <c r="AF295" s="576"/>
      <c r="AG295" s="576"/>
      <c r="AH295" s="575"/>
      <c r="AI295" s="575"/>
      <c r="AJ295" s="575"/>
      <c r="AK295" s="576"/>
      <c r="AL295" s="576"/>
      <c r="AM295" s="575"/>
      <c r="AN295" s="575"/>
      <c r="AO295" s="575"/>
      <c r="AP295" s="575"/>
      <c r="AQ295" s="575"/>
    </row>
    <row r="296" spans="1:43" ht="35.25" customHeight="1" thickTop="1" thickBot="1">
      <c r="A296" s="563">
        <v>19.100000000000001</v>
      </c>
      <c r="B296" s="564"/>
      <c r="C296" s="564"/>
      <c r="D296" s="564"/>
      <c r="E296" s="564"/>
      <c r="F296" s="587" t="s">
        <v>1358</v>
      </c>
      <c r="G296" s="588"/>
      <c r="H296" s="588"/>
      <c r="I296" s="567" t="str">
        <f t="shared" si="16"/>
        <v>No hay ejecución</v>
      </c>
      <c r="J296" s="568" t="str">
        <f t="shared" si="17"/>
        <v>NA</v>
      </c>
      <c r="K296" s="588"/>
      <c r="L296" s="581"/>
      <c r="M296" s="579"/>
      <c r="N296" s="572"/>
      <c r="O296" s="582"/>
      <c r="P296" s="581"/>
      <c r="Q296" s="579"/>
      <c r="R296" s="572"/>
      <c r="S296" s="582"/>
      <c r="T296" s="583"/>
      <c r="U296" s="579"/>
      <c r="V296" s="572"/>
      <c r="W296" s="582"/>
      <c r="X296" s="575"/>
      <c r="Y296" s="580">
        <v>3</v>
      </c>
      <c r="Z296" s="580">
        <v>3</v>
      </c>
      <c r="AA296" s="567">
        <f t="shared" si="18"/>
        <v>1</v>
      </c>
      <c r="AB296" s="568" t="str">
        <f t="shared" si="19"/>
        <v>De acuerdo con lo programado</v>
      </c>
      <c r="AC296" s="575"/>
      <c r="AD296" s="575"/>
      <c r="AE296" s="575"/>
      <c r="AF296" s="576"/>
      <c r="AG296" s="576"/>
      <c r="AH296" s="575"/>
      <c r="AI296" s="575"/>
      <c r="AJ296" s="575"/>
      <c r="AK296" s="576"/>
      <c r="AL296" s="576"/>
      <c r="AM296" s="575"/>
      <c r="AN296" s="575"/>
      <c r="AO296" s="575"/>
      <c r="AP296" s="575"/>
      <c r="AQ296" s="575"/>
    </row>
    <row r="297" spans="1:43" ht="35.25" hidden="1" customHeight="1" thickTop="1" thickBot="1">
      <c r="A297" s="563">
        <v>19.2</v>
      </c>
      <c r="B297" s="564"/>
      <c r="C297" s="564"/>
      <c r="D297" s="564"/>
      <c r="E297" s="564"/>
      <c r="F297" s="587" t="s">
        <v>1359</v>
      </c>
      <c r="G297" s="588"/>
      <c r="H297" s="588"/>
      <c r="I297" s="567" t="str">
        <f t="shared" si="16"/>
        <v>No hay ejecución</v>
      </c>
      <c r="J297" s="568" t="str">
        <f t="shared" si="17"/>
        <v>NA</v>
      </c>
      <c r="K297" s="588"/>
      <c r="L297" s="581"/>
      <c r="M297" s="579"/>
      <c r="N297" s="572"/>
      <c r="O297" s="582"/>
      <c r="P297" s="581"/>
      <c r="Q297" s="579"/>
      <c r="R297" s="572"/>
      <c r="S297" s="582"/>
      <c r="T297" s="583"/>
      <c r="U297" s="579"/>
      <c r="V297" s="572"/>
      <c r="W297" s="582"/>
      <c r="X297" s="575"/>
      <c r="Y297" s="580"/>
      <c r="Z297" s="580"/>
      <c r="AA297" s="567" t="str">
        <f t="shared" si="18"/>
        <v>No hay ejecución</v>
      </c>
      <c r="AB297" s="568" t="str">
        <f t="shared" si="19"/>
        <v>NA</v>
      </c>
      <c r="AC297" s="575"/>
      <c r="AD297" s="575"/>
      <c r="AE297" s="575"/>
      <c r="AF297" s="576"/>
      <c r="AG297" s="576"/>
      <c r="AH297" s="575"/>
      <c r="AI297" s="575"/>
      <c r="AJ297" s="575"/>
      <c r="AK297" s="576"/>
      <c r="AL297" s="576"/>
      <c r="AM297" s="575"/>
      <c r="AN297" s="575"/>
      <c r="AO297" s="575"/>
      <c r="AP297" s="575"/>
      <c r="AQ297" s="575"/>
    </row>
    <row r="298" spans="1:43" ht="35.25" hidden="1" customHeight="1" thickTop="1" thickBot="1">
      <c r="A298" s="563">
        <v>19.2</v>
      </c>
      <c r="B298" s="564"/>
      <c r="C298" s="564"/>
      <c r="D298" s="564"/>
      <c r="E298" s="564"/>
      <c r="F298" s="587" t="s">
        <v>1359</v>
      </c>
      <c r="G298" s="588"/>
      <c r="H298" s="588"/>
      <c r="I298" s="567" t="str">
        <f t="shared" si="16"/>
        <v>No hay ejecución</v>
      </c>
      <c r="J298" s="568" t="str">
        <f t="shared" si="17"/>
        <v>NA</v>
      </c>
      <c r="K298" s="588"/>
      <c r="L298" s="581"/>
      <c r="M298" s="579"/>
      <c r="N298" s="572"/>
      <c r="O298" s="582"/>
      <c r="P298" s="581"/>
      <c r="Q298" s="579"/>
      <c r="R298" s="572"/>
      <c r="S298" s="582"/>
      <c r="T298" s="583"/>
      <c r="U298" s="579"/>
      <c r="V298" s="572"/>
      <c r="W298" s="582"/>
      <c r="X298" s="575"/>
      <c r="Y298" s="580"/>
      <c r="Z298" s="580"/>
      <c r="AA298" s="567" t="str">
        <f t="shared" si="18"/>
        <v>No hay ejecución</v>
      </c>
      <c r="AB298" s="568" t="str">
        <f t="shared" si="19"/>
        <v>NA</v>
      </c>
      <c r="AC298" s="575"/>
      <c r="AD298" s="575"/>
      <c r="AE298" s="575"/>
      <c r="AF298" s="576"/>
      <c r="AG298" s="576"/>
      <c r="AH298" s="575"/>
      <c r="AI298" s="575"/>
      <c r="AJ298" s="575"/>
      <c r="AK298" s="576"/>
      <c r="AL298" s="576"/>
      <c r="AM298" s="575"/>
      <c r="AN298" s="575"/>
      <c r="AO298" s="575"/>
      <c r="AP298" s="575"/>
      <c r="AQ298" s="575"/>
    </row>
    <row r="299" spans="1:43" ht="35.25" hidden="1" customHeight="1" thickTop="1" thickBot="1">
      <c r="A299" s="563">
        <v>19.2</v>
      </c>
      <c r="B299" s="564"/>
      <c r="C299" s="564"/>
      <c r="D299" s="564"/>
      <c r="E299" s="564"/>
      <c r="F299" s="587" t="s">
        <v>1359</v>
      </c>
      <c r="G299" s="588"/>
      <c r="H299" s="588"/>
      <c r="I299" s="567" t="str">
        <f t="shared" si="16"/>
        <v>No hay ejecución</v>
      </c>
      <c r="J299" s="568" t="str">
        <f t="shared" si="17"/>
        <v>NA</v>
      </c>
      <c r="K299" s="588"/>
      <c r="L299" s="581"/>
      <c r="M299" s="579"/>
      <c r="N299" s="572"/>
      <c r="O299" s="582"/>
      <c r="P299" s="581"/>
      <c r="Q299" s="579"/>
      <c r="R299" s="572"/>
      <c r="S299" s="582"/>
      <c r="T299" s="583"/>
      <c r="U299" s="579"/>
      <c r="V299" s="572"/>
      <c r="W299" s="582"/>
      <c r="X299" s="575"/>
      <c r="Y299" s="580"/>
      <c r="Z299" s="580"/>
      <c r="AA299" s="567" t="str">
        <f t="shared" si="18"/>
        <v>No hay ejecución</v>
      </c>
      <c r="AB299" s="568" t="str">
        <f t="shared" si="19"/>
        <v>NA</v>
      </c>
      <c r="AC299" s="575"/>
      <c r="AD299" s="575"/>
      <c r="AE299" s="575"/>
      <c r="AF299" s="576"/>
      <c r="AG299" s="576"/>
      <c r="AH299" s="575"/>
      <c r="AI299" s="575"/>
      <c r="AJ299" s="575"/>
      <c r="AK299" s="576"/>
      <c r="AL299" s="576"/>
      <c r="AM299" s="575"/>
      <c r="AN299" s="575"/>
      <c r="AO299" s="575"/>
      <c r="AP299" s="575"/>
      <c r="AQ299" s="575"/>
    </row>
    <row r="300" spans="1:43" ht="35.25" customHeight="1" thickTop="1" thickBot="1">
      <c r="A300" s="563">
        <v>19.3</v>
      </c>
      <c r="B300" s="564"/>
      <c r="C300" s="564"/>
      <c r="D300" s="564"/>
      <c r="E300" s="564"/>
      <c r="F300" s="587" t="s">
        <v>1360</v>
      </c>
      <c r="G300" s="588"/>
      <c r="H300" s="588"/>
      <c r="I300" s="567" t="str">
        <f t="shared" si="16"/>
        <v>No hay ejecución</v>
      </c>
      <c r="J300" s="568" t="str">
        <f t="shared" si="17"/>
        <v>NA</v>
      </c>
      <c r="K300" s="588"/>
      <c r="L300" s="581"/>
      <c r="M300" s="579"/>
      <c r="N300" s="572"/>
      <c r="O300" s="582"/>
      <c r="P300" s="581"/>
      <c r="Q300" s="579"/>
      <c r="R300" s="572"/>
      <c r="S300" s="582"/>
      <c r="T300" s="583"/>
      <c r="U300" s="579"/>
      <c r="V300" s="572"/>
      <c r="W300" s="582"/>
      <c r="X300" s="575"/>
      <c r="Y300" s="580">
        <v>1</v>
      </c>
      <c r="Z300" s="580">
        <v>1</v>
      </c>
      <c r="AA300" s="567">
        <f t="shared" si="18"/>
        <v>1</v>
      </c>
      <c r="AB300" s="568" t="str">
        <f t="shared" si="19"/>
        <v>De acuerdo con lo programado</v>
      </c>
      <c r="AC300" s="575"/>
      <c r="AD300" s="575"/>
      <c r="AE300" s="575"/>
      <c r="AF300" s="576"/>
      <c r="AG300" s="576"/>
      <c r="AH300" s="575"/>
      <c r="AI300" s="575"/>
      <c r="AJ300" s="575"/>
      <c r="AK300" s="576"/>
      <c r="AL300" s="576"/>
      <c r="AM300" s="575"/>
      <c r="AN300" s="575"/>
      <c r="AO300" s="575"/>
      <c r="AP300" s="575"/>
      <c r="AQ300" s="575"/>
    </row>
    <row r="301" spans="1:43" ht="35.25" customHeight="1" thickTop="1" thickBot="1">
      <c r="A301" s="563">
        <v>19.3</v>
      </c>
      <c r="B301" s="564"/>
      <c r="C301" s="564"/>
      <c r="D301" s="564"/>
      <c r="E301" s="564"/>
      <c r="F301" s="587" t="s">
        <v>1360</v>
      </c>
      <c r="G301" s="588"/>
      <c r="H301" s="588"/>
      <c r="I301" s="567" t="str">
        <f t="shared" si="16"/>
        <v>No hay ejecución</v>
      </c>
      <c r="J301" s="568" t="str">
        <f t="shared" si="17"/>
        <v>NA</v>
      </c>
      <c r="K301" s="588"/>
      <c r="L301" s="581"/>
      <c r="M301" s="579"/>
      <c r="N301" s="572"/>
      <c r="O301" s="582"/>
      <c r="P301" s="581"/>
      <c r="Q301" s="579"/>
      <c r="R301" s="572"/>
      <c r="S301" s="582"/>
      <c r="T301" s="583"/>
      <c r="U301" s="579"/>
      <c r="V301" s="572"/>
      <c r="W301" s="582"/>
      <c r="X301" s="575"/>
      <c r="Y301" s="580">
        <v>1</v>
      </c>
      <c r="Z301" s="580">
        <v>1</v>
      </c>
      <c r="AA301" s="567">
        <f t="shared" si="18"/>
        <v>1</v>
      </c>
      <c r="AB301" s="568" t="str">
        <f t="shared" si="19"/>
        <v>De acuerdo con lo programado</v>
      </c>
      <c r="AC301" s="575"/>
      <c r="AD301" s="575"/>
      <c r="AE301" s="575"/>
      <c r="AF301" s="576"/>
      <c r="AG301" s="576"/>
      <c r="AH301" s="575"/>
      <c r="AI301" s="575"/>
      <c r="AJ301" s="575"/>
      <c r="AK301" s="576"/>
      <c r="AL301" s="576"/>
      <c r="AM301" s="575"/>
      <c r="AN301" s="575"/>
      <c r="AO301" s="575"/>
      <c r="AP301" s="575"/>
      <c r="AQ301" s="575"/>
    </row>
    <row r="302" spans="1:43" ht="35.25" customHeight="1" thickTop="1" thickBot="1">
      <c r="A302" s="563">
        <v>19.3</v>
      </c>
      <c r="B302" s="564"/>
      <c r="C302" s="564"/>
      <c r="D302" s="564"/>
      <c r="E302" s="564"/>
      <c r="F302" s="587" t="s">
        <v>1360</v>
      </c>
      <c r="G302" s="588"/>
      <c r="H302" s="588"/>
      <c r="I302" s="567" t="str">
        <f t="shared" si="16"/>
        <v>No hay ejecución</v>
      </c>
      <c r="J302" s="568" t="str">
        <f t="shared" si="17"/>
        <v>NA</v>
      </c>
      <c r="K302" s="588"/>
      <c r="L302" s="581"/>
      <c r="M302" s="579"/>
      <c r="N302" s="572"/>
      <c r="O302" s="582"/>
      <c r="P302" s="581"/>
      <c r="Q302" s="579"/>
      <c r="R302" s="572"/>
      <c r="S302" s="582"/>
      <c r="T302" s="583"/>
      <c r="U302" s="579"/>
      <c r="V302" s="572"/>
      <c r="W302" s="582"/>
      <c r="X302" s="575"/>
      <c r="Y302" s="580">
        <v>1</v>
      </c>
      <c r="Z302" s="580">
        <v>1</v>
      </c>
      <c r="AA302" s="567">
        <f t="shared" si="18"/>
        <v>1</v>
      </c>
      <c r="AB302" s="568" t="str">
        <f t="shared" si="19"/>
        <v>De acuerdo con lo programado</v>
      </c>
      <c r="AC302" s="575"/>
      <c r="AD302" s="575"/>
      <c r="AE302" s="575"/>
      <c r="AF302" s="576"/>
      <c r="AG302" s="576"/>
      <c r="AH302" s="575"/>
      <c r="AI302" s="575"/>
      <c r="AJ302" s="575"/>
      <c r="AK302" s="576"/>
      <c r="AL302" s="576"/>
      <c r="AM302" s="575"/>
      <c r="AN302" s="575"/>
      <c r="AO302" s="575"/>
      <c r="AP302" s="575"/>
      <c r="AQ302" s="575"/>
    </row>
    <row r="303" spans="1:43" ht="35.25" hidden="1" customHeight="1" thickTop="1" thickBot="1">
      <c r="A303" s="563">
        <v>20</v>
      </c>
      <c r="B303" s="564"/>
      <c r="C303" s="564"/>
      <c r="D303" s="564"/>
      <c r="E303" s="564"/>
      <c r="F303" s="584" t="s">
        <v>1361</v>
      </c>
      <c r="G303" s="586"/>
      <c r="H303" s="586"/>
      <c r="I303" s="567" t="str">
        <f t="shared" si="16"/>
        <v>No hay ejecución</v>
      </c>
      <c r="J303" s="568" t="str">
        <f t="shared" si="17"/>
        <v>NA</v>
      </c>
      <c r="K303" s="586"/>
      <c r="L303" s="581"/>
      <c r="M303" s="579"/>
      <c r="N303" s="572"/>
      <c r="O303" s="582"/>
      <c r="P303" s="581"/>
      <c r="Q303" s="579"/>
      <c r="R303" s="572"/>
      <c r="S303" s="582"/>
      <c r="T303" s="583"/>
      <c r="U303" s="579"/>
      <c r="V303" s="572"/>
      <c r="W303" s="582"/>
      <c r="X303" s="575"/>
      <c r="Y303" s="580"/>
      <c r="Z303" s="580"/>
      <c r="AA303" s="567" t="str">
        <f t="shared" si="18"/>
        <v>No hay ejecución</v>
      </c>
      <c r="AB303" s="568" t="str">
        <f t="shared" si="19"/>
        <v>NA</v>
      </c>
      <c r="AC303" s="575"/>
      <c r="AD303" s="575"/>
      <c r="AE303" s="575"/>
      <c r="AF303" s="576"/>
      <c r="AG303" s="576"/>
      <c r="AH303" s="575"/>
      <c r="AI303" s="575"/>
      <c r="AJ303" s="575"/>
      <c r="AK303" s="576"/>
      <c r="AL303" s="576"/>
      <c r="AM303" s="575"/>
      <c r="AN303" s="575"/>
      <c r="AO303" s="575"/>
      <c r="AP303" s="575"/>
      <c r="AQ303" s="575"/>
    </row>
    <row r="304" spans="1:43" ht="35.25" customHeight="1" thickTop="1" thickBot="1">
      <c r="A304" s="563">
        <v>20.100000000000001</v>
      </c>
      <c r="B304" s="564"/>
      <c r="C304" s="564"/>
      <c r="D304" s="564"/>
      <c r="E304" s="564"/>
      <c r="F304" s="577" t="s">
        <v>1362</v>
      </c>
      <c r="G304" s="578"/>
      <c r="H304" s="578"/>
      <c r="I304" s="567" t="str">
        <f t="shared" si="16"/>
        <v>No hay ejecución</v>
      </c>
      <c r="J304" s="568" t="str">
        <f t="shared" si="17"/>
        <v>NA</v>
      </c>
      <c r="K304" s="578"/>
      <c r="L304" s="581"/>
      <c r="M304" s="579"/>
      <c r="N304" s="572"/>
      <c r="O304" s="582"/>
      <c r="P304" s="581"/>
      <c r="Q304" s="579"/>
      <c r="R304" s="572"/>
      <c r="S304" s="582"/>
      <c r="T304" s="583"/>
      <c r="U304" s="579"/>
      <c r="V304" s="572"/>
      <c r="W304" s="582"/>
      <c r="X304" s="575"/>
      <c r="Y304" s="580">
        <v>1</v>
      </c>
      <c r="Z304" s="580">
        <v>10</v>
      </c>
      <c r="AA304" s="567">
        <f t="shared" si="18"/>
        <v>10</v>
      </c>
      <c r="AB304" s="568" t="str">
        <f t="shared" si="19"/>
        <v>De acuerdo con lo programado</v>
      </c>
      <c r="AC304" s="575"/>
      <c r="AD304" s="575"/>
      <c r="AE304" s="575"/>
      <c r="AF304" s="576"/>
      <c r="AG304" s="576"/>
      <c r="AH304" s="575"/>
      <c r="AI304" s="575"/>
      <c r="AJ304" s="575"/>
      <c r="AK304" s="576"/>
      <c r="AL304" s="576"/>
      <c r="AM304" s="575"/>
      <c r="AN304" s="575"/>
      <c r="AO304" s="575"/>
      <c r="AP304" s="575"/>
      <c r="AQ304" s="575"/>
    </row>
    <row r="305" spans="1:43" ht="35.25" customHeight="1" thickTop="1" thickBot="1">
      <c r="A305" s="563">
        <v>20.100000000000001</v>
      </c>
      <c r="B305" s="564"/>
      <c r="C305" s="564"/>
      <c r="D305" s="564"/>
      <c r="E305" s="564"/>
      <c r="F305" s="577" t="s">
        <v>1362</v>
      </c>
      <c r="G305" s="578"/>
      <c r="H305" s="578"/>
      <c r="I305" s="567" t="str">
        <f t="shared" si="16"/>
        <v>No hay ejecución</v>
      </c>
      <c r="J305" s="568" t="str">
        <f t="shared" si="17"/>
        <v>NA</v>
      </c>
      <c r="K305" s="578"/>
      <c r="L305" s="581"/>
      <c r="M305" s="579"/>
      <c r="N305" s="572"/>
      <c r="O305" s="582"/>
      <c r="P305" s="581"/>
      <c r="Q305" s="579"/>
      <c r="R305" s="572"/>
      <c r="S305" s="582"/>
      <c r="T305" s="583"/>
      <c r="U305" s="579"/>
      <c r="V305" s="572"/>
      <c r="W305" s="582"/>
      <c r="X305" s="575"/>
      <c r="Y305" s="580">
        <v>1</v>
      </c>
      <c r="Z305" s="580">
        <v>10</v>
      </c>
      <c r="AA305" s="567">
        <f t="shared" si="18"/>
        <v>10</v>
      </c>
      <c r="AB305" s="568" t="str">
        <f t="shared" si="19"/>
        <v>De acuerdo con lo programado</v>
      </c>
      <c r="AC305" s="575"/>
      <c r="AD305" s="575"/>
      <c r="AE305" s="575"/>
      <c r="AF305" s="576"/>
      <c r="AG305" s="576"/>
      <c r="AH305" s="575"/>
      <c r="AI305" s="575"/>
      <c r="AJ305" s="575"/>
      <c r="AK305" s="576"/>
      <c r="AL305" s="576"/>
      <c r="AM305" s="575"/>
      <c r="AN305" s="575"/>
      <c r="AO305" s="575"/>
      <c r="AP305" s="575"/>
      <c r="AQ305" s="575"/>
    </row>
    <row r="306" spans="1:43" ht="35.25" customHeight="1" thickTop="1" thickBot="1">
      <c r="A306" s="563">
        <v>20.100000000000001</v>
      </c>
      <c r="B306" s="564"/>
      <c r="C306" s="564"/>
      <c r="D306" s="564"/>
      <c r="E306" s="564"/>
      <c r="F306" s="577" t="s">
        <v>1362</v>
      </c>
      <c r="G306" s="578"/>
      <c r="H306" s="578"/>
      <c r="I306" s="567" t="str">
        <f t="shared" si="16"/>
        <v>No hay ejecución</v>
      </c>
      <c r="J306" s="568" t="str">
        <f t="shared" si="17"/>
        <v>NA</v>
      </c>
      <c r="K306" s="578"/>
      <c r="L306" s="581"/>
      <c r="M306" s="579"/>
      <c r="N306" s="572"/>
      <c r="O306" s="582"/>
      <c r="P306" s="581"/>
      <c r="Q306" s="579"/>
      <c r="R306" s="572"/>
      <c r="S306" s="582"/>
      <c r="T306" s="583"/>
      <c r="U306" s="579"/>
      <c r="V306" s="572"/>
      <c r="W306" s="582"/>
      <c r="X306" s="575"/>
      <c r="Y306" s="580">
        <v>1</v>
      </c>
      <c r="Z306" s="580">
        <v>10</v>
      </c>
      <c r="AA306" s="567">
        <f t="shared" si="18"/>
        <v>10</v>
      </c>
      <c r="AB306" s="568" t="str">
        <f t="shared" si="19"/>
        <v>De acuerdo con lo programado</v>
      </c>
      <c r="AC306" s="575"/>
      <c r="AD306" s="575"/>
      <c r="AE306" s="575"/>
      <c r="AF306" s="576"/>
      <c r="AG306" s="576"/>
      <c r="AH306" s="575"/>
      <c r="AI306" s="575"/>
      <c r="AJ306" s="575"/>
      <c r="AK306" s="576"/>
      <c r="AL306" s="576"/>
      <c r="AM306" s="575"/>
      <c r="AN306" s="575"/>
      <c r="AO306" s="575"/>
      <c r="AP306" s="575"/>
      <c r="AQ306" s="575"/>
    </row>
    <row r="307" spans="1:43" ht="35.25" hidden="1" customHeight="1" thickTop="1" thickBot="1">
      <c r="A307" s="563">
        <v>20.2</v>
      </c>
      <c r="B307" s="564"/>
      <c r="C307" s="564"/>
      <c r="D307" s="564"/>
      <c r="E307" s="564"/>
      <c r="F307" s="577" t="s">
        <v>1363</v>
      </c>
      <c r="G307" s="578"/>
      <c r="H307" s="578"/>
      <c r="I307" s="567" t="str">
        <f t="shared" si="16"/>
        <v>No hay ejecución</v>
      </c>
      <c r="J307" s="568" t="str">
        <f t="shared" si="17"/>
        <v>NA</v>
      </c>
      <c r="K307" s="578"/>
      <c r="L307" s="581"/>
      <c r="M307" s="579"/>
      <c r="N307" s="572"/>
      <c r="O307" s="582"/>
      <c r="P307" s="581"/>
      <c r="Q307" s="579"/>
      <c r="R307" s="572"/>
      <c r="S307" s="582"/>
      <c r="T307" s="583"/>
      <c r="U307" s="579"/>
      <c r="V307" s="572"/>
      <c r="W307" s="582"/>
      <c r="X307" s="575"/>
      <c r="Y307" s="580"/>
      <c r="Z307" s="580"/>
      <c r="AA307" s="567" t="str">
        <f t="shared" si="18"/>
        <v>No hay ejecución</v>
      </c>
      <c r="AB307" s="568" t="str">
        <f t="shared" si="19"/>
        <v>NA</v>
      </c>
      <c r="AC307" s="575"/>
      <c r="AD307" s="575"/>
      <c r="AE307" s="575"/>
      <c r="AF307" s="576"/>
      <c r="AG307" s="576"/>
      <c r="AH307" s="575"/>
      <c r="AI307" s="575"/>
      <c r="AJ307" s="575"/>
      <c r="AK307" s="576"/>
      <c r="AL307" s="576"/>
      <c r="AM307" s="575"/>
      <c r="AN307" s="575"/>
      <c r="AO307" s="575"/>
      <c r="AP307" s="575"/>
      <c r="AQ307" s="575"/>
    </row>
    <row r="308" spans="1:43" ht="35.25" customHeight="1" thickTop="1" thickBot="1">
      <c r="A308" s="563">
        <v>20.3</v>
      </c>
      <c r="B308" s="564"/>
      <c r="C308" s="564"/>
      <c r="D308" s="564"/>
      <c r="E308" s="564"/>
      <c r="F308" s="577" t="s">
        <v>1364</v>
      </c>
      <c r="G308" s="578"/>
      <c r="H308" s="578"/>
      <c r="I308" s="567" t="str">
        <f t="shared" si="16"/>
        <v>No hay ejecución</v>
      </c>
      <c r="J308" s="568" t="str">
        <f t="shared" si="17"/>
        <v>NA</v>
      </c>
      <c r="K308" s="578"/>
      <c r="L308" s="581"/>
      <c r="M308" s="579"/>
      <c r="N308" s="572"/>
      <c r="O308" s="582"/>
      <c r="P308" s="581"/>
      <c r="Q308" s="579"/>
      <c r="R308" s="572"/>
      <c r="S308" s="582"/>
      <c r="T308" s="583"/>
      <c r="U308" s="579"/>
      <c r="V308" s="572"/>
      <c r="W308" s="582"/>
      <c r="X308" s="575"/>
      <c r="Y308" s="580">
        <v>1</v>
      </c>
      <c r="Z308" s="580">
        <v>1</v>
      </c>
      <c r="AA308" s="567">
        <f t="shared" si="18"/>
        <v>1</v>
      </c>
      <c r="AB308" s="568" t="str">
        <f t="shared" si="19"/>
        <v>De acuerdo con lo programado</v>
      </c>
      <c r="AC308" s="575"/>
      <c r="AD308" s="575"/>
      <c r="AE308" s="575"/>
      <c r="AF308" s="576"/>
      <c r="AG308" s="576"/>
      <c r="AH308" s="575"/>
      <c r="AI308" s="575"/>
      <c r="AJ308" s="575"/>
      <c r="AK308" s="576"/>
      <c r="AL308" s="576"/>
      <c r="AM308" s="575"/>
      <c r="AN308" s="575"/>
      <c r="AO308" s="575"/>
      <c r="AP308" s="575"/>
      <c r="AQ308" s="575"/>
    </row>
    <row r="309" spans="1:43" ht="35.25" customHeight="1" thickTop="1" thickBot="1">
      <c r="A309" s="563">
        <v>20.3</v>
      </c>
      <c r="B309" s="564"/>
      <c r="C309" s="564"/>
      <c r="D309" s="564"/>
      <c r="E309" s="564"/>
      <c r="F309" s="577" t="s">
        <v>1364</v>
      </c>
      <c r="G309" s="578"/>
      <c r="H309" s="578"/>
      <c r="I309" s="567" t="str">
        <f t="shared" si="16"/>
        <v>No hay ejecución</v>
      </c>
      <c r="J309" s="568" t="str">
        <f t="shared" si="17"/>
        <v>NA</v>
      </c>
      <c r="K309" s="578"/>
      <c r="L309" s="581"/>
      <c r="M309" s="579"/>
      <c r="N309" s="572"/>
      <c r="O309" s="582"/>
      <c r="P309" s="581"/>
      <c r="Q309" s="579"/>
      <c r="R309" s="572"/>
      <c r="S309" s="582"/>
      <c r="T309" s="583"/>
      <c r="U309" s="579"/>
      <c r="V309" s="572"/>
      <c r="W309" s="582"/>
      <c r="X309" s="575"/>
      <c r="Y309" s="580">
        <v>3</v>
      </c>
      <c r="Z309" s="580">
        <v>3</v>
      </c>
      <c r="AA309" s="567">
        <f t="shared" si="18"/>
        <v>1</v>
      </c>
      <c r="AB309" s="568" t="str">
        <f t="shared" si="19"/>
        <v>De acuerdo con lo programado</v>
      </c>
      <c r="AC309" s="575"/>
      <c r="AD309" s="575"/>
      <c r="AE309" s="575"/>
      <c r="AF309" s="576"/>
      <c r="AG309" s="576"/>
      <c r="AH309" s="575"/>
      <c r="AI309" s="575"/>
      <c r="AJ309" s="575"/>
      <c r="AK309" s="576"/>
      <c r="AL309" s="576"/>
      <c r="AM309" s="575"/>
      <c r="AN309" s="575"/>
      <c r="AO309" s="575"/>
      <c r="AP309" s="575"/>
      <c r="AQ309" s="575"/>
    </row>
    <row r="310" spans="1:43" ht="35.25" customHeight="1" thickTop="1" thickBot="1">
      <c r="A310" s="563">
        <v>20.3</v>
      </c>
      <c r="B310" s="564"/>
      <c r="C310" s="564"/>
      <c r="D310" s="564"/>
      <c r="E310" s="564"/>
      <c r="F310" s="577" t="s">
        <v>1364</v>
      </c>
      <c r="G310" s="578"/>
      <c r="H310" s="578"/>
      <c r="I310" s="567" t="str">
        <f t="shared" si="16"/>
        <v>No hay ejecución</v>
      </c>
      <c r="J310" s="568" t="str">
        <f t="shared" si="17"/>
        <v>NA</v>
      </c>
      <c r="K310" s="578"/>
      <c r="L310" s="581"/>
      <c r="M310" s="579"/>
      <c r="N310" s="572"/>
      <c r="O310" s="582"/>
      <c r="P310" s="581"/>
      <c r="Q310" s="579"/>
      <c r="R310" s="572"/>
      <c r="S310" s="582"/>
      <c r="T310" s="583"/>
      <c r="U310" s="579"/>
      <c r="V310" s="572"/>
      <c r="W310" s="582"/>
      <c r="X310" s="575"/>
      <c r="Y310" s="580">
        <v>3</v>
      </c>
      <c r="Z310" s="580">
        <v>2</v>
      </c>
      <c r="AA310" s="567">
        <f t="shared" si="18"/>
        <v>0.66666666666666663</v>
      </c>
      <c r="AB310" s="568" t="str">
        <f t="shared" si="19"/>
        <v>Atraso Leve</v>
      </c>
      <c r="AC310" s="575"/>
      <c r="AD310" s="575"/>
      <c r="AE310" s="575"/>
      <c r="AF310" s="576"/>
      <c r="AG310" s="576"/>
      <c r="AH310" s="575"/>
      <c r="AI310" s="575"/>
      <c r="AJ310" s="575"/>
      <c r="AK310" s="576"/>
      <c r="AL310" s="576"/>
      <c r="AM310" s="575"/>
      <c r="AN310" s="575"/>
      <c r="AO310" s="575"/>
      <c r="AP310" s="575"/>
      <c r="AQ310" s="575"/>
    </row>
    <row r="311" spans="1:43" ht="35.25" customHeight="1" thickTop="1" thickBot="1">
      <c r="A311" s="563">
        <v>20.3</v>
      </c>
      <c r="B311" s="564"/>
      <c r="C311" s="564"/>
      <c r="D311" s="564"/>
      <c r="E311" s="564"/>
      <c r="F311" s="577" t="s">
        <v>1364</v>
      </c>
      <c r="G311" s="578"/>
      <c r="H311" s="578"/>
      <c r="I311" s="567" t="str">
        <f t="shared" si="16"/>
        <v>No hay ejecución</v>
      </c>
      <c r="J311" s="568" t="str">
        <f t="shared" si="17"/>
        <v>NA</v>
      </c>
      <c r="K311" s="578"/>
      <c r="L311" s="581"/>
      <c r="M311" s="579"/>
      <c r="N311" s="572"/>
      <c r="O311" s="582"/>
      <c r="P311" s="581"/>
      <c r="Q311" s="579"/>
      <c r="R311" s="572"/>
      <c r="S311" s="582"/>
      <c r="T311" s="583"/>
      <c r="U311" s="579"/>
      <c r="V311" s="572"/>
      <c r="W311" s="582"/>
      <c r="X311" s="575"/>
      <c r="Y311" s="580">
        <v>3</v>
      </c>
      <c r="Z311" s="580">
        <v>0</v>
      </c>
      <c r="AA311" s="567">
        <f t="shared" si="18"/>
        <v>0</v>
      </c>
      <c r="AB311" s="568" t="str">
        <f t="shared" si="19"/>
        <v>En riesgo cumplimiento</v>
      </c>
      <c r="AC311" s="575"/>
      <c r="AD311" s="575"/>
      <c r="AE311" s="575"/>
      <c r="AF311" s="576"/>
      <c r="AG311" s="576"/>
      <c r="AH311" s="575"/>
      <c r="AI311" s="575"/>
      <c r="AJ311" s="575"/>
      <c r="AK311" s="576"/>
      <c r="AL311" s="576"/>
      <c r="AM311" s="575"/>
      <c r="AN311" s="575"/>
      <c r="AO311" s="575"/>
      <c r="AP311" s="575"/>
      <c r="AQ311" s="575"/>
    </row>
    <row r="312" spans="1:43" ht="35.25" customHeight="1" thickTop="1" thickBot="1">
      <c r="A312" s="563">
        <v>20.3</v>
      </c>
      <c r="B312" s="564"/>
      <c r="C312" s="564"/>
      <c r="D312" s="564"/>
      <c r="E312" s="564"/>
      <c r="F312" s="577" t="s">
        <v>1364</v>
      </c>
      <c r="G312" s="578"/>
      <c r="H312" s="578"/>
      <c r="I312" s="567" t="str">
        <f t="shared" si="16"/>
        <v>No hay ejecución</v>
      </c>
      <c r="J312" s="568" t="str">
        <f t="shared" si="17"/>
        <v>NA</v>
      </c>
      <c r="K312" s="578"/>
      <c r="L312" s="581"/>
      <c r="M312" s="579"/>
      <c r="N312" s="572"/>
      <c r="O312" s="582"/>
      <c r="P312" s="581"/>
      <c r="Q312" s="579"/>
      <c r="R312" s="572"/>
      <c r="S312" s="582"/>
      <c r="T312" s="583"/>
      <c r="U312" s="579"/>
      <c r="V312" s="572"/>
      <c r="W312" s="582"/>
      <c r="X312" s="575"/>
      <c r="Y312" s="580">
        <v>3</v>
      </c>
      <c r="Z312" s="580">
        <v>0</v>
      </c>
      <c r="AA312" s="567">
        <f t="shared" si="18"/>
        <v>0</v>
      </c>
      <c r="AB312" s="568" t="str">
        <f t="shared" si="19"/>
        <v>En riesgo cumplimiento</v>
      </c>
      <c r="AC312" s="575"/>
      <c r="AD312" s="575"/>
      <c r="AE312" s="575"/>
      <c r="AF312" s="576"/>
      <c r="AG312" s="576"/>
      <c r="AH312" s="575"/>
      <c r="AI312" s="575"/>
      <c r="AJ312" s="575"/>
      <c r="AK312" s="576"/>
      <c r="AL312" s="576"/>
      <c r="AM312" s="575"/>
      <c r="AN312" s="575"/>
      <c r="AO312" s="575"/>
      <c r="AP312" s="575"/>
      <c r="AQ312" s="575"/>
    </row>
    <row r="313" spans="1:43" ht="35.25" customHeight="1" thickTop="1" thickBot="1">
      <c r="A313" s="563">
        <v>20.3</v>
      </c>
      <c r="B313" s="564"/>
      <c r="C313" s="564"/>
      <c r="D313" s="564"/>
      <c r="E313" s="564"/>
      <c r="F313" s="577" t="s">
        <v>1364</v>
      </c>
      <c r="G313" s="578"/>
      <c r="H313" s="578"/>
      <c r="I313" s="567" t="str">
        <f t="shared" si="16"/>
        <v>No hay ejecución</v>
      </c>
      <c r="J313" s="568" t="str">
        <f t="shared" si="17"/>
        <v>NA</v>
      </c>
      <c r="K313" s="578"/>
      <c r="L313" s="581"/>
      <c r="M313" s="579"/>
      <c r="N313" s="572"/>
      <c r="O313" s="582"/>
      <c r="P313" s="581"/>
      <c r="Q313" s="579"/>
      <c r="R313" s="572"/>
      <c r="S313" s="582"/>
      <c r="T313" s="583"/>
      <c r="U313" s="579"/>
      <c r="V313" s="572"/>
      <c r="W313" s="582"/>
      <c r="X313" s="575"/>
      <c r="Y313" s="580">
        <v>3</v>
      </c>
      <c r="Z313" s="580">
        <v>0</v>
      </c>
      <c r="AA313" s="567">
        <f t="shared" si="18"/>
        <v>0</v>
      </c>
      <c r="AB313" s="568" t="str">
        <f t="shared" si="19"/>
        <v>En riesgo cumplimiento</v>
      </c>
      <c r="AC313" s="575"/>
      <c r="AD313" s="575"/>
      <c r="AE313" s="575"/>
      <c r="AF313" s="576"/>
      <c r="AG313" s="576"/>
      <c r="AH313" s="575"/>
      <c r="AI313" s="575"/>
      <c r="AJ313" s="575"/>
      <c r="AK313" s="576"/>
      <c r="AL313" s="576"/>
      <c r="AM313" s="575"/>
      <c r="AN313" s="575"/>
      <c r="AO313" s="575"/>
      <c r="AP313" s="575"/>
      <c r="AQ313" s="575"/>
    </row>
    <row r="314" spans="1:43" ht="35.25" customHeight="1" thickTop="1" thickBot="1">
      <c r="A314" s="563">
        <v>20.399999999999999</v>
      </c>
      <c r="B314" s="564"/>
      <c r="C314" s="564"/>
      <c r="D314" s="564"/>
      <c r="E314" s="564"/>
      <c r="F314" s="577" t="s">
        <v>1365</v>
      </c>
      <c r="G314" s="578"/>
      <c r="H314" s="578"/>
      <c r="I314" s="567" t="str">
        <f t="shared" si="16"/>
        <v>No hay ejecución</v>
      </c>
      <c r="J314" s="568" t="str">
        <f t="shared" si="17"/>
        <v>NA</v>
      </c>
      <c r="K314" s="578"/>
      <c r="L314" s="581"/>
      <c r="M314" s="579"/>
      <c r="N314" s="572"/>
      <c r="O314" s="582"/>
      <c r="P314" s="581"/>
      <c r="Q314" s="579"/>
      <c r="R314" s="572"/>
      <c r="S314" s="582"/>
      <c r="T314" s="583"/>
      <c r="U314" s="579"/>
      <c r="V314" s="572"/>
      <c r="W314" s="582"/>
      <c r="X314" s="575"/>
      <c r="Y314" s="580">
        <v>1</v>
      </c>
      <c r="Z314" s="580">
        <v>1</v>
      </c>
      <c r="AA314" s="567">
        <f t="shared" si="18"/>
        <v>1</v>
      </c>
      <c r="AB314" s="568" t="str">
        <f t="shared" si="19"/>
        <v>De acuerdo con lo programado</v>
      </c>
      <c r="AC314" s="575"/>
      <c r="AD314" s="575"/>
      <c r="AE314" s="575"/>
      <c r="AF314" s="576"/>
      <c r="AG314" s="576"/>
      <c r="AH314" s="575"/>
      <c r="AI314" s="575"/>
      <c r="AJ314" s="575"/>
      <c r="AK314" s="576"/>
      <c r="AL314" s="576"/>
      <c r="AM314" s="575"/>
      <c r="AN314" s="575"/>
      <c r="AO314" s="575"/>
      <c r="AP314" s="575"/>
      <c r="AQ314" s="575"/>
    </row>
    <row r="315" spans="1:43" ht="35.25" customHeight="1" thickTop="1" thickBot="1">
      <c r="A315" s="563">
        <v>20.399999999999999</v>
      </c>
      <c r="B315" s="564"/>
      <c r="C315" s="564"/>
      <c r="D315" s="564"/>
      <c r="E315" s="564"/>
      <c r="F315" s="577" t="s">
        <v>1365</v>
      </c>
      <c r="G315" s="578"/>
      <c r="H315" s="578"/>
      <c r="I315" s="567" t="str">
        <f t="shared" si="16"/>
        <v>No hay ejecución</v>
      </c>
      <c r="J315" s="568" t="str">
        <f t="shared" si="17"/>
        <v>NA</v>
      </c>
      <c r="K315" s="578"/>
      <c r="L315" s="581"/>
      <c r="M315" s="579"/>
      <c r="N315" s="572"/>
      <c r="O315" s="582"/>
      <c r="P315" s="581"/>
      <c r="Q315" s="579"/>
      <c r="R315" s="572"/>
      <c r="S315" s="582"/>
      <c r="T315" s="583"/>
      <c r="U315" s="579"/>
      <c r="V315" s="572"/>
      <c r="W315" s="582"/>
      <c r="X315" s="575"/>
      <c r="Y315" s="580">
        <v>1</v>
      </c>
      <c r="Z315" s="580">
        <v>1</v>
      </c>
      <c r="AA315" s="567">
        <f t="shared" si="18"/>
        <v>1</v>
      </c>
      <c r="AB315" s="568" t="str">
        <f t="shared" si="19"/>
        <v>De acuerdo con lo programado</v>
      </c>
      <c r="AC315" s="575"/>
      <c r="AD315" s="575"/>
      <c r="AE315" s="575"/>
      <c r="AF315" s="576"/>
      <c r="AG315" s="576"/>
      <c r="AH315" s="575"/>
      <c r="AI315" s="575"/>
      <c r="AJ315" s="575"/>
      <c r="AK315" s="576"/>
      <c r="AL315" s="576"/>
      <c r="AM315" s="575"/>
      <c r="AN315" s="575"/>
      <c r="AO315" s="575"/>
      <c r="AP315" s="575"/>
      <c r="AQ315" s="575"/>
    </row>
    <row r="316" spans="1:43" ht="35.25" customHeight="1" thickTop="1" thickBot="1">
      <c r="A316" s="563">
        <v>20.5</v>
      </c>
      <c r="B316" s="564"/>
      <c r="C316" s="564"/>
      <c r="D316" s="564"/>
      <c r="E316" s="564"/>
      <c r="F316" s="577" t="s">
        <v>1366</v>
      </c>
      <c r="G316" s="578"/>
      <c r="H316" s="578"/>
      <c r="I316" s="567" t="str">
        <f t="shared" si="16"/>
        <v>No hay ejecución</v>
      </c>
      <c r="J316" s="568" t="str">
        <f t="shared" si="17"/>
        <v>NA</v>
      </c>
      <c r="K316" s="578"/>
      <c r="L316" s="581"/>
      <c r="M316" s="579"/>
      <c r="N316" s="572"/>
      <c r="O316" s="582"/>
      <c r="P316" s="581"/>
      <c r="Q316" s="579"/>
      <c r="R316" s="572"/>
      <c r="S316" s="582"/>
      <c r="T316" s="583"/>
      <c r="U316" s="579"/>
      <c r="V316" s="572"/>
      <c r="W316" s="582"/>
      <c r="X316" s="575"/>
      <c r="Y316" s="580">
        <v>3</v>
      </c>
      <c r="Z316" s="580">
        <v>3</v>
      </c>
      <c r="AA316" s="567">
        <f t="shared" si="18"/>
        <v>1</v>
      </c>
      <c r="AB316" s="568" t="str">
        <f t="shared" si="19"/>
        <v>De acuerdo con lo programado</v>
      </c>
      <c r="AC316" s="575"/>
      <c r="AD316" s="575"/>
      <c r="AE316" s="575"/>
      <c r="AF316" s="576"/>
      <c r="AG316" s="576"/>
      <c r="AH316" s="575"/>
      <c r="AI316" s="575"/>
      <c r="AJ316" s="575"/>
      <c r="AK316" s="576"/>
      <c r="AL316" s="576"/>
      <c r="AM316" s="575"/>
      <c r="AN316" s="575"/>
      <c r="AO316" s="575"/>
      <c r="AP316" s="575"/>
      <c r="AQ316" s="575"/>
    </row>
    <row r="317" spans="1:43" ht="35.25" hidden="1" customHeight="1" thickTop="1" thickBot="1">
      <c r="A317" s="563">
        <v>20.6</v>
      </c>
      <c r="B317" s="564"/>
      <c r="C317" s="564"/>
      <c r="D317" s="564"/>
      <c r="E317" s="564"/>
      <c r="F317" s="577" t="s">
        <v>1367</v>
      </c>
      <c r="G317" s="578"/>
      <c r="H317" s="578"/>
      <c r="I317" s="567" t="str">
        <f t="shared" si="16"/>
        <v>No hay ejecución</v>
      </c>
      <c r="J317" s="568" t="str">
        <f t="shared" si="17"/>
        <v>NA</v>
      </c>
      <c r="K317" s="578"/>
      <c r="L317" s="581"/>
      <c r="M317" s="579"/>
      <c r="N317" s="572"/>
      <c r="O317" s="582"/>
      <c r="P317" s="581"/>
      <c r="Q317" s="579"/>
      <c r="R317" s="572"/>
      <c r="S317" s="582"/>
      <c r="T317" s="583"/>
      <c r="U317" s="579"/>
      <c r="V317" s="572"/>
      <c r="W317" s="582"/>
      <c r="X317" s="575"/>
      <c r="Y317" s="580"/>
      <c r="Z317" s="580"/>
      <c r="AA317" s="567" t="str">
        <f t="shared" si="18"/>
        <v>No hay ejecución</v>
      </c>
      <c r="AB317" s="568" t="str">
        <f t="shared" si="19"/>
        <v>NA</v>
      </c>
      <c r="AC317" s="575"/>
      <c r="AD317" s="575"/>
      <c r="AE317" s="575"/>
      <c r="AF317" s="576"/>
      <c r="AG317" s="576"/>
      <c r="AH317" s="575"/>
      <c r="AI317" s="575"/>
      <c r="AJ317" s="575"/>
      <c r="AK317" s="576"/>
      <c r="AL317" s="576"/>
      <c r="AM317" s="575"/>
      <c r="AN317" s="575"/>
      <c r="AO317" s="575"/>
      <c r="AP317" s="575"/>
      <c r="AQ317" s="575"/>
    </row>
    <row r="318" spans="1:43" ht="35.25" hidden="1" customHeight="1" thickTop="1" thickBot="1">
      <c r="A318" s="563">
        <v>20.6</v>
      </c>
      <c r="B318" s="564"/>
      <c r="C318" s="564"/>
      <c r="D318" s="564"/>
      <c r="E318" s="564"/>
      <c r="F318" s="577" t="s">
        <v>1367</v>
      </c>
      <c r="G318" s="578"/>
      <c r="H318" s="578"/>
      <c r="I318" s="567" t="str">
        <f t="shared" si="16"/>
        <v>No hay ejecución</v>
      </c>
      <c r="J318" s="568" t="str">
        <f t="shared" si="17"/>
        <v>NA</v>
      </c>
      <c r="K318" s="578"/>
      <c r="L318" s="581"/>
      <c r="M318" s="579"/>
      <c r="N318" s="572"/>
      <c r="O318" s="582"/>
      <c r="P318" s="581"/>
      <c r="Q318" s="579"/>
      <c r="R318" s="572"/>
      <c r="S318" s="582"/>
      <c r="T318" s="583"/>
      <c r="U318" s="579"/>
      <c r="V318" s="572"/>
      <c r="W318" s="582"/>
      <c r="X318" s="575"/>
      <c r="Y318" s="580"/>
      <c r="Z318" s="580"/>
      <c r="AA318" s="567" t="str">
        <f t="shared" si="18"/>
        <v>No hay ejecución</v>
      </c>
      <c r="AB318" s="568" t="str">
        <f t="shared" si="19"/>
        <v>NA</v>
      </c>
      <c r="AC318" s="575"/>
      <c r="AD318" s="575"/>
      <c r="AE318" s="575"/>
      <c r="AF318" s="576"/>
      <c r="AG318" s="576"/>
      <c r="AH318" s="575"/>
      <c r="AI318" s="575"/>
      <c r="AJ318" s="575"/>
      <c r="AK318" s="576"/>
      <c r="AL318" s="576"/>
      <c r="AM318" s="575"/>
      <c r="AN318" s="575"/>
      <c r="AO318" s="575"/>
      <c r="AP318" s="575"/>
      <c r="AQ318" s="575"/>
    </row>
    <row r="319" spans="1:43" ht="35.25" customHeight="1" thickTop="1" thickBot="1">
      <c r="A319" s="563">
        <v>20.7</v>
      </c>
      <c r="B319" s="564"/>
      <c r="C319" s="564"/>
      <c r="D319" s="564"/>
      <c r="E319" s="564"/>
      <c r="F319" s="577" t="s">
        <v>1368</v>
      </c>
      <c r="G319" s="578"/>
      <c r="H319" s="578"/>
      <c r="I319" s="567" t="str">
        <f t="shared" si="16"/>
        <v>No hay ejecución</v>
      </c>
      <c r="J319" s="568" t="str">
        <f t="shared" si="17"/>
        <v>NA</v>
      </c>
      <c r="K319" s="578"/>
      <c r="L319" s="581"/>
      <c r="M319" s="579"/>
      <c r="N319" s="572"/>
      <c r="O319" s="582"/>
      <c r="P319" s="581"/>
      <c r="Q319" s="579"/>
      <c r="R319" s="572"/>
      <c r="S319" s="582"/>
      <c r="T319" s="583"/>
      <c r="U319" s="579"/>
      <c r="V319" s="572"/>
      <c r="W319" s="582"/>
      <c r="X319" s="575"/>
      <c r="Y319" s="580">
        <v>1</v>
      </c>
      <c r="Z319" s="580">
        <v>5</v>
      </c>
      <c r="AA319" s="567">
        <f t="shared" si="18"/>
        <v>5</v>
      </c>
      <c r="AB319" s="568" t="str">
        <f t="shared" si="19"/>
        <v>De acuerdo con lo programado</v>
      </c>
      <c r="AC319" s="575"/>
      <c r="AD319" s="575"/>
      <c r="AE319" s="575"/>
      <c r="AF319" s="576"/>
      <c r="AG319" s="576"/>
      <c r="AH319" s="575"/>
      <c r="AI319" s="575"/>
      <c r="AJ319" s="575"/>
      <c r="AK319" s="576"/>
      <c r="AL319" s="576"/>
      <c r="AM319" s="575"/>
      <c r="AN319" s="575"/>
      <c r="AO319" s="575"/>
      <c r="AP319" s="575"/>
      <c r="AQ319" s="575"/>
    </row>
    <row r="320" spans="1:43" ht="35.25" customHeight="1" thickTop="1" thickBot="1">
      <c r="A320" s="563">
        <v>20.7</v>
      </c>
      <c r="B320" s="564"/>
      <c r="C320" s="564"/>
      <c r="D320" s="564"/>
      <c r="E320" s="564"/>
      <c r="F320" s="577" t="s">
        <v>1368</v>
      </c>
      <c r="G320" s="578"/>
      <c r="H320" s="578"/>
      <c r="I320" s="567" t="str">
        <f t="shared" si="16"/>
        <v>No hay ejecución</v>
      </c>
      <c r="J320" s="568" t="str">
        <f t="shared" si="17"/>
        <v>NA</v>
      </c>
      <c r="K320" s="578"/>
      <c r="L320" s="581"/>
      <c r="M320" s="579"/>
      <c r="N320" s="572"/>
      <c r="O320" s="582"/>
      <c r="P320" s="581"/>
      <c r="Q320" s="579"/>
      <c r="R320" s="572"/>
      <c r="S320" s="582"/>
      <c r="T320" s="583"/>
      <c r="U320" s="579"/>
      <c r="V320" s="572"/>
      <c r="W320" s="582"/>
      <c r="X320" s="575"/>
      <c r="Y320" s="580">
        <v>1</v>
      </c>
      <c r="Z320" s="580">
        <v>5</v>
      </c>
      <c r="AA320" s="567">
        <f t="shared" si="18"/>
        <v>5</v>
      </c>
      <c r="AB320" s="568" t="str">
        <f t="shared" si="19"/>
        <v>De acuerdo con lo programado</v>
      </c>
      <c r="AC320" s="575"/>
      <c r="AD320" s="575"/>
      <c r="AE320" s="575"/>
      <c r="AF320" s="576"/>
      <c r="AG320" s="576"/>
      <c r="AH320" s="575"/>
      <c r="AI320" s="575"/>
      <c r="AJ320" s="575"/>
      <c r="AK320" s="576"/>
      <c r="AL320" s="576"/>
      <c r="AM320" s="575"/>
      <c r="AN320" s="575"/>
      <c r="AO320" s="575"/>
      <c r="AP320" s="575"/>
      <c r="AQ320" s="575"/>
    </row>
    <row r="321" spans="1:43" ht="35.25" customHeight="1" thickTop="1" thickBot="1">
      <c r="A321" s="563">
        <v>20.7</v>
      </c>
      <c r="B321" s="564"/>
      <c r="C321" s="564"/>
      <c r="D321" s="564"/>
      <c r="E321" s="564"/>
      <c r="F321" s="577" t="s">
        <v>1368</v>
      </c>
      <c r="G321" s="578"/>
      <c r="H321" s="578"/>
      <c r="I321" s="567" t="str">
        <f t="shared" si="16"/>
        <v>No hay ejecución</v>
      </c>
      <c r="J321" s="568" t="str">
        <f t="shared" si="17"/>
        <v>NA</v>
      </c>
      <c r="K321" s="578"/>
      <c r="L321" s="581"/>
      <c r="M321" s="579"/>
      <c r="N321" s="572"/>
      <c r="O321" s="582"/>
      <c r="P321" s="581"/>
      <c r="Q321" s="579"/>
      <c r="R321" s="572"/>
      <c r="S321" s="582"/>
      <c r="T321" s="583"/>
      <c r="U321" s="579"/>
      <c r="V321" s="572"/>
      <c r="W321" s="582"/>
      <c r="X321" s="575"/>
      <c r="Y321" s="580">
        <v>1</v>
      </c>
      <c r="Z321" s="580">
        <v>5</v>
      </c>
      <c r="AA321" s="567">
        <f t="shared" si="18"/>
        <v>5</v>
      </c>
      <c r="AB321" s="568" t="str">
        <f t="shared" si="19"/>
        <v>De acuerdo con lo programado</v>
      </c>
      <c r="AC321" s="575"/>
      <c r="AD321" s="575"/>
      <c r="AE321" s="575"/>
      <c r="AF321" s="576"/>
      <c r="AG321" s="576"/>
      <c r="AH321" s="575"/>
      <c r="AI321" s="575"/>
      <c r="AJ321" s="575"/>
      <c r="AK321" s="576"/>
      <c r="AL321" s="576"/>
      <c r="AM321" s="575"/>
      <c r="AN321" s="575"/>
      <c r="AO321" s="575"/>
      <c r="AP321" s="575"/>
      <c r="AQ321" s="575"/>
    </row>
    <row r="322" spans="1:43" ht="35.25" customHeight="1" thickTop="1" thickBot="1">
      <c r="A322" s="563">
        <v>21.7</v>
      </c>
      <c r="B322" s="564"/>
      <c r="C322" s="564"/>
      <c r="D322" s="564"/>
      <c r="E322" s="564"/>
      <c r="F322" s="577" t="s">
        <v>1368</v>
      </c>
      <c r="G322" s="578"/>
      <c r="H322" s="578"/>
      <c r="I322" s="567" t="str">
        <f t="shared" si="16"/>
        <v>No hay ejecución</v>
      </c>
      <c r="J322" s="568" t="str">
        <f t="shared" si="17"/>
        <v>NA</v>
      </c>
      <c r="K322" s="578"/>
      <c r="L322" s="581"/>
      <c r="M322" s="579"/>
      <c r="N322" s="572"/>
      <c r="O322" s="582"/>
      <c r="P322" s="581"/>
      <c r="Q322" s="579"/>
      <c r="R322" s="572"/>
      <c r="S322" s="582"/>
      <c r="T322" s="583"/>
      <c r="U322" s="579"/>
      <c r="V322" s="572"/>
      <c r="W322" s="582"/>
      <c r="X322" s="575"/>
      <c r="Y322" s="580">
        <v>1</v>
      </c>
      <c r="Z322" s="580">
        <v>3</v>
      </c>
      <c r="AA322" s="567">
        <f t="shared" si="18"/>
        <v>3</v>
      </c>
      <c r="AB322" s="568" t="str">
        <f t="shared" si="19"/>
        <v>De acuerdo con lo programado</v>
      </c>
      <c r="AC322" s="575"/>
      <c r="AD322" s="575"/>
      <c r="AE322" s="575"/>
      <c r="AF322" s="576"/>
      <c r="AG322" s="576"/>
      <c r="AH322" s="575"/>
      <c r="AI322" s="575"/>
      <c r="AJ322" s="575"/>
      <c r="AK322" s="576"/>
      <c r="AL322" s="576"/>
      <c r="AM322" s="575"/>
      <c r="AN322" s="575"/>
      <c r="AO322" s="575"/>
      <c r="AP322" s="575"/>
      <c r="AQ322" s="575"/>
    </row>
    <row r="323" spans="1:43" ht="35.25" customHeight="1" thickTop="1" thickBot="1">
      <c r="A323" s="563">
        <v>20.8</v>
      </c>
      <c r="B323" s="564"/>
      <c r="C323" s="564"/>
      <c r="D323" s="564"/>
      <c r="E323" s="564"/>
      <c r="F323" s="577" t="s">
        <v>1369</v>
      </c>
      <c r="G323" s="578"/>
      <c r="H323" s="578"/>
      <c r="I323" s="567" t="str">
        <f t="shared" si="16"/>
        <v>No hay ejecución</v>
      </c>
      <c r="J323" s="568" t="str">
        <f t="shared" si="17"/>
        <v>NA</v>
      </c>
      <c r="K323" s="578"/>
      <c r="L323" s="581"/>
      <c r="M323" s="579"/>
      <c r="N323" s="572"/>
      <c r="O323" s="582"/>
      <c r="P323" s="581"/>
      <c r="Q323" s="579"/>
      <c r="R323" s="572"/>
      <c r="S323" s="582"/>
      <c r="T323" s="583"/>
      <c r="U323" s="579"/>
      <c r="V323" s="572"/>
      <c r="W323" s="582"/>
      <c r="X323" s="575"/>
      <c r="Y323" s="580">
        <v>1</v>
      </c>
      <c r="Z323" s="580">
        <v>1</v>
      </c>
      <c r="AA323" s="567">
        <f t="shared" si="18"/>
        <v>1</v>
      </c>
      <c r="AB323" s="568" t="str">
        <f t="shared" si="19"/>
        <v>De acuerdo con lo programado</v>
      </c>
      <c r="AC323" s="575"/>
      <c r="AD323" s="575"/>
      <c r="AE323" s="575"/>
      <c r="AF323" s="576"/>
      <c r="AG323" s="576"/>
      <c r="AH323" s="575"/>
      <c r="AI323" s="575"/>
      <c r="AJ323" s="575"/>
      <c r="AK323" s="576"/>
      <c r="AL323" s="576"/>
      <c r="AM323" s="575"/>
      <c r="AN323" s="575"/>
      <c r="AO323" s="575"/>
      <c r="AP323" s="575"/>
      <c r="AQ323" s="575"/>
    </row>
    <row r="324" spans="1:43" ht="35.25" customHeight="1" thickTop="1" thickBot="1">
      <c r="A324" s="563">
        <v>20.8</v>
      </c>
      <c r="B324" s="564"/>
      <c r="C324" s="564"/>
      <c r="D324" s="564"/>
      <c r="E324" s="564"/>
      <c r="F324" s="577" t="s">
        <v>1369</v>
      </c>
      <c r="G324" s="578"/>
      <c r="H324" s="578"/>
      <c r="I324" s="567" t="str">
        <f t="shared" si="16"/>
        <v>No hay ejecución</v>
      </c>
      <c r="J324" s="568" t="str">
        <f t="shared" si="17"/>
        <v>NA</v>
      </c>
      <c r="K324" s="578"/>
      <c r="L324" s="581"/>
      <c r="M324" s="579"/>
      <c r="N324" s="572"/>
      <c r="O324" s="582"/>
      <c r="P324" s="581"/>
      <c r="Q324" s="579"/>
      <c r="R324" s="572"/>
      <c r="S324" s="582"/>
      <c r="T324" s="583"/>
      <c r="U324" s="579"/>
      <c r="V324" s="572"/>
      <c r="W324" s="582"/>
      <c r="X324" s="575"/>
      <c r="Y324" s="580">
        <v>1</v>
      </c>
      <c r="Z324" s="580">
        <v>1</v>
      </c>
      <c r="AA324" s="567">
        <f t="shared" si="18"/>
        <v>1</v>
      </c>
      <c r="AB324" s="568" t="str">
        <f t="shared" si="19"/>
        <v>De acuerdo con lo programado</v>
      </c>
      <c r="AC324" s="575"/>
      <c r="AD324" s="575"/>
      <c r="AE324" s="575"/>
      <c r="AF324" s="576"/>
      <c r="AG324" s="576"/>
      <c r="AH324" s="575"/>
      <c r="AI324" s="575"/>
      <c r="AJ324" s="575"/>
      <c r="AK324" s="576"/>
      <c r="AL324" s="576"/>
      <c r="AM324" s="575"/>
      <c r="AN324" s="575"/>
      <c r="AO324" s="575"/>
      <c r="AP324" s="575"/>
      <c r="AQ324" s="575"/>
    </row>
    <row r="325" spans="1:43" ht="35.25" customHeight="1" thickTop="1" thickBot="1">
      <c r="A325" s="563">
        <v>20.8</v>
      </c>
      <c r="B325" s="564"/>
      <c r="C325" s="564"/>
      <c r="D325" s="564"/>
      <c r="E325" s="564"/>
      <c r="F325" s="577" t="s">
        <v>1369</v>
      </c>
      <c r="G325" s="578"/>
      <c r="H325" s="578"/>
      <c r="I325" s="567" t="str">
        <f t="shared" si="16"/>
        <v>No hay ejecución</v>
      </c>
      <c r="J325" s="568" t="str">
        <f t="shared" si="17"/>
        <v>NA</v>
      </c>
      <c r="K325" s="578"/>
      <c r="L325" s="581"/>
      <c r="M325" s="579"/>
      <c r="N325" s="572"/>
      <c r="O325" s="582"/>
      <c r="P325" s="581"/>
      <c r="Q325" s="579"/>
      <c r="R325" s="572"/>
      <c r="S325" s="582"/>
      <c r="T325" s="583"/>
      <c r="U325" s="579"/>
      <c r="V325" s="572"/>
      <c r="W325" s="582"/>
      <c r="X325" s="575"/>
      <c r="Y325" s="580">
        <v>1</v>
      </c>
      <c r="Z325" s="580">
        <v>1</v>
      </c>
      <c r="AA325" s="567">
        <f t="shared" si="18"/>
        <v>1</v>
      </c>
      <c r="AB325" s="568" t="str">
        <f t="shared" si="19"/>
        <v>De acuerdo con lo programado</v>
      </c>
      <c r="AC325" s="575"/>
      <c r="AD325" s="575"/>
      <c r="AE325" s="575"/>
      <c r="AF325" s="576"/>
      <c r="AG325" s="576"/>
      <c r="AH325" s="575"/>
      <c r="AI325" s="575"/>
      <c r="AJ325" s="575"/>
      <c r="AK325" s="576"/>
      <c r="AL325" s="576"/>
      <c r="AM325" s="575"/>
      <c r="AN325" s="575"/>
      <c r="AO325" s="575"/>
      <c r="AP325" s="575"/>
      <c r="AQ325" s="575"/>
    </row>
    <row r="326" spans="1:43" ht="35.25" customHeight="1" thickTop="1" thickBot="1">
      <c r="A326" s="563">
        <v>20.9</v>
      </c>
      <c r="B326" s="564"/>
      <c r="C326" s="564"/>
      <c r="D326" s="564"/>
      <c r="E326" s="564"/>
      <c r="F326" s="577" t="s">
        <v>1370</v>
      </c>
      <c r="G326" s="578"/>
      <c r="H326" s="578"/>
      <c r="I326" s="567" t="str">
        <f t="shared" si="16"/>
        <v>No hay ejecución</v>
      </c>
      <c r="J326" s="568" t="str">
        <f t="shared" si="17"/>
        <v>NA</v>
      </c>
      <c r="K326" s="578"/>
      <c r="L326" s="581"/>
      <c r="M326" s="579"/>
      <c r="N326" s="572"/>
      <c r="O326" s="582"/>
      <c r="P326" s="581"/>
      <c r="Q326" s="579"/>
      <c r="R326" s="572"/>
      <c r="S326" s="582"/>
      <c r="T326" s="583"/>
      <c r="U326" s="579"/>
      <c r="V326" s="572"/>
      <c r="W326" s="582"/>
      <c r="X326" s="575"/>
      <c r="Y326" s="580">
        <v>1</v>
      </c>
      <c r="Z326" s="580">
        <v>1</v>
      </c>
      <c r="AA326" s="567">
        <f t="shared" si="18"/>
        <v>1</v>
      </c>
      <c r="AB326" s="568" t="str">
        <f t="shared" si="19"/>
        <v>De acuerdo con lo programado</v>
      </c>
      <c r="AC326" s="575"/>
      <c r="AD326" s="575"/>
      <c r="AE326" s="575"/>
      <c r="AF326" s="576"/>
      <c r="AG326" s="576"/>
      <c r="AH326" s="575"/>
      <c r="AI326" s="575"/>
      <c r="AJ326" s="575"/>
      <c r="AK326" s="576"/>
      <c r="AL326" s="576"/>
      <c r="AM326" s="575"/>
      <c r="AN326" s="575"/>
      <c r="AO326" s="575"/>
      <c r="AP326" s="575"/>
      <c r="AQ326" s="575"/>
    </row>
    <row r="327" spans="1:43" ht="35.25" customHeight="1" thickTop="1" thickBot="1">
      <c r="A327" s="593">
        <v>20.100000000000001</v>
      </c>
      <c r="B327" s="564"/>
      <c r="C327" s="564"/>
      <c r="D327" s="564"/>
      <c r="E327" s="564"/>
      <c r="F327" s="577" t="s">
        <v>1371</v>
      </c>
      <c r="G327" s="578"/>
      <c r="H327" s="578"/>
      <c r="I327" s="567" t="str">
        <f t="shared" si="16"/>
        <v>No hay ejecución</v>
      </c>
      <c r="J327" s="568" t="str">
        <f t="shared" si="17"/>
        <v>NA</v>
      </c>
      <c r="K327" s="578"/>
      <c r="L327" s="581"/>
      <c r="M327" s="579"/>
      <c r="N327" s="572"/>
      <c r="O327" s="582"/>
      <c r="P327" s="581"/>
      <c r="Q327" s="579"/>
      <c r="R327" s="572"/>
      <c r="S327" s="582"/>
      <c r="T327" s="583"/>
      <c r="U327" s="579"/>
      <c r="V327" s="572"/>
      <c r="W327" s="582"/>
      <c r="X327" s="575"/>
      <c r="Y327" s="580">
        <v>1</v>
      </c>
      <c r="Z327" s="580">
        <v>1</v>
      </c>
      <c r="AA327" s="567">
        <f t="shared" si="18"/>
        <v>1</v>
      </c>
      <c r="AB327" s="568" t="str">
        <f t="shared" si="19"/>
        <v>De acuerdo con lo programado</v>
      </c>
      <c r="AC327" s="575"/>
      <c r="AD327" s="575"/>
      <c r="AE327" s="575"/>
      <c r="AF327" s="576"/>
      <c r="AG327" s="576"/>
      <c r="AH327" s="575"/>
      <c r="AI327" s="575"/>
      <c r="AJ327" s="575"/>
      <c r="AK327" s="576"/>
      <c r="AL327" s="576"/>
      <c r="AM327" s="575"/>
      <c r="AN327" s="575"/>
      <c r="AO327" s="575"/>
      <c r="AP327" s="575"/>
      <c r="AQ327" s="575"/>
    </row>
    <row r="328" spans="1:43" ht="35.25" hidden="1" customHeight="1" thickTop="1" thickBot="1">
      <c r="A328" s="593">
        <v>20.100000000000001</v>
      </c>
      <c r="B328" s="564"/>
      <c r="C328" s="564"/>
      <c r="D328" s="564"/>
      <c r="E328" s="564"/>
      <c r="F328" s="577" t="s">
        <v>1371</v>
      </c>
      <c r="G328" s="578"/>
      <c r="H328" s="578"/>
      <c r="I328" s="567" t="str">
        <f t="shared" si="16"/>
        <v>No hay ejecución</v>
      </c>
      <c r="J328" s="568" t="str">
        <f t="shared" si="17"/>
        <v>NA</v>
      </c>
      <c r="K328" s="578"/>
      <c r="L328" s="581"/>
      <c r="M328" s="579"/>
      <c r="N328" s="572"/>
      <c r="O328" s="582"/>
      <c r="P328" s="581"/>
      <c r="Q328" s="579"/>
      <c r="R328" s="572"/>
      <c r="S328" s="582"/>
      <c r="T328" s="583"/>
      <c r="U328" s="579"/>
      <c r="V328" s="572"/>
      <c r="W328" s="582"/>
      <c r="X328" s="575"/>
      <c r="Y328" s="580"/>
      <c r="Z328" s="580"/>
      <c r="AA328" s="567" t="str">
        <f t="shared" si="18"/>
        <v>No hay ejecución</v>
      </c>
      <c r="AB328" s="568" t="str">
        <f t="shared" si="19"/>
        <v>NA</v>
      </c>
      <c r="AC328" s="575"/>
      <c r="AD328" s="575"/>
      <c r="AE328" s="575"/>
      <c r="AF328" s="576"/>
      <c r="AG328" s="576"/>
      <c r="AH328" s="575"/>
      <c r="AI328" s="575"/>
      <c r="AJ328" s="575"/>
      <c r="AK328" s="576"/>
      <c r="AL328" s="576"/>
      <c r="AM328" s="575"/>
      <c r="AN328" s="575"/>
      <c r="AO328" s="575"/>
      <c r="AP328" s="575"/>
      <c r="AQ328" s="575"/>
    </row>
    <row r="329" spans="1:43" ht="35.25" hidden="1" customHeight="1" thickTop="1" thickBot="1">
      <c r="A329" s="593">
        <v>20.100000000000001</v>
      </c>
      <c r="B329" s="564"/>
      <c r="C329" s="564"/>
      <c r="D329" s="564"/>
      <c r="E329" s="564"/>
      <c r="F329" s="577" t="s">
        <v>1371</v>
      </c>
      <c r="G329" s="578"/>
      <c r="H329" s="578"/>
      <c r="I329" s="567" t="str">
        <f t="shared" si="16"/>
        <v>No hay ejecución</v>
      </c>
      <c r="J329" s="568" t="str">
        <f t="shared" si="17"/>
        <v>NA</v>
      </c>
      <c r="K329" s="578"/>
      <c r="L329" s="581"/>
      <c r="M329" s="579"/>
      <c r="N329" s="572"/>
      <c r="O329" s="582"/>
      <c r="P329" s="581"/>
      <c r="Q329" s="579"/>
      <c r="R329" s="572"/>
      <c r="S329" s="582"/>
      <c r="T329" s="583"/>
      <c r="U329" s="579"/>
      <c r="V329" s="572"/>
      <c r="W329" s="582"/>
      <c r="X329" s="575"/>
      <c r="Y329" s="580"/>
      <c r="Z329" s="580"/>
      <c r="AA329" s="567" t="str">
        <f t="shared" si="18"/>
        <v>No hay ejecución</v>
      </c>
      <c r="AB329" s="568" t="str">
        <f t="shared" si="19"/>
        <v>NA</v>
      </c>
      <c r="AC329" s="575"/>
      <c r="AD329" s="575"/>
      <c r="AE329" s="575"/>
      <c r="AF329" s="576"/>
      <c r="AG329" s="576"/>
      <c r="AH329" s="575"/>
      <c r="AI329" s="575"/>
      <c r="AJ329" s="575"/>
      <c r="AK329" s="576"/>
      <c r="AL329" s="576"/>
      <c r="AM329" s="575"/>
      <c r="AN329" s="575"/>
      <c r="AO329" s="575"/>
      <c r="AP329" s="575"/>
      <c r="AQ329" s="575"/>
    </row>
    <row r="330" spans="1:43" ht="35.25" hidden="1" customHeight="1" thickTop="1" thickBot="1">
      <c r="A330" s="593">
        <v>20.100000000000001</v>
      </c>
      <c r="B330" s="564"/>
      <c r="C330" s="564"/>
      <c r="D330" s="564"/>
      <c r="E330" s="564"/>
      <c r="F330" s="577" t="s">
        <v>1371</v>
      </c>
      <c r="G330" s="578"/>
      <c r="H330" s="578"/>
      <c r="I330" s="567" t="str">
        <f t="shared" si="16"/>
        <v>No hay ejecución</v>
      </c>
      <c r="J330" s="568" t="str">
        <f t="shared" si="17"/>
        <v>NA</v>
      </c>
      <c r="K330" s="578"/>
      <c r="L330" s="581"/>
      <c r="M330" s="579"/>
      <c r="N330" s="572"/>
      <c r="O330" s="582"/>
      <c r="P330" s="581"/>
      <c r="Q330" s="579"/>
      <c r="R330" s="572"/>
      <c r="S330" s="582"/>
      <c r="T330" s="583"/>
      <c r="U330" s="579"/>
      <c r="V330" s="572"/>
      <c r="W330" s="582"/>
      <c r="X330" s="575"/>
      <c r="Y330" s="580"/>
      <c r="Z330" s="580"/>
      <c r="AA330" s="567" t="str">
        <f t="shared" si="18"/>
        <v>No hay ejecución</v>
      </c>
      <c r="AB330" s="568" t="str">
        <f t="shared" si="19"/>
        <v>NA</v>
      </c>
      <c r="AC330" s="575"/>
      <c r="AD330" s="575"/>
      <c r="AE330" s="575"/>
      <c r="AF330" s="576"/>
      <c r="AG330" s="576"/>
      <c r="AH330" s="575"/>
      <c r="AI330" s="575"/>
      <c r="AJ330" s="575"/>
      <c r="AK330" s="576"/>
      <c r="AL330" s="576"/>
      <c r="AM330" s="575"/>
      <c r="AN330" s="575"/>
      <c r="AO330" s="575"/>
      <c r="AP330" s="575"/>
      <c r="AQ330" s="575"/>
    </row>
    <row r="331" spans="1:43" ht="35.25" hidden="1" customHeight="1" thickTop="1" thickBot="1">
      <c r="A331" s="593">
        <v>20.100000000000001</v>
      </c>
      <c r="B331" s="564"/>
      <c r="C331" s="564"/>
      <c r="D331" s="564"/>
      <c r="E331" s="564"/>
      <c r="F331" s="577" t="s">
        <v>1371</v>
      </c>
      <c r="G331" s="578"/>
      <c r="H331" s="578"/>
      <c r="I331" s="567" t="str">
        <f t="shared" si="16"/>
        <v>No hay ejecución</v>
      </c>
      <c r="J331" s="568" t="str">
        <f t="shared" si="17"/>
        <v>NA</v>
      </c>
      <c r="K331" s="578"/>
      <c r="L331" s="581"/>
      <c r="M331" s="579"/>
      <c r="N331" s="572"/>
      <c r="O331" s="582"/>
      <c r="P331" s="581"/>
      <c r="Q331" s="579"/>
      <c r="R331" s="572"/>
      <c r="S331" s="582"/>
      <c r="T331" s="583"/>
      <c r="U331" s="579"/>
      <c r="V331" s="572"/>
      <c r="W331" s="582"/>
      <c r="X331" s="575"/>
      <c r="Y331" s="580"/>
      <c r="Z331" s="580"/>
      <c r="AA331" s="567" t="str">
        <f t="shared" si="18"/>
        <v>No hay ejecución</v>
      </c>
      <c r="AB331" s="568" t="str">
        <f t="shared" si="19"/>
        <v>NA</v>
      </c>
      <c r="AC331" s="575"/>
      <c r="AD331" s="575"/>
      <c r="AE331" s="575"/>
      <c r="AF331" s="576"/>
      <c r="AG331" s="576"/>
      <c r="AH331" s="575"/>
      <c r="AI331" s="575"/>
      <c r="AJ331" s="575"/>
      <c r="AK331" s="576"/>
      <c r="AL331" s="576"/>
      <c r="AM331" s="575"/>
      <c r="AN331" s="575"/>
      <c r="AO331" s="575"/>
      <c r="AP331" s="575"/>
      <c r="AQ331" s="575"/>
    </row>
    <row r="332" spans="1:43" ht="35.25" hidden="1" customHeight="1" thickTop="1" thickBot="1">
      <c r="A332" s="593">
        <v>20.100000000000001</v>
      </c>
      <c r="B332" s="564"/>
      <c r="C332" s="564"/>
      <c r="D332" s="564"/>
      <c r="E332" s="564"/>
      <c r="F332" s="577" t="s">
        <v>1371</v>
      </c>
      <c r="G332" s="578"/>
      <c r="H332" s="578"/>
      <c r="I332" s="567" t="str">
        <f t="shared" si="16"/>
        <v>No hay ejecución</v>
      </c>
      <c r="J332" s="568" t="str">
        <f t="shared" si="17"/>
        <v>NA</v>
      </c>
      <c r="K332" s="578"/>
      <c r="L332" s="581"/>
      <c r="M332" s="579"/>
      <c r="N332" s="572"/>
      <c r="O332" s="582"/>
      <c r="P332" s="581"/>
      <c r="Q332" s="579"/>
      <c r="R332" s="572"/>
      <c r="S332" s="582"/>
      <c r="T332" s="583"/>
      <c r="U332" s="579"/>
      <c r="V332" s="572"/>
      <c r="W332" s="582"/>
      <c r="X332" s="575"/>
      <c r="Y332" s="580"/>
      <c r="Z332" s="580"/>
      <c r="AA332" s="567" t="str">
        <f t="shared" si="18"/>
        <v>No hay ejecución</v>
      </c>
      <c r="AB332" s="568" t="str">
        <f t="shared" si="19"/>
        <v>NA</v>
      </c>
      <c r="AC332" s="575"/>
      <c r="AD332" s="575"/>
      <c r="AE332" s="575"/>
      <c r="AF332" s="576"/>
      <c r="AG332" s="576"/>
      <c r="AH332" s="575"/>
      <c r="AI332" s="575"/>
      <c r="AJ332" s="575"/>
      <c r="AK332" s="576"/>
      <c r="AL332" s="576"/>
      <c r="AM332" s="575"/>
      <c r="AN332" s="575"/>
      <c r="AO332" s="575"/>
      <c r="AP332" s="575"/>
      <c r="AQ332" s="575"/>
    </row>
    <row r="333" spans="1:43" ht="35.25" hidden="1" customHeight="1" thickTop="1" thickBot="1">
      <c r="A333" s="563">
        <v>20.11</v>
      </c>
      <c r="B333" s="564"/>
      <c r="C333" s="564"/>
      <c r="D333" s="564"/>
      <c r="E333" s="564"/>
      <c r="F333" s="577" t="s">
        <v>1372</v>
      </c>
      <c r="G333" s="578"/>
      <c r="H333" s="578"/>
      <c r="I333" s="567" t="str">
        <f t="shared" si="16"/>
        <v>No hay ejecución</v>
      </c>
      <c r="J333" s="568" t="str">
        <f t="shared" si="17"/>
        <v>NA</v>
      </c>
      <c r="K333" s="578"/>
      <c r="L333" s="581"/>
      <c r="M333" s="579"/>
      <c r="N333" s="572"/>
      <c r="O333" s="582"/>
      <c r="P333" s="581"/>
      <c r="Q333" s="579"/>
      <c r="R333" s="572"/>
      <c r="S333" s="582"/>
      <c r="T333" s="583"/>
      <c r="U333" s="579"/>
      <c r="V333" s="572"/>
      <c r="W333" s="582"/>
      <c r="X333" s="575"/>
      <c r="Y333" s="580"/>
      <c r="Z333" s="580"/>
      <c r="AA333" s="567" t="str">
        <f t="shared" si="18"/>
        <v>No hay ejecución</v>
      </c>
      <c r="AB333" s="568" t="str">
        <f t="shared" si="19"/>
        <v>NA</v>
      </c>
      <c r="AC333" s="575"/>
      <c r="AD333" s="575"/>
      <c r="AE333" s="575"/>
      <c r="AF333" s="576"/>
      <c r="AG333" s="576"/>
      <c r="AH333" s="575"/>
      <c r="AI333" s="575"/>
      <c r="AJ333" s="575"/>
      <c r="AK333" s="576"/>
      <c r="AL333" s="576"/>
      <c r="AM333" s="575"/>
      <c r="AN333" s="575"/>
      <c r="AO333" s="575"/>
      <c r="AP333" s="575"/>
      <c r="AQ333" s="575"/>
    </row>
    <row r="334" spans="1:43" ht="35.25" hidden="1" customHeight="1" thickTop="1" thickBot="1">
      <c r="A334" s="563">
        <v>20.11</v>
      </c>
      <c r="B334" s="564"/>
      <c r="C334" s="564"/>
      <c r="D334" s="564"/>
      <c r="E334" s="564"/>
      <c r="F334" s="577" t="s">
        <v>1372</v>
      </c>
      <c r="G334" s="578"/>
      <c r="H334" s="578"/>
      <c r="I334" s="567" t="str">
        <f t="shared" ref="I334:I397" si="20">IF(H334="","No hay ejecución",IF(AND(G334=0),"No hay Programación", H334/G334))</f>
        <v>No hay ejecución</v>
      </c>
      <c r="J334" s="568" t="str">
        <f t="shared" ref="J334:J397" si="21">IF(I334="No hay ejecución","NA",IF(I334&gt;=90%,"De acuerdo con lo programado",IF(I334&gt;=51%,"Atraso Leve",IF(I334&lt;=50%,"En riesgo cumplimiento"))))</f>
        <v>NA</v>
      </c>
      <c r="K334" s="578"/>
      <c r="L334" s="581"/>
      <c r="M334" s="579"/>
      <c r="N334" s="572"/>
      <c r="O334" s="582"/>
      <c r="P334" s="581"/>
      <c r="Q334" s="579"/>
      <c r="R334" s="572"/>
      <c r="S334" s="582"/>
      <c r="T334" s="583"/>
      <c r="U334" s="579"/>
      <c r="V334" s="572"/>
      <c r="W334" s="582"/>
      <c r="X334" s="575"/>
      <c r="Y334" s="580"/>
      <c r="Z334" s="580"/>
      <c r="AA334" s="567" t="str">
        <f t="shared" ref="AA334:AA397" si="22">IF(Z334="","No hay ejecución",IF(AND(Y334=0),"No hay Programación", Z334/Y334))</f>
        <v>No hay ejecución</v>
      </c>
      <c r="AB334" s="568" t="str">
        <f t="shared" ref="AB334:AB397" si="23">IF(AA334="No hay ejecución","NA",IF(AA334&gt;=90%,"De acuerdo con lo programado",IF(AA334&gt;=51%,"Atraso Leve",IF(AA334&lt;=50%,"En riesgo cumplimiento"))))</f>
        <v>NA</v>
      </c>
      <c r="AC334" s="575"/>
      <c r="AD334" s="575"/>
      <c r="AE334" s="575"/>
      <c r="AF334" s="576"/>
      <c r="AG334" s="576"/>
      <c r="AH334" s="575"/>
      <c r="AI334" s="575"/>
      <c r="AJ334" s="575"/>
      <c r="AK334" s="576"/>
      <c r="AL334" s="576"/>
      <c r="AM334" s="575"/>
      <c r="AN334" s="575"/>
      <c r="AO334" s="575"/>
      <c r="AP334" s="575"/>
      <c r="AQ334" s="575"/>
    </row>
    <row r="335" spans="1:43" ht="35.25" hidden="1" customHeight="1" thickTop="1" thickBot="1">
      <c r="A335" s="563">
        <v>20.11</v>
      </c>
      <c r="B335" s="564"/>
      <c r="C335" s="564"/>
      <c r="D335" s="564"/>
      <c r="E335" s="564"/>
      <c r="F335" s="577" t="s">
        <v>1372</v>
      </c>
      <c r="G335" s="578"/>
      <c r="H335" s="578"/>
      <c r="I335" s="567" t="str">
        <f t="shared" si="20"/>
        <v>No hay ejecución</v>
      </c>
      <c r="J335" s="568" t="str">
        <f t="shared" si="21"/>
        <v>NA</v>
      </c>
      <c r="K335" s="578"/>
      <c r="L335" s="581"/>
      <c r="M335" s="579"/>
      <c r="N335" s="572"/>
      <c r="O335" s="582"/>
      <c r="P335" s="581"/>
      <c r="Q335" s="579"/>
      <c r="R335" s="572"/>
      <c r="S335" s="582"/>
      <c r="T335" s="583"/>
      <c r="U335" s="579"/>
      <c r="V335" s="572"/>
      <c r="W335" s="582"/>
      <c r="X335" s="575"/>
      <c r="Y335" s="580"/>
      <c r="Z335" s="580"/>
      <c r="AA335" s="567" t="str">
        <f t="shared" si="22"/>
        <v>No hay ejecución</v>
      </c>
      <c r="AB335" s="568" t="str">
        <f t="shared" si="23"/>
        <v>NA</v>
      </c>
      <c r="AC335" s="575"/>
      <c r="AD335" s="575"/>
      <c r="AE335" s="575"/>
      <c r="AF335" s="576"/>
      <c r="AG335" s="576"/>
      <c r="AH335" s="575"/>
      <c r="AI335" s="575"/>
      <c r="AJ335" s="575"/>
      <c r="AK335" s="576"/>
      <c r="AL335" s="576"/>
      <c r="AM335" s="575"/>
      <c r="AN335" s="575"/>
      <c r="AO335" s="575"/>
      <c r="AP335" s="575"/>
      <c r="AQ335" s="575"/>
    </row>
    <row r="336" spans="1:43" ht="35.25" hidden="1" customHeight="1" thickTop="1" thickBot="1">
      <c r="A336" s="563">
        <v>20.11</v>
      </c>
      <c r="B336" s="564"/>
      <c r="C336" s="564"/>
      <c r="D336" s="564"/>
      <c r="E336" s="564"/>
      <c r="F336" s="577" t="s">
        <v>1372</v>
      </c>
      <c r="G336" s="578"/>
      <c r="H336" s="578"/>
      <c r="I336" s="567" t="str">
        <f t="shared" si="20"/>
        <v>No hay ejecución</v>
      </c>
      <c r="J336" s="568" t="str">
        <f t="shared" si="21"/>
        <v>NA</v>
      </c>
      <c r="K336" s="578"/>
      <c r="L336" s="581"/>
      <c r="M336" s="579"/>
      <c r="N336" s="572"/>
      <c r="O336" s="582"/>
      <c r="P336" s="581"/>
      <c r="Q336" s="579"/>
      <c r="R336" s="572"/>
      <c r="S336" s="582"/>
      <c r="T336" s="583"/>
      <c r="U336" s="579"/>
      <c r="V336" s="572"/>
      <c r="W336" s="582"/>
      <c r="X336" s="575"/>
      <c r="Y336" s="580"/>
      <c r="Z336" s="580"/>
      <c r="AA336" s="567" t="str">
        <f t="shared" si="22"/>
        <v>No hay ejecución</v>
      </c>
      <c r="AB336" s="568" t="str">
        <f t="shared" si="23"/>
        <v>NA</v>
      </c>
      <c r="AC336" s="575"/>
      <c r="AD336" s="575"/>
      <c r="AE336" s="575"/>
      <c r="AF336" s="576"/>
      <c r="AG336" s="576"/>
      <c r="AH336" s="575"/>
      <c r="AI336" s="575"/>
      <c r="AJ336" s="575"/>
      <c r="AK336" s="576"/>
      <c r="AL336" s="576"/>
      <c r="AM336" s="575"/>
      <c r="AN336" s="575"/>
      <c r="AO336" s="575"/>
      <c r="AP336" s="575"/>
      <c r="AQ336" s="575"/>
    </row>
    <row r="337" spans="1:43" ht="46.2" hidden="1" thickTop="1" thickBot="1">
      <c r="A337" s="563">
        <v>20.11</v>
      </c>
      <c r="B337" s="564"/>
      <c r="C337" s="564"/>
      <c r="D337" s="564"/>
      <c r="E337" s="564"/>
      <c r="F337" s="577" t="s">
        <v>1372</v>
      </c>
      <c r="G337" s="578"/>
      <c r="H337" s="578"/>
      <c r="I337" s="567" t="str">
        <f t="shared" si="20"/>
        <v>No hay ejecución</v>
      </c>
      <c r="J337" s="568" t="str">
        <f t="shared" si="21"/>
        <v>NA</v>
      </c>
      <c r="K337" s="578"/>
      <c r="L337" s="581"/>
      <c r="M337" s="579"/>
      <c r="N337" s="572"/>
      <c r="O337" s="582"/>
      <c r="P337" s="581"/>
      <c r="Q337" s="579"/>
      <c r="R337" s="572"/>
      <c r="S337" s="582"/>
      <c r="T337" s="583"/>
      <c r="U337" s="579"/>
      <c r="V337" s="572"/>
      <c r="W337" s="582"/>
      <c r="X337" s="575"/>
      <c r="Y337" s="580"/>
      <c r="Z337" s="580"/>
      <c r="AA337" s="567" t="str">
        <f t="shared" si="22"/>
        <v>No hay ejecución</v>
      </c>
      <c r="AB337" s="568" t="str">
        <f t="shared" si="23"/>
        <v>NA</v>
      </c>
      <c r="AC337" s="575"/>
      <c r="AD337" s="575"/>
      <c r="AE337" s="575"/>
      <c r="AF337" s="576"/>
      <c r="AG337" s="576"/>
      <c r="AH337" s="575"/>
      <c r="AI337" s="575"/>
      <c r="AJ337" s="575"/>
      <c r="AK337" s="576"/>
      <c r="AL337" s="576"/>
      <c r="AM337" s="575"/>
      <c r="AN337" s="575"/>
      <c r="AO337" s="575"/>
      <c r="AP337" s="575"/>
      <c r="AQ337" s="575"/>
    </row>
    <row r="338" spans="1:43" ht="46.2" hidden="1" thickTop="1" thickBot="1">
      <c r="A338" s="563">
        <v>20.11</v>
      </c>
      <c r="B338" s="564"/>
      <c r="C338" s="564"/>
      <c r="D338" s="564"/>
      <c r="E338" s="564"/>
      <c r="F338" s="577" t="s">
        <v>1372</v>
      </c>
      <c r="G338" s="578"/>
      <c r="H338" s="578"/>
      <c r="I338" s="567" t="str">
        <f t="shared" si="20"/>
        <v>No hay ejecución</v>
      </c>
      <c r="J338" s="568" t="str">
        <f t="shared" si="21"/>
        <v>NA</v>
      </c>
      <c r="K338" s="578"/>
      <c r="L338" s="581"/>
      <c r="M338" s="579"/>
      <c r="N338" s="572"/>
      <c r="O338" s="582"/>
      <c r="P338" s="581"/>
      <c r="Q338" s="579"/>
      <c r="R338" s="572"/>
      <c r="S338" s="582"/>
      <c r="T338" s="583"/>
      <c r="U338" s="579"/>
      <c r="V338" s="572"/>
      <c r="W338" s="582"/>
      <c r="X338" s="575"/>
      <c r="Y338" s="580"/>
      <c r="Z338" s="580"/>
      <c r="AA338" s="567" t="str">
        <f t="shared" si="22"/>
        <v>No hay ejecución</v>
      </c>
      <c r="AB338" s="568" t="str">
        <f t="shared" si="23"/>
        <v>NA</v>
      </c>
      <c r="AC338" s="575"/>
      <c r="AD338" s="575"/>
      <c r="AE338" s="575"/>
      <c r="AF338" s="576"/>
      <c r="AG338" s="576"/>
      <c r="AH338" s="575"/>
      <c r="AI338" s="575"/>
      <c r="AJ338" s="575"/>
      <c r="AK338" s="576"/>
      <c r="AL338" s="576"/>
      <c r="AM338" s="575"/>
      <c r="AN338" s="575"/>
      <c r="AO338" s="575"/>
      <c r="AP338" s="575"/>
      <c r="AQ338" s="575"/>
    </row>
    <row r="339" spans="1:43" ht="46.2" hidden="1" thickTop="1" thickBot="1">
      <c r="A339" s="563">
        <v>20.11</v>
      </c>
      <c r="B339" s="564"/>
      <c r="C339" s="564"/>
      <c r="D339" s="564"/>
      <c r="E339" s="564"/>
      <c r="F339" s="577" t="s">
        <v>1372</v>
      </c>
      <c r="G339" s="578"/>
      <c r="H339" s="578"/>
      <c r="I339" s="567" t="str">
        <f t="shared" si="20"/>
        <v>No hay ejecución</v>
      </c>
      <c r="J339" s="568" t="str">
        <f t="shared" si="21"/>
        <v>NA</v>
      </c>
      <c r="K339" s="578"/>
      <c r="L339" s="581"/>
      <c r="M339" s="579"/>
      <c r="N339" s="572"/>
      <c r="O339" s="582"/>
      <c r="P339" s="581"/>
      <c r="Q339" s="579"/>
      <c r="R339" s="572"/>
      <c r="S339" s="582"/>
      <c r="T339" s="583"/>
      <c r="U339" s="579"/>
      <c r="V339" s="572"/>
      <c r="W339" s="582"/>
      <c r="X339" s="575"/>
      <c r="Y339" s="580"/>
      <c r="Z339" s="580"/>
      <c r="AA339" s="567" t="str">
        <f t="shared" si="22"/>
        <v>No hay ejecución</v>
      </c>
      <c r="AB339" s="568" t="str">
        <f t="shared" si="23"/>
        <v>NA</v>
      </c>
      <c r="AC339" s="575"/>
      <c r="AD339" s="575"/>
      <c r="AE339" s="575"/>
      <c r="AF339" s="576"/>
      <c r="AG339" s="576"/>
      <c r="AH339" s="575"/>
      <c r="AI339" s="575"/>
      <c r="AJ339" s="575"/>
      <c r="AK339" s="576"/>
      <c r="AL339" s="576"/>
      <c r="AM339" s="575"/>
      <c r="AN339" s="575"/>
      <c r="AO339" s="575"/>
      <c r="AP339" s="575"/>
      <c r="AQ339" s="575"/>
    </row>
    <row r="340" spans="1:43" ht="46.2" hidden="1" thickTop="1" thickBot="1">
      <c r="A340" s="563">
        <v>20.11</v>
      </c>
      <c r="B340" s="564"/>
      <c r="C340" s="564"/>
      <c r="D340" s="564"/>
      <c r="E340" s="564"/>
      <c r="F340" s="577" t="s">
        <v>1372</v>
      </c>
      <c r="G340" s="578"/>
      <c r="H340" s="578"/>
      <c r="I340" s="567" t="str">
        <f t="shared" si="20"/>
        <v>No hay ejecución</v>
      </c>
      <c r="J340" s="568" t="str">
        <f t="shared" si="21"/>
        <v>NA</v>
      </c>
      <c r="K340" s="578"/>
      <c r="L340" s="581"/>
      <c r="M340" s="579"/>
      <c r="N340" s="572"/>
      <c r="O340" s="582"/>
      <c r="P340" s="581"/>
      <c r="Q340" s="579"/>
      <c r="R340" s="572"/>
      <c r="S340" s="582"/>
      <c r="T340" s="583"/>
      <c r="U340" s="579"/>
      <c r="V340" s="572"/>
      <c r="W340" s="582"/>
      <c r="X340" s="575"/>
      <c r="Y340" s="580"/>
      <c r="Z340" s="580"/>
      <c r="AA340" s="567" t="str">
        <f t="shared" si="22"/>
        <v>No hay ejecución</v>
      </c>
      <c r="AB340" s="568" t="str">
        <f t="shared" si="23"/>
        <v>NA</v>
      </c>
      <c r="AC340" s="575"/>
      <c r="AD340" s="575"/>
      <c r="AE340" s="575"/>
      <c r="AF340" s="576"/>
      <c r="AG340" s="576"/>
      <c r="AH340" s="575"/>
      <c r="AI340" s="575"/>
      <c r="AJ340" s="575"/>
      <c r="AK340" s="576"/>
      <c r="AL340" s="576"/>
      <c r="AM340" s="575"/>
      <c r="AN340" s="575"/>
      <c r="AO340" s="575"/>
      <c r="AP340" s="575"/>
      <c r="AQ340" s="575"/>
    </row>
    <row r="341" spans="1:43" ht="46.2" hidden="1" thickTop="1" thickBot="1">
      <c r="A341" s="563">
        <v>20.11</v>
      </c>
      <c r="B341" s="564"/>
      <c r="C341" s="564"/>
      <c r="D341" s="564"/>
      <c r="E341" s="564"/>
      <c r="F341" s="577" t="s">
        <v>1372</v>
      </c>
      <c r="G341" s="578"/>
      <c r="H341" s="578"/>
      <c r="I341" s="567" t="str">
        <f t="shared" si="20"/>
        <v>No hay ejecución</v>
      </c>
      <c r="J341" s="568" t="str">
        <f t="shared" si="21"/>
        <v>NA</v>
      </c>
      <c r="K341" s="578"/>
      <c r="L341" s="581"/>
      <c r="M341" s="579"/>
      <c r="N341" s="572"/>
      <c r="O341" s="582"/>
      <c r="P341" s="581"/>
      <c r="Q341" s="579"/>
      <c r="R341" s="572"/>
      <c r="S341" s="582"/>
      <c r="T341" s="583"/>
      <c r="U341" s="579"/>
      <c r="V341" s="572"/>
      <c r="W341" s="582"/>
      <c r="X341" s="575"/>
      <c r="Y341" s="580"/>
      <c r="Z341" s="580"/>
      <c r="AA341" s="567" t="str">
        <f t="shared" si="22"/>
        <v>No hay ejecución</v>
      </c>
      <c r="AB341" s="568" t="str">
        <f t="shared" si="23"/>
        <v>NA</v>
      </c>
      <c r="AC341" s="575"/>
      <c r="AD341" s="575"/>
      <c r="AE341" s="575"/>
      <c r="AF341" s="576"/>
      <c r="AG341" s="576"/>
      <c r="AH341" s="575"/>
      <c r="AI341" s="575"/>
      <c r="AJ341" s="575"/>
      <c r="AK341" s="576"/>
      <c r="AL341" s="576"/>
      <c r="AM341" s="575"/>
      <c r="AN341" s="575"/>
      <c r="AO341" s="575"/>
      <c r="AP341" s="575"/>
      <c r="AQ341" s="575"/>
    </row>
    <row r="342" spans="1:43" ht="46.2" hidden="1" thickTop="1" thickBot="1">
      <c r="A342" s="563">
        <v>20.11</v>
      </c>
      <c r="B342" s="564"/>
      <c r="C342" s="564"/>
      <c r="D342" s="564"/>
      <c r="E342" s="564"/>
      <c r="F342" s="577" t="s">
        <v>1372</v>
      </c>
      <c r="G342" s="578"/>
      <c r="H342" s="578"/>
      <c r="I342" s="567" t="str">
        <f t="shared" si="20"/>
        <v>No hay ejecución</v>
      </c>
      <c r="J342" s="568" t="str">
        <f t="shared" si="21"/>
        <v>NA</v>
      </c>
      <c r="K342" s="578"/>
      <c r="L342" s="581"/>
      <c r="M342" s="579"/>
      <c r="N342" s="572"/>
      <c r="O342" s="582"/>
      <c r="P342" s="581"/>
      <c r="Q342" s="579"/>
      <c r="R342" s="572"/>
      <c r="S342" s="582"/>
      <c r="T342" s="583"/>
      <c r="U342" s="579"/>
      <c r="V342" s="572"/>
      <c r="W342" s="582"/>
      <c r="X342" s="575"/>
      <c r="Y342" s="580"/>
      <c r="Z342" s="580"/>
      <c r="AA342" s="567" t="str">
        <f t="shared" si="22"/>
        <v>No hay ejecución</v>
      </c>
      <c r="AB342" s="568" t="str">
        <f t="shared" si="23"/>
        <v>NA</v>
      </c>
      <c r="AC342" s="575"/>
      <c r="AD342" s="575"/>
      <c r="AE342" s="575"/>
      <c r="AF342" s="576"/>
      <c r="AG342" s="576"/>
      <c r="AH342" s="575"/>
      <c r="AI342" s="575"/>
      <c r="AJ342" s="575"/>
      <c r="AK342" s="576"/>
      <c r="AL342" s="576"/>
      <c r="AM342" s="575"/>
      <c r="AN342" s="575"/>
      <c r="AO342" s="575"/>
      <c r="AP342" s="575"/>
      <c r="AQ342" s="575"/>
    </row>
    <row r="343" spans="1:43" ht="46.2" hidden="1" thickTop="1" thickBot="1">
      <c r="A343" s="563">
        <v>20.11</v>
      </c>
      <c r="B343" s="564"/>
      <c r="C343" s="564"/>
      <c r="D343" s="564"/>
      <c r="E343" s="564"/>
      <c r="F343" s="577" t="s">
        <v>1372</v>
      </c>
      <c r="G343" s="578"/>
      <c r="H343" s="578"/>
      <c r="I343" s="567" t="str">
        <f t="shared" si="20"/>
        <v>No hay ejecución</v>
      </c>
      <c r="J343" s="568" t="str">
        <f t="shared" si="21"/>
        <v>NA</v>
      </c>
      <c r="K343" s="578"/>
      <c r="L343" s="581"/>
      <c r="M343" s="579"/>
      <c r="N343" s="572"/>
      <c r="O343" s="582"/>
      <c r="P343" s="581"/>
      <c r="Q343" s="579"/>
      <c r="R343" s="572"/>
      <c r="S343" s="582"/>
      <c r="T343" s="583"/>
      <c r="U343" s="579"/>
      <c r="V343" s="572"/>
      <c r="W343" s="582"/>
      <c r="X343" s="575"/>
      <c r="Y343" s="580"/>
      <c r="Z343" s="580"/>
      <c r="AA343" s="567" t="str">
        <f t="shared" si="22"/>
        <v>No hay ejecución</v>
      </c>
      <c r="AB343" s="568" t="str">
        <f t="shared" si="23"/>
        <v>NA</v>
      </c>
      <c r="AC343" s="575"/>
      <c r="AD343" s="575"/>
      <c r="AE343" s="575"/>
      <c r="AF343" s="576"/>
      <c r="AG343" s="576"/>
      <c r="AH343" s="575"/>
      <c r="AI343" s="575"/>
      <c r="AJ343" s="575"/>
      <c r="AK343" s="576"/>
      <c r="AL343" s="576"/>
      <c r="AM343" s="575"/>
      <c r="AN343" s="575"/>
      <c r="AO343" s="575"/>
      <c r="AP343" s="575"/>
      <c r="AQ343" s="575"/>
    </row>
    <row r="344" spans="1:43" ht="46.2" hidden="1" thickTop="1" thickBot="1">
      <c r="A344" s="563">
        <v>20.12</v>
      </c>
      <c r="B344" s="564"/>
      <c r="C344" s="564"/>
      <c r="D344" s="564"/>
      <c r="E344" s="564"/>
      <c r="F344" s="577" t="s">
        <v>1373</v>
      </c>
      <c r="G344" s="578"/>
      <c r="H344" s="578"/>
      <c r="I344" s="567" t="str">
        <f t="shared" si="20"/>
        <v>No hay ejecución</v>
      </c>
      <c r="J344" s="568" t="str">
        <f t="shared" si="21"/>
        <v>NA</v>
      </c>
      <c r="K344" s="578"/>
      <c r="L344" s="581"/>
      <c r="M344" s="579"/>
      <c r="N344" s="572"/>
      <c r="O344" s="582"/>
      <c r="P344" s="581"/>
      <c r="Q344" s="579"/>
      <c r="R344" s="572"/>
      <c r="S344" s="582"/>
      <c r="T344" s="583"/>
      <c r="U344" s="579"/>
      <c r="V344" s="572"/>
      <c r="W344" s="582"/>
      <c r="X344" s="575"/>
      <c r="Y344" s="580"/>
      <c r="Z344" s="580"/>
      <c r="AA344" s="567" t="str">
        <f t="shared" si="22"/>
        <v>No hay ejecución</v>
      </c>
      <c r="AB344" s="568" t="str">
        <f t="shared" si="23"/>
        <v>NA</v>
      </c>
      <c r="AC344" s="575"/>
      <c r="AD344" s="575"/>
      <c r="AE344" s="575"/>
      <c r="AF344" s="576"/>
      <c r="AG344" s="576"/>
      <c r="AH344" s="575"/>
      <c r="AI344" s="575"/>
      <c r="AJ344" s="575"/>
      <c r="AK344" s="576"/>
      <c r="AL344" s="576"/>
      <c r="AM344" s="575"/>
      <c r="AN344" s="575"/>
      <c r="AO344" s="575"/>
      <c r="AP344" s="575"/>
      <c r="AQ344" s="575"/>
    </row>
    <row r="345" spans="1:43" ht="35.25" hidden="1" customHeight="1" thickTop="1" thickBot="1">
      <c r="A345" s="563">
        <v>20.13</v>
      </c>
      <c r="B345" s="564"/>
      <c r="C345" s="564"/>
      <c r="D345" s="564"/>
      <c r="E345" s="564"/>
      <c r="F345" s="587" t="s">
        <v>1374</v>
      </c>
      <c r="G345" s="588"/>
      <c r="H345" s="588"/>
      <c r="I345" s="567" t="str">
        <f t="shared" si="20"/>
        <v>No hay ejecución</v>
      </c>
      <c r="J345" s="568" t="str">
        <f t="shared" si="21"/>
        <v>NA</v>
      </c>
      <c r="K345" s="588"/>
      <c r="L345" s="581"/>
      <c r="M345" s="579"/>
      <c r="N345" s="572"/>
      <c r="O345" s="582"/>
      <c r="P345" s="581"/>
      <c r="Q345" s="579"/>
      <c r="R345" s="572"/>
      <c r="S345" s="582"/>
      <c r="T345" s="583"/>
      <c r="U345" s="579"/>
      <c r="V345" s="572"/>
      <c r="W345" s="582"/>
      <c r="X345" s="575"/>
      <c r="Y345" s="580"/>
      <c r="Z345" s="580"/>
      <c r="AA345" s="567" t="str">
        <f t="shared" si="22"/>
        <v>No hay ejecución</v>
      </c>
      <c r="AB345" s="568" t="str">
        <f t="shared" si="23"/>
        <v>NA</v>
      </c>
      <c r="AC345" s="575"/>
      <c r="AD345" s="575"/>
      <c r="AE345" s="575"/>
      <c r="AF345" s="576"/>
      <c r="AG345" s="576"/>
      <c r="AH345" s="575"/>
      <c r="AI345" s="575"/>
      <c r="AJ345" s="575"/>
      <c r="AK345" s="576"/>
      <c r="AL345" s="576"/>
      <c r="AM345" s="575"/>
      <c r="AN345" s="575"/>
      <c r="AO345" s="575"/>
      <c r="AP345" s="575"/>
      <c r="AQ345" s="575"/>
    </row>
    <row r="346" spans="1:43" ht="35.25" hidden="1" customHeight="1" thickTop="1" thickBot="1">
      <c r="A346" s="563">
        <v>20.13</v>
      </c>
      <c r="B346" s="564"/>
      <c r="C346" s="564"/>
      <c r="D346" s="564"/>
      <c r="E346" s="564"/>
      <c r="F346" s="587" t="s">
        <v>1374</v>
      </c>
      <c r="G346" s="588"/>
      <c r="H346" s="588"/>
      <c r="I346" s="567" t="str">
        <f t="shared" si="20"/>
        <v>No hay ejecución</v>
      </c>
      <c r="J346" s="568" t="str">
        <f t="shared" si="21"/>
        <v>NA</v>
      </c>
      <c r="K346" s="588"/>
      <c r="L346" s="581"/>
      <c r="M346" s="579"/>
      <c r="N346" s="572"/>
      <c r="O346" s="582"/>
      <c r="P346" s="581"/>
      <c r="Q346" s="579"/>
      <c r="R346" s="572"/>
      <c r="S346" s="582"/>
      <c r="T346" s="583"/>
      <c r="U346" s="579"/>
      <c r="V346" s="572"/>
      <c r="W346" s="582"/>
      <c r="X346" s="575"/>
      <c r="Y346" s="580"/>
      <c r="Z346" s="580"/>
      <c r="AA346" s="567" t="str">
        <f t="shared" si="22"/>
        <v>No hay ejecución</v>
      </c>
      <c r="AB346" s="568" t="str">
        <f t="shared" si="23"/>
        <v>NA</v>
      </c>
      <c r="AC346" s="575"/>
      <c r="AD346" s="575"/>
      <c r="AE346" s="575"/>
      <c r="AF346" s="576"/>
      <c r="AG346" s="576"/>
      <c r="AH346" s="575"/>
      <c r="AI346" s="575"/>
      <c r="AJ346" s="575"/>
      <c r="AK346" s="576"/>
      <c r="AL346" s="576"/>
      <c r="AM346" s="575"/>
      <c r="AN346" s="575"/>
      <c r="AO346" s="575"/>
      <c r="AP346" s="575"/>
      <c r="AQ346" s="575"/>
    </row>
    <row r="347" spans="1:43" ht="35.25" hidden="1" customHeight="1" thickTop="1" thickBot="1">
      <c r="A347" s="563">
        <v>20.13</v>
      </c>
      <c r="B347" s="564"/>
      <c r="C347" s="564"/>
      <c r="D347" s="564"/>
      <c r="E347" s="564"/>
      <c r="F347" s="587" t="s">
        <v>1374</v>
      </c>
      <c r="G347" s="588"/>
      <c r="H347" s="588"/>
      <c r="I347" s="567" t="str">
        <f t="shared" si="20"/>
        <v>No hay ejecución</v>
      </c>
      <c r="J347" s="568" t="str">
        <f t="shared" si="21"/>
        <v>NA</v>
      </c>
      <c r="K347" s="588"/>
      <c r="L347" s="581"/>
      <c r="M347" s="579"/>
      <c r="N347" s="572"/>
      <c r="O347" s="582"/>
      <c r="P347" s="581"/>
      <c r="Q347" s="579"/>
      <c r="R347" s="572"/>
      <c r="S347" s="582"/>
      <c r="T347" s="583"/>
      <c r="U347" s="579"/>
      <c r="V347" s="572"/>
      <c r="W347" s="582"/>
      <c r="X347" s="575"/>
      <c r="Y347" s="580"/>
      <c r="Z347" s="580"/>
      <c r="AA347" s="567" t="str">
        <f t="shared" si="22"/>
        <v>No hay ejecución</v>
      </c>
      <c r="AB347" s="568" t="str">
        <f t="shared" si="23"/>
        <v>NA</v>
      </c>
      <c r="AC347" s="575"/>
      <c r="AD347" s="575"/>
      <c r="AE347" s="575"/>
      <c r="AF347" s="576"/>
      <c r="AG347" s="576"/>
      <c r="AH347" s="575"/>
      <c r="AI347" s="575"/>
      <c r="AJ347" s="575"/>
      <c r="AK347" s="576"/>
      <c r="AL347" s="576"/>
      <c r="AM347" s="575"/>
      <c r="AN347" s="575"/>
      <c r="AO347" s="575"/>
      <c r="AP347" s="575"/>
      <c r="AQ347" s="575"/>
    </row>
    <row r="348" spans="1:43" ht="35.25" hidden="1" customHeight="1" thickTop="1" thickBot="1">
      <c r="A348" s="563">
        <v>20.13</v>
      </c>
      <c r="B348" s="564"/>
      <c r="C348" s="564"/>
      <c r="D348" s="564"/>
      <c r="E348" s="564"/>
      <c r="F348" s="587" t="s">
        <v>1374</v>
      </c>
      <c r="G348" s="588"/>
      <c r="H348" s="588"/>
      <c r="I348" s="567" t="str">
        <f t="shared" si="20"/>
        <v>No hay ejecución</v>
      </c>
      <c r="J348" s="568" t="str">
        <f t="shared" si="21"/>
        <v>NA</v>
      </c>
      <c r="K348" s="588"/>
      <c r="L348" s="581"/>
      <c r="M348" s="579"/>
      <c r="N348" s="572"/>
      <c r="O348" s="582"/>
      <c r="P348" s="581"/>
      <c r="Q348" s="579"/>
      <c r="R348" s="572"/>
      <c r="S348" s="582"/>
      <c r="T348" s="583"/>
      <c r="U348" s="579"/>
      <c r="V348" s="572"/>
      <c r="W348" s="582"/>
      <c r="X348" s="575"/>
      <c r="Y348" s="580"/>
      <c r="Z348" s="580"/>
      <c r="AA348" s="567" t="str">
        <f t="shared" si="22"/>
        <v>No hay ejecución</v>
      </c>
      <c r="AB348" s="568" t="str">
        <f t="shared" si="23"/>
        <v>NA</v>
      </c>
      <c r="AC348" s="575"/>
      <c r="AD348" s="575"/>
      <c r="AE348" s="575"/>
      <c r="AF348" s="576"/>
      <c r="AG348" s="576"/>
      <c r="AH348" s="575"/>
      <c r="AI348" s="575"/>
      <c r="AJ348" s="575"/>
      <c r="AK348" s="576"/>
      <c r="AL348" s="576"/>
      <c r="AM348" s="575"/>
      <c r="AN348" s="575"/>
      <c r="AO348" s="575"/>
      <c r="AP348" s="575"/>
      <c r="AQ348" s="575"/>
    </row>
    <row r="349" spans="1:43" ht="35.25" hidden="1" customHeight="1" thickTop="1" thickBot="1">
      <c r="A349" s="563">
        <v>20.13</v>
      </c>
      <c r="B349" s="564"/>
      <c r="C349" s="564"/>
      <c r="D349" s="564"/>
      <c r="E349" s="564"/>
      <c r="F349" s="587" t="s">
        <v>1374</v>
      </c>
      <c r="G349" s="588"/>
      <c r="H349" s="588"/>
      <c r="I349" s="567" t="str">
        <f t="shared" si="20"/>
        <v>No hay ejecución</v>
      </c>
      <c r="J349" s="568" t="str">
        <f t="shared" si="21"/>
        <v>NA</v>
      </c>
      <c r="K349" s="588"/>
      <c r="L349" s="581"/>
      <c r="M349" s="579"/>
      <c r="N349" s="572"/>
      <c r="O349" s="582"/>
      <c r="P349" s="581"/>
      <c r="Q349" s="579"/>
      <c r="R349" s="572"/>
      <c r="S349" s="582"/>
      <c r="T349" s="583"/>
      <c r="U349" s="579"/>
      <c r="V349" s="572"/>
      <c r="W349" s="582"/>
      <c r="X349" s="575"/>
      <c r="Y349" s="580"/>
      <c r="Z349" s="580"/>
      <c r="AA349" s="567" t="str">
        <f t="shared" si="22"/>
        <v>No hay ejecución</v>
      </c>
      <c r="AB349" s="568" t="str">
        <f t="shared" si="23"/>
        <v>NA</v>
      </c>
      <c r="AC349" s="575"/>
      <c r="AD349" s="575"/>
      <c r="AE349" s="575"/>
      <c r="AF349" s="576"/>
      <c r="AG349" s="576"/>
      <c r="AH349" s="575"/>
      <c r="AI349" s="575"/>
      <c r="AJ349" s="575"/>
      <c r="AK349" s="576"/>
      <c r="AL349" s="576"/>
      <c r="AM349" s="575"/>
      <c r="AN349" s="575"/>
      <c r="AO349" s="575"/>
      <c r="AP349" s="575"/>
      <c r="AQ349" s="575"/>
    </row>
    <row r="350" spans="1:43" ht="35.25" hidden="1" customHeight="1" thickTop="1" thickBot="1">
      <c r="A350" s="563">
        <v>20.13</v>
      </c>
      <c r="B350" s="564"/>
      <c r="C350" s="564"/>
      <c r="D350" s="564"/>
      <c r="E350" s="564"/>
      <c r="F350" s="587" t="s">
        <v>1374</v>
      </c>
      <c r="G350" s="588"/>
      <c r="H350" s="588"/>
      <c r="I350" s="567" t="str">
        <f t="shared" si="20"/>
        <v>No hay ejecución</v>
      </c>
      <c r="J350" s="568" t="str">
        <f t="shared" si="21"/>
        <v>NA</v>
      </c>
      <c r="K350" s="588"/>
      <c r="L350" s="581"/>
      <c r="M350" s="579"/>
      <c r="N350" s="572"/>
      <c r="O350" s="582"/>
      <c r="P350" s="581"/>
      <c r="Q350" s="579"/>
      <c r="R350" s="572"/>
      <c r="S350" s="582"/>
      <c r="T350" s="583"/>
      <c r="U350" s="579"/>
      <c r="V350" s="572"/>
      <c r="W350" s="582"/>
      <c r="X350" s="575"/>
      <c r="Y350" s="580"/>
      <c r="Z350" s="580"/>
      <c r="AA350" s="567" t="str">
        <f t="shared" si="22"/>
        <v>No hay ejecución</v>
      </c>
      <c r="AB350" s="568" t="str">
        <f t="shared" si="23"/>
        <v>NA</v>
      </c>
      <c r="AC350" s="575"/>
      <c r="AD350" s="575"/>
      <c r="AE350" s="575"/>
      <c r="AF350" s="576"/>
      <c r="AG350" s="576"/>
      <c r="AH350" s="575"/>
      <c r="AI350" s="575"/>
      <c r="AJ350" s="575"/>
      <c r="AK350" s="576"/>
      <c r="AL350" s="576"/>
      <c r="AM350" s="575"/>
      <c r="AN350" s="575"/>
      <c r="AO350" s="575"/>
      <c r="AP350" s="575"/>
      <c r="AQ350" s="575"/>
    </row>
    <row r="351" spans="1:43" ht="35.25" hidden="1" customHeight="1" thickTop="1" thickBot="1">
      <c r="A351" s="563">
        <v>20.13</v>
      </c>
      <c r="B351" s="564"/>
      <c r="C351" s="564"/>
      <c r="D351" s="564"/>
      <c r="E351" s="564"/>
      <c r="F351" s="587" t="s">
        <v>1374</v>
      </c>
      <c r="G351" s="588"/>
      <c r="H351" s="588"/>
      <c r="I351" s="567" t="str">
        <f t="shared" si="20"/>
        <v>No hay ejecución</v>
      </c>
      <c r="J351" s="568" t="str">
        <f t="shared" si="21"/>
        <v>NA</v>
      </c>
      <c r="K351" s="588"/>
      <c r="L351" s="581"/>
      <c r="M351" s="579"/>
      <c r="N351" s="572"/>
      <c r="O351" s="582"/>
      <c r="P351" s="581"/>
      <c r="Q351" s="579"/>
      <c r="R351" s="572"/>
      <c r="S351" s="582"/>
      <c r="T351" s="583"/>
      <c r="U351" s="579"/>
      <c r="V351" s="572"/>
      <c r="W351" s="582"/>
      <c r="X351" s="575"/>
      <c r="Y351" s="580"/>
      <c r="Z351" s="580"/>
      <c r="AA351" s="567" t="str">
        <f t="shared" si="22"/>
        <v>No hay ejecución</v>
      </c>
      <c r="AB351" s="568" t="str">
        <f t="shared" si="23"/>
        <v>NA</v>
      </c>
      <c r="AC351" s="575"/>
      <c r="AD351" s="575"/>
      <c r="AE351" s="575"/>
      <c r="AF351" s="576"/>
      <c r="AG351" s="576"/>
      <c r="AH351" s="575"/>
      <c r="AI351" s="575"/>
      <c r="AJ351" s="575"/>
      <c r="AK351" s="576"/>
      <c r="AL351" s="576"/>
      <c r="AM351" s="575"/>
      <c r="AN351" s="575"/>
      <c r="AO351" s="575"/>
      <c r="AP351" s="575"/>
      <c r="AQ351" s="575"/>
    </row>
    <row r="352" spans="1:43" ht="35.25" hidden="1" customHeight="1" thickTop="1" thickBot="1">
      <c r="A352" s="563">
        <v>20.13</v>
      </c>
      <c r="B352" s="564"/>
      <c r="C352" s="564"/>
      <c r="D352" s="564"/>
      <c r="E352" s="564"/>
      <c r="F352" s="587" t="s">
        <v>1374</v>
      </c>
      <c r="G352" s="588"/>
      <c r="H352" s="588"/>
      <c r="I352" s="567" t="str">
        <f t="shared" si="20"/>
        <v>No hay ejecución</v>
      </c>
      <c r="J352" s="568" t="str">
        <f t="shared" si="21"/>
        <v>NA</v>
      </c>
      <c r="K352" s="588"/>
      <c r="L352" s="581"/>
      <c r="M352" s="579"/>
      <c r="N352" s="572"/>
      <c r="O352" s="582"/>
      <c r="P352" s="581"/>
      <c r="Q352" s="579"/>
      <c r="R352" s="572"/>
      <c r="S352" s="582"/>
      <c r="T352" s="583"/>
      <c r="U352" s="579"/>
      <c r="V352" s="572"/>
      <c r="W352" s="582"/>
      <c r="X352" s="575"/>
      <c r="Y352" s="580"/>
      <c r="Z352" s="580"/>
      <c r="AA352" s="567" t="str">
        <f t="shared" si="22"/>
        <v>No hay ejecución</v>
      </c>
      <c r="AB352" s="568" t="str">
        <f t="shared" si="23"/>
        <v>NA</v>
      </c>
      <c r="AC352" s="575"/>
      <c r="AD352" s="575"/>
      <c r="AE352" s="575"/>
      <c r="AF352" s="576"/>
      <c r="AG352" s="576"/>
      <c r="AH352" s="575"/>
      <c r="AI352" s="575"/>
      <c r="AJ352" s="575"/>
      <c r="AK352" s="576"/>
      <c r="AL352" s="576"/>
      <c r="AM352" s="575"/>
      <c r="AN352" s="575"/>
      <c r="AO352" s="575"/>
      <c r="AP352" s="575"/>
      <c r="AQ352" s="575"/>
    </row>
    <row r="353" spans="1:43" ht="35.25" hidden="1" customHeight="1" thickTop="1" thickBot="1">
      <c r="A353" s="563">
        <v>20.13</v>
      </c>
      <c r="B353" s="564"/>
      <c r="C353" s="564"/>
      <c r="D353" s="564"/>
      <c r="E353" s="564"/>
      <c r="F353" s="587" t="s">
        <v>1374</v>
      </c>
      <c r="G353" s="588"/>
      <c r="H353" s="588"/>
      <c r="I353" s="567" t="str">
        <f t="shared" si="20"/>
        <v>No hay ejecución</v>
      </c>
      <c r="J353" s="568" t="str">
        <f t="shared" si="21"/>
        <v>NA</v>
      </c>
      <c r="K353" s="588"/>
      <c r="L353" s="581"/>
      <c r="M353" s="579"/>
      <c r="N353" s="572"/>
      <c r="O353" s="582"/>
      <c r="P353" s="581"/>
      <c r="Q353" s="579"/>
      <c r="R353" s="572"/>
      <c r="S353" s="582"/>
      <c r="T353" s="583"/>
      <c r="U353" s="579"/>
      <c r="V353" s="572"/>
      <c r="W353" s="582"/>
      <c r="X353" s="575"/>
      <c r="Y353" s="580"/>
      <c r="Z353" s="580"/>
      <c r="AA353" s="567" t="str">
        <f t="shared" si="22"/>
        <v>No hay ejecución</v>
      </c>
      <c r="AB353" s="568" t="str">
        <f t="shared" si="23"/>
        <v>NA</v>
      </c>
      <c r="AC353" s="575"/>
      <c r="AD353" s="575"/>
      <c r="AE353" s="575"/>
      <c r="AF353" s="576"/>
      <c r="AG353" s="576"/>
      <c r="AH353" s="575"/>
      <c r="AI353" s="575"/>
      <c r="AJ353" s="575"/>
      <c r="AK353" s="576"/>
      <c r="AL353" s="576"/>
      <c r="AM353" s="575"/>
      <c r="AN353" s="575"/>
      <c r="AO353" s="575"/>
      <c r="AP353" s="575"/>
      <c r="AQ353" s="575"/>
    </row>
    <row r="354" spans="1:43" ht="35.25" hidden="1" customHeight="1" thickTop="1" thickBot="1">
      <c r="A354" s="563">
        <v>20.13</v>
      </c>
      <c r="B354" s="564"/>
      <c r="C354" s="564"/>
      <c r="D354" s="564"/>
      <c r="E354" s="564"/>
      <c r="F354" s="587" t="s">
        <v>1374</v>
      </c>
      <c r="G354" s="588"/>
      <c r="H354" s="588"/>
      <c r="I354" s="567" t="str">
        <f t="shared" si="20"/>
        <v>No hay ejecución</v>
      </c>
      <c r="J354" s="568" t="str">
        <f t="shared" si="21"/>
        <v>NA</v>
      </c>
      <c r="K354" s="588"/>
      <c r="L354" s="581"/>
      <c r="M354" s="579"/>
      <c r="N354" s="572"/>
      <c r="O354" s="582"/>
      <c r="P354" s="581"/>
      <c r="Q354" s="579"/>
      <c r="R354" s="572"/>
      <c r="S354" s="582"/>
      <c r="T354" s="583"/>
      <c r="U354" s="579"/>
      <c r="V354" s="572"/>
      <c r="W354" s="582"/>
      <c r="X354" s="575"/>
      <c r="Y354" s="580"/>
      <c r="Z354" s="580"/>
      <c r="AA354" s="567" t="str">
        <f t="shared" si="22"/>
        <v>No hay ejecución</v>
      </c>
      <c r="AB354" s="568" t="str">
        <f t="shared" si="23"/>
        <v>NA</v>
      </c>
      <c r="AC354" s="575"/>
      <c r="AD354" s="575"/>
      <c r="AE354" s="575"/>
      <c r="AF354" s="576"/>
      <c r="AG354" s="576"/>
      <c r="AH354" s="575"/>
      <c r="AI354" s="575"/>
      <c r="AJ354" s="575"/>
      <c r="AK354" s="576"/>
      <c r="AL354" s="576"/>
      <c r="AM354" s="575"/>
      <c r="AN354" s="575"/>
      <c r="AO354" s="575"/>
      <c r="AP354" s="575"/>
      <c r="AQ354" s="575"/>
    </row>
    <row r="355" spans="1:43" ht="35.25" hidden="1" customHeight="1" thickTop="1" thickBot="1">
      <c r="A355" s="563">
        <v>20.13</v>
      </c>
      <c r="B355" s="564"/>
      <c r="C355" s="564"/>
      <c r="D355" s="564"/>
      <c r="E355" s="564"/>
      <c r="F355" s="587" t="s">
        <v>1374</v>
      </c>
      <c r="G355" s="588"/>
      <c r="H355" s="588"/>
      <c r="I355" s="567" t="str">
        <f t="shared" si="20"/>
        <v>No hay ejecución</v>
      </c>
      <c r="J355" s="568" t="str">
        <f t="shared" si="21"/>
        <v>NA</v>
      </c>
      <c r="K355" s="588"/>
      <c r="L355" s="581"/>
      <c r="M355" s="579"/>
      <c r="N355" s="572"/>
      <c r="O355" s="582"/>
      <c r="P355" s="581"/>
      <c r="Q355" s="579"/>
      <c r="R355" s="572"/>
      <c r="S355" s="582"/>
      <c r="T355" s="583"/>
      <c r="U355" s="579"/>
      <c r="V355" s="572"/>
      <c r="W355" s="582"/>
      <c r="X355" s="575"/>
      <c r="Y355" s="580"/>
      <c r="Z355" s="580"/>
      <c r="AA355" s="567" t="str">
        <f t="shared" si="22"/>
        <v>No hay ejecución</v>
      </c>
      <c r="AB355" s="568" t="str">
        <f t="shared" si="23"/>
        <v>NA</v>
      </c>
      <c r="AC355" s="575"/>
      <c r="AD355" s="575"/>
      <c r="AE355" s="575"/>
      <c r="AF355" s="576"/>
      <c r="AG355" s="576"/>
      <c r="AH355" s="575"/>
      <c r="AI355" s="575"/>
      <c r="AJ355" s="575"/>
      <c r="AK355" s="576"/>
      <c r="AL355" s="576"/>
      <c r="AM355" s="575"/>
      <c r="AN355" s="575"/>
      <c r="AO355" s="575"/>
      <c r="AP355" s="575"/>
      <c r="AQ355" s="575"/>
    </row>
    <row r="356" spans="1:43" ht="35.25" hidden="1" customHeight="1" thickTop="1" thickBot="1">
      <c r="A356" s="563">
        <v>20.13</v>
      </c>
      <c r="B356" s="564"/>
      <c r="C356" s="564"/>
      <c r="D356" s="564"/>
      <c r="E356" s="564"/>
      <c r="F356" s="587" t="s">
        <v>1374</v>
      </c>
      <c r="G356" s="588"/>
      <c r="H356" s="588"/>
      <c r="I356" s="567" t="str">
        <f t="shared" si="20"/>
        <v>No hay ejecución</v>
      </c>
      <c r="J356" s="568" t="str">
        <f t="shared" si="21"/>
        <v>NA</v>
      </c>
      <c r="K356" s="588"/>
      <c r="L356" s="581"/>
      <c r="M356" s="579"/>
      <c r="N356" s="572"/>
      <c r="O356" s="582"/>
      <c r="P356" s="581"/>
      <c r="Q356" s="579"/>
      <c r="R356" s="572"/>
      <c r="S356" s="582"/>
      <c r="T356" s="583"/>
      <c r="U356" s="579"/>
      <c r="V356" s="572"/>
      <c r="W356" s="582"/>
      <c r="X356" s="575"/>
      <c r="Y356" s="580"/>
      <c r="Z356" s="580"/>
      <c r="AA356" s="567" t="str">
        <f t="shared" si="22"/>
        <v>No hay ejecución</v>
      </c>
      <c r="AB356" s="568" t="str">
        <f t="shared" si="23"/>
        <v>NA</v>
      </c>
      <c r="AC356" s="575"/>
      <c r="AD356" s="575"/>
      <c r="AE356" s="575"/>
      <c r="AF356" s="576"/>
      <c r="AG356" s="576"/>
      <c r="AH356" s="575"/>
      <c r="AI356" s="575"/>
      <c r="AJ356" s="575"/>
      <c r="AK356" s="576"/>
      <c r="AL356" s="576"/>
      <c r="AM356" s="575"/>
      <c r="AN356" s="575"/>
      <c r="AO356" s="575"/>
      <c r="AP356" s="575"/>
      <c r="AQ356" s="575"/>
    </row>
    <row r="357" spans="1:43" ht="35.25" customHeight="1" thickTop="1" thickBot="1">
      <c r="A357" s="563">
        <v>20.14</v>
      </c>
      <c r="B357" s="564"/>
      <c r="C357" s="564"/>
      <c r="D357" s="564"/>
      <c r="E357" s="564"/>
      <c r="F357" s="587" t="s">
        <v>1375</v>
      </c>
      <c r="G357" s="588"/>
      <c r="H357" s="588"/>
      <c r="I357" s="567" t="str">
        <f t="shared" si="20"/>
        <v>No hay ejecución</v>
      </c>
      <c r="J357" s="568" t="str">
        <f t="shared" si="21"/>
        <v>NA</v>
      </c>
      <c r="K357" s="588"/>
      <c r="L357" s="581"/>
      <c r="M357" s="579"/>
      <c r="N357" s="572"/>
      <c r="O357" s="582"/>
      <c r="P357" s="581"/>
      <c r="Q357" s="579"/>
      <c r="R357" s="572"/>
      <c r="S357" s="582"/>
      <c r="T357" s="583"/>
      <c r="U357" s="579"/>
      <c r="V357" s="572"/>
      <c r="W357" s="582"/>
      <c r="X357" s="575"/>
      <c r="Y357" s="580">
        <v>1</v>
      </c>
      <c r="Z357" s="580">
        <v>1</v>
      </c>
      <c r="AA357" s="567">
        <f t="shared" si="22"/>
        <v>1</v>
      </c>
      <c r="AB357" s="568" t="str">
        <f t="shared" si="23"/>
        <v>De acuerdo con lo programado</v>
      </c>
      <c r="AC357" s="575"/>
      <c r="AD357" s="575"/>
      <c r="AE357" s="575"/>
      <c r="AF357" s="576"/>
      <c r="AG357" s="576"/>
      <c r="AH357" s="575"/>
      <c r="AI357" s="575"/>
      <c r="AJ357" s="575"/>
      <c r="AK357" s="576"/>
      <c r="AL357" s="576"/>
      <c r="AM357" s="575"/>
      <c r="AN357" s="575"/>
      <c r="AO357" s="575"/>
      <c r="AP357" s="575"/>
      <c r="AQ357" s="575"/>
    </row>
    <row r="358" spans="1:43" ht="35.25" customHeight="1" thickTop="1" thickBot="1">
      <c r="A358" s="563">
        <v>20.14</v>
      </c>
      <c r="B358" s="564"/>
      <c r="C358" s="564"/>
      <c r="D358" s="564"/>
      <c r="E358" s="564"/>
      <c r="F358" s="587" t="s">
        <v>1375</v>
      </c>
      <c r="G358" s="588"/>
      <c r="H358" s="588"/>
      <c r="I358" s="567" t="str">
        <f t="shared" si="20"/>
        <v>No hay ejecución</v>
      </c>
      <c r="J358" s="568" t="str">
        <f t="shared" si="21"/>
        <v>NA</v>
      </c>
      <c r="K358" s="588"/>
      <c r="L358" s="581"/>
      <c r="M358" s="579"/>
      <c r="N358" s="572"/>
      <c r="O358" s="582"/>
      <c r="P358" s="581"/>
      <c r="Q358" s="579"/>
      <c r="R358" s="572"/>
      <c r="S358" s="582"/>
      <c r="T358" s="583"/>
      <c r="U358" s="579"/>
      <c r="V358" s="572"/>
      <c r="W358" s="582"/>
      <c r="X358" s="575"/>
      <c r="Y358" s="580">
        <v>1</v>
      </c>
      <c r="Z358" s="580">
        <v>1</v>
      </c>
      <c r="AA358" s="567">
        <f t="shared" si="22"/>
        <v>1</v>
      </c>
      <c r="AB358" s="568" t="str">
        <f t="shared" si="23"/>
        <v>De acuerdo con lo programado</v>
      </c>
      <c r="AC358" s="575"/>
      <c r="AD358" s="575"/>
      <c r="AE358" s="575"/>
      <c r="AF358" s="576"/>
      <c r="AG358" s="576"/>
      <c r="AH358" s="575"/>
      <c r="AI358" s="575"/>
      <c r="AJ358" s="575"/>
      <c r="AK358" s="576"/>
      <c r="AL358" s="576"/>
      <c r="AM358" s="575"/>
      <c r="AN358" s="575"/>
      <c r="AO358" s="575"/>
      <c r="AP358" s="575"/>
      <c r="AQ358" s="575"/>
    </row>
    <row r="359" spans="1:43" ht="35.25" customHeight="1" thickTop="1" thickBot="1">
      <c r="A359" s="563">
        <v>20.14</v>
      </c>
      <c r="B359" s="564"/>
      <c r="C359" s="564"/>
      <c r="D359" s="564"/>
      <c r="E359" s="564"/>
      <c r="F359" s="587" t="s">
        <v>1375</v>
      </c>
      <c r="G359" s="588"/>
      <c r="H359" s="588"/>
      <c r="I359" s="567" t="str">
        <f t="shared" si="20"/>
        <v>No hay ejecución</v>
      </c>
      <c r="J359" s="568" t="str">
        <f t="shared" si="21"/>
        <v>NA</v>
      </c>
      <c r="K359" s="588"/>
      <c r="L359" s="581"/>
      <c r="M359" s="579"/>
      <c r="N359" s="572"/>
      <c r="O359" s="582"/>
      <c r="P359" s="581"/>
      <c r="Q359" s="579"/>
      <c r="R359" s="572"/>
      <c r="S359" s="582"/>
      <c r="T359" s="583"/>
      <c r="U359" s="579"/>
      <c r="V359" s="572"/>
      <c r="W359" s="582"/>
      <c r="X359" s="575"/>
      <c r="Y359" s="580">
        <v>1</v>
      </c>
      <c r="Z359" s="580">
        <v>1</v>
      </c>
      <c r="AA359" s="567">
        <f t="shared" si="22"/>
        <v>1</v>
      </c>
      <c r="AB359" s="568" t="str">
        <f t="shared" si="23"/>
        <v>De acuerdo con lo programado</v>
      </c>
      <c r="AC359" s="575"/>
      <c r="AD359" s="575"/>
      <c r="AE359" s="575"/>
      <c r="AF359" s="576"/>
      <c r="AG359" s="576"/>
      <c r="AH359" s="575"/>
      <c r="AI359" s="575"/>
      <c r="AJ359" s="575"/>
      <c r="AK359" s="576"/>
      <c r="AL359" s="576"/>
      <c r="AM359" s="575"/>
      <c r="AN359" s="575"/>
      <c r="AO359" s="575"/>
      <c r="AP359" s="575"/>
      <c r="AQ359" s="575"/>
    </row>
    <row r="360" spans="1:43" ht="35.25" hidden="1" customHeight="1" thickTop="1" thickBot="1">
      <c r="A360" s="563">
        <v>20.14</v>
      </c>
      <c r="B360" s="564"/>
      <c r="C360" s="564"/>
      <c r="D360" s="564"/>
      <c r="E360" s="564"/>
      <c r="F360" s="587" t="s">
        <v>1375</v>
      </c>
      <c r="G360" s="588"/>
      <c r="H360" s="588"/>
      <c r="I360" s="567" t="str">
        <f t="shared" si="20"/>
        <v>No hay ejecución</v>
      </c>
      <c r="J360" s="568" t="str">
        <f t="shared" si="21"/>
        <v>NA</v>
      </c>
      <c r="K360" s="588"/>
      <c r="L360" s="581"/>
      <c r="M360" s="579"/>
      <c r="N360" s="572"/>
      <c r="O360" s="582"/>
      <c r="P360" s="581"/>
      <c r="Q360" s="579"/>
      <c r="R360" s="572"/>
      <c r="S360" s="582"/>
      <c r="T360" s="583"/>
      <c r="U360" s="579"/>
      <c r="V360" s="572"/>
      <c r="W360" s="582"/>
      <c r="X360" s="575"/>
      <c r="Y360" s="580"/>
      <c r="Z360" s="580"/>
      <c r="AA360" s="567" t="str">
        <f t="shared" si="22"/>
        <v>No hay ejecución</v>
      </c>
      <c r="AB360" s="568" t="str">
        <f t="shared" si="23"/>
        <v>NA</v>
      </c>
      <c r="AC360" s="575"/>
      <c r="AD360" s="575"/>
      <c r="AE360" s="575"/>
      <c r="AF360" s="576"/>
      <c r="AG360" s="576"/>
      <c r="AH360" s="575"/>
      <c r="AI360" s="575"/>
      <c r="AJ360" s="575"/>
      <c r="AK360" s="576"/>
      <c r="AL360" s="576"/>
      <c r="AM360" s="575"/>
      <c r="AN360" s="575"/>
      <c r="AO360" s="575"/>
      <c r="AP360" s="575"/>
      <c r="AQ360" s="575"/>
    </row>
    <row r="361" spans="1:43" ht="35.25" hidden="1" customHeight="1" thickTop="1" thickBot="1">
      <c r="A361" s="563">
        <v>20.14</v>
      </c>
      <c r="B361" s="564"/>
      <c r="C361" s="564"/>
      <c r="D361" s="564"/>
      <c r="E361" s="564"/>
      <c r="F361" s="587" t="s">
        <v>1375</v>
      </c>
      <c r="G361" s="588"/>
      <c r="H361" s="588"/>
      <c r="I361" s="567" t="str">
        <f t="shared" si="20"/>
        <v>No hay ejecución</v>
      </c>
      <c r="J361" s="568" t="str">
        <f t="shared" si="21"/>
        <v>NA</v>
      </c>
      <c r="K361" s="588"/>
      <c r="L361" s="581"/>
      <c r="M361" s="579"/>
      <c r="N361" s="572"/>
      <c r="O361" s="582"/>
      <c r="P361" s="581"/>
      <c r="Q361" s="579"/>
      <c r="R361" s="572"/>
      <c r="S361" s="582"/>
      <c r="T361" s="583"/>
      <c r="U361" s="579"/>
      <c r="V361" s="572"/>
      <c r="W361" s="582"/>
      <c r="X361" s="575"/>
      <c r="Y361" s="580"/>
      <c r="Z361" s="580"/>
      <c r="AA361" s="567" t="str">
        <f t="shared" si="22"/>
        <v>No hay ejecución</v>
      </c>
      <c r="AB361" s="568" t="str">
        <f t="shared" si="23"/>
        <v>NA</v>
      </c>
      <c r="AC361" s="575"/>
      <c r="AD361" s="575"/>
      <c r="AE361" s="575"/>
      <c r="AF361" s="576"/>
      <c r="AG361" s="576"/>
      <c r="AH361" s="575"/>
      <c r="AI361" s="575"/>
      <c r="AJ361" s="575"/>
      <c r="AK361" s="576"/>
      <c r="AL361" s="576"/>
      <c r="AM361" s="575"/>
      <c r="AN361" s="575"/>
      <c r="AO361" s="575"/>
      <c r="AP361" s="575"/>
      <c r="AQ361" s="575"/>
    </row>
    <row r="362" spans="1:43" ht="35.25" hidden="1" customHeight="1" thickTop="1" thickBot="1">
      <c r="A362" s="563">
        <v>20.14</v>
      </c>
      <c r="B362" s="564"/>
      <c r="C362" s="564"/>
      <c r="D362" s="564"/>
      <c r="E362" s="564"/>
      <c r="F362" s="587" t="s">
        <v>1375</v>
      </c>
      <c r="G362" s="588"/>
      <c r="H362" s="588"/>
      <c r="I362" s="567" t="str">
        <f t="shared" si="20"/>
        <v>No hay ejecución</v>
      </c>
      <c r="J362" s="568" t="str">
        <f t="shared" si="21"/>
        <v>NA</v>
      </c>
      <c r="K362" s="588"/>
      <c r="L362" s="581"/>
      <c r="M362" s="579"/>
      <c r="N362" s="572"/>
      <c r="O362" s="582"/>
      <c r="P362" s="581"/>
      <c r="Q362" s="579"/>
      <c r="R362" s="572"/>
      <c r="S362" s="582"/>
      <c r="T362" s="583"/>
      <c r="U362" s="579"/>
      <c r="V362" s="572"/>
      <c r="W362" s="582"/>
      <c r="X362" s="575"/>
      <c r="Y362" s="580"/>
      <c r="Z362" s="580"/>
      <c r="AA362" s="567" t="str">
        <f t="shared" si="22"/>
        <v>No hay ejecución</v>
      </c>
      <c r="AB362" s="568" t="str">
        <f t="shared" si="23"/>
        <v>NA</v>
      </c>
      <c r="AC362" s="575"/>
      <c r="AD362" s="575"/>
      <c r="AE362" s="575"/>
      <c r="AF362" s="576"/>
      <c r="AG362" s="576"/>
      <c r="AH362" s="575"/>
      <c r="AI362" s="575"/>
      <c r="AJ362" s="575"/>
      <c r="AK362" s="576"/>
      <c r="AL362" s="576"/>
      <c r="AM362" s="575"/>
      <c r="AN362" s="575"/>
      <c r="AO362" s="575"/>
      <c r="AP362" s="575"/>
      <c r="AQ362" s="575"/>
    </row>
    <row r="363" spans="1:43" ht="35.25" hidden="1" customHeight="1" thickTop="1" thickBot="1">
      <c r="A363" s="563">
        <v>20.14</v>
      </c>
      <c r="B363" s="564"/>
      <c r="C363" s="564"/>
      <c r="D363" s="564"/>
      <c r="E363" s="564"/>
      <c r="F363" s="587" t="s">
        <v>1375</v>
      </c>
      <c r="G363" s="588"/>
      <c r="H363" s="588"/>
      <c r="I363" s="567" t="str">
        <f t="shared" si="20"/>
        <v>No hay ejecución</v>
      </c>
      <c r="J363" s="568" t="str">
        <f t="shared" si="21"/>
        <v>NA</v>
      </c>
      <c r="K363" s="588"/>
      <c r="L363" s="581"/>
      <c r="M363" s="579"/>
      <c r="N363" s="572"/>
      <c r="O363" s="582"/>
      <c r="P363" s="581"/>
      <c r="Q363" s="579"/>
      <c r="R363" s="572"/>
      <c r="S363" s="582"/>
      <c r="T363" s="583"/>
      <c r="U363" s="579"/>
      <c r="V363" s="572"/>
      <c r="W363" s="582"/>
      <c r="X363" s="575"/>
      <c r="Y363" s="580"/>
      <c r="Z363" s="580"/>
      <c r="AA363" s="567" t="str">
        <f t="shared" si="22"/>
        <v>No hay ejecución</v>
      </c>
      <c r="AB363" s="568" t="str">
        <f t="shared" si="23"/>
        <v>NA</v>
      </c>
      <c r="AC363" s="575"/>
      <c r="AD363" s="575"/>
      <c r="AE363" s="575"/>
      <c r="AF363" s="576"/>
      <c r="AG363" s="576"/>
      <c r="AH363" s="575"/>
      <c r="AI363" s="575"/>
      <c r="AJ363" s="575"/>
      <c r="AK363" s="576"/>
      <c r="AL363" s="576"/>
      <c r="AM363" s="575"/>
      <c r="AN363" s="575"/>
      <c r="AO363" s="575"/>
      <c r="AP363" s="575"/>
      <c r="AQ363" s="575"/>
    </row>
    <row r="364" spans="1:43" ht="35.25" customHeight="1" thickTop="1" thickBot="1">
      <c r="A364" s="563">
        <v>20.149999999999999</v>
      </c>
      <c r="B364" s="564"/>
      <c r="C364" s="564"/>
      <c r="D364" s="564"/>
      <c r="E364" s="564"/>
      <c r="F364" s="587" t="s">
        <v>1376</v>
      </c>
      <c r="G364" s="588"/>
      <c r="H364" s="588"/>
      <c r="I364" s="567" t="str">
        <f t="shared" si="20"/>
        <v>No hay ejecución</v>
      </c>
      <c r="J364" s="568" t="str">
        <f t="shared" si="21"/>
        <v>NA</v>
      </c>
      <c r="K364" s="588"/>
      <c r="L364" s="581"/>
      <c r="M364" s="579"/>
      <c r="N364" s="572"/>
      <c r="O364" s="582"/>
      <c r="P364" s="581"/>
      <c r="Q364" s="579"/>
      <c r="R364" s="572"/>
      <c r="S364" s="582"/>
      <c r="T364" s="583"/>
      <c r="U364" s="579"/>
      <c r="V364" s="572"/>
      <c r="W364" s="582"/>
      <c r="X364" s="575"/>
      <c r="Y364" s="580">
        <v>1</v>
      </c>
      <c r="Z364" s="580">
        <v>1</v>
      </c>
      <c r="AA364" s="567">
        <f t="shared" si="22"/>
        <v>1</v>
      </c>
      <c r="AB364" s="568" t="str">
        <f t="shared" si="23"/>
        <v>De acuerdo con lo programado</v>
      </c>
      <c r="AC364" s="575"/>
      <c r="AD364" s="575"/>
      <c r="AE364" s="575"/>
      <c r="AF364" s="576"/>
      <c r="AG364" s="576"/>
      <c r="AH364" s="575"/>
      <c r="AI364" s="575"/>
      <c r="AJ364" s="575"/>
      <c r="AK364" s="576"/>
      <c r="AL364" s="576"/>
      <c r="AM364" s="575"/>
      <c r="AN364" s="575"/>
      <c r="AO364" s="575"/>
      <c r="AP364" s="575"/>
      <c r="AQ364" s="575"/>
    </row>
    <row r="365" spans="1:43" ht="35.25" customHeight="1" thickTop="1" thickBot="1">
      <c r="A365" s="563">
        <v>20.149999999999999</v>
      </c>
      <c r="B365" s="564"/>
      <c r="C365" s="564"/>
      <c r="D365" s="564"/>
      <c r="E365" s="564"/>
      <c r="F365" s="587" t="s">
        <v>1376</v>
      </c>
      <c r="G365" s="588"/>
      <c r="H365" s="588"/>
      <c r="I365" s="567" t="str">
        <f t="shared" si="20"/>
        <v>No hay ejecución</v>
      </c>
      <c r="J365" s="568" t="str">
        <f t="shared" si="21"/>
        <v>NA</v>
      </c>
      <c r="K365" s="588"/>
      <c r="L365" s="581"/>
      <c r="M365" s="579"/>
      <c r="N365" s="572"/>
      <c r="O365" s="582"/>
      <c r="P365" s="581"/>
      <c r="Q365" s="579"/>
      <c r="R365" s="572"/>
      <c r="S365" s="582"/>
      <c r="T365" s="583"/>
      <c r="U365" s="579"/>
      <c r="V365" s="572"/>
      <c r="W365" s="582"/>
      <c r="X365" s="575"/>
      <c r="Y365" s="580">
        <v>1</v>
      </c>
      <c r="Z365" s="580">
        <v>1</v>
      </c>
      <c r="AA365" s="567">
        <f t="shared" si="22"/>
        <v>1</v>
      </c>
      <c r="AB365" s="568" t="str">
        <f t="shared" si="23"/>
        <v>De acuerdo con lo programado</v>
      </c>
      <c r="AC365" s="575"/>
      <c r="AD365" s="575"/>
      <c r="AE365" s="575"/>
      <c r="AF365" s="576"/>
      <c r="AG365" s="576"/>
      <c r="AH365" s="575"/>
      <c r="AI365" s="575"/>
      <c r="AJ365" s="575"/>
      <c r="AK365" s="576"/>
      <c r="AL365" s="576"/>
      <c r="AM365" s="575"/>
      <c r="AN365" s="575"/>
      <c r="AO365" s="575"/>
      <c r="AP365" s="575"/>
      <c r="AQ365" s="575"/>
    </row>
    <row r="366" spans="1:43" ht="35.25" customHeight="1" thickTop="1" thickBot="1">
      <c r="A366" s="563">
        <v>20.149999999999999</v>
      </c>
      <c r="B366" s="564"/>
      <c r="C366" s="564"/>
      <c r="D366" s="564"/>
      <c r="E366" s="564"/>
      <c r="F366" s="587" t="s">
        <v>1376</v>
      </c>
      <c r="G366" s="588"/>
      <c r="H366" s="588"/>
      <c r="I366" s="567" t="str">
        <f t="shared" si="20"/>
        <v>No hay ejecución</v>
      </c>
      <c r="J366" s="568" t="str">
        <f t="shared" si="21"/>
        <v>NA</v>
      </c>
      <c r="K366" s="588"/>
      <c r="L366" s="581"/>
      <c r="M366" s="579"/>
      <c r="N366" s="572"/>
      <c r="O366" s="582"/>
      <c r="P366" s="581"/>
      <c r="Q366" s="579"/>
      <c r="R366" s="572"/>
      <c r="S366" s="582"/>
      <c r="T366" s="583"/>
      <c r="U366" s="579"/>
      <c r="V366" s="572"/>
      <c r="W366" s="582"/>
      <c r="X366" s="575"/>
      <c r="Y366" s="580">
        <v>1</v>
      </c>
      <c r="Z366" s="580">
        <v>1</v>
      </c>
      <c r="AA366" s="567">
        <f t="shared" si="22"/>
        <v>1</v>
      </c>
      <c r="AB366" s="568" t="str">
        <f t="shared" si="23"/>
        <v>De acuerdo con lo programado</v>
      </c>
      <c r="AC366" s="575"/>
      <c r="AD366" s="575"/>
      <c r="AE366" s="575"/>
      <c r="AF366" s="576"/>
      <c r="AG366" s="576"/>
      <c r="AH366" s="575"/>
      <c r="AI366" s="575"/>
      <c r="AJ366" s="575"/>
      <c r="AK366" s="576"/>
      <c r="AL366" s="576"/>
      <c r="AM366" s="575"/>
      <c r="AN366" s="575"/>
      <c r="AO366" s="575"/>
      <c r="AP366" s="575"/>
      <c r="AQ366" s="575"/>
    </row>
    <row r="367" spans="1:43" ht="35.25" hidden="1" customHeight="1" thickTop="1" thickBot="1">
      <c r="A367" s="563">
        <v>20.149999999999999</v>
      </c>
      <c r="B367" s="564"/>
      <c r="C367" s="564"/>
      <c r="D367" s="564"/>
      <c r="E367" s="564"/>
      <c r="F367" s="587" t="s">
        <v>1376</v>
      </c>
      <c r="G367" s="588"/>
      <c r="H367" s="588"/>
      <c r="I367" s="567" t="str">
        <f t="shared" si="20"/>
        <v>No hay ejecución</v>
      </c>
      <c r="J367" s="568" t="str">
        <f t="shared" si="21"/>
        <v>NA</v>
      </c>
      <c r="K367" s="588"/>
      <c r="L367" s="581"/>
      <c r="M367" s="579"/>
      <c r="N367" s="572"/>
      <c r="O367" s="582"/>
      <c r="P367" s="581"/>
      <c r="Q367" s="579"/>
      <c r="R367" s="572"/>
      <c r="S367" s="582"/>
      <c r="T367" s="583"/>
      <c r="U367" s="579"/>
      <c r="V367" s="572"/>
      <c r="W367" s="582"/>
      <c r="X367" s="575"/>
      <c r="Y367" s="580"/>
      <c r="Z367" s="580"/>
      <c r="AA367" s="567" t="str">
        <f t="shared" si="22"/>
        <v>No hay ejecución</v>
      </c>
      <c r="AB367" s="568" t="str">
        <f t="shared" si="23"/>
        <v>NA</v>
      </c>
      <c r="AC367" s="575"/>
      <c r="AD367" s="575"/>
      <c r="AE367" s="575"/>
      <c r="AF367" s="576"/>
      <c r="AG367" s="576"/>
      <c r="AH367" s="575"/>
      <c r="AI367" s="575"/>
      <c r="AJ367" s="575"/>
      <c r="AK367" s="576"/>
      <c r="AL367" s="576"/>
      <c r="AM367" s="575"/>
      <c r="AN367" s="575"/>
      <c r="AO367" s="575"/>
      <c r="AP367" s="575"/>
      <c r="AQ367" s="575"/>
    </row>
    <row r="368" spans="1:43" ht="35.25" hidden="1" customHeight="1" thickTop="1" thickBot="1">
      <c r="A368" s="563">
        <v>20.149999999999999</v>
      </c>
      <c r="B368" s="564"/>
      <c r="C368" s="564"/>
      <c r="D368" s="564"/>
      <c r="E368" s="564"/>
      <c r="F368" s="587" t="s">
        <v>1376</v>
      </c>
      <c r="G368" s="588"/>
      <c r="H368" s="588"/>
      <c r="I368" s="567" t="str">
        <f t="shared" si="20"/>
        <v>No hay ejecución</v>
      </c>
      <c r="J368" s="568" t="str">
        <f t="shared" si="21"/>
        <v>NA</v>
      </c>
      <c r="K368" s="588"/>
      <c r="L368" s="581"/>
      <c r="M368" s="579"/>
      <c r="N368" s="572"/>
      <c r="O368" s="582"/>
      <c r="P368" s="581"/>
      <c r="Q368" s="579"/>
      <c r="R368" s="572"/>
      <c r="S368" s="582"/>
      <c r="T368" s="583"/>
      <c r="U368" s="579"/>
      <c r="V368" s="572"/>
      <c r="W368" s="582"/>
      <c r="X368" s="575"/>
      <c r="Y368" s="580"/>
      <c r="Z368" s="580"/>
      <c r="AA368" s="567" t="str">
        <f t="shared" si="22"/>
        <v>No hay ejecución</v>
      </c>
      <c r="AB368" s="568" t="str">
        <f t="shared" si="23"/>
        <v>NA</v>
      </c>
      <c r="AC368" s="575"/>
      <c r="AD368" s="575"/>
      <c r="AE368" s="575"/>
      <c r="AF368" s="576"/>
      <c r="AG368" s="576"/>
      <c r="AH368" s="575"/>
      <c r="AI368" s="575"/>
      <c r="AJ368" s="575"/>
      <c r="AK368" s="576"/>
      <c r="AL368" s="576"/>
      <c r="AM368" s="575"/>
      <c r="AN368" s="575"/>
      <c r="AO368" s="575"/>
      <c r="AP368" s="575"/>
      <c r="AQ368" s="575"/>
    </row>
    <row r="369" spans="1:43" ht="35.25" hidden="1" customHeight="1" thickTop="1" thickBot="1">
      <c r="A369" s="563">
        <v>20.149999999999999</v>
      </c>
      <c r="B369" s="564"/>
      <c r="C369" s="564"/>
      <c r="D369" s="564"/>
      <c r="E369" s="564"/>
      <c r="F369" s="587" t="s">
        <v>1376</v>
      </c>
      <c r="G369" s="588"/>
      <c r="H369" s="588"/>
      <c r="I369" s="567" t="str">
        <f t="shared" si="20"/>
        <v>No hay ejecución</v>
      </c>
      <c r="J369" s="568" t="str">
        <f t="shared" si="21"/>
        <v>NA</v>
      </c>
      <c r="K369" s="588"/>
      <c r="L369" s="581"/>
      <c r="M369" s="579"/>
      <c r="N369" s="572"/>
      <c r="O369" s="582"/>
      <c r="P369" s="581"/>
      <c r="Q369" s="579"/>
      <c r="R369" s="572"/>
      <c r="S369" s="582"/>
      <c r="T369" s="583"/>
      <c r="U369" s="579"/>
      <c r="V369" s="572"/>
      <c r="W369" s="582"/>
      <c r="X369" s="575"/>
      <c r="Y369" s="580"/>
      <c r="Z369" s="580"/>
      <c r="AA369" s="567" t="str">
        <f t="shared" si="22"/>
        <v>No hay ejecución</v>
      </c>
      <c r="AB369" s="568" t="str">
        <f t="shared" si="23"/>
        <v>NA</v>
      </c>
      <c r="AC369" s="575"/>
      <c r="AD369" s="575"/>
      <c r="AE369" s="575"/>
      <c r="AF369" s="576"/>
      <c r="AG369" s="576"/>
      <c r="AH369" s="575"/>
      <c r="AI369" s="575"/>
      <c r="AJ369" s="575"/>
      <c r="AK369" s="576"/>
      <c r="AL369" s="576"/>
      <c r="AM369" s="575"/>
      <c r="AN369" s="575"/>
      <c r="AO369" s="575"/>
      <c r="AP369" s="575"/>
      <c r="AQ369" s="575"/>
    </row>
    <row r="370" spans="1:43" ht="35.25" hidden="1" customHeight="1" thickTop="1" thickBot="1">
      <c r="A370" s="563">
        <v>20.149999999999999</v>
      </c>
      <c r="B370" s="564"/>
      <c r="C370" s="564"/>
      <c r="D370" s="564"/>
      <c r="E370" s="564"/>
      <c r="F370" s="587" t="s">
        <v>1376</v>
      </c>
      <c r="G370" s="588"/>
      <c r="H370" s="588"/>
      <c r="I370" s="567" t="str">
        <f t="shared" si="20"/>
        <v>No hay ejecución</v>
      </c>
      <c r="J370" s="568" t="str">
        <f t="shared" si="21"/>
        <v>NA</v>
      </c>
      <c r="K370" s="588"/>
      <c r="L370" s="581"/>
      <c r="M370" s="579"/>
      <c r="N370" s="572"/>
      <c r="O370" s="582"/>
      <c r="P370" s="581"/>
      <c r="Q370" s="579"/>
      <c r="R370" s="572"/>
      <c r="S370" s="582"/>
      <c r="T370" s="583"/>
      <c r="U370" s="579"/>
      <c r="V370" s="572"/>
      <c r="W370" s="582"/>
      <c r="X370" s="575"/>
      <c r="Y370" s="580"/>
      <c r="Z370" s="580"/>
      <c r="AA370" s="567" t="str">
        <f t="shared" si="22"/>
        <v>No hay ejecución</v>
      </c>
      <c r="AB370" s="568" t="str">
        <f t="shared" si="23"/>
        <v>NA</v>
      </c>
      <c r="AC370" s="575"/>
      <c r="AD370" s="575"/>
      <c r="AE370" s="575"/>
      <c r="AF370" s="576"/>
      <c r="AG370" s="576"/>
      <c r="AH370" s="575"/>
      <c r="AI370" s="575"/>
      <c r="AJ370" s="575"/>
      <c r="AK370" s="576"/>
      <c r="AL370" s="576"/>
      <c r="AM370" s="575"/>
      <c r="AN370" s="575"/>
      <c r="AO370" s="575"/>
      <c r="AP370" s="575"/>
      <c r="AQ370" s="575"/>
    </row>
    <row r="371" spans="1:43" ht="35.25" hidden="1" customHeight="1" thickTop="1" thickBot="1">
      <c r="A371" s="563">
        <v>20.149999999999999</v>
      </c>
      <c r="B371" s="564"/>
      <c r="C371" s="564"/>
      <c r="D371" s="564"/>
      <c r="E371" s="564"/>
      <c r="F371" s="587" t="s">
        <v>1376</v>
      </c>
      <c r="G371" s="588"/>
      <c r="H371" s="588"/>
      <c r="I371" s="567" t="str">
        <f t="shared" si="20"/>
        <v>No hay ejecución</v>
      </c>
      <c r="J371" s="568" t="str">
        <f t="shared" si="21"/>
        <v>NA</v>
      </c>
      <c r="K371" s="588"/>
      <c r="L371" s="581"/>
      <c r="M371" s="579"/>
      <c r="N371" s="572"/>
      <c r="O371" s="582"/>
      <c r="P371" s="581"/>
      <c r="Q371" s="579"/>
      <c r="R371" s="572"/>
      <c r="S371" s="582"/>
      <c r="T371" s="583"/>
      <c r="U371" s="579"/>
      <c r="V371" s="572"/>
      <c r="W371" s="582"/>
      <c r="X371" s="575"/>
      <c r="Y371" s="580"/>
      <c r="Z371" s="580"/>
      <c r="AA371" s="567" t="str">
        <f t="shared" si="22"/>
        <v>No hay ejecución</v>
      </c>
      <c r="AB371" s="568" t="str">
        <f t="shared" si="23"/>
        <v>NA</v>
      </c>
      <c r="AC371" s="575"/>
      <c r="AD371" s="575"/>
      <c r="AE371" s="575"/>
      <c r="AF371" s="576"/>
      <c r="AG371" s="576"/>
      <c r="AH371" s="575"/>
      <c r="AI371" s="575"/>
      <c r="AJ371" s="575"/>
      <c r="AK371" s="576"/>
      <c r="AL371" s="576"/>
      <c r="AM371" s="575"/>
      <c r="AN371" s="575"/>
      <c r="AO371" s="575"/>
      <c r="AP371" s="575"/>
      <c r="AQ371" s="575"/>
    </row>
    <row r="372" spans="1:43" ht="35.25" hidden="1" customHeight="1" thickTop="1" thickBot="1">
      <c r="A372" s="563">
        <v>20.149999999999999</v>
      </c>
      <c r="B372" s="564"/>
      <c r="C372" s="564"/>
      <c r="D372" s="564"/>
      <c r="E372" s="564"/>
      <c r="F372" s="587" t="s">
        <v>1376</v>
      </c>
      <c r="G372" s="588"/>
      <c r="H372" s="588"/>
      <c r="I372" s="567" t="str">
        <f t="shared" si="20"/>
        <v>No hay ejecución</v>
      </c>
      <c r="J372" s="568" t="str">
        <f t="shared" si="21"/>
        <v>NA</v>
      </c>
      <c r="K372" s="588"/>
      <c r="L372" s="581"/>
      <c r="M372" s="579"/>
      <c r="N372" s="572"/>
      <c r="O372" s="582"/>
      <c r="P372" s="581"/>
      <c r="Q372" s="579"/>
      <c r="R372" s="572"/>
      <c r="S372" s="582"/>
      <c r="T372" s="583"/>
      <c r="U372" s="579"/>
      <c r="V372" s="572"/>
      <c r="W372" s="582"/>
      <c r="X372" s="575"/>
      <c r="Y372" s="580"/>
      <c r="Z372" s="580"/>
      <c r="AA372" s="567" t="str">
        <f t="shared" si="22"/>
        <v>No hay ejecución</v>
      </c>
      <c r="AB372" s="568" t="str">
        <f t="shared" si="23"/>
        <v>NA</v>
      </c>
      <c r="AC372" s="575"/>
      <c r="AD372" s="575"/>
      <c r="AE372" s="575"/>
      <c r="AF372" s="576"/>
      <c r="AG372" s="576"/>
      <c r="AH372" s="575"/>
      <c r="AI372" s="575"/>
      <c r="AJ372" s="575"/>
      <c r="AK372" s="576"/>
      <c r="AL372" s="576"/>
      <c r="AM372" s="575"/>
      <c r="AN372" s="575"/>
      <c r="AO372" s="575"/>
      <c r="AP372" s="575"/>
      <c r="AQ372" s="575"/>
    </row>
    <row r="373" spans="1:43" ht="35.25" hidden="1" customHeight="1" thickTop="1" thickBot="1">
      <c r="A373" s="563">
        <v>20.149999999999999</v>
      </c>
      <c r="B373" s="564"/>
      <c r="C373" s="564"/>
      <c r="D373" s="564"/>
      <c r="E373" s="564"/>
      <c r="F373" s="587" t="s">
        <v>1376</v>
      </c>
      <c r="G373" s="588"/>
      <c r="H373" s="588"/>
      <c r="I373" s="567" t="str">
        <f t="shared" si="20"/>
        <v>No hay ejecución</v>
      </c>
      <c r="J373" s="568" t="str">
        <f t="shared" si="21"/>
        <v>NA</v>
      </c>
      <c r="K373" s="588"/>
      <c r="L373" s="581"/>
      <c r="M373" s="579"/>
      <c r="N373" s="572"/>
      <c r="O373" s="582"/>
      <c r="P373" s="581"/>
      <c r="Q373" s="579"/>
      <c r="R373" s="572"/>
      <c r="S373" s="582"/>
      <c r="T373" s="583"/>
      <c r="U373" s="579"/>
      <c r="V373" s="572"/>
      <c r="W373" s="582"/>
      <c r="X373" s="575"/>
      <c r="Y373" s="580"/>
      <c r="Z373" s="580"/>
      <c r="AA373" s="567" t="str">
        <f t="shared" si="22"/>
        <v>No hay ejecución</v>
      </c>
      <c r="AB373" s="568" t="str">
        <f t="shared" si="23"/>
        <v>NA</v>
      </c>
      <c r="AC373" s="575"/>
      <c r="AD373" s="575"/>
      <c r="AE373" s="575"/>
      <c r="AF373" s="576"/>
      <c r="AG373" s="576"/>
      <c r="AH373" s="575"/>
      <c r="AI373" s="575"/>
      <c r="AJ373" s="575"/>
      <c r="AK373" s="576"/>
      <c r="AL373" s="576"/>
      <c r="AM373" s="575"/>
      <c r="AN373" s="575"/>
      <c r="AO373" s="575"/>
      <c r="AP373" s="575"/>
      <c r="AQ373" s="575"/>
    </row>
    <row r="374" spans="1:43" ht="35.25" hidden="1" customHeight="1" thickTop="1" thickBot="1">
      <c r="A374" s="563">
        <v>20.149999999999999</v>
      </c>
      <c r="B374" s="564"/>
      <c r="C374" s="564"/>
      <c r="D374" s="564"/>
      <c r="E374" s="564"/>
      <c r="F374" s="587" t="s">
        <v>1376</v>
      </c>
      <c r="G374" s="588"/>
      <c r="H374" s="588"/>
      <c r="I374" s="567" t="str">
        <f t="shared" si="20"/>
        <v>No hay ejecución</v>
      </c>
      <c r="J374" s="568" t="str">
        <f t="shared" si="21"/>
        <v>NA</v>
      </c>
      <c r="K374" s="588"/>
      <c r="L374" s="581"/>
      <c r="M374" s="579"/>
      <c r="N374" s="572"/>
      <c r="O374" s="582"/>
      <c r="P374" s="581"/>
      <c r="Q374" s="579"/>
      <c r="R374" s="572"/>
      <c r="S374" s="582"/>
      <c r="T374" s="583"/>
      <c r="U374" s="579"/>
      <c r="V374" s="572"/>
      <c r="W374" s="582"/>
      <c r="X374" s="575"/>
      <c r="Y374" s="580"/>
      <c r="Z374" s="580"/>
      <c r="AA374" s="567" t="str">
        <f t="shared" si="22"/>
        <v>No hay ejecución</v>
      </c>
      <c r="AB374" s="568" t="str">
        <f t="shared" si="23"/>
        <v>NA</v>
      </c>
      <c r="AC374" s="575"/>
      <c r="AD374" s="575"/>
      <c r="AE374" s="575"/>
      <c r="AF374" s="576"/>
      <c r="AG374" s="576"/>
      <c r="AH374" s="575"/>
      <c r="AI374" s="575"/>
      <c r="AJ374" s="575"/>
      <c r="AK374" s="576"/>
      <c r="AL374" s="576"/>
      <c r="AM374" s="575"/>
      <c r="AN374" s="575"/>
      <c r="AO374" s="575"/>
      <c r="AP374" s="575"/>
      <c r="AQ374" s="575"/>
    </row>
    <row r="375" spans="1:43" ht="35.25" hidden="1" customHeight="1" thickTop="1" thickBot="1">
      <c r="A375" s="563">
        <v>20.149999999999999</v>
      </c>
      <c r="B375" s="564"/>
      <c r="C375" s="564"/>
      <c r="D375" s="564"/>
      <c r="E375" s="564"/>
      <c r="F375" s="587" t="s">
        <v>1376</v>
      </c>
      <c r="G375" s="588"/>
      <c r="H375" s="588"/>
      <c r="I375" s="567" t="str">
        <f t="shared" si="20"/>
        <v>No hay ejecución</v>
      </c>
      <c r="J375" s="568" t="str">
        <f t="shared" si="21"/>
        <v>NA</v>
      </c>
      <c r="K375" s="588"/>
      <c r="L375" s="581"/>
      <c r="M375" s="579"/>
      <c r="N375" s="572"/>
      <c r="O375" s="582"/>
      <c r="P375" s="581"/>
      <c r="Q375" s="579"/>
      <c r="R375" s="572"/>
      <c r="S375" s="582"/>
      <c r="T375" s="583"/>
      <c r="U375" s="579"/>
      <c r="V375" s="572"/>
      <c r="W375" s="582"/>
      <c r="X375" s="575"/>
      <c r="Y375" s="580"/>
      <c r="Z375" s="580"/>
      <c r="AA375" s="567" t="str">
        <f t="shared" si="22"/>
        <v>No hay ejecución</v>
      </c>
      <c r="AB375" s="568" t="str">
        <f t="shared" si="23"/>
        <v>NA</v>
      </c>
      <c r="AC375" s="575"/>
      <c r="AD375" s="575"/>
      <c r="AE375" s="575"/>
      <c r="AF375" s="576"/>
      <c r="AG375" s="576"/>
      <c r="AH375" s="575"/>
      <c r="AI375" s="575"/>
      <c r="AJ375" s="575"/>
      <c r="AK375" s="576"/>
      <c r="AL375" s="576"/>
      <c r="AM375" s="575"/>
      <c r="AN375" s="575"/>
      <c r="AO375" s="575"/>
      <c r="AP375" s="575"/>
      <c r="AQ375" s="575"/>
    </row>
    <row r="376" spans="1:43" ht="35.25" hidden="1" customHeight="1" thickTop="1" thickBot="1">
      <c r="A376" s="563">
        <v>20.149999999999999</v>
      </c>
      <c r="B376" s="564"/>
      <c r="C376" s="564"/>
      <c r="D376" s="564"/>
      <c r="E376" s="564"/>
      <c r="F376" s="587" t="s">
        <v>1376</v>
      </c>
      <c r="G376" s="588"/>
      <c r="H376" s="588"/>
      <c r="I376" s="567" t="str">
        <f t="shared" si="20"/>
        <v>No hay ejecución</v>
      </c>
      <c r="J376" s="568" t="str">
        <f t="shared" si="21"/>
        <v>NA</v>
      </c>
      <c r="K376" s="588"/>
      <c r="L376" s="581"/>
      <c r="M376" s="579"/>
      <c r="N376" s="572"/>
      <c r="O376" s="582"/>
      <c r="P376" s="581"/>
      <c r="Q376" s="579"/>
      <c r="R376" s="572"/>
      <c r="S376" s="582"/>
      <c r="T376" s="583"/>
      <c r="U376" s="579"/>
      <c r="V376" s="572"/>
      <c r="W376" s="582"/>
      <c r="X376" s="575"/>
      <c r="Y376" s="580"/>
      <c r="Z376" s="580"/>
      <c r="AA376" s="567" t="str">
        <f t="shared" si="22"/>
        <v>No hay ejecución</v>
      </c>
      <c r="AB376" s="568" t="str">
        <f t="shared" si="23"/>
        <v>NA</v>
      </c>
      <c r="AC376" s="575"/>
      <c r="AD376" s="575"/>
      <c r="AE376" s="575"/>
      <c r="AF376" s="576"/>
      <c r="AG376" s="576"/>
      <c r="AH376" s="575"/>
      <c r="AI376" s="575"/>
      <c r="AJ376" s="575"/>
      <c r="AK376" s="576"/>
      <c r="AL376" s="576"/>
      <c r="AM376" s="575"/>
      <c r="AN376" s="575"/>
      <c r="AO376" s="575"/>
      <c r="AP376" s="575"/>
      <c r="AQ376" s="575"/>
    </row>
    <row r="377" spans="1:43" ht="35.25" hidden="1" customHeight="1" thickTop="1" thickBot="1">
      <c r="A377" s="563">
        <v>21</v>
      </c>
      <c r="B377" s="564"/>
      <c r="C377" s="564"/>
      <c r="D377" s="564"/>
      <c r="E377" s="564"/>
      <c r="F377" s="584" t="s">
        <v>1377</v>
      </c>
      <c r="G377" s="586"/>
      <c r="H377" s="586"/>
      <c r="I377" s="567" t="str">
        <f t="shared" si="20"/>
        <v>No hay ejecución</v>
      </c>
      <c r="J377" s="568" t="str">
        <f t="shared" si="21"/>
        <v>NA</v>
      </c>
      <c r="K377" s="586"/>
      <c r="L377" s="581"/>
      <c r="M377" s="579"/>
      <c r="N377" s="572"/>
      <c r="O377" s="582"/>
      <c r="P377" s="581"/>
      <c r="Q377" s="579"/>
      <c r="R377" s="572"/>
      <c r="S377" s="582"/>
      <c r="T377" s="583"/>
      <c r="U377" s="579"/>
      <c r="V377" s="572"/>
      <c r="W377" s="582"/>
      <c r="X377" s="575"/>
      <c r="Y377" s="580"/>
      <c r="Z377" s="580"/>
      <c r="AA377" s="567" t="str">
        <f t="shared" si="22"/>
        <v>No hay ejecución</v>
      </c>
      <c r="AB377" s="568" t="str">
        <f t="shared" si="23"/>
        <v>NA</v>
      </c>
      <c r="AC377" s="575"/>
      <c r="AD377" s="575"/>
      <c r="AE377" s="575"/>
      <c r="AF377" s="576"/>
      <c r="AG377" s="576"/>
      <c r="AH377" s="575"/>
      <c r="AI377" s="575"/>
      <c r="AJ377" s="575"/>
      <c r="AK377" s="576"/>
      <c r="AL377" s="576"/>
      <c r="AM377" s="575"/>
      <c r="AN377" s="575"/>
      <c r="AO377" s="575"/>
      <c r="AP377" s="575"/>
      <c r="AQ377" s="575"/>
    </row>
    <row r="378" spans="1:43" ht="35.25" hidden="1" customHeight="1" thickTop="1" thickBot="1">
      <c r="A378" s="563">
        <v>21.1</v>
      </c>
      <c r="B378" s="564"/>
      <c r="C378" s="564"/>
      <c r="D378" s="564"/>
      <c r="E378" s="564"/>
      <c r="F378" s="577" t="s">
        <v>1378</v>
      </c>
      <c r="G378" s="578"/>
      <c r="H378" s="578"/>
      <c r="I378" s="567" t="str">
        <f t="shared" si="20"/>
        <v>No hay ejecución</v>
      </c>
      <c r="J378" s="568" t="str">
        <f t="shared" si="21"/>
        <v>NA</v>
      </c>
      <c r="K378" s="578"/>
      <c r="L378" s="581"/>
      <c r="M378" s="579"/>
      <c r="N378" s="572"/>
      <c r="O378" s="582"/>
      <c r="P378" s="581"/>
      <c r="Q378" s="579"/>
      <c r="R378" s="572"/>
      <c r="S378" s="582"/>
      <c r="T378" s="583"/>
      <c r="U378" s="579"/>
      <c r="V378" s="572"/>
      <c r="W378" s="582"/>
      <c r="X378" s="575"/>
      <c r="Y378" s="580"/>
      <c r="Z378" s="580"/>
      <c r="AA378" s="567" t="str">
        <f t="shared" si="22"/>
        <v>No hay ejecución</v>
      </c>
      <c r="AB378" s="568" t="str">
        <f t="shared" si="23"/>
        <v>NA</v>
      </c>
      <c r="AC378" s="575"/>
      <c r="AD378" s="575"/>
      <c r="AE378" s="575"/>
      <c r="AF378" s="576"/>
      <c r="AG378" s="576"/>
      <c r="AH378" s="575"/>
      <c r="AI378" s="575"/>
      <c r="AJ378" s="575"/>
      <c r="AK378" s="576"/>
      <c r="AL378" s="576"/>
      <c r="AM378" s="575"/>
      <c r="AN378" s="575"/>
      <c r="AO378" s="575"/>
      <c r="AP378" s="575"/>
      <c r="AQ378" s="575"/>
    </row>
    <row r="379" spans="1:43" ht="35.25" hidden="1" customHeight="1" thickTop="1" thickBot="1">
      <c r="A379" s="563">
        <v>21.1</v>
      </c>
      <c r="B379" s="564"/>
      <c r="C379" s="564"/>
      <c r="D379" s="564"/>
      <c r="E379" s="564"/>
      <c r="F379" s="577" t="s">
        <v>1378</v>
      </c>
      <c r="G379" s="578"/>
      <c r="H379" s="578"/>
      <c r="I379" s="567" t="str">
        <f t="shared" si="20"/>
        <v>No hay ejecución</v>
      </c>
      <c r="J379" s="568" t="str">
        <f t="shared" si="21"/>
        <v>NA</v>
      </c>
      <c r="K379" s="578"/>
      <c r="L379" s="581"/>
      <c r="M379" s="579"/>
      <c r="N379" s="572"/>
      <c r="O379" s="582"/>
      <c r="P379" s="581"/>
      <c r="Q379" s="579"/>
      <c r="R379" s="572"/>
      <c r="S379" s="582"/>
      <c r="T379" s="583"/>
      <c r="U379" s="579"/>
      <c r="V379" s="572"/>
      <c r="W379" s="582"/>
      <c r="X379" s="575"/>
      <c r="Y379" s="580"/>
      <c r="Z379" s="580"/>
      <c r="AA379" s="567" t="str">
        <f t="shared" si="22"/>
        <v>No hay ejecución</v>
      </c>
      <c r="AB379" s="568" t="str">
        <f t="shared" si="23"/>
        <v>NA</v>
      </c>
      <c r="AC379" s="575"/>
      <c r="AD379" s="575"/>
      <c r="AE379" s="575"/>
      <c r="AF379" s="576"/>
      <c r="AG379" s="576"/>
      <c r="AH379" s="575"/>
      <c r="AI379" s="575"/>
      <c r="AJ379" s="575"/>
      <c r="AK379" s="576"/>
      <c r="AL379" s="576"/>
      <c r="AM379" s="575"/>
      <c r="AN379" s="575"/>
      <c r="AO379" s="575"/>
      <c r="AP379" s="575"/>
      <c r="AQ379" s="575"/>
    </row>
    <row r="380" spans="1:43" ht="35.25" hidden="1" customHeight="1" thickTop="1" thickBot="1">
      <c r="A380" s="563">
        <v>21.1</v>
      </c>
      <c r="B380" s="564"/>
      <c r="C380" s="564"/>
      <c r="D380" s="564"/>
      <c r="E380" s="564"/>
      <c r="F380" s="577" t="s">
        <v>1378</v>
      </c>
      <c r="G380" s="578"/>
      <c r="H380" s="578"/>
      <c r="I380" s="567" t="str">
        <f t="shared" si="20"/>
        <v>No hay ejecución</v>
      </c>
      <c r="J380" s="568" t="str">
        <f t="shared" si="21"/>
        <v>NA</v>
      </c>
      <c r="K380" s="578"/>
      <c r="L380" s="581"/>
      <c r="M380" s="579"/>
      <c r="N380" s="572"/>
      <c r="O380" s="582"/>
      <c r="P380" s="581"/>
      <c r="Q380" s="579"/>
      <c r="R380" s="572"/>
      <c r="S380" s="582"/>
      <c r="T380" s="583"/>
      <c r="U380" s="579"/>
      <c r="V380" s="572"/>
      <c r="W380" s="582"/>
      <c r="X380" s="575"/>
      <c r="Y380" s="580"/>
      <c r="Z380" s="580"/>
      <c r="AA380" s="567" t="str">
        <f t="shared" si="22"/>
        <v>No hay ejecución</v>
      </c>
      <c r="AB380" s="568" t="str">
        <f t="shared" si="23"/>
        <v>NA</v>
      </c>
      <c r="AC380" s="575"/>
      <c r="AD380" s="575"/>
      <c r="AE380" s="575"/>
      <c r="AF380" s="576"/>
      <c r="AG380" s="576"/>
      <c r="AH380" s="575"/>
      <c r="AI380" s="575"/>
      <c r="AJ380" s="575"/>
      <c r="AK380" s="576"/>
      <c r="AL380" s="576"/>
      <c r="AM380" s="575"/>
      <c r="AN380" s="575"/>
      <c r="AO380" s="575"/>
      <c r="AP380" s="575"/>
      <c r="AQ380" s="575"/>
    </row>
    <row r="381" spans="1:43" ht="35.25" hidden="1" customHeight="1" thickTop="1" thickBot="1">
      <c r="A381" s="563">
        <v>21.1</v>
      </c>
      <c r="B381" s="564"/>
      <c r="C381" s="564"/>
      <c r="D381" s="564"/>
      <c r="E381" s="564"/>
      <c r="F381" s="577" t="s">
        <v>1378</v>
      </c>
      <c r="G381" s="578"/>
      <c r="H381" s="578"/>
      <c r="I381" s="567" t="str">
        <f t="shared" si="20"/>
        <v>No hay ejecución</v>
      </c>
      <c r="J381" s="568" t="str">
        <f t="shared" si="21"/>
        <v>NA</v>
      </c>
      <c r="K381" s="578"/>
      <c r="L381" s="581"/>
      <c r="M381" s="579"/>
      <c r="N381" s="572"/>
      <c r="O381" s="582"/>
      <c r="P381" s="581"/>
      <c r="Q381" s="579"/>
      <c r="R381" s="572"/>
      <c r="S381" s="582"/>
      <c r="T381" s="583"/>
      <c r="U381" s="579"/>
      <c r="V381" s="572"/>
      <c r="W381" s="582"/>
      <c r="X381" s="575"/>
      <c r="Y381" s="580"/>
      <c r="Z381" s="580"/>
      <c r="AA381" s="567" t="str">
        <f t="shared" si="22"/>
        <v>No hay ejecución</v>
      </c>
      <c r="AB381" s="568" t="str">
        <f t="shared" si="23"/>
        <v>NA</v>
      </c>
      <c r="AC381" s="575"/>
      <c r="AD381" s="575"/>
      <c r="AE381" s="575"/>
      <c r="AF381" s="576"/>
      <c r="AG381" s="576"/>
      <c r="AH381" s="575"/>
      <c r="AI381" s="575"/>
      <c r="AJ381" s="575"/>
      <c r="AK381" s="576"/>
      <c r="AL381" s="576"/>
      <c r="AM381" s="575"/>
      <c r="AN381" s="575"/>
      <c r="AO381" s="575"/>
      <c r="AP381" s="575"/>
      <c r="AQ381" s="575"/>
    </row>
    <row r="382" spans="1:43" ht="35.25" hidden="1" customHeight="1" thickTop="1" thickBot="1">
      <c r="A382" s="563">
        <v>21.1</v>
      </c>
      <c r="B382" s="564"/>
      <c r="C382" s="564"/>
      <c r="D382" s="564"/>
      <c r="E382" s="564"/>
      <c r="F382" s="577" t="s">
        <v>1378</v>
      </c>
      <c r="G382" s="578"/>
      <c r="H382" s="578"/>
      <c r="I382" s="567" t="str">
        <f t="shared" si="20"/>
        <v>No hay ejecución</v>
      </c>
      <c r="J382" s="568" t="str">
        <f t="shared" si="21"/>
        <v>NA</v>
      </c>
      <c r="K382" s="578"/>
      <c r="L382" s="581"/>
      <c r="M382" s="579"/>
      <c r="N382" s="572"/>
      <c r="O382" s="582"/>
      <c r="P382" s="581"/>
      <c r="Q382" s="579"/>
      <c r="R382" s="572"/>
      <c r="S382" s="582"/>
      <c r="T382" s="583"/>
      <c r="U382" s="579"/>
      <c r="V382" s="572"/>
      <c r="W382" s="582"/>
      <c r="X382" s="575"/>
      <c r="Y382" s="580"/>
      <c r="Z382" s="580"/>
      <c r="AA382" s="567" t="str">
        <f t="shared" si="22"/>
        <v>No hay ejecución</v>
      </c>
      <c r="AB382" s="568" t="str">
        <f t="shared" si="23"/>
        <v>NA</v>
      </c>
      <c r="AC382" s="575"/>
      <c r="AD382" s="575"/>
      <c r="AE382" s="575"/>
      <c r="AF382" s="576"/>
      <c r="AG382" s="576"/>
      <c r="AH382" s="575"/>
      <c r="AI382" s="575"/>
      <c r="AJ382" s="575"/>
      <c r="AK382" s="576"/>
      <c r="AL382" s="576"/>
      <c r="AM382" s="575"/>
      <c r="AN382" s="575"/>
      <c r="AO382" s="575"/>
      <c r="AP382" s="575"/>
      <c r="AQ382" s="575"/>
    </row>
    <row r="383" spans="1:43" ht="35.25" hidden="1" customHeight="1" thickTop="1" thickBot="1">
      <c r="A383" s="563">
        <v>21.1</v>
      </c>
      <c r="B383" s="564"/>
      <c r="C383" s="564"/>
      <c r="D383" s="564"/>
      <c r="E383" s="564"/>
      <c r="F383" s="577" t="s">
        <v>1378</v>
      </c>
      <c r="G383" s="578"/>
      <c r="H383" s="578"/>
      <c r="I383" s="567" t="str">
        <f t="shared" si="20"/>
        <v>No hay ejecución</v>
      </c>
      <c r="J383" s="568" t="str">
        <f t="shared" si="21"/>
        <v>NA</v>
      </c>
      <c r="K383" s="578"/>
      <c r="L383" s="581"/>
      <c r="M383" s="579"/>
      <c r="N383" s="572"/>
      <c r="O383" s="582"/>
      <c r="P383" s="581"/>
      <c r="Q383" s="579"/>
      <c r="R383" s="572"/>
      <c r="S383" s="582"/>
      <c r="T383" s="583"/>
      <c r="U383" s="579"/>
      <c r="V383" s="572"/>
      <c r="W383" s="582"/>
      <c r="X383" s="575"/>
      <c r="Y383" s="580"/>
      <c r="Z383" s="580"/>
      <c r="AA383" s="567" t="str">
        <f t="shared" si="22"/>
        <v>No hay ejecución</v>
      </c>
      <c r="AB383" s="568" t="str">
        <f t="shared" si="23"/>
        <v>NA</v>
      </c>
      <c r="AC383" s="575"/>
      <c r="AD383" s="575"/>
      <c r="AE383" s="575"/>
      <c r="AF383" s="576"/>
      <c r="AG383" s="576"/>
      <c r="AH383" s="575"/>
      <c r="AI383" s="575"/>
      <c r="AJ383" s="575"/>
      <c r="AK383" s="576"/>
      <c r="AL383" s="576"/>
      <c r="AM383" s="575"/>
      <c r="AN383" s="575"/>
      <c r="AO383" s="575"/>
      <c r="AP383" s="575"/>
      <c r="AQ383" s="575"/>
    </row>
    <row r="384" spans="1:43" ht="35.25" customHeight="1" thickTop="1" thickBot="1">
      <c r="A384" s="563">
        <v>21.2</v>
      </c>
      <c r="B384" s="564"/>
      <c r="C384" s="564"/>
      <c r="D384" s="564"/>
      <c r="E384" s="564"/>
      <c r="F384" s="577" t="s">
        <v>1379</v>
      </c>
      <c r="G384" s="578"/>
      <c r="H384" s="578"/>
      <c r="I384" s="567" t="str">
        <f t="shared" si="20"/>
        <v>No hay ejecución</v>
      </c>
      <c r="J384" s="568" t="str">
        <f t="shared" si="21"/>
        <v>NA</v>
      </c>
      <c r="K384" s="578"/>
      <c r="L384" s="581"/>
      <c r="M384" s="579"/>
      <c r="N384" s="572"/>
      <c r="O384" s="582"/>
      <c r="P384" s="581"/>
      <c r="Q384" s="579"/>
      <c r="R384" s="572"/>
      <c r="S384" s="582"/>
      <c r="T384" s="583"/>
      <c r="U384" s="579"/>
      <c r="V384" s="572"/>
      <c r="W384" s="582"/>
      <c r="X384" s="575"/>
      <c r="Y384" s="580">
        <v>10</v>
      </c>
      <c r="Z384" s="580">
        <v>10</v>
      </c>
      <c r="AA384" s="567">
        <f t="shared" si="22"/>
        <v>1</v>
      </c>
      <c r="AB384" s="568" t="str">
        <f t="shared" si="23"/>
        <v>De acuerdo con lo programado</v>
      </c>
      <c r="AC384" s="575"/>
      <c r="AD384" s="575"/>
      <c r="AE384" s="575"/>
      <c r="AF384" s="576"/>
      <c r="AG384" s="576"/>
      <c r="AH384" s="575"/>
      <c r="AI384" s="575"/>
      <c r="AJ384" s="575"/>
      <c r="AK384" s="576"/>
      <c r="AL384" s="576"/>
      <c r="AM384" s="575"/>
      <c r="AN384" s="575"/>
      <c r="AO384" s="575"/>
      <c r="AP384" s="575"/>
      <c r="AQ384" s="575"/>
    </row>
    <row r="385" spans="1:43" ht="35.25" hidden="1" customHeight="1" thickTop="1" thickBot="1">
      <c r="A385" s="563">
        <v>22</v>
      </c>
      <c r="B385" s="564"/>
      <c r="C385" s="564"/>
      <c r="D385" s="564"/>
      <c r="E385" s="564"/>
      <c r="F385" s="565" t="s">
        <v>1380</v>
      </c>
      <c r="G385" s="569"/>
      <c r="H385" s="569"/>
      <c r="I385" s="567" t="str">
        <f t="shared" si="20"/>
        <v>No hay ejecución</v>
      </c>
      <c r="J385" s="568" t="str">
        <f t="shared" si="21"/>
        <v>NA</v>
      </c>
      <c r="K385" s="569"/>
      <c r="L385" s="581"/>
      <c r="M385" s="579"/>
      <c r="N385" s="572"/>
      <c r="O385" s="582"/>
      <c r="P385" s="581"/>
      <c r="Q385" s="579"/>
      <c r="R385" s="572"/>
      <c r="S385" s="582"/>
      <c r="T385" s="583"/>
      <c r="U385" s="579"/>
      <c r="V385" s="572"/>
      <c r="W385" s="582"/>
      <c r="X385" s="575"/>
      <c r="Y385" s="580"/>
      <c r="Z385" s="580"/>
      <c r="AA385" s="567" t="str">
        <f t="shared" si="22"/>
        <v>No hay ejecución</v>
      </c>
      <c r="AB385" s="568" t="str">
        <f t="shared" si="23"/>
        <v>NA</v>
      </c>
      <c r="AC385" s="575"/>
      <c r="AD385" s="575"/>
      <c r="AE385" s="575"/>
      <c r="AF385" s="576"/>
      <c r="AG385" s="576"/>
      <c r="AH385" s="575"/>
      <c r="AI385" s="575"/>
      <c r="AJ385" s="575"/>
      <c r="AK385" s="576"/>
      <c r="AL385" s="576"/>
      <c r="AM385" s="575"/>
      <c r="AN385" s="575"/>
      <c r="AO385" s="575"/>
      <c r="AP385" s="575"/>
      <c r="AQ385" s="575"/>
    </row>
    <row r="386" spans="1:43" ht="35.25" hidden="1" customHeight="1" thickTop="1" thickBot="1">
      <c r="A386" s="563">
        <v>22.1</v>
      </c>
      <c r="B386" s="564"/>
      <c r="C386" s="564"/>
      <c r="D386" s="564"/>
      <c r="E386" s="564"/>
      <c r="F386" s="577" t="s">
        <v>1381</v>
      </c>
      <c r="G386" s="578"/>
      <c r="H386" s="578"/>
      <c r="I386" s="567" t="str">
        <f t="shared" si="20"/>
        <v>No hay ejecución</v>
      </c>
      <c r="J386" s="568" t="str">
        <f t="shared" si="21"/>
        <v>NA</v>
      </c>
      <c r="K386" s="578"/>
      <c r="L386" s="581"/>
      <c r="M386" s="579"/>
      <c r="N386" s="572"/>
      <c r="O386" s="582"/>
      <c r="P386" s="581"/>
      <c r="Q386" s="579"/>
      <c r="R386" s="572"/>
      <c r="S386" s="582"/>
      <c r="T386" s="583"/>
      <c r="U386" s="579"/>
      <c r="V386" s="572"/>
      <c r="W386" s="582"/>
      <c r="X386" s="575"/>
      <c r="Y386" s="580"/>
      <c r="Z386" s="580"/>
      <c r="AA386" s="567" t="str">
        <f t="shared" si="22"/>
        <v>No hay ejecución</v>
      </c>
      <c r="AB386" s="568" t="str">
        <f t="shared" si="23"/>
        <v>NA</v>
      </c>
      <c r="AC386" s="575"/>
      <c r="AD386" s="575"/>
      <c r="AE386" s="575"/>
      <c r="AF386" s="576"/>
      <c r="AG386" s="576"/>
      <c r="AH386" s="575"/>
      <c r="AI386" s="575"/>
      <c r="AJ386" s="575"/>
      <c r="AK386" s="576"/>
      <c r="AL386" s="576"/>
      <c r="AM386" s="575"/>
      <c r="AN386" s="575"/>
      <c r="AO386" s="575"/>
      <c r="AP386" s="575"/>
      <c r="AQ386" s="575"/>
    </row>
    <row r="387" spans="1:43" ht="35.25" hidden="1" customHeight="1" thickTop="1" thickBot="1">
      <c r="A387" s="563">
        <v>22.1</v>
      </c>
      <c r="B387" s="564"/>
      <c r="C387" s="564"/>
      <c r="D387" s="564"/>
      <c r="E387" s="564"/>
      <c r="F387" s="577" t="s">
        <v>1381</v>
      </c>
      <c r="G387" s="578"/>
      <c r="H387" s="578"/>
      <c r="I387" s="567" t="str">
        <f t="shared" si="20"/>
        <v>No hay ejecución</v>
      </c>
      <c r="J387" s="568" t="str">
        <f t="shared" si="21"/>
        <v>NA</v>
      </c>
      <c r="K387" s="578"/>
      <c r="L387" s="581"/>
      <c r="M387" s="579"/>
      <c r="N387" s="572"/>
      <c r="O387" s="582"/>
      <c r="P387" s="581"/>
      <c r="Q387" s="579"/>
      <c r="R387" s="572"/>
      <c r="S387" s="582"/>
      <c r="T387" s="583"/>
      <c r="U387" s="579"/>
      <c r="V387" s="572"/>
      <c r="W387" s="582"/>
      <c r="X387" s="575"/>
      <c r="Y387" s="580"/>
      <c r="Z387" s="580"/>
      <c r="AA387" s="567" t="str">
        <f t="shared" si="22"/>
        <v>No hay ejecución</v>
      </c>
      <c r="AB387" s="568" t="str">
        <f t="shared" si="23"/>
        <v>NA</v>
      </c>
      <c r="AC387" s="575"/>
      <c r="AD387" s="575"/>
      <c r="AE387" s="575"/>
      <c r="AF387" s="576"/>
      <c r="AG387" s="576"/>
      <c r="AH387" s="575"/>
      <c r="AI387" s="575"/>
      <c r="AJ387" s="575"/>
      <c r="AK387" s="576"/>
      <c r="AL387" s="576"/>
      <c r="AM387" s="575"/>
      <c r="AN387" s="575"/>
      <c r="AO387" s="575"/>
      <c r="AP387" s="575"/>
      <c r="AQ387" s="575"/>
    </row>
    <row r="388" spans="1:43" ht="35.25" hidden="1" customHeight="1" thickTop="1" thickBot="1">
      <c r="A388" s="563">
        <v>23</v>
      </c>
      <c r="B388" s="564"/>
      <c r="C388" s="564"/>
      <c r="D388" s="564"/>
      <c r="E388" s="564"/>
      <c r="F388" s="565" t="s">
        <v>1382</v>
      </c>
      <c r="G388" s="569"/>
      <c r="H388" s="569"/>
      <c r="I388" s="567" t="str">
        <f t="shared" si="20"/>
        <v>No hay ejecución</v>
      </c>
      <c r="J388" s="568" t="str">
        <f t="shared" si="21"/>
        <v>NA</v>
      </c>
      <c r="K388" s="569"/>
      <c r="L388" s="581"/>
      <c r="M388" s="579"/>
      <c r="N388" s="572"/>
      <c r="O388" s="582"/>
      <c r="P388" s="581"/>
      <c r="Q388" s="579"/>
      <c r="R388" s="572"/>
      <c r="S388" s="582"/>
      <c r="T388" s="583"/>
      <c r="U388" s="579"/>
      <c r="V388" s="572"/>
      <c r="W388" s="582"/>
      <c r="X388" s="575"/>
      <c r="Y388" s="580"/>
      <c r="Z388" s="580"/>
      <c r="AA388" s="567" t="str">
        <f t="shared" si="22"/>
        <v>No hay ejecución</v>
      </c>
      <c r="AB388" s="568" t="str">
        <f t="shared" si="23"/>
        <v>NA</v>
      </c>
      <c r="AC388" s="575"/>
      <c r="AD388" s="575"/>
      <c r="AE388" s="575"/>
      <c r="AF388" s="576"/>
      <c r="AG388" s="576"/>
      <c r="AH388" s="575"/>
      <c r="AI388" s="575"/>
      <c r="AJ388" s="575"/>
      <c r="AK388" s="576"/>
      <c r="AL388" s="576"/>
      <c r="AM388" s="575"/>
      <c r="AN388" s="575"/>
      <c r="AO388" s="575"/>
      <c r="AP388" s="575"/>
      <c r="AQ388" s="575"/>
    </row>
    <row r="389" spans="1:43" ht="35.25" hidden="1" customHeight="1" thickTop="1" thickBot="1">
      <c r="A389" s="563">
        <v>23.1</v>
      </c>
      <c r="B389" s="564"/>
      <c r="C389" s="564"/>
      <c r="D389" s="564"/>
      <c r="E389" s="564"/>
      <c r="F389" s="577" t="s">
        <v>1383</v>
      </c>
      <c r="G389" s="578"/>
      <c r="H389" s="578"/>
      <c r="I389" s="567" t="str">
        <f t="shared" si="20"/>
        <v>No hay ejecución</v>
      </c>
      <c r="J389" s="568" t="str">
        <f t="shared" si="21"/>
        <v>NA</v>
      </c>
      <c r="K389" s="578"/>
      <c r="L389" s="581"/>
      <c r="M389" s="579"/>
      <c r="N389" s="572"/>
      <c r="O389" s="582"/>
      <c r="P389" s="581"/>
      <c r="Q389" s="579"/>
      <c r="R389" s="572"/>
      <c r="S389" s="582"/>
      <c r="T389" s="583"/>
      <c r="U389" s="579"/>
      <c r="V389" s="572"/>
      <c r="W389" s="582"/>
      <c r="X389" s="575"/>
      <c r="Y389" s="580"/>
      <c r="Z389" s="580"/>
      <c r="AA389" s="567" t="str">
        <f t="shared" si="22"/>
        <v>No hay ejecución</v>
      </c>
      <c r="AB389" s="568" t="str">
        <f t="shared" si="23"/>
        <v>NA</v>
      </c>
      <c r="AC389" s="575"/>
      <c r="AD389" s="575"/>
      <c r="AE389" s="575"/>
      <c r="AF389" s="576"/>
      <c r="AG389" s="576"/>
      <c r="AH389" s="575"/>
      <c r="AI389" s="575"/>
      <c r="AJ389" s="575"/>
      <c r="AK389" s="576"/>
      <c r="AL389" s="576"/>
      <c r="AM389" s="575"/>
      <c r="AN389" s="575"/>
      <c r="AO389" s="575"/>
      <c r="AP389" s="575"/>
      <c r="AQ389" s="575"/>
    </row>
    <row r="390" spans="1:43" ht="35.25" hidden="1" customHeight="1" thickTop="1" thickBot="1">
      <c r="A390" s="563">
        <v>23.1</v>
      </c>
      <c r="B390" s="564"/>
      <c r="C390" s="564"/>
      <c r="D390" s="564"/>
      <c r="E390" s="564"/>
      <c r="F390" s="577" t="s">
        <v>1383</v>
      </c>
      <c r="G390" s="578"/>
      <c r="H390" s="578"/>
      <c r="I390" s="567" t="str">
        <f t="shared" si="20"/>
        <v>No hay ejecución</v>
      </c>
      <c r="J390" s="568" t="str">
        <f t="shared" si="21"/>
        <v>NA</v>
      </c>
      <c r="K390" s="578"/>
      <c r="L390" s="581"/>
      <c r="M390" s="579"/>
      <c r="N390" s="572"/>
      <c r="O390" s="582"/>
      <c r="P390" s="581"/>
      <c r="Q390" s="579"/>
      <c r="R390" s="572"/>
      <c r="S390" s="582"/>
      <c r="T390" s="583"/>
      <c r="U390" s="579"/>
      <c r="V390" s="572"/>
      <c r="W390" s="582"/>
      <c r="X390" s="575"/>
      <c r="Y390" s="580"/>
      <c r="Z390" s="580"/>
      <c r="AA390" s="567" t="str">
        <f t="shared" si="22"/>
        <v>No hay ejecución</v>
      </c>
      <c r="AB390" s="568" t="str">
        <f t="shared" si="23"/>
        <v>NA</v>
      </c>
      <c r="AC390" s="575"/>
      <c r="AD390" s="575"/>
      <c r="AE390" s="575"/>
      <c r="AF390" s="576"/>
      <c r="AG390" s="576"/>
      <c r="AH390" s="575"/>
      <c r="AI390" s="575"/>
      <c r="AJ390" s="575"/>
      <c r="AK390" s="576"/>
      <c r="AL390" s="576"/>
      <c r="AM390" s="575"/>
      <c r="AN390" s="575"/>
      <c r="AO390" s="575"/>
      <c r="AP390" s="575"/>
      <c r="AQ390" s="575"/>
    </row>
    <row r="391" spans="1:43" ht="35.25" hidden="1" customHeight="1" thickTop="1" thickBot="1">
      <c r="A391" s="563">
        <v>24</v>
      </c>
      <c r="B391" s="564"/>
      <c r="C391" s="564"/>
      <c r="D391" s="564"/>
      <c r="E391" s="564"/>
      <c r="F391" s="565" t="s">
        <v>1384</v>
      </c>
      <c r="G391" s="569"/>
      <c r="H391" s="569"/>
      <c r="I391" s="567" t="str">
        <f t="shared" si="20"/>
        <v>No hay ejecución</v>
      </c>
      <c r="J391" s="568" t="str">
        <f t="shared" si="21"/>
        <v>NA</v>
      </c>
      <c r="K391" s="569"/>
      <c r="L391" s="581"/>
      <c r="M391" s="579"/>
      <c r="N391" s="572"/>
      <c r="O391" s="582"/>
      <c r="P391" s="581"/>
      <c r="Q391" s="579"/>
      <c r="R391" s="572"/>
      <c r="S391" s="582"/>
      <c r="T391" s="583"/>
      <c r="U391" s="579"/>
      <c r="V391" s="572"/>
      <c r="W391" s="582"/>
      <c r="X391" s="575"/>
      <c r="Y391" s="580"/>
      <c r="Z391" s="580"/>
      <c r="AA391" s="567" t="str">
        <f t="shared" si="22"/>
        <v>No hay ejecución</v>
      </c>
      <c r="AB391" s="568" t="str">
        <f t="shared" si="23"/>
        <v>NA</v>
      </c>
      <c r="AC391" s="575"/>
      <c r="AD391" s="575"/>
      <c r="AE391" s="575"/>
      <c r="AF391" s="576"/>
      <c r="AG391" s="576"/>
      <c r="AH391" s="575"/>
      <c r="AI391" s="575"/>
      <c r="AJ391" s="575"/>
      <c r="AK391" s="576"/>
      <c r="AL391" s="576"/>
      <c r="AM391" s="575"/>
      <c r="AN391" s="575"/>
      <c r="AO391" s="575"/>
      <c r="AP391" s="575"/>
      <c r="AQ391" s="575"/>
    </row>
    <row r="392" spans="1:43" ht="35.25" customHeight="1" thickTop="1" thickBot="1">
      <c r="A392" s="563">
        <v>24.1</v>
      </c>
      <c r="B392" s="564"/>
      <c r="C392" s="564"/>
      <c r="D392" s="564"/>
      <c r="E392" s="564"/>
      <c r="F392" s="594" t="s">
        <v>1384</v>
      </c>
      <c r="G392" s="595"/>
      <c r="H392" s="595"/>
      <c r="I392" s="567" t="str">
        <f t="shared" si="20"/>
        <v>No hay ejecución</v>
      </c>
      <c r="J392" s="568" t="str">
        <f t="shared" si="21"/>
        <v>NA</v>
      </c>
      <c r="K392" s="595"/>
      <c r="L392" s="581"/>
      <c r="M392" s="579"/>
      <c r="N392" s="572"/>
      <c r="O392" s="582"/>
      <c r="P392" s="581"/>
      <c r="Q392" s="579"/>
      <c r="R392" s="572"/>
      <c r="S392" s="582"/>
      <c r="T392" s="583"/>
      <c r="U392" s="579"/>
      <c r="V392" s="572"/>
      <c r="W392" s="582"/>
      <c r="X392" s="575"/>
      <c r="Y392" s="580">
        <v>1</v>
      </c>
      <c r="Z392" s="580">
        <v>56</v>
      </c>
      <c r="AA392" s="567">
        <f t="shared" si="22"/>
        <v>56</v>
      </c>
      <c r="AB392" s="568" t="str">
        <f t="shared" si="23"/>
        <v>De acuerdo con lo programado</v>
      </c>
      <c r="AC392" s="575"/>
      <c r="AD392" s="575"/>
      <c r="AE392" s="575"/>
      <c r="AF392" s="576"/>
      <c r="AG392" s="576"/>
      <c r="AH392" s="575"/>
      <c r="AI392" s="575"/>
      <c r="AJ392" s="575"/>
      <c r="AK392" s="576"/>
      <c r="AL392" s="576"/>
      <c r="AM392" s="575"/>
      <c r="AN392" s="575"/>
      <c r="AO392" s="575"/>
      <c r="AP392" s="575"/>
      <c r="AQ392" s="575"/>
    </row>
    <row r="393" spans="1:43" ht="35.25" customHeight="1" thickTop="1" thickBot="1">
      <c r="A393" s="563">
        <v>24.1</v>
      </c>
      <c r="B393" s="564"/>
      <c r="C393" s="564"/>
      <c r="D393" s="564"/>
      <c r="E393" s="564"/>
      <c r="F393" s="594" t="s">
        <v>1384</v>
      </c>
      <c r="G393" s="595"/>
      <c r="H393" s="595"/>
      <c r="I393" s="567" t="str">
        <f t="shared" si="20"/>
        <v>No hay ejecución</v>
      </c>
      <c r="J393" s="568" t="str">
        <f t="shared" si="21"/>
        <v>NA</v>
      </c>
      <c r="K393" s="595"/>
      <c r="L393" s="581"/>
      <c r="M393" s="579"/>
      <c r="N393" s="572"/>
      <c r="O393" s="582"/>
      <c r="P393" s="581"/>
      <c r="Q393" s="579"/>
      <c r="R393" s="572"/>
      <c r="S393" s="582"/>
      <c r="T393" s="583"/>
      <c r="U393" s="579"/>
      <c r="V393" s="572"/>
      <c r="W393" s="582"/>
      <c r="X393" s="575"/>
      <c r="Y393" s="580">
        <v>1</v>
      </c>
      <c r="Z393" s="580">
        <v>45</v>
      </c>
      <c r="AA393" s="567">
        <f t="shared" si="22"/>
        <v>45</v>
      </c>
      <c r="AB393" s="568" t="str">
        <f t="shared" si="23"/>
        <v>De acuerdo con lo programado</v>
      </c>
      <c r="AC393" s="575"/>
      <c r="AD393" s="575"/>
      <c r="AE393" s="575"/>
      <c r="AF393" s="576"/>
      <c r="AG393" s="576"/>
      <c r="AH393" s="575"/>
      <c r="AI393" s="575"/>
      <c r="AJ393" s="575"/>
      <c r="AK393" s="576"/>
      <c r="AL393" s="576"/>
      <c r="AM393" s="575"/>
      <c r="AN393" s="575"/>
      <c r="AO393" s="575"/>
      <c r="AP393" s="575"/>
      <c r="AQ393" s="575"/>
    </row>
    <row r="394" spans="1:43" ht="35.25" customHeight="1" thickTop="1" thickBot="1">
      <c r="A394" s="563">
        <v>24.1</v>
      </c>
      <c r="B394" s="564"/>
      <c r="C394" s="564"/>
      <c r="D394" s="564"/>
      <c r="E394" s="564"/>
      <c r="F394" s="594" t="s">
        <v>1384</v>
      </c>
      <c r="G394" s="595"/>
      <c r="H394" s="595"/>
      <c r="I394" s="567" t="str">
        <f t="shared" si="20"/>
        <v>No hay ejecución</v>
      </c>
      <c r="J394" s="568" t="str">
        <f t="shared" si="21"/>
        <v>NA</v>
      </c>
      <c r="K394" s="595"/>
      <c r="L394" s="581"/>
      <c r="M394" s="579"/>
      <c r="N394" s="572"/>
      <c r="O394" s="582"/>
      <c r="P394" s="581"/>
      <c r="Q394" s="579"/>
      <c r="R394" s="572"/>
      <c r="S394" s="582"/>
      <c r="T394" s="583"/>
      <c r="U394" s="579"/>
      <c r="V394" s="572"/>
      <c r="W394" s="582"/>
      <c r="X394" s="575"/>
      <c r="Y394" s="580">
        <v>1</v>
      </c>
      <c r="Z394" s="580">
        <v>66</v>
      </c>
      <c r="AA394" s="567">
        <f t="shared" si="22"/>
        <v>66</v>
      </c>
      <c r="AB394" s="568" t="str">
        <f t="shared" si="23"/>
        <v>De acuerdo con lo programado</v>
      </c>
      <c r="AC394" s="575"/>
      <c r="AD394" s="575"/>
      <c r="AE394" s="575"/>
      <c r="AF394" s="576"/>
      <c r="AG394" s="576"/>
      <c r="AH394" s="575"/>
      <c r="AI394" s="575"/>
      <c r="AJ394" s="575"/>
      <c r="AK394" s="576"/>
      <c r="AL394" s="576"/>
      <c r="AM394" s="575"/>
      <c r="AN394" s="575"/>
      <c r="AO394" s="575"/>
      <c r="AP394" s="575"/>
      <c r="AQ394" s="575"/>
    </row>
    <row r="395" spans="1:43" ht="35.25" customHeight="1" thickTop="1" thickBot="1">
      <c r="A395" s="563">
        <v>24.1</v>
      </c>
      <c r="B395" s="564"/>
      <c r="C395" s="564"/>
      <c r="D395" s="564"/>
      <c r="E395" s="564"/>
      <c r="F395" s="594" t="s">
        <v>1384</v>
      </c>
      <c r="G395" s="595"/>
      <c r="H395" s="595"/>
      <c r="I395" s="567" t="str">
        <f t="shared" si="20"/>
        <v>No hay ejecución</v>
      </c>
      <c r="J395" s="568" t="str">
        <f t="shared" si="21"/>
        <v>NA</v>
      </c>
      <c r="K395" s="595"/>
      <c r="L395" s="581"/>
      <c r="M395" s="579"/>
      <c r="N395" s="572"/>
      <c r="O395" s="582"/>
      <c r="P395" s="581"/>
      <c r="Q395" s="579"/>
      <c r="R395" s="572"/>
      <c r="S395" s="582"/>
      <c r="T395" s="583"/>
      <c r="U395" s="579"/>
      <c r="V395" s="572"/>
      <c r="W395" s="582"/>
      <c r="X395" s="575"/>
      <c r="Y395" s="580">
        <v>1</v>
      </c>
      <c r="Z395" s="580">
        <v>50</v>
      </c>
      <c r="AA395" s="567">
        <f t="shared" si="22"/>
        <v>50</v>
      </c>
      <c r="AB395" s="568" t="str">
        <f t="shared" si="23"/>
        <v>De acuerdo con lo programado</v>
      </c>
      <c r="AC395" s="575"/>
      <c r="AD395" s="575"/>
      <c r="AE395" s="575"/>
      <c r="AF395" s="576"/>
      <c r="AG395" s="576"/>
      <c r="AH395" s="575"/>
      <c r="AI395" s="575"/>
      <c r="AJ395" s="575"/>
      <c r="AK395" s="576"/>
      <c r="AL395" s="576"/>
      <c r="AM395" s="575"/>
      <c r="AN395" s="575"/>
      <c r="AO395" s="575"/>
      <c r="AP395" s="575"/>
      <c r="AQ395" s="575"/>
    </row>
    <row r="396" spans="1:43" ht="35.25" customHeight="1" thickTop="1" thickBot="1">
      <c r="A396" s="563">
        <v>24.1</v>
      </c>
      <c r="B396" s="564"/>
      <c r="C396" s="564"/>
      <c r="D396" s="564"/>
      <c r="E396" s="564"/>
      <c r="F396" s="594" t="s">
        <v>1384</v>
      </c>
      <c r="G396" s="595"/>
      <c r="H396" s="595"/>
      <c r="I396" s="567" t="str">
        <f t="shared" si="20"/>
        <v>No hay ejecución</v>
      </c>
      <c r="J396" s="568" t="str">
        <f t="shared" si="21"/>
        <v>NA</v>
      </c>
      <c r="K396" s="595"/>
      <c r="L396" s="581"/>
      <c r="M396" s="579"/>
      <c r="N396" s="572"/>
      <c r="O396" s="582"/>
      <c r="P396" s="581"/>
      <c r="Q396" s="579"/>
      <c r="R396" s="572"/>
      <c r="S396" s="582"/>
      <c r="T396" s="583"/>
      <c r="U396" s="579"/>
      <c r="V396" s="572"/>
      <c r="W396" s="582"/>
      <c r="X396" s="575"/>
      <c r="Y396" s="580">
        <v>1</v>
      </c>
      <c r="Z396" s="580">
        <v>60</v>
      </c>
      <c r="AA396" s="567">
        <f t="shared" si="22"/>
        <v>60</v>
      </c>
      <c r="AB396" s="568" t="str">
        <f t="shared" si="23"/>
        <v>De acuerdo con lo programado</v>
      </c>
      <c r="AC396" s="575"/>
      <c r="AD396" s="575"/>
      <c r="AE396" s="575"/>
      <c r="AF396" s="576"/>
      <c r="AG396" s="576"/>
      <c r="AH396" s="575"/>
      <c r="AI396" s="575"/>
      <c r="AJ396" s="575"/>
      <c r="AK396" s="576"/>
      <c r="AL396" s="576"/>
      <c r="AM396" s="575"/>
      <c r="AN396" s="575"/>
      <c r="AO396" s="575"/>
      <c r="AP396" s="575"/>
      <c r="AQ396" s="575"/>
    </row>
    <row r="397" spans="1:43" ht="35.25" customHeight="1" thickTop="1" thickBot="1">
      <c r="A397" s="563">
        <v>24.1</v>
      </c>
      <c r="B397" s="564"/>
      <c r="C397" s="564"/>
      <c r="D397" s="564"/>
      <c r="E397" s="564"/>
      <c r="F397" s="594" t="s">
        <v>1384</v>
      </c>
      <c r="G397" s="595"/>
      <c r="H397" s="595"/>
      <c r="I397" s="567" t="str">
        <f t="shared" si="20"/>
        <v>No hay ejecución</v>
      </c>
      <c r="J397" s="568" t="str">
        <f t="shared" si="21"/>
        <v>NA</v>
      </c>
      <c r="K397" s="595"/>
      <c r="L397" s="581"/>
      <c r="M397" s="579"/>
      <c r="N397" s="572"/>
      <c r="O397" s="582"/>
      <c r="P397" s="581"/>
      <c r="Q397" s="579"/>
      <c r="R397" s="572"/>
      <c r="S397" s="582"/>
      <c r="T397" s="583"/>
      <c r="U397" s="579"/>
      <c r="V397" s="572"/>
      <c r="W397" s="582"/>
      <c r="X397" s="575"/>
      <c r="Y397" s="580">
        <v>1</v>
      </c>
      <c r="Z397" s="580">
        <v>56</v>
      </c>
      <c r="AA397" s="567">
        <f t="shared" si="22"/>
        <v>56</v>
      </c>
      <c r="AB397" s="568" t="str">
        <f t="shared" si="23"/>
        <v>De acuerdo con lo programado</v>
      </c>
      <c r="AC397" s="575"/>
      <c r="AD397" s="575"/>
      <c r="AE397" s="575"/>
      <c r="AF397" s="576"/>
      <c r="AG397" s="576"/>
      <c r="AH397" s="575"/>
      <c r="AI397" s="575"/>
      <c r="AJ397" s="575"/>
      <c r="AK397" s="576"/>
      <c r="AL397" s="576"/>
      <c r="AM397" s="575"/>
      <c r="AN397" s="575"/>
      <c r="AO397" s="575"/>
      <c r="AP397" s="575"/>
      <c r="AQ397" s="575"/>
    </row>
    <row r="398" spans="1:43" ht="35.25" hidden="1" customHeight="1" thickTop="1" thickBot="1">
      <c r="A398" s="563">
        <v>25</v>
      </c>
      <c r="B398" s="564"/>
      <c r="C398" s="564"/>
      <c r="D398" s="564"/>
      <c r="E398" s="564"/>
      <c r="F398" s="565" t="s">
        <v>1385</v>
      </c>
      <c r="G398" s="569"/>
      <c r="H398" s="569"/>
      <c r="I398" s="567" t="str">
        <f t="shared" ref="I398:I429" si="24">IF(H398="","No hay ejecución",IF(AND(G398=0),"No hay Programación", H398/G398))</f>
        <v>No hay ejecución</v>
      </c>
      <c r="J398" s="568" t="str">
        <f t="shared" ref="J398:J429" si="25">IF(I398="No hay ejecución","NA",IF(I398&gt;=90%,"De acuerdo con lo programado",IF(I398&gt;=51%,"Atraso Leve",IF(I398&lt;=50%,"En riesgo cumplimiento"))))</f>
        <v>NA</v>
      </c>
      <c r="K398" s="569"/>
      <c r="L398" s="581"/>
      <c r="M398" s="579"/>
      <c r="N398" s="572"/>
      <c r="O398" s="582"/>
      <c r="P398" s="581"/>
      <c r="Q398" s="579"/>
      <c r="R398" s="572"/>
      <c r="S398" s="582"/>
      <c r="T398" s="583"/>
      <c r="U398" s="579"/>
      <c r="V398" s="572"/>
      <c r="W398" s="582"/>
      <c r="X398" s="575"/>
      <c r="Y398" s="580"/>
      <c r="Z398" s="580"/>
      <c r="AA398" s="567" t="str">
        <f t="shared" ref="AA398:AA429" si="26">IF(Z398="","No hay ejecución",IF(AND(Y398=0),"No hay Programación", Z398/Y398))</f>
        <v>No hay ejecución</v>
      </c>
      <c r="AB398" s="568" t="str">
        <f t="shared" ref="AB398:AB429" si="27">IF(AA398="No hay ejecución","NA",IF(AA398&gt;=90%,"De acuerdo con lo programado",IF(AA398&gt;=51%,"Atraso Leve",IF(AA398&lt;=50%,"En riesgo cumplimiento"))))</f>
        <v>NA</v>
      </c>
      <c r="AC398" s="575"/>
      <c r="AD398" s="575"/>
      <c r="AE398" s="575"/>
      <c r="AF398" s="576"/>
      <c r="AG398" s="576"/>
      <c r="AH398" s="575"/>
      <c r="AI398" s="575"/>
      <c r="AJ398" s="575"/>
      <c r="AK398" s="576"/>
      <c r="AL398" s="576"/>
      <c r="AM398" s="575"/>
      <c r="AN398" s="575"/>
      <c r="AO398" s="575"/>
      <c r="AP398" s="575"/>
      <c r="AQ398" s="575"/>
    </row>
    <row r="399" spans="1:43" ht="35.25" hidden="1" customHeight="1" thickTop="1" thickBot="1">
      <c r="A399" s="563">
        <v>25.1</v>
      </c>
      <c r="B399" s="564"/>
      <c r="C399" s="564"/>
      <c r="D399" s="564"/>
      <c r="E399" s="564"/>
      <c r="F399" s="594" t="s">
        <v>1385</v>
      </c>
      <c r="G399" s="595"/>
      <c r="H399" s="595"/>
      <c r="I399" s="567" t="str">
        <f t="shared" si="24"/>
        <v>No hay ejecución</v>
      </c>
      <c r="J399" s="568" t="str">
        <f t="shared" si="25"/>
        <v>NA</v>
      </c>
      <c r="K399" s="595"/>
      <c r="L399" s="581"/>
      <c r="M399" s="579"/>
      <c r="N399" s="572"/>
      <c r="O399" s="582"/>
      <c r="P399" s="581"/>
      <c r="Q399" s="579"/>
      <c r="R399" s="572"/>
      <c r="S399" s="582"/>
      <c r="T399" s="583"/>
      <c r="U399" s="579"/>
      <c r="V399" s="572"/>
      <c r="W399" s="582"/>
      <c r="X399" s="575"/>
      <c r="Y399" s="580"/>
      <c r="Z399" s="580"/>
      <c r="AA399" s="567" t="str">
        <f t="shared" si="26"/>
        <v>No hay ejecución</v>
      </c>
      <c r="AB399" s="568" t="str">
        <f t="shared" si="27"/>
        <v>NA</v>
      </c>
      <c r="AC399" s="575"/>
      <c r="AD399" s="575"/>
      <c r="AE399" s="575"/>
      <c r="AF399" s="576"/>
      <c r="AG399" s="576"/>
      <c r="AH399" s="575"/>
      <c r="AI399" s="575"/>
      <c r="AJ399" s="575"/>
      <c r="AK399" s="576"/>
      <c r="AL399" s="576"/>
      <c r="AM399" s="575"/>
      <c r="AN399" s="575"/>
      <c r="AO399" s="575"/>
      <c r="AP399" s="575"/>
      <c r="AQ399" s="575"/>
    </row>
    <row r="400" spans="1:43" ht="35.25" hidden="1" customHeight="1" thickTop="1" thickBot="1">
      <c r="A400" s="563">
        <v>25.1</v>
      </c>
      <c r="B400" s="564"/>
      <c r="C400" s="564"/>
      <c r="D400" s="564"/>
      <c r="E400" s="564"/>
      <c r="F400" s="594" t="s">
        <v>1385</v>
      </c>
      <c r="G400" s="595"/>
      <c r="H400" s="595"/>
      <c r="I400" s="567" t="str">
        <f t="shared" si="24"/>
        <v>No hay ejecución</v>
      </c>
      <c r="J400" s="568" t="str">
        <f t="shared" si="25"/>
        <v>NA</v>
      </c>
      <c r="K400" s="595"/>
      <c r="L400" s="581"/>
      <c r="M400" s="579"/>
      <c r="N400" s="572"/>
      <c r="O400" s="582"/>
      <c r="P400" s="581"/>
      <c r="Q400" s="579"/>
      <c r="R400" s="572"/>
      <c r="S400" s="582"/>
      <c r="T400" s="583"/>
      <c r="U400" s="579"/>
      <c r="V400" s="572"/>
      <c r="W400" s="582"/>
      <c r="X400" s="575"/>
      <c r="Y400" s="580"/>
      <c r="Z400" s="580"/>
      <c r="AA400" s="567" t="str">
        <f t="shared" si="26"/>
        <v>No hay ejecución</v>
      </c>
      <c r="AB400" s="568" t="str">
        <f t="shared" si="27"/>
        <v>NA</v>
      </c>
      <c r="AC400" s="575"/>
      <c r="AD400" s="575"/>
      <c r="AE400" s="575"/>
      <c r="AF400" s="576"/>
      <c r="AG400" s="576"/>
      <c r="AH400" s="575"/>
      <c r="AI400" s="575"/>
      <c r="AJ400" s="575"/>
      <c r="AK400" s="576"/>
      <c r="AL400" s="576"/>
      <c r="AM400" s="575"/>
      <c r="AN400" s="575"/>
      <c r="AO400" s="575"/>
      <c r="AP400" s="575"/>
      <c r="AQ400" s="575"/>
    </row>
    <row r="401" spans="1:43" ht="35.25" hidden="1" customHeight="1" thickTop="1" thickBot="1">
      <c r="A401" s="563">
        <v>25.1</v>
      </c>
      <c r="B401" s="564"/>
      <c r="C401" s="564"/>
      <c r="D401" s="564"/>
      <c r="E401" s="564"/>
      <c r="F401" s="594" t="s">
        <v>1385</v>
      </c>
      <c r="G401" s="595"/>
      <c r="H401" s="595"/>
      <c r="I401" s="567" t="str">
        <f t="shared" si="24"/>
        <v>No hay ejecución</v>
      </c>
      <c r="J401" s="568" t="str">
        <f t="shared" si="25"/>
        <v>NA</v>
      </c>
      <c r="K401" s="595"/>
      <c r="L401" s="581"/>
      <c r="M401" s="579"/>
      <c r="N401" s="572"/>
      <c r="O401" s="582"/>
      <c r="P401" s="581"/>
      <c r="Q401" s="579"/>
      <c r="R401" s="572"/>
      <c r="S401" s="582"/>
      <c r="T401" s="583"/>
      <c r="U401" s="579"/>
      <c r="V401" s="572"/>
      <c r="W401" s="582"/>
      <c r="X401" s="575"/>
      <c r="Y401" s="580"/>
      <c r="Z401" s="580"/>
      <c r="AA401" s="567" t="str">
        <f t="shared" si="26"/>
        <v>No hay ejecución</v>
      </c>
      <c r="AB401" s="568" t="str">
        <f t="shared" si="27"/>
        <v>NA</v>
      </c>
      <c r="AC401" s="575"/>
      <c r="AD401" s="575"/>
      <c r="AE401" s="575"/>
      <c r="AF401" s="576"/>
      <c r="AG401" s="576"/>
      <c r="AH401" s="575"/>
      <c r="AI401" s="575"/>
      <c r="AJ401" s="575"/>
      <c r="AK401" s="576"/>
      <c r="AL401" s="576"/>
      <c r="AM401" s="575"/>
      <c r="AN401" s="575"/>
      <c r="AO401" s="575"/>
      <c r="AP401" s="575"/>
      <c r="AQ401" s="575"/>
    </row>
    <row r="402" spans="1:43" ht="35.25" hidden="1" customHeight="1" thickTop="1" thickBot="1">
      <c r="A402" s="563">
        <v>25.1</v>
      </c>
      <c r="B402" s="564"/>
      <c r="C402" s="564"/>
      <c r="D402" s="564"/>
      <c r="E402" s="564"/>
      <c r="F402" s="594" t="s">
        <v>1385</v>
      </c>
      <c r="G402" s="595"/>
      <c r="H402" s="595"/>
      <c r="I402" s="567" t="str">
        <f t="shared" si="24"/>
        <v>No hay ejecución</v>
      </c>
      <c r="J402" s="568" t="str">
        <f t="shared" si="25"/>
        <v>NA</v>
      </c>
      <c r="K402" s="595"/>
      <c r="L402" s="581"/>
      <c r="M402" s="579"/>
      <c r="N402" s="572"/>
      <c r="O402" s="582"/>
      <c r="P402" s="581"/>
      <c r="Q402" s="579"/>
      <c r="R402" s="572"/>
      <c r="S402" s="582"/>
      <c r="T402" s="583"/>
      <c r="U402" s="579"/>
      <c r="V402" s="572"/>
      <c r="W402" s="582"/>
      <c r="X402" s="575"/>
      <c r="Y402" s="580"/>
      <c r="Z402" s="580"/>
      <c r="AA402" s="567" t="str">
        <f t="shared" si="26"/>
        <v>No hay ejecución</v>
      </c>
      <c r="AB402" s="568" t="str">
        <f t="shared" si="27"/>
        <v>NA</v>
      </c>
      <c r="AC402" s="575"/>
      <c r="AD402" s="575"/>
      <c r="AE402" s="575"/>
      <c r="AF402" s="576"/>
      <c r="AG402" s="576"/>
      <c r="AH402" s="575"/>
      <c r="AI402" s="575"/>
      <c r="AJ402" s="575"/>
      <c r="AK402" s="576"/>
      <c r="AL402" s="576"/>
      <c r="AM402" s="575"/>
      <c r="AN402" s="575"/>
      <c r="AO402" s="575"/>
      <c r="AP402" s="575"/>
      <c r="AQ402" s="575"/>
    </row>
    <row r="403" spans="1:43" ht="35.25" hidden="1" customHeight="1" thickTop="1" thickBot="1">
      <c r="A403" s="563">
        <v>25.1</v>
      </c>
      <c r="B403" s="564"/>
      <c r="C403" s="564"/>
      <c r="D403" s="564"/>
      <c r="E403" s="564"/>
      <c r="F403" s="594" t="s">
        <v>1385</v>
      </c>
      <c r="G403" s="595"/>
      <c r="H403" s="595"/>
      <c r="I403" s="567" t="str">
        <f t="shared" si="24"/>
        <v>No hay ejecución</v>
      </c>
      <c r="J403" s="568" t="str">
        <f t="shared" si="25"/>
        <v>NA</v>
      </c>
      <c r="K403" s="595"/>
      <c r="L403" s="581"/>
      <c r="M403" s="579"/>
      <c r="N403" s="572"/>
      <c r="O403" s="582"/>
      <c r="P403" s="581"/>
      <c r="Q403" s="579"/>
      <c r="R403" s="572"/>
      <c r="S403" s="582"/>
      <c r="T403" s="583"/>
      <c r="U403" s="579"/>
      <c r="V403" s="572"/>
      <c r="W403" s="582"/>
      <c r="X403" s="575"/>
      <c r="Y403" s="580"/>
      <c r="Z403" s="580"/>
      <c r="AA403" s="567" t="str">
        <f t="shared" si="26"/>
        <v>No hay ejecución</v>
      </c>
      <c r="AB403" s="568" t="str">
        <f t="shared" si="27"/>
        <v>NA</v>
      </c>
      <c r="AC403" s="575"/>
      <c r="AD403" s="575"/>
      <c r="AE403" s="575"/>
      <c r="AF403" s="576"/>
      <c r="AG403" s="576"/>
      <c r="AH403" s="575"/>
      <c r="AI403" s="575"/>
      <c r="AJ403" s="575"/>
      <c r="AK403" s="576"/>
      <c r="AL403" s="576"/>
      <c r="AM403" s="575"/>
      <c r="AN403" s="575"/>
      <c r="AO403" s="575"/>
      <c r="AP403" s="575"/>
      <c r="AQ403" s="575"/>
    </row>
    <row r="404" spans="1:43" ht="35.25" hidden="1" customHeight="1" thickTop="1" thickBot="1">
      <c r="A404" s="563">
        <v>25.2</v>
      </c>
      <c r="B404" s="564"/>
      <c r="C404" s="564"/>
      <c r="D404" s="564"/>
      <c r="E404" s="564"/>
      <c r="F404" s="594" t="s">
        <v>1386</v>
      </c>
      <c r="G404" s="595"/>
      <c r="H404" s="595"/>
      <c r="I404" s="567" t="str">
        <f t="shared" si="24"/>
        <v>No hay ejecución</v>
      </c>
      <c r="J404" s="568" t="str">
        <f t="shared" si="25"/>
        <v>NA</v>
      </c>
      <c r="K404" s="595"/>
      <c r="L404" s="581"/>
      <c r="M404" s="579"/>
      <c r="N404" s="572"/>
      <c r="O404" s="582"/>
      <c r="P404" s="581"/>
      <c r="Q404" s="579"/>
      <c r="R404" s="572"/>
      <c r="S404" s="582"/>
      <c r="T404" s="583"/>
      <c r="U404" s="579"/>
      <c r="V404" s="572"/>
      <c r="W404" s="582"/>
      <c r="X404" s="575"/>
      <c r="Y404" s="580"/>
      <c r="Z404" s="580"/>
      <c r="AA404" s="567" t="str">
        <f t="shared" si="26"/>
        <v>No hay ejecución</v>
      </c>
      <c r="AB404" s="568" t="str">
        <f t="shared" si="27"/>
        <v>NA</v>
      </c>
      <c r="AC404" s="575"/>
      <c r="AD404" s="575"/>
      <c r="AE404" s="575"/>
      <c r="AF404" s="576"/>
      <c r="AG404" s="576"/>
      <c r="AH404" s="575"/>
      <c r="AI404" s="575"/>
      <c r="AJ404" s="575"/>
      <c r="AK404" s="576"/>
      <c r="AL404" s="576"/>
      <c r="AM404" s="575"/>
      <c r="AN404" s="575"/>
      <c r="AO404" s="575"/>
      <c r="AP404" s="575"/>
      <c r="AQ404" s="575"/>
    </row>
    <row r="405" spans="1:43" ht="35.25" hidden="1" customHeight="1" thickTop="1" thickBot="1">
      <c r="A405" s="563">
        <v>25.3</v>
      </c>
      <c r="B405" s="564"/>
      <c r="C405" s="564"/>
      <c r="D405" s="564"/>
      <c r="E405" s="564"/>
      <c r="F405" s="594" t="s">
        <v>1387</v>
      </c>
      <c r="G405" s="595"/>
      <c r="H405" s="595"/>
      <c r="I405" s="567" t="str">
        <f t="shared" si="24"/>
        <v>No hay ejecución</v>
      </c>
      <c r="J405" s="568" t="str">
        <f t="shared" si="25"/>
        <v>NA</v>
      </c>
      <c r="K405" s="595"/>
      <c r="L405" s="581"/>
      <c r="M405" s="579"/>
      <c r="N405" s="572"/>
      <c r="O405" s="582"/>
      <c r="P405" s="581"/>
      <c r="Q405" s="579"/>
      <c r="R405" s="572"/>
      <c r="S405" s="582"/>
      <c r="T405" s="583"/>
      <c r="U405" s="579"/>
      <c r="V405" s="572"/>
      <c r="W405" s="582"/>
      <c r="X405" s="575"/>
      <c r="Y405" s="580">
        <v>1</v>
      </c>
      <c r="Z405" s="580"/>
      <c r="AA405" s="567" t="str">
        <f t="shared" si="26"/>
        <v>No hay ejecución</v>
      </c>
      <c r="AB405" s="568" t="str">
        <f t="shared" si="27"/>
        <v>NA</v>
      </c>
      <c r="AC405" s="575"/>
      <c r="AD405" s="575"/>
      <c r="AE405" s="575"/>
      <c r="AF405" s="576"/>
      <c r="AG405" s="576"/>
      <c r="AH405" s="575"/>
      <c r="AI405" s="575"/>
      <c r="AJ405" s="575"/>
      <c r="AK405" s="576"/>
      <c r="AL405" s="576"/>
      <c r="AM405" s="575"/>
      <c r="AN405" s="575"/>
      <c r="AO405" s="575"/>
      <c r="AP405" s="575"/>
      <c r="AQ405" s="575"/>
    </row>
    <row r="406" spans="1:43" ht="35.25" customHeight="1" thickTop="1" thickBot="1">
      <c r="A406" s="563">
        <v>25.3</v>
      </c>
      <c r="B406" s="564"/>
      <c r="C406" s="564"/>
      <c r="D406" s="564"/>
      <c r="E406" s="564"/>
      <c r="F406" s="594" t="s">
        <v>1387</v>
      </c>
      <c r="G406" s="595"/>
      <c r="H406" s="595"/>
      <c r="I406" s="567" t="str">
        <f t="shared" si="24"/>
        <v>No hay ejecución</v>
      </c>
      <c r="J406" s="568" t="str">
        <f t="shared" si="25"/>
        <v>NA</v>
      </c>
      <c r="K406" s="595"/>
      <c r="L406" s="581"/>
      <c r="M406" s="579"/>
      <c r="N406" s="572"/>
      <c r="O406" s="582"/>
      <c r="P406" s="581"/>
      <c r="Q406" s="579"/>
      <c r="R406" s="572"/>
      <c r="S406" s="582"/>
      <c r="T406" s="583"/>
      <c r="U406" s="579"/>
      <c r="V406" s="572"/>
      <c r="W406" s="582"/>
      <c r="X406" s="575"/>
      <c r="Y406" s="580">
        <v>1</v>
      </c>
      <c r="Z406" s="580">
        <v>0</v>
      </c>
      <c r="AA406" s="567">
        <f t="shared" si="26"/>
        <v>0</v>
      </c>
      <c r="AB406" s="568" t="str">
        <f t="shared" si="27"/>
        <v>En riesgo cumplimiento</v>
      </c>
      <c r="AC406" s="575"/>
      <c r="AD406" s="575"/>
      <c r="AE406" s="575"/>
      <c r="AF406" s="576"/>
      <c r="AG406" s="576"/>
      <c r="AH406" s="575"/>
      <c r="AI406" s="575"/>
      <c r="AJ406" s="575"/>
      <c r="AK406" s="576"/>
      <c r="AL406" s="576"/>
      <c r="AM406" s="575"/>
      <c r="AN406" s="575"/>
      <c r="AO406" s="575"/>
      <c r="AP406" s="575"/>
      <c r="AQ406" s="575"/>
    </row>
    <row r="407" spans="1:43" ht="35.25" customHeight="1" thickTop="1" thickBot="1">
      <c r="A407" s="563">
        <v>25.3</v>
      </c>
      <c r="B407" s="564"/>
      <c r="C407" s="564"/>
      <c r="D407" s="564"/>
      <c r="E407" s="564"/>
      <c r="F407" s="594" t="s">
        <v>1387</v>
      </c>
      <c r="G407" s="595"/>
      <c r="H407" s="595"/>
      <c r="I407" s="567" t="str">
        <f t="shared" si="24"/>
        <v>No hay ejecución</v>
      </c>
      <c r="J407" s="568" t="str">
        <f t="shared" si="25"/>
        <v>NA</v>
      </c>
      <c r="K407" s="595"/>
      <c r="L407" s="581"/>
      <c r="M407" s="579"/>
      <c r="N407" s="572"/>
      <c r="O407" s="582"/>
      <c r="P407" s="581"/>
      <c r="Q407" s="579"/>
      <c r="R407" s="572"/>
      <c r="S407" s="582"/>
      <c r="T407" s="583"/>
      <c r="U407" s="579"/>
      <c r="V407" s="572"/>
      <c r="W407" s="582"/>
      <c r="X407" s="575"/>
      <c r="Y407" s="580">
        <v>1</v>
      </c>
      <c r="Z407" s="580">
        <v>1</v>
      </c>
      <c r="AA407" s="567">
        <f t="shared" si="26"/>
        <v>1</v>
      </c>
      <c r="AB407" s="568" t="str">
        <f t="shared" si="27"/>
        <v>De acuerdo con lo programado</v>
      </c>
      <c r="AC407" s="575"/>
      <c r="AD407" s="575"/>
      <c r="AE407" s="575"/>
      <c r="AF407" s="576"/>
      <c r="AG407" s="576"/>
      <c r="AH407" s="575"/>
      <c r="AI407" s="575"/>
      <c r="AJ407" s="575"/>
      <c r="AK407" s="576"/>
      <c r="AL407" s="576"/>
      <c r="AM407" s="575"/>
      <c r="AN407" s="575"/>
      <c r="AO407" s="575"/>
      <c r="AP407" s="575"/>
      <c r="AQ407" s="575"/>
    </row>
    <row r="408" spans="1:43" ht="35.25" hidden="1" customHeight="1" thickTop="1" thickBot="1">
      <c r="A408" s="563">
        <v>26</v>
      </c>
      <c r="B408" s="564"/>
      <c r="C408" s="564"/>
      <c r="D408" s="564"/>
      <c r="E408" s="564"/>
      <c r="F408" s="596" t="s">
        <v>1388</v>
      </c>
      <c r="G408" s="598"/>
      <c r="H408" s="598"/>
      <c r="I408" s="567" t="str">
        <f t="shared" si="24"/>
        <v>No hay ejecución</v>
      </c>
      <c r="J408" s="568" t="str">
        <f t="shared" si="25"/>
        <v>NA</v>
      </c>
      <c r="K408" s="598"/>
      <c r="L408" s="575"/>
      <c r="M408" s="575"/>
      <c r="N408" s="575"/>
      <c r="O408" s="575"/>
      <c r="P408" s="575"/>
      <c r="Q408" s="575"/>
      <c r="R408" s="575"/>
      <c r="S408" s="575"/>
      <c r="T408" s="575"/>
      <c r="U408" s="575"/>
      <c r="V408" s="575"/>
      <c r="W408" s="575"/>
      <c r="X408" s="575"/>
      <c r="Y408" s="580"/>
      <c r="Z408" s="580"/>
      <c r="AA408" s="567" t="str">
        <f t="shared" si="26"/>
        <v>No hay ejecución</v>
      </c>
      <c r="AB408" s="568" t="str">
        <f t="shared" si="27"/>
        <v>NA</v>
      </c>
      <c r="AC408" s="575"/>
      <c r="AD408" s="575"/>
      <c r="AE408" s="575"/>
      <c r="AF408" s="576"/>
      <c r="AG408" s="576"/>
      <c r="AH408" s="575"/>
      <c r="AI408" s="575"/>
      <c r="AJ408" s="575"/>
      <c r="AK408" s="576"/>
      <c r="AL408" s="576"/>
      <c r="AM408" s="575"/>
      <c r="AN408" s="575"/>
      <c r="AO408" s="575"/>
      <c r="AP408" s="575"/>
      <c r="AQ408" s="575"/>
    </row>
    <row r="409" spans="1:43" ht="35.25" hidden="1" customHeight="1" thickTop="1" thickBot="1">
      <c r="A409" s="563">
        <v>26.1</v>
      </c>
      <c r="B409" s="564"/>
      <c r="C409" s="564"/>
      <c r="D409" s="564"/>
      <c r="E409" s="564"/>
      <c r="F409" s="599" t="s">
        <v>1389</v>
      </c>
      <c r="G409" s="601"/>
      <c r="H409" s="601"/>
      <c r="I409" s="567" t="str">
        <f t="shared" si="24"/>
        <v>No hay ejecución</v>
      </c>
      <c r="J409" s="568" t="str">
        <f t="shared" si="25"/>
        <v>NA</v>
      </c>
      <c r="K409" s="601"/>
      <c r="L409" s="575"/>
      <c r="M409" s="575"/>
      <c r="N409" s="575"/>
      <c r="O409" s="575"/>
      <c r="P409" s="575"/>
      <c r="Q409" s="575"/>
      <c r="R409" s="575"/>
      <c r="S409" s="575"/>
      <c r="T409" s="575"/>
      <c r="U409" s="575"/>
      <c r="V409" s="575"/>
      <c r="W409" s="575"/>
      <c r="X409" s="575"/>
      <c r="Y409" s="580"/>
      <c r="Z409" s="580"/>
      <c r="AA409" s="567" t="str">
        <f t="shared" si="26"/>
        <v>No hay ejecución</v>
      </c>
      <c r="AB409" s="568" t="str">
        <f t="shared" si="27"/>
        <v>NA</v>
      </c>
      <c r="AC409" s="575"/>
      <c r="AD409" s="575"/>
      <c r="AE409" s="575"/>
      <c r="AF409" s="576"/>
      <c r="AG409" s="576"/>
      <c r="AH409" s="575"/>
      <c r="AI409" s="575"/>
      <c r="AJ409" s="575"/>
      <c r="AK409" s="576"/>
      <c r="AL409" s="576"/>
      <c r="AM409" s="575"/>
      <c r="AN409" s="575"/>
      <c r="AO409" s="575"/>
      <c r="AP409" s="575"/>
      <c r="AQ409" s="575"/>
    </row>
    <row r="410" spans="1:43" ht="35.25" customHeight="1" thickTop="1" thickBot="1">
      <c r="A410" s="563">
        <v>26.2</v>
      </c>
      <c r="B410" s="564"/>
      <c r="C410" s="564"/>
      <c r="D410" s="564"/>
      <c r="E410" s="564"/>
      <c r="F410" s="599" t="s">
        <v>1390</v>
      </c>
      <c r="G410" s="601"/>
      <c r="H410" s="601"/>
      <c r="I410" s="567" t="str">
        <f t="shared" si="24"/>
        <v>No hay ejecución</v>
      </c>
      <c r="J410" s="568" t="str">
        <f t="shared" si="25"/>
        <v>NA</v>
      </c>
      <c r="K410" s="601"/>
      <c r="L410" s="575"/>
      <c r="M410" s="575"/>
      <c r="N410" s="575"/>
      <c r="O410" s="575"/>
      <c r="P410" s="575"/>
      <c r="Q410" s="575"/>
      <c r="R410" s="575"/>
      <c r="S410" s="575"/>
      <c r="T410" s="575"/>
      <c r="U410" s="575"/>
      <c r="V410" s="575"/>
      <c r="W410" s="575"/>
      <c r="X410" s="575"/>
      <c r="Y410" s="580">
        <v>2</v>
      </c>
      <c r="Z410" s="580">
        <v>3</v>
      </c>
      <c r="AA410" s="567">
        <f t="shared" si="26"/>
        <v>1.5</v>
      </c>
      <c r="AB410" s="568" t="str">
        <f t="shared" si="27"/>
        <v>De acuerdo con lo programado</v>
      </c>
      <c r="AC410" s="575"/>
      <c r="AD410" s="575"/>
      <c r="AE410" s="575"/>
      <c r="AF410" s="576"/>
      <c r="AG410" s="576"/>
      <c r="AH410" s="575"/>
      <c r="AI410" s="575"/>
      <c r="AJ410" s="575"/>
      <c r="AK410" s="576"/>
      <c r="AL410" s="576"/>
      <c r="AM410" s="575"/>
      <c r="AN410" s="575"/>
      <c r="AO410" s="575"/>
      <c r="AP410" s="575"/>
      <c r="AQ410" s="575"/>
    </row>
    <row r="411" spans="1:43" ht="35.25" customHeight="1" thickTop="1" thickBot="1">
      <c r="A411" s="563">
        <v>26.3</v>
      </c>
      <c r="B411" s="564"/>
      <c r="C411" s="564"/>
      <c r="D411" s="564"/>
      <c r="E411" s="564"/>
      <c r="F411" s="599" t="s">
        <v>1391</v>
      </c>
      <c r="G411" s="601"/>
      <c r="H411" s="601"/>
      <c r="I411" s="567" t="str">
        <f t="shared" si="24"/>
        <v>No hay ejecución</v>
      </c>
      <c r="J411" s="568" t="str">
        <f t="shared" si="25"/>
        <v>NA</v>
      </c>
      <c r="K411" s="601"/>
      <c r="L411" s="575"/>
      <c r="M411" s="575"/>
      <c r="N411" s="575"/>
      <c r="O411" s="575"/>
      <c r="P411" s="575"/>
      <c r="Q411" s="575"/>
      <c r="R411" s="575"/>
      <c r="S411" s="575"/>
      <c r="T411" s="575"/>
      <c r="U411" s="575"/>
      <c r="V411" s="575"/>
      <c r="W411" s="575"/>
      <c r="X411" s="575"/>
      <c r="Y411" s="580">
        <v>1</v>
      </c>
      <c r="Z411" s="580">
        <v>1</v>
      </c>
      <c r="AA411" s="567">
        <f t="shared" si="26"/>
        <v>1</v>
      </c>
      <c r="AB411" s="568" t="str">
        <f t="shared" si="27"/>
        <v>De acuerdo con lo programado</v>
      </c>
      <c r="AC411" s="575"/>
      <c r="AD411" s="575"/>
      <c r="AE411" s="575"/>
      <c r="AF411" s="576"/>
      <c r="AG411" s="576"/>
      <c r="AH411" s="575"/>
      <c r="AI411" s="575"/>
      <c r="AJ411" s="575"/>
      <c r="AK411" s="576"/>
      <c r="AL411" s="576"/>
      <c r="AM411" s="575"/>
      <c r="AN411" s="575"/>
      <c r="AO411" s="575"/>
      <c r="AP411" s="575"/>
      <c r="AQ411" s="575"/>
    </row>
    <row r="412" spans="1:43" ht="35.25" hidden="1" customHeight="1" thickTop="1" thickBot="1">
      <c r="A412" s="563">
        <v>26.4</v>
      </c>
      <c r="B412" s="564"/>
      <c r="C412" s="564"/>
      <c r="D412" s="564"/>
      <c r="E412" s="564"/>
      <c r="F412" s="599" t="s">
        <v>1392</v>
      </c>
      <c r="G412" s="601"/>
      <c r="H412" s="601"/>
      <c r="I412" s="567" t="str">
        <f t="shared" si="24"/>
        <v>No hay ejecución</v>
      </c>
      <c r="J412" s="568" t="str">
        <f t="shared" si="25"/>
        <v>NA</v>
      </c>
      <c r="K412" s="601"/>
      <c r="L412" s="575"/>
      <c r="M412" s="575"/>
      <c r="N412" s="575"/>
      <c r="O412" s="575"/>
      <c r="P412" s="575"/>
      <c r="Q412" s="575"/>
      <c r="R412" s="575"/>
      <c r="S412" s="575"/>
      <c r="T412" s="575"/>
      <c r="U412" s="575"/>
      <c r="V412" s="575"/>
      <c r="W412" s="575"/>
      <c r="X412" s="575"/>
      <c r="Y412" s="580"/>
      <c r="Z412" s="580"/>
      <c r="AA412" s="567" t="str">
        <f t="shared" si="26"/>
        <v>No hay ejecución</v>
      </c>
      <c r="AB412" s="568" t="str">
        <f t="shared" si="27"/>
        <v>NA</v>
      </c>
      <c r="AC412" s="575"/>
      <c r="AD412" s="575"/>
      <c r="AE412" s="575"/>
      <c r="AF412" s="576"/>
      <c r="AG412" s="576"/>
      <c r="AH412" s="575"/>
      <c r="AI412" s="575"/>
      <c r="AJ412" s="575"/>
      <c r="AK412" s="576"/>
      <c r="AL412" s="576"/>
      <c r="AM412" s="575"/>
      <c r="AN412" s="575"/>
      <c r="AO412" s="575"/>
      <c r="AP412" s="575"/>
      <c r="AQ412" s="575"/>
    </row>
    <row r="413" spans="1:43" ht="35.25" customHeight="1" thickTop="1" thickBot="1">
      <c r="A413" s="563">
        <v>26.5</v>
      </c>
      <c r="B413" s="564"/>
      <c r="C413" s="564"/>
      <c r="D413" s="564"/>
      <c r="E413" s="564"/>
      <c r="F413" s="599" t="s">
        <v>1393</v>
      </c>
      <c r="G413" s="601"/>
      <c r="H413" s="601"/>
      <c r="I413" s="567" t="str">
        <f t="shared" si="24"/>
        <v>No hay ejecución</v>
      </c>
      <c r="J413" s="568" t="str">
        <f t="shared" si="25"/>
        <v>NA</v>
      </c>
      <c r="K413" s="601"/>
      <c r="L413" s="575"/>
      <c r="M413" s="575"/>
      <c r="N413" s="575"/>
      <c r="O413" s="575"/>
      <c r="P413" s="575"/>
      <c r="Q413" s="575"/>
      <c r="R413" s="575"/>
      <c r="S413" s="575"/>
      <c r="T413" s="575"/>
      <c r="U413" s="575"/>
      <c r="V413" s="575"/>
      <c r="W413" s="575"/>
      <c r="X413" s="575"/>
      <c r="Y413" s="580">
        <v>2</v>
      </c>
      <c r="Z413" s="580">
        <v>1</v>
      </c>
      <c r="AA413" s="567">
        <f t="shared" si="26"/>
        <v>0.5</v>
      </c>
      <c r="AB413" s="568" t="str">
        <f t="shared" si="27"/>
        <v>En riesgo cumplimiento</v>
      </c>
      <c r="AC413" s="575"/>
      <c r="AD413" s="575"/>
      <c r="AE413" s="575"/>
      <c r="AF413" s="576"/>
      <c r="AG413" s="576"/>
      <c r="AH413" s="575"/>
      <c r="AI413" s="575"/>
      <c r="AJ413" s="575"/>
      <c r="AK413" s="576"/>
      <c r="AL413" s="576"/>
      <c r="AM413" s="575"/>
      <c r="AN413" s="575"/>
      <c r="AO413" s="575"/>
      <c r="AP413" s="575"/>
      <c r="AQ413" s="575"/>
    </row>
    <row r="414" spans="1:43" ht="35.25" hidden="1" customHeight="1" thickTop="1" thickBot="1">
      <c r="A414" s="563">
        <v>26.6</v>
      </c>
      <c r="B414" s="564"/>
      <c r="C414" s="564"/>
      <c r="D414" s="564"/>
      <c r="E414" s="564"/>
      <c r="F414" s="599" t="s">
        <v>1394</v>
      </c>
      <c r="G414" s="601"/>
      <c r="H414" s="601"/>
      <c r="I414" s="567" t="str">
        <f t="shared" si="24"/>
        <v>No hay ejecución</v>
      </c>
      <c r="J414" s="568" t="str">
        <f t="shared" si="25"/>
        <v>NA</v>
      </c>
      <c r="K414" s="601"/>
      <c r="L414" s="575"/>
      <c r="M414" s="575"/>
      <c r="N414" s="575"/>
      <c r="O414" s="575"/>
      <c r="P414" s="575"/>
      <c r="Q414" s="575"/>
      <c r="R414" s="575"/>
      <c r="S414" s="575"/>
      <c r="T414" s="575"/>
      <c r="U414" s="575"/>
      <c r="V414" s="575"/>
      <c r="W414" s="575"/>
      <c r="X414" s="575"/>
      <c r="Y414" s="580"/>
      <c r="Z414" s="580"/>
      <c r="AA414" s="567" t="str">
        <f t="shared" si="26"/>
        <v>No hay ejecución</v>
      </c>
      <c r="AB414" s="568" t="str">
        <f t="shared" si="27"/>
        <v>NA</v>
      </c>
      <c r="AC414" s="575"/>
      <c r="AD414" s="575"/>
      <c r="AE414" s="575"/>
      <c r="AF414" s="576"/>
      <c r="AG414" s="576"/>
      <c r="AH414" s="575"/>
      <c r="AI414" s="575"/>
      <c r="AJ414" s="575"/>
      <c r="AK414" s="576"/>
      <c r="AL414" s="576"/>
      <c r="AM414" s="575"/>
      <c r="AN414" s="575"/>
      <c r="AO414" s="575"/>
      <c r="AP414" s="575"/>
      <c r="AQ414" s="575"/>
    </row>
    <row r="415" spans="1:43" ht="35.25" customHeight="1" thickTop="1" thickBot="1">
      <c r="A415" s="563">
        <v>26.7</v>
      </c>
      <c r="B415" s="564"/>
      <c r="C415" s="564"/>
      <c r="D415" s="564"/>
      <c r="E415" s="564"/>
      <c r="F415" s="599" t="s">
        <v>1395</v>
      </c>
      <c r="G415" s="601"/>
      <c r="H415" s="601"/>
      <c r="I415" s="567" t="str">
        <f t="shared" si="24"/>
        <v>No hay ejecución</v>
      </c>
      <c r="J415" s="568" t="str">
        <f t="shared" si="25"/>
        <v>NA</v>
      </c>
      <c r="K415" s="601"/>
      <c r="L415" s="575"/>
      <c r="M415" s="575"/>
      <c r="N415" s="575"/>
      <c r="O415" s="575"/>
      <c r="P415" s="575"/>
      <c r="Q415" s="575"/>
      <c r="R415" s="575"/>
      <c r="S415" s="575"/>
      <c r="T415" s="575"/>
      <c r="U415" s="575"/>
      <c r="V415" s="575"/>
      <c r="W415" s="575"/>
      <c r="X415" s="575"/>
      <c r="Y415" s="580">
        <v>1</v>
      </c>
      <c r="Z415" s="580">
        <v>1</v>
      </c>
      <c r="AA415" s="567">
        <f t="shared" si="26"/>
        <v>1</v>
      </c>
      <c r="AB415" s="568" t="str">
        <f t="shared" si="27"/>
        <v>De acuerdo con lo programado</v>
      </c>
      <c r="AC415" s="575"/>
      <c r="AD415" s="575"/>
      <c r="AE415" s="575"/>
      <c r="AF415" s="576"/>
      <c r="AG415" s="576"/>
      <c r="AH415" s="575"/>
      <c r="AI415" s="575"/>
      <c r="AJ415" s="575"/>
      <c r="AK415" s="576"/>
      <c r="AL415" s="576"/>
      <c r="AM415" s="575"/>
      <c r="AN415" s="575"/>
      <c r="AO415" s="575"/>
      <c r="AP415" s="575"/>
      <c r="AQ415" s="575"/>
    </row>
    <row r="416" spans="1:43" ht="35.25" customHeight="1" thickTop="1" thickBot="1">
      <c r="A416" s="563">
        <v>26.8</v>
      </c>
      <c r="B416" s="564"/>
      <c r="C416" s="564"/>
      <c r="D416" s="564"/>
      <c r="E416" s="564"/>
      <c r="F416" s="599" t="s">
        <v>1396</v>
      </c>
      <c r="G416" s="601"/>
      <c r="H416" s="601"/>
      <c r="I416" s="567" t="str">
        <f t="shared" si="24"/>
        <v>No hay ejecución</v>
      </c>
      <c r="J416" s="568" t="str">
        <f t="shared" si="25"/>
        <v>NA</v>
      </c>
      <c r="K416" s="601"/>
      <c r="L416" s="575"/>
      <c r="M416" s="575"/>
      <c r="N416" s="575"/>
      <c r="O416" s="575"/>
      <c r="P416" s="575"/>
      <c r="Q416" s="575"/>
      <c r="R416" s="575"/>
      <c r="S416" s="575"/>
      <c r="T416" s="575"/>
      <c r="U416" s="575"/>
      <c r="V416" s="575"/>
      <c r="W416" s="575"/>
      <c r="X416" s="575"/>
      <c r="Y416" s="580">
        <v>1</v>
      </c>
      <c r="Z416" s="580">
        <v>1</v>
      </c>
      <c r="AA416" s="567">
        <f t="shared" si="26"/>
        <v>1</v>
      </c>
      <c r="AB416" s="568" t="str">
        <f t="shared" si="27"/>
        <v>De acuerdo con lo programado</v>
      </c>
      <c r="AC416" s="575"/>
      <c r="AD416" s="575"/>
      <c r="AE416" s="575"/>
      <c r="AF416" s="576"/>
      <c r="AG416" s="576"/>
      <c r="AH416" s="575"/>
      <c r="AI416" s="575"/>
      <c r="AJ416" s="575"/>
      <c r="AK416" s="576"/>
      <c r="AL416" s="576"/>
      <c r="AM416" s="575"/>
      <c r="AN416" s="575"/>
      <c r="AO416" s="575"/>
      <c r="AP416" s="575"/>
      <c r="AQ416" s="575"/>
    </row>
    <row r="417" spans="1:43" ht="35.25" hidden="1" customHeight="1" thickTop="1" thickBot="1">
      <c r="A417" s="563">
        <v>26.9</v>
      </c>
      <c r="B417" s="564"/>
      <c r="C417" s="564"/>
      <c r="D417" s="564"/>
      <c r="E417" s="564"/>
      <c r="F417" s="599" t="s">
        <v>1397</v>
      </c>
      <c r="G417" s="601"/>
      <c r="H417" s="601"/>
      <c r="I417" s="567" t="str">
        <f t="shared" si="24"/>
        <v>No hay ejecución</v>
      </c>
      <c r="J417" s="568" t="str">
        <f t="shared" si="25"/>
        <v>NA</v>
      </c>
      <c r="K417" s="601"/>
      <c r="L417" s="575"/>
      <c r="M417" s="575"/>
      <c r="N417" s="575"/>
      <c r="O417" s="575"/>
      <c r="P417" s="575"/>
      <c r="Q417" s="575"/>
      <c r="R417" s="575"/>
      <c r="S417" s="575"/>
      <c r="T417" s="575"/>
      <c r="U417" s="575"/>
      <c r="V417" s="575"/>
      <c r="W417" s="575"/>
      <c r="X417" s="575"/>
      <c r="Y417" s="580"/>
      <c r="Z417" s="580"/>
      <c r="AA417" s="567" t="str">
        <f t="shared" si="26"/>
        <v>No hay ejecución</v>
      </c>
      <c r="AB417" s="568" t="str">
        <f t="shared" si="27"/>
        <v>NA</v>
      </c>
      <c r="AC417" s="575"/>
      <c r="AD417" s="575"/>
      <c r="AE417" s="575"/>
      <c r="AF417" s="576"/>
      <c r="AG417" s="576"/>
      <c r="AH417" s="575"/>
      <c r="AI417" s="575"/>
      <c r="AJ417" s="575"/>
      <c r="AK417" s="576"/>
      <c r="AL417" s="576"/>
      <c r="AM417" s="575"/>
      <c r="AN417" s="575"/>
      <c r="AO417" s="575"/>
      <c r="AP417" s="575"/>
      <c r="AQ417" s="575"/>
    </row>
    <row r="418" spans="1:43" ht="35.25" hidden="1" customHeight="1" thickTop="1" thickBot="1">
      <c r="A418" s="593">
        <v>26.1</v>
      </c>
      <c r="B418" s="564"/>
      <c r="C418" s="564"/>
      <c r="D418" s="564"/>
      <c r="E418" s="564"/>
      <c r="F418" s="599" t="s">
        <v>1398</v>
      </c>
      <c r="G418" s="601"/>
      <c r="H418" s="601"/>
      <c r="I418" s="567" t="str">
        <f t="shared" si="24"/>
        <v>No hay ejecución</v>
      </c>
      <c r="J418" s="568" t="str">
        <f t="shared" si="25"/>
        <v>NA</v>
      </c>
      <c r="K418" s="601"/>
      <c r="L418" s="575"/>
      <c r="M418" s="575"/>
      <c r="N418" s="575"/>
      <c r="O418" s="575"/>
      <c r="P418" s="575"/>
      <c r="Q418" s="575"/>
      <c r="R418" s="575"/>
      <c r="S418" s="575"/>
      <c r="T418" s="575"/>
      <c r="U418" s="575"/>
      <c r="V418" s="575"/>
      <c r="W418" s="575"/>
      <c r="X418" s="575"/>
      <c r="Y418" s="580"/>
      <c r="Z418" s="580"/>
      <c r="AA418" s="567" t="str">
        <f t="shared" si="26"/>
        <v>No hay ejecución</v>
      </c>
      <c r="AB418" s="568" t="str">
        <f t="shared" si="27"/>
        <v>NA</v>
      </c>
      <c r="AC418" s="575"/>
      <c r="AD418" s="575"/>
      <c r="AE418" s="575"/>
      <c r="AF418" s="576"/>
      <c r="AG418" s="576"/>
      <c r="AH418" s="575"/>
      <c r="AI418" s="575"/>
      <c r="AJ418" s="575"/>
      <c r="AK418" s="576"/>
      <c r="AL418" s="576"/>
      <c r="AM418" s="575"/>
      <c r="AN418" s="575"/>
      <c r="AO418" s="575"/>
      <c r="AP418" s="575"/>
      <c r="AQ418" s="575"/>
    </row>
    <row r="419" spans="1:43" ht="35.25" hidden="1" customHeight="1" thickTop="1" thickBot="1">
      <c r="A419" s="563">
        <v>26.11</v>
      </c>
      <c r="B419" s="564"/>
      <c r="C419" s="564"/>
      <c r="D419" s="564"/>
      <c r="E419" s="564"/>
      <c r="F419" s="599" t="s">
        <v>1399</v>
      </c>
      <c r="G419" s="601"/>
      <c r="H419" s="601"/>
      <c r="I419" s="567" t="str">
        <f t="shared" si="24"/>
        <v>No hay ejecución</v>
      </c>
      <c r="J419" s="568" t="str">
        <f t="shared" si="25"/>
        <v>NA</v>
      </c>
      <c r="K419" s="601"/>
      <c r="L419" s="575"/>
      <c r="M419" s="575"/>
      <c r="N419" s="575"/>
      <c r="O419" s="575"/>
      <c r="P419" s="575"/>
      <c r="Q419" s="575"/>
      <c r="R419" s="575"/>
      <c r="S419" s="575"/>
      <c r="T419" s="575"/>
      <c r="U419" s="575"/>
      <c r="V419" s="575"/>
      <c r="W419" s="575"/>
      <c r="X419" s="575"/>
      <c r="Y419" s="580"/>
      <c r="Z419" s="580"/>
      <c r="AA419" s="567" t="str">
        <f t="shared" si="26"/>
        <v>No hay ejecución</v>
      </c>
      <c r="AB419" s="568" t="str">
        <f t="shared" si="27"/>
        <v>NA</v>
      </c>
      <c r="AC419" s="575"/>
      <c r="AD419" s="575"/>
      <c r="AE419" s="575"/>
      <c r="AF419" s="576"/>
      <c r="AG419" s="576"/>
      <c r="AH419" s="575"/>
      <c r="AI419" s="575"/>
      <c r="AJ419" s="575"/>
      <c r="AK419" s="576"/>
      <c r="AL419" s="576"/>
      <c r="AM419" s="575"/>
      <c r="AN419" s="575"/>
      <c r="AO419" s="575"/>
      <c r="AP419" s="575"/>
      <c r="AQ419" s="575"/>
    </row>
    <row r="420" spans="1:43" ht="35.25" hidden="1" customHeight="1" thickTop="1" thickBot="1">
      <c r="A420" s="563">
        <v>26.12</v>
      </c>
      <c r="B420" s="564"/>
      <c r="C420" s="564"/>
      <c r="D420" s="564"/>
      <c r="E420" s="564"/>
      <c r="F420" s="599" t="s">
        <v>1400</v>
      </c>
      <c r="G420" s="601"/>
      <c r="H420" s="601"/>
      <c r="I420" s="567" t="str">
        <f t="shared" si="24"/>
        <v>No hay ejecución</v>
      </c>
      <c r="J420" s="568" t="str">
        <f t="shared" si="25"/>
        <v>NA</v>
      </c>
      <c r="K420" s="601"/>
      <c r="L420" s="575"/>
      <c r="M420" s="575"/>
      <c r="N420" s="575"/>
      <c r="O420" s="575"/>
      <c r="P420" s="575"/>
      <c r="Q420" s="575"/>
      <c r="R420" s="575"/>
      <c r="S420" s="575"/>
      <c r="T420" s="575"/>
      <c r="U420" s="575"/>
      <c r="V420" s="575"/>
      <c r="W420" s="575"/>
      <c r="X420" s="575"/>
      <c r="Y420" s="580"/>
      <c r="Z420" s="580"/>
      <c r="AA420" s="567" t="str">
        <f t="shared" si="26"/>
        <v>No hay ejecución</v>
      </c>
      <c r="AB420" s="568" t="str">
        <f t="shared" si="27"/>
        <v>NA</v>
      </c>
      <c r="AC420" s="575"/>
      <c r="AD420" s="575"/>
      <c r="AE420" s="575"/>
      <c r="AF420" s="576"/>
      <c r="AG420" s="576"/>
      <c r="AH420" s="575"/>
      <c r="AI420" s="575"/>
      <c r="AJ420" s="575"/>
      <c r="AK420" s="576"/>
      <c r="AL420" s="576"/>
      <c r="AM420" s="575"/>
      <c r="AN420" s="575"/>
      <c r="AO420" s="575"/>
      <c r="AP420" s="575"/>
      <c r="AQ420" s="575"/>
    </row>
    <row r="421" spans="1:43" ht="35.25" hidden="1" customHeight="1" thickTop="1" thickBot="1">
      <c r="A421" s="563">
        <v>26.13</v>
      </c>
      <c r="B421" s="564"/>
      <c r="C421" s="564"/>
      <c r="D421" s="564"/>
      <c r="E421" s="564"/>
      <c r="F421" s="599" t="s">
        <v>1401</v>
      </c>
      <c r="G421" s="601"/>
      <c r="H421" s="601"/>
      <c r="I421" s="567" t="str">
        <f t="shared" si="24"/>
        <v>No hay ejecución</v>
      </c>
      <c r="J421" s="568" t="str">
        <f t="shared" si="25"/>
        <v>NA</v>
      </c>
      <c r="K421" s="601"/>
      <c r="L421" s="575"/>
      <c r="M421" s="575"/>
      <c r="N421" s="575"/>
      <c r="O421" s="575"/>
      <c r="P421" s="575"/>
      <c r="Q421" s="575"/>
      <c r="R421" s="575"/>
      <c r="S421" s="575"/>
      <c r="T421" s="575"/>
      <c r="U421" s="575"/>
      <c r="V421" s="575"/>
      <c r="W421" s="575"/>
      <c r="X421" s="575"/>
      <c r="Y421" s="580"/>
      <c r="Z421" s="580"/>
      <c r="AA421" s="567" t="str">
        <f t="shared" si="26"/>
        <v>No hay ejecución</v>
      </c>
      <c r="AB421" s="568" t="str">
        <f t="shared" si="27"/>
        <v>NA</v>
      </c>
      <c r="AC421" s="575"/>
      <c r="AD421" s="575"/>
      <c r="AE421" s="575"/>
      <c r="AF421" s="576"/>
      <c r="AG421" s="576"/>
      <c r="AH421" s="575"/>
      <c r="AI421" s="575"/>
      <c r="AJ421" s="575"/>
      <c r="AK421" s="576"/>
      <c r="AL421" s="576"/>
      <c r="AM421" s="575"/>
      <c r="AN421" s="575"/>
      <c r="AO421" s="575"/>
      <c r="AP421" s="575"/>
      <c r="AQ421" s="575"/>
    </row>
    <row r="422" spans="1:43" ht="35.25" customHeight="1" thickTop="1" thickBot="1">
      <c r="A422" s="563">
        <v>26.14</v>
      </c>
      <c r="B422" s="564"/>
      <c r="C422" s="564"/>
      <c r="D422" s="564"/>
      <c r="E422" s="564"/>
      <c r="F422" s="599" t="s">
        <v>1402</v>
      </c>
      <c r="G422" s="601"/>
      <c r="H422" s="601"/>
      <c r="I422" s="567" t="str">
        <f t="shared" si="24"/>
        <v>No hay ejecución</v>
      </c>
      <c r="J422" s="568" t="str">
        <f t="shared" si="25"/>
        <v>NA</v>
      </c>
      <c r="K422" s="601"/>
      <c r="L422" s="575"/>
      <c r="M422" s="575"/>
      <c r="N422" s="575"/>
      <c r="O422" s="575"/>
      <c r="P422" s="575"/>
      <c r="Q422" s="575"/>
      <c r="R422" s="575"/>
      <c r="S422" s="575"/>
      <c r="T422" s="575"/>
      <c r="U422" s="575"/>
      <c r="V422" s="575"/>
      <c r="W422" s="575"/>
      <c r="X422" s="575"/>
      <c r="Y422" s="580">
        <v>2</v>
      </c>
      <c r="Z422" s="580">
        <v>2</v>
      </c>
      <c r="AA422" s="567">
        <f t="shared" si="26"/>
        <v>1</v>
      </c>
      <c r="AB422" s="568" t="str">
        <f t="shared" si="27"/>
        <v>De acuerdo con lo programado</v>
      </c>
      <c r="AC422" s="575"/>
      <c r="AD422" s="575"/>
      <c r="AE422" s="575"/>
      <c r="AF422" s="576"/>
      <c r="AG422" s="576"/>
      <c r="AH422" s="575"/>
      <c r="AI422" s="575"/>
      <c r="AJ422" s="575"/>
      <c r="AK422" s="576"/>
      <c r="AL422" s="576"/>
      <c r="AM422" s="575"/>
      <c r="AN422" s="575"/>
      <c r="AO422" s="575"/>
      <c r="AP422" s="575"/>
      <c r="AQ422" s="575"/>
    </row>
    <row r="423" spans="1:43" ht="35.25" hidden="1" customHeight="1" thickTop="1" thickBot="1">
      <c r="A423" s="563">
        <v>26.15</v>
      </c>
      <c r="B423" s="564"/>
      <c r="C423" s="564"/>
      <c r="D423" s="564"/>
      <c r="E423" s="564"/>
      <c r="F423" s="599" t="s">
        <v>1403</v>
      </c>
      <c r="G423" s="601"/>
      <c r="H423" s="601"/>
      <c r="I423" s="567" t="str">
        <f t="shared" si="24"/>
        <v>No hay ejecución</v>
      </c>
      <c r="J423" s="568" t="str">
        <f t="shared" si="25"/>
        <v>NA</v>
      </c>
      <c r="K423" s="601"/>
      <c r="L423" s="575"/>
      <c r="M423" s="575"/>
      <c r="N423" s="575"/>
      <c r="O423" s="575"/>
      <c r="P423" s="575"/>
      <c r="Q423" s="575"/>
      <c r="R423" s="575"/>
      <c r="S423" s="575"/>
      <c r="T423" s="575"/>
      <c r="U423" s="575"/>
      <c r="V423" s="575"/>
      <c r="W423" s="575"/>
      <c r="X423" s="575"/>
      <c r="Y423" s="580"/>
      <c r="Z423" s="580"/>
      <c r="AA423" s="567" t="str">
        <f t="shared" si="26"/>
        <v>No hay ejecución</v>
      </c>
      <c r="AB423" s="568" t="str">
        <f t="shared" si="27"/>
        <v>NA</v>
      </c>
      <c r="AC423" s="575"/>
      <c r="AD423" s="575"/>
      <c r="AE423" s="575"/>
      <c r="AF423" s="576"/>
      <c r="AG423" s="576"/>
      <c r="AH423" s="575"/>
      <c r="AI423" s="575"/>
      <c r="AJ423" s="575"/>
      <c r="AK423" s="576"/>
      <c r="AL423" s="576"/>
      <c r="AM423" s="575"/>
      <c r="AN423" s="575"/>
      <c r="AO423" s="575"/>
      <c r="AP423" s="575"/>
      <c r="AQ423" s="575"/>
    </row>
    <row r="424" spans="1:43" ht="35.25" hidden="1" customHeight="1" thickTop="1" thickBot="1">
      <c r="A424" s="563">
        <v>26.16</v>
      </c>
      <c r="B424" s="564"/>
      <c r="C424" s="564"/>
      <c r="D424" s="564"/>
      <c r="E424" s="564"/>
      <c r="F424" s="599" t="s">
        <v>1404</v>
      </c>
      <c r="G424" s="601"/>
      <c r="H424" s="601"/>
      <c r="I424" s="567" t="str">
        <f t="shared" si="24"/>
        <v>No hay ejecución</v>
      </c>
      <c r="J424" s="568" t="str">
        <f t="shared" si="25"/>
        <v>NA</v>
      </c>
      <c r="K424" s="601"/>
      <c r="L424" s="575"/>
      <c r="M424" s="575"/>
      <c r="N424" s="575"/>
      <c r="O424" s="575"/>
      <c r="P424" s="575"/>
      <c r="Q424" s="575"/>
      <c r="R424" s="575"/>
      <c r="S424" s="575"/>
      <c r="T424" s="575"/>
      <c r="U424" s="575"/>
      <c r="V424" s="575"/>
      <c r="W424" s="575"/>
      <c r="X424" s="575"/>
      <c r="Y424" s="580"/>
      <c r="Z424" s="580"/>
      <c r="AA424" s="567" t="str">
        <f t="shared" si="26"/>
        <v>No hay ejecución</v>
      </c>
      <c r="AB424" s="568" t="str">
        <f t="shared" si="27"/>
        <v>NA</v>
      </c>
      <c r="AC424" s="575"/>
      <c r="AD424" s="575"/>
      <c r="AE424" s="575"/>
      <c r="AF424" s="576"/>
      <c r="AG424" s="576"/>
      <c r="AH424" s="575"/>
      <c r="AI424" s="575"/>
      <c r="AJ424" s="575"/>
      <c r="AK424" s="576"/>
      <c r="AL424" s="576"/>
      <c r="AM424" s="575"/>
      <c r="AN424" s="575"/>
      <c r="AO424" s="575"/>
      <c r="AP424" s="575"/>
      <c r="AQ424" s="575"/>
    </row>
    <row r="425" spans="1:43" ht="35.25" hidden="1" customHeight="1" thickTop="1" thickBot="1">
      <c r="A425" s="563">
        <v>26.17</v>
      </c>
      <c r="B425" s="564"/>
      <c r="C425" s="564"/>
      <c r="D425" s="564"/>
      <c r="E425" s="564"/>
      <c r="F425" s="599" t="s">
        <v>1405</v>
      </c>
      <c r="G425" s="601"/>
      <c r="H425" s="601"/>
      <c r="I425" s="567" t="str">
        <f t="shared" si="24"/>
        <v>No hay ejecución</v>
      </c>
      <c r="J425" s="568" t="str">
        <f t="shared" si="25"/>
        <v>NA</v>
      </c>
      <c r="K425" s="601"/>
      <c r="L425" s="575"/>
      <c r="M425" s="575"/>
      <c r="N425" s="575"/>
      <c r="O425" s="575"/>
      <c r="P425" s="575"/>
      <c r="Q425" s="575"/>
      <c r="R425" s="575"/>
      <c r="S425" s="575"/>
      <c r="T425" s="575"/>
      <c r="U425" s="575"/>
      <c r="V425" s="575"/>
      <c r="W425" s="575"/>
      <c r="X425" s="575"/>
      <c r="Y425" s="580"/>
      <c r="Z425" s="580"/>
      <c r="AA425" s="567" t="str">
        <f t="shared" si="26"/>
        <v>No hay ejecución</v>
      </c>
      <c r="AB425" s="568" t="str">
        <f t="shared" si="27"/>
        <v>NA</v>
      </c>
      <c r="AC425" s="575"/>
      <c r="AD425" s="575"/>
      <c r="AE425" s="575"/>
      <c r="AF425" s="576"/>
      <c r="AG425" s="576"/>
      <c r="AH425" s="575"/>
      <c r="AI425" s="575"/>
      <c r="AJ425" s="575"/>
      <c r="AK425" s="576"/>
      <c r="AL425" s="576"/>
      <c r="AM425" s="575"/>
      <c r="AN425" s="575"/>
      <c r="AO425" s="575"/>
      <c r="AP425" s="575"/>
      <c r="AQ425" s="575"/>
    </row>
    <row r="426" spans="1:43" ht="35.25" customHeight="1" thickTop="1" thickBot="1">
      <c r="A426" s="563">
        <v>26.18</v>
      </c>
      <c r="B426" s="564"/>
      <c r="C426" s="564"/>
      <c r="D426" s="564"/>
      <c r="E426" s="564"/>
      <c r="F426" s="599" t="s">
        <v>1406</v>
      </c>
      <c r="G426" s="601"/>
      <c r="H426" s="601"/>
      <c r="I426" s="567" t="str">
        <f t="shared" si="24"/>
        <v>No hay ejecución</v>
      </c>
      <c r="J426" s="568" t="str">
        <f t="shared" si="25"/>
        <v>NA</v>
      </c>
      <c r="K426" s="601"/>
      <c r="L426" s="575"/>
      <c r="M426" s="575"/>
      <c r="N426" s="575"/>
      <c r="O426" s="575"/>
      <c r="P426" s="575"/>
      <c r="Q426" s="575"/>
      <c r="R426" s="575"/>
      <c r="S426" s="575"/>
      <c r="T426" s="575"/>
      <c r="U426" s="575"/>
      <c r="V426" s="575"/>
      <c r="W426" s="575"/>
      <c r="X426" s="575"/>
      <c r="Y426" s="580">
        <v>1</v>
      </c>
      <c r="Z426" s="580">
        <v>1</v>
      </c>
      <c r="AA426" s="567">
        <f t="shared" si="26"/>
        <v>1</v>
      </c>
      <c r="AB426" s="568" t="str">
        <f t="shared" si="27"/>
        <v>De acuerdo con lo programado</v>
      </c>
      <c r="AC426" s="575"/>
      <c r="AD426" s="575"/>
      <c r="AE426" s="575"/>
      <c r="AF426" s="576"/>
      <c r="AG426" s="576"/>
      <c r="AH426" s="575"/>
      <c r="AI426" s="575"/>
      <c r="AJ426" s="575"/>
      <c r="AK426" s="576"/>
      <c r="AL426" s="576"/>
      <c r="AM426" s="575"/>
      <c r="AN426" s="575"/>
      <c r="AO426" s="575"/>
      <c r="AP426" s="575"/>
      <c r="AQ426" s="575"/>
    </row>
    <row r="427" spans="1:43" ht="35.25" customHeight="1" thickTop="1" thickBot="1">
      <c r="A427" s="563">
        <v>26.19</v>
      </c>
      <c r="B427" s="564"/>
      <c r="C427" s="564"/>
      <c r="D427" s="564"/>
      <c r="E427" s="564"/>
      <c r="F427" s="599" t="s">
        <v>1407</v>
      </c>
      <c r="G427" s="601"/>
      <c r="H427" s="601"/>
      <c r="I427" s="567" t="str">
        <f t="shared" si="24"/>
        <v>No hay ejecución</v>
      </c>
      <c r="J427" s="568" t="str">
        <f t="shared" si="25"/>
        <v>NA</v>
      </c>
      <c r="K427" s="601"/>
      <c r="L427" s="575"/>
      <c r="M427" s="575"/>
      <c r="N427" s="575"/>
      <c r="O427" s="575"/>
      <c r="P427" s="575"/>
      <c r="Q427" s="575"/>
      <c r="R427" s="575"/>
      <c r="S427" s="575"/>
      <c r="T427" s="575"/>
      <c r="U427" s="575"/>
      <c r="V427" s="575"/>
      <c r="W427" s="575"/>
      <c r="X427" s="575"/>
      <c r="Y427" s="580">
        <v>6</v>
      </c>
      <c r="Z427" s="580">
        <v>6</v>
      </c>
      <c r="AA427" s="567">
        <f t="shared" si="26"/>
        <v>1</v>
      </c>
      <c r="AB427" s="568" t="str">
        <f t="shared" si="27"/>
        <v>De acuerdo con lo programado</v>
      </c>
      <c r="AC427" s="575"/>
      <c r="AD427" s="575"/>
      <c r="AE427" s="575"/>
      <c r="AF427" s="576"/>
      <c r="AG427" s="576"/>
      <c r="AH427" s="575"/>
      <c r="AI427" s="575"/>
      <c r="AJ427" s="575"/>
      <c r="AK427" s="576"/>
      <c r="AL427" s="576"/>
      <c r="AM427" s="575"/>
      <c r="AN427" s="575"/>
      <c r="AO427" s="575"/>
      <c r="AP427" s="575"/>
      <c r="AQ427" s="575"/>
    </row>
    <row r="428" spans="1:43" ht="35.25" hidden="1" customHeight="1" thickTop="1" thickBot="1">
      <c r="A428" s="593">
        <v>26.2</v>
      </c>
      <c r="B428" s="564"/>
      <c r="C428" s="564"/>
      <c r="D428" s="564"/>
      <c r="E428" s="564"/>
      <c r="F428" s="599" t="s">
        <v>1408</v>
      </c>
      <c r="G428" s="601"/>
      <c r="H428" s="601"/>
      <c r="I428" s="567" t="str">
        <f t="shared" si="24"/>
        <v>No hay ejecución</v>
      </c>
      <c r="J428" s="568" t="str">
        <f t="shared" si="25"/>
        <v>NA</v>
      </c>
      <c r="K428" s="601"/>
      <c r="L428" s="575"/>
      <c r="M428" s="575"/>
      <c r="N428" s="575"/>
      <c r="O428" s="575"/>
      <c r="P428" s="575"/>
      <c r="Q428" s="575"/>
      <c r="R428" s="575"/>
      <c r="S428" s="575"/>
      <c r="T428" s="575"/>
      <c r="U428" s="575"/>
      <c r="V428" s="575"/>
      <c r="W428" s="575"/>
      <c r="X428" s="575"/>
      <c r="Y428" s="580"/>
      <c r="Z428" s="580"/>
      <c r="AA428" s="567" t="str">
        <f t="shared" si="26"/>
        <v>No hay ejecución</v>
      </c>
      <c r="AB428" s="568" t="str">
        <f t="shared" si="27"/>
        <v>NA</v>
      </c>
      <c r="AC428" s="575"/>
      <c r="AD428" s="575"/>
      <c r="AE428" s="575"/>
      <c r="AF428" s="576"/>
      <c r="AG428" s="576"/>
      <c r="AH428" s="575"/>
      <c r="AI428" s="575"/>
      <c r="AJ428" s="575"/>
      <c r="AK428" s="576"/>
      <c r="AL428" s="576"/>
      <c r="AM428" s="575"/>
      <c r="AN428" s="575"/>
      <c r="AO428" s="575"/>
      <c r="AP428" s="575"/>
      <c r="AQ428" s="575"/>
    </row>
    <row r="429" spans="1:43" ht="35.25" customHeight="1" thickTop="1" thickBot="1">
      <c r="A429" s="563">
        <v>26.21</v>
      </c>
      <c r="B429" s="564"/>
      <c r="C429" s="564"/>
      <c r="D429" s="564"/>
      <c r="E429" s="564"/>
      <c r="F429" s="599" t="s">
        <v>1409</v>
      </c>
      <c r="G429" s="601"/>
      <c r="H429" s="601"/>
      <c r="I429" s="567" t="str">
        <f t="shared" si="24"/>
        <v>No hay ejecución</v>
      </c>
      <c r="J429" s="568" t="str">
        <f t="shared" si="25"/>
        <v>NA</v>
      </c>
      <c r="K429" s="601"/>
      <c r="L429" s="575"/>
      <c r="M429" s="575"/>
      <c r="N429" s="575"/>
      <c r="O429" s="575"/>
      <c r="P429" s="575"/>
      <c r="Q429" s="575"/>
      <c r="R429" s="575"/>
      <c r="S429" s="575"/>
      <c r="T429" s="575"/>
      <c r="U429" s="575"/>
      <c r="V429" s="575"/>
      <c r="W429" s="575"/>
      <c r="X429" s="575"/>
      <c r="Y429" s="580">
        <v>2</v>
      </c>
      <c r="Z429" s="580">
        <v>2</v>
      </c>
      <c r="AA429" s="567">
        <f t="shared" si="26"/>
        <v>1</v>
      </c>
      <c r="AB429" s="568" t="str">
        <f t="shared" si="27"/>
        <v>De acuerdo con lo programado</v>
      </c>
      <c r="AC429" s="575"/>
      <c r="AD429" s="575"/>
      <c r="AE429" s="575"/>
      <c r="AF429" s="576"/>
      <c r="AG429" s="576"/>
      <c r="AH429" s="575"/>
      <c r="AI429" s="575"/>
      <c r="AJ429" s="575"/>
      <c r="AK429" s="576"/>
      <c r="AL429" s="576"/>
      <c r="AM429" s="575"/>
      <c r="AN429" s="575"/>
      <c r="AO429" s="575"/>
      <c r="AP429" s="575"/>
      <c r="AQ429" s="575"/>
    </row>
    <row r="430" spans="1:43" ht="35.25" customHeight="1" thickTop="1">
      <c r="F430" s="602"/>
      <c r="G430" s="602"/>
      <c r="H430" s="602"/>
      <c r="I430" s="602"/>
      <c r="J430" s="602"/>
      <c r="K430" s="602"/>
    </row>
    <row r="431" spans="1:43" ht="35.25" customHeight="1">
      <c r="F431" s="602"/>
      <c r="G431" s="602"/>
      <c r="H431" s="602"/>
      <c r="I431" s="602"/>
      <c r="J431" s="602"/>
      <c r="K431" s="602"/>
    </row>
    <row r="432" spans="1:43" ht="35.25" customHeight="1">
      <c r="F432" s="602"/>
      <c r="G432" s="602"/>
      <c r="H432" s="602"/>
      <c r="I432" s="602"/>
      <c r="J432" s="602"/>
      <c r="K432" s="602"/>
    </row>
    <row r="433" spans="6:11" ht="35.25" customHeight="1">
      <c r="F433" s="602"/>
      <c r="G433" s="602"/>
      <c r="H433" s="602"/>
      <c r="I433" s="602"/>
      <c r="J433" s="602"/>
      <c r="K433" s="602"/>
    </row>
    <row r="434" spans="6:11" ht="35.25" customHeight="1">
      <c r="F434" s="602"/>
      <c r="G434" s="602"/>
      <c r="H434" s="602"/>
      <c r="I434" s="602"/>
      <c r="J434" s="602"/>
      <c r="K434" s="602"/>
    </row>
    <row r="435" spans="6:11" ht="35.25" customHeight="1">
      <c r="F435" s="602"/>
      <c r="G435" s="602"/>
      <c r="H435" s="602"/>
      <c r="I435" s="602"/>
      <c r="J435" s="602"/>
      <c r="K435" s="602"/>
    </row>
    <row r="436" spans="6:11" ht="35.25" customHeight="1">
      <c r="F436" s="602"/>
      <c r="G436" s="602"/>
      <c r="H436" s="602"/>
      <c r="I436" s="602"/>
      <c r="J436" s="602"/>
      <c r="K436" s="602"/>
    </row>
    <row r="437" spans="6:11" ht="35.25" customHeight="1">
      <c r="F437" s="602"/>
      <c r="G437" s="602"/>
      <c r="H437" s="602"/>
      <c r="I437" s="602"/>
      <c r="J437" s="602"/>
      <c r="K437" s="602"/>
    </row>
    <row r="438" spans="6:11" ht="35.25" customHeight="1">
      <c r="F438" s="602"/>
      <c r="G438" s="602"/>
      <c r="H438" s="602"/>
      <c r="I438" s="602"/>
      <c r="J438" s="602"/>
      <c r="K438" s="602"/>
    </row>
    <row r="439" spans="6:11" ht="35.25" customHeight="1">
      <c r="F439" s="602"/>
      <c r="G439" s="602"/>
      <c r="H439" s="602"/>
      <c r="I439" s="602"/>
      <c r="J439" s="602"/>
      <c r="K439" s="602"/>
    </row>
    <row r="440" spans="6:11" ht="35.25" customHeight="1">
      <c r="F440" s="602"/>
      <c r="G440" s="602"/>
      <c r="H440" s="602"/>
      <c r="I440" s="602"/>
      <c r="J440" s="602"/>
      <c r="K440" s="602"/>
    </row>
    <row r="441" spans="6:11" ht="35.25" customHeight="1">
      <c r="F441" s="602"/>
      <c r="G441" s="602"/>
      <c r="H441" s="602"/>
      <c r="I441" s="602"/>
      <c r="J441" s="602"/>
      <c r="K441" s="602"/>
    </row>
  </sheetData>
  <autoFilter ref="Y12:AB429" xr:uid="{5D3AFF3D-EC72-44A1-BF6F-92C448C91EED}">
    <filterColumn colId="3">
      <filters>
        <filter val="Atraso Leve"/>
        <filter val="De acuerdo con lo programado"/>
        <filter val="En riesgo cumplimiento"/>
      </filters>
    </filterColumn>
  </autoFilter>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D071B-0777-44C8-930C-28ABC302D88C}">
  <sheetPr filterMode="1">
    <tabColor theme="0"/>
  </sheetPr>
  <dimension ref="A1:AQ441"/>
  <sheetViews>
    <sheetView topLeftCell="F14" zoomScale="80" zoomScaleNormal="80" workbookViewId="0">
      <selection activeCell="J14" sqref="J14:J323"/>
    </sheetView>
  </sheetViews>
  <sheetFormatPr baseColWidth="10" defaultColWidth="11.44140625" defaultRowHeight="35.25" customHeight="1"/>
  <cols>
    <col min="1" max="1" width="10.21875" style="524" customWidth="1"/>
    <col min="2" max="5" width="6.77734375" style="524" hidden="1" customWidth="1"/>
    <col min="6" max="6" width="53.77734375" style="603" customWidth="1"/>
    <col min="7" max="7" width="25.21875" style="603" customWidth="1"/>
    <col min="8" max="9" width="27.21875" style="603" customWidth="1"/>
    <col min="10" max="10" width="23.77734375" style="603" customWidth="1"/>
    <col min="11" max="11" width="24.21875" style="603" customWidth="1"/>
    <col min="12" max="13" width="0" style="524" hidden="1" customWidth="1"/>
    <col min="14" max="14" width="13.21875" style="524" hidden="1" customWidth="1"/>
    <col min="15" max="15" width="26.77734375" style="524" hidden="1" customWidth="1"/>
    <col min="16" max="19" width="0" style="524" hidden="1" customWidth="1"/>
    <col min="20" max="20" width="23.5546875" style="524" hidden="1" customWidth="1"/>
    <col min="21" max="24" width="0" style="524" hidden="1" customWidth="1"/>
    <col min="25" max="25" width="16.77734375" style="524" customWidth="1"/>
    <col min="26" max="26" width="18.77734375" style="524" customWidth="1"/>
    <col min="27" max="27" width="15.77734375" style="525" customWidth="1"/>
    <col min="28" max="28" width="17.44140625" style="525" customWidth="1"/>
    <col min="29" max="29" width="29.21875" style="524" customWidth="1"/>
    <col min="30" max="30" width="14.5546875" style="524" hidden="1" customWidth="1"/>
    <col min="31" max="31" width="12.77734375" style="524" hidden="1" customWidth="1"/>
    <col min="32" max="32" width="16.21875" style="525" hidden="1" customWidth="1"/>
    <col min="33" max="33" width="0" style="525" hidden="1" customWidth="1"/>
    <col min="34" max="34" width="26.21875" style="524" hidden="1" customWidth="1"/>
    <col min="35" max="35" width="17.44140625" style="524" hidden="1" customWidth="1"/>
    <col min="36" max="36" width="0" style="524" hidden="1" customWidth="1"/>
    <col min="37" max="37" width="0" style="525" hidden="1" customWidth="1"/>
    <col min="38" max="38" width="15.44140625" style="525" hidden="1" customWidth="1"/>
    <col min="39" max="39" width="21.21875" style="524" hidden="1" customWidth="1"/>
    <col min="40" max="40" width="18.21875" style="524" customWidth="1"/>
    <col min="41" max="41" width="15.77734375" style="524" customWidth="1"/>
    <col min="42" max="42" width="14.77734375" style="524" customWidth="1"/>
    <col min="43" max="43" width="25.77734375" style="524" customWidth="1"/>
    <col min="44" max="16384" width="11.44140625" style="524"/>
  </cols>
  <sheetData>
    <row r="1" spans="1:43" ht="35.25" customHeight="1">
      <c r="F1" s="524"/>
      <c r="G1" s="524"/>
      <c r="H1" s="524"/>
      <c r="I1" s="524"/>
      <c r="J1" s="524"/>
      <c r="K1" s="524"/>
    </row>
    <row r="2" spans="1:43" ht="35.25" customHeight="1">
      <c r="A2" s="526"/>
      <c r="B2" s="526"/>
      <c r="C2" s="526"/>
      <c r="D2" s="526"/>
      <c r="E2" s="526"/>
      <c r="F2" s="527"/>
      <c r="G2" s="527"/>
      <c r="H2" s="527"/>
      <c r="I2" s="527"/>
      <c r="J2" s="527"/>
      <c r="K2" s="527"/>
    </row>
    <row r="6" spans="1:43" ht="35.25" customHeight="1">
      <c r="A6" s="528" t="s">
        <v>40</v>
      </c>
      <c r="B6" s="528"/>
      <c r="C6" s="528"/>
      <c r="D6" s="528"/>
      <c r="E6" s="528"/>
      <c r="F6" s="529">
        <v>2024</v>
      </c>
      <c r="G6" s="530"/>
      <c r="H6" s="530"/>
      <c r="I6" s="530"/>
      <c r="J6" s="530"/>
      <c r="K6" s="530"/>
    </row>
    <row r="7" spans="1:43" ht="35.25" customHeight="1">
      <c r="A7" s="531" t="s">
        <v>41</v>
      </c>
      <c r="B7" s="531"/>
      <c r="C7" s="531"/>
      <c r="D7" s="531"/>
      <c r="E7" s="531"/>
      <c r="F7" s="532"/>
      <c r="G7" s="530"/>
      <c r="H7" s="530"/>
      <c r="I7" s="530"/>
      <c r="J7" s="530"/>
      <c r="K7" s="530"/>
    </row>
    <row r="8" spans="1:43" ht="35.25" customHeight="1">
      <c r="A8" s="528" t="s">
        <v>42</v>
      </c>
      <c r="B8" s="528"/>
      <c r="C8" s="528"/>
      <c r="D8" s="528"/>
      <c r="E8" s="528"/>
      <c r="F8" s="532" t="s">
        <v>1241</v>
      </c>
      <c r="G8" s="530"/>
      <c r="H8" s="530"/>
      <c r="I8" s="530"/>
      <c r="J8" s="530"/>
      <c r="K8" s="530"/>
    </row>
    <row r="9" spans="1:43" ht="35.25" customHeight="1">
      <c r="A9" s="531" t="s">
        <v>43</v>
      </c>
      <c r="B9" s="531"/>
      <c r="C9" s="531"/>
      <c r="D9" s="531"/>
      <c r="E9" s="531"/>
      <c r="F9" s="532" t="s">
        <v>1411</v>
      </c>
      <c r="G9" s="530"/>
      <c r="H9" s="530"/>
      <c r="I9" s="530"/>
      <c r="J9" s="530"/>
      <c r="K9" s="530"/>
    </row>
    <row r="10" spans="1:43" ht="35.25" customHeight="1">
      <c r="A10" s="533" t="s">
        <v>45</v>
      </c>
      <c r="B10" s="534" t="s">
        <v>1243</v>
      </c>
      <c r="C10" s="535"/>
      <c r="D10" s="535"/>
      <c r="E10" s="536"/>
      <c r="F10" s="537" t="s">
        <v>48</v>
      </c>
      <c r="G10" s="538"/>
      <c r="H10" s="538"/>
      <c r="I10" s="538"/>
      <c r="J10" s="538"/>
      <c r="K10" s="538"/>
      <c r="L10" s="538"/>
      <c r="M10" s="538"/>
      <c r="N10" s="538"/>
      <c r="O10" s="538"/>
      <c r="P10" s="538"/>
      <c r="Q10" s="538"/>
      <c r="R10" s="538"/>
      <c r="S10" s="538"/>
      <c r="T10" s="538"/>
      <c r="U10" s="538"/>
      <c r="V10" s="538"/>
      <c r="W10" s="538"/>
      <c r="X10" s="538"/>
      <c r="Y10" s="538"/>
      <c r="Z10" s="538"/>
      <c r="AA10" s="539"/>
      <c r="AB10" s="539"/>
      <c r="AC10" s="538"/>
      <c r="AD10" s="538"/>
      <c r="AE10" s="538"/>
      <c r="AF10" s="539"/>
      <c r="AG10" s="539"/>
      <c r="AH10" s="538"/>
      <c r="AI10" s="538"/>
      <c r="AJ10" s="538"/>
      <c r="AK10" s="539"/>
      <c r="AL10" s="539"/>
      <c r="AM10" s="538"/>
      <c r="AN10" s="538"/>
      <c r="AO10" s="538"/>
      <c r="AP10" s="538"/>
      <c r="AQ10" s="538"/>
    </row>
    <row r="11" spans="1:43" ht="35.25" customHeight="1">
      <c r="A11" s="540"/>
      <c r="B11" s="541" t="s">
        <v>1244</v>
      </c>
      <c r="C11" s="541" t="s">
        <v>1245</v>
      </c>
      <c r="D11" s="541" t="s">
        <v>1246</v>
      </c>
      <c r="E11" s="541" t="s">
        <v>1247</v>
      </c>
      <c r="F11" s="542"/>
      <c r="G11" s="543" t="s">
        <v>59</v>
      </c>
      <c r="H11" s="120"/>
      <c r="I11" s="120"/>
      <c r="J11" s="120"/>
      <c r="K11" s="120"/>
      <c r="L11" s="544" t="s">
        <v>1248</v>
      </c>
      <c r="M11" s="545"/>
      <c r="N11" s="545"/>
      <c r="O11" s="546"/>
      <c r="P11" s="547" t="s">
        <v>1249</v>
      </c>
      <c r="Q11" s="548"/>
      <c r="R11" s="548"/>
      <c r="S11" s="549"/>
      <c r="T11" s="550"/>
      <c r="U11" s="551"/>
      <c r="V11" s="551"/>
      <c r="W11" s="551"/>
      <c r="Y11" s="543" t="s">
        <v>60</v>
      </c>
      <c r="Z11" s="120"/>
      <c r="AA11" s="270"/>
      <c r="AB11" s="270"/>
      <c r="AC11" s="120"/>
      <c r="AD11" s="543" t="s">
        <v>61</v>
      </c>
      <c r="AE11" s="120"/>
      <c r="AF11" s="270"/>
      <c r="AG11" s="270"/>
      <c r="AH11" s="120"/>
      <c r="AI11" s="543" t="s">
        <v>62</v>
      </c>
      <c r="AJ11" s="120"/>
      <c r="AK11" s="270"/>
      <c r="AL11" s="270"/>
      <c r="AM11" s="120"/>
      <c r="AN11" s="543" t="s">
        <v>49</v>
      </c>
      <c r="AO11" s="120"/>
      <c r="AP11" s="120"/>
      <c r="AQ11" s="120"/>
    </row>
    <row r="12" spans="1:43" ht="35.25" customHeight="1">
      <c r="A12" s="540"/>
      <c r="B12" s="541"/>
      <c r="C12" s="541"/>
      <c r="D12" s="541"/>
      <c r="E12" s="541"/>
      <c r="F12" s="552" t="s">
        <v>1250</v>
      </c>
      <c r="G12" s="553" t="s">
        <v>1251</v>
      </c>
      <c r="H12" s="554" t="s">
        <v>67</v>
      </c>
      <c r="I12" s="555" t="s">
        <v>68</v>
      </c>
      <c r="J12" s="555" t="s">
        <v>69</v>
      </c>
      <c r="K12" s="554" t="s">
        <v>70</v>
      </c>
      <c r="L12" s="556" t="s">
        <v>67</v>
      </c>
      <c r="M12" s="556" t="s">
        <v>68</v>
      </c>
      <c r="N12" s="556" t="s">
        <v>69</v>
      </c>
      <c r="O12" s="556" t="s">
        <v>70</v>
      </c>
      <c r="P12" s="557" t="s">
        <v>67</v>
      </c>
      <c r="Q12" s="557" t="s">
        <v>68</v>
      </c>
      <c r="R12" s="557" t="s">
        <v>69</v>
      </c>
      <c r="S12" s="557" t="s">
        <v>70</v>
      </c>
      <c r="T12" s="558" t="s">
        <v>71</v>
      </c>
      <c r="U12" s="559" t="s">
        <v>72</v>
      </c>
      <c r="V12" s="559" t="s">
        <v>73</v>
      </c>
      <c r="W12" s="559" t="s">
        <v>70</v>
      </c>
      <c r="Y12" s="560" t="s">
        <v>1251</v>
      </c>
      <c r="Z12" s="561" t="s">
        <v>67</v>
      </c>
      <c r="AA12" s="562" t="s">
        <v>68</v>
      </c>
      <c r="AB12" s="562" t="s">
        <v>69</v>
      </c>
      <c r="AC12" s="561" t="s">
        <v>70</v>
      </c>
      <c r="AD12" s="560" t="s">
        <v>1251</v>
      </c>
      <c r="AE12" s="561" t="s">
        <v>67</v>
      </c>
      <c r="AF12" s="562" t="s">
        <v>68</v>
      </c>
      <c r="AG12" s="562" t="s">
        <v>69</v>
      </c>
      <c r="AH12" s="561" t="s">
        <v>70</v>
      </c>
      <c r="AI12" s="560" t="s">
        <v>1251</v>
      </c>
      <c r="AJ12" s="561" t="s">
        <v>67</v>
      </c>
      <c r="AK12" s="562" t="s">
        <v>68</v>
      </c>
      <c r="AL12" s="562" t="s">
        <v>69</v>
      </c>
      <c r="AM12" s="561" t="s">
        <v>70</v>
      </c>
      <c r="AN12" s="553" t="s">
        <v>71</v>
      </c>
      <c r="AO12" s="561" t="s">
        <v>72</v>
      </c>
      <c r="AP12" s="561" t="s">
        <v>73</v>
      </c>
      <c r="AQ12" s="561" t="s">
        <v>70</v>
      </c>
    </row>
    <row r="13" spans="1:43" ht="35.25" hidden="1" customHeight="1" thickBot="1">
      <c r="A13" s="563">
        <v>1</v>
      </c>
      <c r="B13" s="564">
        <v>0</v>
      </c>
      <c r="C13" s="564">
        <v>0</v>
      </c>
      <c r="D13" s="564">
        <v>0</v>
      </c>
      <c r="E13" s="564">
        <v>0</v>
      </c>
      <c r="F13" s="565" t="s">
        <v>1252</v>
      </c>
      <c r="G13" s="604"/>
      <c r="H13" s="604"/>
      <c r="I13" s="567" t="str">
        <f>IF(H13="","No hay ejecución",IF(AND(G13=0),"No hay Programación", H13/G13))</f>
        <v>No hay ejecución</v>
      </c>
      <c r="J13" s="568" t="str">
        <f>IF(I13="No hay ejecución","NA",IF(I13&gt;=90%,"De acuerdo con lo programado",IF(I13&gt;=51%,"Atraso Leve",IF(I13&lt;=50%,"En riesgo cumplimiento"))))</f>
        <v>NA</v>
      </c>
      <c r="K13" s="569"/>
      <c r="L13" s="570"/>
      <c r="M13" s="571"/>
      <c r="N13" s="572"/>
      <c r="O13" s="573"/>
      <c r="P13" s="570"/>
      <c r="Q13" s="571"/>
      <c r="R13" s="573"/>
      <c r="S13" s="573"/>
      <c r="T13" s="574"/>
      <c r="U13" s="571"/>
      <c r="V13" s="573"/>
      <c r="W13" s="573"/>
      <c r="X13" s="575"/>
      <c r="Y13" s="604">
        <v>0</v>
      </c>
      <c r="Z13" s="604"/>
      <c r="AA13" s="567" t="str">
        <f>IF(Z13="","No hay ejecución",IF(AND(Y13=0),"No hay Programación", Z13/Y13))</f>
        <v>No hay ejecución</v>
      </c>
      <c r="AB13" s="568" t="str">
        <f>IF(AA13="No hay ejecución","NA",IF(AA13&gt;=90%,"De acuerdo con lo programado",IF(AA13&gt;=51%,"Atraso Leve",IF(AA13&lt;=50%,"En riesgo cumplimiento"))))</f>
        <v>NA</v>
      </c>
      <c r="AC13" s="569"/>
      <c r="AD13" s="575"/>
      <c r="AE13" s="575"/>
      <c r="AF13" s="576"/>
      <c r="AG13" s="576"/>
      <c r="AH13" s="575"/>
      <c r="AI13" s="575"/>
      <c r="AJ13" s="575"/>
      <c r="AK13" s="576"/>
      <c r="AL13" s="576"/>
      <c r="AM13" s="575"/>
      <c r="AN13" s="575"/>
      <c r="AO13" s="575"/>
      <c r="AP13" s="575"/>
      <c r="AQ13" s="575"/>
    </row>
    <row r="14" spans="1:43" ht="35.25" customHeight="1" thickBot="1">
      <c r="A14" s="563">
        <v>1.1000000000000001</v>
      </c>
      <c r="B14" s="564"/>
      <c r="C14" s="564"/>
      <c r="D14" s="564"/>
      <c r="E14" s="564"/>
      <c r="F14" s="577" t="s">
        <v>1253</v>
      </c>
      <c r="G14" s="605">
        <v>1</v>
      </c>
      <c r="H14" s="605">
        <v>1</v>
      </c>
      <c r="I14" s="567">
        <f t="shared" ref="I14:I77" si="0">IF(H14="","No hay ejecución",IF(AND(G14=0),"No hay Programación", H14/G14))</f>
        <v>1</v>
      </c>
      <c r="J14" s="568" t="str">
        <f t="shared" ref="J14:J77" si="1">IF(I14="No hay ejecución","NA",IF(I14&gt;=90%,"De acuerdo con lo programado",IF(I14&gt;=51%,"Atraso Leve",IF(I14&lt;=50%,"En riesgo cumplimiento"))))</f>
        <v>De acuerdo con lo programado</v>
      </c>
      <c r="K14" s="578"/>
      <c r="L14" s="570"/>
      <c r="M14" s="579"/>
      <c r="N14" s="572"/>
      <c r="O14" s="573"/>
      <c r="P14" s="570"/>
      <c r="Q14" s="571"/>
      <c r="R14" s="573"/>
      <c r="S14" s="573"/>
      <c r="T14" s="574"/>
      <c r="U14" s="571"/>
      <c r="V14" s="573"/>
      <c r="W14" s="573"/>
      <c r="X14" s="575"/>
      <c r="Y14" s="604">
        <v>6</v>
      </c>
      <c r="Z14" s="604">
        <v>2</v>
      </c>
      <c r="AA14" s="567">
        <f>IF(Z14="","No hay ejecución",IF(AND(Y14=0),"No hay Programación", Z14/Y14))</f>
        <v>0.33333333333333331</v>
      </c>
      <c r="AB14" s="568" t="str">
        <f t="shared" ref="AB14:AB77" si="2">IF(AA14="No hay ejecución","NA",IF(AA14&gt;=90%,"De acuerdo con lo programado",IF(AA14&gt;=51%,"Atraso Leve",IF(AA14&lt;=50%,"En riesgo cumplimiento"))))</f>
        <v>En riesgo cumplimiento</v>
      </c>
      <c r="AC14" s="575"/>
      <c r="AD14" s="575"/>
      <c r="AE14" s="575"/>
      <c r="AF14" s="576"/>
      <c r="AG14" s="576"/>
      <c r="AH14" s="575"/>
      <c r="AI14" s="575"/>
      <c r="AJ14" s="575"/>
      <c r="AK14" s="576"/>
      <c r="AL14" s="576"/>
      <c r="AM14" s="575"/>
      <c r="AN14" s="575"/>
      <c r="AO14" s="575"/>
      <c r="AP14" s="575"/>
      <c r="AQ14" s="575"/>
    </row>
    <row r="15" spans="1:43" ht="35.25" hidden="1" customHeight="1" thickTop="1" thickBot="1">
      <c r="A15" s="563">
        <v>1.1000000000000001</v>
      </c>
      <c r="B15" s="564"/>
      <c r="C15" s="564"/>
      <c r="D15" s="564"/>
      <c r="E15" s="564"/>
      <c r="F15" s="577" t="s">
        <v>1253</v>
      </c>
      <c r="G15" s="605">
        <v>0</v>
      </c>
      <c r="H15" s="605">
        <v>0</v>
      </c>
      <c r="I15" s="567" t="str">
        <f t="shared" si="0"/>
        <v>No hay Programación</v>
      </c>
      <c r="J15" s="568" t="str">
        <f t="shared" si="1"/>
        <v>De acuerdo con lo programado</v>
      </c>
      <c r="K15" s="578"/>
      <c r="L15" s="581"/>
      <c r="M15" s="579"/>
      <c r="N15" s="572"/>
      <c r="O15" s="582"/>
      <c r="P15" s="581"/>
      <c r="Q15" s="579"/>
      <c r="R15" s="572"/>
      <c r="S15" s="582"/>
      <c r="T15" s="583"/>
      <c r="U15" s="579"/>
      <c r="V15" s="572"/>
      <c r="W15" s="582"/>
      <c r="X15" s="575"/>
      <c r="Y15" s="604">
        <v>0</v>
      </c>
      <c r="Z15" s="604">
        <v>0</v>
      </c>
      <c r="AA15" s="567" t="str">
        <f t="shared" ref="AA15:AA78" si="3">IF(Z15="","No hay ejecución",IF(AND(Y15=0),"No hay Programación", Z15/Y15))</f>
        <v>No hay Programación</v>
      </c>
      <c r="AB15" s="568" t="str">
        <f t="shared" si="2"/>
        <v>De acuerdo con lo programado</v>
      </c>
      <c r="AC15" s="575"/>
      <c r="AD15" s="575"/>
      <c r="AE15" s="575"/>
      <c r="AF15" s="576"/>
      <c r="AG15" s="576"/>
      <c r="AH15" s="575"/>
      <c r="AI15" s="575"/>
      <c r="AJ15" s="575"/>
      <c r="AK15" s="576"/>
      <c r="AL15" s="576"/>
      <c r="AM15" s="575"/>
      <c r="AN15" s="575"/>
      <c r="AO15" s="575"/>
      <c r="AP15" s="575"/>
      <c r="AQ15" s="575"/>
    </row>
    <row r="16" spans="1:43" ht="35.25" hidden="1" customHeight="1" thickTop="1" thickBot="1">
      <c r="A16" s="563">
        <v>1.1000000000000001</v>
      </c>
      <c r="B16" s="564"/>
      <c r="C16" s="564"/>
      <c r="D16" s="564"/>
      <c r="E16" s="564"/>
      <c r="F16" s="577" t="s">
        <v>1253</v>
      </c>
      <c r="G16" s="605">
        <v>0</v>
      </c>
      <c r="H16" s="605">
        <v>0</v>
      </c>
      <c r="I16" s="567" t="str">
        <f t="shared" si="0"/>
        <v>No hay Programación</v>
      </c>
      <c r="J16" s="568" t="str">
        <f t="shared" si="1"/>
        <v>De acuerdo con lo programado</v>
      </c>
      <c r="K16" s="578"/>
      <c r="L16" s="581"/>
      <c r="M16" s="579"/>
      <c r="N16" s="572"/>
      <c r="O16" s="582"/>
      <c r="P16" s="581"/>
      <c r="Q16" s="579"/>
      <c r="R16" s="572"/>
      <c r="S16" s="582"/>
      <c r="T16" s="583"/>
      <c r="U16" s="579"/>
      <c r="V16" s="572"/>
      <c r="W16" s="582"/>
      <c r="X16" s="575"/>
      <c r="Y16" s="604">
        <v>0</v>
      </c>
      <c r="Z16" s="604">
        <v>0</v>
      </c>
      <c r="AA16" s="567" t="str">
        <f t="shared" si="3"/>
        <v>No hay Programación</v>
      </c>
      <c r="AB16" s="568" t="str">
        <f t="shared" si="2"/>
        <v>De acuerdo con lo programado</v>
      </c>
      <c r="AC16" s="575"/>
      <c r="AD16" s="575"/>
      <c r="AE16" s="575"/>
      <c r="AF16" s="576"/>
      <c r="AG16" s="576"/>
      <c r="AH16" s="575"/>
      <c r="AI16" s="575"/>
      <c r="AJ16" s="575"/>
      <c r="AK16" s="576"/>
      <c r="AL16" s="576"/>
      <c r="AM16" s="575"/>
      <c r="AN16" s="575"/>
      <c r="AO16" s="575"/>
      <c r="AP16" s="575"/>
      <c r="AQ16" s="575"/>
    </row>
    <row r="17" spans="1:43" ht="35.25" hidden="1" customHeight="1" thickTop="1" thickBot="1">
      <c r="A17" s="563">
        <v>1.1000000000000001</v>
      </c>
      <c r="B17" s="564"/>
      <c r="C17" s="564"/>
      <c r="D17" s="564"/>
      <c r="E17" s="564"/>
      <c r="F17" s="577" t="s">
        <v>1253</v>
      </c>
      <c r="G17" s="605">
        <v>0</v>
      </c>
      <c r="H17" s="605">
        <v>0</v>
      </c>
      <c r="I17" s="567" t="str">
        <f t="shared" si="0"/>
        <v>No hay Programación</v>
      </c>
      <c r="J17" s="568" t="str">
        <f t="shared" si="1"/>
        <v>De acuerdo con lo programado</v>
      </c>
      <c r="K17" s="578"/>
      <c r="L17" s="581"/>
      <c r="M17" s="579"/>
      <c r="N17" s="572"/>
      <c r="O17" s="582"/>
      <c r="P17" s="581"/>
      <c r="Q17" s="579"/>
      <c r="R17" s="572"/>
      <c r="S17" s="582"/>
      <c r="T17" s="583"/>
      <c r="U17" s="579"/>
      <c r="V17" s="572"/>
      <c r="W17" s="582"/>
      <c r="X17" s="575"/>
      <c r="Y17" s="604">
        <v>0</v>
      </c>
      <c r="Z17" s="604">
        <v>0</v>
      </c>
      <c r="AA17" s="567" t="str">
        <f t="shared" si="3"/>
        <v>No hay Programación</v>
      </c>
      <c r="AB17" s="568" t="str">
        <f t="shared" si="2"/>
        <v>De acuerdo con lo programado</v>
      </c>
      <c r="AC17" s="575"/>
      <c r="AD17" s="575"/>
      <c r="AE17" s="575"/>
      <c r="AF17" s="576"/>
      <c r="AG17" s="576"/>
      <c r="AH17" s="575"/>
      <c r="AI17" s="575"/>
      <c r="AJ17" s="575"/>
      <c r="AK17" s="576"/>
      <c r="AL17" s="576"/>
      <c r="AM17" s="575"/>
      <c r="AN17" s="575"/>
      <c r="AO17" s="575"/>
      <c r="AP17" s="575"/>
      <c r="AQ17" s="575"/>
    </row>
    <row r="18" spans="1:43" ht="35.25" hidden="1" customHeight="1" thickTop="1" thickBot="1">
      <c r="A18" s="563">
        <v>1.1000000000000001</v>
      </c>
      <c r="B18" s="564"/>
      <c r="C18" s="564"/>
      <c r="D18" s="564"/>
      <c r="E18" s="564"/>
      <c r="F18" s="577" t="s">
        <v>1253</v>
      </c>
      <c r="G18" s="605">
        <v>0</v>
      </c>
      <c r="H18" s="605">
        <v>0</v>
      </c>
      <c r="I18" s="567" t="str">
        <f t="shared" si="0"/>
        <v>No hay Programación</v>
      </c>
      <c r="J18" s="568" t="str">
        <f t="shared" si="1"/>
        <v>De acuerdo con lo programado</v>
      </c>
      <c r="K18" s="578"/>
      <c r="L18" s="581"/>
      <c r="M18" s="579"/>
      <c r="N18" s="572"/>
      <c r="O18" s="582"/>
      <c r="P18" s="581"/>
      <c r="Q18" s="579"/>
      <c r="R18" s="572"/>
      <c r="S18" s="582"/>
      <c r="T18" s="583"/>
      <c r="U18" s="579"/>
      <c r="V18" s="572"/>
      <c r="W18" s="582"/>
      <c r="X18" s="575"/>
      <c r="Y18" s="604">
        <v>0</v>
      </c>
      <c r="Z18" s="604">
        <v>0</v>
      </c>
      <c r="AA18" s="567" t="str">
        <f t="shared" si="3"/>
        <v>No hay Programación</v>
      </c>
      <c r="AB18" s="568" t="str">
        <f t="shared" si="2"/>
        <v>De acuerdo con lo programado</v>
      </c>
      <c r="AC18" s="575"/>
      <c r="AD18" s="575"/>
      <c r="AE18" s="575"/>
      <c r="AF18" s="576"/>
      <c r="AG18" s="576"/>
      <c r="AH18" s="575"/>
      <c r="AI18" s="575"/>
      <c r="AJ18" s="575"/>
      <c r="AK18" s="576"/>
      <c r="AL18" s="576"/>
      <c r="AM18" s="575"/>
      <c r="AN18" s="575"/>
      <c r="AO18" s="575"/>
      <c r="AP18" s="575"/>
      <c r="AQ18" s="575"/>
    </row>
    <row r="19" spans="1:43" ht="35.25" hidden="1" customHeight="1" thickTop="1" thickBot="1">
      <c r="A19" s="563">
        <v>1.1000000000000001</v>
      </c>
      <c r="B19" s="564"/>
      <c r="C19" s="564"/>
      <c r="D19" s="564"/>
      <c r="E19" s="564"/>
      <c r="F19" s="577" t="s">
        <v>1253</v>
      </c>
      <c r="G19" s="605">
        <v>0</v>
      </c>
      <c r="H19" s="605">
        <v>0</v>
      </c>
      <c r="I19" s="567" t="str">
        <f t="shared" si="0"/>
        <v>No hay Programación</v>
      </c>
      <c r="J19" s="568" t="str">
        <f t="shared" si="1"/>
        <v>De acuerdo con lo programado</v>
      </c>
      <c r="K19" s="578"/>
      <c r="L19" s="581"/>
      <c r="M19" s="579"/>
      <c r="N19" s="572"/>
      <c r="O19" s="582"/>
      <c r="P19" s="581"/>
      <c r="Q19" s="579"/>
      <c r="R19" s="572"/>
      <c r="S19" s="582"/>
      <c r="T19" s="583"/>
      <c r="U19" s="579"/>
      <c r="V19" s="572"/>
      <c r="W19" s="582"/>
      <c r="X19" s="575"/>
      <c r="Y19" s="604">
        <v>0</v>
      </c>
      <c r="Z19" s="604">
        <v>0</v>
      </c>
      <c r="AA19" s="567" t="str">
        <f t="shared" si="3"/>
        <v>No hay Programación</v>
      </c>
      <c r="AB19" s="568" t="str">
        <f t="shared" si="2"/>
        <v>De acuerdo con lo programado</v>
      </c>
      <c r="AC19" s="575"/>
      <c r="AD19" s="575"/>
      <c r="AE19" s="575"/>
      <c r="AF19" s="576"/>
      <c r="AG19" s="576"/>
      <c r="AH19" s="575"/>
      <c r="AI19" s="575"/>
      <c r="AJ19" s="575"/>
      <c r="AK19" s="576"/>
      <c r="AL19" s="576"/>
      <c r="AM19" s="575"/>
      <c r="AN19" s="575"/>
      <c r="AO19" s="575"/>
      <c r="AP19" s="575"/>
      <c r="AQ19" s="575"/>
    </row>
    <row r="20" spans="1:43" ht="39" hidden="1" customHeight="1" thickTop="1" thickBot="1">
      <c r="A20" s="563">
        <v>1.1000000000000001</v>
      </c>
      <c r="B20" s="564"/>
      <c r="C20" s="564"/>
      <c r="D20" s="564"/>
      <c r="E20" s="564"/>
      <c r="F20" s="577" t="s">
        <v>1253</v>
      </c>
      <c r="G20" s="605">
        <v>0</v>
      </c>
      <c r="H20" s="605">
        <v>0</v>
      </c>
      <c r="I20" s="567" t="str">
        <f t="shared" si="0"/>
        <v>No hay Programación</v>
      </c>
      <c r="J20" s="568" t="str">
        <f t="shared" si="1"/>
        <v>De acuerdo con lo programado</v>
      </c>
      <c r="K20" s="578"/>
      <c r="L20" s="581"/>
      <c r="M20" s="579"/>
      <c r="N20" s="572"/>
      <c r="O20" s="582"/>
      <c r="P20" s="581"/>
      <c r="Q20" s="579"/>
      <c r="R20" s="572"/>
      <c r="S20" s="582"/>
      <c r="T20" s="583"/>
      <c r="U20" s="579"/>
      <c r="V20" s="572"/>
      <c r="W20" s="582"/>
      <c r="X20" s="575"/>
      <c r="Y20" s="604">
        <v>0</v>
      </c>
      <c r="Z20" s="604">
        <v>0</v>
      </c>
      <c r="AA20" s="567" t="str">
        <f t="shared" si="3"/>
        <v>No hay Programación</v>
      </c>
      <c r="AB20" s="568" t="str">
        <f t="shared" si="2"/>
        <v>De acuerdo con lo programado</v>
      </c>
      <c r="AC20" s="575"/>
      <c r="AD20" s="575"/>
      <c r="AE20" s="575"/>
      <c r="AF20" s="576"/>
      <c r="AG20" s="576"/>
      <c r="AH20" s="575"/>
      <c r="AI20" s="575"/>
      <c r="AJ20" s="575"/>
      <c r="AK20" s="576"/>
      <c r="AL20" s="576"/>
      <c r="AM20" s="575"/>
      <c r="AN20" s="575"/>
      <c r="AO20" s="575"/>
      <c r="AP20" s="575"/>
      <c r="AQ20" s="575"/>
    </row>
    <row r="21" spans="1:43" ht="35.25" hidden="1" customHeight="1" thickTop="1" thickBot="1">
      <c r="A21" s="563">
        <v>1.2</v>
      </c>
      <c r="B21" s="564"/>
      <c r="C21" s="564"/>
      <c r="D21" s="564"/>
      <c r="E21" s="564"/>
      <c r="F21" s="577" t="s">
        <v>1254</v>
      </c>
      <c r="G21" s="605">
        <v>0</v>
      </c>
      <c r="H21" s="605">
        <v>0</v>
      </c>
      <c r="I21" s="567" t="str">
        <f t="shared" si="0"/>
        <v>No hay Programación</v>
      </c>
      <c r="J21" s="568" t="str">
        <f t="shared" si="1"/>
        <v>De acuerdo con lo programado</v>
      </c>
      <c r="K21" s="578"/>
      <c r="L21" s="581"/>
      <c r="M21" s="579"/>
      <c r="N21" s="572"/>
      <c r="O21" s="582"/>
      <c r="P21" s="581"/>
      <c r="Q21" s="579"/>
      <c r="R21" s="572"/>
      <c r="S21" s="582"/>
      <c r="T21" s="583"/>
      <c r="U21" s="579"/>
      <c r="V21" s="572"/>
      <c r="W21" s="582"/>
      <c r="X21" s="575"/>
      <c r="Y21" s="604">
        <v>1</v>
      </c>
      <c r="Z21" s="604">
        <v>0</v>
      </c>
      <c r="AA21" s="567">
        <f t="shared" si="3"/>
        <v>0</v>
      </c>
      <c r="AB21" s="568" t="str">
        <f t="shared" si="2"/>
        <v>En riesgo cumplimiento</v>
      </c>
      <c r="AC21" s="575"/>
      <c r="AD21" s="575"/>
      <c r="AE21" s="575"/>
      <c r="AF21" s="576"/>
      <c r="AG21" s="576"/>
      <c r="AH21" s="575"/>
      <c r="AI21" s="575"/>
      <c r="AJ21" s="575"/>
      <c r="AK21" s="576"/>
      <c r="AL21" s="576"/>
      <c r="AM21" s="575"/>
      <c r="AN21" s="575"/>
      <c r="AO21" s="575"/>
      <c r="AP21" s="575"/>
      <c r="AQ21" s="575"/>
    </row>
    <row r="22" spans="1:43" ht="40.5" hidden="1" customHeight="1" thickTop="1" thickBot="1">
      <c r="A22" s="563">
        <v>1.2</v>
      </c>
      <c r="B22" s="564"/>
      <c r="C22" s="564"/>
      <c r="D22" s="564"/>
      <c r="E22" s="564"/>
      <c r="F22" s="577" t="s">
        <v>1254</v>
      </c>
      <c r="G22" s="605">
        <v>0</v>
      </c>
      <c r="H22" s="605">
        <v>0</v>
      </c>
      <c r="I22" s="567" t="str">
        <f t="shared" si="0"/>
        <v>No hay Programación</v>
      </c>
      <c r="J22" s="568" t="str">
        <f t="shared" si="1"/>
        <v>De acuerdo con lo programado</v>
      </c>
      <c r="K22" s="578"/>
      <c r="L22" s="581"/>
      <c r="M22" s="579"/>
      <c r="N22" s="572"/>
      <c r="O22" s="582"/>
      <c r="P22" s="581"/>
      <c r="Q22" s="579"/>
      <c r="R22" s="572"/>
      <c r="S22" s="582"/>
      <c r="T22" s="583"/>
      <c r="U22" s="579"/>
      <c r="V22" s="572"/>
      <c r="W22" s="582"/>
      <c r="X22" s="575"/>
      <c r="Y22" s="604">
        <v>0</v>
      </c>
      <c r="Z22" s="604">
        <v>0</v>
      </c>
      <c r="AA22" s="567" t="str">
        <f t="shared" si="3"/>
        <v>No hay Programación</v>
      </c>
      <c r="AB22" s="568" t="str">
        <f t="shared" si="2"/>
        <v>De acuerdo con lo programado</v>
      </c>
      <c r="AC22" s="575"/>
      <c r="AD22" s="575"/>
      <c r="AE22" s="575"/>
      <c r="AF22" s="576"/>
      <c r="AG22" s="576"/>
      <c r="AH22" s="575"/>
      <c r="AI22" s="575"/>
      <c r="AJ22" s="575"/>
      <c r="AK22" s="576"/>
      <c r="AL22" s="576"/>
      <c r="AM22" s="575"/>
      <c r="AN22" s="575"/>
      <c r="AO22" s="575"/>
      <c r="AP22" s="575"/>
      <c r="AQ22" s="575"/>
    </row>
    <row r="23" spans="1:43" ht="35.25" hidden="1" customHeight="1" thickTop="1" thickBot="1">
      <c r="A23" s="563">
        <v>1.3</v>
      </c>
      <c r="B23" s="564"/>
      <c r="C23" s="564"/>
      <c r="D23" s="564"/>
      <c r="E23" s="564"/>
      <c r="F23" s="577" t="s">
        <v>1255</v>
      </c>
      <c r="G23" s="605">
        <v>0</v>
      </c>
      <c r="H23" s="605">
        <v>0</v>
      </c>
      <c r="I23" s="567" t="str">
        <f t="shared" si="0"/>
        <v>No hay Programación</v>
      </c>
      <c r="J23" s="568" t="str">
        <f t="shared" si="1"/>
        <v>De acuerdo con lo programado</v>
      </c>
      <c r="K23" s="578"/>
      <c r="L23" s="581"/>
      <c r="M23" s="579"/>
      <c r="N23" s="572"/>
      <c r="O23" s="582"/>
      <c r="P23" s="581"/>
      <c r="Q23" s="579"/>
      <c r="R23" s="572"/>
      <c r="S23" s="582"/>
      <c r="T23" s="583"/>
      <c r="U23" s="579"/>
      <c r="V23" s="572"/>
      <c r="W23" s="582"/>
      <c r="X23" s="575"/>
      <c r="Y23" s="604">
        <v>0</v>
      </c>
      <c r="Z23" s="604">
        <v>0</v>
      </c>
      <c r="AA23" s="567" t="str">
        <f t="shared" si="3"/>
        <v>No hay Programación</v>
      </c>
      <c r="AB23" s="568" t="str">
        <f t="shared" si="2"/>
        <v>De acuerdo con lo programado</v>
      </c>
      <c r="AC23" s="575"/>
      <c r="AD23" s="575"/>
      <c r="AE23" s="575"/>
      <c r="AF23" s="576"/>
      <c r="AG23" s="576"/>
      <c r="AH23" s="575"/>
      <c r="AI23" s="575"/>
      <c r="AJ23" s="575"/>
      <c r="AK23" s="576"/>
      <c r="AL23" s="576"/>
      <c r="AM23" s="575"/>
      <c r="AN23" s="575"/>
      <c r="AO23" s="575"/>
      <c r="AP23" s="575"/>
      <c r="AQ23" s="575"/>
    </row>
    <row r="24" spans="1:43" ht="35.25" hidden="1" customHeight="1" thickBot="1">
      <c r="A24" s="563">
        <v>1.3</v>
      </c>
      <c r="B24" s="564"/>
      <c r="C24" s="564"/>
      <c r="D24" s="564"/>
      <c r="E24" s="564"/>
      <c r="F24" s="577" t="s">
        <v>1255</v>
      </c>
      <c r="G24" s="605">
        <v>0</v>
      </c>
      <c r="H24" s="605">
        <v>0</v>
      </c>
      <c r="I24" s="567" t="str">
        <f t="shared" si="0"/>
        <v>No hay Programación</v>
      </c>
      <c r="J24" s="568" t="str">
        <f t="shared" si="1"/>
        <v>De acuerdo con lo programado</v>
      </c>
      <c r="K24" s="578"/>
      <c r="L24" s="581"/>
      <c r="M24" s="579"/>
      <c r="N24" s="572"/>
      <c r="O24" s="582"/>
      <c r="P24" s="581"/>
      <c r="Q24" s="579"/>
      <c r="R24" s="572"/>
      <c r="S24" s="582"/>
      <c r="T24" s="583"/>
      <c r="U24" s="579"/>
      <c r="V24" s="572"/>
      <c r="W24" s="582"/>
      <c r="X24" s="575"/>
      <c r="Y24" s="604">
        <v>1</v>
      </c>
      <c r="Z24" s="604">
        <v>1</v>
      </c>
      <c r="AA24" s="567">
        <f t="shared" si="3"/>
        <v>1</v>
      </c>
      <c r="AB24" s="568" t="str">
        <f t="shared" si="2"/>
        <v>De acuerdo con lo programado</v>
      </c>
      <c r="AC24" s="575"/>
      <c r="AD24" s="575"/>
      <c r="AE24" s="575"/>
      <c r="AF24" s="576"/>
      <c r="AG24" s="576"/>
      <c r="AH24" s="575"/>
      <c r="AI24" s="575"/>
      <c r="AJ24" s="575"/>
      <c r="AK24" s="576"/>
      <c r="AL24" s="576"/>
      <c r="AM24" s="575"/>
      <c r="AN24" s="575"/>
      <c r="AO24" s="575"/>
      <c r="AP24" s="575"/>
      <c r="AQ24" s="575"/>
    </row>
    <row r="25" spans="1:43" ht="35.25" hidden="1" customHeight="1" thickTop="1" thickBot="1">
      <c r="A25" s="563">
        <v>1.3</v>
      </c>
      <c r="B25" s="564"/>
      <c r="C25" s="564"/>
      <c r="D25" s="564"/>
      <c r="E25" s="564"/>
      <c r="F25" s="577" t="s">
        <v>1255</v>
      </c>
      <c r="G25" s="605">
        <v>0</v>
      </c>
      <c r="H25" s="605">
        <v>0</v>
      </c>
      <c r="I25" s="567" t="str">
        <f t="shared" si="0"/>
        <v>No hay Programación</v>
      </c>
      <c r="J25" s="568" t="str">
        <f t="shared" si="1"/>
        <v>De acuerdo con lo programado</v>
      </c>
      <c r="K25" s="578"/>
      <c r="L25" s="581"/>
      <c r="M25" s="579"/>
      <c r="N25" s="572"/>
      <c r="O25" s="582"/>
      <c r="P25" s="581"/>
      <c r="Q25" s="579"/>
      <c r="R25" s="572"/>
      <c r="S25" s="582"/>
      <c r="T25" s="583"/>
      <c r="U25" s="579"/>
      <c r="V25" s="572"/>
      <c r="W25" s="582"/>
      <c r="X25" s="575"/>
      <c r="Y25" s="604">
        <v>0</v>
      </c>
      <c r="Z25" s="604">
        <v>0</v>
      </c>
      <c r="AA25" s="567" t="str">
        <f t="shared" si="3"/>
        <v>No hay Programación</v>
      </c>
      <c r="AB25" s="568" t="str">
        <f t="shared" si="2"/>
        <v>De acuerdo con lo programado</v>
      </c>
      <c r="AC25" s="575"/>
      <c r="AD25" s="575"/>
      <c r="AE25" s="575"/>
      <c r="AF25" s="576"/>
      <c r="AG25" s="576"/>
      <c r="AH25" s="575"/>
      <c r="AI25" s="575"/>
      <c r="AJ25" s="575"/>
      <c r="AK25" s="576"/>
      <c r="AL25" s="576"/>
      <c r="AM25" s="575"/>
      <c r="AN25" s="575"/>
      <c r="AO25" s="575"/>
      <c r="AP25" s="575"/>
      <c r="AQ25" s="575"/>
    </row>
    <row r="26" spans="1:43" ht="35.25" hidden="1" customHeight="1" thickTop="1" thickBot="1">
      <c r="A26" s="563">
        <v>1.3</v>
      </c>
      <c r="B26" s="564"/>
      <c r="C26" s="564"/>
      <c r="D26" s="564"/>
      <c r="E26" s="564"/>
      <c r="F26" s="577" t="s">
        <v>1255</v>
      </c>
      <c r="G26" s="605">
        <v>0</v>
      </c>
      <c r="H26" s="605">
        <v>0</v>
      </c>
      <c r="I26" s="567" t="str">
        <f t="shared" si="0"/>
        <v>No hay Programación</v>
      </c>
      <c r="J26" s="568" t="str">
        <f t="shared" si="1"/>
        <v>De acuerdo con lo programado</v>
      </c>
      <c r="K26" s="578"/>
      <c r="L26" s="581"/>
      <c r="M26" s="579"/>
      <c r="N26" s="572"/>
      <c r="O26" s="582"/>
      <c r="P26" s="581"/>
      <c r="Q26" s="579"/>
      <c r="R26" s="572"/>
      <c r="S26" s="582"/>
      <c r="T26" s="583"/>
      <c r="U26" s="579"/>
      <c r="V26" s="572"/>
      <c r="W26" s="582"/>
      <c r="X26" s="575"/>
      <c r="Y26" s="604">
        <v>0</v>
      </c>
      <c r="Z26" s="604">
        <v>0</v>
      </c>
      <c r="AA26" s="567" t="str">
        <f t="shared" si="3"/>
        <v>No hay Programación</v>
      </c>
      <c r="AB26" s="568" t="str">
        <f t="shared" si="2"/>
        <v>De acuerdo con lo programado</v>
      </c>
      <c r="AC26" s="575"/>
      <c r="AD26" s="575"/>
      <c r="AE26" s="575"/>
      <c r="AF26" s="576"/>
      <c r="AG26" s="576"/>
      <c r="AH26" s="575"/>
      <c r="AI26" s="575"/>
      <c r="AJ26" s="575"/>
      <c r="AK26" s="576"/>
      <c r="AL26" s="576"/>
      <c r="AM26" s="575"/>
      <c r="AN26" s="575"/>
      <c r="AO26" s="575"/>
      <c r="AP26" s="575"/>
      <c r="AQ26" s="575"/>
    </row>
    <row r="27" spans="1:43" ht="35.25" hidden="1" customHeight="1" thickTop="1" thickBot="1">
      <c r="A27" s="563">
        <v>1.3</v>
      </c>
      <c r="B27" s="564"/>
      <c r="C27" s="564"/>
      <c r="D27" s="564"/>
      <c r="E27" s="564"/>
      <c r="F27" s="577" t="s">
        <v>1255</v>
      </c>
      <c r="G27" s="605">
        <v>0</v>
      </c>
      <c r="H27" s="605">
        <v>0</v>
      </c>
      <c r="I27" s="567" t="str">
        <f t="shared" si="0"/>
        <v>No hay Programación</v>
      </c>
      <c r="J27" s="568" t="str">
        <f t="shared" si="1"/>
        <v>De acuerdo con lo programado</v>
      </c>
      <c r="K27" s="578"/>
      <c r="L27" s="581"/>
      <c r="M27" s="579"/>
      <c r="N27" s="572"/>
      <c r="O27" s="582"/>
      <c r="P27" s="581"/>
      <c r="Q27" s="579"/>
      <c r="R27" s="572"/>
      <c r="S27" s="582"/>
      <c r="T27" s="583"/>
      <c r="U27" s="579"/>
      <c r="V27" s="572"/>
      <c r="W27" s="582"/>
      <c r="X27" s="575"/>
      <c r="Y27" s="604">
        <v>0</v>
      </c>
      <c r="Z27" s="604">
        <v>0</v>
      </c>
      <c r="AA27" s="567" t="str">
        <f t="shared" si="3"/>
        <v>No hay Programación</v>
      </c>
      <c r="AB27" s="568" t="str">
        <f t="shared" si="2"/>
        <v>De acuerdo con lo programado</v>
      </c>
      <c r="AC27" s="575"/>
      <c r="AD27" s="575"/>
      <c r="AE27" s="575"/>
      <c r="AF27" s="576"/>
      <c r="AG27" s="576"/>
      <c r="AH27" s="575"/>
      <c r="AI27" s="575"/>
      <c r="AJ27" s="575"/>
      <c r="AK27" s="576"/>
      <c r="AL27" s="576"/>
      <c r="AM27" s="575"/>
      <c r="AN27" s="575"/>
      <c r="AO27" s="575"/>
      <c r="AP27" s="575"/>
      <c r="AQ27" s="575"/>
    </row>
    <row r="28" spans="1:43" ht="16.5" hidden="1" customHeight="1" thickTop="1" thickBot="1">
      <c r="A28" s="563">
        <v>2</v>
      </c>
      <c r="B28" s="564">
        <v>0</v>
      </c>
      <c r="C28" s="564">
        <v>0</v>
      </c>
      <c r="D28" s="564">
        <v>0</v>
      </c>
      <c r="E28" s="564">
        <v>0</v>
      </c>
      <c r="F28" s="584" t="s">
        <v>1256</v>
      </c>
      <c r="G28" s="605">
        <v>0</v>
      </c>
      <c r="H28" s="605">
        <v>0</v>
      </c>
      <c r="I28" s="567" t="str">
        <f t="shared" si="0"/>
        <v>No hay Programación</v>
      </c>
      <c r="J28" s="568" t="str">
        <f t="shared" si="1"/>
        <v>De acuerdo con lo programado</v>
      </c>
      <c r="K28" s="586"/>
      <c r="L28" s="581"/>
      <c r="M28" s="579"/>
      <c r="N28" s="572"/>
      <c r="O28" s="582"/>
      <c r="P28" s="581"/>
      <c r="Q28" s="579"/>
      <c r="R28" s="572"/>
      <c r="S28" s="582"/>
      <c r="T28" s="583"/>
      <c r="U28" s="579"/>
      <c r="V28" s="572"/>
      <c r="W28" s="582"/>
      <c r="X28" s="575"/>
      <c r="Y28" s="604">
        <v>0</v>
      </c>
      <c r="Z28" s="604">
        <v>0</v>
      </c>
      <c r="AA28" s="567" t="str">
        <f t="shared" si="3"/>
        <v>No hay Programación</v>
      </c>
      <c r="AB28" s="568" t="str">
        <f t="shared" si="2"/>
        <v>De acuerdo con lo programado</v>
      </c>
      <c r="AC28" s="575"/>
      <c r="AD28" s="575"/>
      <c r="AE28" s="575"/>
      <c r="AF28" s="576"/>
      <c r="AG28" s="576"/>
      <c r="AH28" s="575"/>
      <c r="AI28" s="575"/>
      <c r="AJ28" s="575"/>
      <c r="AK28" s="576"/>
      <c r="AL28" s="576"/>
      <c r="AM28" s="575"/>
      <c r="AN28" s="575"/>
      <c r="AO28" s="575"/>
      <c r="AP28" s="575"/>
      <c r="AQ28" s="575"/>
    </row>
    <row r="29" spans="1:43" ht="35.25" hidden="1" customHeight="1" thickTop="1" thickBot="1">
      <c r="A29" s="563">
        <v>2.1</v>
      </c>
      <c r="B29" s="564"/>
      <c r="C29" s="564"/>
      <c r="D29" s="564"/>
      <c r="E29" s="564"/>
      <c r="F29" s="577" t="s">
        <v>1257</v>
      </c>
      <c r="G29" s="605">
        <v>3</v>
      </c>
      <c r="H29" s="605">
        <v>7</v>
      </c>
      <c r="I29" s="567">
        <f t="shared" si="0"/>
        <v>2.3333333333333335</v>
      </c>
      <c r="J29" s="568" t="str">
        <f t="shared" si="1"/>
        <v>De acuerdo con lo programado</v>
      </c>
      <c r="K29" s="578"/>
      <c r="L29" s="581"/>
      <c r="M29" s="579"/>
      <c r="N29" s="572"/>
      <c r="O29" s="582"/>
      <c r="P29" s="581"/>
      <c r="Q29" s="579"/>
      <c r="R29" s="572"/>
      <c r="S29" s="582"/>
      <c r="T29" s="583"/>
      <c r="U29" s="579"/>
      <c r="V29" s="572"/>
      <c r="W29" s="582"/>
      <c r="X29" s="575"/>
      <c r="Y29" s="604">
        <v>1</v>
      </c>
      <c r="Z29" s="604">
        <v>2</v>
      </c>
      <c r="AA29" s="567">
        <f t="shared" si="3"/>
        <v>2</v>
      </c>
      <c r="AB29" s="568" t="str">
        <f t="shared" si="2"/>
        <v>De acuerdo con lo programado</v>
      </c>
      <c r="AC29" s="575"/>
      <c r="AD29" s="575"/>
      <c r="AE29" s="575"/>
      <c r="AF29" s="576"/>
      <c r="AG29" s="576"/>
      <c r="AH29" s="575"/>
      <c r="AI29" s="575"/>
      <c r="AJ29" s="575"/>
      <c r="AK29" s="576"/>
      <c r="AL29" s="576"/>
      <c r="AM29" s="575"/>
      <c r="AN29" s="575"/>
      <c r="AO29" s="575"/>
      <c r="AP29" s="575"/>
      <c r="AQ29" s="575"/>
    </row>
    <row r="30" spans="1:43" ht="35.25" hidden="1" customHeight="1" thickTop="1" thickBot="1">
      <c r="A30" s="563">
        <v>2.1</v>
      </c>
      <c r="B30" s="564"/>
      <c r="C30" s="564"/>
      <c r="D30" s="564"/>
      <c r="E30" s="564"/>
      <c r="F30" s="577" t="s">
        <v>1257</v>
      </c>
      <c r="G30" s="605">
        <v>0</v>
      </c>
      <c r="H30" s="605">
        <v>0</v>
      </c>
      <c r="I30" s="567" t="str">
        <f t="shared" si="0"/>
        <v>No hay Programación</v>
      </c>
      <c r="J30" s="568" t="str">
        <f t="shared" si="1"/>
        <v>De acuerdo con lo programado</v>
      </c>
      <c r="K30" s="578"/>
      <c r="L30" s="581"/>
      <c r="M30" s="579"/>
      <c r="N30" s="572"/>
      <c r="O30" s="582"/>
      <c r="P30" s="581"/>
      <c r="Q30" s="579"/>
      <c r="R30" s="572"/>
      <c r="S30" s="582"/>
      <c r="T30" s="583"/>
      <c r="U30" s="579"/>
      <c r="V30" s="572"/>
      <c r="W30" s="582"/>
      <c r="X30" s="575"/>
      <c r="Y30" s="604">
        <v>0</v>
      </c>
      <c r="Z30" s="604">
        <v>0</v>
      </c>
      <c r="AA30" s="567" t="str">
        <f t="shared" si="3"/>
        <v>No hay Programación</v>
      </c>
      <c r="AB30" s="568" t="str">
        <f t="shared" si="2"/>
        <v>De acuerdo con lo programado</v>
      </c>
      <c r="AC30" s="575"/>
      <c r="AD30" s="575"/>
      <c r="AE30" s="575"/>
      <c r="AF30" s="576"/>
      <c r="AG30" s="576"/>
      <c r="AH30" s="575"/>
      <c r="AI30" s="575"/>
      <c r="AJ30" s="575"/>
      <c r="AK30" s="576"/>
      <c r="AL30" s="576"/>
      <c r="AM30" s="575"/>
      <c r="AN30" s="575"/>
      <c r="AO30" s="575"/>
      <c r="AP30" s="575"/>
      <c r="AQ30" s="575"/>
    </row>
    <row r="31" spans="1:43" ht="35.25" hidden="1" customHeight="1" thickTop="1" thickBot="1">
      <c r="A31" s="563">
        <v>2.1</v>
      </c>
      <c r="B31" s="564"/>
      <c r="C31" s="564"/>
      <c r="D31" s="564"/>
      <c r="E31" s="564"/>
      <c r="F31" s="577" t="s">
        <v>1257</v>
      </c>
      <c r="G31" s="605">
        <v>0</v>
      </c>
      <c r="H31" s="605">
        <v>0</v>
      </c>
      <c r="I31" s="567" t="str">
        <f t="shared" si="0"/>
        <v>No hay Programación</v>
      </c>
      <c r="J31" s="568" t="str">
        <f t="shared" si="1"/>
        <v>De acuerdo con lo programado</v>
      </c>
      <c r="K31" s="578"/>
      <c r="L31" s="581"/>
      <c r="M31" s="579"/>
      <c r="N31" s="572"/>
      <c r="O31" s="582"/>
      <c r="P31" s="581"/>
      <c r="Q31" s="579"/>
      <c r="R31" s="572"/>
      <c r="S31" s="582"/>
      <c r="T31" s="583"/>
      <c r="U31" s="579"/>
      <c r="V31" s="572"/>
      <c r="W31" s="582"/>
      <c r="X31" s="575"/>
      <c r="Y31" s="604">
        <v>0</v>
      </c>
      <c r="Z31" s="604">
        <v>0</v>
      </c>
      <c r="AA31" s="567" t="str">
        <f t="shared" si="3"/>
        <v>No hay Programación</v>
      </c>
      <c r="AB31" s="568" t="str">
        <f t="shared" si="2"/>
        <v>De acuerdo con lo programado</v>
      </c>
      <c r="AC31" s="575"/>
      <c r="AD31" s="575"/>
      <c r="AE31" s="575"/>
      <c r="AF31" s="576"/>
      <c r="AG31" s="576"/>
      <c r="AH31" s="575"/>
      <c r="AI31" s="575"/>
      <c r="AJ31" s="575"/>
      <c r="AK31" s="576"/>
      <c r="AL31" s="576"/>
      <c r="AM31" s="575"/>
      <c r="AN31" s="575"/>
      <c r="AO31" s="575"/>
      <c r="AP31" s="575"/>
      <c r="AQ31" s="575"/>
    </row>
    <row r="32" spans="1:43" ht="35.25" hidden="1" customHeight="1" thickTop="1" thickBot="1">
      <c r="A32" s="563">
        <v>2.1</v>
      </c>
      <c r="B32" s="564"/>
      <c r="C32" s="564"/>
      <c r="D32" s="564"/>
      <c r="E32" s="564"/>
      <c r="F32" s="577" t="s">
        <v>1257</v>
      </c>
      <c r="G32" s="605">
        <v>0</v>
      </c>
      <c r="H32" s="605">
        <v>0</v>
      </c>
      <c r="I32" s="567" t="str">
        <f t="shared" si="0"/>
        <v>No hay Programación</v>
      </c>
      <c r="J32" s="568" t="str">
        <f t="shared" si="1"/>
        <v>De acuerdo con lo programado</v>
      </c>
      <c r="K32" s="578"/>
      <c r="L32" s="581"/>
      <c r="M32" s="579"/>
      <c r="N32" s="572"/>
      <c r="O32" s="582"/>
      <c r="P32" s="581"/>
      <c r="Q32" s="579"/>
      <c r="R32" s="572"/>
      <c r="S32" s="582"/>
      <c r="T32" s="583"/>
      <c r="U32" s="579"/>
      <c r="V32" s="572"/>
      <c r="W32" s="582"/>
      <c r="X32" s="575"/>
      <c r="Y32" s="604">
        <v>0</v>
      </c>
      <c r="Z32" s="604">
        <v>0</v>
      </c>
      <c r="AA32" s="567" t="str">
        <f t="shared" si="3"/>
        <v>No hay Programación</v>
      </c>
      <c r="AB32" s="568" t="str">
        <f t="shared" si="2"/>
        <v>De acuerdo con lo programado</v>
      </c>
      <c r="AC32" s="575"/>
      <c r="AD32" s="575"/>
      <c r="AE32" s="575"/>
      <c r="AF32" s="576"/>
      <c r="AG32" s="576"/>
      <c r="AH32" s="575"/>
      <c r="AI32" s="575"/>
      <c r="AJ32" s="575"/>
      <c r="AK32" s="576"/>
      <c r="AL32" s="576"/>
      <c r="AM32" s="575"/>
      <c r="AN32" s="575"/>
      <c r="AO32" s="575"/>
      <c r="AP32" s="575"/>
      <c r="AQ32" s="575"/>
    </row>
    <row r="33" spans="1:43" ht="35.25" hidden="1" customHeight="1" thickTop="1" thickBot="1">
      <c r="A33" s="563">
        <v>2.1</v>
      </c>
      <c r="B33" s="564"/>
      <c r="C33" s="564"/>
      <c r="D33" s="564"/>
      <c r="E33" s="564"/>
      <c r="F33" s="577" t="s">
        <v>1257</v>
      </c>
      <c r="G33" s="605">
        <v>0</v>
      </c>
      <c r="H33" s="605">
        <v>0</v>
      </c>
      <c r="I33" s="567" t="str">
        <f t="shared" si="0"/>
        <v>No hay Programación</v>
      </c>
      <c r="J33" s="568" t="str">
        <f t="shared" si="1"/>
        <v>De acuerdo con lo programado</v>
      </c>
      <c r="K33" s="578"/>
      <c r="L33" s="581"/>
      <c r="M33" s="579"/>
      <c r="N33" s="572"/>
      <c r="O33" s="582"/>
      <c r="P33" s="581"/>
      <c r="Q33" s="579"/>
      <c r="R33" s="572"/>
      <c r="S33" s="582"/>
      <c r="T33" s="583"/>
      <c r="U33" s="579"/>
      <c r="V33" s="572"/>
      <c r="W33" s="582"/>
      <c r="X33" s="575"/>
      <c r="Y33" s="604">
        <v>0</v>
      </c>
      <c r="Z33" s="604">
        <v>0</v>
      </c>
      <c r="AA33" s="567" t="str">
        <f t="shared" si="3"/>
        <v>No hay Programación</v>
      </c>
      <c r="AB33" s="568" t="str">
        <f t="shared" si="2"/>
        <v>De acuerdo con lo programado</v>
      </c>
      <c r="AC33" s="575"/>
      <c r="AD33" s="575"/>
      <c r="AE33" s="575"/>
      <c r="AF33" s="576"/>
      <c r="AG33" s="576"/>
      <c r="AH33" s="575"/>
      <c r="AI33" s="575"/>
      <c r="AJ33" s="575"/>
      <c r="AK33" s="576"/>
      <c r="AL33" s="576"/>
      <c r="AM33" s="575"/>
      <c r="AN33" s="575"/>
      <c r="AO33" s="575"/>
      <c r="AP33" s="575"/>
      <c r="AQ33" s="575"/>
    </row>
    <row r="34" spans="1:43" ht="35.25" hidden="1" customHeight="1" thickTop="1" thickBot="1">
      <c r="A34" s="563">
        <v>2.1</v>
      </c>
      <c r="B34" s="564"/>
      <c r="C34" s="564"/>
      <c r="D34" s="564"/>
      <c r="E34" s="564"/>
      <c r="F34" s="577" t="s">
        <v>1257</v>
      </c>
      <c r="G34" s="605">
        <v>0</v>
      </c>
      <c r="H34" s="605">
        <v>0</v>
      </c>
      <c r="I34" s="567" t="str">
        <f t="shared" si="0"/>
        <v>No hay Programación</v>
      </c>
      <c r="J34" s="568" t="str">
        <f t="shared" si="1"/>
        <v>De acuerdo con lo programado</v>
      </c>
      <c r="K34" s="578"/>
      <c r="L34" s="581"/>
      <c r="M34" s="579"/>
      <c r="N34" s="572"/>
      <c r="O34" s="582"/>
      <c r="P34" s="581"/>
      <c r="Q34" s="579"/>
      <c r="R34" s="572"/>
      <c r="S34" s="582"/>
      <c r="T34" s="583"/>
      <c r="U34" s="579"/>
      <c r="V34" s="572"/>
      <c r="W34" s="582"/>
      <c r="X34" s="575"/>
      <c r="Y34" s="604">
        <v>0</v>
      </c>
      <c r="Z34" s="604">
        <v>0</v>
      </c>
      <c r="AA34" s="567" t="str">
        <f t="shared" si="3"/>
        <v>No hay Programación</v>
      </c>
      <c r="AB34" s="568" t="str">
        <f t="shared" si="2"/>
        <v>De acuerdo con lo programado</v>
      </c>
      <c r="AC34" s="575"/>
      <c r="AD34" s="575"/>
      <c r="AE34" s="575"/>
      <c r="AF34" s="576"/>
      <c r="AG34" s="576"/>
      <c r="AH34" s="575"/>
      <c r="AI34" s="575"/>
      <c r="AJ34" s="575"/>
      <c r="AK34" s="576"/>
      <c r="AL34" s="576"/>
      <c r="AM34" s="575"/>
      <c r="AN34" s="575"/>
      <c r="AO34" s="575"/>
      <c r="AP34" s="575"/>
      <c r="AQ34" s="575"/>
    </row>
    <row r="35" spans="1:43" ht="35.25" hidden="1" customHeight="1" thickTop="1" thickBot="1">
      <c r="A35" s="563">
        <v>2.2000000000000002</v>
      </c>
      <c r="B35" s="564"/>
      <c r="C35" s="564"/>
      <c r="D35" s="564"/>
      <c r="E35" s="564"/>
      <c r="F35" s="577" t="s">
        <v>1258</v>
      </c>
      <c r="G35" s="605">
        <v>0</v>
      </c>
      <c r="H35" s="605">
        <v>0</v>
      </c>
      <c r="I35" s="567" t="str">
        <f t="shared" si="0"/>
        <v>No hay Programación</v>
      </c>
      <c r="J35" s="568" t="str">
        <f t="shared" si="1"/>
        <v>De acuerdo con lo programado</v>
      </c>
      <c r="K35" s="578"/>
      <c r="L35" s="581"/>
      <c r="M35" s="579"/>
      <c r="N35" s="572"/>
      <c r="O35" s="582"/>
      <c r="P35" s="581"/>
      <c r="Q35" s="579"/>
      <c r="R35" s="572"/>
      <c r="S35" s="582"/>
      <c r="T35" s="583"/>
      <c r="U35" s="579"/>
      <c r="V35" s="572"/>
      <c r="W35" s="582"/>
      <c r="X35" s="575"/>
      <c r="Y35" s="604">
        <v>0</v>
      </c>
      <c r="Z35" s="604">
        <v>0</v>
      </c>
      <c r="AA35" s="567" t="str">
        <f t="shared" si="3"/>
        <v>No hay Programación</v>
      </c>
      <c r="AB35" s="568" t="str">
        <f t="shared" si="2"/>
        <v>De acuerdo con lo programado</v>
      </c>
      <c r="AC35" s="575"/>
      <c r="AD35" s="575"/>
      <c r="AE35" s="575"/>
      <c r="AF35" s="576"/>
      <c r="AG35" s="576"/>
      <c r="AH35" s="575"/>
      <c r="AI35" s="575"/>
      <c r="AJ35" s="575"/>
      <c r="AK35" s="576"/>
      <c r="AL35" s="576"/>
      <c r="AM35" s="575"/>
      <c r="AN35" s="575"/>
      <c r="AO35" s="575"/>
      <c r="AP35" s="575"/>
      <c r="AQ35" s="575"/>
    </row>
    <row r="36" spans="1:43" ht="35.25" hidden="1" customHeight="1" thickTop="1" thickBot="1">
      <c r="A36" s="563">
        <v>2.2000000000000002</v>
      </c>
      <c r="B36" s="564"/>
      <c r="C36" s="564"/>
      <c r="D36" s="564"/>
      <c r="E36" s="564"/>
      <c r="F36" s="577" t="s">
        <v>1258</v>
      </c>
      <c r="G36" s="605">
        <v>0</v>
      </c>
      <c r="H36" s="605">
        <v>0</v>
      </c>
      <c r="I36" s="567" t="str">
        <f t="shared" si="0"/>
        <v>No hay Programación</v>
      </c>
      <c r="J36" s="568" t="str">
        <f t="shared" si="1"/>
        <v>De acuerdo con lo programado</v>
      </c>
      <c r="K36" s="578"/>
      <c r="L36" s="581"/>
      <c r="M36" s="579"/>
      <c r="N36" s="572"/>
      <c r="O36" s="582"/>
      <c r="P36" s="581"/>
      <c r="Q36" s="579"/>
      <c r="R36" s="572"/>
      <c r="S36" s="582"/>
      <c r="T36" s="583"/>
      <c r="U36" s="579"/>
      <c r="V36" s="572"/>
      <c r="W36" s="582"/>
      <c r="X36" s="575"/>
      <c r="Y36" s="604">
        <v>0</v>
      </c>
      <c r="Z36" s="604">
        <v>0</v>
      </c>
      <c r="AA36" s="567" t="str">
        <f t="shared" si="3"/>
        <v>No hay Programación</v>
      </c>
      <c r="AB36" s="568" t="str">
        <f t="shared" si="2"/>
        <v>De acuerdo con lo programado</v>
      </c>
      <c r="AC36" s="575"/>
      <c r="AD36" s="575"/>
      <c r="AE36" s="575"/>
      <c r="AF36" s="576"/>
      <c r="AG36" s="576"/>
      <c r="AH36" s="575"/>
      <c r="AI36" s="575"/>
      <c r="AJ36" s="575"/>
      <c r="AK36" s="576"/>
      <c r="AL36" s="576"/>
      <c r="AM36" s="575"/>
      <c r="AN36" s="575"/>
      <c r="AO36" s="575"/>
      <c r="AP36" s="575"/>
      <c r="AQ36" s="575"/>
    </row>
    <row r="37" spans="1:43" ht="35.25" customHeight="1" thickTop="1" thickBot="1">
      <c r="A37" s="563">
        <v>2.2999999999999998</v>
      </c>
      <c r="B37" s="564"/>
      <c r="C37" s="564"/>
      <c r="D37" s="564"/>
      <c r="E37" s="564"/>
      <c r="F37" s="577" t="s">
        <v>1259</v>
      </c>
      <c r="G37" s="605">
        <v>2</v>
      </c>
      <c r="H37" s="605">
        <v>6</v>
      </c>
      <c r="I37" s="567">
        <f t="shared" si="0"/>
        <v>3</v>
      </c>
      <c r="J37" s="568" t="str">
        <f t="shared" si="1"/>
        <v>De acuerdo con lo programado</v>
      </c>
      <c r="K37" s="578"/>
      <c r="L37" s="581"/>
      <c r="M37" s="579"/>
      <c r="N37" s="572"/>
      <c r="O37" s="582"/>
      <c r="P37" s="581"/>
      <c r="Q37" s="579"/>
      <c r="R37" s="572"/>
      <c r="S37" s="582"/>
      <c r="T37" s="583"/>
      <c r="U37" s="579"/>
      <c r="V37" s="572"/>
      <c r="W37" s="582"/>
      <c r="X37" s="575"/>
      <c r="Y37" s="604">
        <v>2</v>
      </c>
      <c r="Z37" s="604">
        <v>2</v>
      </c>
      <c r="AA37" s="567">
        <f t="shared" si="3"/>
        <v>1</v>
      </c>
      <c r="AB37" s="568" t="str">
        <f t="shared" si="2"/>
        <v>De acuerdo con lo programado</v>
      </c>
      <c r="AC37" s="575"/>
      <c r="AD37" s="575"/>
      <c r="AE37" s="575"/>
      <c r="AF37" s="576"/>
      <c r="AG37" s="576"/>
      <c r="AH37" s="575"/>
      <c r="AI37" s="575"/>
      <c r="AJ37" s="575"/>
      <c r="AK37" s="576"/>
      <c r="AL37" s="576"/>
      <c r="AM37" s="575"/>
      <c r="AN37" s="575"/>
      <c r="AO37" s="575"/>
      <c r="AP37" s="575"/>
      <c r="AQ37" s="575"/>
    </row>
    <row r="38" spans="1:43" ht="35.25" hidden="1" customHeight="1" thickTop="1" thickBot="1">
      <c r="A38" s="563">
        <v>2.4</v>
      </c>
      <c r="B38" s="564"/>
      <c r="C38" s="564"/>
      <c r="D38" s="564"/>
      <c r="E38" s="564"/>
      <c r="F38" s="577" t="s">
        <v>1260</v>
      </c>
      <c r="G38" s="605">
        <v>20</v>
      </c>
      <c r="H38" s="605">
        <v>70</v>
      </c>
      <c r="I38" s="567">
        <f t="shared" si="0"/>
        <v>3.5</v>
      </c>
      <c r="J38" s="568" t="str">
        <f t="shared" si="1"/>
        <v>De acuerdo con lo programado</v>
      </c>
      <c r="K38" s="578"/>
      <c r="L38" s="581"/>
      <c r="M38" s="579"/>
      <c r="N38" s="572"/>
      <c r="O38" s="582"/>
      <c r="P38" s="581"/>
      <c r="Q38" s="579"/>
      <c r="R38" s="572"/>
      <c r="S38" s="582"/>
      <c r="T38" s="583"/>
      <c r="U38" s="579"/>
      <c r="V38" s="572"/>
      <c r="W38" s="582"/>
      <c r="X38" s="575"/>
      <c r="Y38" s="604">
        <v>1</v>
      </c>
      <c r="Z38" s="604">
        <v>2</v>
      </c>
      <c r="AA38" s="567">
        <f t="shared" si="3"/>
        <v>2</v>
      </c>
      <c r="AB38" s="568" t="str">
        <f t="shared" si="2"/>
        <v>De acuerdo con lo programado</v>
      </c>
      <c r="AC38" s="575"/>
      <c r="AD38" s="575"/>
      <c r="AE38" s="575"/>
      <c r="AF38" s="576"/>
      <c r="AG38" s="576"/>
      <c r="AH38" s="575"/>
      <c r="AI38" s="575"/>
      <c r="AJ38" s="575"/>
      <c r="AK38" s="576"/>
      <c r="AL38" s="576"/>
      <c r="AM38" s="575"/>
      <c r="AN38" s="575"/>
      <c r="AO38" s="575"/>
      <c r="AP38" s="575"/>
      <c r="AQ38" s="575"/>
    </row>
    <row r="39" spans="1:43" ht="35.25" hidden="1" customHeight="1" thickTop="1" thickBot="1">
      <c r="A39" s="563">
        <v>2.4</v>
      </c>
      <c r="B39" s="564"/>
      <c r="C39" s="564"/>
      <c r="D39" s="564"/>
      <c r="E39" s="564"/>
      <c r="F39" s="577" t="s">
        <v>1260</v>
      </c>
      <c r="G39" s="605">
        <v>0</v>
      </c>
      <c r="H39" s="605">
        <v>0</v>
      </c>
      <c r="I39" s="567" t="str">
        <f t="shared" si="0"/>
        <v>No hay Programación</v>
      </c>
      <c r="J39" s="568" t="str">
        <f t="shared" si="1"/>
        <v>De acuerdo con lo programado</v>
      </c>
      <c r="K39" s="578"/>
      <c r="L39" s="581"/>
      <c r="M39" s="579"/>
      <c r="N39" s="572"/>
      <c r="O39" s="582"/>
      <c r="P39" s="581"/>
      <c r="Q39" s="579"/>
      <c r="R39" s="572"/>
      <c r="S39" s="582"/>
      <c r="T39" s="583"/>
      <c r="U39" s="579"/>
      <c r="V39" s="572"/>
      <c r="W39" s="582"/>
      <c r="X39" s="575"/>
      <c r="Y39" s="604">
        <v>0</v>
      </c>
      <c r="Z39" s="604">
        <v>0</v>
      </c>
      <c r="AA39" s="567" t="str">
        <f t="shared" si="3"/>
        <v>No hay Programación</v>
      </c>
      <c r="AB39" s="568" t="str">
        <f t="shared" si="2"/>
        <v>De acuerdo con lo programado</v>
      </c>
      <c r="AC39" s="575"/>
      <c r="AD39" s="575"/>
      <c r="AE39" s="575"/>
      <c r="AF39" s="576"/>
      <c r="AG39" s="576"/>
      <c r="AH39" s="575"/>
      <c r="AI39" s="575"/>
      <c r="AJ39" s="575"/>
      <c r="AK39" s="576"/>
      <c r="AL39" s="576"/>
      <c r="AM39" s="575"/>
      <c r="AN39" s="575"/>
      <c r="AO39" s="575"/>
      <c r="AP39" s="575"/>
      <c r="AQ39" s="575"/>
    </row>
    <row r="40" spans="1:43" ht="35.25" hidden="1" customHeight="1" thickTop="1" thickBot="1">
      <c r="A40" s="563">
        <v>2.4</v>
      </c>
      <c r="B40" s="564"/>
      <c r="C40" s="564"/>
      <c r="D40" s="564"/>
      <c r="E40" s="564"/>
      <c r="F40" s="577" t="s">
        <v>1260</v>
      </c>
      <c r="G40" s="605">
        <v>0</v>
      </c>
      <c r="H40" s="605">
        <v>0</v>
      </c>
      <c r="I40" s="567" t="str">
        <f t="shared" si="0"/>
        <v>No hay Programación</v>
      </c>
      <c r="J40" s="568" t="str">
        <f t="shared" si="1"/>
        <v>De acuerdo con lo programado</v>
      </c>
      <c r="K40" s="578"/>
      <c r="L40" s="581"/>
      <c r="M40" s="579"/>
      <c r="N40" s="572"/>
      <c r="O40" s="582"/>
      <c r="P40" s="581"/>
      <c r="Q40" s="579"/>
      <c r="R40" s="572"/>
      <c r="S40" s="582"/>
      <c r="T40" s="583"/>
      <c r="U40" s="579"/>
      <c r="V40" s="572"/>
      <c r="W40" s="582"/>
      <c r="X40" s="575"/>
      <c r="Y40" s="604">
        <v>0</v>
      </c>
      <c r="Z40" s="604">
        <v>0</v>
      </c>
      <c r="AA40" s="567" t="str">
        <f t="shared" si="3"/>
        <v>No hay Programación</v>
      </c>
      <c r="AB40" s="568" t="str">
        <f t="shared" si="2"/>
        <v>De acuerdo con lo programado</v>
      </c>
      <c r="AC40" s="575"/>
      <c r="AD40" s="575"/>
      <c r="AE40" s="575"/>
      <c r="AF40" s="576"/>
      <c r="AG40" s="576"/>
      <c r="AH40" s="575"/>
      <c r="AI40" s="575"/>
      <c r="AJ40" s="575"/>
      <c r="AK40" s="576"/>
      <c r="AL40" s="576"/>
      <c r="AM40" s="575"/>
      <c r="AN40" s="575"/>
      <c r="AO40" s="575"/>
      <c r="AP40" s="575"/>
      <c r="AQ40" s="575"/>
    </row>
    <row r="41" spans="1:43" ht="35.25" hidden="1" customHeight="1" thickTop="1" thickBot="1">
      <c r="A41" s="563">
        <v>2.4</v>
      </c>
      <c r="B41" s="564"/>
      <c r="C41" s="564"/>
      <c r="D41" s="564"/>
      <c r="E41" s="564"/>
      <c r="F41" s="577" t="s">
        <v>1260</v>
      </c>
      <c r="G41" s="605">
        <v>0</v>
      </c>
      <c r="H41" s="605">
        <v>0</v>
      </c>
      <c r="I41" s="567" t="str">
        <f t="shared" si="0"/>
        <v>No hay Programación</v>
      </c>
      <c r="J41" s="568" t="str">
        <f t="shared" si="1"/>
        <v>De acuerdo con lo programado</v>
      </c>
      <c r="K41" s="578"/>
      <c r="L41" s="581"/>
      <c r="M41" s="579"/>
      <c r="N41" s="572"/>
      <c r="O41" s="582"/>
      <c r="P41" s="581"/>
      <c r="Q41" s="579"/>
      <c r="R41" s="572"/>
      <c r="S41" s="582"/>
      <c r="T41" s="583"/>
      <c r="U41" s="579"/>
      <c r="V41" s="572"/>
      <c r="W41" s="582"/>
      <c r="X41" s="575"/>
      <c r="Y41" s="604">
        <v>0</v>
      </c>
      <c r="Z41" s="604">
        <v>0</v>
      </c>
      <c r="AA41" s="567" t="str">
        <f t="shared" si="3"/>
        <v>No hay Programación</v>
      </c>
      <c r="AB41" s="568" t="str">
        <f t="shared" si="2"/>
        <v>De acuerdo con lo programado</v>
      </c>
      <c r="AC41" s="575"/>
      <c r="AD41" s="575"/>
      <c r="AE41" s="575"/>
      <c r="AF41" s="576"/>
      <c r="AG41" s="576"/>
      <c r="AH41" s="575"/>
      <c r="AI41" s="575"/>
      <c r="AJ41" s="575"/>
      <c r="AK41" s="576"/>
      <c r="AL41" s="576"/>
      <c r="AM41" s="575"/>
      <c r="AN41" s="575"/>
      <c r="AO41" s="575"/>
      <c r="AP41" s="575"/>
      <c r="AQ41" s="575"/>
    </row>
    <row r="42" spans="1:43" ht="35.25" hidden="1" customHeight="1" thickTop="1" thickBot="1">
      <c r="A42" s="563">
        <v>2.4</v>
      </c>
      <c r="B42" s="564"/>
      <c r="C42" s="564"/>
      <c r="D42" s="564"/>
      <c r="E42" s="564"/>
      <c r="F42" s="577" t="s">
        <v>1260</v>
      </c>
      <c r="G42" s="605">
        <v>0</v>
      </c>
      <c r="H42" s="605">
        <v>0</v>
      </c>
      <c r="I42" s="567" t="str">
        <f t="shared" si="0"/>
        <v>No hay Programación</v>
      </c>
      <c r="J42" s="568" t="str">
        <f t="shared" si="1"/>
        <v>De acuerdo con lo programado</v>
      </c>
      <c r="K42" s="578"/>
      <c r="L42" s="581"/>
      <c r="M42" s="579"/>
      <c r="N42" s="572"/>
      <c r="O42" s="582"/>
      <c r="P42" s="581"/>
      <c r="Q42" s="579"/>
      <c r="R42" s="572"/>
      <c r="S42" s="582"/>
      <c r="T42" s="583"/>
      <c r="U42" s="579"/>
      <c r="V42" s="572"/>
      <c r="W42" s="582"/>
      <c r="X42" s="575"/>
      <c r="Y42" s="604">
        <v>0</v>
      </c>
      <c r="Z42" s="604">
        <v>0</v>
      </c>
      <c r="AA42" s="567" t="str">
        <f t="shared" si="3"/>
        <v>No hay Programación</v>
      </c>
      <c r="AB42" s="568" t="str">
        <f t="shared" si="2"/>
        <v>De acuerdo con lo programado</v>
      </c>
      <c r="AC42" s="575"/>
      <c r="AD42" s="575"/>
      <c r="AE42" s="575"/>
      <c r="AF42" s="576"/>
      <c r="AG42" s="576"/>
      <c r="AH42" s="575"/>
      <c r="AI42" s="575"/>
      <c r="AJ42" s="575"/>
      <c r="AK42" s="576"/>
      <c r="AL42" s="576"/>
      <c r="AM42" s="575"/>
      <c r="AN42" s="575"/>
      <c r="AO42" s="575"/>
      <c r="AP42" s="575"/>
      <c r="AQ42" s="575"/>
    </row>
    <row r="43" spans="1:43" ht="35.25" hidden="1" customHeight="1" thickTop="1" thickBot="1">
      <c r="A43" s="563">
        <v>2.4</v>
      </c>
      <c r="B43" s="564"/>
      <c r="C43" s="564"/>
      <c r="D43" s="564"/>
      <c r="E43" s="564"/>
      <c r="F43" s="577" t="s">
        <v>1260</v>
      </c>
      <c r="G43" s="605">
        <v>0</v>
      </c>
      <c r="H43" s="605">
        <v>0</v>
      </c>
      <c r="I43" s="567" t="str">
        <f t="shared" si="0"/>
        <v>No hay Programación</v>
      </c>
      <c r="J43" s="568" t="str">
        <f t="shared" si="1"/>
        <v>De acuerdo con lo programado</v>
      </c>
      <c r="K43" s="578"/>
      <c r="L43" s="581"/>
      <c r="M43" s="579"/>
      <c r="N43" s="572"/>
      <c r="O43" s="582"/>
      <c r="P43" s="581"/>
      <c r="Q43" s="579"/>
      <c r="R43" s="572"/>
      <c r="S43" s="582"/>
      <c r="T43" s="583"/>
      <c r="U43" s="579"/>
      <c r="V43" s="572"/>
      <c r="W43" s="582"/>
      <c r="X43" s="575"/>
      <c r="Y43" s="604">
        <v>0</v>
      </c>
      <c r="Z43" s="604">
        <v>0</v>
      </c>
      <c r="AA43" s="567" t="str">
        <f t="shared" si="3"/>
        <v>No hay Programación</v>
      </c>
      <c r="AB43" s="568" t="str">
        <f t="shared" si="2"/>
        <v>De acuerdo con lo programado</v>
      </c>
      <c r="AC43" s="575"/>
      <c r="AD43" s="575"/>
      <c r="AE43" s="575"/>
      <c r="AF43" s="576"/>
      <c r="AG43" s="576"/>
      <c r="AH43" s="575"/>
      <c r="AI43" s="575"/>
      <c r="AJ43" s="575"/>
      <c r="AK43" s="576"/>
      <c r="AL43" s="576"/>
      <c r="AM43" s="575"/>
      <c r="AN43" s="575"/>
      <c r="AO43" s="575"/>
      <c r="AP43" s="575"/>
      <c r="AQ43" s="575"/>
    </row>
    <row r="44" spans="1:43" ht="28.2" hidden="1" customHeight="1" thickTop="1" thickBot="1">
      <c r="A44" s="563">
        <v>3</v>
      </c>
      <c r="B44" s="564">
        <v>0</v>
      </c>
      <c r="C44" s="564">
        <v>0</v>
      </c>
      <c r="D44" s="564">
        <v>0</v>
      </c>
      <c r="E44" s="564">
        <v>0</v>
      </c>
      <c r="F44" s="584" t="s">
        <v>1261</v>
      </c>
      <c r="G44" s="605">
        <v>0</v>
      </c>
      <c r="H44" s="605">
        <v>0</v>
      </c>
      <c r="I44" s="567" t="str">
        <f t="shared" si="0"/>
        <v>No hay Programación</v>
      </c>
      <c r="J44" s="568" t="str">
        <f t="shared" si="1"/>
        <v>De acuerdo con lo programado</v>
      </c>
      <c r="K44" s="586"/>
      <c r="L44" s="581"/>
      <c r="M44" s="579"/>
      <c r="N44" s="572"/>
      <c r="O44" s="582"/>
      <c r="P44" s="581"/>
      <c r="Q44" s="579"/>
      <c r="R44" s="572"/>
      <c r="S44" s="582"/>
      <c r="T44" s="583"/>
      <c r="U44" s="579"/>
      <c r="V44" s="572"/>
      <c r="W44" s="582"/>
      <c r="X44" s="575"/>
      <c r="Y44" s="604">
        <v>0</v>
      </c>
      <c r="Z44" s="604">
        <v>0</v>
      </c>
      <c r="AA44" s="567" t="str">
        <f t="shared" si="3"/>
        <v>No hay Programación</v>
      </c>
      <c r="AB44" s="568" t="str">
        <f t="shared" si="2"/>
        <v>De acuerdo con lo programado</v>
      </c>
      <c r="AC44" s="575"/>
      <c r="AD44" s="575"/>
      <c r="AE44" s="575"/>
      <c r="AF44" s="576"/>
      <c r="AG44" s="576"/>
      <c r="AH44" s="575"/>
      <c r="AI44" s="575"/>
      <c r="AJ44" s="575"/>
      <c r="AK44" s="576"/>
      <c r="AL44" s="576"/>
      <c r="AM44" s="575"/>
      <c r="AN44" s="575"/>
      <c r="AO44" s="575"/>
      <c r="AP44" s="575"/>
      <c r="AQ44" s="575"/>
    </row>
    <row r="45" spans="1:43" ht="35.25" hidden="1" customHeight="1" thickTop="1" thickBot="1">
      <c r="A45" s="563">
        <v>3.1</v>
      </c>
      <c r="B45" s="564"/>
      <c r="C45" s="564"/>
      <c r="D45" s="564"/>
      <c r="E45" s="564"/>
      <c r="F45" s="577" t="s">
        <v>1262</v>
      </c>
      <c r="G45" s="605">
        <v>0</v>
      </c>
      <c r="H45" s="605">
        <v>0</v>
      </c>
      <c r="I45" s="567" t="str">
        <f t="shared" si="0"/>
        <v>No hay Programación</v>
      </c>
      <c r="J45" s="568" t="str">
        <f t="shared" si="1"/>
        <v>De acuerdo con lo programado</v>
      </c>
      <c r="K45" s="578"/>
      <c r="L45" s="581"/>
      <c r="M45" s="579"/>
      <c r="N45" s="572"/>
      <c r="O45" s="582"/>
      <c r="P45" s="581"/>
      <c r="Q45" s="579"/>
      <c r="R45" s="572"/>
      <c r="S45" s="582"/>
      <c r="T45" s="583"/>
      <c r="U45" s="579"/>
      <c r="V45" s="572"/>
      <c r="W45" s="582"/>
      <c r="X45" s="575"/>
      <c r="Y45" s="604">
        <v>11</v>
      </c>
      <c r="Z45" s="604">
        <v>11</v>
      </c>
      <c r="AA45" s="567">
        <f t="shared" si="3"/>
        <v>1</v>
      </c>
      <c r="AB45" s="568" t="str">
        <f t="shared" si="2"/>
        <v>De acuerdo con lo programado</v>
      </c>
      <c r="AC45" s="575"/>
      <c r="AD45" s="575"/>
      <c r="AE45" s="575"/>
      <c r="AF45" s="576"/>
      <c r="AG45" s="576"/>
      <c r="AH45" s="575"/>
      <c r="AI45" s="575"/>
      <c r="AJ45" s="575"/>
      <c r="AK45" s="576"/>
      <c r="AL45" s="576"/>
      <c r="AM45" s="575"/>
      <c r="AN45" s="575"/>
      <c r="AO45" s="575"/>
      <c r="AP45" s="575"/>
      <c r="AQ45" s="575"/>
    </row>
    <row r="46" spans="1:43" ht="35.25" hidden="1" customHeight="1" thickTop="1" thickBot="1">
      <c r="A46" s="563">
        <v>3.1</v>
      </c>
      <c r="B46" s="564"/>
      <c r="C46" s="564"/>
      <c r="D46" s="564"/>
      <c r="E46" s="564"/>
      <c r="F46" s="577" t="s">
        <v>1262</v>
      </c>
      <c r="G46" s="605">
        <v>0</v>
      </c>
      <c r="H46" s="605">
        <v>0</v>
      </c>
      <c r="I46" s="567" t="str">
        <f t="shared" si="0"/>
        <v>No hay Programación</v>
      </c>
      <c r="J46" s="568" t="str">
        <f t="shared" si="1"/>
        <v>De acuerdo con lo programado</v>
      </c>
      <c r="K46" s="578"/>
      <c r="L46" s="581"/>
      <c r="M46" s="579"/>
      <c r="N46" s="572"/>
      <c r="O46" s="582"/>
      <c r="P46" s="581"/>
      <c r="Q46" s="579"/>
      <c r="R46" s="572"/>
      <c r="S46" s="582"/>
      <c r="T46" s="583"/>
      <c r="U46" s="579"/>
      <c r="V46" s="572"/>
      <c r="W46" s="582"/>
      <c r="X46" s="575"/>
      <c r="Y46" s="604">
        <v>0</v>
      </c>
      <c r="Z46" s="604">
        <v>0</v>
      </c>
      <c r="AA46" s="567" t="str">
        <f t="shared" si="3"/>
        <v>No hay Programación</v>
      </c>
      <c r="AB46" s="568" t="str">
        <f t="shared" si="2"/>
        <v>De acuerdo con lo programado</v>
      </c>
      <c r="AC46" s="575"/>
      <c r="AD46" s="575"/>
      <c r="AE46" s="575"/>
      <c r="AF46" s="576"/>
      <c r="AG46" s="576"/>
      <c r="AH46" s="575"/>
      <c r="AI46" s="575"/>
      <c r="AJ46" s="575"/>
      <c r="AK46" s="576"/>
      <c r="AL46" s="576"/>
      <c r="AM46" s="575"/>
      <c r="AN46" s="575"/>
      <c r="AO46" s="575"/>
      <c r="AP46" s="575"/>
      <c r="AQ46" s="575"/>
    </row>
    <row r="47" spans="1:43" ht="35.25" hidden="1" customHeight="1" thickTop="1" thickBot="1">
      <c r="A47" s="563">
        <v>3.1</v>
      </c>
      <c r="B47" s="564"/>
      <c r="C47" s="564"/>
      <c r="D47" s="564"/>
      <c r="E47" s="564"/>
      <c r="F47" s="577" t="s">
        <v>1262</v>
      </c>
      <c r="G47" s="605">
        <v>0</v>
      </c>
      <c r="H47" s="605">
        <v>0</v>
      </c>
      <c r="I47" s="567" t="str">
        <f t="shared" si="0"/>
        <v>No hay Programación</v>
      </c>
      <c r="J47" s="568" t="str">
        <f t="shared" si="1"/>
        <v>De acuerdo con lo programado</v>
      </c>
      <c r="K47" s="578"/>
      <c r="L47" s="581"/>
      <c r="M47" s="579"/>
      <c r="N47" s="572"/>
      <c r="O47" s="582"/>
      <c r="P47" s="581"/>
      <c r="Q47" s="579"/>
      <c r="R47" s="572"/>
      <c r="S47" s="582"/>
      <c r="T47" s="583"/>
      <c r="U47" s="579"/>
      <c r="V47" s="572"/>
      <c r="W47" s="582"/>
      <c r="X47" s="575"/>
      <c r="Y47" s="604">
        <v>0</v>
      </c>
      <c r="Z47" s="604">
        <v>0</v>
      </c>
      <c r="AA47" s="567" t="str">
        <f t="shared" si="3"/>
        <v>No hay Programación</v>
      </c>
      <c r="AB47" s="568" t="str">
        <f t="shared" si="2"/>
        <v>De acuerdo con lo programado</v>
      </c>
      <c r="AC47" s="575"/>
      <c r="AD47" s="575"/>
      <c r="AE47" s="575"/>
      <c r="AF47" s="576"/>
      <c r="AG47" s="576"/>
      <c r="AH47" s="575"/>
      <c r="AI47" s="575"/>
      <c r="AJ47" s="575"/>
      <c r="AK47" s="576"/>
      <c r="AL47" s="576"/>
      <c r="AM47" s="575"/>
      <c r="AN47" s="575"/>
      <c r="AO47" s="575"/>
      <c r="AP47" s="575"/>
      <c r="AQ47" s="575"/>
    </row>
    <row r="48" spans="1:43" ht="35.25" hidden="1" customHeight="1" thickTop="1" thickBot="1">
      <c r="A48" s="563">
        <v>4</v>
      </c>
      <c r="B48" s="564"/>
      <c r="C48" s="564"/>
      <c r="D48" s="564"/>
      <c r="E48" s="564"/>
      <c r="F48" s="584" t="s">
        <v>1263</v>
      </c>
      <c r="G48" s="605">
        <v>0</v>
      </c>
      <c r="H48" s="605">
        <v>0</v>
      </c>
      <c r="I48" s="567" t="str">
        <f t="shared" si="0"/>
        <v>No hay Programación</v>
      </c>
      <c r="J48" s="568" t="str">
        <f t="shared" si="1"/>
        <v>De acuerdo con lo programado</v>
      </c>
      <c r="K48" s="586"/>
      <c r="L48" s="581"/>
      <c r="M48" s="579"/>
      <c r="N48" s="572"/>
      <c r="O48" s="582"/>
      <c r="P48" s="581"/>
      <c r="Q48" s="579"/>
      <c r="R48" s="572"/>
      <c r="S48" s="582"/>
      <c r="T48" s="583"/>
      <c r="U48" s="579"/>
      <c r="V48" s="572"/>
      <c r="W48" s="582"/>
      <c r="X48" s="575"/>
      <c r="Y48" s="604">
        <v>0</v>
      </c>
      <c r="Z48" s="604">
        <v>0</v>
      </c>
      <c r="AA48" s="567" t="str">
        <f t="shared" si="3"/>
        <v>No hay Programación</v>
      </c>
      <c r="AB48" s="568" t="str">
        <f t="shared" si="2"/>
        <v>De acuerdo con lo programado</v>
      </c>
      <c r="AC48" s="575"/>
      <c r="AD48" s="575"/>
      <c r="AE48" s="575"/>
      <c r="AF48" s="576"/>
      <c r="AG48" s="576"/>
      <c r="AH48" s="575"/>
      <c r="AI48" s="575"/>
      <c r="AJ48" s="575"/>
      <c r="AK48" s="576"/>
      <c r="AL48" s="576"/>
      <c r="AM48" s="575"/>
      <c r="AN48" s="575"/>
      <c r="AO48" s="575"/>
      <c r="AP48" s="575"/>
      <c r="AQ48" s="575"/>
    </row>
    <row r="49" spans="1:43" ht="35.25" hidden="1" customHeight="1" thickTop="1" thickBot="1">
      <c r="A49" s="563">
        <v>4.0999999999999996</v>
      </c>
      <c r="B49" s="564"/>
      <c r="C49" s="564"/>
      <c r="D49" s="564"/>
      <c r="E49" s="564"/>
      <c r="F49" s="577" t="s">
        <v>1264</v>
      </c>
      <c r="G49" s="605">
        <v>0</v>
      </c>
      <c r="H49" s="605">
        <v>0</v>
      </c>
      <c r="I49" s="567" t="str">
        <f t="shared" si="0"/>
        <v>No hay Programación</v>
      </c>
      <c r="J49" s="568" t="str">
        <f t="shared" si="1"/>
        <v>De acuerdo con lo programado</v>
      </c>
      <c r="K49" s="578"/>
      <c r="L49" s="581"/>
      <c r="M49" s="579"/>
      <c r="N49" s="572"/>
      <c r="O49" s="582"/>
      <c r="P49" s="581"/>
      <c r="Q49" s="579"/>
      <c r="R49" s="572"/>
      <c r="S49" s="582"/>
      <c r="T49" s="583"/>
      <c r="U49" s="579"/>
      <c r="V49" s="572"/>
      <c r="W49" s="582"/>
      <c r="X49" s="575"/>
      <c r="Y49" s="604">
        <v>2</v>
      </c>
      <c r="Z49" s="604">
        <v>0</v>
      </c>
      <c r="AA49" s="567">
        <f t="shared" si="3"/>
        <v>0</v>
      </c>
      <c r="AB49" s="568" t="str">
        <f t="shared" si="2"/>
        <v>En riesgo cumplimiento</v>
      </c>
      <c r="AC49" s="575"/>
      <c r="AD49" s="575"/>
      <c r="AE49" s="575"/>
      <c r="AF49" s="576"/>
      <c r="AG49" s="576"/>
      <c r="AH49" s="575"/>
      <c r="AI49" s="575"/>
      <c r="AJ49" s="575"/>
      <c r="AK49" s="576"/>
      <c r="AL49" s="576"/>
      <c r="AM49" s="575"/>
      <c r="AN49" s="575"/>
      <c r="AO49" s="575"/>
      <c r="AP49" s="575"/>
      <c r="AQ49" s="575"/>
    </row>
    <row r="50" spans="1:43" ht="35.25" hidden="1" customHeight="1" thickTop="1" thickBot="1">
      <c r="A50" s="563">
        <v>5</v>
      </c>
      <c r="B50" s="564">
        <v>0</v>
      </c>
      <c r="C50" s="564">
        <v>0</v>
      </c>
      <c r="D50" s="564">
        <v>0</v>
      </c>
      <c r="E50" s="564">
        <v>0</v>
      </c>
      <c r="F50" s="584" t="s">
        <v>1265</v>
      </c>
      <c r="G50" s="605">
        <v>0</v>
      </c>
      <c r="H50" s="605">
        <v>0</v>
      </c>
      <c r="I50" s="567" t="str">
        <f t="shared" si="0"/>
        <v>No hay Programación</v>
      </c>
      <c r="J50" s="568" t="str">
        <f t="shared" si="1"/>
        <v>De acuerdo con lo programado</v>
      </c>
      <c r="K50" s="586"/>
      <c r="L50" s="581"/>
      <c r="M50" s="579"/>
      <c r="N50" s="572"/>
      <c r="O50" s="582"/>
      <c r="P50" s="581"/>
      <c r="Q50" s="579"/>
      <c r="R50" s="572"/>
      <c r="S50" s="582"/>
      <c r="T50" s="583"/>
      <c r="U50" s="579"/>
      <c r="V50" s="572"/>
      <c r="W50" s="582"/>
      <c r="X50" s="575"/>
      <c r="Y50" s="604">
        <v>0</v>
      </c>
      <c r="Z50" s="604">
        <v>0</v>
      </c>
      <c r="AA50" s="567" t="str">
        <f t="shared" si="3"/>
        <v>No hay Programación</v>
      </c>
      <c r="AB50" s="568" t="str">
        <f t="shared" si="2"/>
        <v>De acuerdo con lo programado</v>
      </c>
      <c r="AC50" s="575"/>
      <c r="AD50" s="575"/>
      <c r="AE50" s="575"/>
      <c r="AF50" s="576"/>
      <c r="AG50" s="576"/>
      <c r="AH50" s="575"/>
      <c r="AI50" s="575"/>
      <c r="AJ50" s="575"/>
      <c r="AK50" s="576"/>
      <c r="AL50" s="576"/>
      <c r="AM50" s="575"/>
      <c r="AN50" s="575"/>
      <c r="AO50" s="575"/>
      <c r="AP50" s="575"/>
      <c r="AQ50" s="575"/>
    </row>
    <row r="51" spans="1:43" ht="35.25" customHeight="1" thickTop="1" thickBot="1">
      <c r="A51" s="563">
        <v>5.0999999999999996</v>
      </c>
      <c r="B51" s="564"/>
      <c r="C51" s="564"/>
      <c r="D51" s="564"/>
      <c r="E51" s="564"/>
      <c r="F51" s="577" t="s">
        <v>1266</v>
      </c>
      <c r="G51" s="605">
        <v>2</v>
      </c>
      <c r="H51" s="605">
        <v>9</v>
      </c>
      <c r="I51" s="567">
        <f t="shared" si="0"/>
        <v>4.5</v>
      </c>
      <c r="J51" s="568" t="str">
        <f t="shared" si="1"/>
        <v>De acuerdo con lo programado</v>
      </c>
      <c r="K51" s="578"/>
      <c r="L51" s="581"/>
      <c r="M51" s="579"/>
      <c r="N51" s="572"/>
      <c r="O51" s="582"/>
      <c r="P51" s="581"/>
      <c r="Q51" s="579"/>
      <c r="R51" s="572"/>
      <c r="S51" s="582"/>
      <c r="T51" s="583"/>
      <c r="U51" s="579"/>
      <c r="V51" s="572"/>
      <c r="W51" s="582"/>
      <c r="X51" s="575"/>
      <c r="Y51" s="604">
        <v>5</v>
      </c>
      <c r="Z51" s="604">
        <v>5</v>
      </c>
      <c r="AA51" s="567">
        <f t="shared" si="3"/>
        <v>1</v>
      </c>
      <c r="AB51" s="568" t="str">
        <f t="shared" si="2"/>
        <v>De acuerdo con lo programado</v>
      </c>
      <c r="AC51" s="575"/>
      <c r="AD51" s="575"/>
      <c r="AE51" s="575"/>
      <c r="AF51" s="576"/>
      <c r="AG51" s="576"/>
      <c r="AH51" s="575"/>
      <c r="AI51" s="575"/>
      <c r="AJ51" s="575"/>
      <c r="AK51" s="576"/>
      <c r="AL51" s="576"/>
      <c r="AM51" s="575"/>
      <c r="AN51" s="575"/>
      <c r="AO51" s="575"/>
      <c r="AP51" s="575"/>
      <c r="AQ51" s="575"/>
    </row>
    <row r="52" spans="1:43" ht="35.25" hidden="1" customHeight="1" thickTop="1" thickBot="1">
      <c r="A52" s="563">
        <v>5.0999999999999996</v>
      </c>
      <c r="B52" s="564"/>
      <c r="C52" s="564"/>
      <c r="D52" s="564"/>
      <c r="E52" s="564"/>
      <c r="F52" s="577" t="s">
        <v>1266</v>
      </c>
      <c r="G52" s="605">
        <v>7</v>
      </c>
      <c r="H52" s="605">
        <v>7</v>
      </c>
      <c r="I52" s="567">
        <f t="shared" si="0"/>
        <v>1</v>
      </c>
      <c r="J52" s="568" t="str">
        <f t="shared" si="1"/>
        <v>De acuerdo con lo programado</v>
      </c>
      <c r="K52" s="578"/>
      <c r="L52" s="581"/>
      <c r="M52" s="579"/>
      <c r="N52" s="572"/>
      <c r="O52" s="582"/>
      <c r="P52" s="581"/>
      <c r="Q52" s="579"/>
      <c r="R52" s="572"/>
      <c r="S52" s="582"/>
      <c r="T52" s="583"/>
      <c r="U52" s="579"/>
      <c r="V52" s="572"/>
      <c r="W52" s="582"/>
      <c r="X52" s="575"/>
      <c r="Y52" s="604">
        <v>0</v>
      </c>
      <c r="Z52" s="604">
        <v>0</v>
      </c>
      <c r="AA52" s="567" t="str">
        <f t="shared" si="3"/>
        <v>No hay Programación</v>
      </c>
      <c r="AB52" s="568" t="str">
        <f t="shared" si="2"/>
        <v>De acuerdo con lo programado</v>
      </c>
      <c r="AC52" s="575"/>
      <c r="AD52" s="575"/>
      <c r="AE52" s="575"/>
      <c r="AF52" s="576"/>
      <c r="AG52" s="576"/>
      <c r="AH52" s="575"/>
      <c r="AI52" s="575"/>
      <c r="AJ52" s="575"/>
      <c r="AK52" s="576"/>
      <c r="AL52" s="576"/>
      <c r="AM52" s="575"/>
      <c r="AN52" s="575"/>
      <c r="AO52" s="575"/>
      <c r="AP52" s="575"/>
      <c r="AQ52" s="575"/>
    </row>
    <row r="53" spans="1:43" ht="35.25" hidden="1" customHeight="1" thickTop="1" thickBot="1">
      <c r="A53" s="563">
        <v>5.0999999999999996</v>
      </c>
      <c r="B53" s="564"/>
      <c r="C53" s="564"/>
      <c r="D53" s="564"/>
      <c r="E53" s="564"/>
      <c r="F53" s="577" t="s">
        <v>1266</v>
      </c>
      <c r="G53" s="605">
        <v>0</v>
      </c>
      <c r="H53" s="605"/>
      <c r="I53" s="567" t="str">
        <f t="shared" si="0"/>
        <v>No hay ejecución</v>
      </c>
      <c r="J53" s="568" t="str">
        <f t="shared" si="1"/>
        <v>NA</v>
      </c>
      <c r="K53" s="578"/>
      <c r="L53" s="581"/>
      <c r="M53" s="579"/>
      <c r="N53" s="572"/>
      <c r="O53" s="582"/>
      <c r="P53" s="581"/>
      <c r="Q53" s="579"/>
      <c r="R53" s="572"/>
      <c r="S53" s="582"/>
      <c r="T53" s="583"/>
      <c r="U53" s="579"/>
      <c r="V53" s="572"/>
      <c r="W53" s="582"/>
      <c r="X53" s="575"/>
      <c r="Y53" s="604">
        <v>0</v>
      </c>
      <c r="Z53" s="604">
        <v>0</v>
      </c>
      <c r="AA53" s="567" t="str">
        <f t="shared" si="3"/>
        <v>No hay Programación</v>
      </c>
      <c r="AB53" s="568" t="str">
        <f t="shared" si="2"/>
        <v>De acuerdo con lo programado</v>
      </c>
      <c r="AC53" s="575"/>
      <c r="AD53" s="575"/>
      <c r="AE53" s="575"/>
      <c r="AF53" s="576"/>
      <c r="AG53" s="576"/>
      <c r="AH53" s="575"/>
      <c r="AI53" s="575"/>
      <c r="AJ53" s="575"/>
      <c r="AK53" s="576"/>
      <c r="AL53" s="576"/>
      <c r="AM53" s="575"/>
      <c r="AN53" s="575"/>
      <c r="AO53" s="575"/>
      <c r="AP53" s="575"/>
      <c r="AQ53" s="575"/>
    </row>
    <row r="54" spans="1:43" ht="35.25" hidden="1" customHeight="1" thickTop="1" thickBot="1">
      <c r="A54" s="563">
        <v>5.0999999999999996</v>
      </c>
      <c r="B54" s="564"/>
      <c r="C54" s="564"/>
      <c r="D54" s="564"/>
      <c r="E54" s="564"/>
      <c r="F54" s="577" t="s">
        <v>1266</v>
      </c>
      <c r="G54" s="605">
        <v>0</v>
      </c>
      <c r="H54" s="605">
        <v>0</v>
      </c>
      <c r="I54" s="567" t="str">
        <f t="shared" si="0"/>
        <v>No hay Programación</v>
      </c>
      <c r="J54" s="568" t="str">
        <f t="shared" si="1"/>
        <v>De acuerdo con lo programado</v>
      </c>
      <c r="K54" s="578"/>
      <c r="L54" s="581"/>
      <c r="M54" s="579"/>
      <c r="N54" s="572"/>
      <c r="O54" s="582"/>
      <c r="P54" s="581"/>
      <c r="Q54" s="579"/>
      <c r="R54" s="572"/>
      <c r="S54" s="582"/>
      <c r="T54" s="583"/>
      <c r="U54" s="579"/>
      <c r="V54" s="572"/>
      <c r="W54" s="582"/>
      <c r="X54" s="575"/>
      <c r="Y54" s="604">
        <v>0</v>
      </c>
      <c r="Z54" s="604">
        <v>0</v>
      </c>
      <c r="AA54" s="567" t="str">
        <f t="shared" si="3"/>
        <v>No hay Programación</v>
      </c>
      <c r="AB54" s="568" t="str">
        <f t="shared" si="2"/>
        <v>De acuerdo con lo programado</v>
      </c>
      <c r="AC54" s="575"/>
      <c r="AD54" s="575"/>
      <c r="AE54" s="575"/>
      <c r="AF54" s="576"/>
      <c r="AG54" s="576"/>
      <c r="AH54" s="575"/>
      <c r="AI54" s="575"/>
      <c r="AJ54" s="575"/>
      <c r="AK54" s="576"/>
      <c r="AL54" s="576"/>
      <c r="AM54" s="575"/>
      <c r="AN54" s="575"/>
      <c r="AO54" s="575"/>
      <c r="AP54" s="575"/>
      <c r="AQ54" s="575"/>
    </row>
    <row r="55" spans="1:43" ht="35.25" hidden="1" customHeight="1" thickTop="1" thickBot="1">
      <c r="A55" s="563">
        <v>5.0999999999999996</v>
      </c>
      <c r="B55" s="564"/>
      <c r="C55" s="564"/>
      <c r="D55" s="564"/>
      <c r="E55" s="564"/>
      <c r="F55" s="577" t="s">
        <v>1266</v>
      </c>
      <c r="G55" s="605">
        <v>0</v>
      </c>
      <c r="H55" s="605">
        <v>0</v>
      </c>
      <c r="I55" s="567" t="str">
        <f t="shared" si="0"/>
        <v>No hay Programación</v>
      </c>
      <c r="J55" s="568" t="str">
        <f t="shared" si="1"/>
        <v>De acuerdo con lo programado</v>
      </c>
      <c r="K55" s="578"/>
      <c r="L55" s="581"/>
      <c r="M55" s="579"/>
      <c r="N55" s="572"/>
      <c r="O55" s="582"/>
      <c r="P55" s="581"/>
      <c r="Q55" s="579"/>
      <c r="R55" s="572"/>
      <c r="S55" s="582"/>
      <c r="T55" s="583"/>
      <c r="U55" s="579"/>
      <c r="V55" s="572"/>
      <c r="W55" s="582"/>
      <c r="X55" s="575"/>
      <c r="Y55" s="604">
        <v>0</v>
      </c>
      <c r="Z55" s="604">
        <v>0</v>
      </c>
      <c r="AA55" s="567" t="str">
        <f t="shared" si="3"/>
        <v>No hay Programación</v>
      </c>
      <c r="AB55" s="568" t="str">
        <f t="shared" si="2"/>
        <v>De acuerdo con lo programado</v>
      </c>
      <c r="AC55" s="575"/>
      <c r="AD55" s="575"/>
      <c r="AE55" s="575"/>
      <c r="AF55" s="576"/>
      <c r="AG55" s="576"/>
      <c r="AH55" s="575"/>
      <c r="AI55" s="575"/>
      <c r="AJ55" s="575"/>
      <c r="AK55" s="576"/>
      <c r="AL55" s="576"/>
      <c r="AM55" s="575"/>
      <c r="AN55" s="575"/>
      <c r="AO55" s="575"/>
      <c r="AP55" s="575"/>
      <c r="AQ55" s="575"/>
    </row>
    <row r="56" spans="1:43" ht="35.25" hidden="1" customHeight="1" thickTop="1" thickBot="1">
      <c r="A56" s="563">
        <v>5.0999999999999996</v>
      </c>
      <c r="B56" s="564"/>
      <c r="C56" s="564"/>
      <c r="D56" s="564"/>
      <c r="E56" s="564"/>
      <c r="F56" s="577" t="s">
        <v>1266</v>
      </c>
      <c r="G56" s="605">
        <v>0</v>
      </c>
      <c r="H56" s="605">
        <v>0</v>
      </c>
      <c r="I56" s="567" t="str">
        <f t="shared" si="0"/>
        <v>No hay Programación</v>
      </c>
      <c r="J56" s="568" t="str">
        <f t="shared" si="1"/>
        <v>De acuerdo con lo programado</v>
      </c>
      <c r="K56" s="578"/>
      <c r="L56" s="581"/>
      <c r="M56" s="579"/>
      <c r="N56" s="572"/>
      <c r="O56" s="582"/>
      <c r="P56" s="581"/>
      <c r="Q56" s="579"/>
      <c r="R56" s="572"/>
      <c r="S56" s="582"/>
      <c r="T56" s="583"/>
      <c r="U56" s="579"/>
      <c r="V56" s="572"/>
      <c r="W56" s="582"/>
      <c r="X56" s="575"/>
      <c r="Y56" s="604">
        <v>0</v>
      </c>
      <c r="Z56" s="604">
        <v>0</v>
      </c>
      <c r="AA56" s="567" t="str">
        <f t="shared" si="3"/>
        <v>No hay Programación</v>
      </c>
      <c r="AB56" s="568" t="str">
        <f t="shared" si="2"/>
        <v>De acuerdo con lo programado</v>
      </c>
      <c r="AC56" s="575"/>
      <c r="AD56" s="575"/>
      <c r="AE56" s="575"/>
      <c r="AF56" s="576"/>
      <c r="AG56" s="576"/>
      <c r="AH56" s="575"/>
      <c r="AI56" s="575"/>
      <c r="AJ56" s="575"/>
      <c r="AK56" s="576"/>
      <c r="AL56" s="576"/>
      <c r="AM56" s="575"/>
      <c r="AN56" s="575"/>
      <c r="AO56" s="575"/>
      <c r="AP56" s="575"/>
      <c r="AQ56" s="575"/>
    </row>
    <row r="57" spans="1:43" ht="35.25" hidden="1" customHeight="1" thickTop="1" thickBot="1">
      <c r="A57" s="563">
        <v>5.0999999999999996</v>
      </c>
      <c r="B57" s="564"/>
      <c r="C57" s="564"/>
      <c r="D57" s="564"/>
      <c r="E57" s="564"/>
      <c r="F57" s="577" t="s">
        <v>1266</v>
      </c>
      <c r="G57" s="605">
        <v>0</v>
      </c>
      <c r="H57" s="605">
        <v>0</v>
      </c>
      <c r="I57" s="567" t="str">
        <f t="shared" si="0"/>
        <v>No hay Programación</v>
      </c>
      <c r="J57" s="568" t="str">
        <f t="shared" si="1"/>
        <v>De acuerdo con lo programado</v>
      </c>
      <c r="K57" s="578"/>
      <c r="L57" s="581"/>
      <c r="M57" s="579"/>
      <c r="N57" s="572"/>
      <c r="O57" s="582"/>
      <c r="P57" s="581"/>
      <c r="Q57" s="579"/>
      <c r="R57" s="572"/>
      <c r="S57" s="582"/>
      <c r="T57" s="583"/>
      <c r="U57" s="579"/>
      <c r="V57" s="572"/>
      <c r="W57" s="582"/>
      <c r="X57" s="575"/>
      <c r="Y57" s="604">
        <v>0</v>
      </c>
      <c r="Z57" s="604">
        <v>0</v>
      </c>
      <c r="AA57" s="567" t="str">
        <f t="shared" si="3"/>
        <v>No hay Programación</v>
      </c>
      <c r="AB57" s="568" t="str">
        <f t="shared" si="2"/>
        <v>De acuerdo con lo programado</v>
      </c>
      <c r="AC57" s="575"/>
      <c r="AD57" s="575"/>
      <c r="AE57" s="575"/>
      <c r="AF57" s="576"/>
      <c r="AG57" s="576"/>
      <c r="AH57" s="575"/>
      <c r="AI57" s="575"/>
      <c r="AJ57" s="575"/>
      <c r="AK57" s="576"/>
      <c r="AL57" s="576"/>
      <c r="AM57" s="575"/>
      <c r="AN57" s="575"/>
      <c r="AO57" s="575"/>
      <c r="AP57" s="575"/>
      <c r="AQ57" s="575"/>
    </row>
    <row r="58" spans="1:43" ht="35.25" hidden="1" customHeight="1" thickTop="1" thickBot="1">
      <c r="A58" s="563">
        <v>5.2</v>
      </c>
      <c r="B58" s="564"/>
      <c r="C58" s="564"/>
      <c r="D58" s="564"/>
      <c r="E58" s="564"/>
      <c r="F58" s="577" t="s">
        <v>1267</v>
      </c>
      <c r="G58" s="605">
        <v>0</v>
      </c>
      <c r="H58" s="605">
        <v>0</v>
      </c>
      <c r="I58" s="567" t="str">
        <f t="shared" si="0"/>
        <v>No hay Programación</v>
      </c>
      <c r="J58" s="568" t="str">
        <f t="shared" si="1"/>
        <v>De acuerdo con lo programado</v>
      </c>
      <c r="K58" s="578"/>
      <c r="L58" s="581"/>
      <c r="M58" s="579"/>
      <c r="N58" s="572"/>
      <c r="O58" s="582"/>
      <c r="P58" s="581"/>
      <c r="Q58" s="579"/>
      <c r="R58" s="572"/>
      <c r="S58" s="582"/>
      <c r="T58" s="583"/>
      <c r="U58" s="579"/>
      <c r="V58" s="572"/>
      <c r="W58" s="582"/>
      <c r="X58" s="575"/>
      <c r="Y58" s="604">
        <v>4</v>
      </c>
      <c r="Z58" s="604">
        <v>5</v>
      </c>
      <c r="AA58" s="567">
        <f t="shared" si="3"/>
        <v>1.25</v>
      </c>
      <c r="AB58" s="568" t="str">
        <f t="shared" si="2"/>
        <v>De acuerdo con lo programado</v>
      </c>
      <c r="AC58" s="575"/>
      <c r="AD58" s="575"/>
      <c r="AE58" s="575"/>
      <c r="AF58" s="576"/>
      <c r="AG58" s="576"/>
      <c r="AH58" s="575"/>
      <c r="AI58" s="575"/>
      <c r="AJ58" s="575"/>
      <c r="AK58" s="576"/>
      <c r="AL58" s="576"/>
      <c r="AM58" s="575"/>
      <c r="AN58" s="575"/>
      <c r="AO58" s="575"/>
      <c r="AP58" s="575"/>
      <c r="AQ58" s="575"/>
    </row>
    <row r="59" spans="1:43" ht="35.25" hidden="1" customHeight="1" thickTop="1" thickBot="1">
      <c r="A59" s="563">
        <v>5.2</v>
      </c>
      <c r="B59" s="564"/>
      <c r="C59" s="564"/>
      <c r="D59" s="564"/>
      <c r="E59" s="564"/>
      <c r="F59" s="577" t="s">
        <v>1267</v>
      </c>
      <c r="G59" s="605">
        <v>0</v>
      </c>
      <c r="H59" s="605">
        <v>0</v>
      </c>
      <c r="I59" s="567" t="str">
        <f t="shared" si="0"/>
        <v>No hay Programación</v>
      </c>
      <c r="J59" s="568" t="str">
        <f t="shared" si="1"/>
        <v>De acuerdo con lo programado</v>
      </c>
      <c r="K59" s="578"/>
      <c r="L59" s="581"/>
      <c r="M59" s="579"/>
      <c r="N59" s="572"/>
      <c r="O59" s="582"/>
      <c r="P59" s="581"/>
      <c r="Q59" s="579"/>
      <c r="R59" s="572"/>
      <c r="S59" s="582"/>
      <c r="T59" s="583"/>
      <c r="U59" s="579"/>
      <c r="V59" s="572"/>
      <c r="W59" s="582"/>
      <c r="X59" s="575"/>
      <c r="Y59" s="604">
        <v>0</v>
      </c>
      <c r="Z59" s="604">
        <v>0</v>
      </c>
      <c r="AA59" s="567" t="str">
        <f t="shared" si="3"/>
        <v>No hay Programación</v>
      </c>
      <c r="AB59" s="568" t="str">
        <f t="shared" si="2"/>
        <v>De acuerdo con lo programado</v>
      </c>
      <c r="AC59" s="575"/>
      <c r="AD59" s="575"/>
      <c r="AE59" s="575"/>
      <c r="AF59" s="576"/>
      <c r="AG59" s="576"/>
      <c r="AH59" s="575"/>
      <c r="AI59" s="575"/>
      <c r="AJ59" s="575"/>
      <c r="AK59" s="576"/>
      <c r="AL59" s="576"/>
      <c r="AM59" s="575"/>
      <c r="AN59" s="575"/>
      <c r="AO59" s="575"/>
      <c r="AP59" s="575"/>
      <c r="AQ59" s="575"/>
    </row>
    <row r="60" spans="1:43" ht="35.25" hidden="1" customHeight="1" thickTop="1" thickBot="1">
      <c r="A60" s="563">
        <v>5.2</v>
      </c>
      <c r="B60" s="564"/>
      <c r="C60" s="564"/>
      <c r="D60" s="564"/>
      <c r="E60" s="564"/>
      <c r="F60" s="577" t="s">
        <v>1267</v>
      </c>
      <c r="G60" s="605">
        <v>0</v>
      </c>
      <c r="H60" s="605">
        <v>0</v>
      </c>
      <c r="I60" s="567" t="str">
        <f t="shared" si="0"/>
        <v>No hay Programación</v>
      </c>
      <c r="J60" s="568" t="str">
        <f t="shared" si="1"/>
        <v>De acuerdo con lo programado</v>
      </c>
      <c r="K60" s="578"/>
      <c r="L60" s="581"/>
      <c r="M60" s="579"/>
      <c r="N60" s="572"/>
      <c r="O60" s="582"/>
      <c r="P60" s="581"/>
      <c r="Q60" s="579"/>
      <c r="R60" s="572"/>
      <c r="S60" s="582"/>
      <c r="T60" s="583"/>
      <c r="U60" s="579"/>
      <c r="V60" s="572"/>
      <c r="W60" s="582"/>
      <c r="X60" s="575"/>
      <c r="Y60" s="604">
        <v>0</v>
      </c>
      <c r="Z60" s="604">
        <v>0</v>
      </c>
      <c r="AA60" s="567" t="str">
        <f t="shared" si="3"/>
        <v>No hay Programación</v>
      </c>
      <c r="AB60" s="568" t="str">
        <f t="shared" si="2"/>
        <v>De acuerdo con lo programado</v>
      </c>
      <c r="AC60" s="575"/>
      <c r="AD60" s="575"/>
      <c r="AE60" s="575"/>
      <c r="AF60" s="576"/>
      <c r="AG60" s="576"/>
      <c r="AH60" s="575"/>
      <c r="AI60" s="575"/>
      <c r="AJ60" s="575"/>
      <c r="AK60" s="576"/>
      <c r="AL60" s="576"/>
      <c r="AM60" s="575"/>
      <c r="AN60" s="575"/>
      <c r="AO60" s="575"/>
      <c r="AP60" s="575"/>
      <c r="AQ60" s="575"/>
    </row>
    <row r="61" spans="1:43" ht="35.25" hidden="1" customHeight="1" thickTop="1" thickBot="1">
      <c r="A61" s="563">
        <v>5.3</v>
      </c>
      <c r="B61" s="564">
        <v>0</v>
      </c>
      <c r="C61" s="564">
        <v>0</v>
      </c>
      <c r="D61" s="564">
        <v>0</v>
      </c>
      <c r="E61" s="564">
        <v>0</v>
      </c>
      <c r="F61" s="577" t="s">
        <v>1268</v>
      </c>
      <c r="G61" s="605">
        <v>0</v>
      </c>
      <c r="H61" s="605">
        <v>0</v>
      </c>
      <c r="I61" s="567" t="str">
        <f t="shared" si="0"/>
        <v>No hay Programación</v>
      </c>
      <c r="J61" s="568" t="str">
        <f t="shared" si="1"/>
        <v>De acuerdo con lo programado</v>
      </c>
      <c r="K61" s="578"/>
      <c r="L61" s="581"/>
      <c r="M61" s="579"/>
      <c r="N61" s="572"/>
      <c r="O61" s="582"/>
      <c r="P61" s="581"/>
      <c r="Q61" s="579"/>
      <c r="R61" s="572"/>
      <c r="S61" s="582"/>
      <c r="T61" s="583"/>
      <c r="U61" s="579"/>
      <c r="V61" s="572"/>
      <c r="W61" s="582"/>
      <c r="X61" s="575"/>
      <c r="Y61" s="604">
        <v>0</v>
      </c>
      <c r="Z61" s="604">
        <v>0</v>
      </c>
      <c r="AA61" s="567" t="str">
        <f t="shared" si="3"/>
        <v>No hay Programación</v>
      </c>
      <c r="AB61" s="568" t="str">
        <f t="shared" si="2"/>
        <v>De acuerdo con lo programado</v>
      </c>
      <c r="AC61" s="575"/>
      <c r="AD61" s="575"/>
      <c r="AE61" s="575"/>
      <c r="AF61" s="576"/>
      <c r="AG61" s="576"/>
      <c r="AH61" s="575"/>
      <c r="AI61" s="575"/>
      <c r="AJ61" s="575"/>
      <c r="AK61" s="576"/>
      <c r="AL61" s="576"/>
      <c r="AM61" s="575"/>
      <c r="AN61" s="575"/>
      <c r="AO61" s="575"/>
      <c r="AP61" s="575"/>
      <c r="AQ61" s="575"/>
    </row>
    <row r="62" spans="1:43" ht="35.25" hidden="1" customHeight="1" thickTop="1" thickBot="1">
      <c r="A62" s="563">
        <v>5.3</v>
      </c>
      <c r="B62" s="564"/>
      <c r="C62" s="564"/>
      <c r="D62" s="564"/>
      <c r="E62" s="564"/>
      <c r="F62" s="577" t="s">
        <v>1268</v>
      </c>
      <c r="G62" s="605">
        <v>0</v>
      </c>
      <c r="H62" s="605">
        <v>0</v>
      </c>
      <c r="I62" s="567" t="str">
        <f t="shared" si="0"/>
        <v>No hay Programación</v>
      </c>
      <c r="J62" s="568" t="str">
        <f t="shared" si="1"/>
        <v>De acuerdo con lo programado</v>
      </c>
      <c r="K62" s="578"/>
      <c r="L62" s="581"/>
      <c r="M62" s="579"/>
      <c r="N62" s="572"/>
      <c r="O62" s="582"/>
      <c r="P62" s="581"/>
      <c r="Q62" s="579"/>
      <c r="R62" s="572"/>
      <c r="S62" s="582"/>
      <c r="T62" s="583"/>
      <c r="U62" s="579"/>
      <c r="V62" s="572"/>
      <c r="W62" s="582"/>
      <c r="X62" s="575"/>
      <c r="Y62" s="604">
        <v>0</v>
      </c>
      <c r="Z62" s="604">
        <v>0</v>
      </c>
      <c r="AA62" s="567" t="str">
        <f t="shared" si="3"/>
        <v>No hay Programación</v>
      </c>
      <c r="AB62" s="568" t="str">
        <f t="shared" si="2"/>
        <v>De acuerdo con lo programado</v>
      </c>
      <c r="AC62" s="575"/>
      <c r="AD62" s="575"/>
      <c r="AE62" s="575"/>
      <c r="AF62" s="576"/>
      <c r="AG62" s="576"/>
      <c r="AH62" s="575"/>
      <c r="AI62" s="575"/>
      <c r="AJ62" s="575"/>
      <c r="AK62" s="576"/>
      <c r="AL62" s="576"/>
      <c r="AM62" s="575"/>
      <c r="AN62" s="575"/>
      <c r="AO62" s="575"/>
      <c r="AP62" s="575"/>
      <c r="AQ62" s="575"/>
    </row>
    <row r="63" spans="1:43" ht="35.25" hidden="1" customHeight="1" thickTop="1" thickBot="1">
      <c r="A63" s="563">
        <v>6</v>
      </c>
      <c r="B63" s="564">
        <v>0</v>
      </c>
      <c r="C63" s="564">
        <v>0</v>
      </c>
      <c r="D63" s="564">
        <v>0</v>
      </c>
      <c r="E63" s="564">
        <v>0</v>
      </c>
      <c r="F63" s="584" t="s">
        <v>1269</v>
      </c>
      <c r="G63" s="605">
        <v>0</v>
      </c>
      <c r="H63" s="605">
        <v>0</v>
      </c>
      <c r="I63" s="567" t="str">
        <f t="shared" si="0"/>
        <v>No hay Programación</v>
      </c>
      <c r="J63" s="568" t="str">
        <f t="shared" si="1"/>
        <v>De acuerdo con lo programado</v>
      </c>
      <c r="K63" s="586"/>
      <c r="L63" s="581"/>
      <c r="M63" s="579"/>
      <c r="N63" s="572"/>
      <c r="O63" s="582"/>
      <c r="P63" s="581"/>
      <c r="Q63" s="579"/>
      <c r="R63" s="572"/>
      <c r="S63" s="582"/>
      <c r="T63" s="583"/>
      <c r="U63" s="579"/>
      <c r="V63" s="572"/>
      <c r="W63" s="582"/>
      <c r="X63" s="575"/>
      <c r="Y63" s="604">
        <v>0</v>
      </c>
      <c r="Z63" s="604">
        <v>0</v>
      </c>
      <c r="AA63" s="567" t="str">
        <f t="shared" si="3"/>
        <v>No hay Programación</v>
      </c>
      <c r="AB63" s="568" t="str">
        <f t="shared" si="2"/>
        <v>De acuerdo con lo programado</v>
      </c>
      <c r="AC63" s="575"/>
      <c r="AD63" s="575"/>
      <c r="AE63" s="575"/>
      <c r="AF63" s="576"/>
      <c r="AG63" s="576"/>
      <c r="AH63" s="575"/>
      <c r="AI63" s="575"/>
      <c r="AJ63" s="575"/>
      <c r="AK63" s="576"/>
      <c r="AL63" s="576"/>
      <c r="AM63" s="575"/>
      <c r="AN63" s="575"/>
      <c r="AO63" s="575"/>
      <c r="AP63" s="575"/>
      <c r="AQ63" s="575"/>
    </row>
    <row r="64" spans="1:43" ht="35.25" hidden="1" customHeight="1" thickTop="1" thickBot="1">
      <c r="A64" s="563">
        <v>6.1</v>
      </c>
      <c r="B64" s="564"/>
      <c r="C64" s="564"/>
      <c r="D64" s="564"/>
      <c r="E64" s="564"/>
      <c r="F64" s="577" t="s">
        <v>1270</v>
      </c>
      <c r="G64" s="605">
        <v>0</v>
      </c>
      <c r="H64" s="605">
        <v>0</v>
      </c>
      <c r="I64" s="567" t="str">
        <f t="shared" si="0"/>
        <v>No hay Programación</v>
      </c>
      <c r="J64" s="568" t="str">
        <f t="shared" si="1"/>
        <v>De acuerdo con lo programado</v>
      </c>
      <c r="K64" s="578"/>
      <c r="L64" s="581"/>
      <c r="M64" s="579"/>
      <c r="N64" s="572"/>
      <c r="O64" s="582"/>
      <c r="P64" s="581"/>
      <c r="Q64" s="579"/>
      <c r="R64" s="572"/>
      <c r="S64" s="582"/>
      <c r="T64" s="583"/>
      <c r="U64" s="579"/>
      <c r="V64" s="572"/>
      <c r="W64" s="582"/>
      <c r="X64" s="575"/>
      <c r="Y64" s="604">
        <v>0</v>
      </c>
      <c r="Z64" s="604">
        <v>1</v>
      </c>
      <c r="AA64" s="567" t="str">
        <f t="shared" si="3"/>
        <v>No hay Programación</v>
      </c>
      <c r="AB64" s="568" t="str">
        <f t="shared" si="2"/>
        <v>De acuerdo con lo programado</v>
      </c>
      <c r="AC64" s="575"/>
      <c r="AD64" s="575"/>
      <c r="AE64" s="575"/>
      <c r="AF64" s="576"/>
      <c r="AG64" s="576"/>
      <c r="AH64" s="575"/>
      <c r="AI64" s="575"/>
      <c r="AJ64" s="575"/>
      <c r="AK64" s="576"/>
      <c r="AL64" s="576"/>
      <c r="AM64" s="575"/>
      <c r="AN64" s="575"/>
      <c r="AO64" s="575"/>
      <c r="AP64" s="575"/>
      <c r="AQ64" s="575"/>
    </row>
    <row r="65" spans="1:43" ht="35.25" hidden="1" customHeight="1" thickTop="1" thickBot="1">
      <c r="A65" s="563">
        <v>6.1</v>
      </c>
      <c r="B65" s="564"/>
      <c r="C65" s="564"/>
      <c r="D65" s="564"/>
      <c r="E65" s="564"/>
      <c r="F65" s="577" t="s">
        <v>1270</v>
      </c>
      <c r="G65" s="605">
        <v>0</v>
      </c>
      <c r="H65" s="605">
        <v>0</v>
      </c>
      <c r="I65" s="567" t="str">
        <f t="shared" si="0"/>
        <v>No hay Programación</v>
      </c>
      <c r="J65" s="568" t="str">
        <f t="shared" si="1"/>
        <v>De acuerdo con lo programado</v>
      </c>
      <c r="K65" s="578"/>
      <c r="L65" s="581"/>
      <c r="M65" s="579"/>
      <c r="N65" s="572"/>
      <c r="O65" s="582"/>
      <c r="P65" s="581"/>
      <c r="Q65" s="579"/>
      <c r="R65" s="572"/>
      <c r="S65" s="582"/>
      <c r="T65" s="583"/>
      <c r="U65" s="579"/>
      <c r="V65" s="572"/>
      <c r="W65" s="582"/>
      <c r="X65" s="575"/>
      <c r="Y65" s="604">
        <v>0</v>
      </c>
      <c r="Z65" s="604">
        <v>1</v>
      </c>
      <c r="AA65" s="567" t="str">
        <f t="shared" si="3"/>
        <v>No hay Programación</v>
      </c>
      <c r="AB65" s="568" t="str">
        <f t="shared" si="2"/>
        <v>De acuerdo con lo programado</v>
      </c>
      <c r="AC65" s="575"/>
      <c r="AD65" s="575"/>
      <c r="AE65" s="575"/>
      <c r="AF65" s="576"/>
      <c r="AG65" s="576"/>
      <c r="AH65" s="575"/>
      <c r="AI65" s="575"/>
      <c r="AJ65" s="575"/>
      <c r="AK65" s="576"/>
      <c r="AL65" s="576"/>
      <c r="AM65" s="575"/>
      <c r="AN65" s="575"/>
      <c r="AO65" s="575"/>
      <c r="AP65" s="575"/>
      <c r="AQ65" s="575"/>
    </row>
    <row r="66" spans="1:43" ht="35.25" hidden="1" customHeight="1" thickTop="1" thickBot="1">
      <c r="A66" s="563">
        <v>6.2</v>
      </c>
      <c r="B66" s="564"/>
      <c r="C66" s="564"/>
      <c r="D66" s="564"/>
      <c r="E66" s="564"/>
      <c r="F66" s="587" t="s">
        <v>1271</v>
      </c>
      <c r="G66" s="605">
        <v>0</v>
      </c>
      <c r="H66" s="605">
        <v>0</v>
      </c>
      <c r="I66" s="567" t="str">
        <f t="shared" si="0"/>
        <v>No hay Programación</v>
      </c>
      <c r="J66" s="568" t="str">
        <f t="shared" si="1"/>
        <v>De acuerdo con lo programado</v>
      </c>
      <c r="K66" s="588"/>
      <c r="L66" s="581"/>
      <c r="M66" s="579"/>
      <c r="N66" s="572"/>
      <c r="O66" s="582"/>
      <c r="P66" s="581"/>
      <c r="Q66" s="579"/>
      <c r="R66" s="572"/>
      <c r="S66" s="582"/>
      <c r="T66" s="583"/>
      <c r="U66" s="579"/>
      <c r="V66" s="572"/>
      <c r="W66" s="582"/>
      <c r="X66" s="575"/>
      <c r="Y66" s="604">
        <v>0</v>
      </c>
      <c r="Z66" s="604">
        <v>0</v>
      </c>
      <c r="AA66" s="567" t="str">
        <f t="shared" si="3"/>
        <v>No hay Programación</v>
      </c>
      <c r="AB66" s="568" t="str">
        <f t="shared" si="2"/>
        <v>De acuerdo con lo programado</v>
      </c>
      <c r="AC66" s="575"/>
      <c r="AD66" s="575"/>
      <c r="AE66" s="575"/>
      <c r="AF66" s="576"/>
      <c r="AG66" s="576"/>
      <c r="AH66" s="575"/>
      <c r="AI66" s="575"/>
      <c r="AJ66" s="575"/>
      <c r="AK66" s="576"/>
      <c r="AL66" s="576"/>
      <c r="AM66" s="575"/>
      <c r="AN66" s="575"/>
      <c r="AO66" s="575"/>
      <c r="AP66" s="575"/>
      <c r="AQ66" s="575"/>
    </row>
    <row r="67" spans="1:43" ht="35.25" hidden="1" customHeight="1" thickTop="1" thickBot="1">
      <c r="A67" s="563">
        <v>6.2</v>
      </c>
      <c r="B67" s="564"/>
      <c r="C67" s="564"/>
      <c r="D67" s="564"/>
      <c r="E67" s="564"/>
      <c r="F67" s="587" t="s">
        <v>1271</v>
      </c>
      <c r="G67" s="605">
        <v>0</v>
      </c>
      <c r="H67" s="605">
        <v>0</v>
      </c>
      <c r="I67" s="567" t="str">
        <f t="shared" si="0"/>
        <v>No hay Programación</v>
      </c>
      <c r="J67" s="568" t="str">
        <f t="shared" si="1"/>
        <v>De acuerdo con lo programado</v>
      </c>
      <c r="K67" s="588"/>
      <c r="L67" s="581"/>
      <c r="M67" s="579"/>
      <c r="N67" s="572"/>
      <c r="O67" s="582"/>
      <c r="P67" s="581"/>
      <c r="Q67" s="579"/>
      <c r="R67" s="572"/>
      <c r="S67" s="582"/>
      <c r="T67" s="583"/>
      <c r="U67" s="579"/>
      <c r="V67" s="572"/>
      <c r="W67" s="582"/>
      <c r="X67" s="575"/>
      <c r="Y67" s="604">
        <v>0</v>
      </c>
      <c r="Z67" s="604">
        <v>0</v>
      </c>
      <c r="AA67" s="567" t="str">
        <f t="shared" si="3"/>
        <v>No hay Programación</v>
      </c>
      <c r="AB67" s="568" t="str">
        <f t="shared" si="2"/>
        <v>De acuerdo con lo programado</v>
      </c>
      <c r="AC67" s="575"/>
      <c r="AD67" s="575"/>
      <c r="AE67" s="575"/>
      <c r="AF67" s="576"/>
      <c r="AG67" s="576"/>
      <c r="AH67" s="575"/>
      <c r="AI67" s="575"/>
      <c r="AJ67" s="575"/>
      <c r="AK67" s="576"/>
      <c r="AL67" s="576"/>
      <c r="AM67" s="575"/>
      <c r="AN67" s="575"/>
      <c r="AO67" s="575"/>
      <c r="AP67" s="575"/>
      <c r="AQ67" s="575"/>
    </row>
    <row r="68" spans="1:43" ht="35.25" hidden="1" customHeight="1" thickTop="1" thickBot="1">
      <c r="A68" s="563">
        <v>6.2</v>
      </c>
      <c r="B68" s="564"/>
      <c r="C68" s="564"/>
      <c r="D68" s="564"/>
      <c r="E68" s="564"/>
      <c r="F68" s="587" t="s">
        <v>1271</v>
      </c>
      <c r="G68" s="605">
        <v>0</v>
      </c>
      <c r="H68" s="605">
        <v>0</v>
      </c>
      <c r="I68" s="567" t="str">
        <f t="shared" si="0"/>
        <v>No hay Programación</v>
      </c>
      <c r="J68" s="568" t="str">
        <f t="shared" si="1"/>
        <v>De acuerdo con lo programado</v>
      </c>
      <c r="K68" s="588"/>
      <c r="L68" s="581"/>
      <c r="M68" s="579"/>
      <c r="N68" s="572"/>
      <c r="O68" s="582"/>
      <c r="P68" s="581"/>
      <c r="Q68" s="579"/>
      <c r="R68" s="572"/>
      <c r="S68" s="582"/>
      <c r="T68" s="583"/>
      <c r="U68" s="579"/>
      <c r="V68" s="572"/>
      <c r="W68" s="582"/>
      <c r="X68" s="575"/>
      <c r="Y68" s="604">
        <v>0</v>
      </c>
      <c r="Z68" s="604">
        <v>0</v>
      </c>
      <c r="AA68" s="567" t="str">
        <f t="shared" si="3"/>
        <v>No hay Programación</v>
      </c>
      <c r="AB68" s="568" t="str">
        <f t="shared" si="2"/>
        <v>De acuerdo con lo programado</v>
      </c>
      <c r="AC68" s="575"/>
      <c r="AD68" s="575"/>
      <c r="AE68" s="575"/>
      <c r="AF68" s="576"/>
      <c r="AG68" s="576"/>
      <c r="AH68" s="575"/>
      <c r="AI68" s="575"/>
      <c r="AJ68" s="575"/>
      <c r="AK68" s="576"/>
      <c r="AL68" s="576"/>
      <c r="AM68" s="575"/>
      <c r="AN68" s="575"/>
      <c r="AO68" s="575"/>
      <c r="AP68" s="575"/>
      <c r="AQ68" s="575"/>
    </row>
    <row r="69" spans="1:43" ht="35.25" customHeight="1" thickTop="1" thickBot="1">
      <c r="A69" s="563">
        <v>6.3</v>
      </c>
      <c r="B69" s="564"/>
      <c r="C69" s="564"/>
      <c r="D69" s="564"/>
      <c r="E69" s="564"/>
      <c r="F69" s="577" t="s">
        <v>1272</v>
      </c>
      <c r="G69" s="605">
        <v>1</v>
      </c>
      <c r="H69" s="605">
        <v>7</v>
      </c>
      <c r="I69" s="567">
        <f t="shared" si="0"/>
        <v>7</v>
      </c>
      <c r="J69" s="568" t="str">
        <f t="shared" si="1"/>
        <v>De acuerdo con lo programado</v>
      </c>
      <c r="K69" s="578"/>
      <c r="L69" s="581"/>
      <c r="M69" s="579"/>
      <c r="N69" s="572"/>
      <c r="O69" s="582"/>
      <c r="P69" s="581"/>
      <c r="Q69" s="579"/>
      <c r="R69" s="572"/>
      <c r="S69" s="582"/>
      <c r="T69" s="583"/>
      <c r="U69" s="579"/>
      <c r="V69" s="572"/>
      <c r="W69" s="582"/>
      <c r="X69" s="575"/>
      <c r="Y69" s="604">
        <v>115</v>
      </c>
      <c r="Z69" s="604">
        <v>116</v>
      </c>
      <c r="AA69" s="567">
        <f t="shared" si="3"/>
        <v>1.008695652173913</v>
      </c>
      <c r="AB69" s="568" t="str">
        <f t="shared" si="2"/>
        <v>De acuerdo con lo programado</v>
      </c>
      <c r="AC69" s="575"/>
      <c r="AD69" s="575"/>
      <c r="AE69" s="575"/>
      <c r="AF69" s="576"/>
      <c r="AG69" s="576"/>
      <c r="AH69" s="575"/>
      <c r="AI69" s="575"/>
      <c r="AJ69" s="575"/>
      <c r="AK69" s="576"/>
      <c r="AL69" s="576"/>
      <c r="AM69" s="575"/>
      <c r="AN69" s="575"/>
      <c r="AO69" s="575"/>
      <c r="AP69" s="575"/>
      <c r="AQ69" s="575"/>
    </row>
    <row r="70" spans="1:43" ht="35.25" hidden="1" customHeight="1" thickTop="1" thickBot="1">
      <c r="A70" s="563">
        <v>6.4</v>
      </c>
      <c r="B70" s="564"/>
      <c r="C70" s="564"/>
      <c r="D70" s="564"/>
      <c r="E70" s="564"/>
      <c r="F70" s="587" t="s">
        <v>1273</v>
      </c>
      <c r="G70" s="605">
        <v>3</v>
      </c>
      <c r="H70" s="605">
        <v>8</v>
      </c>
      <c r="I70" s="567">
        <f t="shared" si="0"/>
        <v>2.6666666666666665</v>
      </c>
      <c r="J70" s="568" t="str">
        <f t="shared" si="1"/>
        <v>De acuerdo con lo programado</v>
      </c>
      <c r="K70" s="588"/>
      <c r="L70" s="581"/>
      <c r="M70" s="579"/>
      <c r="N70" s="572"/>
      <c r="O70" s="582"/>
      <c r="P70" s="581"/>
      <c r="Q70" s="579"/>
      <c r="R70" s="572"/>
      <c r="S70" s="582"/>
      <c r="T70" s="583"/>
      <c r="U70" s="579"/>
      <c r="V70" s="572"/>
      <c r="W70" s="582"/>
      <c r="X70" s="575"/>
      <c r="Y70" s="604">
        <v>6</v>
      </c>
      <c r="Z70" s="604">
        <v>7</v>
      </c>
      <c r="AA70" s="567">
        <f t="shared" si="3"/>
        <v>1.1666666666666667</v>
      </c>
      <c r="AB70" s="568" t="str">
        <f t="shared" si="2"/>
        <v>De acuerdo con lo programado</v>
      </c>
      <c r="AC70" s="575"/>
      <c r="AD70" s="575"/>
      <c r="AE70" s="575"/>
      <c r="AF70" s="576"/>
      <c r="AG70" s="576"/>
      <c r="AH70" s="575"/>
      <c r="AI70" s="575"/>
      <c r="AJ70" s="575"/>
      <c r="AK70" s="576"/>
      <c r="AL70" s="576"/>
      <c r="AM70" s="575"/>
      <c r="AN70" s="575"/>
      <c r="AO70" s="575"/>
      <c r="AP70" s="575"/>
      <c r="AQ70" s="575"/>
    </row>
    <row r="71" spans="1:43" ht="35.25" hidden="1" customHeight="1" thickTop="1" thickBot="1">
      <c r="A71" s="563">
        <v>6.4</v>
      </c>
      <c r="B71" s="564"/>
      <c r="C71" s="564"/>
      <c r="D71" s="564"/>
      <c r="E71" s="564"/>
      <c r="F71" s="587" t="s">
        <v>1273</v>
      </c>
      <c r="G71" s="605">
        <v>0</v>
      </c>
      <c r="H71" s="605">
        <v>0</v>
      </c>
      <c r="I71" s="567" t="str">
        <f t="shared" si="0"/>
        <v>No hay Programación</v>
      </c>
      <c r="J71" s="568" t="str">
        <f t="shared" si="1"/>
        <v>De acuerdo con lo programado</v>
      </c>
      <c r="K71" s="588"/>
      <c r="L71" s="581"/>
      <c r="M71" s="579"/>
      <c r="N71" s="572"/>
      <c r="O71" s="582"/>
      <c r="P71" s="581"/>
      <c r="Q71" s="579"/>
      <c r="R71" s="572"/>
      <c r="S71" s="582"/>
      <c r="T71" s="583"/>
      <c r="U71" s="579"/>
      <c r="V71" s="572"/>
      <c r="W71" s="582"/>
      <c r="X71" s="575"/>
      <c r="Y71" s="604">
        <v>0</v>
      </c>
      <c r="Z71" s="604">
        <v>1</v>
      </c>
      <c r="AA71" s="567" t="str">
        <f t="shared" si="3"/>
        <v>No hay Programación</v>
      </c>
      <c r="AB71" s="568" t="str">
        <f t="shared" si="2"/>
        <v>De acuerdo con lo programado</v>
      </c>
      <c r="AC71" s="575"/>
      <c r="AD71" s="575"/>
      <c r="AE71" s="575"/>
      <c r="AF71" s="576"/>
      <c r="AG71" s="576"/>
      <c r="AH71" s="575"/>
      <c r="AI71" s="575"/>
      <c r="AJ71" s="575"/>
      <c r="AK71" s="576"/>
      <c r="AL71" s="576"/>
      <c r="AM71" s="575"/>
      <c r="AN71" s="575"/>
      <c r="AO71" s="575"/>
      <c r="AP71" s="575"/>
      <c r="AQ71" s="575"/>
    </row>
    <row r="72" spans="1:43" ht="35.25" hidden="1" customHeight="1" thickTop="1" thickBot="1">
      <c r="A72" s="563">
        <v>7</v>
      </c>
      <c r="B72" s="564">
        <v>0</v>
      </c>
      <c r="C72" s="564">
        <v>0</v>
      </c>
      <c r="D72" s="564">
        <v>0</v>
      </c>
      <c r="E72" s="564">
        <v>0</v>
      </c>
      <c r="F72" s="584" t="s">
        <v>1274</v>
      </c>
      <c r="G72" s="605">
        <v>0</v>
      </c>
      <c r="H72" s="605">
        <v>0</v>
      </c>
      <c r="I72" s="567" t="str">
        <f t="shared" si="0"/>
        <v>No hay Programación</v>
      </c>
      <c r="J72" s="568" t="str">
        <f t="shared" si="1"/>
        <v>De acuerdo con lo programado</v>
      </c>
      <c r="K72" s="586"/>
      <c r="L72" s="581"/>
      <c r="M72" s="579"/>
      <c r="N72" s="572"/>
      <c r="O72" s="582"/>
      <c r="P72" s="581"/>
      <c r="Q72" s="579"/>
      <c r="R72" s="572"/>
      <c r="S72" s="582"/>
      <c r="T72" s="583"/>
      <c r="U72" s="579"/>
      <c r="V72" s="572"/>
      <c r="W72" s="582"/>
      <c r="X72" s="575"/>
      <c r="Y72" s="604">
        <v>0</v>
      </c>
      <c r="Z72" s="604">
        <v>0</v>
      </c>
      <c r="AA72" s="567" t="str">
        <f t="shared" si="3"/>
        <v>No hay Programación</v>
      </c>
      <c r="AB72" s="568" t="str">
        <f t="shared" si="2"/>
        <v>De acuerdo con lo programado</v>
      </c>
      <c r="AC72" s="575"/>
      <c r="AD72" s="575"/>
      <c r="AE72" s="575"/>
      <c r="AF72" s="576"/>
      <c r="AG72" s="576"/>
      <c r="AH72" s="575"/>
      <c r="AI72" s="575"/>
      <c r="AJ72" s="575"/>
      <c r="AK72" s="576"/>
      <c r="AL72" s="576"/>
      <c r="AM72" s="575"/>
      <c r="AN72" s="575"/>
      <c r="AO72" s="575"/>
      <c r="AP72" s="575"/>
      <c r="AQ72" s="575"/>
    </row>
    <row r="73" spans="1:43" ht="35.25" hidden="1" customHeight="1" thickTop="1" thickBot="1">
      <c r="A73" s="563">
        <v>7.1</v>
      </c>
      <c r="B73" s="564"/>
      <c r="C73" s="564"/>
      <c r="D73" s="564"/>
      <c r="E73" s="564"/>
      <c r="F73" s="587" t="s">
        <v>1275</v>
      </c>
      <c r="G73" s="605">
        <v>0</v>
      </c>
      <c r="H73" s="605">
        <v>0</v>
      </c>
      <c r="I73" s="567" t="str">
        <f t="shared" si="0"/>
        <v>No hay Programación</v>
      </c>
      <c r="J73" s="568" t="str">
        <f t="shared" si="1"/>
        <v>De acuerdo con lo programado</v>
      </c>
      <c r="K73" s="588"/>
      <c r="L73" s="581"/>
      <c r="M73" s="579"/>
      <c r="N73" s="572"/>
      <c r="O73" s="582"/>
      <c r="P73" s="581"/>
      <c r="Q73" s="579"/>
      <c r="R73" s="572"/>
      <c r="S73" s="582"/>
      <c r="T73" s="583"/>
      <c r="U73" s="579"/>
      <c r="V73" s="572"/>
      <c r="W73" s="582"/>
      <c r="X73" s="575"/>
      <c r="Y73" s="604">
        <v>0</v>
      </c>
      <c r="Z73" s="604">
        <v>0</v>
      </c>
      <c r="AA73" s="567" t="str">
        <f t="shared" si="3"/>
        <v>No hay Programación</v>
      </c>
      <c r="AB73" s="568" t="str">
        <f t="shared" si="2"/>
        <v>De acuerdo con lo programado</v>
      </c>
      <c r="AC73" s="575"/>
      <c r="AD73" s="575"/>
      <c r="AE73" s="575"/>
      <c r="AF73" s="576"/>
      <c r="AG73" s="576"/>
      <c r="AH73" s="575"/>
      <c r="AI73" s="575"/>
      <c r="AJ73" s="575"/>
      <c r="AK73" s="576"/>
      <c r="AL73" s="576"/>
      <c r="AM73" s="575"/>
      <c r="AN73" s="575"/>
      <c r="AO73" s="575"/>
      <c r="AP73" s="575"/>
      <c r="AQ73" s="575"/>
    </row>
    <row r="74" spans="1:43" ht="35.25" hidden="1" customHeight="1" thickTop="1" thickBot="1">
      <c r="A74" s="563">
        <v>7.1</v>
      </c>
      <c r="B74" s="564"/>
      <c r="C74" s="564"/>
      <c r="D74" s="564"/>
      <c r="E74" s="564"/>
      <c r="F74" s="587" t="s">
        <v>1275</v>
      </c>
      <c r="G74" s="605">
        <v>0</v>
      </c>
      <c r="H74" s="605">
        <v>0</v>
      </c>
      <c r="I74" s="567" t="str">
        <f t="shared" si="0"/>
        <v>No hay Programación</v>
      </c>
      <c r="J74" s="568" t="str">
        <f t="shared" si="1"/>
        <v>De acuerdo con lo programado</v>
      </c>
      <c r="K74" s="588"/>
      <c r="L74" s="581"/>
      <c r="M74" s="579"/>
      <c r="N74" s="572"/>
      <c r="O74" s="582"/>
      <c r="P74" s="581"/>
      <c r="Q74" s="579"/>
      <c r="R74" s="572"/>
      <c r="S74" s="582"/>
      <c r="T74" s="583"/>
      <c r="U74" s="579"/>
      <c r="V74" s="572"/>
      <c r="W74" s="582"/>
      <c r="X74" s="575"/>
      <c r="Y74" s="604">
        <v>0</v>
      </c>
      <c r="Z74" s="604">
        <v>0</v>
      </c>
      <c r="AA74" s="567" t="str">
        <f t="shared" si="3"/>
        <v>No hay Programación</v>
      </c>
      <c r="AB74" s="568" t="str">
        <f t="shared" si="2"/>
        <v>De acuerdo con lo programado</v>
      </c>
      <c r="AC74" s="575"/>
      <c r="AD74" s="575"/>
      <c r="AE74" s="575"/>
      <c r="AF74" s="576"/>
      <c r="AG74" s="576"/>
      <c r="AH74" s="575"/>
      <c r="AI74" s="575"/>
      <c r="AJ74" s="575"/>
      <c r="AK74" s="576"/>
      <c r="AL74" s="576"/>
      <c r="AM74" s="575"/>
      <c r="AN74" s="575"/>
      <c r="AO74" s="575"/>
      <c r="AP74" s="575"/>
      <c r="AQ74" s="575"/>
    </row>
    <row r="75" spans="1:43" ht="35.25" customHeight="1" thickTop="1" thickBot="1">
      <c r="A75" s="563">
        <v>7.2</v>
      </c>
      <c r="B75" s="564"/>
      <c r="C75" s="564"/>
      <c r="D75" s="564"/>
      <c r="E75" s="564"/>
      <c r="F75" s="577" t="s">
        <v>1276</v>
      </c>
      <c r="G75" s="605">
        <v>1</v>
      </c>
      <c r="H75" s="605">
        <v>8</v>
      </c>
      <c r="I75" s="567">
        <f t="shared" si="0"/>
        <v>8</v>
      </c>
      <c r="J75" s="568" t="str">
        <f t="shared" si="1"/>
        <v>De acuerdo con lo programado</v>
      </c>
      <c r="K75" s="578"/>
      <c r="L75" s="581"/>
      <c r="M75" s="579"/>
      <c r="N75" s="572"/>
      <c r="O75" s="582"/>
      <c r="P75" s="581"/>
      <c r="Q75" s="579"/>
      <c r="R75" s="572"/>
      <c r="S75" s="582"/>
      <c r="T75" s="583"/>
      <c r="U75" s="579"/>
      <c r="V75" s="572"/>
      <c r="W75" s="582"/>
      <c r="X75" s="575"/>
      <c r="Y75" s="604">
        <v>6</v>
      </c>
      <c r="Z75" s="604">
        <v>6</v>
      </c>
      <c r="AA75" s="567">
        <f t="shared" si="3"/>
        <v>1</v>
      </c>
      <c r="AB75" s="568" t="str">
        <f t="shared" si="2"/>
        <v>De acuerdo con lo programado</v>
      </c>
      <c r="AC75" s="575"/>
      <c r="AD75" s="575"/>
      <c r="AE75" s="575"/>
      <c r="AF75" s="576"/>
      <c r="AG75" s="576"/>
      <c r="AH75" s="575"/>
      <c r="AI75" s="575"/>
      <c r="AJ75" s="575"/>
      <c r="AK75" s="576"/>
      <c r="AL75" s="576"/>
      <c r="AM75" s="575"/>
      <c r="AN75" s="575"/>
      <c r="AO75" s="575"/>
      <c r="AP75" s="575"/>
      <c r="AQ75" s="575"/>
    </row>
    <row r="76" spans="1:43" ht="35.25" hidden="1" customHeight="1" thickTop="1" thickBot="1">
      <c r="A76" s="563">
        <v>7.3</v>
      </c>
      <c r="B76" s="564"/>
      <c r="C76" s="564"/>
      <c r="D76" s="564"/>
      <c r="E76" s="564"/>
      <c r="F76" s="587" t="s">
        <v>1277</v>
      </c>
      <c r="G76" s="605">
        <v>0</v>
      </c>
      <c r="H76" s="605">
        <v>0</v>
      </c>
      <c r="I76" s="567" t="str">
        <f t="shared" si="0"/>
        <v>No hay Programación</v>
      </c>
      <c r="J76" s="568" t="str">
        <f t="shared" si="1"/>
        <v>De acuerdo con lo programado</v>
      </c>
      <c r="K76" s="588"/>
      <c r="L76" s="581"/>
      <c r="M76" s="579"/>
      <c r="N76" s="572"/>
      <c r="O76" s="582"/>
      <c r="P76" s="581"/>
      <c r="Q76" s="579"/>
      <c r="R76" s="572"/>
      <c r="S76" s="582"/>
      <c r="T76" s="583"/>
      <c r="U76" s="579"/>
      <c r="V76" s="572"/>
      <c r="W76" s="582"/>
      <c r="X76" s="575"/>
      <c r="Y76" s="604">
        <v>6</v>
      </c>
      <c r="Z76" s="604">
        <v>7</v>
      </c>
      <c r="AA76" s="567">
        <f t="shared" si="3"/>
        <v>1.1666666666666667</v>
      </c>
      <c r="AB76" s="568" t="str">
        <f t="shared" si="2"/>
        <v>De acuerdo con lo programado</v>
      </c>
      <c r="AC76" s="575"/>
      <c r="AD76" s="575"/>
      <c r="AE76" s="575"/>
      <c r="AF76" s="576"/>
      <c r="AG76" s="576"/>
      <c r="AH76" s="575"/>
      <c r="AI76" s="575"/>
      <c r="AJ76" s="575"/>
      <c r="AK76" s="576"/>
      <c r="AL76" s="576"/>
      <c r="AM76" s="575"/>
      <c r="AN76" s="575"/>
      <c r="AO76" s="575"/>
      <c r="AP76" s="575"/>
      <c r="AQ76" s="575"/>
    </row>
    <row r="77" spans="1:43" ht="35.25" hidden="1" customHeight="1" thickTop="1" thickBot="1">
      <c r="A77" s="563">
        <v>7.3</v>
      </c>
      <c r="B77" s="564"/>
      <c r="C77" s="564"/>
      <c r="D77" s="564"/>
      <c r="E77" s="564"/>
      <c r="F77" s="587" t="s">
        <v>1277</v>
      </c>
      <c r="G77" s="605">
        <v>0</v>
      </c>
      <c r="H77" s="605">
        <v>0</v>
      </c>
      <c r="I77" s="567" t="str">
        <f t="shared" si="0"/>
        <v>No hay Programación</v>
      </c>
      <c r="J77" s="568" t="str">
        <f t="shared" si="1"/>
        <v>De acuerdo con lo programado</v>
      </c>
      <c r="K77" s="588"/>
      <c r="L77" s="581"/>
      <c r="M77" s="579"/>
      <c r="N77" s="572"/>
      <c r="O77" s="582"/>
      <c r="P77" s="581"/>
      <c r="Q77" s="579"/>
      <c r="R77" s="572"/>
      <c r="S77" s="582"/>
      <c r="T77" s="583"/>
      <c r="U77" s="579"/>
      <c r="V77" s="572"/>
      <c r="W77" s="582"/>
      <c r="X77" s="575"/>
      <c r="Y77" s="604">
        <v>3</v>
      </c>
      <c r="Z77" s="604">
        <v>4</v>
      </c>
      <c r="AA77" s="567">
        <f t="shared" si="3"/>
        <v>1.3333333333333333</v>
      </c>
      <c r="AB77" s="568" t="str">
        <f t="shared" si="2"/>
        <v>De acuerdo con lo programado</v>
      </c>
      <c r="AC77" s="575"/>
      <c r="AD77" s="575"/>
      <c r="AE77" s="575"/>
      <c r="AF77" s="576"/>
      <c r="AG77" s="576"/>
      <c r="AH77" s="575"/>
      <c r="AI77" s="575"/>
      <c r="AJ77" s="575"/>
      <c r="AK77" s="576"/>
      <c r="AL77" s="576"/>
      <c r="AM77" s="575"/>
      <c r="AN77" s="575"/>
      <c r="AO77" s="575"/>
      <c r="AP77" s="575"/>
      <c r="AQ77" s="575"/>
    </row>
    <row r="78" spans="1:43" ht="35.25" hidden="1" customHeight="1" thickTop="1" thickBot="1">
      <c r="A78" s="563">
        <v>8</v>
      </c>
      <c r="B78" s="564"/>
      <c r="C78" s="564"/>
      <c r="D78" s="564"/>
      <c r="E78" s="564"/>
      <c r="F78" s="584" t="s">
        <v>1278</v>
      </c>
      <c r="G78" s="605">
        <v>0</v>
      </c>
      <c r="H78" s="605">
        <v>0</v>
      </c>
      <c r="I78" s="567" t="str">
        <f t="shared" ref="I78:I141" si="4">IF(H78="","No hay ejecución",IF(AND(G78=0),"No hay Programación", H78/G78))</f>
        <v>No hay Programación</v>
      </c>
      <c r="J78" s="568" t="str">
        <f t="shared" ref="J78:J141" si="5">IF(I78="No hay ejecución","NA",IF(I78&gt;=90%,"De acuerdo con lo programado",IF(I78&gt;=51%,"Atraso Leve",IF(I78&lt;=50%,"En riesgo cumplimiento"))))</f>
        <v>De acuerdo con lo programado</v>
      </c>
      <c r="K78" s="586"/>
      <c r="L78" s="581"/>
      <c r="M78" s="579"/>
      <c r="N78" s="572"/>
      <c r="O78" s="582"/>
      <c r="P78" s="581"/>
      <c r="Q78" s="579"/>
      <c r="R78" s="572"/>
      <c r="S78" s="582"/>
      <c r="T78" s="583"/>
      <c r="U78" s="579"/>
      <c r="V78" s="572"/>
      <c r="W78" s="582"/>
      <c r="X78" s="575"/>
      <c r="Y78" s="604">
        <v>0</v>
      </c>
      <c r="Z78" s="604">
        <v>0</v>
      </c>
      <c r="AA78" s="567" t="str">
        <f t="shared" si="3"/>
        <v>No hay Programación</v>
      </c>
      <c r="AB78" s="568" t="str">
        <f t="shared" ref="AB78:AB141" si="6">IF(AA78="No hay ejecución","NA",IF(AA78&gt;=90%,"De acuerdo con lo programado",IF(AA78&gt;=51%,"Atraso Leve",IF(AA78&lt;=50%,"En riesgo cumplimiento"))))</f>
        <v>De acuerdo con lo programado</v>
      </c>
      <c r="AC78" s="575"/>
      <c r="AD78" s="575"/>
      <c r="AE78" s="575"/>
      <c r="AF78" s="576"/>
      <c r="AG78" s="576"/>
      <c r="AH78" s="575"/>
      <c r="AI78" s="575"/>
      <c r="AJ78" s="575"/>
      <c r="AK78" s="576"/>
      <c r="AL78" s="576"/>
      <c r="AM78" s="575"/>
      <c r="AN78" s="575"/>
      <c r="AO78" s="575"/>
      <c r="AP78" s="575"/>
      <c r="AQ78" s="575"/>
    </row>
    <row r="79" spans="1:43" ht="35.25" hidden="1" customHeight="1" thickTop="1" thickBot="1">
      <c r="A79" s="563">
        <v>8.1</v>
      </c>
      <c r="B79" s="564">
        <v>0</v>
      </c>
      <c r="C79" s="564">
        <v>0</v>
      </c>
      <c r="D79" s="564">
        <v>0</v>
      </c>
      <c r="E79" s="564">
        <v>0</v>
      </c>
      <c r="F79" s="587" t="s">
        <v>1279</v>
      </c>
      <c r="G79" s="605">
        <v>0</v>
      </c>
      <c r="H79" s="605">
        <v>0</v>
      </c>
      <c r="I79" s="567" t="str">
        <f t="shared" si="4"/>
        <v>No hay Programación</v>
      </c>
      <c r="J79" s="568" t="str">
        <f t="shared" si="5"/>
        <v>De acuerdo con lo programado</v>
      </c>
      <c r="K79" s="588"/>
      <c r="L79" s="581"/>
      <c r="M79" s="579"/>
      <c r="N79" s="572"/>
      <c r="O79" s="582"/>
      <c r="P79" s="581"/>
      <c r="Q79" s="579"/>
      <c r="R79" s="572"/>
      <c r="S79" s="582"/>
      <c r="T79" s="583"/>
      <c r="U79" s="579"/>
      <c r="V79" s="572"/>
      <c r="W79" s="582"/>
      <c r="X79" s="575"/>
      <c r="Y79" s="604">
        <v>0</v>
      </c>
      <c r="Z79" s="604">
        <v>0</v>
      </c>
      <c r="AA79" s="567" t="str">
        <f t="shared" ref="AA79:AA142" si="7">IF(Z79="","No hay ejecución",IF(AND(Y79=0),"No hay Programación", Z79/Y79))</f>
        <v>No hay Programación</v>
      </c>
      <c r="AB79" s="568" t="str">
        <f t="shared" si="6"/>
        <v>De acuerdo con lo programado</v>
      </c>
      <c r="AC79" s="575"/>
      <c r="AD79" s="575"/>
      <c r="AE79" s="575"/>
      <c r="AF79" s="576"/>
      <c r="AG79" s="576"/>
      <c r="AH79" s="575"/>
      <c r="AI79" s="575"/>
      <c r="AJ79" s="575"/>
      <c r="AK79" s="576"/>
      <c r="AL79" s="576"/>
      <c r="AM79" s="575"/>
      <c r="AN79" s="575"/>
      <c r="AO79" s="575"/>
      <c r="AP79" s="575"/>
      <c r="AQ79" s="575"/>
    </row>
    <row r="80" spans="1:43" ht="35.25" hidden="1" customHeight="1" thickTop="1" thickBot="1">
      <c r="A80" s="563">
        <v>8.1</v>
      </c>
      <c r="B80" s="564"/>
      <c r="C80" s="564"/>
      <c r="D80" s="564"/>
      <c r="E80" s="564"/>
      <c r="F80" s="587" t="s">
        <v>1279</v>
      </c>
      <c r="G80" s="605">
        <v>0</v>
      </c>
      <c r="H80" s="605">
        <v>0</v>
      </c>
      <c r="I80" s="567" t="str">
        <f t="shared" si="4"/>
        <v>No hay Programación</v>
      </c>
      <c r="J80" s="568" t="str">
        <f t="shared" si="5"/>
        <v>De acuerdo con lo programado</v>
      </c>
      <c r="K80" s="588"/>
      <c r="L80" s="581"/>
      <c r="M80" s="579"/>
      <c r="N80" s="572"/>
      <c r="O80" s="582"/>
      <c r="P80" s="581"/>
      <c r="Q80" s="579"/>
      <c r="R80" s="572"/>
      <c r="S80" s="582"/>
      <c r="T80" s="583"/>
      <c r="U80" s="579"/>
      <c r="V80" s="572"/>
      <c r="W80" s="582"/>
      <c r="X80" s="575"/>
      <c r="Y80" s="604">
        <v>0</v>
      </c>
      <c r="Z80" s="604">
        <v>0</v>
      </c>
      <c r="AA80" s="567" t="str">
        <f t="shared" si="7"/>
        <v>No hay Programación</v>
      </c>
      <c r="AB80" s="568" t="str">
        <f t="shared" si="6"/>
        <v>De acuerdo con lo programado</v>
      </c>
      <c r="AC80" s="575"/>
      <c r="AD80" s="575"/>
      <c r="AE80" s="575"/>
      <c r="AF80" s="576"/>
      <c r="AG80" s="576"/>
      <c r="AH80" s="575"/>
      <c r="AI80" s="575"/>
      <c r="AJ80" s="575"/>
      <c r="AK80" s="576"/>
      <c r="AL80" s="576"/>
      <c r="AM80" s="575"/>
      <c r="AN80" s="575"/>
      <c r="AO80" s="575"/>
      <c r="AP80" s="575"/>
      <c r="AQ80" s="575"/>
    </row>
    <row r="81" spans="1:43" ht="35.25" hidden="1" customHeight="1" thickTop="1" thickBot="1">
      <c r="A81" s="563">
        <v>8.1999999999999993</v>
      </c>
      <c r="B81" s="564"/>
      <c r="C81" s="564"/>
      <c r="D81" s="564"/>
      <c r="E81" s="564"/>
      <c r="F81" s="577" t="s">
        <v>1280</v>
      </c>
      <c r="G81" s="605">
        <v>0</v>
      </c>
      <c r="H81" s="605">
        <v>0</v>
      </c>
      <c r="I81" s="567" t="str">
        <f t="shared" si="4"/>
        <v>No hay Programación</v>
      </c>
      <c r="J81" s="568" t="str">
        <f t="shared" si="5"/>
        <v>De acuerdo con lo programado</v>
      </c>
      <c r="K81" s="578"/>
      <c r="L81" s="581"/>
      <c r="M81" s="579"/>
      <c r="N81" s="572"/>
      <c r="O81" s="582"/>
      <c r="P81" s="581"/>
      <c r="Q81" s="579"/>
      <c r="R81" s="572"/>
      <c r="S81" s="582"/>
      <c r="T81" s="583"/>
      <c r="U81" s="579"/>
      <c r="V81" s="572"/>
      <c r="W81" s="582"/>
      <c r="X81" s="575"/>
      <c r="Y81" s="604">
        <v>2</v>
      </c>
      <c r="Z81" s="604">
        <v>2</v>
      </c>
      <c r="AA81" s="567">
        <f t="shared" si="7"/>
        <v>1</v>
      </c>
      <c r="AB81" s="568" t="str">
        <f t="shared" si="6"/>
        <v>De acuerdo con lo programado</v>
      </c>
      <c r="AC81" s="575"/>
      <c r="AD81" s="575"/>
      <c r="AE81" s="575"/>
      <c r="AF81" s="576"/>
      <c r="AG81" s="576"/>
      <c r="AH81" s="575"/>
      <c r="AI81" s="575"/>
      <c r="AJ81" s="575"/>
      <c r="AK81" s="576"/>
      <c r="AL81" s="576"/>
      <c r="AM81" s="575"/>
      <c r="AN81" s="575"/>
      <c r="AO81" s="575"/>
      <c r="AP81" s="575"/>
      <c r="AQ81" s="575"/>
    </row>
    <row r="82" spans="1:43" ht="35.25" hidden="1" customHeight="1" thickTop="1" thickBot="1">
      <c r="A82" s="563">
        <v>8.1999999999999993</v>
      </c>
      <c r="B82" s="564"/>
      <c r="C82" s="564"/>
      <c r="D82" s="564"/>
      <c r="E82" s="564"/>
      <c r="F82" s="577" t="s">
        <v>1280</v>
      </c>
      <c r="G82" s="605">
        <v>0</v>
      </c>
      <c r="H82" s="605">
        <v>0</v>
      </c>
      <c r="I82" s="567" t="str">
        <f t="shared" si="4"/>
        <v>No hay Programación</v>
      </c>
      <c r="J82" s="568" t="str">
        <f t="shared" si="5"/>
        <v>De acuerdo con lo programado</v>
      </c>
      <c r="K82" s="578"/>
      <c r="L82" s="581"/>
      <c r="M82" s="579"/>
      <c r="N82" s="572"/>
      <c r="O82" s="582"/>
      <c r="P82" s="581"/>
      <c r="Q82" s="579"/>
      <c r="R82" s="572"/>
      <c r="S82" s="582"/>
      <c r="T82" s="583"/>
      <c r="U82" s="579"/>
      <c r="V82" s="572"/>
      <c r="W82" s="582"/>
      <c r="X82" s="575"/>
      <c r="Y82" s="604">
        <v>0</v>
      </c>
      <c r="Z82" s="604">
        <v>0</v>
      </c>
      <c r="AA82" s="567" t="str">
        <f t="shared" si="7"/>
        <v>No hay Programación</v>
      </c>
      <c r="AB82" s="568" t="str">
        <f t="shared" si="6"/>
        <v>De acuerdo con lo programado</v>
      </c>
      <c r="AC82" s="575"/>
      <c r="AD82" s="575"/>
      <c r="AE82" s="575"/>
      <c r="AF82" s="576"/>
      <c r="AG82" s="576"/>
      <c r="AH82" s="575"/>
      <c r="AI82" s="575"/>
      <c r="AJ82" s="575"/>
      <c r="AK82" s="576"/>
      <c r="AL82" s="576"/>
      <c r="AM82" s="575"/>
      <c r="AN82" s="575"/>
      <c r="AO82" s="575"/>
      <c r="AP82" s="575"/>
      <c r="AQ82" s="575"/>
    </row>
    <row r="83" spans="1:43" ht="35.25" hidden="1" customHeight="1" thickTop="1" thickBot="1">
      <c r="A83" s="563">
        <v>8.3000000000000007</v>
      </c>
      <c r="B83" s="564"/>
      <c r="C83" s="564"/>
      <c r="D83" s="564"/>
      <c r="E83" s="564"/>
      <c r="F83" s="587" t="s">
        <v>1281</v>
      </c>
      <c r="G83" s="605">
        <v>0</v>
      </c>
      <c r="H83" s="605">
        <v>0</v>
      </c>
      <c r="I83" s="567" t="str">
        <f t="shared" si="4"/>
        <v>No hay Programación</v>
      </c>
      <c r="J83" s="568" t="str">
        <f t="shared" si="5"/>
        <v>De acuerdo con lo programado</v>
      </c>
      <c r="K83" s="588"/>
      <c r="L83" s="581"/>
      <c r="M83" s="579"/>
      <c r="N83" s="572"/>
      <c r="O83" s="582"/>
      <c r="P83" s="581"/>
      <c r="Q83" s="579"/>
      <c r="R83" s="572"/>
      <c r="S83" s="582"/>
      <c r="T83" s="583"/>
      <c r="U83" s="579"/>
      <c r="V83" s="572"/>
      <c r="W83" s="582"/>
      <c r="X83" s="575"/>
      <c r="Y83" s="604">
        <v>2</v>
      </c>
      <c r="Z83" s="604">
        <v>2</v>
      </c>
      <c r="AA83" s="567">
        <f t="shared" si="7"/>
        <v>1</v>
      </c>
      <c r="AB83" s="568" t="str">
        <f t="shared" si="6"/>
        <v>De acuerdo con lo programado</v>
      </c>
      <c r="AC83" s="575"/>
      <c r="AD83" s="575"/>
      <c r="AE83" s="575"/>
      <c r="AF83" s="576"/>
      <c r="AG83" s="576"/>
      <c r="AH83" s="575"/>
      <c r="AI83" s="575"/>
      <c r="AJ83" s="575"/>
      <c r="AK83" s="576"/>
      <c r="AL83" s="576"/>
      <c r="AM83" s="575"/>
      <c r="AN83" s="575"/>
      <c r="AO83" s="575"/>
      <c r="AP83" s="575"/>
      <c r="AQ83" s="575"/>
    </row>
    <row r="84" spans="1:43" ht="35.25" hidden="1" customHeight="1" thickTop="1" thickBot="1">
      <c r="A84" s="563">
        <v>8.3000000000000007</v>
      </c>
      <c r="B84" s="564"/>
      <c r="C84" s="564"/>
      <c r="D84" s="564"/>
      <c r="E84" s="564"/>
      <c r="F84" s="587" t="s">
        <v>1281</v>
      </c>
      <c r="G84" s="605">
        <v>0</v>
      </c>
      <c r="H84" s="605">
        <v>0</v>
      </c>
      <c r="I84" s="567" t="str">
        <f t="shared" si="4"/>
        <v>No hay Programación</v>
      </c>
      <c r="J84" s="568" t="str">
        <f t="shared" si="5"/>
        <v>De acuerdo con lo programado</v>
      </c>
      <c r="K84" s="588"/>
      <c r="L84" s="581"/>
      <c r="M84" s="579"/>
      <c r="N84" s="572"/>
      <c r="O84" s="582"/>
      <c r="P84" s="581"/>
      <c r="Q84" s="579"/>
      <c r="R84" s="572"/>
      <c r="S84" s="582"/>
      <c r="T84" s="583"/>
      <c r="U84" s="579"/>
      <c r="V84" s="572"/>
      <c r="W84" s="582"/>
      <c r="X84" s="575"/>
      <c r="Y84" s="604">
        <v>0</v>
      </c>
      <c r="Z84" s="604">
        <v>0</v>
      </c>
      <c r="AA84" s="567" t="str">
        <f t="shared" si="7"/>
        <v>No hay Programación</v>
      </c>
      <c r="AB84" s="568" t="str">
        <f t="shared" si="6"/>
        <v>De acuerdo con lo programado</v>
      </c>
      <c r="AC84" s="575"/>
      <c r="AD84" s="575"/>
      <c r="AE84" s="575"/>
      <c r="AF84" s="576"/>
      <c r="AG84" s="576"/>
      <c r="AH84" s="575"/>
      <c r="AI84" s="575"/>
      <c r="AJ84" s="575"/>
      <c r="AK84" s="576"/>
      <c r="AL84" s="576"/>
      <c r="AM84" s="575"/>
      <c r="AN84" s="575"/>
      <c r="AO84" s="575"/>
      <c r="AP84" s="575"/>
      <c r="AQ84" s="575"/>
    </row>
    <row r="85" spans="1:43" ht="35.25" hidden="1" customHeight="1" thickTop="1" thickBot="1">
      <c r="A85" s="563">
        <v>8.4</v>
      </c>
      <c r="B85" s="564"/>
      <c r="C85" s="564"/>
      <c r="D85" s="564"/>
      <c r="E85" s="564"/>
      <c r="F85" s="577" t="s">
        <v>1282</v>
      </c>
      <c r="G85" s="605">
        <v>0</v>
      </c>
      <c r="H85" s="605">
        <v>0</v>
      </c>
      <c r="I85" s="567" t="str">
        <f t="shared" si="4"/>
        <v>No hay Programación</v>
      </c>
      <c r="J85" s="568" t="str">
        <f t="shared" si="5"/>
        <v>De acuerdo con lo programado</v>
      </c>
      <c r="K85" s="578"/>
      <c r="L85" s="581"/>
      <c r="M85" s="579"/>
      <c r="N85" s="572"/>
      <c r="O85" s="582"/>
      <c r="P85" s="581"/>
      <c r="Q85" s="579"/>
      <c r="R85" s="572"/>
      <c r="S85" s="582"/>
      <c r="T85" s="583"/>
      <c r="U85" s="579"/>
      <c r="V85" s="572"/>
      <c r="W85" s="582"/>
      <c r="X85" s="575"/>
      <c r="Y85" s="604">
        <v>3</v>
      </c>
      <c r="Z85" s="604">
        <v>3</v>
      </c>
      <c r="AA85" s="567">
        <f t="shared" si="7"/>
        <v>1</v>
      </c>
      <c r="AB85" s="568" t="str">
        <f t="shared" si="6"/>
        <v>De acuerdo con lo programado</v>
      </c>
      <c r="AC85" s="575"/>
      <c r="AD85" s="575"/>
      <c r="AE85" s="575"/>
      <c r="AF85" s="576"/>
      <c r="AG85" s="576"/>
      <c r="AH85" s="575"/>
      <c r="AI85" s="575"/>
      <c r="AJ85" s="575"/>
      <c r="AK85" s="576"/>
      <c r="AL85" s="576"/>
      <c r="AM85" s="575"/>
      <c r="AN85" s="575"/>
      <c r="AO85" s="575"/>
      <c r="AP85" s="575"/>
      <c r="AQ85" s="575"/>
    </row>
    <row r="86" spans="1:43" ht="35.25" hidden="1" customHeight="1" thickTop="1" thickBot="1">
      <c r="A86" s="563">
        <v>8.4</v>
      </c>
      <c r="B86" s="564"/>
      <c r="C86" s="564"/>
      <c r="D86" s="564"/>
      <c r="E86" s="564"/>
      <c r="F86" s="577" t="s">
        <v>1282</v>
      </c>
      <c r="G86" s="605">
        <v>0</v>
      </c>
      <c r="H86" s="605">
        <v>0</v>
      </c>
      <c r="I86" s="567" t="str">
        <f t="shared" si="4"/>
        <v>No hay Programación</v>
      </c>
      <c r="J86" s="568" t="str">
        <f t="shared" si="5"/>
        <v>De acuerdo con lo programado</v>
      </c>
      <c r="K86" s="578"/>
      <c r="L86" s="581"/>
      <c r="M86" s="579"/>
      <c r="N86" s="572"/>
      <c r="O86" s="582"/>
      <c r="P86" s="581"/>
      <c r="Q86" s="579"/>
      <c r="R86" s="572"/>
      <c r="S86" s="582"/>
      <c r="T86" s="583"/>
      <c r="U86" s="579"/>
      <c r="V86" s="572"/>
      <c r="W86" s="582"/>
      <c r="X86" s="575"/>
      <c r="Y86" s="604">
        <v>0</v>
      </c>
      <c r="Z86" s="604">
        <v>0</v>
      </c>
      <c r="AA86" s="567" t="str">
        <f t="shared" si="7"/>
        <v>No hay Programación</v>
      </c>
      <c r="AB86" s="568" t="str">
        <f t="shared" si="6"/>
        <v>De acuerdo con lo programado</v>
      </c>
      <c r="AC86" s="575"/>
      <c r="AD86" s="575"/>
      <c r="AE86" s="575"/>
      <c r="AF86" s="576"/>
      <c r="AG86" s="576"/>
      <c r="AH86" s="575"/>
      <c r="AI86" s="575"/>
      <c r="AJ86" s="575"/>
      <c r="AK86" s="576"/>
      <c r="AL86" s="576"/>
      <c r="AM86" s="575"/>
      <c r="AN86" s="575"/>
      <c r="AO86" s="575"/>
      <c r="AP86" s="575"/>
      <c r="AQ86" s="575"/>
    </row>
    <row r="87" spans="1:43" ht="35.25" hidden="1" customHeight="1" thickTop="1" thickBot="1">
      <c r="A87" s="563">
        <v>8.5</v>
      </c>
      <c r="B87" s="564"/>
      <c r="C87" s="564"/>
      <c r="D87" s="564"/>
      <c r="E87" s="564"/>
      <c r="F87" s="577" t="s">
        <v>1283</v>
      </c>
      <c r="G87" s="605">
        <v>0</v>
      </c>
      <c r="H87" s="605">
        <v>0</v>
      </c>
      <c r="I87" s="567" t="str">
        <f t="shared" si="4"/>
        <v>No hay Programación</v>
      </c>
      <c r="J87" s="568" t="str">
        <f t="shared" si="5"/>
        <v>De acuerdo con lo programado</v>
      </c>
      <c r="K87" s="578"/>
      <c r="L87" s="581"/>
      <c r="M87" s="579"/>
      <c r="N87" s="572"/>
      <c r="O87" s="582"/>
      <c r="P87" s="581"/>
      <c r="Q87" s="579"/>
      <c r="R87" s="572"/>
      <c r="S87" s="582"/>
      <c r="T87" s="583"/>
      <c r="U87" s="579"/>
      <c r="V87" s="572"/>
      <c r="W87" s="582"/>
      <c r="X87" s="575"/>
      <c r="Y87" s="604">
        <v>3</v>
      </c>
      <c r="Z87" s="604">
        <v>3</v>
      </c>
      <c r="AA87" s="567">
        <f t="shared" si="7"/>
        <v>1</v>
      </c>
      <c r="AB87" s="568" t="str">
        <f t="shared" si="6"/>
        <v>De acuerdo con lo programado</v>
      </c>
      <c r="AC87" s="575"/>
      <c r="AD87" s="575"/>
      <c r="AE87" s="575"/>
      <c r="AF87" s="576"/>
      <c r="AG87" s="576"/>
      <c r="AH87" s="575"/>
      <c r="AI87" s="575"/>
      <c r="AJ87" s="575"/>
      <c r="AK87" s="576"/>
      <c r="AL87" s="576"/>
      <c r="AM87" s="575"/>
      <c r="AN87" s="575"/>
      <c r="AO87" s="575"/>
      <c r="AP87" s="575"/>
      <c r="AQ87" s="575"/>
    </row>
    <row r="88" spans="1:43" ht="35.25" hidden="1" customHeight="1" thickTop="1" thickBot="1">
      <c r="A88" s="563">
        <v>8.5</v>
      </c>
      <c r="B88" s="564"/>
      <c r="C88" s="564"/>
      <c r="D88" s="564"/>
      <c r="E88" s="564"/>
      <c r="F88" s="577" t="s">
        <v>1283</v>
      </c>
      <c r="G88" s="605">
        <v>0</v>
      </c>
      <c r="H88" s="605">
        <v>0</v>
      </c>
      <c r="I88" s="567" t="str">
        <f t="shared" si="4"/>
        <v>No hay Programación</v>
      </c>
      <c r="J88" s="568" t="str">
        <f t="shared" si="5"/>
        <v>De acuerdo con lo programado</v>
      </c>
      <c r="K88" s="578"/>
      <c r="L88" s="581"/>
      <c r="M88" s="579"/>
      <c r="N88" s="572"/>
      <c r="O88" s="582"/>
      <c r="P88" s="581"/>
      <c r="Q88" s="579"/>
      <c r="R88" s="572"/>
      <c r="S88" s="582"/>
      <c r="T88" s="583"/>
      <c r="U88" s="579"/>
      <c r="V88" s="572"/>
      <c r="W88" s="582"/>
      <c r="X88" s="575"/>
      <c r="Y88" s="604">
        <v>0</v>
      </c>
      <c r="Z88" s="604">
        <v>0</v>
      </c>
      <c r="AA88" s="567" t="str">
        <f t="shared" si="7"/>
        <v>No hay Programación</v>
      </c>
      <c r="AB88" s="568" t="str">
        <f t="shared" si="6"/>
        <v>De acuerdo con lo programado</v>
      </c>
      <c r="AC88" s="575"/>
      <c r="AD88" s="575"/>
      <c r="AE88" s="575"/>
      <c r="AF88" s="576"/>
      <c r="AG88" s="576"/>
      <c r="AH88" s="575"/>
      <c r="AI88" s="575"/>
      <c r="AJ88" s="575"/>
      <c r="AK88" s="576"/>
      <c r="AL88" s="576"/>
      <c r="AM88" s="575"/>
      <c r="AN88" s="575"/>
      <c r="AO88" s="575"/>
      <c r="AP88" s="575"/>
      <c r="AQ88" s="575"/>
    </row>
    <row r="89" spans="1:43" ht="35.25" hidden="1" customHeight="1" thickTop="1" thickBot="1">
      <c r="A89" s="563">
        <v>9</v>
      </c>
      <c r="B89" s="564"/>
      <c r="C89" s="564"/>
      <c r="D89" s="564"/>
      <c r="E89" s="564"/>
      <c r="F89" s="584" t="s">
        <v>1284</v>
      </c>
      <c r="G89" s="605">
        <v>0</v>
      </c>
      <c r="H89" s="605">
        <v>0</v>
      </c>
      <c r="I89" s="567" t="str">
        <f t="shared" si="4"/>
        <v>No hay Programación</v>
      </c>
      <c r="J89" s="568" t="str">
        <f t="shared" si="5"/>
        <v>De acuerdo con lo programado</v>
      </c>
      <c r="K89" s="586"/>
      <c r="L89" s="581"/>
      <c r="M89" s="579"/>
      <c r="N89" s="572"/>
      <c r="O89" s="582"/>
      <c r="P89" s="581"/>
      <c r="Q89" s="579"/>
      <c r="R89" s="572"/>
      <c r="S89" s="582"/>
      <c r="T89" s="583"/>
      <c r="U89" s="579"/>
      <c r="V89" s="572"/>
      <c r="W89" s="582"/>
      <c r="X89" s="575"/>
      <c r="Y89" s="604">
        <v>0</v>
      </c>
      <c r="Z89" s="604">
        <v>0</v>
      </c>
      <c r="AA89" s="567" t="str">
        <f t="shared" si="7"/>
        <v>No hay Programación</v>
      </c>
      <c r="AB89" s="568" t="str">
        <f t="shared" si="6"/>
        <v>De acuerdo con lo programado</v>
      </c>
      <c r="AC89" s="575"/>
      <c r="AD89" s="575"/>
      <c r="AE89" s="575"/>
      <c r="AF89" s="576"/>
      <c r="AG89" s="576"/>
      <c r="AH89" s="575"/>
      <c r="AI89" s="575"/>
      <c r="AJ89" s="575"/>
      <c r="AK89" s="576"/>
      <c r="AL89" s="576"/>
      <c r="AM89" s="575"/>
      <c r="AN89" s="575"/>
      <c r="AO89" s="575"/>
      <c r="AP89" s="575"/>
      <c r="AQ89" s="575"/>
    </row>
    <row r="90" spans="1:43" ht="35.25" customHeight="1" thickTop="1" thickBot="1">
      <c r="A90" s="563">
        <v>9.1</v>
      </c>
      <c r="B90" s="564">
        <v>0</v>
      </c>
      <c r="C90" s="564">
        <v>0</v>
      </c>
      <c r="D90" s="564">
        <v>0</v>
      </c>
      <c r="E90" s="564">
        <v>0</v>
      </c>
      <c r="F90" s="577" t="s">
        <v>1285</v>
      </c>
      <c r="G90" s="605">
        <v>1</v>
      </c>
      <c r="H90" s="605">
        <v>5</v>
      </c>
      <c r="I90" s="567">
        <f t="shared" si="4"/>
        <v>5</v>
      </c>
      <c r="J90" s="568" t="str">
        <f t="shared" si="5"/>
        <v>De acuerdo con lo programado</v>
      </c>
      <c r="K90" s="578"/>
      <c r="L90" s="581"/>
      <c r="M90" s="579"/>
      <c r="N90" s="572"/>
      <c r="O90" s="582"/>
      <c r="P90" s="581"/>
      <c r="Q90" s="579"/>
      <c r="R90" s="572"/>
      <c r="S90" s="582"/>
      <c r="T90" s="583"/>
      <c r="U90" s="579"/>
      <c r="V90" s="572"/>
      <c r="W90" s="582"/>
      <c r="X90" s="575"/>
      <c r="Y90" s="604">
        <v>2</v>
      </c>
      <c r="Z90" s="604">
        <v>2</v>
      </c>
      <c r="AA90" s="567">
        <f t="shared" si="7"/>
        <v>1</v>
      </c>
      <c r="AB90" s="568" t="str">
        <f t="shared" si="6"/>
        <v>De acuerdo con lo programado</v>
      </c>
      <c r="AC90" s="575"/>
      <c r="AD90" s="575"/>
      <c r="AE90" s="575"/>
      <c r="AF90" s="576"/>
      <c r="AG90" s="576"/>
      <c r="AH90" s="575"/>
      <c r="AI90" s="575"/>
      <c r="AJ90" s="575"/>
      <c r="AK90" s="576"/>
      <c r="AL90" s="576"/>
      <c r="AM90" s="575"/>
      <c r="AN90" s="575"/>
      <c r="AO90" s="575"/>
      <c r="AP90" s="575"/>
      <c r="AQ90" s="575"/>
    </row>
    <row r="91" spans="1:43" ht="35.25" hidden="1" customHeight="1" thickTop="1" thickBot="1">
      <c r="A91" s="563">
        <v>9.1</v>
      </c>
      <c r="B91" s="564"/>
      <c r="C91" s="564"/>
      <c r="D91" s="564"/>
      <c r="E91" s="564"/>
      <c r="F91" s="577" t="s">
        <v>1285</v>
      </c>
      <c r="G91" s="605">
        <v>0</v>
      </c>
      <c r="H91" s="605">
        <v>0</v>
      </c>
      <c r="I91" s="567" t="str">
        <f t="shared" si="4"/>
        <v>No hay Programación</v>
      </c>
      <c r="J91" s="568" t="str">
        <f t="shared" si="5"/>
        <v>De acuerdo con lo programado</v>
      </c>
      <c r="K91" s="578"/>
      <c r="L91" s="581"/>
      <c r="M91" s="579"/>
      <c r="N91" s="572"/>
      <c r="O91" s="582"/>
      <c r="P91" s="581"/>
      <c r="Q91" s="579"/>
      <c r="R91" s="572"/>
      <c r="S91" s="582"/>
      <c r="T91" s="583"/>
      <c r="U91" s="579"/>
      <c r="V91" s="572"/>
      <c r="W91" s="582"/>
      <c r="X91" s="575"/>
      <c r="Y91" s="604">
        <v>0</v>
      </c>
      <c r="Z91" s="604">
        <v>1</v>
      </c>
      <c r="AA91" s="567" t="str">
        <f t="shared" si="7"/>
        <v>No hay Programación</v>
      </c>
      <c r="AB91" s="568" t="str">
        <f t="shared" si="6"/>
        <v>De acuerdo con lo programado</v>
      </c>
      <c r="AC91" s="575"/>
      <c r="AD91" s="575"/>
      <c r="AE91" s="575"/>
      <c r="AF91" s="576"/>
      <c r="AG91" s="576"/>
      <c r="AH91" s="575"/>
      <c r="AI91" s="575"/>
      <c r="AJ91" s="575"/>
      <c r="AK91" s="576"/>
      <c r="AL91" s="576"/>
      <c r="AM91" s="575"/>
      <c r="AN91" s="575"/>
      <c r="AO91" s="575"/>
      <c r="AP91" s="575"/>
      <c r="AQ91" s="575"/>
    </row>
    <row r="92" spans="1:43" ht="35.25" hidden="1" customHeight="1" thickTop="1" thickBot="1">
      <c r="A92" s="563">
        <v>10</v>
      </c>
      <c r="B92" s="564">
        <v>0</v>
      </c>
      <c r="C92" s="564">
        <v>0</v>
      </c>
      <c r="D92" s="564">
        <v>0</v>
      </c>
      <c r="E92" s="564">
        <v>0</v>
      </c>
      <c r="F92" s="584" t="s">
        <v>1286</v>
      </c>
      <c r="G92" s="605">
        <v>0</v>
      </c>
      <c r="H92" s="605">
        <v>0</v>
      </c>
      <c r="I92" s="567" t="str">
        <f t="shared" si="4"/>
        <v>No hay Programación</v>
      </c>
      <c r="J92" s="568" t="str">
        <f t="shared" si="5"/>
        <v>De acuerdo con lo programado</v>
      </c>
      <c r="K92" s="586"/>
      <c r="L92" s="581"/>
      <c r="M92" s="579"/>
      <c r="N92" s="572"/>
      <c r="O92" s="582"/>
      <c r="P92" s="581"/>
      <c r="Q92" s="579"/>
      <c r="R92" s="572"/>
      <c r="S92" s="582"/>
      <c r="T92" s="583"/>
      <c r="U92" s="579"/>
      <c r="V92" s="572"/>
      <c r="W92" s="582"/>
      <c r="X92" s="575"/>
      <c r="Y92" s="604">
        <v>0</v>
      </c>
      <c r="Z92" s="604">
        <v>0</v>
      </c>
      <c r="AA92" s="567" t="str">
        <f t="shared" si="7"/>
        <v>No hay Programación</v>
      </c>
      <c r="AB92" s="568" t="str">
        <f t="shared" si="6"/>
        <v>De acuerdo con lo programado</v>
      </c>
      <c r="AC92" s="575"/>
      <c r="AD92" s="575"/>
      <c r="AE92" s="575"/>
      <c r="AF92" s="576"/>
      <c r="AG92" s="576"/>
      <c r="AH92" s="575"/>
      <c r="AI92" s="575"/>
      <c r="AJ92" s="575"/>
      <c r="AK92" s="576"/>
      <c r="AL92" s="576"/>
      <c r="AM92" s="575"/>
      <c r="AN92" s="575"/>
      <c r="AO92" s="575"/>
      <c r="AP92" s="575"/>
      <c r="AQ92" s="575"/>
    </row>
    <row r="93" spans="1:43" ht="35.25" hidden="1" customHeight="1" thickTop="1" thickBot="1">
      <c r="A93" s="563">
        <v>10.1</v>
      </c>
      <c r="B93" s="564">
        <v>0</v>
      </c>
      <c r="C93" s="564">
        <v>0</v>
      </c>
      <c r="D93" s="564">
        <v>0</v>
      </c>
      <c r="E93" s="564">
        <v>0</v>
      </c>
      <c r="F93" s="577" t="s">
        <v>1287</v>
      </c>
      <c r="G93" s="605">
        <v>0</v>
      </c>
      <c r="H93" s="605">
        <v>0</v>
      </c>
      <c r="I93" s="567" t="str">
        <f t="shared" si="4"/>
        <v>No hay Programación</v>
      </c>
      <c r="J93" s="568" t="str">
        <f t="shared" si="5"/>
        <v>De acuerdo con lo programado</v>
      </c>
      <c r="K93" s="578"/>
      <c r="L93" s="581"/>
      <c r="M93" s="579"/>
      <c r="N93" s="572"/>
      <c r="O93" s="582"/>
      <c r="P93" s="581"/>
      <c r="Q93" s="579"/>
      <c r="R93" s="572"/>
      <c r="S93" s="582"/>
      <c r="T93" s="583"/>
      <c r="U93" s="579"/>
      <c r="V93" s="572"/>
      <c r="W93" s="582"/>
      <c r="X93" s="575"/>
      <c r="Y93" s="604">
        <v>114</v>
      </c>
      <c r="Z93" s="604">
        <v>115</v>
      </c>
      <c r="AA93" s="567">
        <f t="shared" si="7"/>
        <v>1.0087719298245614</v>
      </c>
      <c r="AB93" s="568" t="str">
        <f t="shared" si="6"/>
        <v>De acuerdo con lo programado</v>
      </c>
      <c r="AC93" s="575"/>
      <c r="AD93" s="575"/>
      <c r="AE93" s="575"/>
      <c r="AF93" s="576"/>
      <c r="AG93" s="576"/>
      <c r="AH93" s="575"/>
      <c r="AI93" s="575"/>
      <c r="AJ93" s="575"/>
      <c r="AK93" s="576"/>
      <c r="AL93" s="576"/>
      <c r="AM93" s="575"/>
      <c r="AN93" s="575"/>
      <c r="AO93" s="575"/>
      <c r="AP93" s="575"/>
      <c r="AQ93" s="575"/>
    </row>
    <row r="94" spans="1:43" ht="35.25" hidden="1" customHeight="1" thickTop="1" thickBot="1">
      <c r="A94" s="563">
        <v>10.1</v>
      </c>
      <c r="B94" s="564"/>
      <c r="C94" s="564"/>
      <c r="D94" s="564"/>
      <c r="E94" s="564"/>
      <c r="F94" s="577" t="s">
        <v>1287</v>
      </c>
      <c r="G94" s="605">
        <v>0</v>
      </c>
      <c r="H94" s="605">
        <v>0</v>
      </c>
      <c r="I94" s="567" t="str">
        <f t="shared" si="4"/>
        <v>No hay Programación</v>
      </c>
      <c r="J94" s="568" t="str">
        <f t="shared" si="5"/>
        <v>De acuerdo con lo programado</v>
      </c>
      <c r="K94" s="578"/>
      <c r="L94" s="581"/>
      <c r="M94" s="579"/>
      <c r="N94" s="572"/>
      <c r="O94" s="582"/>
      <c r="P94" s="581"/>
      <c r="Q94" s="579"/>
      <c r="R94" s="572"/>
      <c r="S94" s="582"/>
      <c r="T94" s="583"/>
      <c r="U94" s="579"/>
      <c r="V94" s="572"/>
      <c r="W94" s="582"/>
      <c r="X94" s="575"/>
      <c r="Y94" s="604">
        <v>6</v>
      </c>
      <c r="Z94" s="604">
        <v>7</v>
      </c>
      <c r="AA94" s="567">
        <f t="shared" si="7"/>
        <v>1.1666666666666667</v>
      </c>
      <c r="AB94" s="568" t="str">
        <f t="shared" si="6"/>
        <v>De acuerdo con lo programado</v>
      </c>
      <c r="AC94" s="575"/>
      <c r="AD94" s="575"/>
      <c r="AE94" s="575"/>
      <c r="AF94" s="576"/>
      <c r="AG94" s="576"/>
      <c r="AH94" s="575"/>
      <c r="AI94" s="575"/>
      <c r="AJ94" s="575"/>
      <c r="AK94" s="576"/>
      <c r="AL94" s="576"/>
      <c r="AM94" s="575"/>
      <c r="AN94" s="575"/>
      <c r="AO94" s="575"/>
      <c r="AP94" s="575"/>
      <c r="AQ94" s="575"/>
    </row>
    <row r="95" spans="1:43" ht="35.25" hidden="1" customHeight="1" thickTop="1" thickBot="1">
      <c r="A95" s="563">
        <v>10.1</v>
      </c>
      <c r="B95" s="564"/>
      <c r="C95" s="564"/>
      <c r="D95" s="564"/>
      <c r="E95" s="564"/>
      <c r="F95" s="577" t="s">
        <v>1287</v>
      </c>
      <c r="G95" s="605">
        <v>0</v>
      </c>
      <c r="H95" s="605">
        <v>0</v>
      </c>
      <c r="I95" s="567" t="str">
        <f t="shared" si="4"/>
        <v>No hay Programación</v>
      </c>
      <c r="J95" s="568" t="str">
        <f t="shared" si="5"/>
        <v>De acuerdo con lo programado</v>
      </c>
      <c r="K95" s="578"/>
      <c r="L95" s="581"/>
      <c r="M95" s="579"/>
      <c r="N95" s="572"/>
      <c r="O95" s="582"/>
      <c r="P95" s="581"/>
      <c r="Q95" s="579"/>
      <c r="R95" s="572"/>
      <c r="S95" s="582"/>
      <c r="T95" s="583"/>
      <c r="U95" s="579"/>
      <c r="V95" s="572"/>
      <c r="W95" s="582"/>
      <c r="X95" s="575"/>
      <c r="Y95" s="604">
        <v>6</v>
      </c>
      <c r="Z95" s="604">
        <v>7</v>
      </c>
      <c r="AA95" s="567">
        <f t="shared" si="7"/>
        <v>1.1666666666666667</v>
      </c>
      <c r="AB95" s="568" t="str">
        <f t="shared" si="6"/>
        <v>De acuerdo con lo programado</v>
      </c>
      <c r="AC95" s="575"/>
      <c r="AD95" s="575"/>
      <c r="AE95" s="575"/>
      <c r="AF95" s="576"/>
      <c r="AG95" s="576"/>
      <c r="AH95" s="575"/>
      <c r="AI95" s="575"/>
      <c r="AJ95" s="575"/>
      <c r="AK95" s="576"/>
      <c r="AL95" s="576"/>
      <c r="AM95" s="575"/>
      <c r="AN95" s="575"/>
      <c r="AO95" s="575"/>
      <c r="AP95" s="575"/>
      <c r="AQ95" s="575"/>
    </row>
    <row r="96" spans="1:43" ht="35.25" hidden="1" customHeight="1" thickTop="1" thickBot="1">
      <c r="A96" s="563">
        <v>10.1</v>
      </c>
      <c r="B96" s="564"/>
      <c r="C96" s="564"/>
      <c r="D96" s="564"/>
      <c r="E96" s="564"/>
      <c r="F96" s="577" t="s">
        <v>1287</v>
      </c>
      <c r="G96" s="605">
        <v>0</v>
      </c>
      <c r="H96" s="605">
        <v>0</v>
      </c>
      <c r="I96" s="567" t="str">
        <f t="shared" si="4"/>
        <v>No hay Programación</v>
      </c>
      <c r="J96" s="568" t="str">
        <f t="shared" si="5"/>
        <v>De acuerdo con lo programado</v>
      </c>
      <c r="K96" s="578"/>
      <c r="L96" s="581"/>
      <c r="M96" s="579"/>
      <c r="N96" s="572"/>
      <c r="O96" s="582"/>
      <c r="P96" s="581"/>
      <c r="Q96" s="579"/>
      <c r="R96" s="572"/>
      <c r="S96" s="582"/>
      <c r="T96" s="583"/>
      <c r="U96" s="579"/>
      <c r="V96" s="572"/>
      <c r="W96" s="582"/>
      <c r="X96" s="575"/>
      <c r="Y96" s="604">
        <v>6</v>
      </c>
      <c r="Z96" s="604">
        <v>7</v>
      </c>
      <c r="AA96" s="567">
        <f t="shared" si="7"/>
        <v>1.1666666666666667</v>
      </c>
      <c r="AB96" s="568" t="str">
        <f t="shared" si="6"/>
        <v>De acuerdo con lo programado</v>
      </c>
      <c r="AC96" s="575"/>
      <c r="AD96" s="575"/>
      <c r="AE96" s="575"/>
      <c r="AF96" s="576"/>
      <c r="AG96" s="576"/>
      <c r="AH96" s="575"/>
      <c r="AI96" s="575"/>
      <c r="AJ96" s="575"/>
      <c r="AK96" s="576"/>
      <c r="AL96" s="576"/>
      <c r="AM96" s="575"/>
      <c r="AN96" s="575"/>
      <c r="AO96" s="575"/>
      <c r="AP96" s="575"/>
      <c r="AQ96" s="575"/>
    </row>
    <row r="97" spans="1:43" ht="35.25" hidden="1" customHeight="1" thickTop="1" thickBot="1">
      <c r="A97" s="563">
        <v>10.1</v>
      </c>
      <c r="B97" s="564"/>
      <c r="C97" s="564"/>
      <c r="D97" s="564"/>
      <c r="E97" s="564"/>
      <c r="F97" s="577" t="s">
        <v>1287</v>
      </c>
      <c r="G97" s="605">
        <v>0</v>
      </c>
      <c r="H97" s="605">
        <v>0</v>
      </c>
      <c r="I97" s="567" t="str">
        <f t="shared" si="4"/>
        <v>No hay Programación</v>
      </c>
      <c r="J97" s="568" t="str">
        <f t="shared" si="5"/>
        <v>De acuerdo con lo programado</v>
      </c>
      <c r="K97" s="578"/>
      <c r="L97" s="581"/>
      <c r="M97" s="579"/>
      <c r="N97" s="572"/>
      <c r="O97" s="582"/>
      <c r="P97" s="581"/>
      <c r="Q97" s="579"/>
      <c r="R97" s="572"/>
      <c r="S97" s="582"/>
      <c r="T97" s="583"/>
      <c r="U97" s="579"/>
      <c r="V97" s="572"/>
      <c r="W97" s="582"/>
      <c r="X97" s="575"/>
      <c r="Y97" s="604">
        <v>1</v>
      </c>
      <c r="Z97" s="604">
        <v>2</v>
      </c>
      <c r="AA97" s="567">
        <f t="shared" si="7"/>
        <v>2</v>
      </c>
      <c r="AB97" s="568" t="str">
        <f t="shared" si="6"/>
        <v>De acuerdo con lo programado</v>
      </c>
      <c r="AC97" s="575"/>
      <c r="AD97" s="575"/>
      <c r="AE97" s="575"/>
      <c r="AF97" s="576"/>
      <c r="AG97" s="576"/>
      <c r="AH97" s="575"/>
      <c r="AI97" s="575"/>
      <c r="AJ97" s="575"/>
      <c r="AK97" s="576"/>
      <c r="AL97" s="576"/>
      <c r="AM97" s="575"/>
      <c r="AN97" s="575"/>
      <c r="AO97" s="575"/>
      <c r="AP97" s="575"/>
      <c r="AQ97" s="575"/>
    </row>
    <row r="98" spans="1:43" ht="35.25" hidden="1" customHeight="1" thickTop="1" thickBot="1">
      <c r="A98" s="563">
        <v>10.199999999999999</v>
      </c>
      <c r="B98" s="564">
        <v>0</v>
      </c>
      <c r="C98" s="564">
        <v>0</v>
      </c>
      <c r="D98" s="564">
        <v>0</v>
      </c>
      <c r="E98" s="564">
        <v>0</v>
      </c>
      <c r="F98" s="577" t="s">
        <v>1288</v>
      </c>
      <c r="G98" s="605">
        <v>4</v>
      </c>
      <c r="H98" s="605">
        <v>172</v>
      </c>
      <c r="I98" s="567">
        <f t="shared" si="4"/>
        <v>43</v>
      </c>
      <c r="J98" s="568" t="str">
        <f t="shared" si="5"/>
        <v>De acuerdo con lo programado</v>
      </c>
      <c r="K98" s="578"/>
      <c r="L98" s="581"/>
      <c r="M98" s="579"/>
      <c r="N98" s="572"/>
      <c r="O98" s="582"/>
      <c r="P98" s="581"/>
      <c r="Q98" s="579"/>
      <c r="R98" s="572"/>
      <c r="S98" s="582"/>
      <c r="T98" s="583"/>
      <c r="U98" s="579"/>
      <c r="V98" s="572"/>
      <c r="W98" s="582"/>
      <c r="X98" s="575"/>
      <c r="Y98" s="604">
        <v>141</v>
      </c>
      <c r="Z98" s="604">
        <v>187</v>
      </c>
      <c r="AA98" s="567">
        <f t="shared" si="7"/>
        <v>1.3262411347517731</v>
      </c>
      <c r="AB98" s="568" t="str">
        <f t="shared" si="6"/>
        <v>De acuerdo con lo programado</v>
      </c>
      <c r="AC98" s="575"/>
      <c r="AD98" s="575"/>
      <c r="AE98" s="575"/>
      <c r="AF98" s="576"/>
      <c r="AG98" s="576"/>
      <c r="AH98" s="575"/>
      <c r="AI98" s="575"/>
      <c r="AJ98" s="575"/>
      <c r="AK98" s="576"/>
      <c r="AL98" s="576"/>
      <c r="AM98" s="575"/>
      <c r="AN98" s="575"/>
      <c r="AO98" s="575"/>
      <c r="AP98" s="575"/>
      <c r="AQ98" s="575"/>
    </row>
    <row r="99" spans="1:43" ht="35.25" hidden="1" customHeight="1" thickTop="1" thickBot="1">
      <c r="A99" s="563">
        <v>10.199999999999999</v>
      </c>
      <c r="B99" s="564"/>
      <c r="C99" s="564"/>
      <c r="D99" s="564"/>
      <c r="E99" s="564"/>
      <c r="F99" s="577" t="s">
        <v>1288</v>
      </c>
      <c r="G99" s="605">
        <v>0</v>
      </c>
      <c r="H99" s="605">
        <v>0</v>
      </c>
      <c r="I99" s="567" t="str">
        <f t="shared" si="4"/>
        <v>No hay Programación</v>
      </c>
      <c r="J99" s="568" t="str">
        <f t="shared" si="5"/>
        <v>De acuerdo con lo programado</v>
      </c>
      <c r="K99" s="578"/>
      <c r="L99" s="581"/>
      <c r="M99" s="579"/>
      <c r="N99" s="572"/>
      <c r="O99" s="582"/>
      <c r="P99" s="581"/>
      <c r="Q99" s="579"/>
      <c r="R99" s="572"/>
      <c r="S99" s="582"/>
      <c r="T99" s="583"/>
      <c r="U99" s="579"/>
      <c r="V99" s="572"/>
      <c r="W99" s="582"/>
      <c r="X99" s="575"/>
      <c r="Y99" s="604">
        <v>16</v>
      </c>
      <c r="Z99" s="604">
        <v>17</v>
      </c>
      <c r="AA99" s="567">
        <f t="shared" si="7"/>
        <v>1.0625</v>
      </c>
      <c r="AB99" s="568" t="str">
        <f t="shared" si="6"/>
        <v>De acuerdo con lo programado</v>
      </c>
      <c r="AC99" s="575"/>
      <c r="AD99" s="575"/>
      <c r="AE99" s="575"/>
      <c r="AF99" s="576"/>
      <c r="AG99" s="576"/>
      <c r="AH99" s="575"/>
      <c r="AI99" s="575"/>
      <c r="AJ99" s="575"/>
      <c r="AK99" s="576"/>
      <c r="AL99" s="576"/>
      <c r="AM99" s="575"/>
      <c r="AN99" s="575"/>
      <c r="AO99" s="575"/>
      <c r="AP99" s="575"/>
      <c r="AQ99" s="575"/>
    </row>
    <row r="100" spans="1:43" ht="35.25" hidden="1" customHeight="1" thickTop="1" thickBot="1">
      <c r="A100" s="563">
        <v>10.199999999999999</v>
      </c>
      <c r="B100" s="564"/>
      <c r="C100" s="564"/>
      <c r="D100" s="564"/>
      <c r="E100" s="564"/>
      <c r="F100" s="577" t="s">
        <v>1288</v>
      </c>
      <c r="G100" s="605">
        <v>0</v>
      </c>
      <c r="H100" s="605">
        <v>0</v>
      </c>
      <c r="I100" s="567" t="str">
        <f t="shared" si="4"/>
        <v>No hay Programación</v>
      </c>
      <c r="J100" s="568" t="str">
        <f t="shared" si="5"/>
        <v>De acuerdo con lo programado</v>
      </c>
      <c r="K100" s="578"/>
      <c r="L100" s="581"/>
      <c r="M100" s="579"/>
      <c r="N100" s="572"/>
      <c r="O100" s="582"/>
      <c r="P100" s="581"/>
      <c r="Q100" s="579"/>
      <c r="R100" s="572"/>
      <c r="S100" s="582"/>
      <c r="T100" s="583"/>
      <c r="U100" s="579"/>
      <c r="V100" s="572"/>
      <c r="W100" s="582"/>
      <c r="X100" s="575"/>
      <c r="Y100" s="604">
        <v>11</v>
      </c>
      <c r="Z100" s="604">
        <v>12</v>
      </c>
      <c r="AA100" s="567">
        <f t="shared" si="7"/>
        <v>1.0909090909090908</v>
      </c>
      <c r="AB100" s="568" t="str">
        <f t="shared" si="6"/>
        <v>De acuerdo con lo programado</v>
      </c>
      <c r="AC100" s="575"/>
      <c r="AD100" s="575"/>
      <c r="AE100" s="575"/>
      <c r="AF100" s="576"/>
      <c r="AG100" s="576"/>
      <c r="AH100" s="575"/>
      <c r="AI100" s="575"/>
      <c r="AJ100" s="575"/>
      <c r="AK100" s="576"/>
      <c r="AL100" s="576"/>
      <c r="AM100" s="575"/>
      <c r="AN100" s="575"/>
      <c r="AO100" s="575"/>
      <c r="AP100" s="575"/>
      <c r="AQ100" s="575"/>
    </row>
    <row r="101" spans="1:43" ht="35.25" hidden="1" customHeight="1" thickTop="1" thickBot="1">
      <c r="A101" s="563">
        <v>10.199999999999999</v>
      </c>
      <c r="B101" s="564"/>
      <c r="C101" s="564"/>
      <c r="D101" s="564"/>
      <c r="E101" s="564"/>
      <c r="F101" s="577" t="s">
        <v>1288</v>
      </c>
      <c r="G101" s="605">
        <v>0</v>
      </c>
      <c r="H101" s="605">
        <v>0</v>
      </c>
      <c r="I101" s="567" t="str">
        <f t="shared" si="4"/>
        <v>No hay Programación</v>
      </c>
      <c r="J101" s="568" t="str">
        <f t="shared" si="5"/>
        <v>De acuerdo con lo programado</v>
      </c>
      <c r="K101" s="578"/>
      <c r="L101" s="581"/>
      <c r="M101" s="579"/>
      <c r="N101" s="572"/>
      <c r="O101" s="582"/>
      <c r="P101" s="581"/>
      <c r="Q101" s="579"/>
      <c r="R101" s="572"/>
      <c r="S101" s="582"/>
      <c r="T101" s="583"/>
      <c r="U101" s="579"/>
      <c r="V101" s="572"/>
      <c r="W101" s="582"/>
      <c r="X101" s="575"/>
      <c r="Y101" s="604">
        <v>11</v>
      </c>
      <c r="Z101" s="604">
        <v>12</v>
      </c>
      <c r="AA101" s="567">
        <f t="shared" si="7"/>
        <v>1.0909090909090908</v>
      </c>
      <c r="AB101" s="568" t="str">
        <f t="shared" si="6"/>
        <v>De acuerdo con lo programado</v>
      </c>
      <c r="AC101" s="575"/>
      <c r="AD101" s="575"/>
      <c r="AE101" s="575"/>
      <c r="AF101" s="576"/>
      <c r="AG101" s="576"/>
      <c r="AH101" s="575"/>
      <c r="AI101" s="575"/>
      <c r="AJ101" s="575"/>
      <c r="AK101" s="576"/>
      <c r="AL101" s="576"/>
      <c r="AM101" s="575"/>
      <c r="AN101" s="575"/>
      <c r="AO101" s="575"/>
      <c r="AP101" s="575"/>
      <c r="AQ101" s="575"/>
    </row>
    <row r="102" spans="1:43" ht="35.25" hidden="1" customHeight="1" thickTop="1" thickBot="1">
      <c r="A102" s="563">
        <v>10.199999999999999</v>
      </c>
      <c r="B102" s="564"/>
      <c r="C102" s="564"/>
      <c r="D102" s="564"/>
      <c r="E102" s="564"/>
      <c r="F102" s="577" t="s">
        <v>1288</v>
      </c>
      <c r="G102" s="605">
        <v>0</v>
      </c>
      <c r="H102" s="605">
        <v>0</v>
      </c>
      <c r="I102" s="567" t="str">
        <f t="shared" si="4"/>
        <v>No hay Programación</v>
      </c>
      <c r="J102" s="568" t="str">
        <f t="shared" si="5"/>
        <v>De acuerdo con lo programado</v>
      </c>
      <c r="K102" s="578"/>
      <c r="L102" s="581"/>
      <c r="M102" s="579"/>
      <c r="N102" s="572"/>
      <c r="O102" s="582"/>
      <c r="P102" s="581"/>
      <c r="Q102" s="579"/>
      <c r="R102" s="572"/>
      <c r="S102" s="582"/>
      <c r="T102" s="583"/>
      <c r="U102" s="579"/>
      <c r="V102" s="572"/>
      <c r="W102" s="582"/>
      <c r="X102" s="575"/>
      <c r="Y102" s="604">
        <v>1</v>
      </c>
      <c r="Z102" s="604">
        <v>2</v>
      </c>
      <c r="AA102" s="567">
        <f t="shared" si="7"/>
        <v>2</v>
      </c>
      <c r="AB102" s="568" t="str">
        <f t="shared" si="6"/>
        <v>De acuerdo con lo programado</v>
      </c>
      <c r="AC102" s="575"/>
      <c r="AD102" s="575"/>
      <c r="AE102" s="575"/>
      <c r="AF102" s="576"/>
      <c r="AG102" s="576"/>
      <c r="AH102" s="575"/>
      <c r="AI102" s="575"/>
      <c r="AJ102" s="575"/>
      <c r="AK102" s="576"/>
      <c r="AL102" s="576"/>
      <c r="AM102" s="575"/>
      <c r="AN102" s="575"/>
      <c r="AO102" s="575"/>
      <c r="AP102" s="575"/>
      <c r="AQ102" s="575"/>
    </row>
    <row r="103" spans="1:43" ht="35.25" hidden="1" customHeight="1" thickTop="1" thickBot="1">
      <c r="A103" s="563">
        <v>11</v>
      </c>
      <c r="B103" s="564">
        <v>0</v>
      </c>
      <c r="C103" s="564">
        <v>0</v>
      </c>
      <c r="D103" s="564">
        <v>0</v>
      </c>
      <c r="E103" s="564">
        <v>0</v>
      </c>
      <c r="F103" s="584" t="s">
        <v>1289</v>
      </c>
      <c r="G103" s="605">
        <v>0</v>
      </c>
      <c r="H103" s="605">
        <v>0</v>
      </c>
      <c r="I103" s="567" t="str">
        <f t="shared" si="4"/>
        <v>No hay Programación</v>
      </c>
      <c r="J103" s="568" t="str">
        <f t="shared" si="5"/>
        <v>De acuerdo con lo programado</v>
      </c>
      <c r="K103" s="586"/>
      <c r="L103" s="581"/>
      <c r="M103" s="579"/>
      <c r="N103" s="572"/>
      <c r="O103" s="582"/>
      <c r="P103" s="581"/>
      <c r="Q103" s="579"/>
      <c r="R103" s="572"/>
      <c r="S103" s="582"/>
      <c r="T103" s="583"/>
      <c r="U103" s="579"/>
      <c r="V103" s="572"/>
      <c r="W103" s="582"/>
      <c r="X103" s="575"/>
      <c r="Y103" s="604">
        <v>0</v>
      </c>
      <c r="Z103" s="604">
        <v>0</v>
      </c>
      <c r="AA103" s="567" t="str">
        <f t="shared" si="7"/>
        <v>No hay Programación</v>
      </c>
      <c r="AB103" s="568" t="str">
        <f t="shared" si="6"/>
        <v>De acuerdo con lo programado</v>
      </c>
      <c r="AC103" s="575"/>
      <c r="AD103" s="575"/>
      <c r="AE103" s="575"/>
      <c r="AF103" s="576"/>
      <c r="AG103" s="576"/>
      <c r="AH103" s="575"/>
      <c r="AI103" s="575"/>
      <c r="AJ103" s="575"/>
      <c r="AK103" s="576"/>
      <c r="AL103" s="576"/>
      <c r="AM103" s="575"/>
      <c r="AN103" s="575"/>
      <c r="AO103" s="575"/>
      <c r="AP103" s="575"/>
      <c r="AQ103" s="575"/>
    </row>
    <row r="104" spans="1:43" ht="35.25" hidden="1" customHeight="1" thickTop="1" thickBot="1">
      <c r="A104" s="563">
        <v>12</v>
      </c>
      <c r="B104" s="564">
        <v>0</v>
      </c>
      <c r="C104" s="564">
        <v>0</v>
      </c>
      <c r="D104" s="564">
        <v>0</v>
      </c>
      <c r="E104" s="564">
        <v>0</v>
      </c>
      <c r="F104" s="584" t="s">
        <v>1290</v>
      </c>
      <c r="G104" s="605">
        <v>0</v>
      </c>
      <c r="H104" s="605">
        <v>0</v>
      </c>
      <c r="I104" s="567" t="str">
        <f t="shared" si="4"/>
        <v>No hay Programación</v>
      </c>
      <c r="J104" s="568" t="str">
        <f t="shared" si="5"/>
        <v>De acuerdo con lo programado</v>
      </c>
      <c r="K104" s="586"/>
      <c r="L104" s="581"/>
      <c r="M104" s="579"/>
      <c r="N104" s="572"/>
      <c r="O104" s="582"/>
      <c r="P104" s="581"/>
      <c r="Q104" s="579"/>
      <c r="R104" s="572"/>
      <c r="S104" s="582"/>
      <c r="T104" s="583"/>
      <c r="U104" s="579"/>
      <c r="V104" s="572"/>
      <c r="W104" s="582"/>
      <c r="X104" s="575"/>
      <c r="Y104" s="604">
        <v>0</v>
      </c>
      <c r="Z104" s="604">
        <v>0</v>
      </c>
      <c r="AA104" s="567" t="str">
        <f t="shared" si="7"/>
        <v>No hay Programación</v>
      </c>
      <c r="AB104" s="568" t="str">
        <f t="shared" si="6"/>
        <v>De acuerdo con lo programado</v>
      </c>
      <c r="AC104" s="575"/>
      <c r="AD104" s="575"/>
      <c r="AE104" s="575"/>
      <c r="AF104" s="576"/>
      <c r="AG104" s="576"/>
      <c r="AH104" s="575"/>
      <c r="AI104" s="575"/>
      <c r="AJ104" s="575"/>
      <c r="AK104" s="576"/>
      <c r="AL104" s="576"/>
      <c r="AM104" s="575"/>
      <c r="AN104" s="575"/>
      <c r="AO104" s="575"/>
      <c r="AP104" s="575"/>
      <c r="AQ104" s="575"/>
    </row>
    <row r="105" spans="1:43" ht="35.25" hidden="1" customHeight="1" thickTop="1" thickBot="1">
      <c r="A105" s="563">
        <v>12.1</v>
      </c>
      <c r="B105" s="564"/>
      <c r="C105" s="564"/>
      <c r="D105" s="564"/>
      <c r="E105" s="564"/>
      <c r="F105" s="577" t="s">
        <v>1291</v>
      </c>
      <c r="G105" s="605">
        <v>0</v>
      </c>
      <c r="H105" s="605">
        <v>0</v>
      </c>
      <c r="I105" s="567" t="str">
        <f t="shared" si="4"/>
        <v>No hay Programación</v>
      </c>
      <c r="J105" s="568" t="str">
        <f t="shared" si="5"/>
        <v>De acuerdo con lo programado</v>
      </c>
      <c r="K105" s="578"/>
      <c r="L105" s="581"/>
      <c r="M105" s="579"/>
      <c r="N105" s="572"/>
      <c r="O105" s="582"/>
      <c r="P105" s="581"/>
      <c r="Q105" s="579"/>
      <c r="R105" s="572"/>
      <c r="S105" s="582"/>
      <c r="T105" s="583"/>
      <c r="U105" s="579"/>
      <c r="V105" s="572"/>
      <c r="W105" s="582"/>
      <c r="X105" s="575"/>
      <c r="Y105" s="604">
        <v>3</v>
      </c>
      <c r="Z105" s="604">
        <v>4</v>
      </c>
      <c r="AA105" s="567">
        <f t="shared" si="7"/>
        <v>1.3333333333333333</v>
      </c>
      <c r="AB105" s="568" t="str">
        <f t="shared" si="6"/>
        <v>De acuerdo con lo programado</v>
      </c>
      <c r="AC105" s="575"/>
      <c r="AD105" s="575"/>
      <c r="AE105" s="575"/>
      <c r="AF105" s="576"/>
      <c r="AG105" s="576"/>
      <c r="AH105" s="575"/>
      <c r="AI105" s="575"/>
      <c r="AJ105" s="575"/>
      <c r="AK105" s="576"/>
      <c r="AL105" s="576"/>
      <c r="AM105" s="575"/>
      <c r="AN105" s="575"/>
      <c r="AO105" s="575"/>
      <c r="AP105" s="575"/>
      <c r="AQ105" s="575"/>
    </row>
    <row r="106" spans="1:43" ht="35.25" hidden="1" customHeight="1" thickTop="1" thickBot="1">
      <c r="A106" s="563">
        <v>12.1</v>
      </c>
      <c r="B106" s="564"/>
      <c r="C106" s="564"/>
      <c r="D106" s="564"/>
      <c r="E106" s="564"/>
      <c r="F106" s="577" t="s">
        <v>1291</v>
      </c>
      <c r="G106" s="605">
        <v>0</v>
      </c>
      <c r="H106" s="605">
        <v>0</v>
      </c>
      <c r="I106" s="567" t="str">
        <f t="shared" si="4"/>
        <v>No hay Programación</v>
      </c>
      <c r="J106" s="568" t="str">
        <f t="shared" si="5"/>
        <v>De acuerdo con lo programado</v>
      </c>
      <c r="K106" s="578"/>
      <c r="L106" s="581"/>
      <c r="M106" s="579"/>
      <c r="N106" s="572"/>
      <c r="O106" s="582"/>
      <c r="P106" s="581"/>
      <c r="Q106" s="579"/>
      <c r="R106" s="572"/>
      <c r="S106" s="582"/>
      <c r="T106" s="583"/>
      <c r="U106" s="579"/>
      <c r="V106" s="572"/>
      <c r="W106" s="582"/>
      <c r="X106" s="575"/>
      <c r="Y106" s="604">
        <v>1</v>
      </c>
      <c r="Z106" s="604">
        <v>2</v>
      </c>
      <c r="AA106" s="567">
        <f t="shared" si="7"/>
        <v>2</v>
      </c>
      <c r="AB106" s="568" t="str">
        <f t="shared" si="6"/>
        <v>De acuerdo con lo programado</v>
      </c>
      <c r="AC106" s="575"/>
      <c r="AD106" s="575"/>
      <c r="AE106" s="575"/>
      <c r="AF106" s="576"/>
      <c r="AG106" s="576"/>
      <c r="AH106" s="575"/>
      <c r="AI106" s="575"/>
      <c r="AJ106" s="575"/>
      <c r="AK106" s="576"/>
      <c r="AL106" s="576"/>
      <c r="AM106" s="575"/>
      <c r="AN106" s="575"/>
      <c r="AO106" s="575"/>
      <c r="AP106" s="575"/>
      <c r="AQ106" s="575"/>
    </row>
    <row r="107" spans="1:43" ht="35.25" hidden="1" customHeight="1" thickTop="1" thickBot="1">
      <c r="A107" s="563">
        <v>12.2</v>
      </c>
      <c r="B107" s="564"/>
      <c r="C107" s="564"/>
      <c r="D107" s="564"/>
      <c r="E107" s="564"/>
      <c r="F107" s="577" t="s">
        <v>1292</v>
      </c>
      <c r="G107" s="605">
        <v>0</v>
      </c>
      <c r="H107" s="605">
        <v>0</v>
      </c>
      <c r="I107" s="567" t="str">
        <f t="shared" si="4"/>
        <v>No hay Programación</v>
      </c>
      <c r="J107" s="568" t="str">
        <f t="shared" si="5"/>
        <v>De acuerdo con lo programado</v>
      </c>
      <c r="K107" s="578"/>
      <c r="L107" s="581"/>
      <c r="M107" s="579"/>
      <c r="N107" s="572"/>
      <c r="O107" s="582"/>
      <c r="P107" s="581"/>
      <c r="Q107" s="579"/>
      <c r="R107" s="572"/>
      <c r="S107" s="582"/>
      <c r="T107" s="583"/>
      <c r="U107" s="579"/>
      <c r="V107" s="572"/>
      <c r="W107" s="582"/>
      <c r="X107" s="575"/>
      <c r="Y107" s="604">
        <v>8</v>
      </c>
      <c r="Z107" s="604">
        <v>9</v>
      </c>
      <c r="AA107" s="567">
        <f t="shared" si="7"/>
        <v>1.125</v>
      </c>
      <c r="AB107" s="568" t="str">
        <f t="shared" si="6"/>
        <v>De acuerdo con lo programado</v>
      </c>
      <c r="AC107" s="575"/>
      <c r="AD107" s="575"/>
      <c r="AE107" s="575"/>
      <c r="AF107" s="576"/>
      <c r="AG107" s="576"/>
      <c r="AH107" s="575"/>
      <c r="AI107" s="575"/>
      <c r="AJ107" s="575"/>
      <c r="AK107" s="576"/>
      <c r="AL107" s="576"/>
      <c r="AM107" s="575"/>
      <c r="AN107" s="575"/>
      <c r="AO107" s="575"/>
      <c r="AP107" s="575"/>
      <c r="AQ107" s="575"/>
    </row>
    <row r="108" spans="1:43" ht="35.25" hidden="1" customHeight="1" thickTop="1" thickBot="1">
      <c r="A108" s="563">
        <v>12.2</v>
      </c>
      <c r="B108" s="564"/>
      <c r="C108" s="564"/>
      <c r="D108" s="564"/>
      <c r="E108" s="564"/>
      <c r="F108" s="577" t="s">
        <v>1292</v>
      </c>
      <c r="G108" s="605">
        <v>0</v>
      </c>
      <c r="H108" s="605">
        <v>0</v>
      </c>
      <c r="I108" s="567" t="str">
        <f t="shared" si="4"/>
        <v>No hay Programación</v>
      </c>
      <c r="J108" s="568" t="str">
        <f t="shared" si="5"/>
        <v>De acuerdo con lo programado</v>
      </c>
      <c r="K108" s="578"/>
      <c r="L108" s="581"/>
      <c r="M108" s="579"/>
      <c r="N108" s="572"/>
      <c r="O108" s="582"/>
      <c r="P108" s="581"/>
      <c r="Q108" s="579"/>
      <c r="R108" s="572"/>
      <c r="S108" s="582"/>
      <c r="T108" s="583"/>
      <c r="U108" s="579"/>
      <c r="V108" s="572"/>
      <c r="W108" s="582"/>
      <c r="X108" s="575"/>
      <c r="Y108" s="604">
        <v>14</v>
      </c>
      <c r="Z108" s="604">
        <v>15</v>
      </c>
      <c r="AA108" s="567">
        <f t="shared" si="7"/>
        <v>1.0714285714285714</v>
      </c>
      <c r="AB108" s="568" t="str">
        <f t="shared" si="6"/>
        <v>De acuerdo con lo programado</v>
      </c>
      <c r="AC108" s="575"/>
      <c r="AD108" s="575"/>
      <c r="AE108" s="575"/>
      <c r="AF108" s="576"/>
      <c r="AG108" s="576"/>
      <c r="AH108" s="575"/>
      <c r="AI108" s="575"/>
      <c r="AJ108" s="575"/>
      <c r="AK108" s="576"/>
      <c r="AL108" s="576"/>
      <c r="AM108" s="575"/>
      <c r="AN108" s="575"/>
      <c r="AO108" s="575"/>
      <c r="AP108" s="575"/>
      <c r="AQ108" s="575"/>
    </row>
    <row r="109" spans="1:43" ht="35.25" hidden="1" customHeight="1" thickTop="1" thickBot="1">
      <c r="A109" s="563">
        <v>13</v>
      </c>
      <c r="B109" s="564">
        <v>0</v>
      </c>
      <c r="C109" s="564">
        <v>0</v>
      </c>
      <c r="D109" s="564">
        <v>0</v>
      </c>
      <c r="E109" s="564">
        <v>0</v>
      </c>
      <c r="F109" s="584" t="s">
        <v>1293</v>
      </c>
      <c r="G109" s="605">
        <v>0</v>
      </c>
      <c r="H109" s="605">
        <v>0</v>
      </c>
      <c r="I109" s="567" t="str">
        <f t="shared" si="4"/>
        <v>No hay Programación</v>
      </c>
      <c r="J109" s="568" t="str">
        <f t="shared" si="5"/>
        <v>De acuerdo con lo programado</v>
      </c>
      <c r="K109" s="586"/>
      <c r="L109" s="581"/>
      <c r="M109" s="579"/>
      <c r="N109" s="572"/>
      <c r="O109" s="582"/>
      <c r="P109" s="581"/>
      <c r="Q109" s="579"/>
      <c r="R109" s="572"/>
      <c r="S109" s="582"/>
      <c r="T109" s="583"/>
      <c r="U109" s="579"/>
      <c r="V109" s="572"/>
      <c r="W109" s="582"/>
      <c r="X109" s="575"/>
      <c r="Y109" s="604">
        <v>0</v>
      </c>
      <c r="Z109" s="604">
        <v>0</v>
      </c>
      <c r="AA109" s="567" t="str">
        <f t="shared" si="7"/>
        <v>No hay Programación</v>
      </c>
      <c r="AB109" s="568" t="str">
        <f t="shared" si="6"/>
        <v>De acuerdo con lo programado</v>
      </c>
      <c r="AC109" s="575"/>
      <c r="AD109" s="575"/>
      <c r="AE109" s="575"/>
      <c r="AF109" s="576"/>
      <c r="AG109" s="576"/>
      <c r="AH109" s="575"/>
      <c r="AI109" s="575"/>
      <c r="AJ109" s="575"/>
      <c r="AK109" s="576"/>
      <c r="AL109" s="576"/>
      <c r="AM109" s="575"/>
      <c r="AN109" s="575"/>
      <c r="AO109" s="575"/>
      <c r="AP109" s="575"/>
      <c r="AQ109" s="575"/>
    </row>
    <row r="110" spans="1:43" ht="60.45" hidden="1" customHeight="1" thickTop="1" thickBot="1">
      <c r="A110" s="563">
        <v>13.1</v>
      </c>
      <c r="B110" s="564"/>
      <c r="C110" s="564"/>
      <c r="D110" s="564"/>
      <c r="E110" s="564"/>
      <c r="F110" s="589" t="s">
        <v>1294</v>
      </c>
      <c r="G110" s="605">
        <v>43</v>
      </c>
      <c r="H110" s="605">
        <v>236</v>
      </c>
      <c r="I110" s="567">
        <f t="shared" si="4"/>
        <v>5.4883720930232558</v>
      </c>
      <c r="J110" s="568" t="str">
        <f t="shared" si="5"/>
        <v>De acuerdo con lo programado</v>
      </c>
      <c r="K110" s="590"/>
      <c r="L110" s="581"/>
      <c r="M110" s="579"/>
      <c r="N110" s="572"/>
      <c r="O110" s="582"/>
      <c r="P110" s="581"/>
      <c r="Q110" s="579"/>
      <c r="R110" s="572"/>
      <c r="S110" s="582"/>
      <c r="T110" s="583"/>
      <c r="U110" s="579"/>
      <c r="V110" s="572"/>
      <c r="W110" s="582"/>
      <c r="X110" s="575"/>
      <c r="Y110" s="604">
        <v>30</v>
      </c>
      <c r="Z110" s="604">
        <v>30</v>
      </c>
      <c r="AA110" s="567">
        <f t="shared" si="7"/>
        <v>1</v>
      </c>
      <c r="AB110" s="568" t="str">
        <f t="shared" si="6"/>
        <v>De acuerdo con lo programado</v>
      </c>
      <c r="AC110" s="575"/>
      <c r="AD110" s="575"/>
      <c r="AE110" s="575"/>
      <c r="AF110" s="576"/>
      <c r="AG110" s="576"/>
      <c r="AH110" s="575"/>
      <c r="AI110" s="575"/>
      <c r="AJ110" s="575"/>
      <c r="AK110" s="576"/>
      <c r="AL110" s="576"/>
      <c r="AM110" s="575"/>
      <c r="AN110" s="575"/>
      <c r="AO110" s="575"/>
      <c r="AP110" s="575"/>
      <c r="AQ110" s="575"/>
    </row>
    <row r="111" spans="1:43" ht="49.5" hidden="1" customHeight="1" thickTop="1" thickBot="1">
      <c r="A111" s="563">
        <v>13.1</v>
      </c>
      <c r="B111" s="564"/>
      <c r="C111" s="564"/>
      <c r="D111" s="564"/>
      <c r="E111" s="564"/>
      <c r="F111" s="589" t="s">
        <v>1295</v>
      </c>
      <c r="G111" s="605">
        <v>0</v>
      </c>
      <c r="H111" s="605">
        <v>0</v>
      </c>
      <c r="I111" s="567" t="str">
        <f t="shared" si="4"/>
        <v>No hay Programación</v>
      </c>
      <c r="J111" s="568" t="str">
        <f t="shared" si="5"/>
        <v>De acuerdo con lo programado</v>
      </c>
      <c r="K111" s="590"/>
      <c r="L111" s="581"/>
      <c r="M111" s="579"/>
      <c r="N111" s="572"/>
      <c r="O111" s="582"/>
      <c r="P111" s="581"/>
      <c r="Q111" s="579"/>
      <c r="R111" s="572"/>
      <c r="S111" s="582"/>
      <c r="T111" s="583"/>
      <c r="U111" s="579"/>
      <c r="V111" s="572"/>
      <c r="W111" s="582"/>
      <c r="X111" s="575"/>
      <c r="Y111" s="604">
        <v>31</v>
      </c>
      <c r="Z111" s="604">
        <v>31</v>
      </c>
      <c r="AA111" s="567">
        <f t="shared" si="7"/>
        <v>1</v>
      </c>
      <c r="AB111" s="568" t="str">
        <f t="shared" si="6"/>
        <v>De acuerdo con lo programado</v>
      </c>
      <c r="AC111" s="575"/>
      <c r="AD111" s="575"/>
      <c r="AE111" s="575"/>
      <c r="AF111" s="576"/>
      <c r="AG111" s="576"/>
      <c r="AH111" s="575"/>
      <c r="AI111" s="575"/>
      <c r="AJ111" s="575"/>
      <c r="AK111" s="576"/>
      <c r="AL111" s="576"/>
      <c r="AM111" s="575"/>
      <c r="AN111" s="575"/>
      <c r="AO111" s="575"/>
      <c r="AP111" s="575"/>
      <c r="AQ111" s="575"/>
    </row>
    <row r="112" spans="1:43" ht="46.2" hidden="1" thickTop="1" thickBot="1">
      <c r="A112" s="563">
        <v>13.1</v>
      </c>
      <c r="B112" s="564"/>
      <c r="C112" s="564"/>
      <c r="D112" s="564"/>
      <c r="E112" s="564"/>
      <c r="F112" s="589" t="s">
        <v>1296</v>
      </c>
      <c r="G112" s="605">
        <v>0</v>
      </c>
      <c r="H112" s="605">
        <v>0</v>
      </c>
      <c r="I112" s="567" t="str">
        <f t="shared" si="4"/>
        <v>No hay Programación</v>
      </c>
      <c r="J112" s="568" t="str">
        <f t="shared" si="5"/>
        <v>De acuerdo con lo programado</v>
      </c>
      <c r="K112" s="591"/>
      <c r="L112" s="581"/>
      <c r="M112" s="579"/>
      <c r="N112" s="572"/>
      <c r="O112" s="582"/>
      <c r="P112" s="581"/>
      <c r="Q112" s="579"/>
      <c r="R112" s="572"/>
      <c r="S112" s="582"/>
      <c r="T112" s="583"/>
      <c r="U112" s="579"/>
      <c r="V112" s="572"/>
      <c r="W112" s="582"/>
      <c r="X112" s="575"/>
      <c r="Y112" s="604">
        <v>30</v>
      </c>
      <c r="Z112" s="604">
        <v>30</v>
      </c>
      <c r="AA112" s="567">
        <f t="shared" si="7"/>
        <v>1</v>
      </c>
      <c r="AB112" s="568" t="str">
        <f t="shared" si="6"/>
        <v>De acuerdo con lo programado</v>
      </c>
      <c r="AC112" s="575"/>
      <c r="AD112" s="575"/>
      <c r="AE112" s="575"/>
      <c r="AF112" s="576"/>
      <c r="AG112" s="576"/>
      <c r="AH112" s="575"/>
      <c r="AI112" s="575"/>
      <c r="AJ112" s="575"/>
      <c r="AK112" s="576"/>
      <c r="AL112" s="576"/>
      <c r="AM112" s="575"/>
      <c r="AN112" s="575"/>
      <c r="AO112" s="575"/>
      <c r="AP112" s="575"/>
      <c r="AQ112" s="575"/>
    </row>
    <row r="113" spans="1:43" ht="32.700000000000003" hidden="1" customHeight="1" thickTop="1" thickBot="1">
      <c r="A113" s="563">
        <v>13.2</v>
      </c>
      <c r="B113" s="564"/>
      <c r="C113" s="564"/>
      <c r="D113" s="564"/>
      <c r="E113" s="564"/>
      <c r="F113" s="577" t="s">
        <v>1297</v>
      </c>
      <c r="G113" s="605">
        <v>104</v>
      </c>
      <c r="H113" s="605">
        <v>868</v>
      </c>
      <c r="I113" s="567">
        <f t="shared" si="4"/>
        <v>8.3461538461538467</v>
      </c>
      <c r="J113" s="568" t="str">
        <f t="shared" si="5"/>
        <v>De acuerdo con lo programado</v>
      </c>
      <c r="K113" s="592"/>
      <c r="L113" s="581"/>
      <c r="M113" s="579"/>
      <c r="N113" s="572"/>
      <c r="O113" s="582"/>
      <c r="P113" s="581"/>
      <c r="Q113" s="579"/>
      <c r="R113" s="572"/>
      <c r="S113" s="582"/>
      <c r="T113" s="583"/>
      <c r="U113" s="579"/>
      <c r="V113" s="572"/>
      <c r="W113" s="582"/>
      <c r="X113" s="575"/>
      <c r="Y113" s="604">
        <v>329</v>
      </c>
      <c r="Z113" s="604">
        <v>332</v>
      </c>
      <c r="AA113" s="567">
        <f t="shared" si="7"/>
        <v>1.0091185410334347</v>
      </c>
      <c r="AB113" s="568" t="str">
        <f t="shared" si="6"/>
        <v>De acuerdo con lo programado</v>
      </c>
      <c r="AC113" s="575"/>
      <c r="AD113" s="575"/>
      <c r="AE113" s="575"/>
      <c r="AF113" s="576"/>
      <c r="AG113" s="576"/>
      <c r="AH113" s="575"/>
      <c r="AI113" s="575"/>
      <c r="AJ113" s="575"/>
      <c r="AK113" s="576"/>
      <c r="AL113" s="576"/>
      <c r="AM113" s="575"/>
      <c r="AN113" s="575"/>
      <c r="AO113" s="575"/>
      <c r="AP113" s="575"/>
      <c r="AQ113" s="575"/>
    </row>
    <row r="114" spans="1:43" ht="35.25" hidden="1" customHeight="1" thickTop="1" thickBot="1">
      <c r="A114" s="563">
        <v>13.2</v>
      </c>
      <c r="B114" s="564"/>
      <c r="C114" s="564"/>
      <c r="D114" s="564"/>
      <c r="E114" s="564"/>
      <c r="F114" s="577" t="s">
        <v>1297</v>
      </c>
      <c r="G114" s="605">
        <v>0</v>
      </c>
      <c r="H114" s="605">
        <v>0</v>
      </c>
      <c r="I114" s="567" t="str">
        <f t="shared" si="4"/>
        <v>No hay Programación</v>
      </c>
      <c r="J114" s="568" t="str">
        <f t="shared" si="5"/>
        <v>De acuerdo con lo programado</v>
      </c>
      <c r="K114" s="592"/>
      <c r="L114" s="581"/>
      <c r="M114" s="579"/>
      <c r="N114" s="572"/>
      <c r="O114" s="582"/>
      <c r="P114" s="581"/>
      <c r="Q114" s="579"/>
      <c r="R114" s="572"/>
      <c r="S114" s="582"/>
      <c r="T114" s="583"/>
      <c r="U114" s="579"/>
      <c r="V114" s="572"/>
      <c r="W114" s="582"/>
      <c r="X114" s="575"/>
      <c r="Y114" s="604">
        <v>404</v>
      </c>
      <c r="Z114" s="604">
        <v>404</v>
      </c>
      <c r="AA114" s="567">
        <f t="shared" si="7"/>
        <v>1</v>
      </c>
      <c r="AB114" s="568" t="str">
        <f t="shared" si="6"/>
        <v>De acuerdo con lo programado</v>
      </c>
      <c r="AC114" s="575"/>
      <c r="AD114" s="575"/>
      <c r="AE114" s="575"/>
      <c r="AF114" s="576"/>
      <c r="AG114" s="576"/>
      <c r="AH114" s="575"/>
      <c r="AI114" s="575"/>
      <c r="AJ114" s="575"/>
      <c r="AK114" s="576"/>
      <c r="AL114" s="576"/>
      <c r="AM114" s="575"/>
      <c r="AN114" s="575"/>
      <c r="AO114" s="575"/>
      <c r="AP114" s="575"/>
      <c r="AQ114" s="575"/>
    </row>
    <row r="115" spans="1:43" ht="35.25" hidden="1" customHeight="1" thickTop="1" thickBot="1">
      <c r="A115" s="563">
        <v>13.2</v>
      </c>
      <c r="B115" s="564"/>
      <c r="C115" s="564"/>
      <c r="D115" s="564"/>
      <c r="E115" s="564"/>
      <c r="F115" s="577" t="s">
        <v>1297</v>
      </c>
      <c r="G115" s="605">
        <v>0</v>
      </c>
      <c r="H115" s="605">
        <v>0</v>
      </c>
      <c r="I115" s="567" t="str">
        <f t="shared" si="4"/>
        <v>No hay Programación</v>
      </c>
      <c r="J115" s="568" t="str">
        <f t="shared" si="5"/>
        <v>De acuerdo con lo programado</v>
      </c>
      <c r="K115" s="578"/>
      <c r="L115" s="581"/>
      <c r="M115" s="579"/>
      <c r="N115" s="572"/>
      <c r="O115" s="582"/>
      <c r="P115" s="581"/>
      <c r="Q115" s="579"/>
      <c r="R115" s="572"/>
      <c r="S115" s="582"/>
      <c r="T115" s="583"/>
      <c r="U115" s="579"/>
      <c r="V115" s="572"/>
      <c r="W115" s="582"/>
      <c r="X115" s="575"/>
      <c r="Y115" s="604">
        <v>274</v>
      </c>
      <c r="Z115" s="604">
        <v>274</v>
      </c>
      <c r="AA115" s="567">
        <f t="shared" si="7"/>
        <v>1</v>
      </c>
      <c r="AB115" s="568" t="str">
        <f t="shared" si="6"/>
        <v>De acuerdo con lo programado</v>
      </c>
      <c r="AC115" s="575"/>
      <c r="AD115" s="575"/>
      <c r="AE115" s="575"/>
      <c r="AF115" s="576"/>
      <c r="AG115" s="576"/>
      <c r="AH115" s="575"/>
      <c r="AI115" s="575"/>
      <c r="AJ115" s="575"/>
      <c r="AK115" s="576"/>
      <c r="AL115" s="576"/>
      <c r="AM115" s="575"/>
      <c r="AN115" s="575"/>
      <c r="AO115" s="575"/>
      <c r="AP115" s="575"/>
      <c r="AQ115" s="575"/>
    </row>
    <row r="116" spans="1:43" ht="35.25" hidden="1" customHeight="1" thickTop="1" thickBot="1">
      <c r="A116" s="563">
        <v>13.3</v>
      </c>
      <c r="B116" s="564"/>
      <c r="C116" s="564"/>
      <c r="D116" s="564"/>
      <c r="E116" s="564"/>
      <c r="F116" s="577" t="s">
        <v>1298</v>
      </c>
      <c r="G116" s="605">
        <v>4</v>
      </c>
      <c r="H116" s="605">
        <v>51</v>
      </c>
      <c r="I116" s="567">
        <f t="shared" si="4"/>
        <v>12.75</v>
      </c>
      <c r="J116" s="568" t="str">
        <f t="shared" si="5"/>
        <v>De acuerdo con lo programado</v>
      </c>
      <c r="K116" s="578"/>
      <c r="L116" s="581"/>
      <c r="M116" s="579"/>
      <c r="N116" s="572"/>
      <c r="O116" s="582"/>
      <c r="P116" s="581"/>
      <c r="Q116" s="579"/>
      <c r="R116" s="572"/>
      <c r="S116" s="582"/>
      <c r="T116" s="583"/>
      <c r="U116" s="579"/>
      <c r="V116" s="572"/>
      <c r="W116" s="582"/>
      <c r="X116" s="575"/>
      <c r="Y116" s="604">
        <v>199</v>
      </c>
      <c r="Z116" s="604">
        <v>199</v>
      </c>
      <c r="AA116" s="567">
        <f t="shared" si="7"/>
        <v>1</v>
      </c>
      <c r="AB116" s="568" t="str">
        <f t="shared" si="6"/>
        <v>De acuerdo con lo programado</v>
      </c>
      <c r="AC116" s="575"/>
      <c r="AD116" s="575"/>
      <c r="AE116" s="575"/>
      <c r="AF116" s="576"/>
      <c r="AG116" s="576"/>
      <c r="AH116" s="575"/>
      <c r="AI116" s="575"/>
      <c r="AJ116" s="575"/>
      <c r="AK116" s="576"/>
      <c r="AL116" s="576"/>
      <c r="AM116" s="575"/>
      <c r="AN116" s="575"/>
      <c r="AO116" s="575"/>
      <c r="AP116" s="575"/>
      <c r="AQ116" s="575"/>
    </row>
    <row r="117" spans="1:43" ht="35.25" hidden="1" customHeight="1" thickTop="1" thickBot="1">
      <c r="A117" s="563">
        <v>13.4</v>
      </c>
      <c r="B117" s="564"/>
      <c r="C117" s="564"/>
      <c r="D117" s="564"/>
      <c r="E117" s="564"/>
      <c r="F117" s="577" t="s">
        <v>1299</v>
      </c>
      <c r="G117" s="605">
        <v>12</v>
      </c>
      <c r="H117" s="605">
        <v>50</v>
      </c>
      <c r="I117" s="567">
        <f t="shared" si="4"/>
        <v>4.166666666666667</v>
      </c>
      <c r="J117" s="568" t="str">
        <f t="shared" si="5"/>
        <v>De acuerdo con lo programado</v>
      </c>
      <c r="K117" s="578"/>
      <c r="L117" s="581"/>
      <c r="M117" s="579"/>
      <c r="N117" s="572"/>
      <c r="O117" s="582"/>
      <c r="P117" s="581"/>
      <c r="Q117" s="579"/>
      <c r="R117" s="572"/>
      <c r="S117" s="582"/>
      <c r="T117" s="583"/>
      <c r="U117" s="579"/>
      <c r="V117" s="572"/>
      <c r="W117" s="582"/>
      <c r="X117" s="575"/>
      <c r="Y117" s="604">
        <v>12598</v>
      </c>
      <c r="Z117" s="604">
        <v>12598</v>
      </c>
      <c r="AA117" s="567">
        <f t="shared" si="7"/>
        <v>1</v>
      </c>
      <c r="AB117" s="568" t="str">
        <f t="shared" si="6"/>
        <v>De acuerdo con lo programado</v>
      </c>
      <c r="AC117" s="575"/>
      <c r="AD117" s="575"/>
      <c r="AE117" s="575"/>
      <c r="AF117" s="576"/>
      <c r="AG117" s="576"/>
      <c r="AH117" s="575"/>
      <c r="AI117" s="575"/>
      <c r="AJ117" s="575"/>
      <c r="AK117" s="576"/>
      <c r="AL117" s="576"/>
      <c r="AM117" s="575"/>
      <c r="AN117" s="575"/>
      <c r="AO117" s="575"/>
      <c r="AP117" s="575"/>
      <c r="AQ117" s="575"/>
    </row>
    <row r="118" spans="1:43" ht="35.25" hidden="1" customHeight="1" thickTop="1" thickBot="1">
      <c r="A118" s="563">
        <v>13.5</v>
      </c>
      <c r="B118" s="564"/>
      <c r="C118" s="564"/>
      <c r="D118" s="564"/>
      <c r="E118" s="564"/>
      <c r="F118" s="577" t="s">
        <v>1300</v>
      </c>
      <c r="G118" s="605">
        <v>0</v>
      </c>
      <c r="H118" s="605">
        <v>0</v>
      </c>
      <c r="I118" s="567" t="str">
        <f t="shared" si="4"/>
        <v>No hay Programación</v>
      </c>
      <c r="J118" s="568" t="str">
        <f t="shared" si="5"/>
        <v>De acuerdo con lo programado</v>
      </c>
      <c r="K118" s="578"/>
      <c r="L118" s="581"/>
      <c r="M118" s="579"/>
      <c r="N118" s="572"/>
      <c r="O118" s="582"/>
      <c r="P118" s="581"/>
      <c r="Q118" s="579"/>
      <c r="R118" s="572"/>
      <c r="S118" s="582"/>
      <c r="T118" s="583"/>
      <c r="U118" s="579"/>
      <c r="V118" s="572"/>
      <c r="W118" s="582"/>
      <c r="X118" s="575"/>
      <c r="Y118" s="604">
        <v>12598</v>
      </c>
      <c r="Z118" s="604">
        <v>12598</v>
      </c>
      <c r="AA118" s="567">
        <f t="shared" si="7"/>
        <v>1</v>
      </c>
      <c r="AB118" s="568" t="str">
        <f t="shared" si="6"/>
        <v>De acuerdo con lo programado</v>
      </c>
      <c r="AC118" s="575"/>
      <c r="AD118" s="575"/>
      <c r="AE118" s="575"/>
      <c r="AF118" s="576"/>
      <c r="AG118" s="576"/>
      <c r="AH118" s="575"/>
      <c r="AI118" s="575"/>
      <c r="AJ118" s="575"/>
      <c r="AK118" s="576"/>
      <c r="AL118" s="576"/>
      <c r="AM118" s="575"/>
      <c r="AN118" s="575"/>
      <c r="AO118" s="575"/>
      <c r="AP118" s="575"/>
      <c r="AQ118" s="575"/>
    </row>
    <row r="119" spans="1:43" ht="35.25" hidden="1" customHeight="1" thickTop="1" thickBot="1">
      <c r="A119" s="563">
        <v>13.6</v>
      </c>
      <c r="B119" s="564"/>
      <c r="C119" s="564"/>
      <c r="D119" s="564"/>
      <c r="E119" s="564"/>
      <c r="F119" s="577" t="s">
        <v>1301</v>
      </c>
      <c r="G119" s="605">
        <v>0</v>
      </c>
      <c r="H119" s="605">
        <v>0</v>
      </c>
      <c r="I119" s="567" t="str">
        <f t="shared" si="4"/>
        <v>No hay Programación</v>
      </c>
      <c r="J119" s="568" t="str">
        <f t="shared" si="5"/>
        <v>De acuerdo con lo programado</v>
      </c>
      <c r="K119" s="578"/>
      <c r="L119" s="581"/>
      <c r="M119" s="579"/>
      <c r="N119" s="572"/>
      <c r="O119" s="582"/>
      <c r="P119" s="581"/>
      <c r="Q119" s="579"/>
      <c r="R119" s="572"/>
      <c r="S119" s="582"/>
      <c r="T119" s="583"/>
      <c r="U119" s="579"/>
      <c r="V119" s="572"/>
      <c r="W119" s="582"/>
      <c r="X119" s="575"/>
      <c r="Y119" s="604">
        <v>297</v>
      </c>
      <c r="Z119" s="604">
        <v>297</v>
      </c>
      <c r="AA119" s="567">
        <f t="shared" si="7"/>
        <v>1</v>
      </c>
      <c r="AB119" s="568" t="str">
        <f t="shared" si="6"/>
        <v>De acuerdo con lo programado</v>
      </c>
      <c r="AC119" s="575"/>
      <c r="AD119" s="575"/>
      <c r="AE119" s="575"/>
      <c r="AF119" s="576"/>
      <c r="AG119" s="576"/>
      <c r="AH119" s="575"/>
      <c r="AI119" s="575"/>
      <c r="AJ119" s="575"/>
      <c r="AK119" s="576"/>
      <c r="AL119" s="576"/>
      <c r="AM119" s="575"/>
      <c r="AN119" s="575"/>
      <c r="AO119" s="575"/>
      <c r="AP119" s="575"/>
      <c r="AQ119" s="575"/>
    </row>
    <row r="120" spans="1:43" ht="35.25" hidden="1" customHeight="1" thickTop="1" thickBot="1">
      <c r="A120" s="563">
        <v>13.7</v>
      </c>
      <c r="B120" s="564"/>
      <c r="C120" s="564"/>
      <c r="D120" s="564"/>
      <c r="E120" s="564"/>
      <c r="F120" s="577" t="s">
        <v>1302</v>
      </c>
      <c r="G120" s="605">
        <v>43</v>
      </c>
      <c r="H120" s="605">
        <v>236</v>
      </c>
      <c r="I120" s="567">
        <f t="shared" si="4"/>
        <v>5.4883720930232558</v>
      </c>
      <c r="J120" s="568" t="str">
        <f t="shared" si="5"/>
        <v>De acuerdo con lo programado</v>
      </c>
      <c r="K120" s="578"/>
      <c r="L120" s="581"/>
      <c r="M120" s="579"/>
      <c r="N120" s="572"/>
      <c r="O120" s="582"/>
      <c r="P120" s="581"/>
      <c r="Q120" s="579"/>
      <c r="R120" s="572"/>
      <c r="S120" s="582"/>
      <c r="T120" s="583"/>
      <c r="U120" s="579"/>
      <c r="V120" s="572"/>
      <c r="W120" s="582"/>
      <c r="X120" s="575"/>
      <c r="Y120" s="604">
        <v>103</v>
      </c>
      <c r="Z120" s="604">
        <v>103</v>
      </c>
      <c r="AA120" s="567">
        <f t="shared" si="7"/>
        <v>1</v>
      </c>
      <c r="AB120" s="568" t="str">
        <f t="shared" si="6"/>
        <v>De acuerdo con lo programado</v>
      </c>
      <c r="AC120" s="575"/>
      <c r="AD120" s="575"/>
      <c r="AE120" s="575"/>
      <c r="AF120" s="576"/>
      <c r="AG120" s="576"/>
      <c r="AH120" s="575"/>
      <c r="AI120" s="575"/>
      <c r="AJ120" s="575"/>
      <c r="AK120" s="576"/>
      <c r="AL120" s="576"/>
      <c r="AM120" s="575"/>
      <c r="AN120" s="575"/>
      <c r="AO120" s="575"/>
      <c r="AP120" s="575"/>
      <c r="AQ120" s="575"/>
    </row>
    <row r="121" spans="1:43" ht="35.25" hidden="1" customHeight="1" thickTop="1" thickBot="1">
      <c r="A121" s="563">
        <v>13.8</v>
      </c>
      <c r="B121" s="564"/>
      <c r="C121" s="564"/>
      <c r="D121" s="564"/>
      <c r="E121" s="564"/>
      <c r="F121" s="577" t="s">
        <v>1303</v>
      </c>
      <c r="G121" s="605">
        <v>0</v>
      </c>
      <c r="H121" s="605">
        <v>0</v>
      </c>
      <c r="I121" s="567" t="str">
        <f t="shared" si="4"/>
        <v>No hay Programación</v>
      </c>
      <c r="J121" s="568" t="str">
        <f t="shared" si="5"/>
        <v>De acuerdo con lo programado</v>
      </c>
      <c r="K121" s="592"/>
      <c r="L121" s="581"/>
      <c r="M121" s="579"/>
      <c r="N121" s="572"/>
      <c r="O121" s="582"/>
      <c r="P121" s="581"/>
      <c r="Q121" s="579"/>
      <c r="R121" s="572"/>
      <c r="S121" s="582"/>
      <c r="T121" s="583"/>
      <c r="U121" s="579"/>
      <c r="V121" s="572"/>
      <c r="W121" s="582"/>
      <c r="X121" s="575"/>
      <c r="Y121" s="604">
        <v>0</v>
      </c>
      <c r="Z121" s="604">
        <v>0</v>
      </c>
      <c r="AA121" s="567" t="str">
        <f t="shared" si="7"/>
        <v>No hay Programación</v>
      </c>
      <c r="AB121" s="568" t="str">
        <f t="shared" si="6"/>
        <v>De acuerdo con lo programado</v>
      </c>
      <c r="AC121" s="575"/>
      <c r="AD121" s="575"/>
      <c r="AE121" s="575"/>
      <c r="AF121" s="576"/>
      <c r="AG121" s="576"/>
      <c r="AH121" s="575"/>
      <c r="AI121" s="575"/>
      <c r="AJ121" s="575"/>
      <c r="AK121" s="576"/>
      <c r="AL121" s="576"/>
      <c r="AM121" s="575"/>
      <c r="AN121" s="575"/>
      <c r="AO121" s="575"/>
      <c r="AP121" s="575"/>
      <c r="AQ121" s="575"/>
    </row>
    <row r="122" spans="1:43" ht="35.25" hidden="1" customHeight="1" thickTop="1" thickBot="1">
      <c r="A122" s="563">
        <v>13.8</v>
      </c>
      <c r="B122" s="564"/>
      <c r="C122" s="564"/>
      <c r="D122" s="564"/>
      <c r="E122" s="564"/>
      <c r="F122" s="577" t="s">
        <v>1303</v>
      </c>
      <c r="G122" s="605">
        <v>0</v>
      </c>
      <c r="H122" s="605">
        <v>0</v>
      </c>
      <c r="I122" s="567" t="str">
        <f t="shared" si="4"/>
        <v>No hay Programación</v>
      </c>
      <c r="J122" s="568" t="str">
        <f t="shared" si="5"/>
        <v>De acuerdo con lo programado</v>
      </c>
      <c r="K122" s="578"/>
      <c r="L122" s="581"/>
      <c r="M122" s="579"/>
      <c r="N122" s="572"/>
      <c r="O122" s="582"/>
      <c r="P122" s="581"/>
      <c r="Q122" s="579"/>
      <c r="R122" s="572"/>
      <c r="S122" s="582"/>
      <c r="T122" s="583"/>
      <c r="U122" s="579"/>
      <c r="V122" s="572"/>
      <c r="W122" s="582"/>
      <c r="X122" s="575"/>
      <c r="Y122" s="604">
        <v>0</v>
      </c>
      <c r="Z122" s="604">
        <v>0</v>
      </c>
      <c r="AA122" s="567" t="str">
        <f t="shared" si="7"/>
        <v>No hay Programación</v>
      </c>
      <c r="AB122" s="568" t="str">
        <f t="shared" si="6"/>
        <v>De acuerdo con lo programado</v>
      </c>
      <c r="AC122" s="575"/>
      <c r="AD122" s="575"/>
      <c r="AE122" s="575"/>
      <c r="AF122" s="576"/>
      <c r="AG122" s="576"/>
      <c r="AH122" s="575"/>
      <c r="AI122" s="575"/>
      <c r="AJ122" s="575"/>
      <c r="AK122" s="576"/>
      <c r="AL122" s="576"/>
      <c r="AM122" s="575"/>
      <c r="AN122" s="575"/>
      <c r="AO122" s="575"/>
      <c r="AP122" s="575"/>
      <c r="AQ122" s="575"/>
    </row>
    <row r="123" spans="1:43" ht="35.25" hidden="1" customHeight="1" thickTop="1" thickBot="1">
      <c r="A123" s="563">
        <v>13.9</v>
      </c>
      <c r="B123" s="564"/>
      <c r="C123" s="564"/>
      <c r="D123" s="564"/>
      <c r="E123" s="564"/>
      <c r="F123" s="577" t="s">
        <v>1304</v>
      </c>
      <c r="G123" s="605">
        <v>0</v>
      </c>
      <c r="H123" s="605">
        <v>0</v>
      </c>
      <c r="I123" s="567" t="str">
        <f t="shared" si="4"/>
        <v>No hay Programación</v>
      </c>
      <c r="J123" s="568" t="str">
        <f t="shared" si="5"/>
        <v>De acuerdo con lo programado</v>
      </c>
      <c r="K123" s="578"/>
      <c r="L123" s="581"/>
      <c r="M123" s="579"/>
      <c r="N123" s="572"/>
      <c r="O123" s="582"/>
      <c r="P123" s="581"/>
      <c r="Q123" s="579"/>
      <c r="R123" s="572"/>
      <c r="S123" s="582"/>
      <c r="T123" s="583"/>
      <c r="U123" s="579"/>
      <c r="V123" s="572"/>
      <c r="W123" s="582"/>
      <c r="X123" s="575"/>
      <c r="Y123" s="604">
        <v>16</v>
      </c>
      <c r="Z123" s="604">
        <v>16</v>
      </c>
      <c r="AA123" s="567">
        <f t="shared" si="7"/>
        <v>1</v>
      </c>
      <c r="AB123" s="568" t="str">
        <f t="shared" si="6"/>
        <v>De acuerdo con lo programado</v>
      </c>
      <c r="AC123" s="575"/>
      <c r="AD123" s="575"/>
      <c r="AE123" s="575"/>
      <c r="AF123" s="576"/>
      <c r="AG123" s="576"/>
      <c r="AH123" s="575"/>
      <c r="AI123" s="575"/>
      <c r="AJ123" s="575"/>
      <c r="AK123" s="576"/>
      <c r="AL123" s="576"/>
      <c r="AM123" s="575"/>
      <c r="AN123" s="575"/>
      <c r="AO123" s="575"/>
      <c r="AP123" s="575"/>
      <c r="AQ123" s="575"/>
    </row>
    <row r="124" spans="1:43" ht="35.25" hidden="1" customHeight="1" thickTop="1" thickBot="1">
      <c r="A124" s="563">
        <v>13.9</v>
      </c>
      <c r="B124" s="564"/>
      <c r="C124" s="564"/>
      <c r="D124" s="564"/>
      <c r="E124" s="564"/>
      <c r="F124" s="577" t="s">
        <v>1304</v>
      </c>
      <c r="G124" s="605">
        <v>0</v>
      </c>
      <c r="H124" s="605">
        <v>0</v>
      </c>
      <c r="I124" s="567" t="str">
        <f t="shared" si="4"/>
        <v>No hay Programación</v>
      </c>
      <c r="J124" s="568" t="str">
        <f t="shared" si="5"/>
        <v>De acuerdo con lo programado</v>
      </c>
      <c r="K124" s="578"/>
      <c r="L124" s="581"/>
      <c r="M124" s="579"/>
      <c r="N124" s="572"/>
      <c r="O124" s="582"/>
      <c r="P124" s="581"/>
      <c r="Q124" s="579"/>
      <c r="R124" s="572"/>
      <c r="S124" s="582"/>
      <c r="T124" s="583"/>
      <c r="U124" s="579"/>
      <c r="V124" s="572"/>
      <c r="W124" s="582"/>
      <c r="X124" s="575"/>
      <c r="Y124" s="604">
        <v>8</v>
      </c>
      <c r="Z124" s="604">
        <v>9</v>
      </c>
      <c r="AA124" s="567">
        <f t="shared" si="7"/>
        <v>1.125</v>
      </c>
      <c r="AB124" s="568" t="str">
        <f t="shared" si="6"/>
        <v>De acuerdo con lo programado</v>
      </c>
      <c r="AC124" s="575"/>
      <c r="AD124" s="575"/>
      <c r="AE124" s="575"/>
      <c r="AF124" s="576"/>
      <c r="AG124" s="576"/>
      <c r="AH124" s="575"/>
      <c r="AI124" s="575"/>
      <c r="AJ124" s="575"/>
      <c r="AK124" s="576"/>
      <c r="AL124" s="576"/>
      <c r="AM124" s="575"/>
      <c r="AN124" s="575"/>
      <c r="AO124" s="575"/>
      <c r="AP124" s="575"/>
      <c r="AQ124" s="575"/>
    </row>
    <row r="125" spans="1:43" ht="35.25" hidden="1" customHeight="1" thickTop="1" thickBot="1">
      <c r="A125" s="563">
        <v>13.9</v>
      </c>
      <c r="B125" s="564"/>
      <c r="C125" s="564"/>
      <c r="D125" s="564"/>
      <c r="E125" s="564"/>
      <c r="F125" s="577" t="s">
        <v>1304</v>
      </c>
      <c r="G125" s="605">
        <v>0</v>
      </c>
      <c r="H125" s="605">
        <v>0</v>
      </c>
      <c r="I125" s="567" t="str">
        <f t="shared" si="4"/>
        <v>No hay Programación</v>
      </c>
      <c r="J125" s="568" t="str">
        <f t="shared" si="5"/>
        <v>De acuerdo con lo programado</v>
      </c>
      <c r="K125" s="578"/>
      <c r="L125" s="581"/>
      <c r="M125" s="579"/>
      <c r="N125" s="572"/>
      <c r="O125" s="582"/>
      <c r="P125" s="581"/>
      <c r="Q125" s="579"/>
      <c r="R125" s="572"/>
      <c r="S125" s="582"/>
      <c r="T125" s="583"/>
      <c r="U125" s="579"/>
      <c r="V125" s="572"/>
      <c r="W125" s="582"/>
      <c r="X125" s="575"/>
      <c r="Y125" s="604">
        <v>5</v>
      </c>
      <c r="Z125" s="604">
        <v>6</v>
      </c>
      <c r="AA125" s="567">
        <f t="shared" si="7"/>
        <v>1.2</v>
      </c>
      <c r="AB125" s="568" t="str">
        <f t="shared" si="6"/>
        <v>De acuerdo con lo programado</v>
      </c>
      <c r="AC125" s="575"/>
      <c r="AD125" s="575"/>
      <c r="AE125" s="575"/>
      <c r="AF125" s="576"/>
      <c r="AG125" s="576"/>
      <c r="AH125" s="575"/>
      <c r="AI125" s="575"/>
      <c r="AJ125" s="575"/>
      <c r="AK125" s="576"/>
      <c r="AL125" s="576"/>
      <c r="AM125" s="575"/>
      <c r="AN125" s="575"/>
      <c r="AO125" s="575"/>
      <c r="AP125" s="575"/>
      <c r="AQ125" s="575"/>
    </row>
    <row r="126" spans="1:43" ht="35.25" hidden="1" customHeight="1" thickTop="1" thickBot="1">
      <c r="A126" s="593">
        <v>13.1</v>
      </c>
      <c r="B126" s="564"/>
      <c r="C126" s="564"/>
      <c r="D126" s="564"/>
      <c r="E126" s="564"/>
      <c r="F126" s="577" t="s">
        <v>1305</v>
      </c>
      <c r="G126" s="605">
        <v>4</v>
      </c>
      <c r="H126" s="605">
        <v>9</v>
      </c>
      <c r="I126" s="567">
        <f t="shared" si="4"/>
        <v>2.25</v>
      </c>
      <c r="J126" s="568" t="str">
        <f t="shared" si="5"/>
        <v>De acuerdo con lo programado</v>
      </c>
      <c r="K126" s="592"/>
      <c r="L126" s="581"/>
      <c r="M126" s="579"/>
      <c r="N126" s="572"/>
      <c r="O126" s="582"/>
      <c r="P126" s="581"/>
      <c r="Q126" s="579"/>
      <c r="R126" s="572"/>
      <c r="S126" s="582"/>
      <c r="T126" s="583"/>
      <c r="U126" s="579"/>
      <c r="V126" s="572"/>
      <c r="W126" s="582"/>
      <c r="X126" s="575"/>
      <c r="Y126" s="604">
        <v>164</v>
      </c>
      <c r="Z126" s="604">
        <v>164</v>
      </c>
      <c r="AA126" s="567">
        <f t="shared" si="7"/>
        <v>1</v>
      </c>
      <c r="AB126" s="568" t="str">
        <f t="shared" si="6"/>
        <v>De acuerdo con lo programado</v>
      </c>
      <c r="AC126" s="575"/>
      <c r="AD126" s="575"/>
      <c r="AE126" s="575"/>
      <c r="AF126" s="576"/>
      <c r="AG126" s="576"/>
      <c r="AH126" s="575"/>
      <c r="AI126" s="575"/>
      <c r="AJ126" s="575"/>
      <c r="AK126" s="576"/>
      <c r="AL126" s="576"/>
      <c r="AM126" s="575"/>
      <c r="AN126" s="575"/>
      <c r="AO126" s="575"/>
      <c r="AP126" s="575"/>
      <c r="AQ126" s="575"/>
    </row>
    <row r="127" spans="1:43" ht="35.25" hidden="1" customHeight="1" thickTop="1" thickBot="1">
      <c r="A127" s="593">
        <v>13.1</v>
      </c>
      <c r="B127" s="564"/>
      <c r="C127" s="564"/>
      <c r="D127" s="564"/>
      <c r="E127" s="564"/>
      <c r="F127" s="577" t="s">
        <v>1305</v>
      </c>
      <c r="G127" s="605">
        <v>0</v>
      </c>
      <c r="H127" s="605">
        <v>0</v>
      </c>
      <c r="I127" s="567" t="str">
        <f t="shared" si="4"/>
        <v>No hay Programación</v>
      </c>
      <c r="J127" s="568" t="str">
        <f t="shared" si="5"/>
        <v>De acuerdo con lo programado</v>
      </c>
      <c r="K127" s="578"/>
      <c r="L127" s="581"/>
      <c r="M127" s="579"/>
      <c r="N127" s="572"/>
      <c r="O127" s="582"/>
      <c r="P127" s="581"/>
      <c r="Q127" s="579"/>
      <c r="R127" s="572"/>
      <c r="S127" s="582"/>
      <c r="T127" s="583"/>
      <c r="U127" s="579"/>
      <c r="V127" s="572"/>
      <c r="W127" s="582"/>
      <c r="X127" s="575"/>
      <c r="Y127" s="604">
        <v>163</v>
      </c>
      <c r="Z127" s="604">
        <v>163</v>
      </c>
      <c r="AA127" s="567">
        <f t="shared" si="7"/>
        <v>1</v>
      </c>
      <c r="AB127" s="568" t="str">
        <f t="shared" si="6"/>
        <v>De acuerdo con lo programado</v>
      </c>
      <c r="AC127" s="575"/>
      <c r="AD127" s="575"/>
      <c r="AE127" s="575"/>
      <c r="AF127" s="576"/>
      <c r="AG127" s="576"/>
      <c r="AH127" s="575"/>
      <c r="AI127" s="575"/>
      <c r="AJ127" s="575"/>
      <c r="AK127" s="576"/>
      <c r="AL127" s="576"/>
      <c r="AM127" s="575"/>
      <c r="AN127" s="575"/>
      <c r="AO127" s="575"/>
      <c r="AP127" s="575"/>
      <c r="AQ127" s="575"/>
    </row>
    <row r="128" spans="1:43" ht="35.25" hidden="1" customHeight="1" thickTop="1" thickBot="1">
      <c r="A128" s="563">
        <v>14</v>
      </c>
      <c r="B128" s="564">
        <v>0</v>
      </c>
      <c r="C128" s="564">
        <v>0</v>
      </c>
      <c r="D128" s="564">
        <v>0</v>
      </c>
      <c r="E128" s="564">
        <v>0</v>
      </c>
      <c r="F128" s="584" t="s">
        <v>1306</v>
      </c>
      <c r="G128" s="605">
        <v>0</v>
      </c>
      <c r="H128" s="605">
        <v>0</v>
      </c>
      <c r="I128" s="567" t="str">
        <f t="shared" si="4"/>
        <v>No hay Programación</v>
      </c>
      <c r="J128" s="568" t="str">
        <f t="shared" si="5"/>
        <v>De acuerdo con lo programado</v>
      </c>
      <c r="K128" s="586"/>
      <c r="L128" s="581"/>
      <c r="M128" s="579"/>
      <c r="N128" s="572"/>
      <c r="O128" s="582"/>
      <c r="P128" s="581"/>
      <c r="Q128" s="579"/>
      <c r="R128" s="572"/>
      <c r="S128" s="582"/>
      <c r="T128" s="583"/>
      <c r="U128" s="579"/>
      <c r="V128" s="572"/>
      <c r="W128" s="582"/>
      <c r="X128" s="575"/>
      <c r="Y128" s="604">
        <v>0</v>
      </c>
      <c r="Z128" s="604">
        <v>0</v>
      </c>
      <c r="AA128" s="567" t="str">
        <f t="shared" si="7"/>
        <v>No hay Programación</v>
      </c>
      <c r="AB128" s="568" t="str">
        <f t="shared" si="6"/>
        <v>De acuerdo con lo programado</v>
      </c>
      <c r="AC128" s="575"/>
      <c r="AD128" s="575"/>
      <c r="AE128" s="575"/>
      <c r="AF128" s="576"/>
      <c r="AG128" s="576"/>
      <c r="AH128" s="575"/>
      <c r="AI128" s="575"/>
      <c r="AJ128" s="575"/>
      <c r="AK128" s="576"/>
      <c r="AL128" s="576"/>
      <c r="AM128" s="575"/>
      <c r="AN128" s="575"/>
      <c r="AO128" s="575"/>
      <c r="AP128" s="575"/>
      <c r="AQ128" s="575"/>
    </row>
    <row r="129" spans="1:43" ht="35.25" hidden="1" customHeight="1" thickTop="1" thickBot="1">
      <c r="A129" s="563">
        <v>14.1</v>
      </c>
      <c r="B129" s="564"/>
      <c r="C129" s="564"/>
      <c r="D129" s="564"/>
      <c r="E129" s="564"/>
      <c r="F129" s="587" t="s">
        <v>1307</v>
      </c>
      <c r="G129" s="605">
        <v>0</v>
      </c>
      <c r="H129" s="605">
        <v>0</v>
      </c>
      <c r="I129" s="567" t="str">
        <f t="shared" si="4"/>
        <v>No hay Programación</v>
      </c>
      <c r="J129" s="568" t="str">
        <f t="shared" si="5"/>
        <v>De acuerdo con lo programado</v>
      </c>
      <c r="K129" s="588"/>
      <c r="L129" s="581"/>
      <c r="M129" s="579"/>
      <c r="N129" s="572"/>
      <c r="O129" s="582"/>
      <c r="P129" s="581"/>
      <c r="Q129" s="579"/>
      <c r="R129" s="572"/>
      <c r="S129" s="582"/>
      <c r="T129" s="583"/>
      <c r="U129" s="579"/>
      <c r="V129" s="572"/>
      <c r="W129" s="582"/>
      <c r="X129" s="575"/>
      <c r="Y129" s="604">
        <v>0</v>
      </c>
      <c r="Z129" s="604">
        <v>0</v>
      </c>
      <c r="AA129" s="567" t="str">
        <f t="shared" si="7"/>
        <v>No hay Programación</v>
      </c>
      <c r="AB129" s="568" t="str">
        <f t="shared" si="6"/>
        <v>De acuerdo con lo programado</v>
      </c>
      <c r="AC129" s="575"/>
      <c r="AD129" s="575"/>
      <c r="AE129" s="575"/>
      <c r="AF129" s="576"/>
      <c r="AG129" s="576"/>
      <c r="AH129" s="575"/>
      <c r="AI129" s="575"/>
      <c r="AJ129" s="575"/>
      <c r="AK129" s="576"/>
      <c r="AL129" s="576"/>
      <c r="AM129" s="575"/>
      <c r="AN129" s="575"/>
      <c r="AO129" s="575"/>
      <c r="AP129" s="575"/>
      <c r="AQ129" s="575"/>
    </row>
    <row r="130" spans="1:43" ht="35.25" hidden="1" customHeight="1" thickTop="1" thickBot="1">
      <c r="A130" s="563">
        <v>14.1</v>
      </c>
      <c r="B130" s="564"/>
      <c r="C130" s="564"/>
      <c r="D130" s="564"/>
      <c r="E130" s="564"/>
      <c r="F130" s="587" t="s">
        <v>1307</v>
      </c>
      <c r="G130" s="605">
        <v>0</v>
      </c>
      <c r="H130" s="605">
        <v>0</v>
      </c>
      <c r="I130" s="567" t="str">
        <f t="shared" si="4"/>
        <v>No hay Programación</v>
      </c>
      <c r="J130" s="568" t="str">
        <f t="shared" si="5"/>
        <v>De acuerdo con lo programado</v>
      </c>
      <c r="K130" s="588"/>
      <c r="L130" s="581"/>
      <c r="M130" s="579"/>
      <c r="N130" s="572"/>
      <c r="O130" s="582"/>
      <c r="P130" s="581"/>
      <c r="Q130" s="579"/>
      <c r="R130" s="572"/>
      <c r="S130" s="582"/>
      <c r="T130" s="583"/>
      <c r="U130" s="579"/>
      <c r="V130" s="572"/>
      <c r="W130" s="582"/>
      <c r="X130" s="575"/>
      <c r="Y130" s="604">
        <v>0</v>
      </c>
      <c r="Z130" s="604">
        <v>0</v>
      </c>
      <c r="AA130" s="567" t="str">
        <f t="shared" si="7"/>
        <v>No hay Programación</v>
      </c>
      <c r="AB130" s="568" t="str">
        <f t="shared" si="6"/>
        <v>De acuerdo con lo programado</v>
      </c>
      <c r="AC130" s="575"/>
      <c r="AD130" s="575"/>
      <c r="AE130" s="575"/>
      <c r="AF130" s="576"/>
      <c r="AG130" s="576"/>
      <c r="AH130" s="575"/>
      <c r="AI130" s="575"/>
      <c r="AJ130" s="575"/>
      <c r="AK130" s="576"/>
      <c r="AL130" s="576"/>
      <c r="AM130" s="575"/>
      <c r="AN130" s="575"/>
      <c r="AO130" s="575"/>
      <c r="AP130" s="575"/>
      <c r="AQ130" s="575"/>
    </row>
    <row r="131" spans="1:43" ht="35.25" hidden="1" customHeight="1" thickTop="1" thickBot="1">
      <c r="A131" s="563">
        <v>14.2</v>
      </c>
      <c r="B131" s="564"/>
      <c r="C131" s="564"/>
      <c r="D131" s="564"/>
      <c r="E131" s="564"/>
      <c r="F131" s="577" t="s">
        <v>1308</v>
      </c>
      <c r="G131" s="605">
        <v>0</v>
      </c>
      <c r="H131" s="605">
        <v>0</v>
      </c>
      <c r="I131" s="567" t="str">
        <f t="shared" si="4"/>
        <v>No hay Programación</v>
      </c>
      <c r="J131" s="568" t="str">
        <f t="shared" si="5"/>
        <v>De acuerdo con lo programado</v>
      </c>
      <c r="K131" s="578"/>
      <c r="L131" s="581"/>
      <c r="M131" s="579"/>
      <c r="N131" s="572"/>
      <c r="O131" s="582"/>
      <c r="P131" s="581"/>
      <c r="Q131" s="579"/>
      <c r="R131" s="572"/>
      <c r="S131" s="582"/>
      <c r="T131" s="583"/>
      <c r="U131" s="579"/>
      <c r="V131" s="572"/>
      <c r="W131" s="582"/>
      <c r="X131" s="575"/>
      <c r="Y131" s="604">
        <v>0</v>
      </c>
      <c r="Z131" s="604">
        <v>0</v>
      </c>
      <c r="AA131" s="567" t="str">
        <f t="shared" si="7"/>
        <v>No hay Programación</v>
      </c>
      <c r="AB131" s="568" t="str">
        <f t="shared" si="6"/>
        <v>De acuerdo con lo programado</v>
      </c>
      <c r="AC131" s="575"/>
      <c r="AD131" s="575"/>
      <c r="AE131" s="575"/>
      <c r="AF131" s="576"/>
      <c r="AG131" s="576"/>
      <c r="AH131" s="575"/>
      <c r="AI131" s="575"/>
      <c r="AJ131" s="575"/>
      <c r="AK131" s="576"/>
      <c r="AL131" s="576"/>
      <c r="AM131" s="575"/>
      <c r="AN131" s="575"/>
      <c r="AO131" s="575"/>
      <c r="AP131" s="575"/>
      <c r="AQ131" s="575"/>
    </row>
    <row r="132" spans="1:43" ht="35.25" hidden="1" customHeight="1" thickTop="1" thickBot="1">
      <c r="A132" s="563">
        <v>15</v>
      </c>
      <c r="B132" s="564"/>
      <c r="C132" s="564"/>
      <c r="D132" s="564"/>
      <c r="E132" s="564"/>
      <c r="F132" s="584" t="s">
        <v>1309</v>
      </c>
      <c r="G132" s="605">
        <v>0</v>
      </c>
      <c r="H132" s="605">
        <v>0</v>
      </c>
      <c r="I132" s="567" t="str">
        <f t="shared" si="4"/>
        <v>No hay Programación</v>
      </c>
      <c r="J132" s="568" t="str">
        <f t="shared" si="5"/>
        <v>De acuerdo con lo programado</v>
      </c>
      <c r="K132" s="586"/>
      <c r="L132" s="581"/>
      <c r="M132" s="579"/>
      <c r="N132" s="572"/>
      <c r="O132" s="582"/>
      <c r="P132" s="581"/>
      <c r="Q132" s="579"/>
      <c r="R132" s="572"/>
      <c r="S132" s="582"/>
      <c r="T132" s="583"/>
      <c r="U132" s="579"/>
      <c r="V132" s="572"/>
      <c r="W132" s="582"/>
      <c r="X132" s="575"/>
      <c r="Y132" s="604">
        <v>0</v>
      </c>
      <c r="Z132" s="604">
        <v>0</v>
      </c>
      <c r="AA132" s="567" t="str">
        <f t="shared" si="7"/>
        <v>No hay Programación</v>
      </c>
      <c r="AB132" s="568" t="str">
        <f t="shared" si="6"/>
        <v>De acuerdo con lo programado</v>
      </c>
      <c r="AC132" s="575"/>
      <c r="AD132" s="575"/>
      <c r="AE132" s="575"/>
      <c r="AF132" s="576"/>
      <c r="AG132" s="576"/>
      <c r="AH132" s="575"/>
      <c r="AI132" s="575"/>
      <c r="AJ132" s="575"/>
      <c r="AK132" s="576"/>
      <c r="AL132" s="576"/>
      <c r="AM132" s="575"/>
      <c r="AN132" s="575"/>
      <c r="AO132" s="575"/>
      <c r="AP132" s="575"/>
      <c r="AQ132" s="575"/>
    </row>
    <row r="133" spans="1:43" ht="35.25" hidden="1" customHeight="1" thickTop="1" thickBot="1">
      <c r="A133" s="563">
        <v>15.1</v>
      </c>
      <c r="B133" s="564"/>
      <c r="C133" s="564"/>
      <c r="D133" s="564"/>
      <c r="E133" s="564"/>
      <c r="F133" s="587" t="s">
        <v>1310</v>
      </c>
      <c r="G133" s="605">
        <v>0</v>
      </c>
      <c r="H133" s="605">
        <v>0</v>
      </c>
      <c r="I133" s="567" t="str">
        <f t="shared" si="4"/>
        <v>No hay Programación</v>
      </c>
      <c r="J133" s="568" t="str">
        <f t="shared" si="5"/>
        <v>De acuerdo con lo programado</v>
      </c>
      <c r="K133" s="588"/>
      <c r="L133" s="581"/>
      <c r="M133" s="579"/>
      <c r="N133" s="572"/>
      <c r="O133" s="582"/>
      <c r="P133" s="581"/>
      <c r="Q133" s="579"/>
      <c r="R133" s="572"/>
      <c r="S133" s="582"/>
      <c r="T133" s="583"/>
      <c r="U133" s="579"/>
      <c r="V133" s="572"/>
      <c r="W133" s="582"/>
      <c r="X133" s="575"/>
      <c r="Y133" s="604">
        <v>0</v>
      </c>
      <c r="Z133" s="604">
        <v>1</v>
      </c>
      <c r="AA133" s="567" t="str">
        <f t="shared" si="7"/>
        <v>No hay Programación</v>
      </c>
      <c r="AB133" s="568" t="str">
        <f t="shared" si="6"/>
        <v>De acuerdo con lo programado</v>
      </c>
      <c r="AC133" s="575"/>
      <c r="AD133" s="575"/>
      <c r="AE133" s="575"/>
      <c r="AF133" s="576"/>
      <c r="AG133" s="576"/>
      <c r="AH133" s="575"/>
      <c r="AI133" s="575"/>
      <c r="AJ133" s="575"/>
      <c r="AK133" s="576"/>
      <c r="AL133" s="576"/>
      <c r="AM133" s="575"/>
      <c r="AN133" s="575"/>
      <c r="AO133" s="575"/>
      <c r="AP133" s="575"/>
      <c r="AQ133" s="575"/>
    </row>
    <row r="134" spans="1:43" ht="35.25" hidden="1" customHeight="1" thickTop="1" thickBot="1">
      <c r="A134" s="563">
        <v>15.1</v>
      </c>
      <c r="B134" s="564"/>
      <c r="C134" s="564"/>
      <c r="D134" s="564"/>
      <c r="E134" s="564"/>
      <c r="F134" s="587" t="s">
        <v>1310</v>
      </c>
      <c r="G134" s="605">
        <v>0</v>
      </c>
      <c r="H134" s="605">
        <v>0</v>
      </c>
      <c r="I134" s="567" t="str">
        <f t="shared" si="4"/>
        <v>No hay Programación</v>
      </c>
      <c r="J134" s="568" t="str">
        <f t="shared" si="5"/>
        <v>De acuerdo con lo programado</v>
      </c>
      <c r="K134" s="588"/>
      <c r="L134" s="581"/>
      <c r="M134" s="579"/>
      <c r="N134" s="572"/>
      <c r="O134" s="582"/>
      <c r="P134" s="581"/>
      <c r="Q134" s="579"/>
      <c r="R134" s="572"/>
      <c r="S134" s="582"/>
      <c r="T134" s="583"/>
      <c r="U134" s="579"/>
      <c r="V134" s="572"/>
      <c r="W134" s="582"/>
      <c r="X134" s="575"/>
      <c r="Y134" s="604">
        <v>0</v>
      </c>
      <c r="Z134" s="604">
        <v>1</v>
      </c>
      <c r="AA134" s="567" t="str">
        <f t="shared" si="7"/>
        <v>No hay Programación</v>
      </c>
      <c r="AB134" s="568" t="str">
        <f t="shared" si="6"/>
        <v>De acuerdo con lo programado</v>
      </c>
      <c r="AC134" s="575"/>
      <c r="AD134" s="575"/>
      <c r="AE134" s="575"/>
      <c r="AF134" s="576"/>
      <c r="AG134" s="576"/>
      <c r="AH134" s="575"/>
      <c r="AI134" s="575"/>
      <c r="AJ134" s="575"/>
      <c r="AK134" s="576"/>
      <c r="AL134" s="576"/>
      <c r="AM134" s="575"/>
      <c r="AN134" s="575"/>
      <c r="AO134" s="575"/>
      <c r="AP134" s="575"/>
      <c r="AQ134" s="575"/>
    </row>
    <row r="135" spans="1:43" ht="35.25" hidden="1" customHeight="1" thickTop="1" thickBot="1">
      <c r="A135" s="563">
        <v>15.1</v>
      </c>
      <c r="B135" s="564"/>
      <c r="C135" s="564"/>
      <c r="D135" s="564"/>
      <c r="E135" s="564"/>
      <c r="F135" s="587" t="s">
        <v>1310</v>
      </c>
      <c r="G135" s="605">
        <v>0</v>
      </c>
      <c r="H135" s="605">
        <v>0</v>
      </c>
      <c r="I135" s="567" t="str">
        <f t="shared" si="4"/>
        <v>No hay Programación</v>
      </c>
      <c r="J135" s="568" t="str">
        <f t="shared" si="5"/>
        <v>De acuerdo con lo programado</v>
      </c>
      <c r="K135" s="588"/>
      <c r="L135" s="581"/>
      <c r="M135" s="579"/>
      <c r="N135" s="572"/>
      <c r="O135" s="582"/>
      <c r="P135" s="581"/>
      <c r="Q135" s="579"/>
      <c r="R135" s="572"/>
      <c r="S135" s="582"/>
      <c r="T135" s="583"/>
      <c r="U135" s="579"/>
      <c r="V135" s="572"/>
      <c r="W135" s="582"/>
      <c r="X135" s="575"/>
      <c r="Y135" s="604">
        <v>0</v>
      </c>
      <c r="Z135" s="604">
        <v>0</v>
      </c>
      <c r="AA135" s="567" t="str">
        <f t="shared" si="7"/>
        <v>No hay Programación</v>
      </c>
      <c r="AB135" s="568" t="str">
        <f t="shared" si="6"/>
        <v>De acuerdo con lo programado</v>
      </c>
      <c r="AC135" s="575"/>
      <c r="AD135" s="575"/>
      <c r="AE135" s="575"/>
      <c r="AF135" s="576"/>
      <c r="AG135" s="576"/>
      <c r="AH135" s="575"/>
      <c r="AI135" s="575"/>
      <c r="AJ135" s="575"/>
      <c r="AK135" s="576"/>
      <c r="AL135" s="576"/>
      <c r="AM135" s="575"/>
      <c r="AN135" s="575"/>
      <c r="AO135" s="575"/>
      <c r="AP135" s="575"/>
      <c r="AQ135" s="575"/>
    </row>
    <row r="136" spans="1:43" ht="35.25" hidden="1" customHeight="1" thickTop="1" thickBot="1">
      <c r="A136" s="563">
        <v>15.1</v>
      </c>
      <c r="B136" s="564"/>
      <c r="C136" s="564"/>
      <c r="D136" s="564"/>
      <c r="E136" s="564"/>
      <c r="F136" s="587" t="s">
        <v>1310</v>
      </c>
      <c r="G136" s="605">
        <v>0</v>
      </c>
      <c r="H136" s="605">
        <v>0</v>
      </c>
      <c r="I136" s="567" t="str">
        <f t="shared" si="4"/>
        <v>No hay Programación</v>
      </c>
      <c r="J136" s="568" t="str">
        <f t="shared" si="5"/>
        <v>De acuerdo con lo programado</v>
      </c>
      <c r="K136" s="588"/>
      <c r="L136" s="581"/>
      <c r="M136" s="579"/>
      <c r="N136" s="572"/>
      <c r="O136" s="582"/>
      <c r="P136" s="581"/>
      <c r="Q136" s="579"/>
      <c r="R136" s="572"/>
      <c r="S136" s="582"/>
      <c r="T136" s="583"/>
      <c r="U136" s="579"/>
      <c r="V136" s="572"/>
      <c r="W136" s="582"/>
      <c r="X136" s="575"/>
      <c r="Y136" s="604">
        <v>0</v>
      </c>
      <c r="Z136" s="604">
        <v>0</v>
      </c>
      <c r="AA136" s="567" t="str">
        <f t="shared" si="7"/>
        <v>No hay Programación</v>
      </c>
      <c r="AB136" s="568" t="str">
        <f t="shared" si="6"/>
        <v>De acuerdo con lo programado</v>
      </c>
      <c r="AC136" s="575"/>
      <c r="AD136" s="575"/>
      <c r="AE136" s="575"/>
      <c r="AF136" s="576"/>
      <c r="AG136" s="576"/>
      <c r="AH136" s="575"/>
      <c r="AI136" s="575"/>
      <c r="AJ136" s="575"/>
      <c r="AK136" s="576"/>
      <c r="AL136" s="576"/>
      <c r="AM136" s="575"/>
      <c r="AN136" s="575"/>
      <c r="AO136" s="575"/>
      <c r="AP136" s="575"/>
      <c r="AQ136" s="575"/>
    </row>
    <row r="137" spans="1:43" ht="35.25" hidden="1" customHeight="1" thickTop="1" thickBot="1">
      <c r="A137" s="563">
        <v>15.1</v>
      </c>
      <c r="B137" s="564"/>
      <c r="C137" s="564"/>
      <c r="D137" s="564"/>
      <c r="E137" s="564"/>
      <c r="F137" s="587" t="s">
        <v>1310</v>
      </c>
      <c r="G137" s="605">
        <v>0</v>
      </c>
      <c r="H137" s="605">
        <v>0</v>
      </c>
      <c r="I137" s="567" t="str">
        <f t="shared" si="4"/>
        <v>No hay Programación</v>
      </c>
      <c r="J137" s="568" t="str">
        <f t="shared" si="5"/>
        <v>De acuerdo con lo programado</v>
      </c>
      <c r="K137" s="588"/>
      <c r="L137" s="581"/>
      <c r="M137" s="579"/>
      <c r="N137" s="572"/>
      <c r="O137" s="582"/>
      <c r="P137" s="581"/>
      <c r="Q137" s="579"/>
      <c r="R137" s="572"/>
      <c r="S137" s="582"/>
      <c r="T137" s="583"/>
      <c r="U137" s="579"/>
      <c r="V137" s="572"/>
      <c r="W137" s="582"/>
      <c r="X137" s="575"/>
      <c r="Y137" s="604">
        <v>0</v>
      </c>
      <c r="Z137" s="604">
        <v>0</v>
      </c>
      <c r="AA137" s="567" t="str">
        <f t="shared" si="7"/>
        <v>No hay Programación</v>
      </c>
      <c r="AB137" s="568" t="str">
        <f t="shared" si="6"/>
        <v>De acuerdo con lo programado</v>
      </c>
      <c r="AC137" s="575"/>
      <c r="AD137" s="575"/>
      <c r="AE137" s="575"/>
      <c r="AF137" s="576"/>
      <c r="AG137" s="576"/>
      <c r="AH137" s="575"/>
      <c r="AI137" s="575"/>
      <c r="AJ137" s="575"/>
      <c r="AK137" s="576"/>
      <c r="AL137" s="576"/>
      <c r="AM137" s="575"/>
      <c r="AN137" s="575"/>
      <c r="AO137" s="575"/>
      <c r="AP137" s="575"/>
      <c r="AQ137" s="575"/>
    </row>
    <row r="138" spans="1:43" ht="35.25" hidden="1" customHeight="1" thickTop="1" thickBot="1">
      <c r="A138" s="563">
        <v>15.1</v>
      </c>
      <c r="B138" s="564"/>
      <c r="C138" s="564"/>
      <c r="D138" s="564"/>
      <c r="E138" s="564"/>
      <c r="F138" s="587" t="s">
        <v>1310</v>
      </c>
      <c r="G138" s="605">
        <v>0</v>
      </c>
      <c r="H138" s="605">
        <v>0</v>
      </c>
      <c r="I138" s="567" t="str">
        <f t="shared" si="4"/>
        <v>No hay Programación</v>
      </c>
      <c r="J138" s="568" t="str">
        <f t="shared" si="5"/>
        <v>De acuerdo con lo programado</v>
      </c>
      <c r="K138" s="588"/>
      <c r="L138" s="581"/>
      <c r="M138" s="579"/>
      <c r="N138" s="572"/>
      <c r="O138" s="582"/>
      <c r="P138" s="581"/>
      <c r="Q138" s="579"/>
      <c r="R138" s="572"/>
      <c r="S138" s="582"/>
      <c r="T138" s="583"/>
      <c r="U138" s="579"/>
      <c r="V138" s="572"/>
      <c r="W138" s="582"/>
      <c r="X138" s="575"/>
      <c r="Y138" s="604">
        <v>0</v>
      </c>
      <c r="Z138" s="604">
        <v>0</v>
      </c>
      <c r="AA138" s="567" t="str">
        <f t="shared" si="7"/>
        <v>No hay Programación</v>
      </c>
      <c r="AB138" s="568" t="str">
        <f t="shared" si="6"/>
        <v>De acuerdo con lo programado</v>
      </c>
      <c r="AC138" s="575"/>
      <c r="AD138" s="575"/>
      <c r="AE138" s="575"/>
      <c r="AF138" s="576"/>
      <c r="AG138" s="576"/>
      <c r="AH138" s="575"/>
      <c r="AI138" s="575"/>
      <c r="AJ138" s="575"/>
      <c r="AK138" s="576"/>
      <c r="AL138" s="576"/>
      <c r="AM138" s="575"/>
      <c r="AN138" s="575"/>
      <c r="AO138" s="575"/>
      <c r="AP138" s="575"/>
      <c r="AQ138" s="575"/>
    </row>
    <row r="139" spans="1:43" ht="35.25" hidden="1" customHeight="1" thickTop="1" thickBot="1">
      <c r="A139" s="563">
        <v>15.1</v>
      </c>
      <c r="B139" s="564"/>
      <c r="C139" s="564"/>
      <c r="D139" s="564"/>
      <c r="E139" s="564"/>
      <c r="F139" s="587" t="s">
        <v>1310</v>
      </c>
      <c r="G139" s="605">
        <v>0</v>
      </c>
      <c r="H139" s="605">
        <v>0</v>
      </c>
      <c r="I139" s="567" t="str">
        <f t="shared" si="4"/>
        <v>No hay Programación</v>
      </c>
      <c r="J139" s="568" t="str">
        <f t="shared" si="5"/>
        <v>De acuerdo con lo programado</v>
      </c>
      <c r="K139" s="588"/>
      <c r="L139" s="581"/>
      <c r="M139" s="579"/>
      <c r="N139" s="572"/>
      <c r="O139" s="582"/>
      <c r="P139" s="581"/>
      <c r="Q139" s="579"/>
      <c r="R139" s="572"/>
      <c r="S139" s="582"/>
      <c r="T139" s="583"/>
      <c r="U139" s="579"/>
      <c r="V139" s="572"/>
      <c r="W139" s="582"/>
      <c r="X139" s="575"/>
      <c r="Y139" s="604">
        <v>0</v>
      </c>
      <c r="Z139" s="604">
        <v>0</v>
      </c>
      <c r="AA139" s="567" t="str">
        <f t="shared" si="7"/>
        <v>No hay Programación</v>
      </c>
      <c r="AB139" s="568" t="str">
        <f t="shared" si="6"/>
        <v>De acuerdo con lo programado</v>
      </c>
      <c r="AC139" s="575"/>
      <c r="AD139" s="575"/>
      <c r="AE139" s="575"/>
      <c r="AF139" s="576"/>
      <c r="AG139" s="576"/>
      <c r="AH139" s="575"/>
      <c r="AI139" s="575"/>
      <c r="AJ139" s="575"/>
      <c r="AK139" s="576"/>
      <c r="AL139" s="576"/>
      <c r="AM139" s="575"/>
      <c r="AN139" s="575"/>
      <c r="AO139" s="575"/>
      <c r="AP139" s="575"/>
      <c r="AQ139" s="575"/>
    </row>
    <row r="140" spans="1:43" ht="35.25" hidden="1" customHeight="1" thickTop="1" thickBot="1">
      <c r="A140" s="563">
        <v>15.2</v>
      </c>
      <c r="B140" s="564"/>
      <c r="C140" s="564"/>
      <c r="D140" s="564"/>
      <c r="E140" s="564"/>
      <c r="F140" s="587" t="s">
        <v>1311</v>
      </c>
      <c r="G140" s="605">
        <v>0</v>
      </c>
      <c r="H140" s="605">
        <v>0</v>
      </c>
      <c r="I140" s="567" t="str">
        <f t="shared" si="4"/>
        <v>No hay Programación</v>
      </c>
      <c r="J140" s="568" t="str">
        <f t="shared" si="5"/>
        <v>De acuerdo con lo programado</v>
      </c>
      <c r="K140" s="588"/>
      <c r="L140" s="581"/>
      <c r="M140" s="579"/>
      <c r="N140" s="572"/>
      <c r="O140" s="582"/>
      <c r="P140" s="581"/>
      <c r="Q140" s="579"/>
      <c r="R140" s="572"/>
      <c r="S140" s="582"/>
      <c r="T140" s="583"/>
      <c r="U140" s="579"/>
      <c r="V140" s="572"/>
      <c r="W140" s="582"/>
      <c r="X140" s="575"/>
      <c r="Y140" s="604">
        <v>1</v>
      </c>
      <c r="Z140" s="604">
        <v>1</v>
      </c>
      <c r="AA140" s="567">
        <f t="shared" si="7"/>
        <v>1</v>
      </c>
      <c r="AB140" s="568" t="str">
        <f t="shared" si="6"/>
        <v>De acuerdo con lo programado</v>
      </c>
      <c r="AC140" s="575"/>
      <c r="AD140" s="575"/>
      <c r="AE140" s="575"/>
      <c r="AF140" s="576"/>
      <c r="AG140" s="576"/>
      <c r="AH140" s="575"/>
      <c r="AI140" s="575"/>
      <c r="AJ140" s="575"/>
      <c r="AK140" s="576"/>
      <c r="AL140" s="576"/>
      <c r="AM140" s="575"/>
      <c r="AN140" s="575"/>
      <c r="AO140" s="575"/>
      <c r="AP140" s="575"/>
      <c r="AQ140" s="575"/>
    </row>
    <row r="141" spans="1:43" ht="35.25" hidden="1" customHeight="1" thickTop="1" thickBot="1">
      <c r="A141" s="563">
        <v>15.2</v>
      </c>
      <c r="B141" s="564"/>
      <c r="C141" s="564"/>
      <c r="D141" s="564"/>
      <c r="E141" s="564"/>
      <c r="F141" s="587" t="s">
        <v>1311</v>
      </c>
      <c r="G141" s="605">
        <v>0</v>
      </c>
      <c r="H141" s="605">
        <v>0</v>
      </c>
      <c r="I141" s="567" t="str">
        <f t="shared" si="4"/>
        <v>No hay Programación</v>
      </c>
      <c r="J141" s="568" t="str">
        <f t="shared" si="5"/>
        <v>De acuerdo con lo programado</v>
      </c>
      <c r="K141" s="588"/>
      <c r="L141" s="581"/>
      <c r="M141" s="579"/>
      <c r="N141" s="572"/>
      <c r="O141" s="582"/>
      <c r="P141" s="581"/>
      <c r="Q141" s="579"/>
      <c r="R141" s="572"/>
      <c r="S141" s="582"/>
      <c r="T141" s="583"/>
      <c r="U141" s="579"/>
      <c r="V141" s="572"/>
      <c r="W141" s="582"/>
      <c r="X141" s="575"/>
      <c r="Y141" s="604">
        <v>1</v>
      </c>
      <c r="Z141" s="604">
        <v>1</v>
      </c>
      <c r="AA141" s="567">
        <f t="shared" si="7"/>
        <v>1</v>
      </c>
      <c r="AB141" s="568" t="str">
        <f t="shared" si="6"/>
        <v>De acuerdo con lo programado</v>
      </c>
      <c r="AC141" s="575"/>
      <c r="AD141" s="575"/>
      <c r="AE141" s="575"/>
      <c r="AF141" s="576"/>
      <c r="AG141" s="576"/>
      <c r="AH141" s="575"/>
      <c r="AI141" s="575"/>
      <c r="AJ141" s="575"/>
      <c r="AK141" s="576"/>
      <c r="AL141" s="576"/>
      <c r="AM141" s="575"/>
      <c r="AN141" s="575"/>
      <c r="AO141" s="575"/>
      <c r="AP141" s="575"/>
      <c r="AQ141" s="575"/>
    </row>
    <row r="142" spans="1:43" ht="35.25" hidden="1" customHeight="1" thickTop="1" thickBot="1">
      <c r="A142" s="563">
        <v>15.2</v>
      </c>
      <c r="B142" s="564"/>
      <c r="C142" s="564"/>
      <c r="D142" s="564"/>
      <c r="E142" s="564"/>
      <c r="F142" s="587" t="s">
        <v>1311</v>
      </c>
      <c r="G142" s="605">
        <v>0</v>
      </c>
      <c r="H142" s="605">
        <v>0</v>
      </c>
      <c r="I142" s="567" t="str">
        <f t="shared" ref="I142:I205" si="8">IF(H142="","No hay ejecución",IF(AND(G142=0),"No hay Programación", H142/G142))</f>
        <v>No hay Programación</v>
      </c>
      <c r="J142" s="568" t="str">
        <f t="shared" ref="J142:J205" si="9">IF(I142="No hay ejecución","NA",IF(I142&gt;=90%,"De acuerdo con lo programado",IF(I142&gt;=51%,"Atraso Leve",IF(I142&lt;=50%,"En riesgo cumplimiento"))))</f>
        <v>De acuerdo con lo programado</v>
      </c>
      <c r="K142" s="588"/>
      <c r="L142" s="581"/>
      <c r="M142" s="579"/>
      <c r="N142" s="572"/>
      <c r="O142" s="582"/>
      <c r="P142" s="581"/>
      <c r="Q142" s="579"/>
      <c r="R142" s="572"/>
      <c r="S142" s="582"/>
      <c r="T142" s="583"/>
      <c r="U142" s="579"/>
      <c r="V142" s="572"/>
      <c r="W142" s="582"/>
      <c r="X142" s="575"/>
      <c r="Y142" s="604">
        <v>0</v>
      </c>
      <c r="Z142" s="604">
        <v>0</v>
      </c>
      <c r="AA142" s="567" t="str">
        <f t="shared" si="7"/>
        <v>No hay Programación</v>
      </c>
      <c r="AB142" s="568" t="str">
        <f t="shared" ref="AB142:AB205" si="10">IF(AA142="No hay ejecución","NA",IF(AA142&gt;=90%,"De acuerdo con lo programado",IF(AA142&gt;=51%,"Atraso Leve",IF(AA142&lt;=50%,"En riesgo cumplimiento"))))</f>
        <v>De acuerdo con lo programado</v>
      </c>
      <c r="AC142" s="575"/>
      <c r="AD142" s="575"/>
      <c r="AE142" s="575"/>
      <c r="AF142" s="576"/>
      <c r="AG142" s="576"/>
      <c r="AH142" s="575"/>
      <c r="AI142" s="575"/>
      <c r="AJ142" s="575"/>
      <c r="AK142" s="576"/>
      <c r="AL142" s="576"/>
      <c r="AM142" s="575"/>
      <c r="AN142" s="575"/>
      <c r="AO142" s="575"/>
      <c r="AP142" s="575"/>
      <c r="AQ142" s="575"/>
    </row>
    <row r="143" spans="1:43" ht="35.25" hidden="1" customHeight="1" thickTop="1" thickBot="1">
      <c r="A143" s="563">
        <v>15.2</v>
      </c>
      <c r="B143" s="564"/>
      <c r="C143" s="564"/>
      <c r="D143" s="564"/>
      <c r="E143" s="564"/>
      <c r="F143" s="587" t="s">
        <v>1311</v>
      </c>
      <c r="G143" s="605">
        <v>0</v>
      </c>
      <c r="H143" s="605">
        <v>0</v>
      </c>
      <c r="I143" s="567" t="str">
        <f t="shared" si="8"/>
        <v>No hay Programación</v>
      </c>
      <c r="J143" s="568" t="str">
        <f t="shared" si="9"/>
        <v>De acuerdo con lo programado</v>
      </c>
      <c r="K143" s="588"/>
      <c r="L143" s="581"/>
      <c r="M143" s="579"/>
      <c r="N143" s="572"/>
      <c r="O143" s="582"/>
      <c r="P143" s="581"/>
      <c r="Q143" s="579"/>
      <c r="R143" s="572"/>
      <c r="S143" s="582"/>
      <c r="T143" s="583"/>
      <c r="U143" s="579"/>
      <c r="V143" s="572"/>
      <c r="W143" s="582"/>
      <c r="X143" s="575"/>
      <c r="Y143" s="604">
        <v>0</v>
      </c>
      <c r="Z143" s="604">
        <v>0</v>
      </c>
      <c r="AA143" s="567" t="str">
        <f t="shared" ref="AA143:AA206" si="11">IF(Z143="","No hay ejecución",IF(AND(Y143=0),"No hay Programación", Z143/Y143))</f>
        <v>No hay Programación</v>
      </c>
      <c r="AB143" s="568" t="str">
        <f t="shared" si="10"/>
        <v>De acuerdo con lo programado</v>
      </c>
      <c r="AC143" s="575"/>
      <c r="AD143" s="575"/>
      <c r="AE143" s="575"/>
      <c r="AF143" s="576"/>
      <c r="AG143" s="576"/>
      <c r="AH143" s="575"/>
      <c r="AI143" s="575"/>
      <c r="AJ143" s="575"/>
      <c r="AK143" s="576"/>
      <c r="AL143" s="576"/>
      <c r="AM143" s="575"/>
      <c r="AN143" s="575"/>
      <c r="AO143" s="575"/>
      <c r="AP143" s="575"/>
      <c r="AQ143" s="575"/>
    </row>
    <row r="144" spans="1:43" ht="35.25" hidden="1" customHeight="1" thickTop="1" thickBot="1">
      <c r="A144" s="563">
        <v>15.2</v>
      </c>
      <c r="B144" s="564"/>
      <c r="C144" s="564"/>
      <c r="D144" s="564"/>
      <c r="E144" s="564"/>
      <c r="F144" s="587" t="s">
        <v>1311</v>
      </c>
      <c r="G144" s="605">
        <v>0</v>
      </c>
      <c r="H144" s="605">
        <v>0</v>
      </c>
      <c r="I144" s="567" t="str">
        <f t="shared" si="8"/>
        <v>No hay Programación</v>
      </c>
      <c r="J144" s="568" t="str">
        <f t="shared" si="9"/>
        <v>De acuerdo con lo programado</v>
      </c>
      <c r="K144" s="588"/>
      <c r="L144" s="581"/>
      <c r="M144" s="579"/>
      <c r="N144" s="572"/>
      <c r="O144" s="582"/>
      <c r="P144" s="581"/>
      <c r="Q144" s="579"/>
      <c r="R144" s="572"/>
      <c r="S144" s="582"/>
      <c r="T144" s="583"/>
      <c r="U144" s="579"/>
      <c r="V144" s="572"/>
      <c r="W144" s="582"/>
      <c r="X144" s="575"/>
      <c r="Y144" s="604">
        <v>0</v>
      </c>
      <c r="Z144" s="604">
        <v>0</v>
      </c>
      <c r="AA144" s="567" t="str">
        <f t="shared" si="11"/>
        <v>No hay Programación</v>
      </c>
      <c r="AB144" s="568" t="str">
        <f t="shared" si="10"/>
        <v>De acuerdo con lo programado</v>
      </c>
      <c r="AC144" s="575"/>
      <c r="AD144" s="575"/>
      <c r="AE144" s="575"/>
      <c r="AF144" s="576"/>
      <c r="AG144" s="576"/>
      <c r="AH144" s="575"/>
      <c r="AI144" s="575"/>
      <c r="AJ144" s="575"/>
      <c r="AK144" s="576"/>
      <c r="AL144" s="576"/>
      <c r="AM144" s="575"/>
      <c r="AN144" s="575"/>
      <c r="AO144" s="575"/>
      <c r="AP144" s="575"/>
      <c r="AQ144" s="575"/>
    </row>
    <row r="145" spans="1:43" ht="35.25" hidden="1" customHeight="1" thickTop="1" thickBot="1">
      <c r="A145" s="563">
        <v>15.2</v>
      </c>
      <c r="B145" s="564"/>
      <c r="C145" s="564"/>
      <c r="D145" s="564"/>
      <c r="E145" s="564"/>
      <c r="F145" s="587" t="s">
        <v>1311</v>
      </c>
      <c r="G145" s="605">
        <v>0</v>
      </c>
      <c r="H145" s="605">
        <v>0</v>
      </c>
      <c r="I145" s="567" t="str">
        <f t="shared" si="8"/>
        <v>No hay Programación</v>
      </c>
      <c r="J145" s="568" t="str">
        <f t="shared" si="9"/>
        <v>De acuerdo con lo programado</v>
      </c>
      <c r="K145" s="588"/>
      <c r="L145" s="581"/>
      <c r="M145" s="579"/>
      <c r="N145" s="572"/>
      <c r="O145" s="582"/>
      <c r="P145" s="581"/>
      <c r="Q145" s="579"/>
      <c r="R145" s="572"/>
      <c r="S145" s="582"/>
      <c r="T145" s="583"/>
      <c r="U145" s="579"/>
      <c r="V145" s="572"/>
      <c r="W145" s="582"/>
      <c r="X145" s="575"/>
      <c r="Y145" s="604">
        <v>0</v>
      </c>
      <c r="Z145" s="604">
        <v>0</v>
      </c>
      <c r="AA145" s="567" t="str">
        <f t="shared" si="11"/>
        <v>No hay Programación</v>
      </c>
      <c r="AB145" s="568" t="str">
        <f t="shared" si="10"/>
        <v>De acuerdo con lo programado</v>
      </c>
      <c r="AC145" s="575"/>
      <c r="AD145" s="575"/>
      <c r="AE145" s="575"/>
      <c r="AF145" s="576"/>
      <c r="AG145" s="576"/>
      <c r="AH145" s="575"/>
      <c r="AI145" s="575"/>
      <c r="AJ145" s="575"/>
      <c r="AK145" s="576"/>
      <c r="AL145" s="576"/>
      <c r="AM145" s="575"/>
      <c r="AN145" s="575"/>
      <c r="AO145" s="575"/>
      <c r="AP145" s="575"/>
      <c r="AQ145" s="575"/>
    </row>
    <row r="146" spans="1:43" ht="35.25" hidden="1" customHeight="1" thickTop="1" thickBot="1">
      <c r="A146" s="563">
        <v>15.2</v>
      </c>
      <c r="B146" s="564"/>
      <c r="C146" s="564"/>
      <c r="D146" s="564"/>
      <c r="E146" s="564"/>
      <c r="F146" s="587" t="s">
        <v>1311</v>
      </c>
      <c r="G146" s="605">
        <v>0</v>
      </c>
      <c r="H146" s="605">
        <v>0</v>
      </c>
      <c r="I146" s="567" t="str">
        <f t="shared" si="8"/>
        <v>No hay Programación</v>
      </c>
      <c r="J146" s="568" t="str">
        <f t="shared" si="9"/>
        <v>De acuerdo con lo programado</v>
      </c>
      <c r="K146" s="588"/>
      <c r="L146" s="581"/>
      <c r="M146" s="579"/>
      <c r="N146" s="572"/>
      <c r="O146" s="582"/>
      <c r="P146" s="581"/>
      <c r="Q146" s="579"/>
      <c r="R146" s="572"/>
      <c r="S146" s="582"/>
      <c r="T146" s="583"/>
      <c r="U146" s="579"/>
      <c r="V146" s="572"/>
      <c r="W146" s="582"/>
      <c r="X146" s="575"/>
      <c r="Y146" s="604">
        <v>0</v>
      </c>
      <c r="Z146" s="604">
        <v>0</v>
      </c>
      <c r="AA146" s="567" t="str">
        <f t="shared" si="11"/>
        <v>No hay Programación</v>
      </c>
      <c r="AB146" s="568" t="str">
        <f t="shared" si="10"/>
        <v>De acuerdo con lo programado</v>
      </c>
      <c r="AC146" s="575"/>
      <c r="AD146" s="575"/>
      <c r="AE146" s="575"/>
      <c r="AF146" s="576"/>
      <c r="AG146" s="576"/>
      <c r="AH146" s="575"/>
      <c r="AI146" s="575"/>
      <c r="AJ146" s="575"/>
      <c r="AK146" s="576"/>
      <c r="AL146" s="576"/>
      <c r="AM146" s="575"/>
      <c r="AN146" s="575"/>
      <c r="AO146" s="575"/>
      <c r="AP146" s="575"/>
      <c r="AQ146" s="575"/>
    </row>
    <row r="147" spans="1:43" ht="35.25" hidden="1" customHeight="1" thickTop="1" thickBot="1">
      <c r="A147" s="563">
        <v>15.2</v>
      </c>
      <c r="B147" s="564"/>
      <c r="C147" s="564"/>
      <c r="D147" s="564"/>
      <c r="E147" s="564"/>
      <c r="F147" s="587" t="s">
        <v>1311</v>
      </c>
      <c r="G147" s="605">
        <v>0</v>
      </c>
      <c r="H147" s="605">
        <v>0</v>
      </c>
      <c r="I147" s="567" t="str">
        <f t="shared" si="8"/>
        <v>No hay Programación</v>
      </c>
      <c r="J147" s="568" t="str">
        <f t="shared" si="9"/>
        <v>De acuerdo con lo programado</v>
      </c>
      <c r="K147" s="588"/>
      <c r="L147" s="581"/>
      <c r="M147" s="579"/>
      <c r="N147" s="572"/>
      <c r="O147" s="582"/>
      <c r="P147" s="581"/>
      <c r="Q147" s="579"/>
      <c r="R147" s="572"/>
      <c r="S147" s="582"/>
      <c r="T147" s="583"/>
      <c r="U147" s="579"/>
      <c r="V147" s="572"/>
      <c r="W147" s="582"/>
      <c r="X147" s="575"/>
      <c r="Y147" s="604">
        <v>0</v>
      </c>
      <c r="Z147" s="604">
        <v>0</v>
      </c>
      <c r="AA147" s="567" t="str">
        <f t="shared" si="11"/>
        <v>No hay Programación</v>
      </c>
      <c r="AB147" s="568" t="str">
        <f t="shared" si="10"/>
        <v>De acuerdo con lo programado</v>
      </c>
      <c r="AC147" s="575"/>
      <c r="AD147" s="575"/>
      <c r="AE147" s="575"/>
      <c r="AF147" s="576"/>
      <c r="AG147" s="576"/>
      <c r="AH147" s="575"/>
      <c r="AI147" s="575"/>
      <c r="AJ147" s="575"/>
      <c r="AK147" s="576"/>
      <c r="AL147" s="576"/>
      <c r="AM147" s="575"/>
      <c r="AN147" s="575"/>
      <c r="AO147" s="575"/>
      <c r="AP147" s="575"/>
      <c r="AQ147" s="575"/>
    </row>
    <row r="148" spans="1:43" ht="35.25" hidden="1" customHeight="1" thickTop="1" thickBot="1">
      <c r="A148" s="563">
        <v>15.2</v>
      </c>
      <c r="B148" s="564"/>
      <c r="C148" s="564"/>
      <c r="D148" s="564"/>
      <c r="E148" s="564"/>
      <c r="F148" s="587" t="s">
        <v>1311</v>
      </c>
      <c r="G148" s="605">
        <v>0</v>
      </c>
      <c r="H148" s="605">
        <v>0</v>
      </c>
      <c r="I148" s="567" t="str">
        <f t="shared" si="8"/>
        <v>No hay Programación</v>
      </c>
      <c r="J148" s="568" t="str">
        <f t="shared" si="9"/>
        <v>De acuerdo con lo programado</v>
      </c>
      <c r="K148" s="588"/>
      <c r="L148" s="581"/>
      <c r="M148" s="579"/>
      <c r="N148" s="572"/>
      <c r="O148" s="582"/>
      <c r="P148" s="581"/>
      <c r="Q148" s="579"/>
      <c r="R148" s="572"/>
      <c r="S148" s="582"/>
      <c r="T148" s="583"/>
      <c r="U148" s="579"/>
      <c r="V148" s="572"/>
      <c r="W148" s="582"/>
      <c r="X148" s="575"/>
      <c r="Y148" s="604">
        <v>0</v>
      </c>
      <c r="Z148" s="604">
        <v>0</v>
      </c>
      <c r="AA148" s="567" t="str">
        <f t="shared" si="11"/>
        <v>No hay Programación</v>
      </c>
      <c r="AB148" s="568" t="str">
        <f t="shared" si="10"/>
        <v>De acuerdo con lo programado</v>
      </c>
      <c r="AC148" s="575"/>
      <c r="AD148" s="575"/>
      <c r="AE148" s="575"/>
      <c r="AF148" s="576"/>
      <c r="AG148" s="576"/>
      <c r="AH148" s="575"/>
      <c r="AI148" s="575"/>
      <c r="AJ148" s="575"/>
      <c r="AK148" s="576"/>
      <c r="AL148" s="576"/>
      <c r="AM148" s="575"/>
      <c r="AN148" s="575"/>
      <c r="AO148" s="575"/>
      <c r="AP148" s="575"/>
      <c r="AQ148" s="575"/>
    </row>
    <row r="149" spans="1:43" ht="35.25" hidden="1" customHeight="1" thickTop="1" thickBot="1">
      <c r="A149" s="563">
        <v>15.2</v>
      </c>
      <c r="B149" s="564"/>
      <c r="C149" s="564"/>
      <c r="D149" s="564"/>
      <c r="E149" s="564"/>
      <c r="F149" s="587" t="s">
        <v>1311</v>
      </c>
      <c r="G149" s="605">
        <v>0</v>
      </c>
      <c r="H149" s="605">
        <v>0</v>
      </c>
      <c r="I149" s="567" t="str">
        <f t="shared" si="8"/>
        <v>No hay Programación</v>
      </c>
      <c r="J149" s="568" t="str">
        <f t="shared" si="9"/>
        <v>De acuerdo con lo programado</v>
      </c>
      <c r="K149" s="588"/>
      <c r="L149" s="581"/>
      <c r="M149" s="579"/>
      <c r="N149" s="572"/>
      <c r="O149" s="582"/>
      <c r="P149" s="581"/>
      <c r="Q149" s="579"/>
      <c r="R149" s="572"/>
      <c r="S149" s="582"/>
      <c r="T149" s="583"/>
      <c r="U149" s="579"/>
      <c r="V149" s="572"/>
      <c r="W149" s="582"/>
      <c r="X149" s="575"/>
      <c r="Y149" s="604">
        <v>0</v>
      </c>
      <c r="Z149" s="604">
        <v>0</v>
      </c>
      <c r="AA149" s="567" t="str">
        <f t="shared" si="11"/>
        <v>No hay Programación</v>
      </c>
      <c r="AB149" s="568" t="str">
        <f t="shared" si="10"/>
        <v>De acuerdo con lo programado</v>
      </c>
      <c r="AC149" s="575"/>
      <c r="AD149" s="575"/>
      <c r="AE149" s="575"/>
      <c r="AF149" s="576"/>
      <c r="AG149" s="576"/>
      <c r="AH149" s="575"/>
      <c r="AI149" s="575"/>
      <c r="AJ149" s="575"/>
      <c r="AK149" s="576"/>
      <c r="AL149" s="576"/>
      <c r="AM149" s="575"/>
      <c r="AN149" s="575"/>
      <c r="AO149" s="575"/>
      <c r="AP149" s="575"/>
      <c r="AQ149" s="575"/>
    </row>
    <row r="150" spans="1:43" ht="35.25" customHeight="1" thickTop="1" thickBot="1">
      <c r="A150" s="563">
        <v>15.3</v>
      </c>
      <c r="B150" s="564"/>
      <c r="C150" s="564"/>
      <c r="D150" s="564"/>
      <c r="E150" s="564"/>
      <c r="F150" s="577" t="s">
        <v>1312</v>
      </c>
      <c r="G150" s="605">
        <v>1</v>
      </c>
      <c r="H150" s="605">
        <v>8</v>
      </c>
      <c r="I150" s="567">
        <f t="shared" si="8"/>
        <v>8</v>
      </c>
      <c r="J150" s="568" t="str">
        <f t="shared" si="9"/>
        <v>De acuerdo con lo programado</v>
      </c>
      <c r="K150" s="578"/>
      <c r="L150" s="581"/>
      <c r="M150" s="579"/>
      <c r="N150" s="572"/>
      <c r="O150" s="582"/>
      <c r="P150" s="581"/>
      <c r="Q150" s="579"/>
      <c r="R150" s="572"/>
      <c r="S150" s="582"/>
      <c r="T150" s="583"/>
      <c r="U150" s="579"/>
      <c r="V150" s="572"/>
      <c r="W150" s="582"/>
      <c r="X150" s="575"/>
      <c r="Y150" s="604">
        <v>3</v>
      </c>
      <c r="Z150" s="604">
        <v>4</v>
      </c>
      <c r="AA150" s="567">
        <f t="shared" si="11"/>
        <v>1.3333333333333333</v>
      </c>
      <c r="AB150" s="568" t="str">
        <f t="shared" si="10"/>
        <v>De acuerdo con lo programado</v>
      </c>
      <c r="AC150" s="575"/>
      <c r="AD150" s="575"/>
      <c r="AE150" s="575"/>
      <c r="AF150" s="576"/>
      <c r="AG150" s="576"/>
      <c r="AH150" s="575"/>
      <c r="AI150" s="575"/>
      <c r="AJ150" s="575"/>
      <c r="AK150" s="576"/>
      <c r="AL150" s="576"/>
      <c r="AM150" s="575"/>
      <c r="AN150" s="575"/>
      <c r="AO150" s="575"/>
      <c r="AP150" s="575"/>
      <c r="AQ150" s="575"/>
    </row>
    <row r="151" spans="1:43" ht="35.25" hidden="1" customHeight="1" thickTop="1" thickBot="1">
      <c r="A151" s="563">
        <v>15.3</v>
      </c>
      <c r="B151" s="564"/>
      <c r="C151" s="564"/>
      <c r="D151" s="564"/>
      <c r="E151" s="564"/>
      <c r="F151" s="577" t="s">
        <v>1312</v>
      </c>
      <c r="G151" s="605">
        <v>0</v>
      </c>
      <c r="H151" s="605">
        <v>0</v>
      </c>
      <c r="I151" s="567" t="str">
        <f t="shared" si="8"/>
        <v>No hay Programación</v>
      </c>
      <c r="J151" s="568" t="str">
        <f t="shared" si="9"/>
        <v>De acuerdo con lo programado</v>
      </c>
      <c r="K151" s="578"/>
      <c r="L151" s="581"/>
      <c r="M151" s="579"/>
      <c r="N151" s="572"/>
      <c r="O151" s="582"/>
      <c r="P151" s="581"/>
      <c r="Q151" s="579"/>
      <c r="R151" s="572"/>
      <c r="S151" s="582"/>
      <c r="T151" s="583"/>
      <c r="U151" s="579"/>
      <c r="V151" s="572"/>
      <c r="W151" s="582"/>
      <c r="X151" s="575"/>
      <c r="Y151" s="604">
        <v>0</v>
      </c>
      <c r="Z151" s="604">
        <v>1</v>
      </c>
      <c r="AA151" s="567" t="str">
        <f t="shared" si="11"/>
        <v>No hay Programación</v>
      </c>
      <c r="AB151" s="568" t="str">
        <f t="shared" si="10"/>
        <v>De acuerdo con lo programado</v>
      </c>
      <c r="AC151" s="575"/>
      <c r="AD151" s="575"/>
      <c r="AE151" s="575"/>
      <c r="AF151" s="576"/>
      <c r="AG151" s="576"/>
      <c r="AH151" s="575"/>
      <c r="AI151" s="575"/>
      <c r="AJ151" s="575"/>
      <c r="AK151" s="576"/>
      <c r="AL151" s="576"/>
      <c r="AM151" s="575"/>
      <c r="AN151" s="575"/>
      <c r="AO151" s="575"/>
      <c r="AP151" s="575"/>
      <c r="AQ151" s="575"/>
    </row>
    <row r="152" spans="1:43" ht="35.25" hidden="1" customHeight="1" thickTop="1" thickBot="1">
      <c r="A152" s="563">
        <v>15.3</v>
      </c>
      <c r="B152" s="564"/>
      <c r="C152" s="564"/>
      <c r="D152" s="564"/>
      <c r="E152" s="564"/>
      <c r="F152" s="577" t="s">
        <v>1312</v>
      </c>
      <c r="G152" s="605">
        <v>0</v>
      </c>
      <c r="H152" s="605">
        <v>0</v>
      </c>
      <c r="I152" s="567" t="str">
        <f t="shared" si="8"/>
        <v>No hay Programación</v>
      </c>
      <c r="J152" s="568" t="str">
        <f t="shared" si="9"/>
        <v>De acuerdo con lo programado</v>
      </c>
      <c r="K152" s="578"/>
      <c r="L152" s="581"/>
      <c r="M152" s="579"/>
      <c r="N152" s="572"/>
      <c r="O152" s="582"/>
      <c r="P152" s="581"/>
      <c r="Q152" s="579"/>
      <c r="R152" s="572"/>
      <c r="S152" s="582"/>
      <c r="T152" s="583"/>
      <c r="U152" s="579"/>
      <c r="V152" s="572"/>
      <c r="W152" s="582"/>
      <c r="X152" s="575"/>
      <c r="Y152" s="604">
        <v>0</v>
      </c>
      <c r="Z152" s="604">
        <v>1</v>
      </c>
      <c r="AA152" s="567" t="str">
        <f t="shared" si="11"/>
        <v>No hay Programación</v>
      </c>
      <c r="AB152" s="568" t="str">
        <f t="shared" si="10"/>
        <v>De acuerdo con lo programado</v>
      </c>
      <c r="AC152" s="575"/>
      <c r="AD152" s="575"/>
      <c r="AE152" s="575"/>
      <c r="AF152" s="576"/>
      <c r="AG152" s="576"/>
      <c r="AH152" s="575"/>
      <c r="AI152" s="575"/>
      <c r="AJ152" s="575"/>
      <c r="AK152" s="576"/>
      <c r="AL152" s="576"/>
      <c r="AM152" s="575"/>
      <c r="AN152" s="575"/>
      <c r="AO152" s="575"/>
      <c r="AP152" s="575"/>
      <c r="AQ152" s="575"/>
    </row>
    <row r="153" spans="1:43" ht="35.25" hidden="1" customHeight="1" thickTop="1" thickBot="1">
      <c r="A153" s="563">
        <v>15.3</v>
      </c>
      <c r="B153" s="564"/>
      <c r="C153" s="564"/>
      <c r="D153" s="564"/>
      <c r="E153" s="564"/>
      <c r="F153" s="577" t="s">
        <v>1312</v>
      </c>
      <c r="G153" s="605">
        <v>0</v>
      </c>
      <c r="H153" s="605">
        <v>0</v>
      </c>
      <c r="I153" s="567" t="str">
        <f t="shared" si="8"/>
        <v>No hay Programación</v>
      </c>
      <c r="J153" s="568" t="str">
        <f t="shared" si="9"/>
        <v>De acuerdo con lo programado</v>
      </c>
      <c r="K153" s="578"/>
      <c r="L153" s="581"/>
      <c r="M153" s="579"/>
      <c r="N153" s="572"/>
      <c r="O153" s="582"/>
      <c r="P153" s="581"/>
      <c r="Q153" s="579"/>
      <c r="R153" s="572"/>
      <c r="S153" s="582"/>
      <c r="T153" s="583"/>
      <c r="U153" s="579"/>
      <c r="V153" s="572"/>
      <c r="W153" s="582"/>
      <c r="X153" s="575"/>
      <c r="Y153" s="604">
        <v>0</v>
      </c>
      <c r="Z153" s="604">
        <v>1</v>
      </c>
      <c r="AA153" s="567" t="str">
        <f t="shared" si="11"/>
        <v>No hay Programación</v>
      </c>
      <c r="AB153" s="568" t="str">
        <f t="shared" si="10"/>
        <v>De acuerdo con lo programado</v>
      </c>
      <c r="AC153" s="575"/>
      <c r="AD153" s="575"/>
      <c r="AE153" s="575"/>
      <c r="AF153" s="576"/>
      <c r="AG153" s="576"/>
      <c r="AH153" s="575"/>
      <c r="AI153" s="575"/>
      <c r="AJ153" s="575"/>
      <c r="AK153" s="576"/>
      <c r="AL153" s="576"/>
      <c r="AM153" s="575"/>
      <c r="AN153" s="575"/>
      <c r="AO153" s="575"/>
      <c r="AP153" s="575"/>
      <c r="AQ153" s="575"/>
    </row>
    <row r="154" spans="1:43" ht="35.25" hidden="1" customHeight="1" thickTop="1" thickBot="1">
      <c r="A154" s="563">
        <v>15.3</v>
      </c>
      <c r="B154" s="564"/>
      <c r="C154" s="564"/>
      <c r="D154" s="564"/>
      <c r="E154" s="564"/>
      <c r="F154" s="577" t="s">
        <v>1312</v>
      </c>
      <c r="G154" s="605">
        <v>0</v>
      </c>
      <c r="H154" s="605">
        <v>0</v>
      </c>
      <c r="I154" s="567" t="str">
        <f t="shared" si="8"/>
        <v>No hay Programación</v>
      </c>
      <c r="J154" s="568" t="str">
        <f t="shared" si="9"/>
        <v>De acuerdo con lo programado</v>
      </c>
      <c r="K154" s="578"/>
      <c r="L154" s="581"/>
      <c r="M154" s="579"/>
      <c r="N154" s="572"/>
      <c r="O154" s="582"/>
      <c r="P154" s="581"/>
      <c r="Q154" s="579"/>
      <c r="R154" s="572"/>
      <c r="S154" s="582"/>
      <c r="T154" s="583"/>
      <c r="U154" s="579"/>
      <c r="V154" s="572"/>
      <c r="W154" s="582"/>
      <c r="X154" s="575"/>
      <c r="Y154" s="604">
        <v>0</v>
      </c>
      <c r="Z154" s="604">
        <v>0</v>
      </c>
      <c r="AA154" s="567" t="str">
        <f t="shared" si="11"/>
        <v>No hay Programación</v>
      </c>
      <c r="AB154" s="568" t="str">
        <f t="shared" si="10"/>
        <v>De acuerdo con lo programado</v>
      </c>
      <c r="AC154" s="575"/>
      <c r="AD154" s="575"/>
      <c r="AE154" s="575"/>
      <c r="AF154" s="576"/>
      <c r="AG154" s="576"/>
      <c r="AH154" s="575"/>
      <c r="AI154" s="575"/>
      <c r="AJ154" s="575"/>
      <c r="AK154" s="576"/>
      <c r="AL154" s="576"/>
      <c r="AM154" s="575"/>
      <c r="AN154" s="575"/>
      <c r="AO154" s="575"/>
      <c r="AP154" s="575"/>
      <c r="AQ154" s="575"/>
    </row>
    <row r="155" spans="1:43" ht="35.25" hidden="1" customHeight="1" thickTop="1" thickBot="1">
      <c r="A155" s="563">
        <v>15.3</v>
      </c>
      <c r="B155" s="564"/>
      <c r="C155" s="564"/>
      <c r="D155" s="564"/>
      <c r="E155" s="564"/>
      <c r="F155" s="577" t="s">
        <v>1312</v>
      </c>
      <c r="G155" s="605">
        <v>0</v>
      </c>
      <c r="H155" s="605">
        <v>0</v>
      </c>
      <c r="I155" s="567" t="str">
        <f t="shared" si="8"/>
        <v>No hay Programación</v>
      </c>
      <c r="J155" s="568" t="str">
        <f t="shared" si="9"/>
        <v>De acuerdo con lo programado</v>
      </c>
      <c r="K155" s="578"/>
      <c r="L155" s="581"/>
      <c r="M155" s="579"/>
      <c r="N155" s="572"/>
      <c r="O155" s="582"/>
      <c r="P155" s="581"/>
      <c r="Q155" s="579"/>
      <c r="R155" s="572"/>
      <c r="S155" s="582"/>
      <c r="T155" s="583"/>
      <c r="U155" s="579"/>
      <c r="V155" s="572"/>
      <c r="W155" s="582"/>
      <c r="X155" s="575"/>
      <c r="Y155" s="604">
        <v>0</v>
      </c>
      <c r="Z155" s="604">
        <v>0</v>
      </c>
      <c r="AA155" s="567" t="str">
        <f t="shared" si="11"/>
        <v>No hay Programación</v>
      </c>
      <c r="AB155" s="568" t="str">
        <f t="shared" si="10"/>
        <v>De acuerdo con lo programado</v>
      </c>
      <c r="AC155" s="575"/>
      <c r="AD155" s="575"/>
      <c r="AE155" s="575"/>
      <c r="AF155" s="576"/>
      <c r="AG155" s="576"/>
      <c r="AH155" s="575"/>
      <c r="AI155" s="575"/>
      <c r="AJ155" s="575"/>
      <c r="AK155" s="576"/>
      <c r="AL155" s="576"/>
      <c r="AM155" s="575"/>
      <c r="AN155" s="575"/>
      <c r="AO155" s="575"/>
      <c r="AP155" s="575"/>
      <c r="AQ155" s="575"/>
    </row>
    <row r="156" spans="1:43" ht="35.25" hidden="1" customHeight="1" thickTop="1" thickBot="1">
      <c r="A156" s="563">
        <v>15.3</v>
      </c>
      <c r="B156" s="564"/>
      <c r="C156" s="564"/>
      <c r="D156" s="564"/>
      <c r="E156" s="564"/>
      <c r="F156" s="577" t="s">
        <v>1312</v>
      </c>
      <c r="G156" s="605">
        <v>0</v>
      </c>
      <c r="H156" s="605">
        <v>0</v>
      </c>
      <c r="I156" s="567" t="str">
        <f t="shared" si="8"/>
        <v>No hay Programación</v>
      </c>
      <c r="J156" s="568" t="str">
        <f t="shared" si="9"/>
        <v>De acuerdo con lo programado</v>
      </c>
      <c r="K156" s="578"/>
      <c r="L156" s="581"/>
      <c r="M156" s="579"/>
      <c r="N156" s="572"/>
      <c r="O156" s="582"/>
      <c r="P156" s="581"/>
      <c r="Q156" s="579"/>
      <c r="R156" s="572"/>
      <c r="S156" s="582"/>
      <c r="T156" s="583"/>
      <c r="U156" s="579"/>
      <c r="V156" s="572"/>
      <c r="W156" s="582"/>
      <c r="X156" s="575"/>
      <c r="Y156" s="604">
        <v>0</v>
      </c>
      <c r="Z156" s="604">
        <v>0</v>
      </c>
      <c r="AA156" s="567" t="str">
        <f t="shared" si="11"/>
        <v>No hay Programación</v>
      </c>
      <c r="AB156" s="568" t="str">
        <f t="shared" si="10"/>
        <v>De acuerdo con lo programado</v>
      </c>
      <c r="AC156" s="575"/>
      <c r="AD156" s="575"/>
      <c r="AE156" s="575"/>
      <c r="AF156" s="576"/>
      <c r="AG156" s="576"/>
      <c r="AH156" s="575"/>
      <c r="AI156" s="575"/>
      <c r="AJ156" s="575"/>
      <c r="AK156" s="576"/>
      <c r="AL156" s="576"/>
      <c r="AM156" s="575"/>
      <c r="AN156" s="575"/>
      <c r="AO156" s="575"/>
      <c r="AP156" s="575"/>
      <c r="AQ156" s="575"/>
    </row>
    <row r="157" spans="1:43" ht="35.25" hidden="1" customHeight="1" thickTop="1" thickBot="1">
      <c r="A157" s="563">
        <v>15.3</v>
      </c>
      <c r="B157" s="564"/>
      <c r="C157" s="564"/>
      <c r="D157" s="564"/>
      <c r="E157" s="564"/>
      <c r="F157" s="577" t="s">
        <v>1312</v>
      </c>
      <c r="G157" s="605">
        <v>0</v>
      </c>
      <c r="H157" s="605">
        <v>0</v>
      </c>
      <c r="I157" s="567" t="str">
        <f t="shared" si="8"/>
        <v>No hay Programación</v>
      </c>
      <c r="J157" s="568" t="str">
        <f t="shared" si="9"/>
        <v>De acuerdo con lo programado</v>
      </c>
      <c r="K157" s="578"/>
      <c r="L157" s="581"/>
      <c r="M157" s="579"/>
      <c r="N157" s="572"/>
      <c r="O157" s="582"/>
      <c r="P157" s="581"/>
      <c r="Q157" s="579"/>
      <c r="R157" s="572"/>
      <c r="S157" s="582"/>
      <c r="T157" s="583"/>
      <c r="U157" s="579"/>
      <c r="V157" s="572"/>
      <c r="W157" s="582"/>
      <c r="X157" s="575"/>
      <c r="Y157" s="604">
        <v>0</v>
      </c>
      <c r="Z157" s="604">
        <v>0</v>
      </c>
      <c r="AA157" s="567" t="str">
        <f t="shared" si="11"/>
        <v>No hay Programación</v>
      </c>
      <c r="AB157" s="568" t="str">
        <f t="shared" si="10"/>
        <v>De acuerdo con lo programado</v>
      </c>
      <c r="AC157" s="575"/>
      <c r="AD157" s="575"/>
      <c r="AE157" s="575"/>
      <c r="AF157" s="576"/>
      <c r="AG157" s="576"/>
      <c r="AH157" s="575"/>
      <c r="AI157" s="575"/>
      <c r="AJ157" s="575"/>
      <c r="AK157" s="576"/>
      <c r="AL157" s="576"/>
      <c r="AM157" s="575"/>
      <c r="AN157" s="575"/>
      <c r="AO157" s="575"/>
      <c r="AP157" s="575"/>
      <c r="AQ157" s="575"/>
    </row>
    <row r="158" spans="1:43" ht="35.25" hidden="1" customHeight="1" thickTop="1" thickBot="1">
      <c r="A158" s="563">
        <v>15.3</v>
      </c>
      <c r="B158" s="564"/>
      <c r="C158" s="564"/>
      <c r="D158" s="564"/>
      <c r="E158" s="564"/>
      <c r="F158" s="577" t="s">
        <v>1312</v>
      </c>
      <c r="G158" s="605">
        <v>0</v>
      </c>
      <c r="H158" s="605">
        <v>0</v>
      </c>
      <c r="I158" s="567" t="str">
        <f t="shared" si="8"/>
        <v>No hay Programación</v>
      </c>
      <c r="J158" s="568" t="str">
        <f t="shared" si="9"/>
        <v>De acuerdo con lo programado</v>
      </c>
      <c r="K158" s="578"/>
      <c r="L158" s="581"/>
      <c r="M158" s="579"/>
      <c r="N158" s="572"/>
      <c r="O158" s="582"/>
      <c r="P158" s="581"/>
      <c r="Q158" s="579"/>
      <c r="R158" s="572"/>
      <c r="S158" s="582"/>
      <c r="T158" s="583"/>
      <c r="U158" s="579"/>
      <c r="V158" s="572"/>
      <c r="W158" s="582"/>
      <c r="X158" s="575"/>
      <c r="Y158" s="604">
        <v>0</v>
      </c>
      <c r="Z158" s="604">
        <v>0</v>
      </c>
      <c r="AA158" s="567" t="str">
        <f t="shared" si="11"/>
        <v>No hay Programación</v>
      </c>
      <c r="AB158" s="568" t="str">
        <f t="shared" si="10"/>
        <v>De acuerdo con lo programado</v>
      </c>
      <c r="AC158" s="575"/>
      <c r="AD158" s="575"/>
      <c r="AE158" s="575"/>
      <c r="AF158" s="576"/>
      <c r="AG158" s="576"/>
      <c r="AH158" s="575"/>
      <c r="AI158" s="575"/>
      <c r="AJ158" s="575"/>
      <c r="AK158" s="576"/>
      <c r="AL158" s="576"/>
      <c r="AM158" s="575"/>
      <c r="AN158" s="575"/>
      <c r="AO158" s="575"/>
      <c r="AP158" s="575"/>
      <c r="AQ158" s="575"/>
    </row>
    <row r="159" spans="1:43" ht="35.25" hidden="1" customHeight="1" thickTop="1" thickBot="1">
      <c r="A159" s="563">
        <v>15.3</v>
      </c>
      <c r="B159" s="564"/>
      <c r="C159" s="564"/>
      <c r="D159" s="564"/>
      <c r="E159" s="564"/>
      <c r="F159" s="577" t="s">
        <v>1312</v>
      </c>
      <c r="G159" s="605">
        <v>0</v>
      </c>
      <c r="H159" s="605">
        <v>0</v>
      </c>
      <c r="I159" s="567" t="str">
        <f t="shared" si="8"/>
        <v>No hay Programación</v>
      </c>
      <c r="J159" s="568" t="str">
        <f t="shared" si="9"/>
        <v>De acuerdo con lo programado</v>
      </c>
      <c r="K159" s="578"/>
      <c r="L159" s="581"/>
      <c r="M159" s="579"/>
      <c r="N159" s="572"/>
      <c r="O159" s="582"/>
      <c r="P159" s="581"/>
      <c r="Q159" s="579"/>
      <c r="R159" s="572"/>
      <c r="S159" s="582"/>
      <c r="T159" s="583"/>
      <c r="U159" s="579"/>
      <c r="V159" s="572"/>
      <c r="W159" s="582"/>
      <c r="X159" s="575"/>
      <c r="Y159" s="604">
        <v>0</v>
      </c>
      <c r="Z159" s="604">
        <v>0</v>
      </c>
      <c r="AA159" s="567" t="str">
        <f t="shared" si="11"/>
        <v>No hay Programación</v>
      </c>
      <c r="AB159" s="568" t="str">
        <f t="shared" si="10"/>
        <v>De acuerdo con lo programado</v>
      </c>
      <c r="AC159" s="575"/>
      <c r="AD159" s="575"/>
      <c r="AE159" s="575"/>
      <c r="AF159" s="576"/>
      <c r="AG159" s="576"/>
      <c r="AH159" s="575"/>
      <c r="AI159" s="575"/>
      <c r="AJ159" s="575"/>
      <c r="AK159" s="576"/>
      <c r="AL159" s="576"/>
      <c r="AM159" s="575"/>
      <c r="AN159" s="575"/>
      <c r="AO159" s="575"/>
      <c r="AP159" s="575"/>
      <c r="AQ159" s="575"/>
    </row>
    <row r="160" spans="1:43" ht="35.25" customHeight="1" thickTop="1" thickBot="1">
      <c r="A160" s="563">
        <v>15.4</v>
      </c>
      <c r="B160" s="564"/>
      <c r="C160" s="564"/>
      <c r="D160" s="564"/>
      <c r="E160" s="564"/>
      <c r="F160" s="577" t="s">
        <v>1313</v>
      </c>
      <c r="G160" s="605">
        <v>1</v>
      </c>
      <c r="H160" s="605">
        <v>6</v>
      </c>
      <c r="I160" s="567">
        <f t="shared" si="8"/>
        <v>6</v>
      </c>
      <c r="J160" s="568" t="str">
        <f t="shared" si="9"/>
        <v>De acuerdo con lo programado</v>
      </c>
      <c r="K160" s="578"/>
      <c r="L160" s="581"/>
      <c r="M160" s="579"/>
      <c r="N160" s="572"/>
      <c r="O160" s="582"/>
      <c r="P160" s="581"/>
      <c r="Q160" s="579"/>
      <c r="R160" s="572"/>
      <c r="S160" s="582"/>
      <c r="T160" s="583"/>
      <c r="U160" s="579"/>
      <c r="V160" s="572"/>
      <c r="W160" s="582"/>
      <c r="X160" s="575"/>
      <c r="Y160" s="604">
        <v>14</v>
      </c>
      <c r="Z160" s="604">
        <v>12</v>
      </c>
      <c r="AA160" s="567">
        <f t="shared" si="11"/>
        <v>0.8571428571428571</v>
      </c>
      <c r="AB160" s="568" t="str">
        <f t="shared" si="10"/>
        <v>Atraso Leve</v>
      </c>
      <c r="AC160" s="575"/>
      <c r="AD160" s="575"/>
      <c r="AE160" s="575"/>
      <c r="AF160" s="576"/>
      <c r="AG160" s="576"/>
      <c r="AH160" s="575"/>
      <c r="AI160" s="575"/>
      <c r="AJ160" s="575"/>
      <c r="AK160" s="576"/>
      <c r="AL160" s="576"/>
      <c r="AM160" s="575"/>
      <c r="AN160" s="575"/>
      <c r="AO160" s="575"/>
      <c r="AP160" s="575"/>
      <c r="AQ160" s="575"/>
    </row>
    <row r="161" spans="1:43" ht="35.25" hidden="1" customHeight="1" thickTop="1" thickBot="1">
      <c r="A161" s="563">
        <v>15.4</v>
      </c>
      <c r="B161" s="564"/>
      <c r="C161" s="564"/>
      <c r="D161" s="564"/>
      <c r="E161" s="564"/>
      <c r="F161" s="577" t="s">
        <v>1313</v>
      </c>
      <c r="G161" s="605">
        <v>0</v>
      </c>
      <c r="H161" s="605">
        <v>0</v>
      </c>
      <c r="I161" s="567" t="str">
        <f t="shared" si="8"/>
        <v>No hay Programación</v>
      </c>
      <c r="J161" s="568" t="str">
        <f t="shared" si="9"/>
        <v>De acuerdo con lo programado</v>
      </c>
      <c r="K161" s="578"/>
      <c r="L161" s="581"/>
      <c r="M161" s="579"/>
      <c r="N161" s="572"/>
      <c r="O161" s="582"/>
      <c r="P161" s="581"/>
      <c r="Q161" s="579"/>
      <c r="R161" s="572"/>
      <c r="S161" s="582"/>
      <c r="T161" s="583"/>
      <c r="U161" s="579"/>
      <c r="V161" s="572"/>
      <c r="W161" s="582"/>
      <c r="X161" s="575"/>
      <c r="Y161" s="604">
        <v>0</v>
      </c>
      <c r="Z161" s="604">
        <v>1</v>
      </c>
      <c r="AA161" s="567" t="str">
        <f t="shared" si="11"/>
        <v>No hay Programación</v>
      </c>
      <c r="AB161" s="568" t="str">
        <f t="shared" si="10"/>
        <v>De acuerdo con lo programado</v>
      </c>
      <c r="AC161" s="575"/>
      <c r="AD161" s="575"/>
      <c r="AE161" s="575"/>
      <c r="AF161" s="576"/>
      <c r="AG161" s="576"/>
      <c r="AH161" s="575"/>
      <c r="AI161" s="575"/>
      <c r="AJ161" s="575"/>
      <c r="AK161" s="576"/>
      <c r="AL161" s="576"/>
      <c r="AM161" s="575"/>
      <c r="AN161" s="575"/>
      <c r="AO161" s="575"/>
      <c r="AP161" s="575"/>
      <c r="AQ161" s="575"/>
    </row>
    <row r="162" spans="1:43" ht="35.25" hidden="1" customHeight="1" thickTop="1" thickBot="1">
      <c r="A162" s="563">
        <v>15.4</v>
      </c>
      <c r="B162" s="564"/>
      <c r="C162" s="564"/>
      <c r="D162" s="564"/>
      <c r="E162" s="564"/>
      <c r="F162" s="577" t="s">
        <v>1313</v>
      </c>
      <c r="G162" s="605">
        <v>0</v>
      </c>
      <c r="H162" s="605">
        <v>0</v>
      </c>
      <c r="I162" s="567" t="str">
        <f t="shared" si="8"/>
        <v>No hay Programación</v>
      </c>
      <c r="J162" s="568" t="str">
        <f t="shared" si="9"/>
        <v>De acuerdo con lo programado</v>
      </c>
      <c r="K162" s="578"/>
      <c r="L162" s="581"/>
      <c r="M162" s="579"/>
      <c r="N162" s="572"/>
      <c r="O162" s="582"/>
      <c r="P162" s="581"/>
      <c r="Q162" s="579"/>
      <c r="R162" s="572"/>
      <c r="S162" s="582"/>
      <c r="T162" s="583"/>
      <c r="U162" s="579"/>
      <c r="V162" s="572"/>
      <c r="W162" s="582"/>
      <c r="X162" s="575"/>
      <c r="Y162" s="604">
        <v>0</v>
      </c>
      <c r="Z162" s="604">
        <v>1</v>
      </c>
      <c r="AA162" s="567" t="str">
        <f t="shared" si="11"/>
        <v>No hay Programación</v>
      </c>
      <c r="AB162" s="568" t="str">
        <f t="shared" si="10"/>
        <v>De acuerdo con lo programado</v>
      </c>
      <c r="AC162" s="575"/>
      <c r="AD162" s="575"/>
      <c r="AE162" s="575"/>
      <c r="AF162" s="576"/>
      <c r="AG162" s="576"/>
      <c r="AH162" s="575"/>
      <c r="AI162" s="575"/>
      <c r="AJ162" s="575"/>
      <c r="AK162" s="576"/>
      <c r="AL162" s="576"/>
      <c r="AM162" s="575"/>
      <c r="AN162" s="575"/>
      <c r="AO162" s="575"/>
      <c r="AP162" s="575"/>
      <c r="AQ162" s="575"/>
    </row>
    <row r="163" spans="1:43" ht="35.25" hidden="1" customHeight="1" thickTop="1" thickBot="1">
      <c r="A163" s="563">
        <v>15.4</v>
      </c>
      <c r="B163" s="564"/>
      <c r="C163" s="564"/>
      <c r="D163" s="564"/>
      <c r="E163" s="564"/>
      <c r="F163" s="577" t="s">
        <v>1313</v>
      </c>
      <c r="G163" s="605">
        <v>0</v>
      </c>
      <c r="H163" s="605">
        <v>0</v>
      </c>
      <c r="I163" s="567" t="str">
        <f t="shared" si="8"/>
        <v>No hay Programación</v>
      </c>
      <c r="J163" s="568" t="str">
        <f t="shared" si="9"/>
        <v>De acuerdo con lo programado</v>
      </c>
      <c r="K163" s="578"/>
      <c r="L163" s="581"/>
      <c r="M163" s="579"/>
      <c r="N163" s="572"/>
      <c r="O163" s="582"/>
      <c r="P163" s="581"/>
      <c r="Q163" s="579"/>
      <c r="R163" s="572"/>
      <c r="S163" s="582"/>
      <c r="T163" s="583"/>
      <c r="U163" s="579"/>
      <c r="V163" s="572"/>
      <c r="W163" s="582"/>
      <c r="X163" s="575"/>
      <c r="Y163" s="604">
        <v>0</v>
      </c>
      <c r="Z163" s="604">
        <v>1</v>
      </c>
      <c r="AA163" s="567" t="str">
        <f t="shared" si="11"/>
        <v>No hay Programación</v>
      </c>
      <c r="AB163" s="568" t="str">
        <f t="shared" si="10"/>
        <v>De acuerdo con lo programado</v>
      </c>
      <c r="AC163" s="575"/>
      <c r="AD163" s="575"/>
      <c r="AE163" s="575"/>
      <c r="AF163" s="576"/>
      <c r="AG163" s="576"/>
      <c r="AH163" s="575"/>
      <c r="AI163" s="575"/>
      <c r="AJ163" s="575"/>
      <c r="AK163" s="576"/>
      <c r="AL163" s="576"/>
      <c r="AM163" s="575"/>
      <c r="AN163" s="575"/>
      <c r="AO163" s="575"/>
      <c r="AP163" s="575"/>
      <c r="AQ163" s="575"/>
    </row>
    <row r="164" spans="1:43" ht="35.25" hidden="1" customHeight="1" thickTop="1" thickBot="1">
      <c r="A164" s="563">
        <v>15.4</v>
      </c>
      <c r="B164" s="564"/>
      <c r="C164" s="564"/>
      <c r="D164" s="564"/>
      <c r="E164" s="564"/>
      <c r="F164" s="577" t="s">
        <v>1313</v>
      </c>
      <c r="G164" s="605">
        <v>0</v>
      </c>
      <c r="H164" s="605">
        <v>0</v>
      </c>
      <c r="I164" s="567" t="str">
        <f t="shared" si="8"/>
        <v>No hay Programación</v>
      </c>
      <c r="J164" s="568" t="str">
        <f t="shared" si="9"/>
        <v>De acuerdo con lo programado</v>
      </c>
      <c r="K164" s="578"/>
      <c r="L164" s="581"/>
      <c r="M164" s="579"/>
      <c r="N164" s="572"/>
      <c r="O164" s="582"/>
      <c r="P164" s="581"/>
      <c r="Q164" s="579"/>
      <c r="R164" s="572"/>
      <c r="S164" s="582"/>
      <c r="T164" s="583"/>
      <c r="U164" s="579"/>
      <c r="V164" s="572"/>
      <c r="W164" s="582"/>
      <c r="X164" s="575"/>
      <c r="Y164" s="604">
        <v>0</v>
      </c>
      <c r="Z164" s="604">
        <v>1</v>
      </c>
      <c r="AA164" s="567" t="str">
        <f t="shared" si="11"/>
        <v>No hay Programación</v>
      </c>
      <c r="AB164" s="568" t="str">
        <f t="shared" si="10"/>
        <v>De acuerdo con lo programado</v>
      </c>
      <c r="AC164" s="575"/>
      <c r="AD164" s="575"/>
      <c r="AE164" s="575"/>
      <c r="AF164" s="576"/>
      <c r="AG164" s="576"/>
      <c r="AH164" s="575"/>
      <c r="AI164" s="575"/>
      <c r="AJ164" s="575"/>
      <c r="AK164" s="576"/>
      <c r="AL164" s="576"/>
      <c r="AM164" s="575"/>
      <c r="AN164" s="575"/>
      <c r="AO164" s="575"/>
      <c r="AP164" s="575"/>
      <c r="AQ164" s="575"/>
    </row>
    <row r="165" spans="1:43" ht="35.25" hidden="1" customHeight="1" thickTop="1" thickBot="1">
      <c r="A165" s="563">
        <v>15.4</v>
      </c>
      <c r="B165" s="564"/>
      <c r="C165" s="564"/>
      <c r="D165" s="564"/>
      <c r="E165" s="564"/>
      <c r="F165" s="577" t="s">
        <v>1313</v>
      </c>
      <c r="G165" s="605">
        <v>0</v>
      </c>
      <c r="H165" s="605">
        <v>0</v>
      </c>
      <c r="I165" s="567" t="str">
        <f t="shared" si="8"/>
        <v>No hay Programación</v>
      </c>
      <c r="J165" s="568" t="str">
        <f t="shared" si="9"/>
        <v>De acuerdo con lo programado</v>
      </c>
      <c r="K165" s="578"/>
      <c r="L165" s="581"/>
      <c r="M165" s="579"/>
      <c r="N165" s="572"/>
      <c r="O165" s="582"/>
      <c r="P165" s="581"/>
      <c r="Q165" s="579"/>
      <c r="R165" s="572"/>
      <c r="S165" s="582"/>
      <c r="T165" s="583"/>
      <c r="U165" s="579"/>
      <c r="V165" s="572"/>
      <c r="W165" s="582"/>
      <c r="X165" s="575"/>
      <c r="Y165" s="604">
        <v>0</v>
      </c>
      <c r="Z165" s="604">
        <v>1</v>
      </c>
      <c r="AA165" s="567" t="str">
        <f t="shared" si="11"/>
        <v>No hay Programación</v>
      </c>
      <c r="AB165" s="568" t="str">
        <f t="shared" si="10"/>
        <v>De acuerdo con lo programado</v>
      </c>
      <c r="AC165" s="575"/>
      <c r="AD165" s="575"/>
      <c r="AE165" s="575"/>
      <c r="AF165" s="576"/>
      <c r="AG165" s="576"/>
      <c r="AH165" s="575"/>
      <c r="AI165" s="575"/>
      <c r="AJ165" s="575"/>
      <c r="AK165" s="576"/>
      <c r="AL165" s="576"/>
      <c r="AM165" s="575"/>
      <c r="AN165" s="575"/>
      <c r="AO165" s="575"/>
      <c r="AP165" s="575"/>
      <c r="AQ165" s="575"/>
    </row>
    <row r="166" spans="1:43" ht="35.25" hidden="1" customHeight="1" thickTop="1" thickBot="1">
      <c r="A166" s="563">
        <v>15.4</v>
      </c>
      <c r="B166" s="564"/>
      <c r="C166" s="564"/>
      <c r="D166" s="564"/>
      <c r="E166" s="564"/>
      <c r="F166" s="577" t="s">
        <v>1313</v>
      </c>
      <c r="G166" s="605">
        <v>0</v>
      </c>
      <c r="H166" s="605">
        <v>0</v>
      </c>
      <c r="I166" s="567" t="str">
        <f t="shared" si="8"/>
        <v>No hay Programación</v>
      </c>
      <c r="J166" s="568" t="str">
        <f t="shared" si="9"/>
        <v>De acuerdo con lo programado</v>
      </c>
      <c r="K166" s="578"/>
      <c r="L166" s="581"/>
      <c r="M166" s="579"/>
      <c r="N166" s="572"/>
      <c r="O166" s="582"/>
      <c r="P166" s="581"/>
      <c r="Q166" s="579"/>
      <c r="R166" s="572"/>
      <c r="S166" s="582"/>
      <c r="T166" s="583"/>
      <c r="U166" s="579"/>
      <c r="V166" s="572"/>
      <c r="W166" s="582"/>
      <c r="X166" s="575"/>
      <c r="Y166" s="604">
        <v>0</v>
      </c>
      <c r="Z166" s="604">
        <v>1</v>
      </c>
      <c r="AA166" s="567" t="str">
        <f t="shared" si="11"/>
        <v>No hay Programación</v>
      </c>
      <c r="AB166" s="568" t="str">
        <f t="shared" si="10"/>
        <v>De acuerdo con lo programado</v>
      </c>
      <c r="AC166" s="575"/>
      <c r="AD166" s="575"/>
      <c r="AE166" s="575"/>
      <c r="AF166" s="576"/>
      <c r="AG166" s="576"/>
      <c r="AH166" s="575"/>
      <c r="AI166" s="575"/>
      <c r="AJ166" s="575"/>
      <c r="AK166" s="576"/>
      <c r="AL166" s="576"/>
      <c r="AM166" s="575"/>
      <c r="AN166" s="575"/>
      <c r="AO166" s="575"/>
      <c r="AP166" s="575"/>
      <c r="AQ166" s="575"/>
    </row>
    <row r="167" spans="1:43" ht="35.25" hidden="1" customHeight="1" thickTop="1" thickBot="1">
      <c r="A167" s="563">
        <v>15.4</v>
      </c>
      <c r="B167" s="564"/>
      <c r="C167" s="564"/>
      <c r="D167" s="564"/>
      <c r="E167" s="564"/>
      <c r="F167" s="577" t="s">
        <v>1313</v>
      </c>
      <c r="G167" s="605">
        <v>0</v>
      </c>
      <c r="H167" s="605">
        <v>0</v>
      </c>
      <c r="I167" s="567" t="str">
        <f t="shared" si="8"/>
        <v>No hay Programación</v>
      </c>
      <c r="J167" s="568" t="str">
        <f t="shared" si="9"/>
        <v>De acuerdo con lo programado</v>
      </c>
      <c r="K167" s="578"/>
      <c r="L167" s="581"/>
      <c r="M167" s="579"/>
      <c r="N167" s="572"/>
      <c r="O167" s="582"/>
      <c r="P167" s="581"/>
      <c r="Q167" s="579"/>
      <c r="R167" s="572"/>
      <c r="S167" s="582"/>
      <c r="T167" s="583"/>
      <c r="U167" s="579"/>
      <c r="V167" s="572"/>
      <c r="W167" s="582"/>
      <c r="X167" s="575"/>
      <c r="Y167" s="604">
        <v>0</v>
      </c>
      <c r="Z167" s="604">
        <v>1</v>
      </c>
      <c r="AA167" s="567" t="str">
        <f t="shared" si="11"/>
        <v>No hay Programación</v>
      </c>
      <c r="AB167" s="568" t="str">
        <f t="shared" si="10"/>
        <v>De acuerdo con lo programado</v>
      </c>
      <c r="AC167" s="575"/>
      <c r="AD167" s="575"/>
      <c r="AE167" s="575"/>
      <c r="AF167" s="576"/>
      <c r="AG167" s="576"/>
      <c r="AH167" s="575"/>
      <c r="AI167" s="575"/>
      <c r="AJ167" s="575"/>
      <c r="AK167" s="576"/>
      <c r="AL167" s="576"/>
      <c r="AM167" s="575"/>
      <c r="AN167" s="575"/>
      <c r="AO167" s="575"/>
      <c r="AP167" s="575"/>
      <c r="AQ167" s="575"/>
    </row>
    <row r="168" spans="1:43" ht="35.25" hidden="1" customHeight="1" thickTop="1" thickBot="1">
      <c r="A168" s="563">
        <v>15.4</v>
      </c>
      <c r="B168" s="564"/>
      <c r="C168" s="564"/>
      <c r="D168" s="564"/>
      <c r="E168" s="564"/>
      <c r="F168" s="577" t="s">
        <v>1313</v>
      </c>
      <c r="G168" s="605">
        <v>0</v>
      </c>
      <c r="H168" s="605">
        <v>0</v>
      </c>
      <c r="I168" s="567" t="str">
        <f t="shared" si="8"/>
        <v>No hay Programación</v>
      </c>
      <c r="J168" s="568" t="str">
        <f t="shared" si="9"/>
        <v>De acuerdo con lo programado</v>
      </c>
      <c r="K168" s="578"/>
      <c r="L168" s="581"/>
      <c r="M168" s="579"/>
      <c r="N168" s="572"/>
      <c r="O168" s="582"/>
      <c r="P168" s="581"/>
      <c r="Q168" s="579"/>
      <c r="R168" s="572"/>
      <c r="S168" s="582"/>
      <c r="T168" s="583"/>
      <c r="U168" s="579"/>
      <c r="V168" s="572"/>
      <c r="W168" s="582"/>
      <c r="X168" s="575"/>
      <c r="Y168" s="604">
        <v>0</v>
      </c>
      <c r="Z168" s="604">
        <v>1</v>
      </c>
      <c r="AA168" s="567" t="str">
        <f t="shared" si="11"/>
        <v>No hay Programación</v>
      </c>
      <c r="AB168" s="568" t="str">
        <f t="shared" si="10"/>
        <v>De acuerdo con lo programado</v>
      </c>
      <c r="AC168" s="575"/>
      <c r="AD168" s="575"/>
      <c r="AE168" s="575"/>
      <c r="AF168" s="576"/>
      <c r="AG168" s="576"/>
      <c r="AH168" s="575"/>
      <c r="AI168" s="575"/>
      <c r="AJ168" s="575"/>
      <c r="AK168" s="576"/>
      <c r="AL168" s="576"/>
      <c r="AM168" s="575"/>
      <c r="AN168" s="575"/>
      <c r="AO168" s="575"/>
      <c r="AP168" s="575"/>
      <c r="AQ168" s="575"/>
    </row>
    <row r="169" spans="1:43" ht="35.25" hidden="1" customHeight="1" thickTop="1" thickBot="1">
      <c r="A169" s="563">
        <v>15.4</v>
      </c>
      <c r="B169" s="564"/>
      <c r="C169" s="564"/>
      <c r="D169" s="564"/>
      <c r="E169" s="564"/>
      <c r="F169" s="577" t="s">
        <v>1313</v>
      </c>
      <c r="G169" s="605">
        <v>0</v>
      </c>
      <c r="H169" s="605">
        <v>0</v>
      </c>
      <c r="I169" s="567" t="str">
        <f t="shared" si="8"/>
        <v>No hay Programación</v>
      </c>
      <c r="J169" s="568" t="str">
        <f t="shared" si="9"/>
        <v>De acuerdo con lo programado</v>
      </c>
      <c r="K169" s="578"/>
      <c r="L169" s="581"/>
      <c r="M169" s="579"/>
      <c r="N169" s="572"/>
      <c r="O169" s="582"/>
      <c r="P169" s="581"/>
      <c r="Q169" s="579"/>
      <c r="R169" s="572"/>
      <c r="S169" s="582"/>
      <c r="T169" s="583"/>
      <c r="U169" s="579"/>
      <c r="V169" s="572"/>
      <c r="W169" s="582"/>
      <c r="X169" s="575"/>
      <c r="Y169" s="604">
        <v>0</v>
      </c>
      <c r="Z169" s="604">
        <v>1</v>
      </c>
      <c r="AA169" s="567" t="str">
        <f t="shared" si="11"/>
        <v>No hay Programación</v>
      </c>
      <c r="AB169" s="568" t="str">
        <f t="shared" si="10"/>
        <v>De acuerdo con lo programado</v>
      </c>
      <c r="AC169" s="575"/>
      <c r="AD169" s="575"/>
      <c r="AE169" s="575"/>
      <c r="AF169" s="576"/>
      <c r="AG169" s="576"/>
      <c r="AH169" s="575"/>
      <c r="AI169" s="575"/>
      <c r="AJ169" s="575"/>
      <c r="AK169" s="576"/>
      <c r="AL169" s="576"/>
      <c r="AM169" s="575"/>
      <c r="AN169" s="575"/>
      <c r="AO169" s="575"/>
      <c r="AP169" s="575"/>
      <c r="AQ169" s="575"/>
    </row>
    <row r="170" spans="1:43" ht="35.25" hidden="1" customHeight="1" thickTop="1" thickBot="1">
      <c r="A170" s="563">
        <v>15.5</v>
      </c>
      <c r="B170" s="564"/>
      <c r="C170" s="564"/>
      <c r="D170" s="564"/>
      <c r="E170" s="564"/>
      <c r="F170" s="577" t="s">
        <v>1314</v>
      </c>
      <c r="G170" s="605">
        <v>3</v>
      </c>
      <c r="H170" s="605">
        <v>27</v>
      </c>
      <c r="I170" s="567">
        <f t="shared" si="8"/>
        <v>9</v>
      </c>
      <c r="J170" s="568" t="str">
        <f t="shared" si="9"/>
        <v>De acuerdo con lo programado</v>
      </c>
      <c r="K170" s="578"/>
      <c r="L170" s="581"/>
      <c r="M170" s="579"/>
      <c r="N170" s="572"/>
      <c r="O170" s="582"/>
      <c r="P170" s="581"/>
      <c r="Q170" s="579"/>
      <c r="R170" s="572"/>
      <c r="S170" s="582"/>
      <c r="T170" s="583"/>
      <c r="U170" s="579"/>
      <c r="V170" s="572"/>
      <c r="W170" s="582"/>
      <c r="X170" s="575"/>
      <c r="Y170" s="604">
        <v>5</v>
      </c>
      <c r="Z170" s="604">
        <v>6</v>
      </c>
      <c r="AA170" s="567">
        <f t="shared" si="11"/>
        <v>1.2</v>
      </c>
      <c r="AB170" s="568" t="str">
        <f t="shared" si="10"/>
        <v>De acuerdo con lo programado</v>
      </c>
      <c r="AC170" s="575"/>
      <c r="AD170" s="575"/>
      <c r="AE170" s="575"/>
      <c r="AF170" s="576"/>
      <c r="AG170" s="576"/>
      <c r="AH170" s="575"/>
      <c r="AI170" s="575"/>
      <c r="AJ170" s="575"/>
      <c r="AK170" s="576"/>
      <c r="AL170" s="576"/>
      <c r="AM170" s="575"/>
      <c r="AN170" s="575"/>
      <c r="AO170" s="575"/>
      <c r="AP170" s="575"/>
      <c r="AQ170" s="575"/>
    </row>
    <row r="171" spans="1:43" ht="35.25" hidden="1" customHeight="1" thickTop="1" thickBot="1">
      <c r="A171" s="563">
        <v>15.5</v>
      </c>
      <c r="B171" s="564"/>
      <c r="C171" s="564"/>
      <c r="D171" s="564"/>
      <c r="E171" s="564"/>
      <c r="F171" s="577" t="s">
        <v>1314</v>
      </c>
      <c r="G171" s="605">
        <v>0</v>
      </c>
      <c r="H171" s="605">
        <v>0</v>
      </c>
      <c r="I171" s="567" t="str">
        <f t="shared" si="8"/>
        <v>No hay Programación</v>
      </c>
      <c r="J171" s="568" t="str">
        <f t="shared" si="9"/>
        <v>De acuerdo con lo programado</v>
      </c>
      <c r="K171" s="578"/>
      <c r="L171" s="581"/>
      <c r="M171" s="579"/>
      <c r="N171" s="572"/>
      <c r="O171" s="582"/>
      <c r="P171" s="581"/>
      <c r="Q171" s="579"/>
      <c r="R171" s="572"/>
      <c r="S171" s="582"/>
      <c r="T171" s="583"/>
      <c r="U171" s="579"/>
      <c r="V171" s="572"/>
      <c r="W171" s="582"/>
      <c r="X171" s="575"/>
      <c r="Y171" s="604">
        <v>1</v>
      </c>
      <c r="Z171" s="604">
        <v>2</v>
      </c>
      <c r="AA171" s="567">
        <f t="shared" si="11"/>
        <v>2</v>
      </c>
      <c r="AB171" s="568" t="str">
        <f t="shared" si="10"/>
        <v>De acuerdo con lo programado</v>
      </c>
      <c r="AC171" s="575"/>
      <c r="AD171" s="575"/>
      <c r="AE171" s="575"/>
      <c r="AF171" s="576"/>
      <c r="AG171" s="576"/>
      <c r="AH171" s="575"/>
      <c r="AI171" s="575"/>
      <c r="AJ171" s="575"/>
      <c r="AK171" s="576"/>
      <c r="AL171" s="576"/>
      <c r="AM171" s="575"/>
      <c r="AN171" s="575"/>
      <c r="AO171" s="575"/>
      <c r="AP171" s="575"/>
      <c r="AQ171" s="575"/>
    </row>
    <row r="172" spans="1:43" ht="35.25" hidden="1" customHeight="1" thickTop="1" thickBot="1">
      <c r="A172" s="563">
        <v>15.5</v>
      </c>
      <c r="B172" s="564"/>
      <c r="C172" s="564"/>
      <c r="D172" s="564"/>
      <c r="E172" s="564"/>
      <c r="F172" s="577" t="s">
        <v>1314</v>
      </c>
      <c r="G172" s="605">
        <v>0</v>
      </c>
      <c r="H172" s="605">
        <v>0</v>
      </c>
      <c r="I172" s="567" t="str">
        <f t="shared" si="8"/>
        <v>No hay Programación</v>
      </c>
      <c r="J172" s="568" t="str">
        <f t="shared" si="9"/>
        <v>De acuerdo con lo programado</v>
      </c>
      <c r="K172" s="578"/>
      <c r="L172" s="581"/>
      <c r="M172" s="579"/>
      <c r="N172" s="572"/>
      <c r="O172" s="582"/>
      <c r="P172" s="581"/>
      <c r="Q172" s="579"/>
      <c r="R172" s="572"/>
      <c r="S172" s="582"/>
      <c r="T172" s="583"/>
      <c r="U172" s="579"/>
      <c r="V172" s="572"/>
      <c r="W172" s="582"/>
      <c r="X172" s="575"/>
      <c r="Y172" s="604">
        <v>0</v>
      </c>
      <c r="Z172" s="604">
        <v>1</v>
      </c>
      <c r="AA172" s="567" t="str">
        <f t="shared" si="11"/>
        <v>No hay Programación</v>
      </c>
      <c r="AB172" s="568" t="str">
        <f t="shared" si="10"/>
        <v>De acuerdo con lo programado</v>
      </c>
      <c r="AC172" s="575"/>
      <c r="AD172" s="575"/>
      <c r="AE172" s="575"/>
      <c r="AF172" s="576"/>
      <c r="AG172" s="576"/>
      <c r="AH172" s="575"/>
      <c r="AI172" s="575"/>
      <c r="AJ172" s="575"/>
      <c r="AK172" s="576"/>
      <c r="AL172" s="576"/>
      <c r="AM172" s="575"/>
      <c r="AN172" s="575"/>
      <c r="AO172" s="575"/>
      <c r="AP172" s="575"/>
      <c r="AQ172" s="575"/>
    </row>
    <row r="173" spans="1:43" ht="35.25" hidden="1" customHeight="1" thickTop="1" thickBot="1">
      <c r="A173" s="563">
        <v>15.5</v>
      </c>
      <c r="B173" s="564"/>
      <c r="C173" s="564"/>
      <c r="D173" s="564"/>
      <c r="E173" s="564"/>
      <c r="F173" s="577" t="s">
        <v>1314</v>
      </c>
      <c r="G173" s="605">
        <v>0</v>
      </c>
      <c r="H173" s="605">
        <v>0</v>
      </c>
      <c r="I173" s="567" t="str">
        <f t="shared" si="8"/>
        <v>No hay Programación</v>
      </c>
      <c r="J173" s="568" t="str">
        <f t="shared" si="9"/>
        <v>De acuerdo con lo programado</v>
      </c>
      <c r="K173" s="578"/>
      <c r="L173" s="581"/>
      <c r="M173" s="579"/>
      <c r="N173" s="572"/>
      <c r="O173" s="582"/>
      <c r="P173" s="581"/>
      <c r="Q173" s="579"/>
      <c r="R173" s="572"/>
      <c r="S173" s="582"/>
      <c r="T173" s="583"/>
      <c r="U173" s="579"/>
      <c r="V173" s="572"/>
      <c r="W173" s="582"/>
      <c r="X173" s="575"/>
      <c r="Y173" s="604">
        <v>0</v>
      </c>
      <c r="Z173" s="604">
        <v>1</v>
      </c>
      <c r="AA173" s="567" t="str">
        <f t="shared" si="11"/>
        <v>No hay Programación</v>
      </c>
      <c r="AB173" s="568" t="str">
        <f t="shared" si="10"/>
        <v>De acuerdo con lo programado</v>
      </c>
      <c r="AC173" s="575"/>
      <c r="AD173" s="575"/>
      <c r="AE173" s="575"/>
      <c r="AF173" s="576"/>
      <c r="AG173" s="576"/>
      <c r="AH173" s="575"/>
      <c r="AI173" s="575"/>
      <c r="AJ173" s="575"/>
      <c r="AK173" s="576"/>
      <c r="AL173" s="576"/>
      <c r="AM173" s="575"/>
      <c r="AN173" s="575"/>
      <c r="AO173" s="575"/>
      <c r="AP173" s="575"/>
      <c r="AQ173" s="575"/>
    </row>
    <row r="174" spans="1:43" ht="35.25" hidden="1" customHeight="1" thickTop="1" thickBot="1">
      <c r="A174" s="563">
        <v>15.6</v>
      </c>
      <c r="B174" s="564"/>
      <c r="C174" s="564"/>
      <c r="D174" s="564"/>
      <c r="E174" s="564"/>
      <c r="F174" s="577" t="s">
        <v>1315</v>
      </c>
      <c r="G174" s="605">
        <v>0</v>
      </c>
      <c r="H174" s="605">
        <v>0</v>
      </c>
      <c r="I174" s="567" t="str">
        <f t="shared" si="8"/>
        <v>No hay Programación</v>
      </c>
      <c r="J174" s="568" t="str">
        <f t="shared" si="9"/>
        <v>De acuerdo con lo programado</v>
      </c>
      <c r="K174" s="578"/>
      <c r="L174" s="581"/>
      <c r="M174" s="579"/>
      <c r="N174" s="572"/>
      <c r="O174" s="582"/>
      <c r="P174" s="581"/>
      <c r="Q174" s="579"/>
      <c r="R174" s="572"/>
      <c r="S174" s="582"/>
      <c r="T174" s="583"/>
      <c r="U174" s="579"/>
      <c r="V174" s="572"/>
      <c r="W174" s="582"/>
      <c r="X174" s="575"/>
      <c r="Y174" s="604">
        <v>10</v>
      </c>
      <c r="Z174" s="604">
        <v>10</v>
      </c>
      <c r="AA174" s="567">
        <f t="shared" si="11"/>
        <v>1</v>
      </c>
      <c r="AB174" s="568" t="str">
        <f t="shared" si="10"/>
        <v>De acuerdo con lo programado</v>
      </c>
      <c r="AC174" s="575"/>
      <c r="AD174" s="575"/>
      <c r="AE174" s="575"/>
      <c r="AF174" s="576"/>
      <c r="AG174" s="576"/>
      <c r="AH174" s="575"/>
      <c r="AI174" s="575"/>
      <c r="AJ174" s="575"/>
      <c r="AK174" s="576"/>
      <c r="AL174" s="576"/>
      <c r="AM174" s="575"/>
      <c r="AN174" s="575"/>
      <c r="AO174" s="575"/>
      <c r="AP174" s="575"/>
      <c r="AQ174" s="575"/>
    </row>
    <row r="175" spans="1:43" ht="35.25" hidden="1" customHeight="1" thickTop="1" thickBot="1">
      <c r="A175" s="563">
        <v>15.6</v>
      </c>
      <c r="B175" s="564"/>
      <c r="C175" s="564"/>
      <c r="D175" s="564"/>
      <c r="E175" s="564"/>
      <c r="F175" s="577" t="s">
        <v>1315</v>
      </c>
      <c r="G175" s="605">
        <v>0</v>
      </c>
      <c r="H175" s="605">
        <v>0</v>
      </c>
      <c r="I175" s="567" t="str">
        <f t="shared" si="8"/>
        <v>No hay Programación</v>
      </c>
      <c r="J175" s="568" t="str">
        <f t="shared" si="9"/>
        <v>De acuerdo con lo programado</v>
      </c>
      <c r="K175" s="578"/>
      <c r="L175" s="581"/>
      <c r="M175" s="579"/>
      <c r="N175" s="572"/>
      <c r="O175" s="582"/>
      <c r="P175" s="581"/>
      <c r="Q175" s="579"/>
      <c r="R175" s="572"/>
      <c r="S175" s="582"/>
      <c r="T175" s="583"/>
      <c r="U175" s="579"/>
      <c r="V175" s="572"/>
      <c r="W175" s="582"/>
      <c r="X175" s="575"/>
      <c r="Y175" s="604">
        <v>1</v>
      </c>
      <c r="Z175" s="604">
        <v>1</v>
      </c>
      <c r="AA175" s="567">
        <f t="shared" si="11"/>
        <v>1</v>
      </c>
      <c r="AB175" s="568" t="str">
        <f t="shared" si="10"/>
        <v>De acuerdo con lo programado</v>
      </c>
      <c r="AC175" s="575"/>
      <c r="AD175" s="575"/>
      <c r="AE175" s="575"/>
      <c r="AF175" s="576"/>
      <c r="AG175" s="576"/>
      <c r="AH175" s="575"/>
      <c r="AI175" s="575"/>
      <c r="AJ175" s="575"/>
      <c r="AK175" s="576"/>
      <c r="AL175" s="576"/>
      <c r="AM175" s="575"/>
      <c r="AN175" s="575"/>
      <c r="AO175" s="575"/>
      <c r="AP175" s="575"/>
      <c r="AQ175" s="575"/>
    </row>
    <row r="176" spans="1:43" ht="35.25" customHeight="1" thickTop="1" thickBot="1">
      <c r="A176" s="563">
        <v>15.7</v>
      </c>
      <c r="B176" s="564"/>
      <c r="C176" s="564"/>
      <c r="D176" s="564"/>
      <c r="E176" s="564"/>
      <c r="F176" s="587" t="s">
        <v>1316</v>
      </c>
      <c r="G176" s="605">
        <v>2</v>
      </c>
      <c r="H176" s="605">
        <v>11</v>
      </c>
      <c r="I176" s="567">
        <f t="shared" si="8"/>
        <v>5.5</v>
      </c>
      <c r="J176" s="568" t="str">
        <f t="shared" si="9"/>
        <v>De acuerdo con lo programado</v>
      </c>
      <c r="K176" s="588"/>
      <c r="L176" s="581"/>
      <c r="M176" s="579"/>
      <c r="N176" s="572"/>
      <c r="O176" s="582"/>
      <c r="P176" s="581"/>
      <c r="Q176" s="579"/>
      <c r="R176" s="572"/>
      <c r="S176" s="582"/>
      <c r="T176" s="583"/>
      <c r="U176" s="579"/>
      <c r="V176" s="572"/>
      <c r="W176" s="582"/>
      <c r="X176" s="575"/>
      <c r="Y176" s="604">
        <v>3</v>
      </c>
      <c r="Z176" s="604">
        <v>6</v>
      </c>
      <c r="AA176" s="567">
        <f t="shared" si="11"/>
        <v>2</v>
      </c>
      <c r="AB176" s="568" t="str">
        <f t="shared" si="10"/>
        <v>De acuerdo con lo programado</v>
      </c>
      <c r="AC176" s="575"/>
      <c r="AD176" s="575"/>
      <c r="AE176" s="575"/>
      <c r="AF176" s="576"/>
      <c r="AG176" s="576"/>
      <c r="AH176" s="575"/>
      <c r="AI176" s="575"/>
      <c r="AJ176" s="575"/>
      <c r="AK176" s="576"/>
      <c r="AL176" s="576"/>
      <c r="AM176" s="575"/>
      <c r="AN176" s="575"/>
      <c r="AO176" s="575"/>
      <c r="AP176" s="575"/>
      <c r="AQ176" s="575"/>
    </row>
    <row r="177" spans="1:43" ht="35.25" hidden="1" customHeight="1" thickTop="1" thickBot="1">
      <c r="A177" s="563">
        <v>15.7</v>
      </c>
      <c r="B177" s="564"/>
      <c r="C177" s="564"/>
      <c r="D177" s="564"/>
      <c r="E177" s="564"/>
      <c r="F177" s="587" t="s">
        <v>1316</v>
      </c>
      <c r="G177" s="605">
        <v>0</v>
      </c>
      <c r="H177" s="605">
        <v>0</v>
      </c>
      <c r="I177" s="567" t="str">
        <f t="shared" si="8"/>
        <v>No hay Programación</v>
      </c>
      <c r="J177" s="568" t="str">
        <f t="shared" si="9"/>
        <v>De acuerdo con lo programado</v>
      </c>
      <c r="K177" s="588"/>
      <c r="L177" s="581"/>
      <c r="M177" s="579"/>
      <c r="N177" s="572"/>
      <c r="O177" s="582"/>
      <c r="P177" s="581"/>
      <c r="Q177" s="579"/>
      <c r="R177" s="572"/>
      <c r="S177" s="582"/>
      <c r="T177" s="583"/>
      <c r="U177" s="579"/>
      <c r="V177" s="572"/>
      <c r="W177" s="582"/>
      <c r="X177" s="575"/>
      <c r="Y177" s="604">
        <v>1</v>
      </c>
      <c r="Z177" s="604">
        <v>2</v>
      </c>
      <c r="AA177" s="567">
        <f t="shared" si="11"/>
        <v>2</v>
      </c>
      <c r="AB177" s="568" t="str">
        <f t="shared" si="10"/>
        <v>De acuerdo con lo programado</v>
      </c>
      <c r="AC177" s="575"/>
      <c r="AD177" s="575"/>
      <c r="AE177" s="575"/>
      <c r="AF177" s="576"/>
      <c r="AG177" s="576"/>
      <c r="AH177" s="575"/>
      <c r="AI177" s="575"/>
      <c r="AJ177" s="575"/>
      <c r="AK177" s="576"/>
      <c r="AL177" s="576"/>
      <c r="AM177" s="575"/>
      <c r="AN177" s="575"/>
      <c r="AO177" s="575"/>
      <c r="AP177" s="575"/>
      <c r="AQ177" s="575"/>
    </row>
    <row r="178" spans="1:43" ht="35.25" hidden="1" customHeight="1" thickTop="1" thickBot="1">
      <c r="A178" s="563">
        <v>15.7</v>
      </c>
      <c r="B178" s="564"/>
      <c r="C178" s="564"/>
      <c r="D178" s="564"/>
      <c r="E178" s="564"/>
      <c r="F178" s="587" t="s">
        <v>1316</v>
      </c>
      <c r="G178" s="605">
        <v>0</v>
      </c>
      <c r="H178" s="605">
        <v>0</v>
      </c>
      <c r="I178" s="567" t="str">
        <f t="shared" si="8"/>
        <v>No hay Programación</v>
      </c>
      <c r="J178" s="568" t="str">
        <f t="shared" si="9"/>
        <v>De acuerdo con lo programado</v>
      </c>
      <c r="K178" s="588"/>
      <c r="L178" s="581"/>
      <c r="M178" s="579"/>
      <c r="N178" s="572"/>
      <c r="O178" s="582"/>
      <c r="P178" s="581"/>
      <c r="Q178" s="579"/>
      <c r="R178" s="572"/>
      <c r="S178" s="582"/>
      <c r="T178" s="583"/>
      <c r="U178" s="579"/>
      <c r="V178" s="572"/>
      <c r="W178" s="582"/>
      <c r="X178" s="575"/>
      <c r="Y178" s="604">
        <v>1</v>
      </c>
      <c r="Z178" s="604">
        <v>2</v>
      </c>
      <c r="AA178" s="567">
        <f t="shared" si="11"/>
        <v>2</v>
      </c>
      <c r="AB178" s="568" t="str">
        <f t="shared" si="10"/>
        <v>De acuerdo con lo programado</v>
      </c>
      <c r="AC178" s="575"/>
      <c r="AD178" s="575"/>
      <c r="AE178" s="575"/>
      <c r="AF178" s="576"/>
      <c r="AG178" s="576"/>
      <c r="AH178" s="575"/>
      <c r="AI178" s="575"/>
      <c r="AJ178" s="575"/>
      <c r="AK178" s="576"/>
      <c r="AL178" s="576"/>
      <c r="AM178" s="575"/>
      <c r="AN178" s="575"/>
      <c r="AO178" s="575"/>
      <c r="AP178" s="575"/>
      <c r="AQ178" s="575"/>
    </row>
    <row r="179" spans="1:43" ht="35.25" hidden="1" customHeight="1" thickTop="1" thickBot="1">
      <c r="A179" s="563">
        <v>15.7</v>
      </c>
      <c r="B179" s="564"/>
      <c r="C179" s="564"/>
      <c r="D179" s="564"/>
      <c r="E179" s="564"/>
      <c r="F179" s="587" t="s">
        <v>1316</v>
      </c>
      <c r="G179" s="605">
        <v>0</v>
      </c>
      <c r="H179" s="605">
        <v>0</v>
      </c>
      <c r="I179" s="567" t="str">
        <f t="shared" si="8"/>
        <v>No hay Programación</v>
      </c>
      <c r="J179" s="568" t="str">
        <f t="shared" si="9"/>
        <v>De acuerdo con lo programado</v>
      </c>
      <c r="K179" s="588"/>
      <c r="L179" s="581"/>
      <c r="M179" s="579"/>
      <c r="N179" s="572"/>
      <c r="O179" s="582"/>
      <c r="P179" s="581"/>
      <c r="Q179" s="579"/>
      <c r="R179" s="572"/>
      <c r="S179" s="582"/>
      <c r="T179" s="583"/>
      <c r="U179" s="579"/>
      <c r="V179" s="572"/>
      <c r="W179" s="582"/>
      <c r="X179" s="575"/>
      <c r="Y179" s="604">
        <v>0</v>
      </c>
      <c r="Z179" s="604">
        <v>1</v>
      </c>
      <c r="AA179" s="567" t="str">
        <f t="shared" si="11"/>
        <v>No hay Programación</v>
      </c>
      <c r="AB179" s="568" t="str">
        <f t="shared" si="10"/>
        <v>De acuerdo con lo programado</v>
      </c>
      <c r="AC179" s="575"/>
      <c r="AD179" s="575"/>
      <c r="AE179" s="575"/>
      <c r="AF179" s="576"/>
      <c r="AG179" s="576"/>
      <c r="AH179" s="575"/>
      <c r="AI179" s="575"/>
      <c r="AJ179" s="575"/>
      <c r="AK179" s="576"/>
      <c r="AL179" s="576"/>
      <c r="AM179" s="575"/>
      <c r="AN179" s="575"/>
      <c r="AO179" s="575"/>
      <c r="AP179" s="575"/>
      <c r="AQ179" s="575"/>
    </row>
    <row r="180" spans="1:43" ht="35.25" hidden="1" customHeight="1" thickTop="1" thickBot="1">
      <c r="A180" s="563">
        <v>15.7</v>
      </c>
      <c r="B180" s="564"/>
      <c r="C180" s="564"/>
      <c r="D180" s="564"/>
      <c r="E180" s="564"/>
      <c r="F180" s="587" t="s">
        <v>1316</v>
      </c>
      <c r="G180" s="605">
        <v>0</v>
      </c>
      <c r="H180" s="605">
        <v>0</v>
      </c>
      <c r="I180" s="567" t="str">
        <f t="shared" si="8"/>
        <v>No hay Programación</v>
      </c>
      <c r="J180" s="568" t="str">
        <f t="shared" si="9"/>
        <v>De acuerdo con lo programado</v>
      </c>
      <c r="K180" s="588"/>
      <c r="L180" s="581"/>
      <c r="M180" s="579"/>
      <c r="N180" s="572"/>
      <c r="O180" s="582"/>
      <c r="P180" s="581"/>
      <c r="Q180" s="579"/>
      <c r="R180" s="572"/>
      <c r="S180" s="582"/>
      <c r="T180" s="583"/>
      <c r="U180" s="579"/>
      <c r="V180" s="572"/>
      <c r="W180" s="582"/>
      <c r="X180" s="575"/>
      <c r="Y180" s="604">
        <v>0</v>
      </c>
      <c r="Z180" s="604">
        <v>1</v>
      </c>
      <c r="AA180" s="567" t="str">
        <f t="shared" si="11"/>
        <v>No hay Programación</v>
      </c>
      <c r="AB180" s="568" t="str">
        <f t="shared" si="10"/>
        <v>De acuerdo con lo programado</v>
      </c>
      <c r="AC180" s="575"/>
      <c r="AD180" s="575"/>
      <c r="AE180" s="575"/>
      <c r="AF180" s="576"/>
      <c r="AG180" s="576"/>
      <c r="AH180" s="575"/>
      <c r="AI180" s="575"/>
      <c r="AJ180" s="575"/>
      <c r="AK180" s="576"/>
      <c r="AL180" s="576"/>
      <c r="AM180" s="575"/>
      <c r="AN180" s="575"/>
      <c r="AO180" s="575"/>
      <c r="AP180" s="575"/>
      <c r="AQ180" s="575"/>
    </row>
    <row r="181" spans="1:43" ht="35.25" hidden="1" customHeight="1" thickTop="1" thickBot="1">
      <c r="A181" s="563">
        <v>15.7</v>
      </c>
      <c r="B181" s="564"/>
      <c r="C181" s="564"/>
      <c r="D181" s="564"/>
      <c r="E181" s="564"/>
      <c r="F181" s="587" t="s">
        <v>1316</v>
      </c>
      <c r="G181" s="605">
        <v>0</v>
      </c>
      <c r="H181" s="605">
        <v>0</v>
      </c>
      <c r="I181" s="567" t="str">
        <f t="shared" si="8"/>
        <v>No hay Programación</v>
      </c>
      <c r="J181" s="568" t="str">
        <f t="shared" si="9"/>
        <v>De acuerdo con lo programado</v>
      </c>
      <c r="K181" s="588"/>
      <c r="L181" s="581"/>
      <c r="M181" s="579"/>
      <c r="N181" s="572"/>
      <c r="O181" s="582"/>
      <c r="P181" s="581"/>
      <c r="Q181" s="579"/>
      <c r="R181" s="572"/>
      <c r="S181" s="582"/>
      <c r="T181" s="583"/>
      <c r="U181" s="579"/>
      <c r="V181" s="572"/>
      <c r="W181" s="582"/>
      <c r="X181" s="575"/>
      <c r="Y181" s="604">
        <v>0</v>
      </c>
      <c r="Z181" s="604">
        <v>1</v>
      </c>
      <c r="AA181" s="567" t="str">
        <f t="shared" si="11"/>
        <v>No hay Programación</v>
      </c>
      <c r="AB181" s="568" t="str">
        <f t="shared" si="10"/>
        <v>De acuerdo con lo programado</v>
      </c>
      <c r="AC181" s="575"/>
      <c r="AD181" s="575"/>
      <c r="AE181" s="575"/>
      <c r="AF181" s="576"/>
      <c r="AG181" s="576"/>
      <c r="AH181" s="575"/>
      <c r="AI181" s="575"/>
      <c r="AJ181" s="575"/>
      <c r="AK181" s="576"/>
      <c r="AL181" s="576"/>
      <c r="AM181" s="575"/>
      <c r="AN181" s="575"/>
      <c r="AO181" s="575"/>
      <c r="AP181" s="575"/>
      <c r="AQ181" s="575"/>
    </row>
    <row r="182" spans="1:43" ht="35.25" hidden="1" customHeight="1" thickTop="1" thickBot="1">
      <c r="A182" s="563">
        <v>16</v>
      </c>
      <c r="B182" s="564"/>
      <c r="C182" s="564"/>
      <c r="D182" s="564"/>
      <c r="E182" s="564"/>
      <c r="F182" s="565" t="s">
        <v>1317</v>
      </c>
      <c r="G182" s="605">
        <v>0</v>
      </c>
      <c r="H182" s="605">
        <v>0</v>
      </c>
      <c r="I182" s="567" t="str">
        <f t="shared" si="8"/>
        <v>No hay Programación</v>
      </c>
      <c r="J182" s="568" t="str">
        <f t="shared" si="9"/>
        <v>De acuerdo con lo programado</v>
      </c>
      <c r="K182" s="569"/>
      <c r="L182" s="581"/>
      <c r="M182" s="579"/>
      <c r="N182" s="572"/>
      <c r="O182" s="582"/>
      <c r="P182" s="581"/>
      <c r="Q182" s="579"/>
      <c r="R182" s="572"/>
      <c r="S182" s="582"/>
      <c r="T182" s="583"/>
      <c r="U182" s="579"/>
      <c r="V182" s="572"/>
      <c r="W182" s="582"/>
      <c r="X182" s="575"/>
      <c r="Y182" s="604">
        <v>0</v>
      </c>
      <c r="Z182" s="604">
        <v>0</v>
      </c>
      <c r="AA182" s="567" t="str">
        <f t="shared" si="11"/>
        <v>No hay Programación</v>
      </c>
      <c r="AB182" s="568" t="str">
        <f t="shared" si="10"/>
        <v>De acuerdo con lo programado</v>
      </c>
      <c r="AC182" s="575"/>
      <c r="AD182" s="575"/>
      <c r="AE182" s="575"/>
      <c r="AF182" s="576"/>
      <c r="AG182" s="576"/>
      <c r="AH182" s="575"/>
      <c r="AI182" s="575"/>
      <c r="AJ182" s="575"/>
      <c r="AK182" s="576"/>
      <c r="AL182" s="576"/>
      <c r="AM182" s="575"/>
      <c r="AN182" s="575"/>
      <c r="AO182" s="575"/>
      <c r="AP182" s="575"/>
      <c r="AQ182" s="575"/>
    </row>
    <row r="183" spans="1:43" ht="35.25" hidden="1" customHeight="1" thickTop="1" thickBot="1">
      <c r="A183" s="563">
        <v>16.100000000000001</v>
      </c>
      <c r="B183" s="564"/>
      <c r="C183" s="564"/>
      <c r="D183" s="564"/>
      <c r="E183" s="564"/>
      <c r="F183" s="577" t="s">
        <v>1318</v>
      </c>
      <c r="G183" s="605">
        <v>3</v>
      </c>
      <c r="H183" s="605">
        <v>27</v>
      </c>
      <c r="I183" s="567">
        <f t="shared" si="8"/>
        <v>9</v>
      </c>
      <c r="J183" s="568" t="str">
        <f t="shared" si="9"/>
        <v>De acuerdo con lo programado</v>
      </c>
      <c r="K183" s="578"/>
      <c r="L183" s="581"/>
      <c r="M183" s="579"/>
      <c r="N183" s="572"/>
      <c r="O183" s="582"/>
      <c r="P183" s="581"/>
      <c r="Q183" s="579"/>
      <c r="R183" s="572"/>
      <c r="S183" s="582"/>
      <c r="T183" s="583"/>
      <c r="U183" s="579"/>
      <c r="V183" s="572"/>
      <c r="W183" s="582"/>
      <c r="X183" s="575"/>
      <c r="Y183" s="604">
        <v>18</v>
      </c>
      <c r="Z183" s="604">
        <v>19</v>
      </c>
      <c r="AA183" s="567">
        <f t="shared" si="11"/>
        <v>1.0555555555555556</v>
      </c>
      <c r="AB183" s="568" t="str">
        <f t="shared" si="10"/>
        <v>De acuerdo con lo programado</v>
      </c>
      <c r="AC183" s="575"/>
      <c r="AD183" s="575"/>
      <c r="AE183" s="575"/>
      <c r="AF183" s="576"/>
      <c r="AG183" s="576"/>
      <c r="AH183" s="575"/>
      <c r="AI183" s="575"/>
      <c r="AJ183" s="575"/>
      <c r="AK183" s="576"/>
      <c r="AL183" s="576"/>
      <c r="AM183" s="575"/>
      <c r="AN183" s="575"/>
      <c r="AO183" s="575"/>
      <c r="AP183" s="575"/>
      <c r="AQ183" s="575"/>
    </row>
    <row r="184" spans="1:43" ht="35.25" hidden="1" customHeight="1" thickTop="1" thickBot="1">
      <c r="A184" s="563">
        <v>16.100000000000001</v>
      </c>
      <c r="B184" s="564"/>
      <c r="C184" s="564"/>
      <c r="D184" s="564"/>
      <c r="E184" s="564"/>
      <c r="F184" s="577" t="s">
        <v>1318</v>
      </c>
      <c r="G184" s="605">
        <v>0</v>
      </c>
      <c r="H184" s="605">
        <v>0</v>
      </c>
      <c r="I184" s="567" t="str">
        <f t="shared" si="8"/>
        <v>No hay Programación</v>
      </c>
      <c r="J184" s="568" t="str">
        <f t="shared" si="9"/>
        <v>De acuerdo con lo programado</v>
      </c>
      <c r="K184" s="578"/>
      <c r="L184" s="581"/>
      <c r="M184" s="579"/>
      <c r="N184" s="572"/>
      <c r="O184" s="582"/>
      <c r="P184" s="581"/>
      <c r="Q184" s="579"/>
      <c r="R184" s="572"/>
      <c r="S184" s="582"/>
      <c r="T184" s="583"/>
      <c r="U184" s="579"/>
      <c r="V184" s="572"/>
      <c r="W184" s="582"/>
      <c r="X184" s="575"/>
      <c r="Y184" s="604">
        <v>1</v>
      </c>
      <c r="Z184" s="604">
        <v>2</v>
      </c>
      <c r="AA184" s="567">
        <f t="shared" si="11"/>
        <v>2</v>
      </c>
      <c r="AB184" s="568" t="str">
        <f t="shared" si="10"/>
        <v>De acuerdo con lo programado</v>
      </c>
      <c r="AC184" s="575"/>
      <c r="AD184" s="575"/>
      <c r="AE184" s="575"/>
      <c r="AF184" s="576"/>
      <c r="AG184" s="576"/>
      <c r="AH184" s="575"/>
      <c r="AI184" s="575"/>
      <c r="AJ184" s="575"/>
      <c r="AK184" s="576"/>
      <c r="AL184" s="576"/>
      <c r="AM184" s="575"/>
      <c r="AN184" s="575"/>
      <c r="AO184" s="575"/>
      <c r="AP184" s="575"/>
      <c r="AQ184" s="575"/>
    </row>
    <row r="185" spans="1:43" ht="35.25" hidden="1" customHeight="1" thickTop="1" thickBot="1">
      <c r="A185" s="563">
        <v>16.2</v>
      </c>
      <c r="B185" s="564"/>
      <c r="C185" s="564"/>
      <c r="D185" s="564"/>
      <c r="E185" s="564"/>
      <c r="F185" s="577" t="s">
        <v>1319</v>
      </c>
      <c r="G185" s="605">
        <v>10</v>
      </c>
      <c r="H185" s="605">
        <v>12</v>
      </c>
      <c r="I185" s="567">
        <f t="shared" si="8"/>
        <v>1.2</v>
      </c>
      <c r="J185" s="568" t="str">
        <f t="shared" si="9"/>
        <v>De acuerdo con lo programado</v>
      </c>
      <c r="K185" s="578"/>
      <c r="L185" s="581"/>
      <c r="M185" s="579"/>
      <c r="N185" s="572"/>
      <c r="O185" s="582"/>
      <c r="P185" s="581"/>
      <c r="Q185" s="579"/>
      <c r="R185" s="572"/>
      <c r="S185" s="582"/>
      <c r="T185" s="583"/>
      <c r="U185" s="579"/>
      <c r="V185" s="572"/>
      <c r="W185" s="582"/>
      <c r="X185" s="575"/>
      <c r="Y185" s="604">
        <v>13</v>
      </c>
      <c r="Z185" s="604">
        <v>7</v>
      </c>
      <c r="AA185" s="567">
        <f t="shared" si="11"/>
        <v>0.53846153846153844</v>
      </c>
      <c r="AB185" s="568" t="str">
        <f t="shared" si="10"/>
        <v>Atraso Leve</v>
      </c>
      <c r="AC185" s="575"/>
      <c r="AD185" s="575"/>
      <c r="AE185" s="575"/>
      <c r="AF185" s="576"/>
      <c r="AG185" s="576"/>
      <c r="AH185" s="575"/>
      <c r="AI185" s="575"/>
      <c r="AJ185" s="575"/>
      <c r="AK185" s="576"/>
      <c r="AL185" s="576"/>
      <c r="AM185" s="575"/>
      <c r="AN185" s="575"/>
      <c r="AO185" s="575"/>
      <c r="AP185" s="575"/>
      <c r="AQ185" s="575"/>
    </row>
    <row r="186" spans="1:43" ht="35.25" hidden="1" customHeight="1" thickTop="1" thickBot="1">
      <c r="A186" s="563">
        <v>16.2</v>
      </c>
      <c r="B186" s="564"/>
      <c r="C186" s="564"/>
      <c r="D186" s="564"/>
      <c r="E186" s="564"/>
      <c r="F186" s="577" t="s">
        <v>1319</v>
      </c>
      <c r="G186" s="605">
        <v>0</v>
      </c>
      <c r="H186" s="605">
        <v>0</v>
      </c>
      <c r="I186" s="567" t="str">
        <f t="shared" si="8"/>
        <v>No hay Programación</v>
      </c>
      <c r="J186" s="568" t="str">
        <f t="shared" si="9"/>
        <v>De acuerdo con lo programado</v>
      </c>
      <c r="K186" s="578"/>
      <c r="L186" s="581"/>
      <c r="M186" s="579"/>
      <c r="N186" s="572"/>
      <c r="O186" s="582"/>
      <c r="P186" s="581"/>
      <c r="Q186" s="579"/>
      <c r="R186" s="572"/>
      <c r="S186" s="582"/>
      <c r="T186" s="583"/>
      <c r="U186" s="579"/>
      <c r="V186" s="572"/>
      <c r="W186" s="582"/>
      <c r="X186" s="575"/>
      <c r="Y186" s="604">
        <v>1</v>
      </c>
      <c r="Z186" s="604">
        <v>2</v>
      </c>
      <c r="AA186" s="567">
        <f t="shared" si="11"/>
        <v>2</v>
      </c>
      <c r="AB186" s="568" t="str">
        <f t="shared" si="10"/>
        <v>De acuerdo con lo programado</v>
      </c>
      <c r="AC186" s="575"/>
      <c r="AD186" s="575"/>
      <c r="AE186" s="575"/>
      <c r="AF186" s="576"/>
      <c r="AG186" s="576"/>
      <c r="AH186" s="575"/>
      <c r="AI186" s="575"/>
      <c r="AJ186" s="575"/>
      <c r="AK186" s="576"/>
      <c r="AL186" s="576"/>
      <c r="AM186" s="575"/>
      <c r="AN186" s="575"/>
      <c r="AO186" s="575"/>
      <c r="AP186" s="575"/>
      <c r="AQ186" s="575"/>
    </row>
    <row r="187" spans="1:43" ht="35.25" hidden="1" customHeight="1" thickTop="1" thickBot="1">
      <c r="A187" s="563">
        <v>16.2</v>
      </c>
      <c r="B187" s="564"/>
      <c r="C187" s="564"/>
      <c r="D187" s="564"/>
      <c r="E187" s="564"/>
      <c r="F187" s="577" t="s">
        <v>1319</v>
      </c>
      <c r="G187" s="605">
        <v>0</v>
      </c>
      <c r="H187" s="605">
        <v>0</v>
      </c>
      <c r="I187" s="567" t="str">
        <f t="shared" si="8"/>
        <v>No hay Programación</v>
      </c>
      <c r="J187" s="568" t="str">
        <f t="shared" si="9"/>
        <v>De acuerdo con lo programado</v>
      </c>
      <c r="K187" s="578"/>
      <c r="L187" s="581"/>
      <c r="M187" s="579"/>
      <c r="N187" s="572"/>
      <c r="O187" s="582"/>
      <c r="P187" s="581"/>
      <c r="Q187" s="579"/>
      <c r="R187" s="572"/>
      <c r="S187" s="582"/>
      <c r="T187" s="583"/>
      <c r="U187" s="579"/>
      <c r="V187" s="572"/>
      <c r="W187" s="582"/>
      <c r="X187" s="575"/>
      <c r="Y187" s="604">
        <v>1</v>
      </c>
      <c r="Z187" s="604">
        <v>2</v>
      </c>
      <c r="AA187" s="567">
        <f t="shared" si="11"/>
        <v>2</v>
      </c>
      <c r="AB187" s="568" t="str">
        <f t="shared" si="10"/>
        <v>De acuerdo con lo programado</v>
      </c>
      <c r="AC187" s="575"/>
      <c r="AD187" s="575"/>
      <c r="AE187" s="575"/>
      <c r="AF187" s="576"/>
      <c r="AG187" s="576"/>
      <c r="AH187" s="575"/>
      <c r="AI187" s="575"/>
      <c r="AJ187" s="575"/>
      <c r="AK187" s="576"/>
      <c r="AL187" s="576"/>
      <c r="AM187" s="575"/>
      <c r="AN187" s="575"/>
      <c r="AO187" s="575"/>
      <c r="AP187" s="575"/>
      <c r="AQ187" s="575"/>
    </row>
    <row r="188" spans="1:43" ht="35.25" hidden="1" customHeight="1" thickTop="1" thickBot="1">
      <c r="A188" s="563">
        <v>16.3</v>
      </c>
      <c r="B188" s="564"/>
      <c r="C188" s="564"/>
      <c r="D188" s="564"/>
      <c r="E188" s="564"/>
      <c r="F188" s="577" t="s">
        <v>1320</v>
      </c>
      <c r="G188" s="605">
        <v>8</v>
      </c>
      <c r="H188" s="605">
        <v>9</v>
      </c>
      <c r="I188" s="567">
        <f t="shared" si="8"/>
        <v>1.125</v>
      </c>
      <c r="J188" s="568" t="str">
        <f t="shared" si="9"/>
        <v>De acuerdo con lo programado</v>
      </c>
      <c r="K188" s="578"/>
      <c r="L188" s="581"/>
      <c r="M188" s="579"/>
      <c r="N188" s="572"/>
      <c r="O188" s="582"/>
      <c r="P188" s="581"/>
      <c r="Q188" s="579"/>
      <c r="R188" s="572"/>
      <c r="S188" s="582"/>
      <c r="T188" s="583"/>
      <c r="U188" s="579"/>
      <c r="V188" s="572"/>
      <c r="W188" s="582"/>
      <c r="X188" s="575"/>
      <c r="Y188" s="604">
        <v>7</v>
      </c>
      <c r="Z188" s="604">
        <v>5</v>
      </c>
      <c r="AA188" s="567">
        <f t="shared" si="11"/>
        <v>0.7142857142857143</v>
      </c>
      <c r="AB188" s="568" t="str">
        <f t="shared" si="10"/>
        <v>Atraso Leve</v>
      </c>
      <c r="AC188" s="575"/>
      <c r="AD188" s="575"/>
      <c r="AE188" s="575"/>
      <c r="AF188" s="576"/>
      <c r="AG188" s="576"/>
      <c r="AH188" s="575"/>
      <c r="AI188" s="575"/>
      <c r="AJ188" s="575"/>
      <c r="AK188" s="576"/>
      <c r="AL188" s="576"/>
      <c r="AM188" s="575"/>
      <c r="AN188" s="575"/>
      <c r="AO188" s="575"/>
      <c r="AP188" s="575"/>
      <c r="AQ188" s="575"/>
    </row>
    <row r="189" spans="1:43" ht="35.25" hidden="1" customHeight="1" thickTop="1" thickBot="1">
      <c r="A189" s="563">
        <v>16.3</v>
      </c>
      <c r="B189" s="564"/>
      <c r="C189" s="564"/>
      <c r="D189" s="564"/>
      <c r="E189" s="564"/>
      <c r="F189" s="577" t="s">
        <v>1320</v>
      </c>
      <c r="G189" s="605">
        <v>0</v>
      </c>
      <c r="H189" s="605">
        <v>0</v>
      </c>
      <c r="I189" s="567" t="str">
        <f t="shared" si="8"/>
        <v>No hay Programación</v>
      </c>
      <c r="J189" s="568" t="str">
        <f t="shared" si="9"/>
        <v>De acuerdo con lo programado</v>
      </c>
      <c r="K189" s="578"/>
      <c r="L189" s="581"/>
      <c r="M189" s="579"/>
      <c r="N189" s="572"/>
      <c r="O189" s="582"/>
      <c r="P189" s="581"/>
      <c r="Q189" s="579"/>
      <c r="R189" s="572"/>
      <c r="S189" s="582"/>
      <c r="T189" s="583"/>
      <c r="U189" s="579"/>
      <c r="V189" s="572"/>
      <c r="W189" s="582"/>
      <c r="X189" s="575"/>
      <c r="Y189" s="604">
        <v>1</v>
      </c>
      <c r="Z189" s="604">
        <v>2</v>
      </c>
      <c r="AA189" s="567">
        <f t="shared" si="11"/>
        <v>2</v>
      </c>
      <c r="AB189" s="568" t="str">
        <f t="shared" si="10"/>
        <v>De acuerdo con lo programado</v>
      </c>
      <c r="AC189" s="575"/>
      <c r="AD189" s="575"/>
      <c r="AE189" s="575"/>
      <c r="AF189" s="576"/>
      <c r="AG189" s="576"/>
      <c r="AH189" s="575"/>
      <c r="AI189" s="575"/>
      <c r="AJ189" s="575"/>
      <c r="AK189" s="576"/>
      <c r="AL189" s="576"/>
      <c r="AM189" s="575"/>
      <c r="AN189" s="575"/>
      <c r="AO189" s="575"/>
      <c r="AP189" s="575"/>
      <c r="AQ189" s="575"/>
    </row>
    <row r="190" spans="1:43" ht="35.25" hidden="1" customHeight="1" thickTop="1" thickBot="1">
      <c r="A190" s="563">
        <v>16.3</v>
      </c>
      <c r="B190" s="564"/>
      <c r="C190" s="564"/>
      <c r="D190" s="564"/>
      <c r="E190" s="564"/>
      <c r="F190" s="577" t="s">
        <v>1320</v>
      </c>
      <c r="G190" s="605">
        <v>0</v>
      </c>
      <c r="H190" s="605">
        <v>0</v>
      </c>
      <c r="I190" s="567" t="str">
        <f t="shared" si="8"/>
        <v>No hay Programación</v>
      </c>
      <c r="J190" s="568" t="str">
        <f t="shared" si="9"/>
        <v>De acuerdo con lo programado</v>
      </c>
      <c r="K190" s="578"/>
      <c r="L190" s="581"/>
      <c r="M190" s="579"/>
      <c r="N190" s="572"/>
      <c r="O190" s="582"/>
      <c r="P190" s="581"/>
      <c r="Q190" s="579"/>
      <c r="R190" s="572"/>
      <c r="S190" s="582"/>
      <c r="T190" s="583"/>
      <c r="U190" s="579"/>
      <c r="V190" s="572"/>
      <c r="W190" s="582"/>
      <c r="X190" s="575"/>
      <c r="Y190" s="604">
        <v>1</v>
      </c>
      <c r="Z190" s="604">
        <v>2</v>
      </c>
      <c r="AA190" s="567">
        <f t="shared" si="11"/>
        <v>2</v>
      </c>
      <c r="AB190" s="568" t="str">
        <f t="shared" si="10"/>
        <v>De acuerdo con lo programado</v>
      </c>
      <c r="AC190" s="575"/>
      <c r="AD190" s="575"/>
      <c r="AE190" s="575"/>
      <c r="AF190" s="576"/>
      <c r="AG190" s="576"/>
      <c r="AH190" s="575"/>
      <c r="AI190" s="575"/>
      <c r="AJ190" s="575"/>
      <c r="AK190" s="576"/>
      <c r="AL190" s="576"/>
      <c r="AM190" s="575"/>
      <c r="AN190" s="575"/>
      <c r="AO190" s="575"/>
      <c r="AP190" s="575"/>
      <c r="AQ190" s="575"/>
    </row>
    <row r="191" spans="1:43" ht="35.25" customHeight="1" thickTop="1" thickBot="1">
      <c r="A191" s="563">
        <v>16.399999999999999</v>
      </c>
      <c r="B191" s="564"/>
      <c r="C191" s="564"/>
      <c r="D191" s="564"/>
      <c r="E191" s="564"/>
      <c r="F191" s="577" t="s">
        <v>1321</v>
      </c>
      <c r="G191" s="605">
        <v>2</v>
      </c>
      <c r="H191" s="605">
        <v>6</v>
      </c>
      <c r="I191" s="567">
        <f t="shared" si="8"/>
        <v>3</v>
      </c>
      <c r="J191" s="568" t="str">
        <f t="shared" si="9"/>
        <v>De acuerdo con lo programado</v>
      </c>
      <c r="K191" s="578"/>
      <c r="L191" s="581"/>
      <c r="M191" s="579"/>
      <c r="N191" s="572"/>
      <c r="O191" s="582"/>
      <c r="P191" s="581"/>
      <c r="Q191" s="579"/>
      <c r="R191" s="572"/>
      <c r="S191" s="582"/>
      <c r="T191" s="583"/>
      <c r="U191" s="579"/>
      <c r="V191" s="572"/>
      <c r="W191" s="582"/>
      <c r="X191" s="575"/>
      <c r="Y191" s="604">
        <v>11</v>
      </c>
      <c r="Z191" s="604">
        <v>5</v>
      </c>
      <c r="AA191" s="567">
        <f t="shared" si="11"/>
        <v>0.45454545454545453</v>
      </c>
      <c r="AB191" s="568" t="str">
        <f t="shared" si="10"/>
        <v>En riesgo cumplimiento</v>
      </c>
      <c r="AC191" s="575"/>
      <c r="AD191" s="575"/>
      <c r="AE191" s="575"/>
      <c r="AF191" s="576"/>
      <c r="AG191" s="576"/>
      <c r="AH191" s="575"/>
      <c r="AI191" s="575"/>
      <c r="AJ191" s="575"/>
      <c r="AK191" s="576"/>
      <c r="AL191" s="576"/>
      <c r="AM191" s="575"/>
      <c r="AN191" s="575"/>
      <c r="AO191" s="575"/>
      <c r="AP191" s="575"/>
      <c r="AQ191" s="575"/>
    </row>
    <row r="192" spans="1:43" ht="35.25" hidden="1" customHeight="1" thickTop="1" thickBot="1">
      <c r="A192" s="563">
        <v>16.399999999999999</v>
      </c>
      <c r="B192" s="564"/>
      <c r="C192" s="564"/>
      <c r="D192" s="564"/>
      <c r="E192" s="564"/>
      <c r="F192" s="577" t="s">
        <v>1321</v>
      </c>
      <c r="G192" s="605">
        <v>6</v>
      </c>
      <c r="H192" s="605">
        <v>6</v>
      </c>
      <c r="I192" s="567">
        <f t="shared" si="8"/>
        <v>1</v>
      </c>
      <c r="J192" s="568" t="str">
        <f t="shared" si="9"/>
        <v>De acuerdo con lo programado</v>
      </c>
      <c r="K192" s="578"/>
      <c r="L192" s="581"/>
      <c r="M192" s="579"/>
      <c r="N192" s="572"/>
      <c r="O192" s="582"/>
      <c r="P192" s="581"/>
      <c r="Q192" s="579"/>
      <c r="R192" s="572"/>
      <c r="S192" s="582"/>
      <c r="T192" s="583"/>
      <c r="U192" s="579"/>
      <c r="V192" s="572"/>
      <c r="W192" s="582"/>
      <c r="X192" s="575"/>
      <c r="Y192" s="604">
        <v>0</v>
      </c>
      <c r="Z192" s="604">
        <v>1</v>
      </c>
      <c r="AA192" s="567" t="str">
        <f t="shared" si="11"/>
        <v>No hay Programación</v>
      </c>
      <c r="AB192" s="568" t="str">
        <f t="shared" si="10"/>
        <v>De acuerdo con lo programado</v>
      </c>
      <c r="AC192" s="575"/>
      <c r="AD192" s="575"/>
      <c r="AE192" s="575"/>
      <c r="AF192" s="576"/>
      <c r="AG192" s="576"/>
      <c r="AH192" s="575"/>
      <c r="AI192" s="575"/>
      <c r="AJ192" s="575"/>
      <c r="AK192" s="576"/>
      <c r="AL192" s="576"/>
      <c r="AM192" s="575"/>
      <c r="AN192" s="575"/>
      <c r="AO192" s="575"/>
      <c r="AP192" s="575"/>
      <c r="AQ192" s="575"/>
    </row>
    <row r="193" spans="1:43" ht="35.25" hidden="1" customHeight="1" thickTop="1" thickBot="1">
      <c r="A193" s="563">
        <v>16.399999999999999</v>
      </c>
      <c r="B193" s="564"/>
      <c r="C193" s="564"/>
      <c r="D193" s="564"/>
      <c r="E193" s="564"/>
      <c r="F193" s="577" t="s">
        <v>1321</v>
      </c>
      <c r="G193" s="605">
        <v>0</v>
      </c>
      <c r="H193" s="605">
        <v>0</v>
      </c>
      <c r="I193" s="567" t="str">
        <f t="shared" si="8"/>
        <v>No hay Programación</v>
      </c>
      <c r="J193" s="568" t="str">
        <f t="shared" si="9"/>
        <v>De acuerdo con lo programado</v>
      </c>
      <c r="K193" s="578"/>
      <c r="L193" s="581"/>
      <c r="M193" s="579"/>
      <c r="N193" s="572"/>
      <c r="O193" s="582"/>
      <c r="P193" s="581"/>
      <c r="Q193" s="579"/>
      <c r="R193" s="572"/>
      <c r="S193" s="582"/>
      <c r="T193" s="583"/>
      <c r="U193" s="579"/>
      <c r="V193" s="572"/>
      <c r="W193" s="582"/>
      <c r="X193" s="575"/>
      <c r="Y193" s="604">
        <v>0</v>
      </c>
      <c r="Z193" s="604">
        <v>1</v>
      </c>
      <c r="AA193" s="567" t="str">
        <f t="shared" si="11"/>
        <v>No hay Programación</v>
      </c>
      <c r="AB193" s="568" t="str">
        <f t="shared" si="10"/>
        <v>De acuerdo con lo programado</v>
      </c>
      <c r="AC193" s="575"/>
      <c r="AD193" s="575"/>
      <c r="AE193" s="575"/>
      <c r="AF193" s="576"/>
      <c r="AG193" s="576"/>
      <c r="AH193" s="575"/>
      <c r="AI193" s="575"/>
      <c r="AJ193" s="575"/>
      <c r="AK193" s="576"/>
      <c r="AL193" s="576"/>
      <c r="AM193" s="575"/>
      <c r="AN193" s="575"/>
      <c r="AO193" s="575"/>
      <c r="AP193" s="575"/>
      <c r="AQ193" s="575"/>
    </row>
    <row r="194" spans="1:43" ht="35.25" hidden="1" customHeight="1" thickTop="1" thickBot="1">
      <c r="A194" s="563">
        <v>16.399999999999999</v>
      </c>
      <c r="B194" s="564"/>
      <c r="C194" s="564"/>
      <c r="D194" s="564"/>
      <c r="E194" s="564"/>
      <c r="F194" s="577" t="s">
        <v>1321</v>
      </c>
      <c r="G194" s="605">
        <v>0</v>
      </c>
      <c r="H194" s="605">
        <v>0</v>
      </c>
      <c r="I194" s="567" t="str">
        <f t="shared" si="8"/>
        <v>No hay Programación</v>
      </c>
      <c r="J194" s="568" t="str">
        <f t="shared" si="9"/>
        <v>De acuerdo con lo programado</v>
      </c>
      <c r="K194" s="578"/>
      <c r="L194" s="581"/>
      <c r="M194" s="579"/>
      <c r="N194" s="572"/>
      <c r="O194" s="582"/>
      <c r="P194" s="581"/>
      <c r="Q194" s="579"/>
      <c r="R194" s="572"/>
      <c r="S194" s="582"/>
      <c r="T194" s="583"/>
      <c r="U194" s="579"/>
      <c r="V194" s="572"/>
      <c r="W194" s="582"/>
      <c r="X194" s="575"/>
      <c r="Y194" s="604">
        <v>0</v>
      </c>
      <c r="Z194" s="604">
        <v>1</v>
      </c>
      <c r="AA194" s="567" t="str">
        <f t="shared" si="11"/>
        <v>No hay Programación</v>
      </c>
      <c r="AB194" s="568" t="str">
        <f t="shared" si="10"/>
        <v>De acuerdo con lo programado</v>
      </c>
      <c r="AC194" s="575"/>
      <c r="AD194" s="575"/>
      <c r="AE194" s="575"/>
      <c r="AF194" s="576"/>
      <c r="AG194" s="576"/>
      <c r="AH194" s="575"/>
      <c r="AI194" s="575"/>
      <c r="AJ194" s="575"/>
      <c r="AK194" s="576"/>
      <c r="AL194" s="576"/>
      <c r="AM194" s="575"/>
      <c r="AN194" s="575"/>
      <c r="AO194" s="575"/>
      <c r="AP194" s="575"/>
      <c r="AQ194" s="575"/>
    </row>
    <row r="195" spans="1:43" ht="35.25" hidden="1" customHeight="1" thickTop="1" thickBot="1">
      <c r="A195" s="563">
        <v>16.399999999999999</v>
      </c>
      <c r="B195" s="564"/>
      <c r="C195" s="564"/>
      <c r="D195" s="564"/>
      <c r="E195" s="564"/>
      <c r="F195" s="577" t="s">
        <v>1321</v>
      </c>
      <c r="G195" s="605">
        <v>0</v>
      </c>
      <c r="H195" s="605">
        <v>0</v>
      </c>
      <c r="I195" s="567" t="str">
        <f t="shared" si="8"/>
        <v>No hay Programación</v>
      </c>
      <c r="J195" s="568" t="str">
        <f t="shared" si="9"/>
        <v>De acuerdo con lo programado</v>
      </c>
      <c r="K195" s="578"/>
      <c r="L195" s="581"/>
      <c r="M195" s="579"/>
      <c r="N195" s="572"/>
      <c r="O195" s="582"/>
      <c r="P195" s="581"/>
      <c r="Q195" s="579"/>
      <c r="R195" s="572"/>
      <c r="S195" s="582"/>
      <c r="T195" s="583"/>
      <c r="U195" s="579"/>
      <c r="V195" s="572"/>
      <c r="W195" s="582"/>
      <c r="X195" s="575"/>
      <c r="Y195" s="604">
        <v>0</v>
      </c>
      <c r="Z195" s="604">
        <v>1</v>
      </c>
      <c r="AA195" s="567" t="str">
        <f t="shared" si="11"/>
        <v>No hay Programación</v>
      </c>
      <c r="AB195" s="568" t="str">
        <f t="shared" si="10"/>
        <v>De acuerdo con lo programado</v>
      </c>
      <c r="AC195" s="575"/>
      <c r="AD195" s="575"/>
      <c r="AE195" s="575"/>
      <c r="AF195" s="576"/>
      <c r="AG195" s="576"/>
      <c r="AH195" s="575"/>
      <c r="AI195" s="575"/>
      <c r="AJ195" s="575"/>
      <c r="AK195" s="576"/>
      <c r="AL195" s="576"/>
      <c r="AM195" s="575"/>
      <c r="AN195" s="575"/>
      <c r="AO195" s="575"/>
      <c r="AP195" s="575"/>
      <c r="AQ195" s="575"/>
    </row>
    <row r="196" spans="1:43" ht="35.25" hidden="1" customHeight="1" thickTop="1" thickBot="1">
      <c r="A196" s="563">
        <v>16.399999999999999</v>
      </c>
      <c r="B196" s="564"/>
      <c r="C196" s="564"/>
      <c r="D196" s="564"/>
      <c r="E196" s="564"/>
      <c r="F196" s="577" t="s">
        <v>1321</v>
      </c>
      <c r="G196" s="605">
        <v>0</v>
      </c>
      <c r="H196" s="605">
        <v>0</v>
      </c>
      <c r="I196" s="567" t="str">
        <f t="shared" si="8"/>
        <v>No hay Programación</v>
      </c>
      <c r="J196" s="568" t="str">
        <f t="shared" si="9"/>
        <v>De acuerdo con lo programado</v>
      </c>
      <c r="K196" s="578"/>
      <c r="L196" s="581"/>
      <c r="M196" s="579"/>
      <c r="N196" s="572"/>
      <c r="O196" s="582"/>
      <c r="P196" s="581"/>
      <c r="Q196" s="579"/>
      <c r="R196" s="572"/>
      <c r="S196" s="582"/>
      <c r="T196" s="583"/>
      <c r="U196" s="579"/>
      <c r="V196" s="572"/>
      <c r="W196" s="582"/>
      <c r="X196" s="575"/>
      <c r="Y196" s="604">
        <v>0</v>
      </c>
      <c r="Z196" s="604">
        <v>1</v>
      </c>
      <c r="AA196" s="567" t="str">
        <f t="shared" si="11"/>
        <v>No hay Programación</v>
      </c>
      <c r="AB196" s="568" t="str">
        <f t="shared" si="10"/>
        <v>De acuerdo con lo programado</v>
      </c>
      <c r="AC196" s="575"/>
      <c r="AD196" s="575"/>
      <c r="AE196" s="575"/>
      <c r="AF196" s="576"/>
      <c r="AG196" s="576"/>
      <c r="AH196" s="575"/>
      <c r="AI196" s="575"/>
      <c r="AJ196" s="575"/>
      <c r="AK196" s="576"/>
      <c r="AL196" s="576"/>
      <c r="AM196" s="575"/>
      <c r="AN196" s="575"/>
      <c r="AO196" s="575"/>
      <c r="AP196" s="575"/>
      <c r="AQ196" s="575"/>
    </row>
    <row r="197" spans="1:43" ht="35.25" hidden="1" customHeight="1" thickTop="1" thickBot="1">
      <c r="A197" s="563">
        <v>16.5</v>
      </c>
      <c r="B197" s="564"/>
      <c r="C197" s="564"/>
      <c r="D197" s="564"/>
      <c r="E197" s="564"/>
      <c r="F197" s="577" t="s">
        <v>1322</v>
      </c>
      <c r="G197" s="605">
        <v>0</v>
      </c>
      <c r="H197" s="605">
        <v>0</v>
      </c>
      <c r="I197" s="567" t="str">
        <f t="shared" si="8"/>
        <v>No hay Programación</v>
      </c>
      <c r="J197" s="568" t="str">
        <f t="shared" si="9"/>
        <v>De acuerdo con lo programado</v>
      </c>
      <c r="K197" s="578"/>
      <c r="L197" s="581"/>
      <c r="M197" s="579"/>
      <c r="N197" s="572"/>
      <c r="O197" s="582"/>
      <c r="P197" s="581"/>
      <c r="Q197" s="579"/>
      <c r="R197" s="572"/>
      <c r="S197" s="582"/>
      <c r="T197" s="583"/>
      <c r="U197" s="579"/>
      <c r="V197" s="572"/>
      <c r="W197" s="582"/>
      <c r="X197" s="575"/>
      <c r="Y197" s="604">
        <v>0</v>
      </c>
      <c r="Z197" s="604">
        <v>0</v>
      </c>
      <c r="AA197" s="567" t="str">
        <f t="shared" si="11"/>
        <v>No hay Programación</v>
      </c>
      <c r="AB197" s="568" t="str">
        <f t="shared" si="10"/>
        <v>De acuerdo con lo programado</v>
      </c>
      <c r="AC197" s="575"/>
      <c r="AD197" s="575"/>
      <c r="AE197" s="575"/>
      <c r="AF197" s="576"/>
      <c r="AG197" s="576"/>
      <c r="AH197" s="575"/>
      <c r="AI197" s="575"/>
      <c r="AJ197" s="575"/>
      <c r="AK197" s="576"/>
      <c r="AL197" s="576"/>
      <c r="AM197" s="575"/>
      <c r="AN197" s="575"/>
      <c r="AO197" s="575"/>
      <c r="AP197" s="575"/>
      <c r="AQ197" s="575"/>
    </row>
    <row r="198" spans="1:43" ht="35.25" hidden="1" customHeight="1" thickTop="1" thickBot="1">
      <c r="A198" s="563">
        <v>16.5</v>
      </c>
      <c r="B198" s="564"/>
      <c r="C198" s="564"/>
      <c r="D198" s="564"/>
      <c r="E198" s="564"/>
      <c r="F198" s="577" t="s">
        <v>1322</v>
      </c>
      <c r="G198" s="605">
        <v>0</v>
      </c>
      <c r="H198" s="605">
        <v>0</v>
      </c>
      <c r="I198" s="567" t="str">
        <f t="shared" si="8"/>
        <v>No hay Programación</v>
      </c>
      <c r="J198" s="568" t="str">
        <f t="shared" si="9"/>
        <v>De acuerdo con lo programado</v>
      </c>
      <c r="K198" s="578"/>
      <c r="L198" s="581"/>
      <c r="M198" s="579"/>
      <c r="N198" s="572"/>
      <c r="O198" s="582"/>
      <c r="P198" s="581"/>
      <c r="Q198" s="579"/>
      <c r="R198" s="572"/>
      <c r="S198" s="582"/>
      <c r="T198" s="583"/>
      <c r="U198" s="579"/>
      <c r="V198" s="572"/>
      <c r="W198" s="582"/>
      <c r="X198" s="575"/>
      <c r="Y198" s="604">
        <v>0</v>
      </c>
      <c r="Z198" s="604">
        <v>0</v>
      </c>
      <c r="AA198" s="567" t="str">
        <f t="shared" si="11"/>
        <v>No hay Programación</v>
      </c>
      <c r="AB198" s="568" t="str">
        <f t="shared" si="10"/>
        <v>De acuerdo con lo programado</v>
      </c>
      <c r="AC198" s="575"/>
      <c r="AD198" s="575"/>
      <c r="AE198" s="575"/>
      <c r="AF198" s="576"/>
      <c r="AG198" s="576"/>
      <c r="AH198" s="575"/>
      <c r="AI198" s="575"/>
      <c r="AJ198" s="575"/>
      <c r="AK198" s="576"/>
      <c r="AL198" s="576"/>
      <c r="AM198" s="575"/>
      <c r="AN198" s="575"/>
      <c r="AO198" s="575"/>
      <c r="AP198" s="575"/>
      <c r="AQ198" s="575"/>
    </row>
    <row r="199" spans="1:43" ht="35.25" hidden="1" customHeight="1" thickTop="1" thickBot="1">
      <c r="A199" s="563">
        <v>16.600000000000001</v>
      </c>
      <c r="B199" s="564"/>
      <c r="C199" s="564"/>
      <c r="D199" s="564"/>
      <c r="E199" s="564"/>
      <c r="F199" s="577" t="s">
        <v>1323</v>
      </c>
      <c r="G199" s="605">
        <v>0</v>
      </c>
      <c r="H199" s="605">
        <v>0</v>
      </c>
      <c r="I199" s="567" t="str">
        <f t="shared" si="8"/>
        <v>No hay Programación</v>
      </c>
      <c r="J199" s="568" t="str">
        <f t="shared" si="9"/>
        <v>De acuerdo con lo programado</v>
      </c>
      <c r="K199" s="578"/>
      <c r="L199" s="581"/>
      <c r="M199" s="579"/>
      <c r="N199" s="572"/>
      <c r="O199" s="582"/>
      <c r="P199" s="581"/>
      <c r="Q199" s="579"/>
      <c r="R199" s="572"/>
      <c r="S199" s="582"/>
      <c r="T199" s="583"/>
      <c r="U199" s="579"/>
      <c r="V199" s="572"/>
      <c r="W199" s="582"/>
      <c r="X199" s="575"/>
      <c r="Y199" s="604">
        <v>0</v>
      </c>
      <c r="Z199" s="604">
        <v>1</v>
      </c>
      <c r="AA199" s="567" t="str">
        <f t="shared" si="11"/>
        <v>No hay Programación</v>
      </c>
      <c r="AB199" s="568" t="str">
        <f t="shared" si="10"/>
        <v>De acuerdo con lo programado</v>
      </c>
      <c r="AC199" s="575"/>
      <c r="AD199" s="575"/>
      <c r="AE199" s="575"/>
      <c r="AF199" s="576"/>
      <c r="AG199" s="576"/>
      <c r="AH199" s="575"/>
      <c r="AI199" s="575"/>
      <c r="AJ199" s="575"/>
      <c r="AK199" s="576"/>
      <c r="AL199" s="576"/>
      <c r="AM199" s="575"/>
      <c r="AN199" s="575"/>
      <c r="AO199" s="575"/>
      <c r="AP199" s="575"/>
      <c r="AQ199" s="575"/>
    </row>
    <row r="200" spans="1:43" ht="35.25" hidden="1" customHeight="1" thickTop="1" thickBot="1">
      <c r="A200" s="563">
        <v>16.600000000000001</v>
      </c>
      <c r="B200" s="564"/>
      <c r="C200" s="564"/>
      <c r="D200" s="564"/>
      <c r="E200" s="564"/>
      <c r="F200" s="577" t="s">
        <v>1323</v>
      </c>
      <c r="G200" s="605">
        <v>0</v>
      </c>
      <c r="H200" s="605">
        <v>0</v>
      </c>
      <c r="I200" s="567" t="str">
        <f t="shared" si="8"/>
        <v>No hay Programación</v>
      </c>
      <c r="J200" s="568" t="str">
        <f t="shared" si="9"/>
        <v>De acuerdo con lo programado</v>
      </c>
      <c r="K200" s="578"/>
      <c r="L200" s="581"/>
      <c r="M200" s="579"/>
      <c r="N200" s="572"/>
      <c r="O200" s="582"/>
      <c r="P200" s="581"/>
      <c r="Q200" s="579"/>
      <c r="R200" s="572"/>
      <c r="S200" s="582"/>
      <c r="T200" s="583"/>
      <c r="U200" s="579"/>
      <c r="V200" s="572"/>
      <c r="W200" s="582"/>
      <c r="X200" s="575"/>
      <c r="Y200" s="604">
        <v>0</v>
      </c>
      <c r="Z200" s="604">
        <v>0</v>
      </c>
      <c r="AA200" s="567" t="str">
        <f t="shared" si="11"/>
        <v>No hay Programación</v>
      </c>
      <c r="AB200" s="568" t="str">
        <f t="shared" si="10"/>
        <v>De acuerdo con lo programado</v>
      </c>
      <c r="AC200" s="575"/>
      <c r="AD200" s="575"/>
      <c r="AE200" s="575"/>
      <c r="AF200" s="576"/>
      <c r="AG200" s="576"/>
      <c r="AH200" s="575"/>
      <c r="AI200" s="575"/>
      <c r="AJ200" s="575"/>
      <c r="AK200" s="576"/>
      <c r="AL200" s="576"/>
      <c r="AM200" s="575"/>
      <c r="AN200" s="575"/>
      <c r="AO200" s="575"/>
      <c r="AP200" s="575"/>
      <c r="AQ200" s="575"/>
    </row>
    <row r="201" spans="1:43" ht="35.25" customHeight="1" thickTop="1" thickBot="1">
      <c r="A201" s="563">
        <v>16.7</v>
      </c>
      <c r="B201" s="564"/>
      <c r="C201" s="564"/>
      <c r="D201" s="564"/>
      <c r="E201" s="564"/>
      <c r="F201" s="577" t="s">
        <v>1324</v>
      </c>
      <c r="G201" s="605">
        <v>2</v>
      </c>
      <c r="H201" s="605">
        <v>3</v>
      </c>
      <c r="I201" s="567">
        <f t="shared" si="8"/>
        <v>1.5</v>
      </c>
      <c r="J201" s="568" t="str">
        <f t="shared" si="9"/>
        <v>De acuerdo con lo programado</v>
      </c>
      <c r="K201" s="578"/>
      <c r="L201" s="581"/>
      <c r="M201" s="579"/>
      <c r="N201" s="572"/>
      <c r="O201" s="582"/>
      <c r="P201" s="581"/>
      <c r="Q201" s="579"/>
      <c r="R201" s="572"/>
      <c r="S201" s="582"/>
      <c r="T201" s="583"/>
      <c r="U201" s="579"/>
      <c r="V201" s="572"/>
      <c r="W201" s="582"/>
      <c r="X201" s="575"/>
      <c r="Y201" s="604">
        <v>7</v>
      </c>
      <c r="Z201" s="604">
        <v>2</v>
      </c>
      <c r="AA201" s="567">
        <f t="shared" si="11"/>
        <v>0.2857142857142857</v>
      </c>
      <c r="AB201" s="568" t="str">
        <f t="shared" si="10"/>
        <v>En riesgo cumplimiento</v>
      </c>
      <c r="AC201" s="575"/>
      <c r="AD201" s="575"/>
      <c r="AE201" s="575"/>
      <c r="AF201" s="576"/>
      <c r="AG201" s="576"/>
      <c r="AH201" s="575"/>
      <c r="AI201" s="575"/>
      <c r="AJ201" s="575"/>
      <c r="AK201" s="576"/>
      <c r="AL201" s="576"/>
      <c r="AM201" s="575"/>
      <c r="AN201" s="575"/>
      <c r="AO201" s="575"/>
      <c r="AP201" s="575"/>
      <c r="AQ201" s="575"/>
    </row>
    <row r="202" spans="1:43" ht="35.25" hidden="1" customHeight="1" thickTop="1" thickBot="1">
      <c r="A202" s="563">
        <v>16.7</v>
      </c>
      <c r="B202" s="564"/>
      <c r="C202" s="564"/>
      <c r="D202" s="564"/>
      <c r="E202" s="564"/>
      <c r="F202" s="577" t="s">
        <v>1324</v>
      </c>
      <c r="G202" s="605">
        <v>0</v>
      </c>
      <c r="H202" s="605">
        <v>0</v>
      </c>
      <c r="I202" s="567" t="str">
        <f t="shared" si="8"/>
        <v>No hay Programación</v>
      </c>
      <c r="J202" s="568" t="str">
        <f t="shared" si="9"/>
        <v>De acuerdo con lo programado</v>
      </c>
      <c r="K202" s="578"/>
      <c r="L202" s="581"/>
      <c r="M202" s="579"/>
      <c r="N202" s="572"/>
      <c r="O202" s="582"/>
      <c r="P202" s="581"/>
      <c r="Q202" s="579"/>
      <c r="R202" s="572"/>
      <c r="S202" s="582"/>
      <c r="T202" s="583"/>
      <c r="U202" s="579"/>
      <c r="V202" s="572"/>
      <c r="W202" s="582"/>
      <c r="X202" s="575"/>
      <c r="Y202" s="604">
        <v>0</v>
      </c>
      <c r="Z202" s="604">
        <v>0</v>
      </c>
      <c r="AA202" s="567" t="str">
        <f t="shared" si="11"/>
        <v>No hay Programación</v>
      </c>
      <c r="AB202" s="568" t="str">
        <f t="shared" si="10"/>
        <v>De acuerdo con lo programado</v>
      </c>
      <c r="AC202" s="575"/>
      <c r="AD202" s="575"/>
      <c r="AE202" s="575"/>
      <c r="AF202" s="576"/>
      <c r="AG202" s="576"/>
      <c r="AH202" s="575"/>
      <c r="AI202" s="575"/>
      <c r="AJ202" s="575"/>
      <c r="AK202" s="576"/>
      <c r="AL202" s="576"/>
      <c r="AM202" s="575"/>
      <c r="AN202" s="575"/>
      <c r="AO202" s="575"/>
      <c r="AP202" s="575"/>
      <c r="AQ202" s="575"/>
    </row>
    <row r="203" spans="1:43" ht="35.25" hidden="1" customHeight="1" thickTop="1" thickBot="1">
      <c r="A203" s="563">
        <v>16.8</v>
      </c>
      <c r="B203" s="564"/>
      <c r="C203" s="564"/>
      <c r="D203" s="564"/>
      <c r="E203" s="564"/>
      <c r="F203" s="577" t="s">
        <v>1325</v>
      </c>
      <c r="G203" s="605">
        <v>0</v>
      </c>
      <c r="H203" s="605">
        <v>0</v>
      </c>
      <c r="I203" s="567" t="str">
        <f t="shared" si="8"/>
        <v>No hay Programación</v>
      </c>
      <c r="J203" s="568" t="str">
        <f t="shared" si="9"/>
        <v>De acuerdo con lo programado</v>
      </c>
      <c r="K203" s="578"/>
      <c r="L203" s="581"/>
      <c r="M203" s="579"/>
      <c r="N203" s="572"/>
      <c r="O203" s="582"/>
      <c r="P203" s="581"/>
      <c r="Q203" s="579"/>
      <c r="R203" s="572"/>
      <c r="S203" s="582"/>
      <c r="T203" s="583"/>
      <c r="U203" s="579"/>
      <c r="V203" s="572"/>
      <c r="W203" s="582"/>
      <c r="X203" s="575"/>
      <c r="Y203" s="604">
        <v>0</v>
      </c>
      <c r="Z203" s="604">
        <v>0</v>
      </c>
      <c r="AA203" s="567" t="str">
        <f t="shared" si="11"/>
        <v>No hay Programación</v>
      </c>
      <c r="AB203" s="568" t="str">
        <f t="shared" si="10"/>
        <v>De acuerdo con lo programado</v>
      </c>
      <c r="AC203" s="575"/>
      <c r="AD203" s="575"/>
      <c r="AE203" s="575"/>
      <c r="AF203" s="576"/>
      <c r="AG203" s="576"/>
      <c r="AH203" s="575"/>
      <c r="AI203" s="575"/>
      <c r="AJ203" s="575"/>
      <c r="AK203" s="576"/>
      <c r="AL203" s="576"/>
      <c r="AM203" s="575"/>
      <c r="AN203" s="575"/>
      <c r="AO203" s="575"/>
      <c r="AP203" s="575"/>
      <c r="AQ203" s="575"/>
    </row>
    <row r="204" spans="1:43" ht="35.25" hidden="1" customHeight="1" thickTop="1" thickBot="1">
      <c r="A204" s="563">
        <v>16.899999999999999</v>
      </c>
      <c r="B204" s="564"/>
      <c r="C204" s="564"/>
      <c r="D204" s="564"/>
      <c r="E204" s="564"/>
      <c r="F204" s="577" t="s">
        <v>1326</v>
      </c>
      <c r="G204" s="605">
        <v>12</v>
      </c>
      <c r="H204" s="605">
        <v>17</v>
      </c>
      <c r="I204" s="567">
        <f t="shared" si="8"/>
        <v>1.4166666666666667</v>
      </c>
      <c r="J204" s="568" t="str">
        <f t="shared" si="9"/>
        <v>De acuerdo con lo programado</v>
      </c>
      <c r="K204" s="578"/>
      <c r="L204" s="581"/>
      <c r="M204" s="579"/>
      <c r="N204" s="572"/>
      <c r="O204" s="582"/>
      <c r="P204" s="581"/>
      <c r="Q204" s="579"/>
      <c r="R204" s="572"/>
      <c r="S204" s="582"/>
      <c r="T204" s="583"/>
      <c r="U204" s="579"/>
      <c r="V204" s="572"/>
      <c r="W204" s="582"/>
      <c r="X204" s="575"/>
      <c r="Y204" s="604">
        <v>12</v>
      </c>
      <c r="Z204" s="604">
        <v>8</v>
      </c>
      <c r="AA204" s="567">
        <f t="shared" si="11"/>
        <v>0.66666666666666663</v>
      </c>
      <c r="AB204" s="568" t="str">
        <f t="shared" si="10"/>
        <v>Atraso Leve</v>
      </c>
      <c r="AC204" s="575"/>
      <c r="AD204" s="575"/>
      <c r="AE204" s="575"/>
      <c r="AF204" s="576"/>
      <c r="AG204" s="576"/>
      <c r="AH204" s="575"/>
      <c r="AI204" s="575"/>
      <c r="AJ204" s="575"/>
      <c r="AK204" s="576"/>
      <c r="AL204" s="576"/>
      <c r="AM204" s="575"/>
      <c r="AN204" s="575"/>
      <c r="AO204" s="575"/>
      <c r="AP204" s="575"/>
      <c r="AQ204" s="575"/>
    </row>
    <row r="205" spans="1:43" ht="35.25" hidden="1" customHeight="1" thickTop="1" thickBot="1">
      <c r="A205" s="563">
        <v>16.899999999999999</v>
      </c>
      <c r="B205" s="564"/>
      <c r="C205" s="564"/>
      <c r="D205" s="564"/>
      <c r="E205" s="564"/>
      <c r="F205" s="577" t="s">
        <v>1326</v>
      </c>
      <c r="G205" s="605">
        <v>0</v>
      </c>
      <c r="H205" s="605">
        <v>0</v>
      </c>
      <c r="I205" s="567" t="str">
        <f t="shared" si="8"/>
        <v>No hay Programación</v>
      </c>
      <c r="J205" s="568" t="str">
        <f t="shared" si="9"/>
        <v>De acuerdo con lo programado</v>
      </c>
      <c r="K205" s="578"/>
      <c r="L205" s="581"/>
      <c r="M205" s="579"/>
      <c r="N205" s="572"/>
      <c r="O205" s="582"/>
      <c r="P205" s="581"/>
      <c r="Q205" s="579"/>
      <c r="R205" s="572"/>
      <c r="S205" s="582"/>
      <c r="T205" s="583"/>
      <c r="U205" s="579"/>
      <c r="V205" s="572"/>
      <c r="W205" s="582"/>
      <c r="X205" s="575"/>
      <c r="Y205" s="604">
        <v>0</v>
      </c>
      <c r="Z205" s="604">
        <v>1</v>
      </c>
      <c r="AA205" s="567" t="str">
        <f t="shared" si="11"/>
        <v>No hay Programación</v>
      </c>
      <c r="AB205" s="568" t="str">
        <f t="shared" si="10"/>
        <v>De acuerdo con lo programado</v>
      </c>
      <c r="AC205" s="575"/>
      <c r="AD205" s="575"/>
      <c r="AE205" s="575"/>
      <c r="AF205" s="576"/>
      <c r="AG205" s="576"/>
      <c r="AH205" s="575"/>
      <c r="AI205" s="575"/>
      <c r="AJ205" s="575"/>
      <c r="AK205" s="576"/>
      <c r="AL205" s="576"/>
      <c r="AM205" s="575"/>
      <c r="AN205" s="575"/>
      <c r="AO205" s="575"/>
      <c r="AP205" s="575"/>
      <c r="AQ205" s="575"/>
    </row>
    <row r="206" spans="1:43" ht="35.25" hidden="1" customHeight="1" thickTop="1" thickBot="1">
      <c r="A206" s="563">
        <v>16.899999999999999</v>
      </c>
      <c r="B206" s="564"/>
      <c r="C206" s="564"/>
      <c r="D206" s="564"/>
      <c r="E206" s="564"/>
      <c r="F206" s="577" t="s">
        <v>1326</v>
      </c>
      <c r="G206" s="605">
        <v>0</v>
      </c>
      <c r="H206" s="605">
        <v>0</v>
      </c>
      <c r="I206" s="567" t="str">
        <f t="shared" ref="I206:I269" si="12">IF(H206="","No hay ejecución",IF(AND(G206=0),"No hay Programación", H206/G206))</f>
        <v>No hay Programación</v>
      </c>
      <c r="J206" s="568" t="str">
        <f t="shared" ref="J206:J269" si="13">IF(I206="No hay ejecución","NA",IF(I206&gt;=90%,"De acuerdo con lo programado",IF(I206&gt;=51%,"Atraso Leve",IF(I206&lt;=50%,"En riesgo cumplimiento"))))</f>
        <v>De acuerdo con lo programado</v>
      </c>
      <c r="K206" s="578"/>
      <c r="L206" s="581"/>
      <c r="M206" s="579"/>
      <c r="N206" s="572"/>
      <c r="O206" s="582"/>
      <c r="P206" s="581"/>
      <c r="Q206" s="579"/>
      <c r="R206" s="572"/>
      <c r="S206" s="582"/>
      <c r="T206" s="583"/>
      <c r="U206" s="579"/>
      <c r="V206" s="572"/>
      <c r="W206" s="582"/>
      <c r="X206" s="575"/>
      <c r="Y206" s="604">
        <v>0</v>
      </c>
      <c r="Z206" s="604">
        <v>1</v>
      </c>
      <c r="AA206" s="567" t="str">
        <f t="shared" si="11"/>
        <v>No hay Programación</v>
      </c>
      <c r="AB206" s="568" t="str">
        <f t="shared" ref="AB206:AB269" si="14">IF(AA206="No hay ejecución","NA",IF(AA206&gt;=90%,"De acuerdo con lo programado",IF(AA206&gt;=51%,"Atraso Leve",IF(AA206&lt;=50%,"En riesgo cumplimiento"))))</f>
        <v>De acuerdo con lo programado</v>
      </c>
      <c r="AC206" s="575"/>
      <c r="AD206" s="575"/>
      <c r="AE206" s="575"/>
      <c r="AF206" s="576"/>
      <c r="AG206" s="576"/>
      <c r="AH206" s="575"/>
      <c r="AI206" s="575"/>
      <c r="AJ206" s="575"/>
      <c r="AK206" s="576"/>
      <c r="AL206" s="576"/>
      <c r="AM206" s="575"/>
      <c r="AN206" s="575"/>
      <c r="AO206" s="575"/>
      <c r="AP206" s="575"/>
      <c r="AQ206" s="575"/>
    </row>
    <row r="207" spans="1:43" ht="35.25" hidden="1" customHeight="1" thickTop="1" thickBot="1">
      <c r="A207" s="563">
        <v>16.899999999999999</v>
      </c>
      <c r="B207" s="564"/>
      <c r="C207" s="564"/>
      <c r="D207" s="564"/>
      <c r="E207" s="564"/>
      <c r="F207" s="577" t="s">
        <v>1326</v>
      </c>
      <c r="G207" s="605">
        <v>0</v>
      </c>
      <c r="H207" s="605">
        <v>0</v>
      </c>
      <c r="I207" s="567" t="str">
        <f t="shared" si="12"/>
        <v>No hay Programación</v>
      </c>
      <c r="J207" s="568" t="str">
        <f t="shared" si="13"/>
        <v>De acuerdo con lo programado</v>
      </c>
      <c r="K207" s="578"/>
      <c r="L207" s="581"/>
      <c r="M207" s="579"/>
      <c r="N207" s="572"/>
      <c r="O207" s="582"/>
      <c r="P207" s="581"/>
      <c r="Q207" s="579"/>
      <c r="R207" s="572"/>
      <c r="S207" s="582"/>
      <c r="T207" s="583"/>
      <c r="U207" s="579"/>
      <c r="V207" s="572"/>
      <c r="W207" s="582"/>
      <c r="X207" s="575"/>
      <c r="Y207" s="604">
        <v>0</v>
      </c>
      <c r="Z207" s="604">
        <v>1</v>
      </c>
      <c r="AA207" s="567" t="str">
        <f t="shared" ref="AA207:AA270" si="15">IF(Z207="","No hay ejecución",IF(AND(Y207=0),"No hay Programación", Z207/Y207))</f>
        <v>No hay Programación</v>
      </c>
      <c r="AB207" s="568" t="str">
        <f t="shared" si="14"/>
        <v>De acuerdo con lo programado</v>
      </c>
      <c r="AC207" s="575"/>
      <c r="AD207" s="575"/>
      <c r="AE207" s="575"/>
      <c r="AF207" s="576"/>
      <c r="AG207" s="576"/>
      <c r="AH207" s="575"/>
      <c r="AI207" s="575"/>
      <c r="AJ207" s="575"/>
      <c r="AK207" s="576"/>
      <c r="AL207" s="576"/>
      <c r="AM207" s="575"/>
      <c r="AN207" s="575"/>
      <c r="AO207" s="575"/>
      <c r="AP207" s="575"/>
      <c r="AQ207" s="575"/>
    </row>
    <row r="208" spans="1:43" ht="35.25" hidden="1" customHeight="1" thickTop="1" thickBot="1">
      <c r="A208" s="563">
        <v>16.899999999999999</v>
      </c>
      <c r="B208" s="564"/>
      <c r="C208" s="564"/>
      <c r="D208" s="564"/>
      <c r="E208" s="564"/>
      <c r="F208" s="577" t="s">
        <v>1326</v>
      </c>
      <c r="G208" s="605">
        <v>0</v>
      </c>
      <c r="H208" s="605">
        <v>0</v>
      </c>
      <c r="I208" s="567" t="str">
        <f t="shared" si="12"/>
        <v>No hay Programación</v>
      </c>
      <c r="J208" s="568" t="str">
        <f t="shared" si="13"/>
        <v>De acuerdo con lo programado</v>
      </c>
      <c r="K208" s="578"/>
      <c r="L208" s="581"/>
      <c r="M208" s="579"/>
      <c r="N208" s="572"/>
      <c r="O208" s="582"/>
      <c r="P208" s="581"/>
      <c r="Q208" s="579"/>
      <c r="R208" s="572"/>
      <c r="S208" s="582"/>
      <c r="T208" s="583"/>
      <c r="U208" s="579"/>
      <c r="V208" s="572"/>
      <c r="W208" s="582"/>
      <c r="X208" s="575"/>
      <c r="Y208" s="604">
        <v>0</v>
      </c>
      <c r="Z208" s="604">
        <v>1</v>
      </c>
      <c r="AA208" s="567" t="str">
        <f t="shared" si="15"/>
        <v>No hay Programación</v>
      </c>
      <c r="AB208" s="568" t="str">
        <f t="shared" si="14"/>
        <v>De acuerdo con lo programado</v>
      </c>
      <c r="AC208" s="575"/>
      <c r="AD208" s="575"/>
      <c r="AE208" s="575"/>
      <c r="AF208" s="576"/>
      <c r="AG208" s="576"/>
      <c r="AH208" s="575"/>
      <c r="AI208" s="575"/>
      <c r="AJ208" s="575"/>
      <c r="AK208" s="576"/>
      <c r="AL208" s="576"/>
      <c r="AM208" s="575"/>
      <c r="AN208" s="575"/>
      <c r="AO208" s="575"/>
      <c r="AP208" s="575"/>
      <c r="AQ208" s="575"/>
    </row>
    <row r="209" spans="1:43" ht="35.25" hidden="1" customHeight="1" thickTop="1" thickBot="1">
      <c r="A209" s="563">
        <v>16.899999999999999</v>
      </c>
      <c r="B209" s="564"/>
      <c r="C209" s="564"/>
      <c r="D209" s="564"/>
      <c r="E209" s="564"/>
      <c r="F209" s="577" t="s">
        <v>1326</v>
      </c>
      <c r="G209" s="605">
        <v>0</v>
      </c>
      <c r="H209" s="605">
        <v>0</v>
      </c>
      <c r="I209" s="567" t="str">
        <f t="shared" si="12"/>
        <v>No hay Programación</v>
      </c>
      <c r="J209" s="568" t="str">
        <f t="shared" si="13"/>
        <v>De acuerdo con lo programado</v>
      </c>
      <c r="K209" s="578"/>
      <c r="L209" s="581"/>
      <c r="M209" s="579"/>
      <c r="N209" s="572"/>
      <c r="O209" s="582"/>
      <c r="P209" s="581"/>
      <c r="Q209" s="579"/>
      <c r="R209" s="572"/>
      <c r="S209" s="582"/>
      <c r="T209" s="583"/>
      <c r="U209" s="579"/>
      <c r="V209" s="572"/>
      <c r="W209" s="582"/>
      <c r="X209" s="575"/>
      <c r="Y209" s="604">
        <v>0</v>
      </c>
      <c r="Z209" s="604">
        <v>0</v>
      </c>
      <c r="AA209" s="567" t="str">
        <f t="shared" si="15"/>
        <v>No hay Programación</v>
      </c>
      <c r="AB209" s="568" t="str">
        <f t="shared" si="14"/>
        <v>De acuerdo con lo programado</v>
      </c>
      <c r="AC209" s="575"/>
      <c r="AD209" s="575"/>
      <c r="AE209" s="575"/>
      <c r="AF209" s="576"/>
      <c r="AG209" s="576"/>
      <c r="AH209" s="575"/>
      <c r="AI209" s="575"/>
      <c r="AJ209" s="575"/>
      <c r="AK209" s="576"/>
      <c r="AL209" s="576"/>
      <c r="AM209" s="575"/>
      <c r="AN209" s="575"/>
      <c r="AO209" s="575"/>
      <c r="AP209" s="575"/>
      <c r="AQ209" s="575"/>
    </row>
    <row r="210" spans="1:43" ht="35.25" hidden="1" customHeight="1" thickTop="1" thickBot="1">
      <c r="A210" s="593">
        <v>16.100000000000001</v>
      </c>
      <c r="B210" s="564"/>
      <c r="C210" s="564"/>
      <c r="D210" s="564"/>
      <c r="E210" s="564"/>
      <c r="F210" s="577" t="s">
        <v>1327</v>
      </c>
      <c r="G210" s="605">
        <v>12</v>
      </c>
      <c r="H210" s="605">
        <v>13</v>
      </c>
      <c r="I210" s="567">
        <f t="shared" si="12"/>
        <v>1.0833333333333333</v>
      </c>
      <c r="J210" s="568" t="str">
        <f t="shared" si="13"/>
        <v>De acuerdo con lo programado</v>
      </c>
      <c r="K210" s="578"/>
      <c r="L210" s="581"/>
      <c r="M210" s="579"/>
      <c r="N210" s="572"/>
      <c r="O210" s="582"/>
      <c r="P210" s="581"/>
      <c r="Q210" s="579"/>
      <c r="R210" s="572"/>
      <c r="S210" s="582"/>
      <c r="T210" s="583"/>
      <c r="U210" s="579"/>
      <c r="V210" s="572"/>
      <c r="W210" s="582"/>
      <c r="X210" s="575"/>
      <c r="Y210" s="604">
        <v>15</v>
      </c>
      <c r="Z210" s="604">
        <v>9</v>
      </c>
      <c r="AA210" s="567">
        <f t="shared" si="15"/>
        <v>0.6</v>
      </c>
      <c r="AB210" s="568" t="str">
        <f t="shared" si="14"/>
        <v>Atraso Leve</v>
      </c>
      <c r="AC210" s="575"/>
      <c r="AD210" s="575"/>
      <c r="AE210" s="575"/>
      <c r="AF210" s="576"/>
      <c r="AG210" s="576"/>
      <c r="AH210" s="575"/>
      <c r="AI210" s="575"/>
      <c r="AJ210" s="575"/>
      <c r="AK210" s="576"/>
      <c r="AL210" s="576"/>
      <c r="AM210" s="575"/>
      <c r="AN210" s="575"/>
      <c r="AO210" s="575"/>
      <c r="AP210" s="575"/>
      <c r="AQ210" s="575"/>
    </row>
    <row r="211" spans="1:43" ht="35.25" hidden="1" customHeight="1" thickTop="1" thickBot="1">
      <c r="A211" s="593">
        <v>16.100000000000001</v>
      </c>
      <c r="B211" s="564"/>
      <c r="C211" s="564"/>
      <c r="D211" s="564"/>
      <c r="E211" s="564"/>
      <c r="F211" s="577" t="s">
        <v>1327</v>
      </c>
      <c r="G211" s="605">
        <v>0</v>
      </c>
      <c r="H211" s="605">
        <v>0</v>
      </c>
      <c r="I211" s="567" t="str">
        <f t="shared" si="12"/>
        <v>No hay Programación</v>
      </c>
      <c r="J211" s="568" t="str">
        <f t="shared" si="13"/>
        <v>De acuerdo con lo programado</v>
      </c>
      <c r="K211" s="578"/>
      <c r="L211" s="581"/>
      <c r="M211" s="579"/>
      <c r="N211" s="572"/>
      <c r="O211" s="582"/>
      <c r="P211" s="581"/>
      <c r="Q211" s="579"/>
      <c r="R211" s="572"/>
      <c r="S211" s="582"/>
      <c r="T211" s="583"/>
      <c r="U211" s="579"/>
      <c r="V211" s="572"/>
      <c r="W211" s="582"/>
      <c r="X211" s="575"/>
      <c r="Y211" s="604">
        <v>1</v>
      </c>
      <c r="Z211" s="604">
        <v>2</v>
      </c>
      <c r="AA211" s="567">
        <f t="shared" si="15"/>
        <v>2</v>
      </c>
      <c r="AB211" s="568" t="str">
        <f t="shared" si="14"/>
        <v>De acuerdo con lo programado</v>
      </c>
      <c r="AC211" s="575"/>
      <c r="AD211" s="575"/>
      <c r="AE211" s="575"/>
      <c r="AF211" s="576"/>
      <c r="AG211" s="576"/>
      <c r="AH211" s="575"/>
      <c r="AI211" s="575"/>
      <c r="AJ211" s="575"/>
      <c r="AK211" s="576"/>
      <c r="AL211" s="576"/>
      <c r="AM211" s="575"/>
      <c r="AN211" s="575"/>
      <c r="AO211" s="575"/>
      <c r="AP211" s="575"/>
      <c r="AQ211" s="575"/>
    </row>
    <row r="212" spans="1:43" ht="35.25" hidden="1" customHeight="1" thickTop="1" thickBot="1">
      <c r="A212" s="593">
        <v>16.100000000000001</v>
      </c>
      <c r="B212" s="564"/>
      <c r="C212" s="564"/>
      <c r="D212" s="564"/>
      <c r="E212" s="564"/>
      <c r="F212" s="577" t="s">
        <v>1327</v>
      </c>
      <c r="G212" s="605">
        <v>0</v>
      </c>
      <c r="H212" s="605">
        <v>0</v>
      </c>
      <c r="I212" s="567" t="str">
        <f t="shared" si="12"/>
        <v>No hay Programación</v>
      </c>
      <c r="J212" s="568" t="str">
        <f t="shared" si="13"/>
        <v>De acuerdo con lo programado</v>
      </c>
      <c r="K212" s="578"/>
      <c r="L212" s="581"/>
      <c r="M212" s="579"/>
      <c r="N212" s="572"/>
      <c r="O212" s="582"/>
      <c r="P212" s="581"/>
      <c r="Q212" s="579"/>
      <c r="R212" s="572"/>
      <c r="S212" s="582"/>
      <c r="T212" s="583"/>
      <c r="U212" s="579"/>
      <c r="V212" s="572"/>
      <c r="W212" s="582"/>
      <c r="X212" s="575"/>
      <c r="Y212" s="604">
        <v>1</v>
      </c>
      <c r="Z212" s="604">
        <v>2</v>
      </c>
      <c r="AA212" s="567">
        <f t="shared" si="15"/>
        <v>2</v>
      </c>
      <c r="AB212" s="568" t="str">
        <f t="shared" si="14"/>
        <v>De acuerdo con lo programado</v>
      </c>
      <c r="AC212" s="575"/>
      <c r="AD212" s="575"/>
      <c r="AE212" s="575"/>
      <c r="AF212" s="576"/>
      <c r="AG212" s="576"/>
      <c r="AH212" s="575"/>
      <c r="AI212" s="575"/>
      <c r="AJ212" s="575"/>
      <c r="AK212" s="576"/>
      <c r="AL212" s="576"/>
      <c r="AM212" s="575"/>
      <c r="AN212" s="575"/>
      <c r="AO212" s="575"/>
      <c r="AP212" s="575"/>
      <c r="AQ212" s="575"/>
    </row>
    <row r="213" spans="1:43" ht="35.25" hidden="1" customHeight="1" thickTop="1" thickBot="1">
      <c r="A213" s="593">
        <v>16.100000000000001</v>
      </c>
      <c r="B213" s="564"/>
      <c r="C213" s="564"/>
      <c r="D213" s="564"/>
      <c r="E213" s="564"/>
      <c r="F213" s="577" t="s">
        <v>1327</v>
      </c>
      <c r="G213" s="605">
        <v>0</v>
      </c>
      <c r="H213" s="605">
        <v>0</v>
      </c>
      <c r="I213" s="567" t="str">
        <f t="shared" si="12"/>
        <v>No hay Programación</v>
      </c>
      <c r="J213" s="568" t="str">
        <f t="shared" si="13"/>
        <v>De acuerdo con lo programado</v>
      </c>
      <c r="K213" s="578"/>
      <c r="L213" s="581"/>
      <c r="M213" s="579"/>
      <c r="N213" s="572"/>
      <c r="O213" s="582"/>
      <c r="P213" s="581"/>
      <c r="Q213" s="579"/>
      <c r="R213" s="572"/>
      <c r="S213" s="582"/>
      <c r="T213" s="583"/>
      <c r="U213" s="579"/>
      <c r="V213" s="572"/>
      <c r="W213" s="582"/>
      <c r="X213" s="575"/>
      <c r="Y213" s="604">
        <v>1</v>
      </c>
      <c r="Z213" s="604">
        <v>2</v>
      </c>
      <c r="AA213" s="567">
        <f t="shared" si="15"/>
        <v>2</v>
      </c>
      <c r="AB213" s="568" t="str">
        <f t="shared" si="14"/>
        <v>De acuerdo con lo programado</v>
      </c>
      <c r="AC213" s="575"/>
      <c r="AD213" s="575"/>
      <c r="AE213" s="575"/>
      <c r="AF213" s="576"/>
      <c r="AG213" s="576"/>
      <c r="AH213" s="575"/>
      <c r="AI213" s="575"/>
      <c r="AJ213" s="575"/>
      <c r="AK213" s="576"/>
      <c r="AL213" s="576"/>
      <c r="AM213" s="575"/>
      <c r="AN213" s="575"/>
      <c r="AO213" s="575"/>
      <c r="AP213" s="575"/>
      <c r="AQ213" s="575"/>
    </row>
    <row r="214" spans="1:43" ht="35.25" hidden="1" customHeight="1" thickTop="1" thickBot="1">
      <c r="A214" s="593">
        <v>16.100000000000001</v>
      </c>
      <c r="B214" s="564"/>
      <c r="C214" s="564"/>
      <c r="D214" s="564"/>
      <c r="E214" s="564"/>
      <c r="F214" s="577" t="s">
        <v>1327</v>
      </c>
      <c r="G214" s="605">
        <v>0</v>
      </c>
      <c r="H214" s="605">
        <v>0</v>
      </c>
      <c r="I214" s="567" t="str">
        <f t="shared" si="12"/>
        <v>No hay Programación</v>
      </c>
      <c r="J214" s="568" t="str">
        <f t="shared" si="13"/>
        <v>De acuerdo con lo programado</v>
      </c>
      <c r="K214" s="578"/>
      <c r="L214" s="581"/>
      <c r="M214" s="579"/>
      <c r="N214" s="572"/>
      <c r="O214" s="582"/>
      <c r="P214" s="581"/>
      <c r="Q214" s="579"/>
      <c r="R214" s="572"/>
      <c r="S214" s="582"/>
      <c r="T214" s="583"/>
      <c r="U214" s="579"/>
      <c r="V214" s="572"/>
      <c r="W214" s="582"/>
      <c r="X214" s="575"/>
      <c r="Y214" s="604">
        <v>1</v>
      </c>
      <c r="Z214" s="604">
        <v>2</v>
      </c>
      <c r="AA214" s="567">
        <f t="shared" si="15"/>
        <v>2</v>
      </c>
      <c r="AB214" s="568" t="str">
        <f t="shared" si="14"/>
        <v>De acuerdo con lo programado</v>
      </c>
      <c r="AC214" s="575"/>
      <c r="AD214" s="575"/>
      <c r="AE214" s="575"/>
      <c r="AF214" s="576"/>
      <c r="AG214" s="576"/>
      <c r="AH214" s="575"/>
      <c r="AI214" s="575"/>
      <c r="AJ214" s="575"/>
      <c r="AK214" s="576"/>
      <c r="AL214" s="576"/>
      <c r="AM214" s="575"/>
      <c r="AN214" s="575"/>
      <c r="AO214" s="575"/>
      <c r="AP214" s="575"/>
      <c r="AQ214" s="575"/>
    </row>
    <row r="215" spans="1:43" ht="35.25" hidden="1" customHeight="1" thickTop="1" thickBot="1">
      <c r="A215" s="593">
        <v>16.100000000000001</v>
      </c>
      <c r="B215" s="564"/>
      <c r="C215" s="564"/>
      <c r="D215" s="564"/>
      <c r="E215" s="564"/>
      <c r="F215" s="577" t="s">
        <v>1327</v>
      </c>
      <c r="G215" s="605">
        <v>0</v>
      </c>
      <c r="H215" s="605">
        <v>0</v>
      </c>
      <c r="I215" s="567" t="str">
        <f t="shared" si="12"/>
        <v>No hay Programación</v>
      </c>
      <c r="J215" s="568" t="str">
        <f t="shared" si="13"/>
        <v>De acuerdo con lo programado</v>
      </c>
      <c r="K215" s="578"/>
      <c r="L215" s="581"/>
      <c r="M215" s="579"/>
      <c r="N215" s="572"/>
      <c r="O215" s="582"/>
      <c r="P215" s="581"/>
      <c r="Q215" s="579"/>
      <c r="R215" s="572"/>
      <c r="S215" s="582"/>
      <c r="T215" s="583"/>
      <c r="U215" s="579"/>
      <c r="V215" s="572"/>
      <c r="W215" s="582"/>
      <c r="X215" s="575"/>
      <c r="Y215" s="604">
        <v>1</v>
      </c>
      <c r="Z215" s="604">
        <v>2</v>
      </c>
      <c r="AA215" s="567">
        <f t="shared" si="15"/>
        <v>2</v>
      </c>
      <c r="AB215" s="568" t="str">
        <f t="shared" si="14"/>
        <v>De acuerdo con lo programado</v>
      </c>
      <c r="AC215" s="575"/>
      <c r="AD215" s="575"/>
      <c r="AE215" s="575"/>
      <c r="AF215" s="576"/>
      <c r="AG215" s="576"/>
      <c r="AH215" s="575"/>
      <c r="AI215" s="575"/>
      <c r="AJ215" s="575"/>
      <c r="AK215" s="576"/>
      <c r="AL215" s="576"/>
      <c r="AM215" s="575"/>
      <c r="AN215" s="575"/>
      <c r="AO215" s="575"/>
      <c r="AP215" s="575"/>
      <c r="AQ215" s="575"/>
    </row>
    <row r="216" spans="1:43" ht="35.25" hidden="1" customHeight="1" thickTop="1" thickBot="1">
      <c r="A216" s="593">
        <v>16.100000000000001</v>
      </c>
      <c r="B216" s="564"/>
      <c r="C216" s="564"/>
      <c r="D216" s="564"/>
      <c r="E216" s="564"/>
      <c r="F216" s="577" t="s">
        <v>1327</v>
      </c>
      <c r="G216" s="605">
        <v>0</v>
      </c>
      <c r="H216" s="605">
        <v>0</v>
      </c>
      <c r="I216" s="567" t="str">
        <f t="shared" si="12"/>
        <v>No hay Programación</v>
      </c>
      <c r="J216" s="568" t="str">
        <f t="shared" si="13"/>
        <v>De acuerdo con lo programado</v>
      </c>
      <c r="K216" s="578"/>
      <c r="L216" s="581"/>
      <c r="M216" s="579"/>
      <c r="N216" s="572"/>
      <c r="O216" s="582"/>
      <c r="P216" s="581"/>
      <c r="Q216" s="579"/>
      <c r="R216" s="572"/>
      <c r="S216" s="582"/>
      <c r="T216" s="583"/>
      <c r="U216" s="579"/>
      <c r="V216" s="572"/>
      <c r="W216" s="582"/>
      <c r="X216" s="575"/>
      <c r="Y216" s="604">
        <v>1</v>
      </c>
      <c r="Z216" s="604">
        <v>1</v>
      </c>
      <c r="AA216" s="567">
        <f t="shared" si="15"/>
        <v>1</v>
      </c>
      <c r="AB216" s="568" t="str">
        <f t="shared" si="14"/>
        <v>De acuerdo con lo programado</v>
      </c>
      <c r="AC216" s="575"/>
      <c r="AD216" s="575"/>
      <c r="AE216" s="575"/>
      <c r="AF216" s="576"/>
      <c r="AG216" s="576"/>
      <c r="AH216" s="575"/>
      <c r="AI216" s="575"/>
      <c r="AJ216" s="575"/>
      <c r="AK216" s="576"/>
      <c r="AL216" s="576"/>
      <c r="AM216" s="575"/>
      <c r="AN216" s="575"/>
      <c r="AO216" s="575"/>
      <c r="AP216" s="575"/>
      <c r="AQ216" s="575"/>
    </row>
    <row r="217" spans="1:43" ht="35.25" hidden="1" customHeight="1" thickTop="1" thickBot="1">
      <c r="A217" s="593">
        <v>16.100000000000001</v>
      </c>
      <c r="B217" s="564"/>
      <c r="C217" s="564"/>
      <c r="D217" s="564"/>
      <c r="E217" s="564"/>
      <c r="F217" s="577" t="s">
        <v>1327</v>
      </c>
      <c r="G217" s="605">
        <v>0</v>
      </c>
      <c r="H217" s="605">
        <v>0</v>
      </c>
      <c r="I217" s="567" t="str">
        <f t="shared" si="12"/>
        <v>No hay Programación</v>
      </c>
      <c r="J217" s="568" t="str">
        <f t="shared" si="13"/>
        <v>De acuerdo con lo programado</v>
      </c>
      <c r="K217" s="578"/>
      <c r="L217" s="581"/>
      <c r="M217" s="579"/>
      <c r="N217" s="572"/>
      <c r="O217" s="582"/>
      <c r="P217" s="581"/>
      <c r="Q217" s="579"/>
      <c r="R217" s="572"/>
      <c r="S217" s="582"/>
      <c r="T217" s="583"/>
      <c r="U217" s="579"/>
      <c r="V217" s="572"/>
      <c r="W217" s="582"/>
      <c r="X217" s="575"/>
      <c r="Y217" s="604">
        <v>1</v>
      </c>
      <c r="Z217" s="604">
        <v>1</v>
      </c>
      <c r="AA217" s="567">
        <f t="shared" si="15"/>
        <v>1</v>
      </c>
      <c r="AB217" s="568" t="str">
        <f t="shared" si="14"/>
        <v>De acuerdo con lo programado</v>
      </c>
      <c r="AC217" s="575"/>
      <c r="AD217" s="575"/>
      <c r="AE217" s="575"/>
      <c r="AF217" s="576"/>
      <c r="AG217" s="576"/>
      <c r="AH217" s="575"/>
      <c r="AI217" s="575"/>
      <c r="AJ217" s="575"/>
      <c r="AK217" s="576"/>
      <c r="AL217" s="576"/>
      <c r="AM217" s="575"/>
      <c r="AN217" s="575"/>
      <c r="AO217" s="575"/>
      <c r="AP217" s="575"/>
      <c r="AQ217" s="575"/>
    </row>
    <row r="218" spans="1:43" ht="35.25" hidden="1" customHeight="1" thickTop="1" thickBot="1">
      <c r="A218" s="563">
        <v>16.11</v>
      </c>
      <c r="B218" s="564"/>
      <c r="C218" s="564"/>
      <c r="D218" s="564"/>
      <c r="E218" s="564"/>
      <c r="F218" s="577" t="s">
        <v>1328</v>
      </c>
      <c r="G218" s="605">
        <v>12</v>
      </c>
      <c r="H218" s="605">
        <v>23</v>
      </c>
      <c r="I218" s="567">
        <f t="shared" si="12"/>
        <v>1.9166666666666667</v>
      </c>
      <c r="J218" s="568" t="str">
        <f t="shared" si="13"/>
        <v>De acuerdo con lo programado</v>
      </c>
      <c r="K218" s="578"/>
      <c r="L218" s="581"/>
      <c r="M218" s="579"/>
      <c r="N218" s="572"/>
      <c r="O218" s="582"/>
      <c r="P218" s="581"/>
      <c r="Q218" s="579"/>
      <c r="R218" s="572"/>
      <c r="S218" s="582"/>
      <c r="T218" s="583"/>
      <c r="U218" s="579"/>
      <c r="V218" s="572"/>
      <c r="W218" s="582"/>
      <c r="X218" s="575"/>
      <c r="Y218" s="604">
        <v>16</v>
      </c>
      <c r="Z218" s="604">
        <v>17</v>
      </c>
      <c r="AA218" s="567">
        <f t="shared" si="15"/>
        <v>1.0625</v>
      </c>
      <c r="AB218" s="568" t="str">
        <f t="shared" si="14"/>
        <v>De acuerdo con lo programado</v>
      </c>
      <c r="AC218" s="575"/>
      <c r="AD218" s="575"/>
      <c r="AE218" s="575"/>
      <c r="AF218" s="576"/>
      <c r="AG218" s="576"/>
      <c r="AH218" s="575"/>
      <c r="AI218" s="575"/>
      <c r="AJ218" s="575"/>
      <c r="AK218" s="576"/>
      <c r="AL218" s="576"/>
      <c r="AM218" s="575"/>
      <c r="AN218" s="575"/>
      <c r="AO218" s="575"/>
      <c r="AP218" s="575"/>
      <c r="AQ218" s="575"/>
    </row>
    <row r="219" spans="1:43" ht="35.25" hidden="1" customHeight="1" thickTop="1" thickBot="1">
      <c r="A219" s="563">
        <v>16.11</v>
      </c>
      <c r="B219" s="564"/>
      <c r="C219" s="564"/>
      <c r="D219" s="564"/>
      <c r="E219" s="564"/>
      <c r="F219" s="577" t="s">
        <v>1328</v>
      </c>
      <c r="G219" s="605">
        <v>0</v>
      </c>
      <c r="H219" s="605">
        <v>0</v>
      </c>
      <c r="I219" s="567" t="str">
        <f t="shared" si="12"/>
        <v>No hay Programación</v>
      </c>
      <c r="J219" s="568" t="str">
        <f t="shared" si="13"/>
        <v>De acuerdo con lo programado</v>
      </c>
      <c r="K219" s="578"/>
      <c r="L219" s="581"/>
      <c r="M219" s="579"/>
      <c r="N219" s="572"/>
      <c r="O219" s="582"/>
      <c r="P219" s="581"/>
      <c r="Q219" s="579"/>
      <c r="R219" s="572"/>
      <c r="S219" s="582"/>
      <c r="T219" s="583"/>
      <c r="U219" s="579"/>
      <c r="V219" s="572"/>
      <c r="W219" s="582"/>
      <c r="X219" s="575"/>
      <c r="Y219" s="604">
        <v>1</v>
      </c>
      <c r="Z219" s="604">
        <v>2</v>
      </c>
      <c r="AA219" s="567">
        <f t="shared" si="15"/>
        <v>2</v>
      </c>
      <c r="AB219" s="568" t="str">
        <f t="shared" si="14"/>
        <v>De acuerdo con lo programado</v>
      </c>
      <c r="AC219" s="575"/>
      <c r="AD219" s="575"/>
      <c r="AE219" s="575"/>
      <c r="AF219" s="576"/>
      <c r="AG219" s="576"/>
      <c r="AH219" s="575"/>
      <c r="AI219" s="575"/>
      <c r="AJ219" s="575"/>
      <c r="AK219" s="576"/>
      <c r="AL219" s="576"/>
      <c r="AM219" s="575"/>
      <c r="AN219" s="575"/>
      <c r="AO219" s="575"/>
      <c r="AP219" s="575"/>
      <c r="AQ219" s="575"/>
    </row>
    <row r="220" spans="1:43" ht="35.25" hidden="1" customHeight="1" thickTop="1" thickBot="1">
      <c r="A220" s="563">
        <v>16.11</v>
      </c>
      <c r="B220" s="564"/>
      <c r="C220" s="564"/>
      <c r="D220" s="564"/>
      <c r="E220" s="564"/>
      <c r="F220" s="577" t="s">
        <v>1328</v>
      </c>
      <c r="G220" s="605">
        <v>0</v>
      </c>
      <c r="H220" s="605">
        <v>0</v>
      </c>
      <c r="I220" s="567" t="str">
        <f t="shared" si="12"/>
        <v>No hay Programación</v>
      </c>
      <c r="J220" s="568" t="str">
        <f t="shared" si="13"/>
        <v>De acuerdo con lo programado</v>
      </c>
      <c r="K220" s="578"/>
      <c r="L220" s="581"/>
      <c r="M220" s="579"/>
      <c r="N220" s="572"/>
      <c r="O220" s="582"/>
      <c r="P220" s="581"/>
      <c r="Q220" s="579"/>
      <c r="R220" s="572"/>
      <c r="S220" s="582"/>
      <c r="T220" s="583"/>
      <c r="U220" s="579"/>
      <c r="V220" s="572"/>
      <c r="W220" s="582"/>
      <c r="X220" s="575"/>
      <c r="Y220" s="604">
        <v>1</v>
      </c>
      <c r="Z220" s="604">
        <v>2</v>
      </c>
      <c r="AA220" s="567">
        <f t="shared" si="15"/>
        <v>2</v>
      </c>
      <c r="AB220" s="568" t="str">
        <f t="shared" si="14"/>
        <v>De acuerdo con lo programado</v>
      </c>
      <c r="AC220" s="575"/>
      <c r="AD220" s="575"/>
      <c r="AE220" s="575"/>
      <c r="AF220" s="576"/>
      <c r="AG220" s="576"/>
      <c r="AH220" s="575"/>
      <c r="AI220" s="575"/>
      <c r="AJ220" s="575"/>
      <c r="AK220" s="576"/>
      <c r="AL220" s="576"/>
      <c r="AM220" s="575"/>
      <c r="AN220" s="575"/>
      <c r="AO220" s="575"/>
      <c r="AP220" s="575"/>
      <c r="AQ220" s="575"/>
    </row>
    <row r="221" spans="1:43" ht="35.25" hidden="1" customHeight="1" thickTop="1" thickBot="1">
      <c r="A221" s="563">
        <v>16.11</v>
      </c>
      <c r="B221" s="564"/>
      <c r="C221" s="564"/>
      <c r="D221" s="564"/>
      <c r="E221" s="564"/>
      <c r="F221" s="577" t="s">
        <v>1328</v>
      </c>
      <c r="G221" s="605">
        <v>0</v>
      </c>
      <c r="H221" s="605">
        <v>0</v>
      </c>
      <c r="I221" s="567" t="str">
        <f t="shared" si="12"/>
        <v>No hay Programación</v>
      </c>
      <c r="J221" s="568" t="str">
        <f t="shared" si="13"/>
        <v>De acuerdo con lo programado</v>
      </c>
      <c r="K221" s="578"/>
      <c r="L221" s="581"/>
      <c r="M221" s="579"/>
      <c r="N221" s="572"/>
      <c r="O221" s="582"/>
      <c r="P221" s="581"/>
      <c r="Q221" s="579"/>
      <c r="R221" s="572"/>
      <c r="S221" s="582"/>
      <c r="T221" s="583"/>
      <c r="U221" s="579"/>
      <c r="V221" s="572"/>
      <c r="W221" s="582"/>
      <c r="X221" s="575"/>
      <c r="Y221" s="604">
        <v>1</v>
      </c>
      <c r="Z221" s="604">
        <v>2</v>
      </c>
      <c r="AA221" s="567">
        <f t="shared" si="15"/>
        <v>2</v>
      </c>
      <c r="AB221" s="568" t="str">
        <f t="shared" si="14"/>
        <v>De acuerdo con lo programado</v>
      </c>
      <c r="AC221" s="575"/>
      <c r="AD221" s="575"/>
      <c r="AE221" s="575"/>
      <c r="AF221" s="576"/>
      <c r="AG221" s="576"/>
      <c r="AH221" s="575"/>
      <c r="AI221" s="575"/>
      <c r="AJ221" s="575"/>
      <c r="AK221" s="576"/>
      <c r="AL221" s="576"/>
      <c r="AM221" s="575"/>
      <c r="AN221" s="575"/>
      <c r="AO221" s="575"/>
      <c r="AP221" s="575"/>
      <c r="AQ221" s="575"/>
    </row>
    <row r="222" spans="1:43" ht="35.25" hidden="1" customHeight="1" thickTop="1" thickBot="1">
      <c r="A222" s="563">
        <v>16.11</v>
      </c>
      <c r="B222" s="564"/>
      <c r="C222" s="564"/>
      <c r="D222" s="564"/>
      <c r="E222" s="564"/>
      <c r="F222" s="577" t="s">
        <v>1328</v>
      </c>
      <c r="G222" s="605">
        <v>0</v>
      </c>
      <c r="H222" s="605">
        <v>0</v>
      </c>
      <c r="I222" s="567" t="str">
        <f t="shared" si="12"/>
        <v>No hay Programación</v>
      </c>
      <c r="J222" s="568" t="str">
        <f t="shared" si="13"/>
        <v>De acuerdo con lo programado</v>
      </c>
      <c r="K222" s="578"/>
      <c r="L222" s="581"/>
      <c r="M222" s="579"/>
      <c r="N222" s="572"/>
      <c r="O222" s="582"/>
      <c r="P222" s="581"/>
      <c r="Q222" s="579"/>
      <c r="R222" s="572"/>
      <c r="S222" s="582"/>
      <c r="T222" s="583"/>
      <c r="U222" s="579"/>
      <c r="V222" s="572"/>
      <c r="W222" s="582"/>
      <c r="X222" s="575"/>
      <c r="Y222" s="604">
        <v>1</v>
      </c>
      <c r="Z222" s="604">
        <v>2</v>
      </c>
      <c r="AA222" s="567">
        <f t="shared" si="15"/>
        <v>2</v>
      </c>
      <c r="AB222" s="568" t="str">
        <f t="shared" si="14"/>
        <v>De acuerdo con lo programado</v>
      </c>
      <c r="AC222" s="575"/>
      <c r="AD222" s="575"/>
      <c r="AE222" s="575"/>
      <c r="AF222" s="576"/>
      <c r="AG222" s="576"/>
      <c r="AH222" s="575"/>
      <c r="AI222" s="575"/>
      <c r="AJ222" s="575"/>
      <c r="AK222" s="576"/>
      <c r="AL222" s="576"/>
      <c r="AM222" s="575"/>
      <c r="AN222" s="575"/>
      <c r="AO222" s="575"/>
      <c r="AP222" s="575"/>
      <c r="AQ222" s="575"/>
    </row>
    <row r="223" spans="1:43" ht="35.25" hidden="1" customHeight="1" thickTop="1" thickBot="1">
      <c r="A223" s="563">
        <v>16.11</v>
      </c>
      <c r="B223" s="564"/>
      <c r="C223" s="564"/>
      <c r="D223" s="564"/>
      <c r="E223" s="564"/>
      <c r="F223" s="577" t="s">
        <v>1328</v>
      </c>
      <c r="G223" s="605">
        <v>0</v>
      </c>
      <c r="H223" s="605">
        <v>0</v>
      </c>
      <c r="I223" s="567" t="str">
        <f t="shared" si="12"/>
        <v>No hay Programación</v>
      </c>
      <c r="J223" s="568" t="str">
        <f t="shared" si="13"/>
        <v>De acuerdo con lo programado</v>
      </c>
      <c r="K223" s="578"/>
      <c r="L223" s="581"/>
      <c r="M223" s="579"/>
      <c r="N223" s="572"/>
      <c r="O223" s="582"/>
      <c r="P223" s="581"/>
      <c r="Q223" s="579"/>
      <c r="R223" s="572"/>
      <c r="S223" s="582"/>
      <c r="T223" s="583"/>
      <c r="U223" s="579"/>
      <c r="V223" s="572"/>
      <c r="W223" s="582"/>
      <c r="X223" s="575"/>
      <c r="Y223" s="604">
        <v>1</v>
      </c>
      <c r="Z223" s="604">
        <v>2</v>
      </c>
      <c r="AA223" s="567">
        <f t="shared" si="15"/>
        <v>2</v>
      </c>
      <c r="AB223" s="568" t="str">
        <f t="shared" si="14"/>
        <v>De acuerdo con lo programado</v>
      </c>
      <c r="AC223" s="575"/>
      <c r="AD223" s="575"/>
      <c r="AE223" s="575"/>
      <c r="AF223" s="576"/>
      <c r="AG223" s="576"/>
      <c r="AH223" s="575"/>
      <c r="AI223" s="575"/>
      <c r="AJ223" s="575"/>
      <c r="AK223" s="576"/>
      <c r="AL223" s="576"/>
      <c r="AM223" s="575"/>
      <c r="AN223" s="575"/>
      <c r="AO223" s="575"/>
      <c r="AP223" s="575"/>
      <c r="AQ223" s="575"/>
    </row>
    <row r="224" spans="1:43" ht="35.25" hidden="1" customHeight="1" thickTop="1" thickBot="1">
      <c r="A224" s="563">
        <v>16.11</v>
      </c>
      <c r="B224" s="564"/>
      <c r="C224" s="564"/>
      <c r="D224" s="564"/>
      <c r="E224" s="564"/>
      <c r="F224" s="577" t="s">
        <v>1328</v>
      </c>
      <c r="G224" s="605">
        <v>0</v>
      </c>
      <c r="H224" s="605">
        <v>0</v>
      </c>
      <c r="I224" s="567" t="str">
        <f t="shared" si="12"/>
        <v>No hay Programación</v>
      </c>
      <c r="J224" s="568" t="str">
        <f t="shared" si="13"/>
        <v>De acuerdo con lo programado</v>
      </c>
      <c r="K224" s="578"/>
      <c r="L224" s="581"/>
      <c r="M224" s="579"/>
      <c r="N224" s="572"/>
      <c r="O224" s="582"/>
      <c r="P224" s="581"/>
      <c r="Q224" s="579"/>
      <c r="R224" s="572"/>
      <c r="S224" s="582"/>
      <c r="T224" s="583"/>
      <c r="U224" s="579"/>
      <c r="V224" s="572"/>
      <c r="W224" s="582"/>
      <c r="X224" s="575"/>
      <c r="Y224" s="604">
        <v>1</v>
      </c>
      <c r="Z224" s="604">
        <v>2</v>
      </c>
      <c r="AA224" s="567">
        <f t="shared" si="15"/>
        <v>2</v>
      </c>
      <c r="AB224" s="568" t="str">
        <f t="shared" si="14"/>
        <v>De acuerdo con lo programado</v>
      </c>
      <c r="AC224" s="575"/>
      <c r="AD224" s="575"/>
      <c r="AE224" s="575"/>
      <c r="AF224" s="576"/>
      <c r="AG224" s="576"/>
      <c r="AH224" s="575"/>
      <c r="AI224" s="575"/>
      <c r="AJ224" s="575"/>
      <c r="AK224" s="576"/>
      <c r="AL224" s="576"/>
      <c r="AM224" s="575"/>
      <c r="AN224" s="575"/>
      <c r="AO224" s="575"/>
      <c r="AP224" s="575"/>
      <c r="AQ224" s="575"/>
    </row>
    <row r="225" spans="1:43" ht="35.25" hidden="1" customHeight="1" thickTop="1" thickBot="1">
      <c r="A225" s="563">
        <v>16.11</v>
      </c>
      <c r="B225" s="564"/>
      <c r="C225" s="564"/>
      <c r="D225" s="564"/>
      <c r="E225" s="564"/>
      <c r="F225" s="577" t="s">
        <v>1328</v>
      </c>
      <c r="G225" s="605">
        <v>0</v>
      </c>
      <c r="H225" s="605">
        <v>0</v>
      </c>
      <c r="I225" s="567" t="str">
        <f t="shared" si="12"/>
        <v>No hay Programación</v>
      </c>
      <c r="J225" s="568" t="str">
        <f t="shared" si="13"/>
        <v>De acuerdo con lo programado</v>
      </c>
      <c r="K225" s="578"/>
      <c r="L225" s="581"/>
      <c r="M225" s="579"/>
      <c r="N225" s="572"/>
      <c r="O225" s="582"/>
      <c r="P225" s="581"/>
      <c r="Q225" s="579"/>
      <c r="R225" s="572"/>
      <c r="S225" s="582"/>
      <c r="T225" s="583"/>
      <c r="U225" s="579"/>
      <c r="V225" s="572"/>
      <c r="W225" s="582"/>
      <c r="X225" s="575"/>
      <c r="Y225" s="604">
        <v>1</v>
      </c>
      <c r="Z225" s="604">
        <v>2</v>
      </c>
      <c r="AA225" s="567">
        <f t="shared" si="15"/>
        <v>2</v>
      </c>
      <c r="AB225" s="568" t="str">
        <f t="shared" si="14"/>
        <v>De acuerdo con lo programado</v>
      </c>
      <c r="AC225" s="575"/>
      <c r="AD225" s="575"/>
      <c r="AE225" s="575"/>
      <c r="AF225" s="576"/>
      <c r="AG225" s="576"/>
      <c r="AH225" s="575"/>
      <c r="AI225" s="575"/>
      <c r="AJ225" s="575"/>
      <c r="AK225" s="576"/>
      <c r="AL225" s="576"/>
      <c r="AM225" s="575"/>
      <c r="AN225" s="575"/>
      <c r="AO225" s="575"/>
      <c r="AP225" s="575"/>
      <c r="AQ225" s="575"/>
    </row>
    <row r="226" spans="1:43" ht="35.25" hidden="1" customHeight="1" thickTop="1" thickBot="1">
      <c r="A226" s="563">
        <v>16.11</v>
      </c>
      <c r="B226" s="564"/>
      <c r="C226" s="564"/>
      <c r="D226" s="564"/>
      <c r="E226" s="564"/>
      <c r="F226" s="577" t="s">
        <v>1328</v>
      </c>
      <c r="G226" s="605">
        <v>0</v>
      </c>
      <c r="H226" s="605">
        <v>0</v>
      </c>
      <c r="I226" s="567" t="str">
        <f t="shared" si="12"/>
        <v>No hay Programación</v>
      </c>
      <c r="J226" s="568" t="str">
        <f t="shared" si="13"/>
        <v>De acuerdo con lo programado</v>
      </c>
      <c r="K226" s="578"/>
      <c r="L226" s="581"/>
      <c r="M226" s="579"/>
      <c r="N226" s="572"/>
      <c r="O226" s="582"/>
      <c r="P226" s="581"/>
      <c r="Q226" s="579"/>
      <c r="R226" s="572"/>
      <c r="S226" s="582"/>
      <c r="T226" s="583"/>
      <c r="U226" s="579"/>
      <c r="V226" s="572"/>
      <c r="W226" s="582"/>
      <c r="X226" s="575"/>
      <c r="Y226" s="604">
        <v>1</v>
      </c>
      <c r="Z226" s="604">
        <v>2</v>
      </c>
      <c r="AA226" s="567">
        <f t="shared" si="15"/>
        <v>2</v>
      </c>
      <c r="AB226" s="568" t="str">
        <f t="shared" si="14"/>
        <v>De acuerdo con lo programado</v>
      </c>
      <c r="AC226" s="575"/>
      <c r="AD226" s="575"/>
      <c r="AE226" s="575"/>
      <c r="AF226" s="576"/>
      <c r="AG226" s="576"/>
      <c r="AH226" s="575"/>
      <c r="AI226" s="575"/>
      <c r="AJ226" s="575"/>
      <c r="AK226" s="576"/>
      <c r="AL226" s="576"/>
      <c r="AM226" s="575"/>
      <c r="AN226" s="575"/>
      <c r="AO226" s="575"/>
      <c r="AP226" s="575"/>
      <c r="AQ226" s="575"/>
    </row>
    <row r="227" spans="1:43" ht="35.25" hidden="1" customHeight="1" thickTop="1" thickBot="1">
      <c r="A227" s="563">
        <v>16.11</v>
      </c>
      <c r="B227" s="564"/>
      <c r="C227" s="564"/>
      <c r="D227" s="564"/>
      <c r="E227" s="564"/>
      <c r="F227" s="577" t="s">
        <v>1328</v>
      </c>
      <c r="G227" s="605">
        <v>0</v>
      </c>
      <c r="H227" s="605">
        <v>0</v>
      </c>
      <c r="I227" s="567" t="str">
        <f t="shared" si="12"/>
        <v>No hay Programación</v>
      </c>
      <c r="J227" s="568" t="str">
        <f t="shared" si="13"/>
        <v>De acuerdo con lo programado</v>
      </c>
      <c r="K227" s="578"/>
      <c r="L227" s="581"/>
      <c r="M227" s="579"/>
      <c r="N227" s="572"/>
      <c r="O227" s="582"/>
      <c r="P227" s="581"/>
      <c r="Q227" s="579"/>
      <c r="R227" s="572"/>
      <c r="S227" s="582"/>
      <c r="T227" s="583"/>
      <c r="U227" s="579"/>
      <c r="V227" s="572"/>
      <c r="W227" s="582"/>
      <c r="X227" s="575"/>
      <c r="Y227" s="604">
        <v>1</v>
      </c>
      <c r="Z227" s="604">
        <v>2</v>
      </c>
      <c r="AA227" s="567">
        <f t="shared" si="15"/>
        <v>2</v>
      </c>
      <c r="AB227" s="568" t="str">
        <f t="shared" si="14"/>
        <v>De acuerdo con lo programado</v>
      </c>
      <c r="AC227" s="575"/>
      <c r="AD227" s="575"/>
      <c r="AE227" s="575"/>
      <c r="AF227" s="576"/>
      <c r="AG227" s="576"/>
      <c r="AH227" s="575"/>
      <c r="AI227" s="575"/>
      <c r="AJ227" s="575"/>
      <c r="AK227" s="576"/>
      <c r="AL227" s="576"/>
      <c r="AM227" s="575"/>
      <c r="AN227" s="575"/>
      <c r="AO227" s="575"/>
      <c r="AP227" s="575"/>
      <c r="AQ227" s="575"/>
    </row>
    <row r="228" spans="1:43" ht="35.25" hidden="1" customHeight="1" thickTop="1" thickBot="1">
      <c r="A228" s="563">
        <v>16.11</v>
      </c>
      <c r="B228" s="564"/>
      <c r="C228" s="564"/>
      <c r="D228" s="564"/>
      <c r="E228" s="564"/>
      <c r="F228" s="577" t="s">
        <v>1328</v>
      </c>
      <c r="G228" s="605">
        <v>0</v>
      </c>
      <c r="H228" s="605">
        <v>0</v>
      </c>
      <c r="I228" s="567" t="str">
        <f t="shared" si="12"/>
        <v>No hay Programación</v>
      </c>
      <c r="J228" s="568" t="str">
        <f t="shared" si="13"/>
        <v>De acuerdo con lo programado</v>
      </c>
      <c r="K228" s="578"/>
      <c r="L228" s="581"/>
      <c r="M228" s="579"/>
      <c r="N228" s="572"/>
      <c r="O228" s="582"/>
      <c r="P228" s="581"/>
      <c r="Q228" s="579"/>
      <c r="R228" s="572"/>
      <c r="S228" s="582"/>
      <c r="T228" s="583"/>
      <c r="U228" s="579"/>
      <c r="V228" s="572"/>
      <c r="W228" s="582"/>
      <c r="X228" s="575"/>
      <c r="Y228" s="604">
        <v>1</v>
      </c>
      <c r="Z228" s="604">
        <v>2</v>
      </c>
      <c r="AA228" s="567">
        <f t="shared" si="15"/>
        <v>2</v>
      </c>
      <c r="AB228" s="568" t="str">
        <f t="shared" si="14"/>
        <v>De acuerdo con lo programado</v>
      </c>
      <c r="AC228" s="575"/>
      <c r="AD228" s="575"/>
      <c r="AE228" s="575"/>
      <c r="AF228" s="576"/>
      <c r="AG228" s="576"/>
      <c r="AH228" s="575"/>
      <c r="AI228" s="575"/>
      <c r="AJ228" s="575"/>
      <c r="AK228" s="576"/>
      <c r="AL228" s="576"/>
      <c r="AM228" s="575"/>
      <c r="AN228" s="575"/>
      <c r="AO228" s="575"/>
      <c r="AP228" s="575"/>
      <c r="AQ228" s="575"/>
    </row>
    <row r="229" spans="1:43" ht="35.25" customHeight="1" thickTop="1" thickBot="1">
      <c r="A229" s="563">
        <v>16.12</v>
      </c>
      <c r="B229" s="564"/>
      <c r="C229" s="564"/>
      <c r="D229" s="564"/>
      <c r="E229" s="564"/>
      <c r="F229" s="587" t="s">
        <v>1329</v>
      </c>
      <c r="G229" s="605">
        <v>2</v>
      </c>
      <c r="H229" s="605">
        <v>3</v>
      </c>
      <c r="I229" s="567">
        <f t="shared" si="12"/>
        <v>1.5</v>
      </c>
      <c r="J229" s="568" t="str">
        <f t="shared" si="13"/>
        <v>De acuerdo con lo programado</v>
      </c>
      <c r="K229" s="588"/>
      <c r="L229" s="581"/>
      <c r="M229" s="579"/>
      <c r="N229" s="572"/>
      <c r="O229" s="582"/>
      <c r="P229" s="581"/>
      <c r="Q229" s="579"/>
      <c r="R229" s="572"/>
      <c r="S229" s="582"/>
      <c r="T229" s="583"/>
      <c r="U229" s="579"/>
      <c r="V229" s="572"/>
      <c r="W229" s="582"/>
      <c r="X229" s="575"/>
      <c r="Y229" s="604">
        <v>4</v>
      </c>
      <c r="Z229" s="604">
        <v>3</v>
      </c>
      <c r="AA229" s="567">
        <f t="shared" si="15"/>
        <v>0.75</v>
      </c>
      <c r="AB229" s="568" t="str">
        <f t="shared" si="14"/>
        <v>Atraso Leve</v>
      </c>
      <c r="AC229" s="575"/>
      <c r="AD229" s="575"/>
      <c r="AE229" s="575"/>
      <c r="AF229" s="576"/>
      <c r="AG229" s="576"/>
      <c r="AH229" s="575"/>
      <c r="AI229" s="575"/>
      <c r="AJ229" s="575"/>
      <c r="AK229" s="576"/>
      <c r="AL229" s="576"/>
      <c r="AM229" s="575"/>
      <c r="AN229" s="575"/>
      <c r="AO229" s="575"/>
      <c r="AP229" s="575"/>
      <c r="AQ229" s="575"/>
    </row>
    <row r="230" spans="1:43" ht="35.25" hidden="1" customHeight="1" thickTop="1" thickBot="1">
      <c r="A230" s="563">
        <v>16.12</v>
      </c>
      <c r="B230" s="564"/>
      <c r="C230" s="564"/>
      <c r="D230" s="564"/>
      <c r="E230" s="564"/>
      <c r="F230" s="587" t="s">
        <v>1329</v>
      </c>
      <c r="G230" s="605">
        <v>0</v>
      </c>
      <c r="H230" s="605">
        <v>0</v>
      </c>
      <c r="I230" s="567" t="str">
        <f t="shared" si="12"/>
        <v>No hay Programación</v>
      </c>
      <c r="J230" s="568" t="str">
        <f t="shared" si="13"/>
        <v>De acuerdo con lo programado</v>
      </c>
      <c r="K230" s="588"/>
      <c r="L230" s="581"/>
      <c r="M230" s="579"/>
      <c r="N230" s="572"/>
      <c r="O230" s="582"/>
      <c r="P230" s="581"/>
      <c r="Q230" s="579"/>
      <c r="R230" s="572"/>
      <c r="S230" s="582"/>
      <c r="T230" s="583"/>
      <c r="U230" s="579"/>
      <c r="V230" s="572"/>
      <c r="W230" s="582"/>
      <c r="X230" s="575"/>
      <c r="Y230" s="604">
        <v>0</v>
      </c>
      <c r="Z230" s="604">
        <v>1</v>
      </c>
      <c r="AA230" s="567" t="str">
        <f t="shared" si="15"/>
        <v>No hay Programación</v>
      </c>
      <c r="AB230" s="568" t="str">
        <f t="shared" si="14"/>
        <v>De acuerdo con lo programado</v>
      </c>
      <c r="AC230" s="575"/>
      <c r="AD230" s="575"/>
      <c r="AE230" s="575"/>
      <c r="AF230" s="576"/>
      <c r="AG230" s="576"/>
      <c r="AH230" s="575"/>
      <c r="AI230" s="575"/>
      <c r="AJ230" s="575"/>
      <c r="AK230" s="576"/>
      <c r="AL230" s="576"/>
      <c r="AM230" s="575"/>
      <c r="AN230" s="575"/>
      <c r="AO230" s="575"/>
      <c r="AP230" s="575"/>
      <c r="AQ230" s="575"/>
    </row>
    <row r="231" spans="1:43" ht="35.25" hidden="1" customHeight="1" thickTop="1" thickBot="1">
      <c r="A231" s="563">
        <v>16.12</v>
      </c>
      <c r="B231" s="564"/>
      <c r="C231" s="564"/>
      <c r="D231" s="564"/>
      <c r="E231" s="564"/>
      <c r="F231" s="587" t="s">
        <v>1329</v>
      </c>
      <c r="G231" s="605">
        <v>0</v>
      </c>
      <c r="H231" s="605">
        <v>0</v>
      </c>
      <c r="I231" s="567" t="str">
        <f t="shared" si="12"/>
        <v>No hay Programación</v>
      </c>
      <c r="J231" s="568" t="str">
        <f t="shared" si="13"/>
        <v>De acuerdo con lo programado</v>
      </c>
      <c r="K231" s="588"/>
      <c r="L231" s="581"/>
      <c r="M231" s="579"/>
      <c r="N231" s="572"/>
      <c r="O231" s="582"/>
      <c r="P231" s="581"/>
      <c r="Q231" s="579"/>
      <c r="R231" s="572"/>
      <c r="S231" s="582"/>
      <c r="T231" s="583"/>
      <c r="U231" s="579"/>
      <c r="V231" s="572"/>
      <c r="W231" s="582"/>
      <c r="X231" s="575"/>
      <c r="Y231" s="604">
        <v>0</v>
      </c>
      <c r="Z231" s="604">
        <v>1</v>
      </c>
      <c r="AA231" s="567" t="str">
        <f t="shared" si="15"/>
        <v>No hay Programación</v>
      </c>
      <c r="AB231" s="568" t="str">
        <f t="shared" si="14"/>
        <v>De acuerdo con lo programado</v>
      </c>
      <c r="AC231" s="575"/>
      <c r="AD231" s="575"/>
      <c r="AE231" s="575"/>
      <c r="AF231" s="576"/>
      <c r="AG231" s="576"/>
      <c r="AH231" s="575"/>
      <c r="AI231" s="575"/>
      <c r="AJ231" s="575"/>
      <c r="AK231" s="576"/>
      <c r="AL231" s="576"/>
      <c r="AM231" s="575"/>
      <c r="AN231" s="575"/>
      <c r="AO231" s="575"/>
      <c r="AP231" s="575"/>
      <c r="AQ231" s="575"/>
    </row>
    <row r="232" spans="1:43" ht="35.25" hidden="1" customHeight="1" thickTop="1" thickBot="1">
      <c r="A232" s="563">
        <v>16.13</v>
      </c>
      <c r="B232" s="564"/>
      <c r="C232" s="564"/>
      <c r="D232" s="564"/>
      <c r="E232" s="564"/>
      <c r="F232" s="577" t="s">
        <v>1330</v>
      </c>
      <c r="G232" s="605">
        <v>3</v>
      </c>
      <c r="H232" s="605">
        <v>13</v>
      </c>
      <c r="I232" s="567">
        <f t="shared" si="12"/>
        <v>4.333333333333333</v>
      </c>
      <c r="J232" s="568" t="str">
        <f t="shared" si="13"/>
        <v>De acuerdo con lo programado</v>
      </c>
      <c r="K232" s="578"/>
      <c r="L232" s="581"/>
      <c r="M232" s="579"/>
      <c r="N232" s="572"/>
      <c r="O232" s="582"/>
      <c r="P232" s="581"/>
      <c r="Q232" s="579"/>
      <c r="R232" s="572"/>
      <c r="S232" s="582"/>
      <c r="T232" s="583"/>
      <c r="U232" s="579"/>
      <c r="V232" s="572"/>
      <c r="W232" s="582"/>
      <c r="X232" s="575"/>
      <c r="Y232" s="604">
        <v>2</v>
      </c>
      <c r="Z232" s="604">
        <v>3</v>
      </c>
      <c r="AA232" s="567">
        <f t="shared" si="15"/>
        <v>1.5</v>
      </c>
      <c r="AB232" s="568" t="str">
        <f t="shared" si="14"/>
        <v>De acuerdo con lo programado</v>
      </c>
      <c r="AC232" s="575"/>
      <c r="AD232" s="575"/>
      <c r="AE232" s="575"/>
      <c r="AF232" s="576"/>
      <c r="AG232" s="576"/>
      <c r="AH232" s="575"/>
      <c r="AI232" s="575"/>
      <c r="AJ232" s="575"/>
      <c r="AK232" s="576"/>
      <c r="AL232" s="576"/>
      <c r="AM232" s="575"/>
      <c r="AN232" s="575"/>
      <c r="AO232" s="575"/>
      <c r="AP232" s="575"/>
      <c r="AQ232" s="575"/>
    </row>
    <row r="233" spans="1:43" ht="35.25" customHeight="1" thickTop="1" thickBot="1">
      <c r="A233" s="563">
        <v>16.14</v>
      </c>
      <c r="B233" s="564"/>
      <c r="C233" s="564"/>
      <c r="D233" s="564"/>
      <c r="E233" s="564"/>
      <c r="F233" s="577" t="s">
        <v>1331</v>
      </c>
      <c r="G233" s="605">
        <v>1</v>
      </c>
      <c r="H233" s="605">
        <v>12</v>
      </c>
      <c r="I233" s="567">
        <f t="shared" si="12"/>
        <v>12</v>
      </c>
      <c r="J233" s="568" t="str">
        <f t="shared" si="13"/>
        <v>De acuerdo con lo programado</v>
      </c>
      <c r="K233" s="578"/>
      <c r="L233" s="581"/>
      <c r="M233" s="579"/>
      <c r="N233" s="572"/>
      <c r="O233" s="582"/>
      <c r="P233" s="581"/>
      <c r="Q233" s="579"/>
      <c r="R233" s="572"/>
      <c r="S233" s="582"/>
      <c r="T233" s="583"/>
      <c r="U233" s="579"/>
      <c r="V233" s="572"/>
      <c r="W233" s="582"/>
      <c r="X233" s="575"/>
      <c r="Y233" s="604">
        <v>8</v>
      </c>
      <c r="Z233" s="604">
        <v>9</v>
      </c>
      <c r="AA233" s="567">
        <f t="shared" si="15"/>
        <v>1.125</v>
      </c>
      <c r="AB233" s="568" t="str">
        <f t="shared" si="14"/>
        <v>De acuerdo con lo programado</v>
      </c>
      <c r="AC233" s="575"/>
      <c r="AD233" s="575"/>
      <c r="AE233" s="575"/>
      <c r="AF233" s="576"/>
      <c r="AG233" s="576"/>
      <c r="AH233" s="575"/>
      <c r="AI233" s="575"/>
      <c r="AJ233" s="575"/>
      <c r="AK233" s="576"/>
      <c r="AL233" s="576"/>
      <c r="AM233" s="575"/>
      <c r="AN233" s="575"/>
      <c r="AO233" s="575"/>
      <c r="AP233" s="575"/>
      <c r="AQ233" s="575"/>
    </row>
    <row r="234" spans="1:43" ht="35.25" hidden="1" customHeight="1" thickTop="1" thickBot="1">
      <c r="A234" s="563">
        <v>16.14</v>
      </c>
      <c r="B234" s="564"/>
      <c r="C234" s="564"/>
      <c r="D234" s="564"/>
      <c r="E234" s="564"/>
      <c r="F234" s="577" t="s">
        <v>1331</v>
      </c>
      <c r="G234" s="605">
        <v>0</v>
      </c>
      <c r="H234" s="605">
        <v>0</v>
      </c>
      <c r="I234" s="567" t="str">
        <f t="shared" si="12"/>
        <v>No hay Programación</v>
      </c>
      <c r="J234" s="568" t="str">
        <f t="shared" si="13"/>
        <v>De acuerdo con lo programado</v>
      </c>
      <c r="K234" s="578"/>
      <c r="L234" s="581"/>
      <c r="M234" s="579"/>
      <c r="N234" s="572"/>
      <c r="O234" s="582"/>
      <c r="P234" s="581"/>
      <c r="Q234" s="579"/>
      <c r="R234" s="572"/>
      <c r="S234" s="582"/>
      <c r="T234" s="583"/>
      <c r="U234" s="579"/>
      <c r="V234" s="572"/>
      <c r="W234" s="582"/>
      <c r="X234" s="575"/>
      <c r="Y234" s="604">
        <v>0</v>
      </c>
      <c r="Z234" s="604">
        <v>1</v>
      </c>
      <c r="AA234" s="567" t="str">
        <f t="shared" si="15"/>
        <v>No hay Programación</v>
      </c>
      <c r="AB234" s="568" t="str">
        <f t="shared" si="14"/>
        <v>De acuerdo con lo programado</v>
      </c>
      <c r="AC234" s="575"/>
      <c r="AD234" s="575"/>
      <c r="AE234" s="575"/>
      <c r="AF234" s="576"/>
      <c r="AG234" s="576"/>
      <c r="AH234" s="575"/>
      <c r="AI234" s="575"/>
      <c r="AJ234" s="575"/>
      <c r="AK234" s="576"/>
      <c r="AL234" s="576"/>
      <c r="AM234" s="575"/>
      <c r="AN234" s="575"/>
      <c r="AO234" s="575"/>
      <c r="AP234" s="575"/>
      <c r="AQ234" s="575"/>
    </row>
    <row r="235" spans="1:43" ht="35.25" hidden="1" customHeight="1" thickTop="1" thickBot="1">
      <c r="A235" s="563">
        <v>16.14</v>
      </c>
      <c r="B235" s="564"/>
      <c r="C235" s="564"/>
      <c r="D235" s="564"/>
      <c r="E235" s="564"/>
      <c r="F235" s="577" t="s">
        <v>1331</v>
      </c>
      <c r="G235" s="605">
        <v>0</v>
      </c>
      <c r="H235" s="605">
        <v>0</v>
      </c>
      <c r="I235" s="567" t="str">
        <f t="shared" si="12"/>
        <v>No hay Programación</v>
      </c>
      <c r="J235" s="568" t="str">
        <f t="shared" si="13"/>
        <v>De acuerdo con lo programado</v>
      </c>
      <c r="K235" s="578"/>
      <c r="L235" s="581"/>
      <c r="M235" s="579"/>
      <c r="N235" s="572"/>
      <c r="O235" s="582"/>
      <c r="P235" s="581"/>
      <c r="Q235" s="579"/>
      <c r="R235" s="572"/>
      <c r="S235" s="582"/>
      <c r="T235" s="583"/>
      <c r="U235" s="579"/>
      <c r="V235" s="572"/>
      <c r="W235" s="582"/>
      <c r="X235" s="575"/>
      <c r="Y235" s="604">
        <v>0</v>
      </c>
      <c r="Z235" s="604">
        <v>0</v>
      </c>
      <c r="AA235" s="567" t="str">
        <f t="shared" si="15"/>
        <v>No hay Programación</v>
      </c>
      <c r="AB235" s="568" t="str">
        <f t="shared" si="14"/>
        <v>De acuerdo con lo programado</v>
      </c>
      <c r="AC235" s="575"/>
      <c r="AD235" s="575"/>
      <c r="AE235" s="575"/>
      <c r="AF235" s="576"/>
      <c r="AG235" s="576"/>
      <c r="AH235" s="575"/>
      <c r="AI235" s="575"/>
      <c r="AJ235" s="575"/>
      <c r="AK235" s="576"/>
      <c r="AL235" s="576"/>
      <c r="AM235" s="575"/>
      <c r="AN235" s="575"/>
      <c r="AO235" s="575"/>
      <c r="AP235" s="575"/>
      <c r="AQ235" s="575"/>
    </row>
    <row r="236" spans="1:43" ht="35.25" hidden="1" customHeight="1" thickTop="1" thickBot="1">
      <c r="A236" s="563">
        <v>16.149999999999999</v>
      </c>
      <c r="B236" s="564"/>
      <c r="C236" s="564"/>
      <c r="D236" s="564"/>
      <c r="E236" s="564"/>
      <c r="F236" s="577" t="s">
        <v>1332</v>
      </c>
      <c r="G236" s="605">
        <v>0</v>
      </c>
      <c r="H236" s="605">
        <v>0</v>
      </c>
      <c r="I236" s="567" t="str">
        <f t="shared" si="12"/>
        <v>No hay Programación</v>
      </c>
      <c r="J236" s="568" t="str">
        <f t="shared" si="13"/>
        <v>De acuerdo con lo programado</v>
      </c>
      <c r="K236" s="578"/>
      <c r="L236" s="581"/>
      <c r="M236" s="579"/>
      <c r="N236" s="572"/>
      <c r="O236" s="582"/>
      <c r="P236" s="581"/>
      <c r="Q236" s="579"/>
      <c r="R236" s="572"/>
      <c r="S236" s="582"/>
      <c r="T236" s="583"/>
      <c r="U236" s="579"/>
      <c r="V236" s="572"/>
      <c r="W236" s="582"/>
      <c r="X236" s="575"/>
      <c r="Y236" s="604">
        <v>0</v>
      </c>
      <c r="Z236" s="604">
        <v>1</v>
      </c>
      <c r="AA236" s="567" t="str">
        <f t="shared" si="15"/>
        <v>No hay Programación</v>
      </c>
      <c r="AB236" s="568" t="str">
        <f t="shared" si="14"/>
        <v>De acuerdo con lo programado</v>
      </c>
      <c r="AC236" s="575"/>
      <c r="AD236" s="575"/>
      <c r="AE236" s="575"/>
      <c r="AF236" s="576"/>
      <c r="AG236" s="576"/>
      <c r="AH236" s="575"/>
      <c r="AI236" s="575"/>
      <c r="AJ236" s="575"/>
      <c r="AK236" s="576"/>
      <c r="AL236" s="576"/>
      <c r="AM236" s="575"/>
      <c r="AN236" s="575"/>
      <c r="AO236" s="575"/>
      <c r="AP236" s="575"/>
      <c r="AQ236" s="575"/>
    </row>
    <row r="237" spans="1:43" ht="35.25" hidden="1" customHeight="1" thickTop="1" thickBot="1">
      <c r="A237" s="563">
        <v>16.149999999999999</v>
      </c>
      <c r="B237" s="564"/>
      <c r="C237" s="564"/>
      <c r="D237" s="564"/>
      <c r="E237" s="564"/>
      <c r="F237" s="577" t="s">
        <v>1332</v>
      </c>
      <c r="G237" s="605">
        <v>0</v>
      </c>
      <c r="H237" s="605">
        <v>0</v>
      </c>
      <c r="I237" s="567" t="str">
        <f t="shared" si="12"/>
        <v>No hay Programación</v>
      </c>
      <c r="J237" s="568" t="str">
        <f t="shared" si="13"/>
        <v>De acuerdo con lo programado</v>
      </c>
      <c r="K237" s="578"/>
      <c r="L237" s="581"/>
      <c r="M237" s="579"/>
      <c r="N237" s="572"/>
      <c r="O237" s="582"/>
      <c r="P237" s="581"/>
      <c r="Q237" s="579"/>
      <c r="R237" s="572"/>
      <c r="S237" s="582"/>
      <c r="T237" s="583"/>
      <c r="U237" s="579"/>
      <c r="V237" s="572"/>
      <c r="W237" s="582"/>
      <c r="X237" s="575"/>
      <c r="Y237" s="604">
        <v>0</v>
      </c>
      <c r="Z237" s="604">
        <v>1</v>
      </c>
      <c r="AA237" s="567" t="str">
        <f t="shared" si="15"/>
        <v>No hay Programación</v>
      </c>
      <c r="AB237" s="568" t="str">
        <f t="shared" si="14"/>
        <v>De acuerdo con lo programado</v>
      </c>
      <c r="AC237" s="575"/>
      <c r="AD237" s="575"/>
      <c r="AE237" s="575"/>
      <c r="AF237" s="576"/>
      <c r="AG237" s="576"/>
      <c r="AH237" s="575"/>
      <c r="AI237" s="575"/>
      <c r="AJ237" s="575"/>
      <c r="AK237" s="576"/>
      <c r="AL237" s="576"/>
      <c r="AM237" s="575"/>
      <c r="AN237" s="575"/>
      <c r="AO237" s="575"/>
      <c r="AP237" s="575"/>
      <c r="AQ237" s="575"/>
    </row>
    <row r="238" spans="1:43" ht="35.25" hidden="1" customHeight="1" thickTop="1" thickBot="1">
      <c r="A238" s="563">
        <v>16.16</v>
      </c>
      <c r="B238" s="564"/>
      <c r="C238" s="564"/>
      <c r="D238" s="564"/>
      <c r="E238" s="564"/>
      <c r="F238" s="577" t="s">
        <v>1333</v>
      </c>
      <c r="G238" s="605">
        <v>0</v>
      </c>
      <c r="H238" s="605">
        <v>0</v>
      </c>
      <c r="I238" s="567" t="str">
        <f t="shared" si="12"/>
        <v>No hay Programación</v>
      </c>
      <c r="J238" s="568" t="str">
        <f t="shared" si="13"/>
        <v>De acuerdo con lo programado</v>
      </c>
      <c r="K238" s="578"/>
      <c r="L238" s="581"/>
      <c r="M238" s="579"/>
      <c r="N238" s="572"/>
      <c r="O238" s="582"/>
      <c r="P238" s="581"/>
      <c r="Q238" s="579"/>
      <c r="R238" s="572"/>
      <c r="S238" s="582"/>
      <c r="T238" s="583"/>
      <c r="U238" s="579"/>
      <c r="V238" s="572"/>
      <c r="W238" s="582"/>
      <c r="X238" s="575"/>
      <c r="Y238" s="604">
        <v>4</v>
      </c>
      <c r="Z238" s="604">
        <v>5</v>
      </c>
      <c r="AA238" s="567">
        <f t="shared" si="15"/>
        <v>1.25</v>
      </c>
      <c r="AB238" s="568" t="str">
        <f t="shared" si="14"/>
        <v>De acuerdo con lo programado</v>
      </c>
      <c r="AC238" s="575"/>
      <c r="AD238" s="575"/>
      <c r="AE238" s="575"/>
      <c r="AF238" s="576"/>
      <c r="AG238" s="576"/>
      <c r="AH238" s="575"/>
      <c r="AI238" s="575"/>
      <c r="AJ238" s="575"/>
      <c r="AK238" s="576"/>
      <c r="AL238" s="576"/>
      <c r="AM238" s="575"/>
      <c r="AN238" s="575"/>
      <c r="AO238" s="575"/>
      <c r="AP238" s="575"/>
      <c r="AQ238" s="575"/>
    </row>
    <row r="239" spans="1:43" ht="35.25" hidden="1" customHeight="1" thickTop="1" thickBot="1">
      <c r="A239" s="563">
        <v>16.170000000000002</v>
      </c>
      <c r="B239" s="564"/>
      <c r="C239" s="564"/>
      <c r="D239" s="564"/>
      <c r="E239" s="564"/>
      <c r="F239" s="577" t="s">
        <v>1334</v>
      </c>
      <c r="G239" s="605">
        <v>0</v>
      </c>
      <c r="H239" s="605">
        <v>0</v>
      </c>
      <c r="I239" s="567" t="str">
        <f t="shared" si="12"/>
        <v>No hay Programación</v>
      </c>
      <c r="J239" s="568" t="str">
        <f t="shared" si="13"/>
        <v>De acuerdo con lo programado</v>
      </c>
      <c r="K239" s="578"/>
      <c r="L239" s="581"/>
      <c r="M239" s="579"/>
      <c r="N239" s="572"/>
      <c r="O239" s="582"/>
      <c r="P239" s="581"/>
      <c r="Q239" s="579"/>
      <c r="R239" s="572"/>
      <c r="S239" s="582"/>
      <c r="T239" s="583"/>
      <c r="U239" s="579"/>
      <c r="V239" s="572"/>
      <c r="W239" s="582"/>
      <c r="X239" s="575"/>
      <c r="Y239" s="604">
        <v>67</v>
      </c>
      <c r="Z239" s="604">
        <v>68</v>
      </c>
      <c r="AA239" s="567">
        <f t="shared" si="15"/>
        <v>1.0149253731343284</v>
      </c>
      <c r="AB239" s="568" t="str">
        <f t="shared" si="14"/>
        <v>De acuerdo con lo programado</v>
      </c>
      <c r="AC239" s="575"/>
      <c r="AD239" s="575"/>
      <c r="AE239" s="575"/>
      <c r="AF239" s="576"/>
      <c r="AG239" s="576"/>
      <c r="AH239" s="575"/>
      <c r="AI239" s="575"/>
      <c r="AJ239" s="575"/>
      <c r="AK239" s="576"/>
      <c r="AL239" s="576"/>
      <c r="AM239" s="575"/>
      <c r="AN239" s="575"/>
      <c r="AO239" s="575"/>
      <c r="AP239" s="575"/>
      <c r="AQ239" s="575"/>
    </row>
    <row r="240" spans="1:43" ht="35.25" hidden="1" customHeight="1" thickTop="1" thickBot="1">
      <c r="A240" s="563">
        <v>16.170000000000002</v>
      </c>
      <c r="B240" s="564"/>
      <c r="C240" s="564"/>
      <c r="D240" s="564"/>
      <c r="E240" s="564"/>
      <c r="F240" s="577" t="s">
        <v>1334</v>
      </c>
      <c r="G240" s="605">
        <v>0</v>
      </c>
      <c r="H240" s="605">
        <v>0</v>
      </c>
      <c r="I240" s="567" t="str">
        <f t="shared" si="12"/>
        <v>No hay Programación</v>
      </c>
      <c r="J240" s="568" t="str">
        <f t="shared" si="13"/>
        <v>De acuerdo con lo programado</v>
      </c>
      <c r="K240" s="578"/>
      <c r="L240" s="581"/>
      <c r="M240" s="579"/>
      <c r="N240" s="572"/>
      <c r="O240" s="582"/>
      <c r="P240" s="581"/>
      <c r="Q240" s="579"/>
      <c r="R240" s="572"/>
      <c r="S240" s="582"/>
      <c r="T240" s="583"/>
      <c r="U240" s="579"/>
      <c r="V240" s="572"/>
      <c r="W240" s="582"/>
      <c r="X240" s="575"/>
      <c r="Y240" s="604">
        <v>6</v>
      </c>
      <c r="Z240" s="604">
        <v>7</v>
      </c>
      <c r="AA240" s="567">
        <f t="shared" si="15"/>
        <v>1.1666666666666667</v>
      </c>
      <c r="AB240" s="568" t="str">
        <f t="shared" si="14"/>
        <v>De acuerdo con lo programado</v>
      </c>
      <c r="AC240" s="575"/>
      <c r="AD240" s="575"/>
      <c r="AE240" s="575"/>
      <c r="AF240" s="576"/>
      <c r="AG240" s="576"/>
      <c r="AH240" s="575"/>
      <c r="AI240" s="575"/>
      <c r="AJ240" s="575"/>
      <c r="AK240" s="576"/>
      <c r="AL240" s="576"/>
      <c r="AM240" s="575"/>
      <c r="AN240" s="575"/>
      <c r="AO240" s="575"/>
      <c r="AP240" s="575"/>
      <c r="AQ240" s="575"/>
    </row>
    <row r="241" spans="1:43" ht="35.25" hidden="1" customHeight="1" thickTop="1" thickBot="1">
      <c r="A241" s="563">
        <v>16.170000000000002</v>
      </c>
      <c r="B241" s="564"/>
      <c r="C241" s="564"/>
      <c r="D241" s="564"/>
      <c r="E241" s="564"/>
      <c r="F241" s="577" t="s">
        <v>1334</v>
      </c>
      <c r="G241" s="605">
        <v>0</v>
      </c>
      <c r="H241" s="605">
        <v>0</v>
      </c>
      <c r="I241" s="567" t="str">
        <f t="shared" si="12"/>
        <v>No hay Programación</v>
      </c>
      <c r="J241" s="568" t="str">
        <f t="shared" si="13"/>
        <v>De acuerdo con lo programado</v>
      </c>
      <c r="K241" s="578"/>
      <c r="L241" s="581"/>
      <c r="M241" s="579"/>
      <c r="N241" s="572"/>
      <c r="O241" s="582"/>
      <c r="P241" s="581"/>
      <c r="Q241" s="579"/>
      <c r="R241" s="572"/>
      <c r="S241" s="582"/>
      <c r="T241" s="583"/>
      <c r="U241" s="579"/>
      <c r="V241" s="572"/>
      <c r="W241" s="582"/>
      <c r="X241" s="575"/>
      <c r="Y241" s="604">
        <v>1</v>
      </c>
      <c r="Z241" s="604">
        <v>2</v>
      </c>
      <c r="AA241" s="567">
        <f t="shared" si="15"/>
        <v>2</v>
      </c>
      <c r="AB241" s="568" t="str">
        <f t="shared" si="14"/>
        <v>De acuerdo con lo programado</v>
      </c>
      <c r="AC241" s="575"/>
      <c r="AD241" s="575"/>
      <c r="AE241" s="575"/>
      <c r="AF241" s="576"/>
      <c r="AG241" s="576"/>
      <c r="AH241" s="575"/>
      <c r="AI241" s="575"/>
      <c r="AJ241" s="575"/>
      <c r="AK241" s="576"/>
      <c r="AL241" s="576"/>
      <c r="AM241" s="575"/>
      <c r="AN241" s="575"/>
      <c r="AO241" s="575"/>
      <c r="AP241" s="575"/>
      <c r="AQ241" s="575"/>
    </row>
    <row r="242" spans="1:43" ht="35.25" hidden="1" customHeight="1" thickTop="1" thickBot="1">
      <c r="A242" s="563">
        <v>16.170000000000002</v>
      </c>
      <c r="B242" s="564"/>
      <c r="C242" s="564"/>
      <c r="D242" s="564"/>
      <c r="E242" s="564"/>
      <c r="F242" s="577" t="s">
        <v>1334</v>
      </c>
      <c r="G242" s="605">
        <v>0</v>
      </c>
      <c r="H242" s="605">
        <v>0</v>
      </c>
      <c r="I242" s="567" t="str">
        <f t="shared" si="12"/>
        <v>No hay Programación</v>
      </c>
      <c r="J242" s="568" t="str">
        <f t="shared" si="13"/>
        <v>De acuerdo con lo programado</v>
      </c>
      <c r="K242" s="578"/>
      <c r="L242" s="581"/>
      <c r="M242" s="579"/>
      <c r="N242" s="572"/>
      <c r="O242" s="582"/>
      <c r="P242" s="581"/>
      <c r="Q242" s="579"/>
      <c r="R242" s="572"/>
      <c r="S242" s="582"/>
      <c r="T242" s="583"/>
      <c r="U242" s="579"/>
      <c r="V242" s="572"/>
      <c r="W242" s="582"/>
      <c r="X242" s="575"/>
      <c r="Y242" s="604">
        <v>1</v>
      </c>
      <c r="Z242" s="604">
        <v>2</v>
      </c>
      <c r="AA242" s="567">
        <f t="shared" si="15"/>
        <v>2</v>
      </c>
      <c r="AB242" s="568" t="str">
        <f t="shared" si="14"/>
        <v>De acuerdo con lo programado</v>
      </c>
      <c r="AC242" s="575"/>
      <c r="AD242" s="575"/>
      <c r="AE242" s="575"/>
      <c r="AF242" s="576"/>
      <c r="AG242" s="576"/>
      <c r="AH242" s="575"/>
      <c r="AI242" s="575"/>
      <c r="AJ242" s="575"/>
      <c r="AK242" s="576"/>
      <c r="AL242" s="576"/>
      <c r="AM242" s="575"/>
      <c r="AN242" s="575"/>
      <c r="AO242" s="575"/>
      <c r="AP242" s="575"/>
      <c r="AQ242" s="575"/>
    </row>
    <row r="243" spans="1:43" ht="35.25" hidden="1" customHeight="1" thickTop="1" thickBot="1">
      <c r="A243" s="563">
        <v>16.170000000000002</v>
      </c>
      <c r="B243" s="564"/>
      <c r="C243" s="564"/>
      <c r="D243" s="564"/>
      <c r="E243" s="564"/>
      <c r="F243" s="577" t="s">
        <v>1334</v>
      </c>
      <c r="G243" s="605">
        <v>0</v>
      </c>
      <c r="H243" s="605">
        <v>0</v>
      </c>
      <c r="I243" s="567" t="str">
        <f t="shared" si="12"/>
        <v>No hay Programación</v>
      </c>
      <c r="J243" s="568" t="str">
        <f t="shared" si="13"/>
        <v>De acuerdo con lo programado</v>
      </c>
      <c r="K243" s="578"/>
      <c r="L243" s="581"/>
      <c r="M243" s="579"/>
      <c r="N243" s="572"/>
      <c r="O243" s="582"/>
      <c r="P243" s="581"/>
      <c r="Q243" s="579"/>
      <c r="R243" s="572"/>
      <c r="S243" s="582"/>
      <c r="T243" s="583"/>
      <c r="U243" s="579"/>
      <c r="V243" s="572"/>
      <c r="W243" s="582"/>
      <c r="X243" s="575"/>
      <c r="Y243" s="604">
        <v>1</v>
      </c>
      <c r="Z243" s="604">
        <v>2</v>
      </c>
      <c r="AA243" s="567">
        <f t="shared" si="15"/>
        <v>2</v>
      </c>
      <c r="AB243" s="568" t="str">
        <f t="shared" si="14"/>
        <v>De acuerdo con lo programado</v>
      </c>
      <c r="AC243" s="575"/>
      <c r="AD243" s="575"/>
      <c r="AE243" s="575"/>
      <c r="AF243" s="576"/>
      <c r="AG243" s="576"/>
      <c r="AH243" s="575"/>
      <c r="AI243" s="575"/>
      <c r="AJ243" s="575"/>
      <c r="AK243" s="576"/>
      <c r="AL243" s="576"/>
      <c r="AM243" s="575"/>
      <c r="AN243" s="575"/>
      <c r="AO243" s="575"/>
      <c r="AP243" s="575"/>
      <c r="AQ243" s="575"/>
    </row>
    <row r="244" spans="1:43" ht="35.25" hidden="1" customHeight="1" thickTop="1" thickBot="1">
      <c r="A244" s="563">
        <v>16.170000000000002</v>
      </c>
      <c r="B244" s="564"/>
      <c r="C244" s="564"/>
      <c r="D244" s="564"/>
      <c r="E244" s="564"/>
      <c r="F244" s="577" t="s">
        <v>1334</v>
      </c>
      <c r="G244" s="605">
        <v>0</v>
      </c>
      <c r="H244" s="605">
        <v>0</v>
      </c>
      <c r="I244" s="567" t="str">
        <f t="shared" si="12"/>
        <v>No hay Programación</v>
      </c>
      <c r="J244" s="568" t="str">
        <f t="shared" si="13"/>
        <v>De acuerdo con lo programado</v>
      </c>
      <c r="K244" s="578"/>
      <c r="L244" s="581"/>
      <c r="M244" s="579"/>
      <c r="N244" s="572"/>
      <c r="O244" s="582"/>
      <c r="P244" s="581"/>
      <c r="Q244" s="579"/>
      <c r="R244" s="572"/>
      <c r="S244" s="582"/>
      <c r="T244" s="583"/>
      <c r="U244" s="579"/>
      <c r="V244" s="572"/>
      <c r="W244" s="582"/>
      <c r="X244" s="575"/>
      <c r="Y244" s="604">
        <v>1</v>
      </c>
      <c r="Z244" s="604">
        <v>2</v>
      </c>
      <c r="AA244" s="567">
        <f t="shared" si="15"/>
        <v>2</v>
      </c>
      <c r="AB244" s="568" t="str">
        <f t="shared" si="14"/>
        <v>De acuerdo con lo programado</v>
      </c>
      <c r="AC244" s="575"/>
      <c r="AD244" s="575"/>
      <c r="AE244" s="575"/>
      <c r="AF244" s="576"/>
      <c r="AG244" s="576"/>
      <c r="AH244" s="575"/>
      <c r="AI244" s="575"/>
      <c r="AJ244" s="575"/>
      <c r="AK244" s="576"/>
      <c r="AL244" s="576"/>
      <c r="AM244" s="575"/>
      <c r="AN244" s="575"/>
      <c r="AO244" s="575"/>
      <c r="AP244" s="575"/>
      <c r="AQ244" s="575"/>
    </row>
    <row r="245" spans="1:43" ht="35.25" hidden="1" customHeight="1" thickTop="1" thickBot="1">
      <c r="A245" s="563">
        <v>16.18</v>
      </c>
      <c r="B245" s="564"/>
      <c r="C245" s="564"/>
      <c r="D245" s="564"/>
      <c r="E245" s="564"/>
      <c r="F245" s="577" t="s">
        <v>1335</v>
      </c>
      <c r="G245" s="605">
        <v>0</v>
      </c>
      <c r="H245" s="605">
        <v>0</v>
      </c>
      <c r="I245" s="567" t="str">
        <f t="shared" si="12"/>
        <v>No hay Programación</v>
      </c>
      <c r="J245" s="568" t="str">
        <f t="shared" si="13"/>
        <v>De acuerdo con lo programado</v>
      </c>
      <c r="K245" s="578"/>
      <c r="L245" s="581"/>
      <c r="M245" s="579"/>
      <c r="N245" s="572"/>
      <c r="O245" s="582"/>
      <c r="P245" s="581"/>
      <c r="Q245" s="579"/>
      <c r="R245" s="572"/>
      <c r="S245" s="582"/>
      <c r="T245" s="583"/>
      <c r="U245" s="579"/>
      <c r="V245" s="572"/>
      <c r="W245" s="582"/>
      <c r="X245" s="575"/>
      <c r="Y245" s="604">
        <v>3</v>
      </c>
      <c r="Z245" s="604">
        <v>1</v>
      </c>
      <c r="AA245" s="567">
        <f t="shared" si="15"/>
        <v>0.33333333333333331</v>
      </c>
      <c r="AB245" s="568" t="str">
        <f t="shared" si="14"/>
        <v>En riesgo cumplimiento</v>
      </c>
      <c r="AC245" s="575"/>
      <c r="AD245" s="575"/>
      <c r="AE245" s="575"/>
      <c r="AF245" s="576"/>
      <c r="AG245" s="576"/>
      <c r="AH245" s="575"/>
      <c r="AI245" s="575"/>
      <c r="AJ245" s="575"/>
      <c r="AK245" s="576"/>
      <c r="AL245" s="576"/>
      <c r="AM245" s="575"/>
      <c r="AN245" s="575"/>
      <c r="AO245" s="575"/>
      <c r="AP245" s="575"/>
      <c r="AQ245" s="575"/>
    </row>
    <row r="246" spans="1:43" ht="35.25" hidden="1" customHeight="1" thickTop="1" thickBot="1">
      <c r="A246" s="563">
        <v>16.18</v>
      </c>
      <c r="B246" s="564"/>
      <c r="C246" s="564"/>
      <c r="D246" s="564"/>
      <c r="E246" s="564"/>
      <c r="F246" s="577" t="s">
        <v>1335</v>
      </c>
      <c r="G246" s="605">
        <v>0</v>
      </c>
      <c r="H246" s="605">
        <v>0</v>
      </c>
      <c r="I246" s="567" t="str">
        <f t="shared" si="12"/>
        <v>No hay Programación</v>
      </c>
      <c r="J246" s="568" t="str">
        <f t="shared" si="13"/>
        <v>De acuerdo con lo programado</v>
      </c>
      <c r="K246" s="578"/>
      <c r="L246" s="581"/>
      <c r="M246" s="579"/>
      <c r="N246" s="572"/>
      <c r="O246" s="582"/>
      <c r="P246" s="581"/>
      <c r="Q246" s="579"/>
      <c r="R246" s="572"/>
      <c r="S246" s="582"/>
      <c r="T246" s="583"/>
      <c r="U246" s="579"/>
      <c r="V246" s="572"/>
      <c r="W246" s="582"/>
      <c r="X246" s="575"/>
      <c r="Y246" s="604">
        <v>0</v>
      </c>
      <c r="Z246" s="604">
        <v>0</v>
      </c>
      <c r="AA246" s="567" t="str">
        <f t="shared" si="15"/>
        <v>No hay Programación</v>
      </c>
      <c r="AB246" s="568" t="str">
        <f t="shared" si="14"/>
        <v>De acuerdo con lo programado</v>
      </c>
      <c r="AC246" s="575"/>
      <c r="AD246" s="575"/>
      <c r="AE246" s="575"/>
      <c r="AF246" s="576"/>
      <c r="AG246" s="576"/>
      <c r="AH246" s="575"/>
      <c r="AI246" s="575"/>
      <c r="AJ246" s="575"/>
      <c r="AK246" s="576"/>
      <c r="AL246" s="576"/>
      <c r="AM246" s="575"/>
      <c r="AN246" s="575"/>
      <c r="AO246" s="575"/>
      <c r="AP246" s="575"/>
      <c r="AQ246" s="575"/>
    </row>
    <row r="247" spans="1:43" ht="35.25" hidden="1" customHeight="1" thickTop="1" thickBot="1">
      <c r="A247" s="563">
        <v>16.18</v>
      </c>
      <c r="B247" s="564"/>
      <c r="C247" s="564"/>
      <c r="D247" s="564"/>
      <c r="E247" s="564"/>
      <c r="F247" s="577" t="s">
        <v>1335</v>
      </c>
      <c r="G247" s="605">
        <v>0</v>
      </c>
      <c r="H247" s="605">
        <v>0</v>
      </c>
      <c r="I247" s="567" t="str">
        <f t="shared" si="12"/>
        <v>No hay Programación</v>
      </c>
      <c r="J247" s="568" t="str">
        <f t="shared" si="13"/>
        <v>De acuerdo con lo programado</v>
      </c>
      <c r="K247" s="578"/>
      <c r="L247" s="581"/>
      <c r="M247" s="579"/>
      <c r="N247" s="572"/>
      <c r="O247" s="582"/>
      <c r="P247" s="581"/>
      <c r="Q247" s="579"/>
      <c r="R247" s="572"/>
      <c r="S247" s="582"/>
      <c r="T247" s="583"/>
      <c r="U247" s="579"/>
      <c r="V247" s="572"/>
      <c r="W247" s="582"/>
      <c r="X247" s="575"/>
      <c r="Y247" s="604">
        <v>0</v>
      </c>
      <c r="Z247" s="604">
        <v>0</v>
      </c>
      <c r="AA247" s="567" t="str">
        <f t="shared" si="15"/>
        <v>No hay Programación</v>
      </c>
      <c r="AB247" s="568" t="str">
        <f t="shared" si="14"/>
        <v>De acuerdo con lo programado</v>
      </c>
      <c r="AC247" s="575"/>
      <c r="AD247" s="575"/>
      <c r="AE247" s="575"/>
      <c r="AF247" s="576"/>
      <c r="AG247" s="576"/>
      <c r="AH247" s="575"/>
      <c r="AI247" s="575"/>
      <c r="AJ247" s="575"/>
      <c r="AK247" s="576"/>
      <c r="AL247" s="576"/>
      <c r="AM247" s="575"/>
      <c r="AN247" s="575"/>
      <c r="AO247" s="575"/>
      <c r="AP247" s="575"/>
      <c r="AQ247" s="575"/>
    </row>
    <row r="248" spans="1:43" ht="35.25" hidden="1" customHeight="1" thickTop="1" thickBot="1">
      <c r="A248" s="563">
        <v>16.190000000000001</v>
      </c>
      <c r="B248" s="564"/>
      <c r="C248" s="564"/>
      <c r="D248" s="564"/>
      <c r="E248" s="564"/>
      <c r="F248" s="577" t="s">
        <v>1336</v>
      </c>
      <c r="G248" s="605">
        <v>0</v>
      </c>
      <c r="H248" s="605">
        <v>0</v>
      </c>
      <c r="I248" s="567" t="str">
        <f t="shared" si="12"/>
        <v>No hay Programación</v>
      </c>
      <c r="J248" s="568" t="str">
        <f t="shared" si="13"/>
        <v>De acuerdo con lo programado</v>
      </c>
      <c r="K248" s="578"/>
      <c r="L248" s="581"/>
      <c r="M248" s="579"/>
      <c r="N248" s="572"/>
      <c r="O248" s="582"/>
      <c r="P248" s="581"/>
      <c r="Q248" s="579"/>
      <c r="R248" s="572"/>
      <c r="S248" s="582"/>
      <c r="T248" s="583"/>
      <c r="U248" s="579"/>
      <c r="V248" s="572"/>
      <c r="W248" s="582"/>
      <c r="X248" s="575"/>
      <c r="Y248" s="604">
        <v>4</v>
      </c>
      <c r="Z248" s="604">
        <v>4</v>
      </c>
      <c r="AA248" s="567">
        <f t="shared" si="15"/>
        <v>1</v>
      </c>
      <c r="AB248" s="568" t="str">
        <f t="shared" si="14"/>
        <v>De acuerdo con lo programado</v>
      </c>
      <c r="AC248" s="575"/>
      <c r="AD248" s="575"/>
      <c r="AE248" s="575"/>
      <c r="AF248" s="576"/>
      <c r="AG248" s="576"/>
      <c r="AH248" s="575"/>
      <c r="AI248" s="575"/>
      <c r="AJ248" s="575"/>
      <c r="AK248" s="576"/>
      <c r="AL248" s="576"/>
      <c r="AM248" s="575"/>
      <c r="AN248" s="575"/>
      <c r="AO248" s="575"/>
      <c r="AP248" s="575"/>
      <c r="AQ248" s="575"/>
    </row>
    <row r="249" spans="1:43" ht="35.25" hidden="1" customHeight="1" thickTop="1" thickBot="1">
      <c r="A249" s="563">
        <v>16.190000000000001</v>
      </c>
      <c r="B249" s="564"/>
      <c r="C249" s="564"/>
      <c r="D249" s="564"/>
      <c r="E249" s="564"/>
      <c r="F249" s="577" t="s">
        <v>1336</v>
      </c>
      <c r="G249" s="605">
        <v>0</v>
      </c>
      <c r="H249" s="605">
        <v>0</v>
      </c>
      <c r="I249" s="567" t="str">
        <f t="shared" si="12"/>
        <v>No hay Programación</v>
      </c>
      <c r="J249" s="568" t="str">
        <f t="shared" si="13"/>
        <v>De acuerdo con lo programado</v>
      </c>
      <c r="K249" s="578"/>
      <c r="L249" s="581"/>
      <c r="M249" s="579"/>
      <c r="N249" s="572"/>
      <c r="O249" s="582"/>
      <c r="P249" s="581"/>
      <c r="Q249" s="579"/>
      <c r="R249" s="572"/>
      <c r="S249" s="582"/>
      <c r="T249" s="583"/>
      <c r="U249" s="579"/>
      <c r="V249" s="572"/>
      <c r="W249" s="582"/>
      <c r="X249" s="575"/>
      <c r="Y249" s="604">
        <v>0</v>
      </c>
      <c r="Z249" s="604">
        <v>0</v>
      </c>
      <c r="AA249" s="567" t="str">
        <f t="shared" si="15"/>
        <v>No hay Programación</v>
      </c>
      <c r="AB249" s="568" t="str">
        <f t="shared" si="14"/>
        <v>De acuerdo con lo programado</v>
      </c>
      <c r="AC249" s="575"/>
      <c r="AD249" s="575"/>
      <c r="AE249" s="575"/>
      <c r="AF249" s="576"/>
      <c r="AG249" s="576"/>
      <c r="AH249" s="575"/>
      <c r="AI249" s="575"/>
      <c r="AJ249" s="575"/>
      <c r="AK249" s="576"/>
      <c r="AL249" s="576"/>
      <c r="AM249" s="575"/>
      <c r="AN249" s="575"/>
      <c r="AO249" s="575"/>
      <c r="AP249" s="575"/>
      <c r="AQ249" s="575"/>
    </row>
    <row r="250" spans="1:43" ht="35.25" hidden="1" customHeight="1" thickTop="1" thickBot="1">
      <c r="A250" s="563">
        <v>16.190000000000001</v>
      </c>
      <c r="B250" s="564"/>
      <c r="C250" s="564"/>
      <c r="D250" s="564"/>
      <c r="E250" s="564"/>
      <c r="F250" s="577" t="s">
        <v>1336</v>
      </c>
      <c r="G250" s="605">
        <v>0</v>
      </c>
      <c r="H250" s="605">
        <v>0</v>
      </c>
      <c r="I250" s="567" t="str">
        <f t="shared" si="12"/>
        <v>No hay Programación</v>
      </c>
      <c r="J250" s="568" t="str">
        <f t="shared" si="13"/>
        <v>De acuerdo con lo programado</v>
      </c>
      <c r="K250" s="578"/>
      <c r="L250" s="581"/>
      <c r="M250" s="579"/>
      <c r="N250" s="572"/>
      <c r="O250" s="582"/>
      <c r="P250" s="581"/>
      <c r="Q250" s="579"/>
      <c r="R250" s="572"/>
      <c r="S250" s="582"/>
      <c r="T250" s="583"/>
      <c r="U250" s="579"/>
      <c r="V250" s="572"/>
      <c r="W250" s="582"/>
      <c r="X250" s="575"/>
      <c r="Y250" s="604">
        <v>0</v>
      </c>
      <c r="Z250" s="604">
        <v>0</v>
      </c>
      <c r="AA250" s="567" t="str">
        <f t="shared" si="15"/>
        <v>No hay Programación</v>
      </c>
      <c r="AB250" s="568" t="str">
        <f t="shared" si="14"/>
        <v>De acuerdo con lo programado</v>
      </c>
      <c r="AC250" s="575"/>
      <c r="AD250" s="575"/>
      <c r="AE250" s="575"/>
      <c r="AF250" s="576"/>
      <c r="AG250" s="576"/>
      <c r="AH250" s="575"/>
      <c r="AI250" s="575"/>
      <c r="AJ250" s="575"/>
      <c r="AK250" s="576"/>
      <c r="AL250" s="576"/>
      <c r="AM250" s="575"/>
      <c r="AN250" s="575"/>
      <c r="AO250" s="575"/>
      <c r="AP250" s="575"/>
      <c r="AQ250" s="575"/>
    </row>
    <row r="251" spans="1:43" ht="35.25" hidden="1" customHeight="1" thickTop="1" thickBot="1">
      <c r="A251" s="593">
        <v>16.2</v>
      </c>
      <c r="B251" s="564"/>
      <c r="C251" s="564"/>
      <c r="D251" s="564"/>
      <c r="E251" s="564"/>
      <c r="F251" s="577" t="s">
        <v>1337</v>
      </c>
      <c r="G251" s="605">
        <v>0</v>
      </c>
      <c r="H251" s="605">
        <v>0</v>
      </c>
      <c r="I251" s="567" t="str">
        <f t="shared" si="12"/>
        <v>No hay Programación</v>
      </c>
      <c r="J251" s="568" t="str">
        <f t="shared" si="13"/>
        <v>De acuerdo con lo programado</v>
      </c>
      <c r="K251" s="578"/>
      <c r="L251" s="581"/>
      <c r="M251" s="579"/>
      <c r="N251" s="572"/>
      <c r="O251" s="582"/>
      <c r="P251" s="581"/>
      <c r="Q251" s="579"/>
      <c r="R251" s="572"/>
      <c r="S251" s="582"/>
      <c r="T251" s="583"/>
      <c r="U251" s="579"/>
      <c r="V251" s="572"/>
      <c r="W251" s="582"/>
      <c r="X251" s="575"/>
      <c r="Y251" s="604">
        <v>0</v>
      </c>
      <c r="Z251" s="604">
        <v>0</v>
      </c>
      <c r="AA251" s="567" t="str">
        <f t="shared" si="15"/>
        <v>No hay Programación</v>
      </c>
      <c r="AB251" s="568" t="str">
        <f t="shared" si="14"/>
        <v>De acuerdo con lo programado</v>
      </c>
      <c r="AC251" s="575"/>
      <c r="AD251" s="575"/>
      <c r="AE251" s="575"/>
      <c r="AF251" s="576"/>
      <c r="AG251" s="576"/>
      <c r="AH251" s="575"/>
      <c r="AI251" s="575"/>
      <c r="AJ251" s="575"/>
      <c r="AK251" s="576"/>
      <c r="AL251" s="576"/>
      <c r="AM251" s="575"/>
      <c r="AN251" s="575"/>
      <c r="AO251" s="575"/>
      <c r="AP251" s="575"/>
      <c r="AQ251" s="575"/>
    </row>
    <row r="252" spans="1:43" ht="35.25" hidden="1" customHeight="1" thickTop="1" thickBot="1">
      <c r="A252" s="593">
        <v>16.2</v>
      </c>
      <c r="B252" s="564"/>
      <c r="C252" s="564"/>
      <c r="D252" s="564"/>
      <c r="E252" s="564"/>
      <c r="F252" s="577" t="s">
        <v>1337</v>
      </c>
      <c r="G252" s="605">
        <v>0</v>
      </c>
      <c r="H252" s="605">
        <v>0</v>
      </c>
      <c r="I252" s="567" t="str">
        <f t="shared" si="12"/>
        <v>No hay Programación</v>
      </c>
      <c r="J252" s="568" t="str">
        <f t="shared" si="13"/>
        <v>De acuerdo con lo programado</v>
      </c>
      <c r="K252" s="578"/>
      <c r="L252" s="581"/>
      <c r="M252" s="579"/>
      <c r="N252" s="572"/>
      <c r="O252" s="582"/>
      <c r="P252" s="581"/>
      <c r="Q252" s="579"/>
      <c r="R252" s="572"/>
      <c r="S252" s="582"/>
      <c r="T252" s="583"/>
      <c r="U252" s="579"/>
      <c r="V252" s="572"/>
      <c r="W252" s="582"/>
      <c r="X252" s="575"/>
      <c r="Y252" s="604">
        <v>0</v>
      </c>
      <c r="Z252" s="604">
        <v>0</v>
      </c>
      <c r="AA252" s="567" t="str">
        <f t="shared" si="15"/>
        <v>No hay Programación</v>
      </c>
      <c r="AB252" s="568" t="str">
        <f t="shared" si="14"/>
        <v>De acuerdo con lo programado</v>
      </c>
      <c r="AC252" s="575"/>
      <c r="AD252" s="575"/>
      <c r="AE252" s="575"/>
      <c r="AF252" s="576"/>
      <c r="AG252" s="576"/>
      <c r="AH252" s="575"/>
      <c r="AI252" s="575"/>
      <c r="AJ252" s="575"/>
      <c r="AK252" s="576"/>
      <c r="AL252" s="576"/>
      <c r="AM252" s="575"/>
      <c r="AN252" s="575"/>
      <c r="AO252" s="575"/>
      <c r="AP252" s="575"/>
      <c r="AQ252" s="575"/>
    </row>
    <row r="253" spans="1:43" ht="35.25" hidden="1" customHeight="1" thickTop="1" thickBot="1">
      <c r="A253" s="563">
        <v>16.21</v>
      </c>
      <c r="B253" s="564"/>
      <c r="C253" s="564"/>
      <c r="D253" s="564"/>
      <c r="E253" s="564"/>
      <c r="F253" s="577" t="s">
        <v>1338</v>
      </c>
      <c r="G253" s="605">
        <v>0</v>
      </c>
      <c r="H253" s="605">
        <v>0</v>
      </c>
      <c r="I253" s="567" t="str">
        <f t="shared" si="12"/>
        <v>No hay Programación</v>
      </c>
      <c r="J253" s="568" t="str">
        <f t="shared" si="13"/>
        <v>De acuerdo con lo programado</v>
      </c>
      <c r="K253" s="578"/>
      <c r="L253" s="581"/>
      <c r="M253" s="579"/>
      <c r="N253" s="572"/>
      <c r="O253" s="582"/>
      <c r="P253" s="581"/>
      <c r="Q253" s="579"/>
      <c r="R253" s="572"/>
      <c r="S253" s="582"/>
      <c r="T253" s="583"/>
      <c r="U253" s="579"/>
      <c r="V253" s="572"/>
      <c r="W253" s="582"/>
      <c r="X253" s="575"/>
      <c r="Y253" s="604">
        <v>15</v>
      </c>
      <c r="Z253" s="604">
        <v>16</v>
      </c>
      <c r="AA253" s="567">
        <f t="shared" si="15"/>
        <v>1.0666666666666667</v>
      </c>
      <c r="AB253" s="568" t="str">
        <f t="shared" si="14"/>
        <v>De acuerdo con lo programado</v>
      </c>
      <c r="AC253" s="575"/>
      <c r="AD253" s="575"/>
      <c r="AE253" s="575"/>
      <c r="AF253" s="576"/>
      <c r="AG253" s="576"/>
      <c r="AH253" s="575"/>
      <c r="AI253" s="575"/>
      <c r="AJ253" s="575"/>
      <c r="AK253" s="576"/>
      <c r="AL253" s="576"/>
      <c r="AM253" s="575"/>
      <c r="AN253" s="575"/>
      <c r="AO253" s="575"/>
      <c r="AP253" s="575"/>
      <c r="AQ253" s="575"/>
    </row>
    <row r="254" spans="1:43" ht="35.25" hidden="1" customHeight="1" thickTop="1" thickBot="1">
      <c r="A254" s="563">
        <v>16.21</v>
      </c>
      <c r="B254" s="564"/>
      <c r="C254" s="564"/>
      <c r="D254" s="564"/>
      <c r="E254" s="564"/>
      <c r="F254" s="577" t="s">
        <v>1338</v>
      </c>
      <c r="G254" s="605">
        <v>0</v>
      </c>
      <c r="H254" s="605">
        <v>0</v>
      </c>
      <c r="I254" s="567" t="str">
        <f t="shared" si="12"/>
        <v>No hay Programación</v>
      </c>
      <c r="J254" s="568" t="str">
        <f t="shared" si="13"/>
        <v>De acuerdo con lo programado</v>
      </c>
      <c r="K254" s="578"/>
      <c r="L254" s="581"/>
      <c r="M254" s="579"/>
      <c r="N254" s="572"/>
      <c r="O254" s="582"/>
      <c r="P254" s="581"/>
      <c r="Q254" s="579"/>
      <c r="R254" s="572"/>
      <c r="S254" s="582"/>
      <c r="T254" s="583"/>
      <c r="U254" s="579"/>
      <c r="V254" s="572"/>
      <c r="W254" s="582"/>
      <c r="X254" s="575"/>
      <c r="Y254" s="604">
        <v>0</v>
      </c>
      <c r="Z254" s="604">
        <v>1</v>
      </c>
      <c r="AA254" s="567" t="str">
        <f t="shared" si="15"/>
        <v>No hay Programación</v>
      </c>
      <c r="AB254" s="568" t="str">
        <f t="shared" si="14"/>
        <v>De acuerdo con lo programado</v>
      </c>
      <c r="AC254" s="575"/>
      <c r="AD254" s="575"/>
      <c r="AE254" s="575"/>
      <c r="AF254" s="576"/>
      <c r="AG254" s="576"/>
      <c r="AH254" s="575"/>
      <c r="AI254" s="575"/>
      <c r="AJ254" s="575"/>
      <c r="AK254" s="576"/>
      <c r="AL254" s="576"/>
      <c r="AM254" s="575"/>
      <c r="AN254" s="575"/>
      <c r="AO254" s="575"/>
      <c r="AP254" s="575"/>
      <c r="AQ254" s="575"/>
    </row>
    <row r="255" spans="1:43" ht="35.25" hidden="1" customHeight="1" thickTop="1" thickBot="1">
      <c r="A255" s="563">
        <v>16.22</v>
      </c>
      <c r="B255" s="564"/>
      <c r="C255" s="564"/>
      <c r="D255" s="564"/>
      <c r="E255" s="564"/>
      <c r="F255" s="577" t="s">
        <v>1339</v>
      </c>
      <c r="G255" s="605">
        <v>0</v>
      </c>
      <c r="H255" s="605">
        <v>0</v>
      </c>
      <c r="I255" s="567" t="str">
        <f t="shared" si="12"/>
        <v>No hay Programación</v>
      </c>
      <c r="J255" s="568" t="str">
        <f t="shared" si="13"/>
        <v>De acuerdo con lo programado</v>
      </c>
      <c r="K255" s="578"/>
      <c r="L255" s="581"/>
      <c r="M255" s="579"/>
      <c r="N255" s="572"/>
      <c r="O255" s="582"/>
      <c r="P255" s="581"/>
      <c r="Q255" s="579"/>
      <c r="R255" s="572"/>
      <c r="S255" s="582"/>
      <c r="T255" s="583"/>
      <c r="U255" s="579"/>
      <c r="V255" s="572"/>
      <c r="W255" s="582"/>
      <c r="X255" s="575"/>
      <c r="Y255" s="604">
        <v>0</v>
      </c>
      <c r="Z255" s="604">
        <v>1</v>
      </c>
      <c r="AA255" s="567" t="str">
        <f t="shared" si="15"/>
        <v>No hay Programación</v>
      </c>
      <c r="AB255" s="568" t="str">
        <f t="shared" si="14"/>
        <v>De acuerdo con lo programado</v>
      </c>
      <c r="AC255" s="575"/>
      <c r="AD255" s="575"/>
      <c r="AE255" s="575"/>
      <c r="AF255" s="576"/>
      <c r="AG255" s="576"/>
      <c r="AH255" s="575"/>
      <c r="AI255" s="575"/>
      <c r="AJ255" s="575"/>
      <c r="AK255" s="576"/>
      <c r="AL255" s="576"/>
      <c r="AM255" s="575"/>
      <c r="AN255" s="575"/>
      <c r="AO255" s="575"/>
      <c r="AP255" s="575"/>
      <c r="AQ255" s="575"/>
    </row>
    <row r="256" spans="1:43" ht="35.25" hidden="1" customHeight="1" thickTop="1" thickBot="1">
      <c r="A256" s="563">
        <v>16.22</v>
      </c>
      <c r="B256" s="564"/>
      <c r="C256" s="564"/>
      <c r="D256" s="564"/>
      <c r="E256" s="564"/>
      <c r="F256" s="577" t="s">
        <v>1339</v>
      </c>
      <c r="G256" s="605">
        <v>0</v>
      </c>
      <c r="H256" s="605">
        <v>0</v>
      </c>
      <c r="I256" s="567" t="str">
        <f t="shared" si="12"/>
        <v>No hay Programación</v>
      </c>
      <c r="J256" s="568" t="str">
        <f t="shared" si="13"/>
        <v>De acuerdo con lo programado</v>
      </c>
      <c r="K256" s="578"/>
      <c r="L256" s="581"/>
      <c r="M256" s="579"/>
      <c r="N256" s="572"/>
      <c r="O256" s="582"/>
      <c r="P256" s="581"/>
      <c r="Q256" s="579"/>
      <c r="R256" s="572"/>
      <c r="S256" s="582"/>
      <c r="T256" s="583"/>
      <c r="U256" s="579"/>
      <c r="V256" s="572"/>
      <c r="W256" s="582"/>
      <c r="X256" s="575"/>
      <c r="Y256" s="604">
        <v>0</v>
      </c>
      <c r="Z256" s="604">
        <v>1</v>
      </c>
      <c r="AA256" s="567" t="str">
        <f t="shared" si="15"/>
        <v>No hay Programación</v>
      </c>
      <c r="AB256" s="568" t="str">
        <f t="shared" si="14"/>
        <v>De acuerdo con lo programado</v>
      </c>
      <c r="AC256" s="575"/>
      <c r="AD256" s="575"/>
      <c r="AE256" s="575"/>
      <c r="AF256" s="576"/>
      <c r="AG256" s="576"/>
      <c r="AH256" s="575"/>
      <c r="AI256" s="575"/>
      <c r="AJ256" s="575"/>
      <c r="AK256" s="576"/>
      <c r="AL256" s="576"/>
      <c r="AM256" s="575"/>
      <c r="AN256" s="575"/>
      <c r="AO256" s="575"/>
      <c r="AP256" s="575"/>
      <c r="AQ256" s="575"/>
    </row>
    <row r="257" spans="1:43" ht="35.25" hidden="1" customHeight="1" thickTop="1" thickBot="1">
      <c r="A257" s="563">
        <v>16.22</v>
      </c>
      <c r="B257" s="564"/>
      <c r="C257" s="564"/>
      <c r="D257" s="564"/>
      <c r="E257" s="564"/>
      <c r="F257" s="577" t="s">
        <v>1339</v>
      </c>
      <c r="G257" s="605">
        <v>0</v>
      </c>
      <c r="H257" s="605">
        <v>0</v>
      </c>
      <c r="I257" s="567" t="str">
        <f t="shared" si="12"/>
        <v>No hay Programación</v>
      </c>
      <c r="J257" s="568" t="str">
        <f t="shared" si="13"/>
        <v>De acuerdo con lo programado</v>
      </c>
      <c r="K257" s="578"/>
      <c r="L257" s="581"/>
      <c r="M257" s="579"/>
      <c r="N257" s="572"/>
      <c r="O257" s="582"/>
      <c r="P257" s="581"/>
      <c r="Q257" s="579"/>
      <c r="R257" s="572"/>
      <c r="S257" s="582"/>
      <c r="T257" s="583"/>
      <c r="U257" s="579"/>
      <c r="V257" s="572"/>
      <c r="W257" s="582"/>
      <c r="X257" s="575"/>
      <c r="Y257" s="604">
        <v>0</v>
      </c>
      <c r="Z257" s="604">
        <v>1</v>
      </c>
      <c r="AA257" s="567" t="str">
        <f t="shared" si="15"/>
        <v>No hay Programación</v>
      </c>
      <c r="AB257" s="568" t="str">
        <f t="shared" si="14"/>
        <v>De acuerdo con lo programado</v>
      </c>
      <c r="AC257" s="575"/>
      <c r="AD257" s="575"/>
      <c r="AE257" s="575"/>
      <c r="AF257" s="576"/>
      <c r="AG257" s="576"/>
      <c r="AH257" s="575"/>
      <c r="AI257" s="575"/>
      <c r="AJ257" s="575"/>
      <c r="AK257" s="576"/>
      <c r="AL257" s="576"/>
      <c r="AM257" s="575"/>
      <c r="AN257" s="575"/>
      <c r="AO257" s="575"/>
      <c r="AP257" s="575"/>
      <c r="AQ257" s="575"/>
    </row>
    <row r="258" spans="1:43" ht="35.25" hidden="1" customHeight="1" thickTop="1" thickBot="1">
      <c r="A258" s="563">
        <v>16.22</v>
      </c>
      <c r="B258" s="564"/>
      <c r="C258" s="564"/>
      <c r="D258" s="564"/>
      <c r="E258" s="564"/>
      <c r="F258" s="577" t="s">
        <v>1339</v>
      </c>
      <c r="G258" s="605">
        <v>0</v>
      </c>
      <c r="H258" s="605">
        <v>0</v>
      </c>
      <c r="I258" s="567" t="str">
        <f t="shared" si="12"/>
        <v>No hay Programación</v>
      </c>
      <c r="J258" s="568" t="str">
        <f t="shared" si="13"/>
        <v>De acuerdo con lo programado</v>
      </c>
      <c r="K258" s="578"/>
      <c r="L258" s="581"/>
      <c r="M258" s="579"/>
      <c r="N258" s="572"/>
      <c r="O258" s="582"/>
      <c r="P258" s="581"/>
      <c r="Q258" s="579"/>
      <c r="R258" s="572"/>
      <c r="S258" s="582"/>
      <c r="T258" s="583"/>
      <c r="U258" s="579"/>
      <c r="V258" s="572"/>
      <c r="W258" s="582"/>
      <c r="X258" s="575"/>
      <c r="Y258" s="604">
        <v>0</v>
      </c>
      <c r="Z258" s="604">
        <v>1</v>
      </c>
      <c r="AA258" s="567" t="str">
        <f t="shared" si="15"/>
        <v>No hay Programación</v>
      </c>
      <c r="AB258" s="568" t="str">
        <f t="shared" si="14"/>
        <v>De acuerdo con lo programado</v>
      </c>
      <c r="AC258" s="575"/>
      <c r="AD258" s="575"/>
      <c r="AE258" s="575"/>
      <c r="AF258" s="576"/>
      <c r="AG258" s="576"/>
      <c r="AH258" s="575"/>
      <c r="AI258" s="575"/>
      <c r="AJ258" s="575"/>
      <c r="AK258" s="576"/>
      <c r="AL258" s="576"/>
      <c r="AM258" s="575"/>
      <c r="AN258" s="575"/>
      <c r="AO258" s="575"/>
      <c r="AP258" s="575"/>
      <c r="AQ258" s="575"/>
    </row>
    <row r="259" spans="1:43" ht="35.25" hidden="1" customHeight="1" thickTop="1" thickBot="1">
      <c r="A259" s="563">
        <v>16.23</v>
      </c>
      <c r="B259" s="564"/>
      <c r="C259" s="564"/>
      <c r="D259" s="564"/>
      <c r="E259" s="564"/>
      <c r="F259" s="577" t="s">
        <v>1340</v>
      </c>
      <c r="G259" s="605">
        <v>0</v>
      </c>
      <c r="H259" s="605">
        <v>0</v>
      </c>
      <c r="I259" s="567" t="str">
        <f t="shared" si="12"/>
        <v>No hay Programación</v>
      </c>
      <c r="J259" s="568" t="str">
        <f t="shared" si="13"/>
        <v>De acuerdo con lo programado</v>
      </c>
      <c r="K259" s="578"/>
      <c r="L259" s="581"/>
      <c r="M259" s="579"/>
      <c r="N259" s="572"/>
      <c r="O259" s="582"/>
      <c r="P259" s="581"/>
      <c r="Q259" s="579"/>
      <c r="R259" s="572"/>
      <c r="S259" s="582"/>
      <c r="T259" s="583"/>
      <c r="U259" s="579"/>
      <c r="V259" s="572"/>
      <c r="W259" s="582"/>
      <c r="X259" s="575"/>
      <c r="Y259" s="604">
        <v>3</v>
      </c>
      <c r="Z259" s="604">
        <v>4</v>
      </c>
      <c r="AA259" s="567">
        <f t="shared" si="15"/>
        <v>1.3333333333333333</v>
      </c>
      <c r="AB259" s="568" t="str">
        <f t="shared" si="14"/>
        <v>De acuerdo con lo programado</v>
      </c>
      <c r="AC259" s="575"/>
      <c r="AD259" s="575"/>
      <c r="AE259" s="575"/>
      <c r="AF259" s="576"/>
      <c r="AG259" s="576"/>
      <c r="AH259" s="575"/>
      <c r="AI259" s="575"/>
      <c r="AJ259" s="575"/>
      <c r="AK259" s="576"/>
      <c r="AL259" s="576"/>
      <c r="AM259" s="575"/>
      <c r="AN259" s="575"/>
      <c r="AO259" s="575"/>
      <c r="AP259" s="575"/>
      <c r="AQ259" s="575"/>
    </row>
    <row r="260" spans="1:43" ht="35.25" hidden="1" customHeight="1" thickTop="1" thickBot="1">
      <c r="A260" s="563">
        <v>16.23</v>
      </c>
      <c r="B260" s="564"/>
      <c r="C260" s="564"/>
      <c r="D260" s="564"/>
      <c r="E260" s="564"/>
      <c r="F260" s="577" t="s">
        <v>1340</v>
      </c>
      <c r="G260" s="605">
        <v>0</v>
      </c>
      <c r="H260" s="605">
        <v>0</v>
      </c>
      <c r="I260" s="567" t="str">
        <f t="shared" si="12"/>
        <v>No hay Programación</v>
      </c>
      <c r="J260" s="568" t="str">
        <f t="shared" si="13"/>
        <v>De acuerdo con lo programado</v>
      </c>
      <c r="K260" s="578"/>
      <c r="L260" s="581"/>
      <c r="M260" s="579"/>
      <c r="N260" s="572"/>
      <c r="O260" s="582"/>
      <c r="P260" s="581"/>
      <c r="Q260" s="579"/>
      <c r="R260" s="572"/>
      <c r="S260" s="582"/>
      <c r="T260" s="583"/>
      <c r="U260" s="579"/>
      <c r="V260" s="572"/>
      <c r="W260" s="582"/>
      <c r="X260" s="575"/>
      <c r="Y260" s="604">
        <v>1</v>
      </c>
      <c r="Z260" s="604">
        <v>2</v>
      </c>
      <c r="AA260" s="567">
        <f t="shared" si="15"/>
        <v>2</v>
      </c>
      <c r="AB260" s="568" t="str">
        <f t="shared" si="14"/>
        <v>De acuerdo con lo programado</v>
      </c>
      <c r="AC260" s="575"/>
      <c r="AD260" s="575"/>
      <c r="AE260" s="575"/>
      <c r="AF260" s="576"/>
      <c r="AG260" s="576"/>
      <c r="AH260" s="575"/>
      <c r="AI260" s="575"/>
      <c r="AJ260" s="575"/>
      <c r="AK260" s="576"/>
      <c r="AL260" s="576"/>
      <c r="AM260" s="575"/>
      <c r="AN260" s="575"/>
      <c r="AO260" s="575"/>
      <c r="AP260" s="575"/>
      <c r="AQ260" s="575"/>
    </row>
    <row r="261" spans="1:43" ht="35.25" hidden="1" customHeight="1" thickTop="1" thickBot="1">
      <c r="A261" s="563">
        <v>16.23</v>
      </c>
      <c r="B261" s="564"/>
      <c r="C261" s="564"/>
      <c r="D261" s="564"/>
      <c r="E261" s="564"/>
      <c r="F261" s="577" t="s">
        <v>1340</v>
      </c>
      <c r="G261" s="605">
        <v>0</v>
      </c>
      <c r="H261" s="605">
        <v>0</v>
      </c>
      <c r="I261" s="567" t="str">
        <f t="shared" si="12"/>
        <v>No hay Programación</v>
      </c>
      <c r="J261" s="568" t="str">
        <f t="shared" si="13"/>
        <v>De acuerdo con lo programado</v>
      </c>
      <c r="K261" s="578"/>
      <c r="L261" s="581"/>
      <c r="M261" s="579"/>
      <c r="N261" s="572"/>
      <c r="O261" s="582"/>
      <c r="P261" s="581"/>
      <c r="Q261" s="579"/>
      <c r="R261" s="572"/>
      <c r="S261" s="582"/>
      <c r="T261" s="583"/>
      <c r="U261" s="579"/>
      <c r="V261" s="572"/>
      <c r="W261" s="582"/>
      <c r="X261" s="575"/>
      <c r="Y261" s="604">
        <v>1</v>
      </c>
      <c r="Z261" s="604">
        <v>2</v>
      </c>
      <c r="AA261" s="567">
        <f t="shared" si="15"/>
        <v>2</v>
      </c>
      <c r="AB261" s="568" t="str">
        <f t="shared" si="14"/>
        <v>De acuerdo con lo programado</v>
      </c>
      <c r="AC261" s="575"/>
      <c r="AD261" s="575"/>
      <c r="AE261" s="575"/>
      <c r="AF261" s="576"/>
      <c r="AG261" s="576"/>
      <c r="AH261" s="575"/>
      <c r="AI261" s="575"/>
      <c r="AJ261" s="575"/>
      <c r="AK261" s="576"/>
      <c r="AL261" s="576"/>
      <c r="AM261" s="575"/>
      <c r="AN261" s="575"/>
      <c r="AO261" s="575"/>
      <c r="AP261" s="575"/>
      <c r="AQ261" s="575"/>
    </row>
    <row r="262" spans="1:43" ht="35.25" hidden="1" customHeight="1" thickTop="1" thickBot="1">
      <c r="A262" s="563">
        <v>16.239999999999998</v>
      </c>
      <c r="B262" s="564"/>
      <c r="C262" s="564"/>
      <c r="D262" s="564"/>
      <c r="E262" s="564"/>
      <c r="F262" s="577" t="s">
        <v>1341</v>
      </c>
      <c r="G262" s="605">
        <v>12</v>
      </c>
      <c r="H262" s="605">
        <v>16</v>
      </c>
      <c r="I262" s="567">
        <f t="shared" si="12"/>
        <v>1.3333333333333333</v>
      </c>
      <c r="J262" s="568" t="str">
        <f t="shared" si="13"/>
        <v>De acuerdo con lo programado</v>
      </c>
      <c r="K262" s="578"/>
      <c r="L262" s="581"/>
      <c r="M262" s="579"/>
      <c r="N262" s="572"/>
      <c r="O262" s="582"/>
      <c r="P262" s="581"/>
      <c r="Q262" s="579"/>
      <c r="R262" s="572"/>
      <c r="S262" s="582"/>
      <c r="T262" s="583"/>
      <c r="U262" s="579"/>
      <c r="V262" s="572"/>
      <c r="W262" s="582"/>
      <c r="X262" s="575"/>
      <c r="Y262" s="604">
        <v>16</v>
      </c>
      <c r="Z262" s="604">
        <v>11</v>
      </c>
      <c r="AA262" s="567">
        <f t="shared" si="15"/>
        <v>0.6875</v>
      </c>
      <c r="AB262" s="568" t="str">
        <f t="shared" si="14"/>
        <v>Atraso Leve</v>
      </c>
      <c r="AC262" s="575"/>
      <c r="AD262" s="575"/>
      <c r="AE262" s="575"/>
      <c r="AF262" s="576"/>
      <c r="AG262" s="576"/>
      <c r="AH262" s="575"/>
      <c r="AI262" s="575"/>
      <c r="AJ262" s="575"/>
      <c r="AK262" s="576"/>
      <c r="AL262" s="576"/>
      <c r="AM262" s="575"/>
      <c r="AN262" s="575"/>
      <c r="AO262" s="575"/>
      <c r="AP262" s="575"/>
      <c r="AQ262" s="575"/>
    </row>
    <row r="263" spans="1:43" ht="35.25" hidden="1" customHeight="1" thickTop="1" thickBot="1">
      <c r="A263" s="563">
        <v>16.239999999999998</v>
      </c>
      <c r="B263" s="564"/>
      <c r="C263" s="564"/>
      <c r="D263" s="564"/>
      <c r="E263" s="564"/>
      <c r="F263" s="577" t="s">
        <v>1341</v>
      </c>
      <c r="G263" s="605">
        <v>0</v>
      </c>
      <c r="H263" s="605">
        <v>0</v>
      </c>
      <c r="I263" s="567" t="str">
        <f t="shared" si="12"/>
        <v>No hay Programación</v>
      </c>
      <c r="J263" s="568" t="str">
        <f t="shared" si="13"/>
        <v>De acuerdo con lo programado</v>
      </c>
      <c r="K263" s="578"/>
      <c r="L263" s="581"/>
      <c r="M263" s="579"/>
      <c r="N263" s="572"/>
      <c r="O263" s="582"/>
      <c r="P263" s="581"/>
      <c r="Q263" s="579"/>
      <c r="R263" s="572"/>
      <c r="S263" s="582"/>
      <c r="T263" s="583"/>
      <c r="U263" s="579"/>
      <c r="V263" s="572"/>
      <c r="W263" s="582"/>
      <c r="X263" s="575"/>
      <c r="Y263" s="604">
        <v>14</v>
      </c>
      <c r="Z263" s="604">
        <v>15</v>
      </c>
      <c r="AA263" s="567">
        <f t="shared" si="15"/>
        <v>1.0714285714285714</v>
      </c>
      <c r="AB263" s="568" t="str">
        <f t="shared" si="14"/>
        <v>De acuerdo con lo programado</v>
      </c>
      <c r="AC263" s="575"/>
      <c r="AD263" s="575"/>
      <c r="AE263" s="575"/>
      <c r="AF263" s="576"/>
      <c r="AG263" s="576"/>
      <c r="AH263" s="575"/>
      <c r="AI263" s="575"/>
      <c r="AJ263" s="575"/>
      <c r="AK263" s="576"/>
      <c r="AL263" s="576"/>
      <c r="AM263" s="575"/>
      <c r="AN263" s="575"/>
      <c r="AO263" s="575"/>
      <c r="AP263" s="575"/>
      <c r="AQ263" s="575"/>
    </row>
    <row r="264" spans="1:43" ht="35.25" hidden="1" customHeight="1" thickTop="1" thickBot="1">
      <c r="A264" s="563">
        <v>16.239999999999998</v>
      </c>
      <c r="B264" s="564"/>
      <c r="C264" s="564"/>
      <c r="D264" s="564"/>
      <c r="E264" s="564"/>
      <c r="F264" s="577" t="s">
        <v>1341</v>
      </c>
      <c r="G264" s="605">
        <v>0</v>
      </c>
      <c r="H264" s="605">
        <v>0</v>
      </c>
      <c r="I264" s="567" t="str">
        <f t="shared" si="12"/>
        <v>No hay Programación</v>
      </c>
      <c r="J264" s="568" t="str">
        <f t="shared" si="13"/>
        <v>De acuerdo con lo programado</v>
      </c>
      <c r="K264" s="578"/>
      <c r="L264" s="581"/>
      <c r="M264" s="579"/>
      <c r="N264" s="572"/>
      <c r="O264" s="582"/>
      <c r="P264" s="581"/>
      <c r="Q264" s="579"/>
      <c r="R264" s="572"/>
      <c r="S264" s="582"/>
      <c r="T264" s="583"/>
      <c r="U264" s="579"/>
      <c r="V264" s="572"/>
      <c r="W264" s="582"/>
      <c r="X264" s="575"/>
      <c r="Y264" s="604">
        <v>1</v>
      </c>
      <c r="Z264" s="604">
        <v>2</v>
      </c>
      <c r="AA264" s="567">
        <f t="shared" si="15"/>
        <v>2</v>
      </c>
      <c r="AB264" s="568" t="str">
        <f t="shared" si="14"/>
        <v>De acuerdo con lo programado</v>
      </c>
      <c r="AC264" s="575"/>
      <c r="AD264" s="575"/>
      <c r="AE264" s="575"/>
      <c r="AF264" s="576"/>
      <c r="AG264" s="576"/>
      <c r="AH264" s="575"/>
      <c r="AI264" s="575"/>
      <c r="AJ264" s="575"/>
      <c r="AK264" s="576"/>
      <c r="AL264" s="576"/>
      <c r="AM264" s="575"/>
      <c r="AN264" s="575"/>
      <c r="AO264" s="575"/>
      <c r="AP264" s="575"/>
      <c r="AQ264" s="575"/>
    </row>
    <row r="265" spans="1:43" ht="35.25" hidden="1" customHeight="1" thickTop="1" thickBot="1">
      <c r="A265" s="563">
        <v>16.239999999999998</v>
      </c>
      <c r="B265" s="564"/>
      <c r="C265" s="564"/>
      <c r="D265" s="564"/>
      <c r="E265" s="564"/>
      <c r="F265" s="577" t="s">
        <v>1341</v>
      </c>
      <c r="G265" s="605">
        <v>0</v>
      </c>
      <c r="H265" s="605">
        <v>0</v>
      </c>
      <c r="I265" s="567" t="str">
        <f t="shared" si="12"/>
        <v>No hay Programación</v>
      </c>
      <c r="J265" s="568" t="str">
        <f t="shared" si="13"/>
        <v>De acuerdo con lo programado</v>
      </c>
      <c r="K265" s="578"/>
      <c r="L265" s="581"/>
      <c r="M265" s="579"/>
      <c r="N265" s="572"/>
      <c r="O265" s="582"/>
      <c r="P265" s="581"/>
      <c r="Q265" s="579"/>
      <c r="R265" s="572"/>
      <c r="S265" s="582"/>
      <c r="T265" s="583"/>
      <c r="U265" s="579"/>
      <c r="V265" s="572"/>
      <c r="W265" s="582"/>
      <c r="X265" s="575"/>
      <c r="Y265" s="604">
        <v>1</v>
      </c>
      <c r="Z265" s="604">
        <v>2</v>
      </c>
      <c r="AA265" s="567">
        <f t="shared" si="15"/>
        <v>2</v>
      </c>
      <c r="AB265" s="568" t="str">
        <f t="shared" si="14"/>
        <v>De acuerdo con lo programado</v>
      </c>
      <c r="AC265" s="575"/>
      <c r="AD265" s="575"/>
      <c r="AE265" s="575"/>
      <c r="AF265" s="576"/>
      <c r="AG265" s="576"/>
      <c r="AH265" s="575"/>
      <c r="AI265" s="575"/>
      <c r="AJ265" s="575"/>
      <c r="AK265" s="576"/>
      <c r="AL265" s="576"/>
      <c r="AM265" s="575"/>
      <c r="AN265" s="575"/>
      <c r="AO265" s="575"/>
      <c r="AP265" s="575"/>
      <c r="AQ265" s="575"/>
    </row>
    <row r="266" spans="1:43" ht="35.25" hidden="1" customHeight="1" thickTop="1" thickBot="1">
      <c r="A266" s="563">
        <v>16.239999999999998</v>
      </c>
      <c r="B266" s="564"/>
      <c r="C266" s="564"/>
      <c r="D266" s="564"/>
      <c r="E266" s="564"/>
      <c r="F266" s="577" t="s">
        <v>1341</v>
      </c>
      <c r="G266" s="605">
        <v>0</v>
      </c>
      <c r="H266" s="605">
        <v>0</v>
      </c>
      <c r="I266" s="567" t="str">
        <f t="shared" si="12"/>
        <v>No hay Programación</v>
      </c>
      <c r="J266" s="568" t="str">
        <f t="shared" si="13"/>
        <v>De acuerdo con lo programado</v>
      </c>
      <c r="K266" s="578"/>
      <c r="L266" s="581"/>
      <c r="M266" s="579"/>
      <c r="N266" s="572"/>
      <c r="O266" s="582"/>
      <c r="P266" s="581"/>
      <c r="Q266" s="579"/>
      <c r="R266" s="572"/>
      <c r="S266" s="582"/>
      <c r="T266" s="583"/>
      <c r="U266" s="579"/>
      <c r="V266" s="572"/>
      <c r="W266" s="582"/>
      <c r="X266" s="575"/>
      <c r="Y266" s="604">
        <v>3</v>
      </c>
      <c r="Z266" s="604">
        <v>4</v>
      </c>
      <c r="AA266" s="567">
        <f t="shared" si="15"/>
        <v>1.3333333333333333</v>
      </c>
      <c r="AB266" s="568" t="str">
        <f t="shared" si="14"/>
        <v>De acuerdo con lo programado</v>
      </c>
      <c r="AC266" s="575"/>
      <c r="AD266" s="575"/>
      <c r="AE266" s="575"/>
      <c r="AF266" s="576"/>
      <c r="AG266" s="576"/>
      <c r="AH266" s="575"/>
      <c r="AI266" s="575"/>
      <c r="AJ266" s="575"/>
      <c r="AK266" s="576"/>
      <c r="AL266" s="576"/>
      <c r="AM266" s="575"/>
      <c r="AN266" s="575"/>
      <c r="AO266" s="575"/>
      <c r="AP266" s="575"/>
      <c r="AQ266" s="575"/>
    </row>
    <row r="267" spans="1:43" ht="35.25" hidden="1" customHeight="1" thickTop="1" thickBot="1">
      <c r="A267" s="563">
        <v>16.239999999999998</v>
      </c>
      <c r="B267" s="564"/>
      <c r="C267" s="564"/>
      <c r="D267" s="564"/>
      <c r="E267" s="564"/>
      <c r="F267" s="577" t="s">
        <v>1341</v>
      </c>
      <c r="G267" s="605">
        <v>0</v>
      </c>
      <c r="H267" s="605">
        <v>0</v>
      </c>
      <c r="I267" s="567" t="str">
        <f t="shared" si="12"/>
        <v>No hay Programación</v>
      </c>
      <c r="J267" s="568" t="str">
        <f t="shared" si="13"/>
        <v>De acuerdo con lo programado</v>
      </c>
      <c r="K267" s="578"/>
      <c r="L267" s="581"/>
      <c r="M267" s="579"/>
      <c r="N267" s="572"/>
      <c r="O267" s="582"/>
      <c r="P267" s="581"/>
      <c r="Q267" s="579"/>
      <c r="R267" s="572"/>
      <c r="S267" s="582"/>
      <c r="T267" s="583"/>
      <c r="U267" s="579"/>
      <c r="V267" s="572"/>
      <c r="W267" s="582"/>
      <c r="X267" s="575"/>
      <c r="Y267" s="604">
        <v>1</v>
      </c>
      <c r="Z267" s="604">
        <v>2</v>
      </c>
      <c r="AA267" s="567">
        <f t="shared" si="15"/>
        <v>2</v>
      </c>
      <c r="AB267" s="568" t="str">
        <f t="shared" si="14"/>
        <v>De acuerdo con lo programado</v>
      </c>
      <c r="AC267" s="575"/>
      <c r="AD267" s="575"/>
      <c r="AE267" s="575"/>
      <c r="AF267" s="576"/>
      <c r="AG267" s="576"/>
      <c r="AH267" s="575"/>
      <c r="AI267" s="575"/>
      <c r="AJ267" s="575"/>
      <c r="AK267" s="576"/>
      <c r="AL267" s="576"/>
      <c r="AM267" s="575"/>
      <c r="AN267" s="575"/>
      <c r="AO267" s="575"/>
      <c r="AP267" s="575"/>
      <c r="AQ267" s="575"/>
    </row>
    <row r="268" spans="1:43" ht="35.25" hidden="1" customHeight="1" thickTop="1" thickBot="1">
      <c r="A268" s="563">
        <v>16.25</v>
      </c>
      <c r="B268" s="564"/>
      <c r="C268" s="564"/>
      <c r="D268" s="564"/>
      <c r="E268" s="564"/>
      <c r="F268" s="577" t="s">
        <v>1342</v>
      </c>
      <c r="G268" s="605">
        <v>10</v>
      </c>
      <c r="H268" s="605">
        <v>12</v>
      </c>
      <c r="I268" s="567">
        <f t="shared" si="12"/>
        <v>1.2</v>
      </c>
      <c r="J268" s="568" t="str">
        <f t="shared" si="13"/>
        <v>De acuerdo con lo programado</v>
      </c>
      <c r="K268" s="578"/>
      <c r="L268" s="581"/>
      <c r="M268" s="579"/>
      <c r="N268" s="572"/>
      <c r="O268" s="582"/>
      <c r="P268" s="581"/>
      <c r="Q268" s="579"/>
      <c r="R268" s="572"/>
      <c r="S268" s="582"/>
      <c r="T268" s="583"/>
      <c r="U268" s="579"/>
      <c r="V268" s="572"/>
      <c r="W268" s="582"/>
      <c r="X268" s="575"/>
      <c r="Y268" s="604">
        <v>13</v>
      </c>
      <c r="Z268" s="604">
        <v>8</v>
      </c>
      <c r="AA268" s="567">
        <f t="shared" si="15"/>
        <v>0.61538461538461542</v>
      </c>
      <c r="AB268" s="568" t="str">
        <f t="shared" si="14"/>
        <v>Atraso Leve</v>
      </c>
      <c r="AC268" s="575"/>
      <c r="AD268" s="575"/>
      <c r="AE268" s="575"/>
      <c r="AF268" s="576"/>
      <c r="AG268" s="576"/>
      <c r="AH268" s="575"/>
      <c r="AI268" s="575"/>
      <c r="AJ268" s="575"/>
      <c r="AK268" s="576"/>
      <c r="AL268" s="576"/>
      <c r="AM268" s="575"/>
      <c r="AN268" s="575"/>
      <c r="AO268" s="575"/>
      <c r="AP268" s="575"/>
      <c r="AQ268" s="575"/>
    </row>
    <row r="269" spans="1:43" ht="35.25" hidden="1" customHeight="1" thickTop="1" thickBot="1">
      <c r="A269" s="563">
        <v>16.25</v>
      </c>
      <c r="B269" s="564"/>
      <c r="C269" s="564"/>
      <c r="D269" s="564"/>
      <c r="E269" s="564"/>
      <c r="F269" s="577" t="s">
        <v>1342</v>
      </c>
      <c r="G269" s="605">
        <v>0</v>
      </c>
      <c r="H269" s="605">
        <v>0</v>
      </c>
      <c r="I269" s="567" t="str">
        <f t="shared" si="12"/>
        <v>No hay Programación</v>
      </c>
      <c r="J269" s="568" t="str">
        <f t="shared" si="13"/>
        <v>De acuerdo con lo programado</v>
      </c>
      <c r="K269" s="578"/>
      <c r="L269" s="581"/>
      <c r="M269" s="579"/>
      <c r="N269" s="572"/>
      <c r="O269" s="582"/>
      <c r="P269" s="581"/>
      <c r="Q269" s="579"/>
      <c r="R269" s="572"/>
      <c r="S269" s="582"/>
      <c r="T269" s="583"/>
      <c r="U269" s="579"/>
      <c r="V269" s="572"/>
      <c r="W269" s="582"/>
      <c r="X269" s="575"/>
      <c r="Y269" s="604">
        <v>1</v>
      </c>
      <c r="Z269" s="604">
        <v>2</v>
      </c>
      <c r="AA269" s="567">
        <f t="shared" si="15"/>
        <v>2</v>
      </c>
      <c r="AB269" s="568" t="str">
        <f t="shared" si="14"/>
        <v>De acuerdo con lo programado</v>
      </c>
      <c r="AC269" s="575"/>
      <c r="AD269" s="575"/>
      <c r="AE269" s="575"/>
      <c r="AF269" s="576"/>
      <c r="AG269" s="576"/>
      <c r="AH269" s="575"/>
      <c r="AI269" s="575"/>
      <c r="AJ269" s="575"/>
      <c r="AK269" s="576"/>
      <c r="AL269" s="576"/>
      <c r="AM269" s="575"/>
      <c r="AN269" s="575"/>
      <c r="AO269" s="575"/>
      <c r="AP269" s="575"/>
      <c r="AQ269" s="575"/>
    </row>
    <row r="270" spans="1:43" ht="35.25" hidden="1" customHeight="1" thickTop="1" thickBot="1">
      <c r="A270" s="563">
        <v>16.25</v>
      </c>
      <c r="B270" s="564"/>
      <c r="C270" s="564"/>
      <c r="D270" s="564"/>
      <c r="E270" s="564"/>
      <c r="F270" s="577" t="s">
        <v>1342</v>
      </c>
      <c r="G270" s="605">
        <v>0</v>
      </c>
      <c r="H270" s="605">
        <v>0</v>
      </c>
      <c r="I270" s="567" t="str">
        <f t="shared" ref="I270:I333" si="16">IF(H270="","No hay ejecución",IF(AND(G270=0),"No hay Programación", H270/G270))</f>
        <v>No hay Programación</v>
      </c>
      <c r="J270" s="568" t="str">
        <f t="shared" ref="J270:J333" si="17">IF(I270="No hay ejecución","NA",IF(I270&gt;=90%,"De acuerdo con lo programado",IF(I270&gt;=51%,"Atraso Leve",IF(I270&lt;=50%,"En riesgo cumplimiento"))))</f>
        <v>De acuerdo con lo programado</v>
      </c>
      <c r="K270" s="578"/>
      <c r="L270" s="581"/>
      <c r="M270" s="579"/>
      <c r="N270" s="572"/>
      <c r="O270" s="582"/>
      <c r="P270" s="581"/>
      <c r="Q270" s="579"/>
      <c r="R270" s="572"/>
      <c r="S270" s="582"/>
      <c r="T270" s="583"/>
      <c r="U270" s="579"/>
      <c r="V270" s="572"/>
      <c r="W270" s="582"/>
      <c r="X270" s="575"/>
      <c r="Y270" s="604">
        <v>1</v>
      </c>
      <c r="Z270" s="604">
        <v>2</v>
      </c>
      <c r="AA270" s="567">
        <f t="shared" si="15"/>
        <v>2</v>
      </c>
      <c r="AB270" s="568" t="str">
        <f t="shared" ref="AB270:AB333" si="18">IF(AA270="No hay ejecución","NA",IF(AA270&gt;=90%,"De acuerdo con lo programado",IF(AA270&gt;=51%,"Atraso Leve",IF(AA270&lt;=50%,"En riesgo cumplimiento"))))</f>
        <v>De acuerdo con lo programado</v>
      </c>
      <c r="AC270" s="575"/>
      <c r="AD270" s="575"/>
      <c r="AE270" s="575"/>
      <c r="AF270" s="576"/>
      <c r="AG270" s="576"/>
      <c r="AH270" s="575"/>
      <c r="AI270" s="575"/>
      <c r="AJ270" s="575"/>
      <c r="AK270" s="576"/>
      <c r="AL270" s="576"/>
      <c r="AM270" s="575"/>
      <c r="AN270" s="575"/>
      <c r="AO270" s="575"/>
      <c r="AP270" s="575"/>
      <c r="AQ270" s="575"/>
    </row>
    <row r="271" spans="1:43" ht="35.25" hidden="1" customHeight="1" thickTop="1" thickBot="1">
      <c r="A271" s="563">
        <v>16.25</v>
      </c>
      <c r="B271" s="564"/>
      <c r="C271" s="564"/>
      <c r="D271" s="564"/>
      <c r="E271" s="564"/>
      <c r="F271" s="577" t="s">
        <v>1342</v>
      </c>
      <c r="G271" s="605">
        <v>0</v>
      </c>
      <c r="H271" s="605">
        <v>0</v>
      </c>
      <c r="I271" s="567" t="str">
        <f t="shared" si="16"/>
        <v>No hay Programación</v>
      </c>
      <c r="J271" s="568" t="str">
        <f t="shared" si="17"/>
        <v>De acuerdo con lo programado</v>
      </c>
      <c r="K271" s="578"/>
      <c r="L271" s="581"/>
      <c r="M271" s="579"/>
      <c r="N271" s="572"/>
      <c r="O271" s="582"/>
      <c r="P271" s="581"/>
      <c r="Q271" s="579"/>
      <c r="R271" s="572"/>
      <c r="S271" s="582"/>
      <c r="T271" s="583"/>
      <c r="U271" s="579"/>
      <c r="V271" s="572"/>
      <c r="W271" s="582"/>
      <c r="X271" s="575"/>
      <c r="Y271" s="604">
        <v>1</v>
      </c>
      <c r="Z271" s="604">
        <v>2</v>
      </c>
      <c r="AA271" s="567">
        <f t="shared" ref="AA271:AA334" si="19">IF(Z271="","No hay ejecución",IF(AND(Y271=0),"No hay Programación", Z271/Y271))</f>
        <v>2</v>
      </c>
      <c r="AB271" s="568" t="str">
        <f t="shared" si="18"/>
        <v>De acuerdo con lo programado</v>
      </c>
      <c r="AC271" s="575"/>
      <c r="AD271" s="575"/>
      <c r="AE271" s="575"/>
      <c r="AF271" s="576"/>
      <c r="AG271" s="576"/>
      <c r="AH271" s="575"/>
      <c r="AI271" s="575"/>
      <c r="AJ271" s="575"/>
      <c r="AK271" s="576"/>
      <c r="AL271" s="576"/>
      <c r="AM271" s="575"/>
      <c r="AN271" s="575"/>
      <c r="AO271" s="575"/>
      <c r="AP271" s="575"/>
      <c r="AQ271" s="575"/>
    </row>
    <row r="272" spans="1:43" ht="35.25" hidden="1" customHeight="1" thickTop="1" thickBot="1">
      <c r="A272" s="563">
        <v>16.25</v>
      </c>
      <c r="B272" s="564"/>
      <c r="C272" s="564"/>
      <c r="D272" s="564"/>
      <c r="E272" s="564"/>
      <c r="F272" s="577" t="s">
        <v>1342</v>
      </c>
      <c r="G272" s="605">
        <v>0</v>
      </c>
      <c r="H272" s="605">
        <v>0</v>
      </c>
      <c r="I272" s="567" t="str">
        <f t="shared" si="16"/>
        <v>No hay Programación</v>
      </c>
      <c r="J272" s="568" t="str">
        <f t="shared" si="17"/>
        <v>De acuerdo con lo programado</v>
      </c>
      <c r="K272" s="578"/>
      <c r="L272" s="581"/>
      <c r="M272" s="579"/>
      <c r="N272" s="572"/>
      <c r="O272" s="582"/>
      <c r="P272" s="581"/>
      <c r="Q272" s="579"/>
      <c r="R272" s="572"/>
      <c r="S272" s="582"/>
      <c r="T272" s="583"/>
      <c r="U272" s="579"/>
      <c r="V272" s="572"/>
      <c r="W272" s="582"/>
      <c r="X272" s="575"/>
      <c r="Y272" s="604">
        <v>0</v>
      </c>
      <c r="Z272" s="604">
        <v>1</v>
      </c>
      <c r="AA272" s="567" t="str">
        <f t="shared" si="19"/>
        <v>No hay Programación</v>
      </c>
      <c r="AB272" s="568" t="str">
        <f t="shared" si="18"/>
        <v>De acuerdo con lo programado</v>
      </c>
      <c r="AC272" s="575"/>
      <c r="AD272" s="575"/>
      <c r="AE272" s="575"/>
      <c r="AF272" s="576"/>
      <c r="AG272" s="576"/>
      <c r="AH272" s="575"/>
      <c r="AI272" s="575"/>
      <c r="AJ272" s="575"/>
      <c r="AK272" s="576"/>
      <c r="AL272" s="576"/>
      <c r="AM272" s="575"/>
      <c r="AN272" s="575"/>
      <c r="AO272" s="575"/>
      <c r="AP272" s="575"/>
      <c r="AQ272" s="575"/>
    </row>
    <row r="273" spans="1:43" ht="35.25" hidden="1" customHeight="1" thickTop="1" thickBot="1">
      <c r="A273" s="563">
        <v>16.25</v>
      </c>
      <c r="B273" s="564"/>
      <c r="C273" s="564"/>
      <c r="D273" s="564"/>
      <c r="E273" s="564"/>
      <c r="F273" s="577" t="s">
        <v>1342</v>
      </c>
      <c r="G273" s="605">
        <v>0</v>
      </c>
      <c r="H273" s="605">
        <v>0</v>
      </c>
      <c r="I273" s="567" t="str">
        <f t="shared" si="16"/>
        <v>No hay Programación</v>
      </c>
      <c r="J273" s="568" t="str">
        <f t="shared" si="17"/>
        <v>De acuerdo con lo programado</v>
      </c>
      <c r="K273" s="578"/>
      <c r="L273" s="581"/>
      <c r="M273" s="579"/>
      <c r="N273" s="572"/>
      <c r="O273" s="582"/>
      <c r="P273" s="581"/>
      <c r="Q273" s="579"/>
      <c r="R273" s="572"/>
      <c r="S273" s="582"/>
      <c r="T273" s="583"/>
      <c r="U273" s="579"/>
      <c r="V273" s="572"/>
      <c r="W273" s="582"/>
      <c r="X273" s="575"/>
      <c r="Y273" s="604">
        <v>0</v>
      </c>
      <c r="Z273" s="604">
        <v>1</v>
      </c>
      <c r="AA273" s="567" t="str">
        <f t="shared" si="19"/>
        <v>No hay Programación</v>
      </c>
      <c r="AB273" s="568" t="str">
        <f t="shared" si="18"/>
        <v>De acuerdo con lo programado</v>
      </c>
      <c r="AC273" s="575"/>
      <c r="AD273" s="575"/>
      <c r="AE273" s="575"/>
      <c r="AF273" s="576"/>
      <c r="AG273" s="576"/>
      <c r="AH273" s="575"/>
      <c r="AI273" s="575"/>
      <c r="AJ273" s="575"/>
      <c r="AK273" s="576"/>
      <c r="AL273" s="576"/>
      <c r="AM273" s="575"/>
      <c r="AN273" s="575"/>
      <c r="AO273" s="575"/>
      <c r="AP273" s="575"/>
      <c r="AQ273" s="575"/>
    </row>
    <row r="274" spans="1:43" ht="35.25" customHeight="1" thickTop="1" thickBot="1">
      <c r="A274" s="563">
        <v>16.260000000000002</v>
      </c>
      <c r="B274" s="564"/>
      <c r="C274" s="564"/>
      <c r="D274" s="564"/>
      <c r="E274" s="564"/>
      <c r="F274" s="577" t="s">
        <v>1343</v>
      </c>
      <c r="G274" s="605">
        <v>2</v>
      </c>
      <c r="H274" s="605">
        <v>4</v>
      </c>
      <c r="I274" s="567">
        <f t="shared" si="16"/>
        <v>2</v>
      </c>
      <c r="J274" s="568" t="str">
        <f t="shared" si="17"/>
        <v>De acuerdo con lo programado</v>
      </c>
      <c r="K274" s="578"/>
      <c r="L274" s="581"/>
      <c r="M274" s="579"/>
      <c r="N274" s="572"/>
      <c r="O274" s="582"/>
      <c r="P274" s="581"/>
      <c r="Q274" s="579"/>
      <c r="R274" s="572"/>
      <c r="S274" s="582"/>
      <c r="T274" s="583"/>
      <c r="U274" s="579"/>
      <c r="V274" s="572"/>
      <c r="W274" s="582"/>
      <c r="X274" s="575"/>
      <c r="Y274" s="604">
        <v>9</v>
      </c>
      <c r="Z274" s="604">
        <v>7</v>
      </c>
      <c r="AA274" s="567">
        <f t="shared" si="19"/>
        <v>0.77777777777777779</v>
      </c>
      <c r="AB274" s="568" t="str">
        <f t="shared" si="18"/>
        <v>Atraso Leve</v>
      </c>
      <c r="AC274" s="575"/>
      <c r="AD274" s="575"/>
      <c r="AE274" s="575"/>
      <c r="AF274" s="576"/>
      <c r="AG274" s="576"/>
      <c r="AH274" s="575"/>
      <c r="AI274" s="575"/>
      <c r="AJ274" s="575"/>
      <c r="AK274" s="576"/>
      <c r="AL274" s="576"/>
      <c r="AM274" s="575"/>
      <c r="AN274" s="575"/>
      <c r="AO274" s="575"/>
      <c r="AP274" s="575"/>
      <c r="AQ274" s="575"/>
    </row>
    <row r="275" spans="1:43" ht="35.25" hidden="1" customHeight="1" thickTop="1" thickBot="1">
      <c r="A275" s="563">
        <v>16.260000000000002</v>
      </c>
      <c r="B275" s="564"/>
      <c r="C275" s="564"/>
      <c r="D275" s="564"/>
      <c r="E275" s="564"/>
      <c r="F275" s="577" t="s">
        <v>1343</v>
      </c>
      <c r="G275" s="605">
        <v>0</v>
      </c>
      <c r="H275" s="605">
        <v>0</v>
      </c>
      <c r="I275" s="567" t="str">
        <f t="shared" si="16"/>
        <v>No hay Programación</v>
      </c>
      <c r="J275" s="568" t="str">
        <f t="shared" si="17"/>
        <v>De acuerdo con lo programado</v>
      </c>
      <c r="K275" s="578"/>
      <c r="L275" s="581"/>
      <c r="M275" s="579"/>
      <c r="N275" s="572"/>
      <c r="O275" s="582"/>
      <c r="P275" s="581"/>
      <c r="Q275" s="579"/>
      <c r="R275" s="572"/>
      <c r="S275" s="582"/>
      <c r="T275" s="583"/>
      <c r="U275" s="579"/>
      <c r="V275" s="572"/>
      <c r="W275" s="582"/>
      <c r="X275" s="575"/>
      <c r="Y275" s="604">
        <v>1</v>
      </c>
      <c r="Z275" s="604">
        <v>2</v>
      </c>
      <c r="AA275" s="567">
        <f t="shared" si="19"/>
        <v>2</v>
      </c>
      <c r="AB275" s="568" t="str">
        <f t="shared" si="18"/>
        <v>De acuerdo con lo programado</v>
      </c>
      <c r="AC275" s="575"/>
      <c r="AD275" s="575"/>
      <c r="AE275" s="575"/>
      <c r="AF275" s="576"/>
      <c r="AG275" s="576"/>
      <c r="AH275" s="575"/>
      <c r="AI275" s="575"/>
      <c r="AJ275" s="575"/>
      <c r="AK275" s="576"/>
      <c r="AL275" s="576"/>
      <c r="AM275" s="575"/>
      <c r="AN275" s="575"/>
      <c r="AO275" s="575"/>
      <c r="AP275" s="575"/>
      <c r="AQ275" s="575"/>
    </row>
    <row r="276" spans="1:43" ht="35.25" hidden="1" customHeight="1" thickTop="1" thickBot="1">
      <c r="A276" s="563">
        <v>16.260000000000002</v>
      </c>
      <c r="B276" s="564"/>
      <c r="C276" s="564"/>
      <c r="D276" s="564"/>
      <c r="E276" s="564"/>
      <c r="F276" s="577" t="s">
        <v>1343</v>
      </c>
      <c r="G276" s="605">
        <v>0</v>
      </c>
      <c r="H276" s="605">
        <v>0</v>
      </c>
      <c r="I276" s="567" t="str">
        <f t="shared" si="16"/>
        <v>No hay Programación</v>
      </c>
      <c r="J276" s="568" t="str">
        <f t="shared" si="17"/>
        <v>De acuerdo con lo programado</v>
      </c>
      <c r="K276" s="578"/>
      <c r="L276" s="581"/>
      <c r="M276" s="579"/>
      <c r="N276" s="572"/>
      <c r="O276" s="582"/>
      <c r="P276" s="581"/>
      <c r="Q276" s="579"/>
      <c r="R276" s="572"/>
      <c r="S276" s="582"/>
      <c r="T276" s="583"/>
      <c r="U276" s="579"/>
      <c r="V276" s="572"/>
      <c r="W276" s="582"/>
      <c r="X276" s="575"/>
      <c r="Y276" s="604">
        <v>1</v>
      </c>
      <c r="Z276" s="604">
        <v>1</v>
      </c>
      <c r="AA276" s="567">
        <f t="shared" si="19"/>
        <v>1</v>
      </c>
      <c r="AB276" s="568" t="str">
        <f t="shared" si="18"/>
        <v>De acuerdo con lo programado</v>
      </c>
      <c r="AC276" s="575"/>
      <c r="AD276" s="575"/>
      <c r="AE276" s="575"/>
      <c r="AF276" s="576"/>
      <c r="AG276" s="576"/>
      <c r="AH276" s="575"/>
      <c r="AI276" s="575"/>
      <c r="AJ276" s="575"/>
      <c r="AK276" s="576"/>
      <c r="AL276" s="576"/>
      <c r="AM276" s="575"/>
      <c r="AN276" s="575"/>
      <c r="AO276" s="575"/>
      <c r="AP276" s="575"/>
      <c r="AQ276" s="575"/>
    </row>
    <row r="277" spans="1:43" ht="35.25" hidden="1" customHeight="1" thickTop="1" thickBot="1">
      <c r="A277" s="563">
        <v>16.260000000000002</v>
      </c>
      <c r="B277" s="564"/>
      <c r="C277" s="564"/>
      <c r="D277" s="564"/>
      <c r="E277" s="564"/>
      <c r="F277" s="577" t="s">
        <v>1343</v>
      </c>
      <c r="G277" s="605">
        <v>0</v>
      </c>
      <c r="H277" s="605">
        <v>0</v>
      </c>
      <c r="I277" s="567" t="str">
        <f t="shared" si="16"/>
        <v>No hay Programación</v>
      </c>
      <c r="J277" s="568" t="str">
        <f t="shared" si="17"/>
        <v>De acuerdo con lo programado</v>
      </c>
      <c r="K277" s="578"/>
      <c r="L277" s="581"/>
      <c r="M277" s="579"/>
      <c r="N277" s="572"/>
      <c r="O277" s="582"/>
      <c r="P277" s="581"/>
      <c r="Q277" s="579"/>
      <c r="R277" s="572"/>
      <c r="S277" s="582"/>
      <c r="T277" s="583"/>
      <c r="U277" s="579"/>
      <c r="V277" s="572"/>
      <c r="W277" s="582"/>
      <c r="X277" s="575"/>
      <c r="Y277" s="604">
        <v>1</v>
      </c>
      <c r="Z277" s="604">
        <v>1</v>
      </c>
      <c r="AA277" s="567">
        <f t="shared" si="19"/>
        <v>1</v>
      </c>
      <c r="AB277" s="568" t="str">
        <f t="shared" si="18"/>
        <v>De acuerdo con lo programado</v>
      </c>
      <c r="AC277" s="575"/>
      <c r="AD277" s="575"/>
      <c r="AE277" s="575"/>
      <c r="AF277" s="576"/>
      <c r="AG277" s="576"/>
      <c r="AH277" s="575"/>
      <c r="AI277" s="575"/>
      <c r="AJ277" s="575"/>
      <c r="AK277" s="576"/>
      <c r="AL277" s="576"/>
      <c r="AM277" s="575"/>
      <c r="AN277" s="575"/>
      <c r="AO277" s="575"/>
      <c r="AP277" s="575"/>
      <c r="AQ277" s="575"/>
    </row>
    <row r="278" spans="1:43" ht="35.25" hidden="1" customHeight="1" thickTop="1" thickBot="1">
      <c r="A278" s="563">
        <v>16.260000000000002</v>
      </c>
      <c r="B278" s="564"/>
      <c r="C278" s="564"/>
      <c r="D278" s="564"/>
      <c r="E278" s="564"/>
      <c r="F278" s="577" t="s">
        <v>1343</v>
      </c>
      <c r="G278" s="605">
        <v>0</v>
      </c>
      <c r="H278" s="605">
        <v>0</v>
      </c>
      <c r="I278" s="567" t="str">
        <f t="shared" si="16"/>
        <v>No hay Programación</v>
      </c>
      <c r="J278" s="568" t="str">
        <f t="shared" si="17"/>
        <v>De acuerdo con lo programado</v>
      </c>
      <c r="K278" s="578"/>
      <c r="L278" s="581"/>
      <c r="M278" s="579"/>
      <c r="N278" s="572"/>
      <c r="O278" s="582"/>
      <c r="P278" s="581"/>
      <c r="Q278" s="579"/>
      <c r="R278" s="572"/>
      <c r="S278" s="582"/>
      <c r="T278" s="583"/>
      <c r="U278" s="579"/>
      <c r="V278" s="572"/>
      <c r="W278" s="582"/>
      <c r="X278" s="575"/>
      <c r="Y278" s="604">
        <v>1</v>
      </c>
      <c r="Z278" s="604">
        <v>1</v>
      </c>
      <c r="AA278" s="567">
        <f t="shared" si="19"/>
        <v>1</v>
      </c>
      <c r="AB278" s="568" t="str">
        <f t="shared" si="18"/>
        <v>De acuerdo con lo programado</v>
      </c>
      <c r="AC278" s="575"/>
      <c r="AD278" s="575"/>
      <c r="AE278" s="575"/>
      <c r="AF278" s="576"/>
      <c r="AG278" s="576"/>
      <c r="AH278" s="575"/>
      <c r="AI278" s="575"/>
      <c r="AJ278" s="575"/>
      <c r="AK278" s="576"/>
      <c r="AL278" s="576"/>
      <c r="AM278" s="575"/>
      <c r="AN278" s="575"/>
      <c r="AO278" s="575"/>
      <c r="AP278" s="575"/>
      <c r="AQ278" s="575"/>
    </row>
    <row r="279" spans="1:43" ht="35.25" hidden="1" customHeight="1" thickTop="1" thickBot="1">
      <c r="A279" s="563">
        <v>16.260000000000002</v>
      </c>
      <c r="B279" s="564"/>
      <c r="C279" s="564"/>
      <c r="D279" s="564"/>
      <c r="E279" s="564"/>
      <c r="F279" s="577" t="s">
        <v>1343</v>
      </c>
      <c r="G279" s="605">
        <v>0</v>
      </c>
      <c r="H279" s="605">
        <v>0</v>
      </c>
      <c r="I279" s="567" t="str">
        <f t="shared" si="16"/>
        <v>No hay Programación</v>
      </c>
      <c r="J279" s="568" t="str">
        <f t="shared" si="17"/>
        <v>De acuerdo con lo programado</v>
      </c>
      <c r="K279" s="578"/>
      <c r="L279" s="581"/>
      <c r="M279" s="579"/>
      <c r="N279" s="572"/>
      <c r="O279" s="582"/>
      <c r="P279" s="581"/>
      <c r="Q279" s="579"/>
      <c r="R279" s="572"/>
      <c r="S279" s="582"/>
      <c r="T279" s="583"/>
      <c r="U279" s="579"/>
      <c r="V279" s="572"/>
      <c r="W279" s="582"/>
      <c r="X279" s="575"/>
      <c r="Y279" s="604">
        <v>1</v>
      </c>
      <c r="Z279" s="604">
        <v>1</v>
      </c>
      <c r="AA279" s="567">
        <f t="shared" si="19"/>
        <v>1</v>
      </c>
      <c r="AB279" s="568" t="str">
        <f t="shared" si="18"/>
        <v>De acuerdo con lo programado</v>
      </c>
      <c r="AC279" s="575"/>
      <c r="AD279" s="575"/>
      <c r="AE279" s="575"/>
      <c r="AF279" s="576"/>
      <c r="AG279" s="576"/>
      <c r="AH279" s="575"/>
      <c r="AI279" s="575"/>
      <c r="AJ279" s="575"/>
      <c r="AK279" s="576"/>
      <c r="AL279" s="576"/>
      <c r="AM279" s="575"/>
      <c r="AN279" s="575"/>
      <c r="AO279" s="575"/>
      <c r="AP279" s="575"/>
      <c r="AQ279" s="575"/>
    </row>
    <row r="280" spans="1:43" ht="35.25" hidden="1" customHeight="1" thickTop="1" thickBot="1">
      <c r="A280" s="563">
        <v>16.260000000000002</v>
      </c>
      <c r="B280" s="564"/>
      <c r="C280" s="564"/>
      <c r="D280" s="564"/>
      <c r="E280" s="564"/>
      <c r="F280" s="577" t="s">
        <v>1343</v>
      </c>
      <c r="G280" s="605">
        <v>0</v>
      </c>
      <c r="H280" s="605">
        <v>0</v>
      </c>
      <c r="I280" s="567" t="str">
        <f t="shared" si="16"/>
        <v>No hay Programación</v>
      </c>
      <c r="J280" s="568" t="str">
        <f t="shared" si="17"/>
        <v>De acuerdo con lo programado</v>
      </c>
      <c r="K280" s="578"/>
      <c r="L280" s="581"/>
      <c r="M280" s="579"/>
      <c r="N280" s="572"/>
      <c r="O280" s="582"/>
      <c r="P280" s="581"/>
      <c r="Q280" s="579"/>
      <c r="R280" s="572"/>
      <c r="S280" s="582"/>
      <c r="T280" s="583"/>
      <c r="U280" s="579"/>
      <c r="V280" s="572"/>
      <c r="W280" s="582"/>
      <c r="X280" s="575"/>
      <c r="Y280" s="604">
        <v>0</v>
      </c>
      <c r="Z280" s="604">
        <v>0</v>
      </c>
      <c r="AA280" s="567" t="str">
        <f t="shared" si="19"/>
        <v>No hay Programación</v>
      </c>
      <c r="AB280" s="568" t="str">
        <f t="shared" si="18"/>
        <v>De acuerdo con lo programado</v>
      </c>
      <c r="AC280" s="575"/>
      <c r="AD280" s="575"/>
      <c r="AE280" s="575"/>
      <c r="AF280" s="576"/>
      <c r="AG280" s="576"/>
      <c r="AH280" s="575"/>
      <c r="AI280" s="575"/>
      <c r="AJ280" s="575"/>
      <c r="AK280" s="576"/>
      <c r="AL280" s="576"/>
      <c r="AM280" s="575"/>
      <c r="AN280" s="575"/>
      <c r="AO280" s="575"/>
      <c r="AP280" s="575"/>
      <c r="AQ280" s="575"/>
    </row>
    <row r="281" spans="1:43" ht="35.25" hidden="1" customHeight="1" thickTop="1" thickBot="1">
      <c r="A281" s="563">
        <v>16.27</v>
      </c>
      <c r="B281" s="564"/>
      <c r="C281" s="564"/>
      <c r="D281" s="564"/>
      <c r="E281" s="564"/>
      <c r="F281" s="577" t="s">
        <v>1344</v>
      </c>
      <c r="G281" s="605">
        <v>0</v>
      </c>
      <c r="H281" s="605">
        <v>0</v>
      </c>
      <c r="I281" s="567" t="str">
        <f t="shared" si="16"/>
        <v>No hay Programación</v>
      </c>
      <c r="J281" s="568" t="str">
        <f t="shared" si="17"/>
        <v>De acuerdo con lo programado</v>
      </c>
      <c r="K281" s="578"/>
      <c r="L281" s="581"/>
      <c r="M281" s="579"/>
      <c r="N281" s="572"/>
      <c r="O281" s="582"/>
      <c r="P281" s="581"/>
      <c r="Q281" s="579"/>
      <c r="R281" s="572"/>
      <c r="S281" s="582"/>
      <c r="T281" s="583"/>
      <c r="U281" s="579"/>
      <c r="V281" s="572"/>
      <c r="W281" s="582"/>
      <c r="X281" s="575"/>
      <c r="Y281" s="604">
        <v>0</v>
      </c>
      <c r="Z281" s="604">
        <v>0</v>
      </c>
      <c r="AA281" s="567" t="str">
        <f t="shared" si="19"/>
        <v>No hay Programación</v>
      </c>
      <c r="AB281" s="568" t="str">
        <f t="shared" si="18"/>
        <v>De acuerdo con lo programado</v>
      </c>
      <c r="AC281" s="575"/>
      <c r="AD281" s="575"/>
      <c r="AE281" s="575"/>
      <c r="AF281" s="576"/>
      <c r="AG281" s="576"/>
      <c r="AH281" s="575"/>
      <c r="AI281" s="575"/>
      <c r="AJ281" s="575"/>
      <c r="AK281" s="576"/>
      <c r="AL281" s="576"/>
      <c r="AM281" s="575"/>
      <c r="AN281" s="575"/>
      <c r="AO281" s="575"/>
      <c r="AP281" s="575"/>
      <c r="AQ281" s="575"/>
    </row>
    <row r="282" spans="1:43" ht="35.25" hidden="1" customHeight="1" thickTop="1" thickBot="1">
      <c r="A282" s="563">
        <v>16.27</v>
      </c>
      <c r="B282" s="564"/>
      <c r="C282" s="564"/>
      <c r="D282" s="564"/>
      <c r="E282" s="564"/>
      <c r="F282" s="577" t="s">
        <v>1344</v>
      </c>
      <c r="G282" s="605">
        <v>0</v>
      </c>
      <c r="H282" s="605">
        <v>0</v>
      </c>
      <c r="I282" s="567" t="str">
        <f t="shared" si="16"/>
        <v>No hay Programación</v>
      </c>
      <c r="J282" s="568" t="str">
        <f t="shared" si="17"/>
        <v>De acuerdo con lo programado</v>
      </c>
      <c r="K282" s="578"/>
      <c r="L282" s="581"/>
      <c r="M282" s="579"/>
      <c r="N282" s="572"/>
      <c r="O282" s="582"/>
      <c r="P282" s="581"/>
      <c r="Q282" s="579"/>
      <c r="R282" s="572"/>
      <c r="S282" s="582"/>
      <c r="T282" s="583"/>
      <c r="U282" s="579"/>
      <c r="V282" s="572"/>
      <c r="W282" s="582"/>
      <c r="X282" s="575"/>
      <c r="Y282" s="604">
        <v>0</v>
      </c>
      <c r="Z282" s="604">
        <v>0</v>
      </c>
      <c r="AA282" s="567" t="str">
        <f t="shared" si="19"/>
        <v>No hay Programación</v>
      </c>
      <c r="AB282" s="568" t="str">
        <f t="shared" si="18"/>
        <v>De acuerdo con lo programado</v>
      </c>
      <c r="AC282" s="575"/>
      <c r="AD282" s="575"/>
      <c r="AE282" s="575"/>
      <c r="AF282" s="576"/>
      <c r="AG282" s="576"/>
      <c r="AH282" s="575"/>
      <c r="AI282" s="575"/>
      <c r="AJ282" s="575"/>
      <c r="AK282" s="576"/>
      <c r="AL282" s="576"/>
      <c r="AM282" s="575"/>
      <c r="AN282" s="575"/>
      <c r="AO282" s="575"/>
      <c r="AP282" s="575"/>
      <c r="AQ282" s="575"/>
    </row>
    <row r="283" spans="1:43" ht="35.25" hidden="1" customHeight="1" thickTop="1" thickBot="1">
      <c r="A283" s="563">
        <v>16.28</v>
      </c>
      <c r="B283" s="564"/>
      <c r="C283" s="564"/>
      <c r="D283" s="564"/>
      <c r="E283" s="564"/>
      <c r="F283" s="577" t="s">
        <v>1345</v>
      </c>
      <c r="G283" s="605">
        <v>0</v>
      </c>
      <c r="H283" s="605">
        <v>0</v>
      </c>
      <c r="I283" s="567" t="str">
        <f t="shared" si="16"/>
        <v>No hay Programación</v>
      </c>
      <c r="J283" s="568" t="str">
        <f t="shared" si="17"/>
        <v>De acuerdo con lo programado</v>
      </c>
      <c r="K283" s="578"/>
      <c r="L283" s="581"/>
      <c r="M283" s="579"/>
      <c r="N283" s="572"/>
      <c r="O283" s="582"/>
      <c r="P283" s="581"/>
      <c r="Q283" s="579"/>
      <c r="R283" s="572"/>
      <c r="S283" s="582"/>
      <c r="T283" s="583"/>
      <c r="U283" s="579"/>
      <c r="V283" s="572"/>
      <c r="W283" s="582"/>
      <c r="X283" s="575"/>
      <c r="Y283" s="604">
        <v>1</v>
      </c>
      <c r="Z283" s="604">
        <v>1</v>
      </c>
      <c r="AA283" s="567">
        <f t="shared" si="19"/>
        <v>1</v>
      </c>
      <c r="AB283" s="568" t="str">
        <f t="shared" si="18"/>
        <v>De acuerdo con lo programado</v>
      </c>
      <c r="AC283" s="575"/>
      <c r="AD283" s="575"/>
      <c r="AE283" s="575"/>
      <c r="AF283" s="576"/>
      <c r="AG283" s="576"/>
      <c r="AH283" s="575"/>
      <c r="AI283" s="575"/>
      <c r="AJ283" s="575"/>
      <c r="AK283" s="576"/>
      <c r="AL283" s="576"/>
      <c r="AM283" s="575"/>
      <c r="AN283" s="575"/>
      <c r="AO283" s="575"/>
      <c r="AP283" s="575"/>
      <c r="AQ283" s="575"/>
    </row>
    <row r="284" spans="1:43" ht="35.25" hidden="1" customHeight="1" thickTop="1" thickBot="1">
      <c r="A284" s="563">
        <v>17</v>
      </c>
      <c r="B284" s="564"/>
      <c r="C284" s="564"/>
      <c r="D284" s="564"/>
      <c r="E284" s="564"/>
      <c r="F284" s="565" t="s">
        <v>1346</v>
      </c>
      <c r="G284" s="605">
        <v>0</v>
      </c>
      <c r="H284" s="605">
        <v>0</v>
      </c>
      <c r="I284" s="567" t="str">
        <f t="shared" si="16"/>
        <v>No hay Programación</v>
      </c>
      <c r="J284" s="568" t="str">
        <f t="shared" si="17"/>
        <v>De acuerdo con lo programado</v>
      </c>
      <c r="K284" s="569"/>
      <c r="L284" s="581"/>
      <c r="M284" s="579"/>
      <c r="N284" s="572"/>
      <c r="O284" s="582"/>
      <c r="P284" s="581"/>
      <c r="Q284" s="579"/>
      <c r="R284" s="572"/>
      <c r="S284" s="582"/>
      <c r="T284" s="583"/>
      <c r="U284" s="579"/>
      <c r="V284" s="572"/>
      <c r="W284" s="582"/>
      <c r="X284" s="575"/>
      <c r="Y284" s="604">
        <v>0</v>
      </c>
      <c r="Z284" s="604">
        <v>0</v>
      </c>
      <c r="AA284" s="567" t="str">
        <f t="shared" si="19"/>
        <v>No hay Programación</v>
      </c>
      <c r="AB284" s="568" t="str">
        <f t="shared" si="18"/>
        <v>De acuerdo con lo programado</v>
      </c>
      <c r="AC284" s="575"/>
      <c r="AD284" s="575"/>
      <c r="AE284" s="575"/>
      <c r="AF284" s="576"/>
      <c r="AG284" s="576"/>
      <c r="AH284" s="575"/>
      <c r="AI284" s="575"/>
      <c r="AJ284" s="575"/>
      <c r="AK284" s="576"/>
      <c r="AL284" s="576"/>
      <c r="AM284" s="575"/>
      <c r="AN284" s="575"/>
      <c r="AO284" s="575"/>
      <c r="AP284" s="575"/>
      <c r="AQ284" s="575"/>
    </row>
    <row r="285" spans="1:43" ht="35.25" customHeight="1" thickTop="1" thickBot="1">
      <c r="A285" s="563">
        <v>17.100000000000001</v>
      </c>
      <c r="B285" s="564"/>
      <c r="C285" s="564"/>
      <c r="D285" s="564"/>
      <c r="E285" s="564"/>
      <c r="F285" s="587" t="s">
        <v>1347</v>
      </c>
      <c r="G285" s="605">
        <v>1</v>
      </c>
      <c r="H285" s="605">
        <v>3</v>
      </c>
      <c r="I285" s="567">
        <f t="shared" si="16"/>
        <v>3</v>
      </c>
      <c r="J285" s="568" t="str">
        <f t="shared" si="17"/>
        <v>De acuerdo con lo programado</v>
      </c>
      <c r="K285" s="588"/>
      <c r="L285" s="581"/>
      <c r="M285" s="579"/>
      <c r="N285" s="572"/>
      <c r="O285" s="582"/>
      <c r="P285" s="581"/>
      <c r="Q285" s="579"/>
      <c r="R285" s="572"/>
      <c r="S285" s="582"/>
      <c r="T285" s="583"/>
      <c r="U285" s="579"/>
      <c r="V285" s="572"/>
      <c r="W285" s="582"/>
      <c r="X285" s="575"/>
      <c r="Y285" s="604">
        <v>5</v>
      </c>
      <c r="Z285" s="604">
        <v>5</v>
      </c>
      <c r="AA285" s="567">
        <f t="shared" si="19"/>
        <v>1</v>
      </c>
      <c r="AB285" s="568" t="str">
        <f t="shared" si="18"/>
        <v>De acuerdo con lo programado</v>
      </c>
      <c r="AC285" s="575"/>
      <c r="AD285" s="575"/>
      <c r="AE285" s="575"/>
      <c r="AF285" s="576"/>
      <c r="AG285" s="576"/>
      <c r="AH285" s="575"/>
      <c r="AI285" s="575"/>
      <c r="AJ285" s="575"/>
      <c r="AK285" s="576"/>
      <c r="AL285" s="576"/>
      <c r="AM285" s="575"/>
      <c r="AN285" s="575"/>
      <c r="AO285" s="575"/>
      <c r="AP285" s="575"/>
      <c r="AQ285" s="575"/>
    </row>
    <row r="286" spans="1:43" ht="35.25" hidden="1" customHeight="1" thickTop="1" thickBot="1">
      <c r="A286" s="563">
        <v>17.2</v>
      </c>
      <c r="B286" s="564"/>
      <c r="C286" s="564"/>
      <c r="D286" s="564"/>
      <c r="E286" s="564"/>
      <c r="F286" s="577" t="s">
        <v>1348</v>
      </c>
      <c r="G286" s="605">
        <v>30</v>
      </c>
      <c r="H286" s="605">
        <v>30</v>
      </c>
      <c r="I286" s="567">
        <f t="shared" si="16"/>
        <v>1</v>
      </c>
      <c r="J286" s="568" t="str">
        <f t="shared" si="17"/>
        <v>De acuerdo con lo programado</v>
      </c>
      <c r="K286" s="578"/>
      <c r="L286" s="581"/>
      <c r="M286" s="579"/>
      <c r="N286" s="572"/>
      <c r="O286" s="582"/>
      <c r="P286" s="581"/>
      <c r="Q286" s="579"/>
      <c r="R286" s="572"/>
      <c r="S286" s="582"/>
      <c r="T286" s="583"/>
      <c r="U286" s="579"/>
      <c r="V286" s="572"/>
      <c r="W286" s="582"/>
      <c r="X286" s="575"/>
      <c r="Y286" s="604">
        <v>0</v>
      </c>
      <c r="Z286" s="604">
        <v>1</v>
      </c>
      <c r="AA286" s="567" t="str">
        <f t="shared" si="19"/>
        <v>No hay Programación</v>
      </c>
      <c r="AB286" s="568" t="str">
        <f t="shared" si="18"/>
        <v>De acuerdo con lo programado</v>
      </c>
      <c r="AC286" s="575"/>
      <c r="AD286" s="575"/>
      <c r="AE286" s="575"/>
      <c r="AF286" s="576"/>
      <c r="AG286" s="576"/>
      <c r="AH286" s="575"/>
      <c r="AI286" s="575"/>
      <c r="AJ286" s="575"/>
      <c r="AK286" s="576"/>
      <c r="AL286" s="576"/>
      <c r="AM286" s="575"/>
      <c r="AN286" s="575"/>
      <c r="AO286" s="575"/>
      <c r="AP286" s="575"/>
      <c r="AQ286" s="575"/>
    </row>
    <row r="287" spans="1:43" ht="35.25" hidden="1" customHeight="1" thickTop="1" thickBot="1">
      <c r="A287" s="563">
        <v>17.3</v>
      </c>
      <c r="B287" s="564"/>
      <c r="C287" s="564"/>
      <c r="D287" s="564"/>
      <c r="E287" s="564"/>
      <c r="F287" s="577" t="s">
        <v>1349</v>
      </c>
      <c r="G287" s="605">
        <v>450</v>
      </c>
      <c r="H287" s="605">
        <v>450</v>
      </c>
      <c r="I287" s="567">
        <f t="shared" si="16"/>
        <v>1</v>
      </c>
      <c r="J287" s="568" t="str">
        <f t="shared" si="17"/>
        <v>De acuerdo con lo programado</v>
      </c>
      <c r="K287" s="578"/>
      <c r="L287" s="581"/>
      <c r="M287" s="579"/>
      <c r="N287" s="572"/>
      <c r="O287" s="582"/>
      <c r="P287" s="581"/>
      <c r="Q287" s="579"/>
      <c r="R287" s="572"/>
      <c r="S287" s="582"/>
      <c r="T287" s="583"/>
      <c r="U287" s="579"/>
      <c r="V287" s="572"/>
      <c r="W287" s="582"/>
      <c r="X287" s="575"/>
      <c r="Y287" s="604">
        <v>306</v>
      </c>
      <c r="Z287" s="604">
        <v>307</v>
      </c>
      <c r="AA287" s="567">
        <f t="shared" si="19"/>
        <v>1.0032679738562091</v>
      </c>
      <c r="AB287" s="568" t="str">
        <f t="shared" si="18"/>
        <v>De acuerdo con lo programado</v>
      </c>
      <c r="AC287" s="575"/>
      <c r="AD287" s="575"/>
      <c r="AE287" s="575"/>
      <c r="AF287" s="576"/>
      <c r="AG287" s="576"/>
      <c r="AH287" s="575"/>
      <c r="AI287" s="575"/>
      <c r="AJ287" s="575"/>
      <c r="AK287" s="576"/>
      <c r="AL287" s="576"/>
      <c r="AM287" s="575"/>
      <c r="AN287" s="575"/>
      <c r="AO287" s="575"/>
      <c r="AP287" s="575"/>
      <c r="AQ287" s="575"/>
    </row>
    <row r="288" spans="1:43" ht="35.25" hidden="1" customHeight="1" thickTop="1" thickBot="1">
      <c r="A288" s="563">
        <v>17.399999999999999</v>
      </c>
      <c r="B288" s="564"/>
      <c r="C288" s="564"/>
      <c r="D288" s="564"/>
      <c r="E288" s="564"/>
      <c r="F288" s="577" t="s">
        <v>1350</v>
      </c>
      <c r="G288" s="605">
        <v>0</v>
      </c>
      <c r="H288" s="605">
        <v>0</v>
      </c>
      <c r="I288" s="567" t="str">
        <f t="shared" si="16"/>
        <v>No hay Programación</v>
      </c>
      <c r="J288" s="568" t="str">
        <f t="shared" si="17"/>
        <v>De acuerdo con lo programado</v>
      </c>
      <c r="K288" s="578"/>
      <c r="L288" s="581"/>
      <c r="M288" s="579"/>
      <c r="N288" s="572"/>
      <c r="O288" s="582"/>
      <c r="P288" s="581"/>
      <c r="Q288" s="579"/>
      <c r="R288" s="572"/>
      <c r="S288" s="582"/>
      <c r="T288" s="583"/>
      <c r="U288" s="579"/>
      <c r="V288" s="572"/>
      <c r="W288" s="582"/>
      <c r="X288" s="575"/>
      <c r="Y288" s="604">
        <v>0</v>
      </c>
      <c r="Z288" s="604">
        <v>1</v>
      </c>
      <c r="AA288" s="567" t="str">
        <f t="shared" si="19"/>
        <v>No hay Programación</v>
      </c>
      <c r="AB288" s="568" t="str">
        <f t="shared" si="18"/>
        <v>De acuerdo con lo programado</v>
      </c>
      <c r="AC288" s="575"/>
      <c r="AD288" s="575"/>
      <c r="AE288" s="575"/>
      <c r="AF288" s="576"/>
      <c r="AG288" s="576"/>
      <c r="AH288" s="575"/>
      <c r="AI288" s="575"/>
      <c r="AJ288" s="575"/>
      <c r="AK288" s="576"/>
      <c r="AL288" s="576"/>
      <c r="AM288" s="575"/>
      <c r="AN288" s="575"/>
      <c r="AO288" s="575"/>
      <c r="AP288" s="575"/>
      <c r="AQ288" s="575"/>
    </row>
    <row r="289" spans="1:43" ht="35.25" hidden="1" customHeight="1" thickTop="1" thickBot="1">
      <c r="A289" s="563">
        <v>17.5</v>
      </c>
      <c r="B289" s="564"/>
      <c r="C289" s="564"/>
      <c r="D289" s="564"/>
      <c r="E289" s="564"/>
      <c r="F289" s="577" t="s">
        <v>1351</v>
      </c>
      <c r="G289" s="605">
        <v>0</v>
      </c>
      <c r="H289" s="605">
        <v>0</v>
      </c>
      <c r="I289" s="567" t="str">
        <f t="shared" si="16"/>
        <v>No hay Programación</v>
      </c>
      <c r="J289" s="568" t="str">
        <f t="shared" si="17"/>
        <v>De acuerdo con lo programado</v>
      </c>
      <c r="K289" s="578"/>
      <c r="L289" s="581"/>
      <c r="M289" s="579"/>
      <c r="N289" s="572"/>
      <c r="O289" s="582"/>
      <c r="P289" s="581"/>
      <c r="Q289" s="579"/>
      <c r="R289" s="572"/>
      <c r="S289" s="582"/>
      <c r="T289" s="583"/>
      <c r="U289" s="579"/>
      <c r="V289" s="572"/>
      <c r="W289" s="582"/>
      <c r="X289" s="575"/>
      <c r="Y289" s="604">
        <v>1</v>
      </c>
      <c r="Z289" s="604">
        <v>2</v>
      </c>
      <c r="AA289" s="567">
        <f t="shared" si="19"/>
        <v>2</v>
      </c>
      <c r="AB289" s="568" t="str">
        <f t="shared" si="18"/>
        <v>De acuerdo con lo programado</v>
      </c>
      <c r="AC289" s="575"/>
      <c r="AD289" s="575"/>
      <c r="AE289" s="575"/>
      <c r="AF289" s="576"/>
      <c r="AG289" s="576"/>
      <c r="AH289" s="575"/>
      <c r="AI289" s="575"/>
      <c r="AJ289" s="575"/>
      <c r="AK289" s="576"/>
      <c r="AL289" s="576"/>
      <c r="AM289" s="575"/>
      <c r="AN289" s="575"/>
      <c r="AO289" s="575"/>
      <c r="AP289" s="575"/>
      <c r="AQ289" s="575"/>
    </row>
    <row r="290" spans="1:43" ht="35.25" hidden="1" customHeight="1" thickTop="1" thickBot="1">
      <c r="A290" s="563">
        <v>17.600000000000001</v>
      </c>
      <c r="B290" s="564"/>
      <c r="C290" s="564"/>
      <c r="D290" s="564"/>
      <c r="E290" s="564"/>
      <c r="F290" s="577" t="s">
        <v>1352</v>
      </c>
      <c r="G290" s="605">
        <v>0</v>
      </c>
      <c r="H290" s="605">
        <v>0</v>
      </c>
      <c r="I290" s="567" t="str">
        <f t="shared" si="16"/>
        <v>No hay Programación</v>
      </c>
      <c r="J290" s="568" t="str">
        <f t="shared" si="17"/>
        <v>De acuerdo con lo programado</v>
      </c>
      <c r="K290" s="578"/>
      <c r="L290" s="581"/>
      <c r="M290" s="579"/>
      <c r="N290" s="572"/>
      <c r="O290" s="582"/>
      <c r="P290" s="581"/>
      <c r="Q290" s="579"/>
      <c r="R290" s="572"/>
      <c r="S290" s="582"/>
      <c r="T290" s="583"/>
      <c r="U290" s="579"/>
      <c r="V290" s="572"/>
      <c r="W290" s="582"/>
      <c r="X290" s="575"/>
      <c r="Y290" s="604">
        <v>2</v>
      </c>
      <c r="Z290" s="604">
        <v>3</v>
      </c>
      <c r="AA290" s="567">
        <f t="shared" si="19"/>
        <v>1.5</v>
      </c>
      <c r="AB290" s="568" t="str">
        <f t="shared" si="18"/>
        <v>De acuerdo con lo programado</v>
      </c>
      <c r="AC290" s="575"/>
      <c r="AD290" s="575"/>
      <c r="AE290" s="575"/>
      <c r="AF290" s="576"/>
      <c r="AG290" s="576"/>
      <c r="AH290" s="575"/>
      <c r="AI290" s="575"/>
      <c r="AJ290" s="575"/>
      <c r="AK290" s="576"/>
      <c r="AL290" s="576"/>
      <c r="AM290" s="575"/>
      <c r="AN290" s="575"/>
      <c r="AO290" s="575"/>
      <c r="AP290" s="575"/>
      <c r="AQ290" s="575"/>
    </row>
    <row r="291" spans="1:43" ht="35.25" hidden="1" customHeight="1" thickTop="1" thickBot="1">
      <c r="A291" s="563">
        <v>18</v>
      </c>
      <c r="B291" s="564"/>
      <c r="C291" s="564"/>
      <c r="D291" s="564"/>
      <c r="E291" s="564"/>
      <c r="F291" s="565" t="s">
        <v>1353</v>
      </c>
      <c r="G291" s="605">
        <v>0</v>
      </c>
      <c r="H291" s="605">
        <v>0</v>
      </c>
      <c r="I291" s="567" t="str">
        <f t="shared" si="16"/>
        <v>No hay Programación</v>
      </c>
      <c r="J291" s="568" t="str">
        <f t="shared" si="17"/>
        <v>De acuerdo con lo programado</v>
      </c>
      <c r="K291" s="569"/>
      <c r="L291" s="581"/>
      <c r="M291" s="579"/>
      <c r="N291" s="572"/>
      <c r="O291" s="582"/>
      <c r="P291" s="581"/>
      <c r="Q291" s="579"/>
      <c r="R291" s="572"/>
      <c r="S291" s="582"/>
      <c r="T291" s="583"/>
      <c r="U291" s="579"/>
      <c r="V291" s="572"/>
      <c r="W291" s="582"/>
      <c r="X291" s="575"/>
      <c r="Y291" s="604">
        <v>0</v>
      </c>
      <c r="Z291" s="604">
        <v>0</v>
      </c>
      <c r="AA291" s="567" t="str">
        <f t="shared" si="19"/>
        <v>No hay Programación</v>
      </c>
      <c r="AB291" s="568" t="str">
        <f t="shared" si="18"/>
        <v>De acuerdo con lo programado</v>
      </c>
      <c r="AC291" s="575"/>
      <c r="AD291" s="575"/>
      <c r="AE291" s="575"/>
      <c r="AF291" s="576"/>
      <c r="AG291" s="576"/>
      <c r="AH291" s="575"/>
      <c r="AI291" s="575"/>
      <c r="AJ291" s="575"/>
      <c r="AK291" s="576"/>
      <c r="AL291" s="576"/>
      <c r="AM291" s="575"/>
      <c r="AN291" s="575"/>
      <c r="AO291" s="575"/>
      <c r="AP291" s="575"/>
      <c r="AQ291" s="575"/>
    </row>
    <row r="292" spans="1:43" ht="35.25" hidden="1" customHeight="1" thickTop="1" thickBot="1">
      <c r="A292" s="563">
        <v>18.100000000000001</v>
      </c>
      <c r="B292" s="564"/>
      <c r="C292" s="564"/>
      <c r="D292" s="564"/>
      <c r="E292" s="564"/>
      <c r="F292" s="587" t="s">
        <v>1354</v>
      </c>
      <c r="G292" s="605">
        <v>0</v>
      </c>
      <c r="H292" s="605">
        <v>0</v>
      </c>
      <c r="I292" s="567" t="str">
        <f t="shared" si="16"/>
        <v>No hay Programación</v>
      </c>
      <c r="J292" s="568" t="str">
        <f t="shared" si="17"/>
        <v>De acuerdo con lo programado</v>
      </c>
      <c r="K292" s="588"/>
      <c r="L292" s="581"/>
      <c r="M292" s="579"/>
      <c r="N292" s="572"/>
      <c r="O292" s="582"/>
      <c r="P292" s="581"/>
      <c r="Q292" s="579"/>
      <c r="R292" s="572"/>
      <c r="S292" s="582"/>
      <c r="T292" s="583"/>
      <c r="U292" s="579"/>
      <c r="V292" s="572"/>
      <c r="W292" s="582"/>
      <c r="X292" s="575"/>
      <c r="Y292" s="604">
        <v>12</v>
      </c>
      <c r="Z292" s="604">
        <v>13</v>
      </c>
      <c r="AA292" s="567">
        <f t="shared" si="19"/>
        <v>1.0833333333333333</v>
      </c>
      <c r="AB292" s="568" t="str">
        <f t="shared" si="18"/>
        <v>De acuerdo con lo programado</v>
      </c>
      <c r="AC292" s="575"/>
      <c r="AD292" s="575"/>
      <c r="AE292" s="575"/>
      <c r="AF292" s="576"/>
      <c r="AG292" s="576"/>
      <c r="AH292" s="575"/>
      <c r="AI292" s="575"/>
      <c r="AJ292" s="575"/>
      <c r="AK292" s="576"/>
      <c r="AL292" s="576"/>
      <c r="AM292" s="575"/>
      <c r="AN292" s="575"/>
      <c r="AO292" s="575"/>
      <c r="AP292" s="575"/>
      <c r="AQ292" s="575"/>
    </row>
    <row r="293" spans="1:43" ht="35.25" hidden="1" customHeight="1" thickTop="1" thickBot="1">
      <c r="A293" s="563">
        <v>18.2</v>
      </c>
      <c r="B293" s="564"/>
      <c r="C293" s="564"/>
      <c r="D293" s="564"/>
      <c r="E293" s="564"/>
      <c r="F293" s="587" t="s">
        <v>1355</v>
      </c>
      <c r="G293" s="605">
        <v>0</v>
      </c>
      <c r="H293" s="605">
        <v>0</v>
      </c>
      <c r="I293" s="567" t="str">
        <f t="shared" si="16"/>
        <v>No hay Programación</v>
      </c>
      <c r="J293" s="568" t="str">
        <f t="shared" si="17"/>
        <v>De acuerdo con lo programado</v>
      </c>
      <c r="K293" s="588"/>
      <c r="L293" s="581"/>
      <c r="M293" s="579"/>
      <c r="N293" s="572"/>
      <c r="O293" s="582"/>
      <c r="P293" s="581"/>
      <c r="Q293" s="579"/>
      <c r="R293" s="572"/>
      <c r="S293" s="582"/>
      <c r="T293" s="583"/>
      <c r="U293" s="579"/>
      <c r="V293" s="572"/>
      <c r="W293" s="582"/>
      <c r="X293" s="575"/>
      <c r="Y293" s="604">
        <v>0</v>
      </c>
      <c r="Z293" s="604">
        <v>1</v>
      </c>
      <c r="AA293" s="567" t="str">
        <f t="shared" si="19"/>
        <v>No hay Programación</v>
      </c>
      <c r="AB293" s="568" t="str">
        <f t="shared" si="18"/>
        <v>De acuerdo con lo programado</v>
      </c>
      <c r="AC293" s="575"/>
      <c r="AD293" s="575"/>
      <c r="AE293" s="575"/>
      <c r="AF293" s="576"/>
      <c r="AG293" s="576"/>
      <c r="AH293" s="575"/>
      <c r="AI293" s="575"/>
      <c r="AJ293" s="575"/>
      <c r="AK293" s="576"/>
      <c r="AL293" s="576"/>
      <c r="AM293" s="575"/>
      <c r="AN293" s="575"/>
      <c r="AO293" s="575"/>
      <c r="AP293" s="575"/>
      <c r="AQ293" s="575"/>
    </row>
    <row r="294" spans="1:43" ht="35.25" hidden="1" customHeight="1" thickTop="1" thickBot="1">
      <c r="A294" s="563">
        <v>18.3</v>
      </c>
      <c r="B294" s="564"/>
      <c r="C294" s="564"/>
      <c r="D294" s="564"/>
      <c r="E294" s="564"/>
      <c r="F294" s="587" t="s">
        <v>1356</v>
      </c>
      <c r="G294" s="605">
        <v>0</v>
      </c>
      <c r="H294" s="605">
        <v>0</v>
      </c>
      <c r="I294" s="567" t="str">
        <f t="shared" si="16"/>
        <v>No hay Programación</v>
      </c>
      <c r="J294" s="568" t="str">
        <f t="shared" si="17"/>
        <v>De acuerdo con lo programado</v>
      </c>
      <c r="K294" s="588"/>
      <c r="L294" s="581"/>
      <c r="M294" s="579"/>
      <c r="N294" s="572"/>
      <c r="O294" s="582"/>
      <c r="P294" s="581"/>
      <c r="Q294" s="579"/>
      <c r="R294" s="572"/>
      <c r="S294" s="582"/>
      <c r="T294" s="583"/>
      <c r="U294" s="579"/>
      <c r="V294" s="572"/>
      <c r="W294" s="582"/>
      <c r="X294" s="575"/>
      <c r="Y294" s="604">
        <v>0</v>
      </c>
      <c r="Z294" s="604">
        <v>1</v>
      </c>
      <c r="AA294" s="567" t="str">
        <f t="shared" si="19"/>
        <v>No hay Programación</v>
      </c>
      <c r="AB294" s="568" t="str">
        <f t="shared" si="18"/>
        <v>De acuerdo con lo programado</v>
      </c>
      <c r="AC294" s="575"/>
      <c r="AD294" s="575"/>
      <c r="AE294" s="575"/>
      <c r="AF294" s="576"/>
      <c r="AG294" s="576"/>
      <c r="AH294" s="575"/>
      <c r="AI294" s="575"/>
      <c r="AJ294" s="575"/>
      <c r="AK294" s="576"/>
      <c r="AL294" s="576"/>
      <c r="AM294" s="575"/>
      <c r="AN294" s="575"/>
      <c r="AO294" s="575"/>
      <c r="AP294" s="575"/>
      <c r="AQ294" s="575"/>
    </row>
    <row r="295" spans="1:43" ht="35.25" hidden="1" customHeight="1" thickTop="1" thickBot="1">
      <c r="A295" s="563">
        <v>19</v>
      </c>
      <c r="B295" s="564"/>
      <c r="C295" s="564"/>
      <c r="D295" s="564"/>
      <c r="E295" s="564"/>
      <c r="F295" s="584" t="s">
        <v>1357</v>
      </c>
      <c r="G295" s="605">
        <v>0</v>
      </c>
      <c r="H295" s="605">
        <v>0</v>
      </c>
      <c r="I295" s="567" t="str">
        <f t="shared" si="16"/>
        <v>No hay Programación</v>
      </c>
      <c r="J295" s="568" t="str">
        <f t="shared" si="17"/>
        <v>De acuerdo con lo programado</v>
      </c>
      <c r="K295" s="586"/>
      <c r="L295" s="581"/>
      <c r="M295" s="579"/>
      <c r="N295" s="572"/>
      <c r="O295" s="582"/>
      <c r="P295" s="581"/>
      <c r="Q295" s="579"/>
      <c r="R295" s="572"/>
      <c r="S295" s="582"/>
      <c r="T295" s="583"/>
      <c r="U295" s="579"/>
      <c r="V295" s="572"/>
      <c r="W295" s="582"/>
      <c r="X295" s="575"/>
      <c r="Y295" s="604">
        <v>0</v>
      </c>
      <c r="Z295" s="604">
        <v>0</v>
      </c>
      <c r="AA295" s="567" t="str">
        <f t="shared" si="19"/>
        <v>No hay Programación</v>
      </c>
      <c r="AB295" s="568" t="str">
        <f t="shared" si="18"/>
        <v>De acuerdo con lo programado</v>
      </c>
      <c r="AC295" s="575"/>
      <c r="AD295" s="575"/>
      <c r="AE295" s="575"/>
      <c r="AF295" s="576"/>
      <c r="AG295" s="576"/>
      <c r="AH295" s="575"/>
      <c r="AI295" s="575"/>
      <c r="AJ295" s="575"/>
      <c r="AK295" s="576"/>
      <c r="AL295" s="576"/>
      <c r="AM295" s="575"/>
      <c r="AN295" s="575"/>
      <c r="AO295" s="575"/>
      <c r="AP295" s="575"/>
      <c r="AQ295" s="575"/>
    </row>
    <row r="296" spans="1:43" ht="35.25" hidden="1" customHeight="1" thickTop="1" thickBot="1">
      <c r="A296" s="563">
        <v>19.100000000000001</v>
      </c>
      <c r="B296" s="564"/>
      <c r="C296" s="564"/>
      <c r="D296" s="564"/>
      <c r="E296" s="564"/>
      <c r="F296" s="587" t="s">
        <v>1358</v>
      </c>
      <c r="G296" s="605">
        <v>0</v>
      </c>
      <c r="H296" s="605">
        <v>0</v>
      </c>
      <c r="I296" s="567" t="str">
        <f t="shared" si="16"/>
        <v>No hay Programación</v>
      </c>
      <c r="J296" s="568" t="str">
        <f t="shared" si="17"/>
        <v>De acuerdo con lo programado</v>
      </c>
      <c r="K296" s="588"/>
      <c r="L296" s="581"/>
      <c r="M296" s="579"/>
      <c r="N296" s="572"/>
      <c r="O296" s="582"/>
      <c r="P296" s="581"/>
      <c r="Q296" s="579"/>
      <c r="R296" s="572"/>
      <c r="S296" s="582"/>
      <c r="T296" s="583"/>
      <c r="U296" s="579"/>
      <c r="V296" s="572"/>
      <c r="W296" s="582"/>
      <c r="X296" s="575"/>
      <c r="Y296" s="604">
        <v>0</v>
      </c>
      <c r="Z296" s="604">
        <v>0</v>
      </c>
      <c r="AA296" s="567" t="str">
        <f t="shared" si="19"/>
        <v>No hay Programación</v>
      </c>
      <c r="AB296" s="568" t="str">
        <f t="shared" si="18"/>
        <v>De acuerdo con lo programado</v>
      </c>
      <c r="AC296" s="575"/>
      <c r="AD296" s="575"/>
      <c r="AE296" s="575"/>
      <c r="AF296" s="576"/>
      <c r="AG296" s="576"/>
      <c r="AH296" s="575"/>
      <c r="AI296" s="575"/>
      <c r="AJ296" s="575"/>
      <c r="AK296" s="576"/>
      <c r="AL296" s="576"/>
      <c r="AM296" s="575"/>
      <c r="AN296" s="575"/>
      <c r="AO296" s="575"/>
      <c r="AP296" s="575"/>
      <c r="AQ296" s="575"/>
    </row>
    <row r="297" spans="1:43" ht="35.25" hidden="1" customHeight="1" thickTop="1" thickBot="1">
      <c r="A297" s="563">
        <v>19.2</v>
      </c>
      <c r="B297" s="564"/>
      <c r="C297" s="564"/>
      <c r="D297" s="564"/>
      <c r="E297" s="564"/>
      <c r="F297" s="587" t="s">
        <v>1359</v>
      </c>
      <c r="G297" s="605">
        <v>0</v>
      </c>
      <c r="H297" s="605">
        <v>0</v>
      </c>
      <c r="I297" s="567" t="str">
        <f t="shared" si="16"/>
        <v>No hay Programación</v>
      </c>
      <c r="J297" s="568" t="str">
        <f t="shared" si="17"/>
        <v>De acuerdo con lo programado</v>
      </c>
      <c r="K297" s="588"/>
      <c r="L297" s="581"/>
      <c r="M297" s="579"/>
      <c r="N297" s="572"/>
      <c r="O297" s="582"/>
      <c r="P297" s="581"/>
      <c r="Q297" s="579"/>
      <c r="R297" s="572"/>
      <c r="S297" s="582"/>
      <c r="T297" s="583"/>
      <c r="U297" s="579"/>
      <c r="V297" s="572"/>
      <c r="W297" s="582"/>
      <c r="X297" s="575"/>
      <c r="Y297" s="604">
        <v>0</v>
      </c>
      <c r="Z297" s="604">
        <v>0</v>
      </c>
      <c r="AA297" s="567" t="str">
        <f t="shared" si="19"/>
        <v>No hay Programación</v>
      </c>
      <c r="AB297" s="568" t="str">
        <f t="shared" si="18"/>
        <v>De acuerdo con lo programado</v>
      </c>
      <c r="AC297" s="575"/>
      <c r="AD297" s="575"/>
      <c r="AE297" s="575"/>
      <c r="AF297" s="576"/>
      <c r="AG297" s="576"/>
      <c r="AH297" s="575"/>
      <c r="AI297" s="575"/>
      <c r="AJ297" s="575"/>
      <c r="AK297" s="576"/>
      <c r="AL297" s="576"/>
      <c r="AM297" s="575"/>
      <c r="AN297" s="575"/>
      <c r="AO297" s="575"/>
      <c r="AP297" s="575"/>
      <c r="AQ297" s="575"/>
    </row>
    <row r="298" spans="1:43" ht="35.25" hidden="1" customHeight="1" thickTop="1" thickBot="1">
      <c r="A298" s="563">
        <v>19.2</v>
      </c>
      <c r="B298" s="564"/>
      <c r="C298" s="564"/>
      <c r="D298" s="564"/>
      <c r="E298" s="564"/>
      <c r="F298" s="587" t="s">
        <v>1359</v>
      </c>
      <c r="G298" s="605">
        <v>0</v>
      </c>
      <c r="H298" s="605">
        <v>0</v>
      </c>
      <c r="I298" s="567" t="str">
        <f t="shared" si="16"/>
        <v>No hay Programación</v>
      </c>
      <c r="J298" s="568" t="str">
        <f t="shared" si="17"/>
        <v>De acuerdo con lo programado</v>
      </c>
      <c r="K298" s="588"/>
      <c r="L298" s="581"/>
      <c r="M298" s="579"/>
      <c r="N298" s="572"/>
      <c r="O298" s="582"/>
      <c r="P298" s="581"/>
      <c r="Q298" s="579"/>
      <c r="R298" s="572"/>
      <c r="S298" s="582"/>
      <c r="T298" s="583"/>
      <c r="U298" s="579"/>
      <c r="V298" s="572"/>
      <c r="W298" s="582"/>
      <c r="X298" s="575"/>
      <c r="Y298" s="604">
        <v>0</v>
      </c>
      <c r="Z298" s="604">
        <v>0</v>
      </c>
      <c r="AA298" s="567" t="str">
        <f t="shared" si="19"/>
        <v>No hay Programación</v>
      </c>
      <c r="AB298" s="568" t="str">
        <f t="shared" si="18"/>
        <v>De acuerdo con lo programado</v>
      </c>
      <c r="AC298" s="575"/>
      <c r="AD298" s="575"/>
      <c r="AE298" s="575"/>
      <c r="AF298" s="576"/>
      <c r="AG298" s="576"/>
      <c r="AH298" s="575"/>
      <c r="AI298" s="575"/>
      <c r="AJ298" s="575"/>
      <c r="AK298" s="576"/>
      <c r="AL298" s="576"/>
      <c r="AM298" s="575"/>
      <c r="AN298" s="575"/>
      <c r="AO298" s="575"/>
      <c r="AP298" s="575"/>
      <c r="AQ298" s="575"/>
    </row>
    <row r="299" spans="1:43" ht="35.25" hidden="1" customHeight="1" thickTop="1" thickBot="1">
      <c r="A299" s="563">
        <v>19.2</v>
      </c>
      <c r="B299" s="564"/>
      <c r="C299" s="564"/>
      <c r="D299" s="564"/>
      <c r="E299" s="564"/>
      <c r="F299" s="587" t="s">
        <v>1359</v>
      </c>
      <c r="G299" s="605">
        <v>0</v>
      </c>
      <c r="H299" s="605">
        <v>0</v>
      </c>
      <c r="I299" s="567" t="str">
        <f t="shared" si="16"/>
        <v>No hay Programación</v>
      </c>
      <c r="J299" s="568" t="str">
        <f t="shared" si="17"/>
        <v>De acuerdo con lo programado</v>
      </c>
      <c r="K299" s="588"/>
      <c r="L299" s="581"/>
      <c r="M299" s="579"/>
      <c r="N299" s="572"/>
      <c r="O299" s="582"/>
      <c r="P299" s="581"/>
      <c r="Q299" s="579"/>
      <c r="R299" s="572"/>
      <c r="S299" s="582"/>
      <c r="T299" s="583"/>
      <c r="U299" s="579"/>
      <c r="V299" s="572"/>
      <c r="W299" s="582"/>
      <c r="X299" s="575"/>
      <c r="Y299" s="604">
        <v>0</v>
      </c>
      <c r="Z299" s="604">
        <v>0</v>
      </c>
      <c r="AA299" s="567" t="str">
        <f t="shared" si="19"/>
        <v>No hay Programación</v>
      </c>
      <c r="AB299" s="568" t="str">
        <f t="shared" si="18"/>
        <v>De acuerdo con lo programado</v>
      </c>
      <c r="AC299" s="575"/>
      <c r="AD299" s="575"/>
      <c r="AE299" s="575"/>
      <c r="AF299" s="576"/>
      <c r="AG299" s="576"/>
      <c r="AH299" s="575"/>
      <c r="AI299" s="575"/>
      <c r="AJ299" s="575"/>
      <c r="AK299" s="576"/>
      <c r="AL299" s="576"/>
      <c r="AM299" s="575"/>
      <c r="AN299" s="575"/>
      <c r="AO299" s="575"/>
      <c r="AP299" s="575"/>
      <c r="AQ299" s="575"/>
    </row>
    <row r="300" spans="1:43" ht="35.25" hidden="1" customHeight="1" thickTop="1" thickBot="1">
      <c r="A300" s="563">
        <v>19.3</v>
      </c>
      <c r="B300" s="564"/>
      <c r="C300" s="564"/>
      <c r="D300" s="564"/>
      <c r="E300" s="564"/>
      <c r="F300" s="587" t="s">
        <v>1360</v>
      </c>
      <c r="G300" s="605">
        <v>0</v>
      </c>
      <c r="H300" s="605">
        <v>0</v>
      </c>
      <c r="I300" s="567" t="str">
        <f t="shared" si="16"/>
        <v>No hay Programación</v>
      </c>
      <c r="J300" s="568" t="str">
        <f t="shared" si="17"/>
        <v>De acuerdo con lo programado</v>
      </c>
      <c r="K300" s="588"/>
      <c r="L300" s="581"/>
      <c r="M300" s="579"/>
      <c r="N300" s="572"/>
      <c r="O300" s="582"/>
      <c r="P300" s="581"/>
      <c r="Q300" s="579"/>
      <c r="R300" s="572"/>
      <c r="S300" s="582"/>
      <c r="T300" s="583"/>
      <c r="U300" s="579"/>
      <c r="V300" s="572"/>
      <c r="W300" s="582"/>
      <c r="X300" s="575"/>
      <c r="Y300" s="604">
        <v>1</v>
      </c>
      <c r="Z300" s="604">
        <v>1</v>
      </c>
      <c r="AA300" s="567">
        <f t="shared" si="19"/>
        <v>1</v>
      </c>
      <c r="AB300" s="568" t="str">
        <f t="shared" si="18"/>
        <v>De acuerdo con lo programado</v>
      </c>
      <c r="AC300" s="575"/>
      <c r="AD300" s="575"/>
      <c r="AE300" s="575"/>
      <c r="AF300" s="576"/>
      <c r="AG300" s="576"/>
      <c r="AH300" s="575"/>
      <c r="AI300" s="575"/>
      <c r="AJ300" s="575"/>
      <c r="AK300" s="576"/>
      <c r="AL300" s="576"/>
      <c r="AM300" s="575"/>
      <c r="AN300" s="575"/>
      <c r="AO300" s="575"/>
      <c r="AP300" s="575"/>
      <c r="AQ300" s="575"/>
    </row>
    <row r="301" spans="1:43" ht="35.25" hidden="1" customHeight="1" thickTop="1" thickBot="1">
      <c r="A301" s="563">
        <v>19.3</v>
      </c>
      <c r="B301" s="564"/>
      <c r="C301" s="564"/>
      <c r="D301" s="564"/>
      <c r="E301" s="564"/>
      <c r="F301" s="587" t="s">
        <v>1360</v>
      </c>
      <c r="G301" s="605">
        <v>0</v>
      </c>
      <c r="H301" s="605">
        <v>0</v>
      </c>
      <c r="I301" s="567" t="str">
        <f t="shared" si="16"/>
        <v>No hay Programación</v>
      </c>
      <c r="J301" s="568" t="str">
        <f t="shared" si="17"/>
        <v>De acuerdo con lo programado</v>
      </c>
      <c r="K301" s="588"/>
      <c r="L301" s="581"/>
      <c r="M301" s="579"/>
      <c r="N301" s="572"/>
      <c r="O301" s="582"/>
      <c r="P301" s="581"/>
      <c r="Q301" s="579"/>
      <c r="R301" s="572"/>
      <c r="S301" s="582"/>
      <c r="T301" s="583"/>
      <c r="U301" s="579"/>
      <c r="V301" s="572"/>
      <c r="W301" s="582"/>
      <c r="X301" s="575"/>
      <c r="Y301" s="604">
        <v>0</v>
      </c>
      <c r="Z301" s="604">
        <v>0</v>
      </c>
      <c r="AA301" s="567" t="str">
        <f t="shared" si="19"/>
        <v>No hay Programación</v>
      </c>
      <c r="AB301" s="568" t="str">
        <f t="shared" si="18"/>
        <v>De acuerdo con lo programado</v>
      </c>
      <c r="AC301" s="575"/>
      <c r="AD301" s="575"/>
      <c r="AE301" s="575"/>
      <c r="AF301" s="576"/>
      <c r="AG301" s="576"/>
      <c r="AH301" s="575"/>
      <c r="AI301" s="575"/>
      <c r="AJ301" s="575"/>
      <c r="AK301" s="576"/>
      <c r="AL301" s="576"/>
      <c r="AM301" s="575"/>
      <c r="AN301" s="575"/>
      <c r="AO301" s="575"/>
      <c r="AP301" s="575"/>
      <c r="AQ301" s="575"/>
    </row>
    <row r="302" spans="1:43" ht="35.25" hidden="1" customHeight="1" thickTop="1" thickBot="1">
      <c r="A302" s="563">
        <v>19.3</v>
      </c>
      <c r="B302" s="564"/>
      <c r="C302" s="564"/>
      <c r="D302" s="564"/>
      <c r="E302" s="564"/>
      <c r="F302" s="587" t="s">
        <v>1360</v>
      </c>
      <c r="G302" s="605">
        <v>0</v>
      </c>
      <c r="H302" s="605">
        <v>0</v>
      </c>
      <c r="I302" s="567" t="str">
        <f t="shared" si="16"/>
        <v>No hay Programación</v>
      </c>
      <c r="J302" s="568" t="str">
        <f t="shared" si="17"/>
        <v>De acuerdo con lo programado</v>
      </c>
      <c r="K302" s="588"/>
      <c r="L302" s="581"/>
      <c r="M302" s="579"/>
      <c r="N302" s="572"/>
      <c r="O302" s="582"/>
      <c r="P302" s="581"/>
      <c r="Q302" s="579"/>
      <c r="R302" s="572"/>
      <c r="S302" s="582"/>
      <c r="T302" s="583"/>
      <c r="U302" s="579"/>
      <c r="V302" s="572"/>
      <c r="W302" s="582"/>
      <c r="X302" s="575"/>
      <c r="Y302" s="604">
        <v>0</v>
      </c>
      <c r="Z302" s="604">
        <v>0</v>
      </c>
      <c r="AA302" s="567" t="str">
        <f t="shared" si="19"/>
        <v>No hay Programación</v>
      </c>
      <c r="AB302" s="568" t="str">
        <f t="shared" si="18"/>
        <v>De acuerdo con lo programado</v>
      </c>
      <c r="AC302" s="575"/>
      <c r="AD302" s="575"/>
      <c r="AE302" s="575"/>
      <c r="AF302" s="576"/>
      <c r="AG302" s="576"/>
      <c r="AH302" s="575"/>
      <c r="AI302" s="575"/>
      <c r="AJ302" s="575"/>
      <c r="AK302" s="576"/>
      <c r="AL302" s="576"/>
      <c r="AM302" s="575"/>
      <c r="AN302" s="575"/>
      <c r="AO302" s="575"/>
      <c r="AP302" s="575"/>
      <c r="AQ302" s="575"/>
    </row>
    <row r="303" spans="1:43" ht="35.25" hidden="1" customHeight="1" thickTop="1" thickBot="1">
      <c r="A303" s="563">
        <v>20</v>
      </c>
      <c r="B303" s="564"/>
      <c r="C303" s="564"/>
      <c r="D303" s="564"/>
      <c r="E303" s="564"/>
      <c r="F303" s="584" t="s">
        <v>1361</v>
      </c>
      <c r="G303" s="605">
        <v>0</v>
      </c>
      <c r="H303" s="605">
        <v>0</v>
      </c>
      <c r="I303" s="567" t="str">
        <f t="shared" si="16"/>
        <v>No hay Programación</v>
      </c>
      <c r="J303" s="568" t="str">
        <f t="shared" si="17"/>
        <v>De acuerdo con lo programado</v>
      </c>
      <c r="K303" s="586"/>
      <c r="L303" s="581"/>
      <c r="M303" s="579"/>
      <c r="N303" s="572"/>
      <c r="O303" s="582"/>
      <c r="P303" s="581"/>
      <c r="Q303" s="579"/>
      <c r="R303" s="572"/>
      <c r="S303" s="582"/>
      <c r="T303" s="583"/>
      <c r="U303" s="579"/>
      <c r="V303" s="572"/>
      <c r="W303" s="582"/>
      <c r="X303" s="575"/>
      <c r="Y303" s="604">
        <v>0</v>
      </c>
      <c r="Z303" s="604">
        <v>0</v>
      </c>
      <c r="AA303" s="567" t="str">
        <f t="shared" si="19"/>
        <v>No hay Programación</v>
      </c>
      <c r="AB303" s="568" t="str">
        <f t="shared" si="18"/>
        <v>De acuerdo con lo programado</v>
      </c>
      <c r="AC303" s="575"/>
      <c r="AD303" s="575"/>
      <c r="AE303" s="575"/>
      <c r="AF303" s="576"/>
      <c r="AG303" s="576"/>
      <c r="AH303" s="575"/>
      <c r="AI303" s="575"/>
      <c r="AJ303" s="575"/>
      <c r="AK303" s="576"/>
      <c r="AL303" s="576"/>
      <c r="AM303" s="575"/>
      <c r="AN303" s="575"/>
      <c r="AO303" s="575"/>
      <c r="AP303" s="575"/>
      <c r="AQ303" s="575"/>
    </row>
    <row r="304" spans="1:43" ht="35.25" hidden="1" customHeight="1" thickTop="1" thickBot="1">
      <c r="A304" s="563">
        <v>20.100000000000001</v>
      </c>
      <c r="B304" s="564"/>
      <c r="C304" s="564"/>
      <c r="D304" s="564"/>
      <c r="E304" s="564"/>
      <c r="F304" s="577" t="s">
        <v>1362</v>
      </c>
      <c r="G304" s="605">
        <v>12</v>
      </c>
      <c r="H304" s="605">
        <v>12</v>
      </c>
      <c r="I304" s="567">
        <f t="shared" si="16"/>
        <v>1</v>
      </c>
      <c r="J304" s="568" t="str">
        <f t="shared" si="17"/>
        <v>De acuerdo con lo programado</v>
      </c>
      <c r="K304" s="578"/>
      <c r="L304" s="581"/>
      <c r="M304" s="579"/>
      <c r="N304" s="572"/>
      <c r="O304" s="582"/>
      <c r="P304" s="581"/>
      <c r="Q304" s="579"/>
      <c r="R304" s="572"/>
      <c r="S304" s="582"/>
      <c r="T304" s="583"/>
      <c r="U304" s="579"/>
      <c r="V304" s="572"/>
      <c r="W304" s="582"/>
      <c r="X304" s="575"/>
      <c r="Y304" s="604">
        <v>3</v>
      </c>
      <c r="Z304" s="604">
        <v>4</v>
      </c>
      <c r="AA304" s="567">
        <f t="shared" si="19"/>
        <v>1.3333333333333333</v>
      </c>
      <c r="AB304" s="568" t="str">
        <f t="shared" si="18"/>
        <v>De acuerdo con lo programado</v>
      </c>
      <c r="AC304" s="575"/>
      <c r="AD304" s="575"/>
      <c r="AE304" s="575"/>
      <c r="AF304" s="576"/>
      <c r="AG304" s="576"/>
      <c r="AH304" s="575"/>
      <c r="AI304" s="575"/>
      <c r="AJ304" s="575"/>
      <c r="AK304" s="576"/>
      <c r="AL304" s="576"/>
      <c r="AM304" s="575"/>
      <c r="AN304" s="575"/>
      <c r="AO304" s="575"/>
      <c r="AP304" s="575"/>
      <c r="AQ304" s="575"/>
    </row>
    <row r="305" spans="1:43" ht="35.25" hidden="1" customHeight="1" thickTop="1" thickBot="1">
      <c r="A305" s="563">
        <v>20.100000000000001</v>
      </c>
      <c r="B305" s="564"/>
      <c r="C305" s="564"/>
      <c r="D305" s="564"/>
      <c r="E305" s="564"/>
      <c r="F305" s="577" t="s">
        <v>1362</v>
      </c>
      <c r="G305" s="605">
        <v>0</v>
      </c>
      <c r="H305" s="605">
        <v>0</v>
      </c>
      <c r="I305" s="567" t="str">
        <f t="shared" si="16"/>
        <v>No hay Programación</v>
      </c>
      <c r="J305" s="568" t="str">
        <f t="shared" si="17"/>
        <v>De acuerdo con lo programado</v>
      </c>
      <c r="K305" s="578"/>
      <c r="L305" s="581"/>
      <c r="M305" s="579"/>
      <c r="N305" s="572"/>
      <c r="O305" s="582"/>
      <c r="P305" s="581"/>
      <c r="Q305" s="579"/>
      <c r="R305" s="572"/>
      <c r="S305" s="582"/>
      <c r="T305" s="583"/>
      <c r="U305" s="579"/>
      <c r="V305" s="572"/>
      <c r="W305" s="582"/>
      <c r="X305" s="575"/>
      <c r="Y305" s="604">
        <v>0</v>
      </c>
      <c r="Z305" s="604">
        <v>1</v>
      </c>
      <c r="AA305" s="567" t="str">
        <f t="shared" si="19"/>
        <v>No hay Programación</v>
      </c>
      <c r="AB305" s="568" t="str">
        <f t="shared" si="18"/>
        <v>De acuerdo con lo programado</v>
      </c>
      <c r="AC305" s="575"/>
      <c r="AD305" s="575"/>
      <c r="AE305" s="575"/>
      <c r="AF305" s="576"/>
      <c r="AG305" s="576"/>
      <c r="AH305" s="575"/>
      <c r="AI305" s="575"/>
      <c r="AJ305" s="575"/>
      <c r="AK305" s="576"/>
      <c r="AL305" s="576"/>
      <c r="AM305" s="575"/>
      <c r="AN305" s="575"/>
      <c r="AO305" s="575"/>
      <c r="AP305" s="575"/>
      <c r="AQ305" s="575"/>
    </row>
    <row r="306" spans="1:43" ht="35.25" hidden="1" customHeight="1" thickTop="1" thickBot="1">
      <c r="A306" s="563">
        <v>20.100000000000001</v>
      </c>
      <c r="B306" s="564"/>
      <c r="C306" s="564"/>
      <c r="D306" s="564"/>
      <c r="E306" s="564"/>
      <c r="F306" s="577" t="s">
        <v>1362</v>
      </c>
      <c r="G306" s="605">
        <v>0</v>
      </c>
      <c r="H306" s="605">
        <v>0</v>
      </c>
      <c r="I306" s="567" t="str">
        <f t="shared" si="16"/>
        <v>No hay Programación</v>
      </c>
      <c r="J306" s="568" t="str">
        <f t="shared" si="17"/>
        <v>De acuerdo con lo programado</v>
      </c>
      <c r="K306" s="578"/>
      <c r="L306" s="581"/>
      <c r="M306" s="579"/>
      <c r="N306" s="572"/>
      <c r="O306" s="582"/>
      <c r="P306" s="581"/>
      <c r="Q306" s="579"/>
      <c r="R306" s="572"/>
      <c r="S306" s="582"/>
      <c r="T306" s="583"/>
      <c r="U306" s="579"/>
      <c r="V306" s="572"/>
      <c r="W306" s="582"/>
      <c r="X306" s="575"/>
      <c r="Y306" s="604">
        <v>0</v>
      </c>
      <c r="Z306" s="604">
        <v>1</v>
      </c>
      <c r="AA306" s="567" t="str">
        <f t="shared" si="19"/>
        <v>No hay Programación</v>
      </c>
      <c r="AB306" s="568" t="str">
        <f t="shared" si="18"/>
        <v>De acuerdo con lo programado</v>
      </c>
      <c r="AC306" s="575"/>
      <c r="AD306" s="575"/>
      <c r="AE306" s="575"/>
      <c r="AF306" s="576"/>
      <c r="AG306" s="576"/>
      <c r="AH306" s="575"/>
      <c r="AI306" s="575"/>
      <c r="AJ306" s="575"/>
      <c r="AK306" s="576"/>
      <c r="AL306" s="576"/>
      <c r="AM306" s="575"/>
      <c r="AN306" s="575"/>
      <c r="AO306" s="575"/>
      <c r="AP306" s="575"/>
      <c r="AQ306" s="575"/>
    </row>
    <row r="307" spans="1:43" ht="35.25" customHeight="1" thickTop="1" thickBot="1">
      <c r="A307" s="563">
        <v>20.2</v>
      </c>
      <c r="B307" s="564"/>
      <c r="C307" s="564"/>
      <c r="D307" s="564"/>
      <c r="E307" s="564"/>
      <c r="F307" s="577" t="s">
        <v>1363</v>
      </c>
      <c r="G307" s="605">
        <v>1</v>
      </c>
      <c r="H307" s="605">
        <v>1</v>
      </c>
      <c r="I307" s="567">
        <f t="shared" si="16"/>
        <v>1</v>
      </c>
      <c r="J307" s="568" t="str">
        <f t="shared" si="17"/>
        <v>De acuerdo con lo programado</v>
      </c>
      <c r="K307" s="578"/>
      <c r="L307" s="581"/>
      <c r="M307" s="579"/>
      <c r="N307" s="572"/>
      <c r="O307" s="582"/>
      <c r="P307" s="581"/>
      <c r="Q307" s="579"/>
      <c r="R307" s="572"/>
      <c r="S307" s="582"/>
      <c r="T307" s="583"/>
      <c r="U307" s="579"/>
      <c r="V307" s="572"/>
      <c r="W307" s="582"/>
      <c r="X307" s="575"/>
      <c r="Y307" s="604">
        <v>0</v>
      </c>
      <c r="Z307" s="604">
        <v>0</v>
      </c>
      <c r="AA307" s="567" t="str">
        <f t="shared" si="19"/>
        <v>No hay Programación</v>
      </c>
      <c r="AB307" s="568" t="str">
        <f t="shared" si="18"/>
        <v>De acuerdo con lo programado</v>
      </c>
      <c r="AC307" s="575"/>
      <c r="AD307" s="575"/>
      <c r="AE307" s="575"/>
      <c r="AF307" s="576"/>
      <c r="AG307" s="576"/>
      <c r="AH307" s="575"/>
      <c r="AI307" s="575"/>
      <c r="AJ307" s="575"/>
      <c r="AK307" s="576"/>
      <c r="AL307" s="576"/>
      <c r="AM307" s="575"/>
      <c r="AN307" s="575"/>
      <c r="AO307" s="575"/>
      <c r="AP307" s="575"/>
      <c r="AQ307" s="575"/>
    </row>
    <row r="308" spans="1:43" ht="35.25" hidden="1" customHeight="1" thickTop="1" thickBot="1">
      <c r="A308" s="563">
        <v>20.3</v>
      </c>
      <c r="B308" s="564"/>
      <c r="C308" s="564"/>
      <c r="D308" s="564"/>
      <c r="E308" s="564"/>
      <c r="F308" s="577" t="s">
        <v>1364</v>
      </c>
      <c r="G308" s="605">
        <v>3</v>
      </c>
      <c r="H308" s="605">
        <v>3</v>
      </c>
      <c r="I308" s="567">
        <f t="shared" si="16"/>
        <v>1</v>
      </c>
      <c r="J308" s="568" t="str">
        <f t="shared" si="17"/>
        <v>De acuerdo con lo programado</v>
      </c>
      <c r="K308" s="578"/>
      <c r="L308" s="581"/>
      <c r="M308" s="579"/>
      <c r="N308" s="572"/>
      <c r="O308" s="582"/>
      <c r="P308" s="581"/>
      <c r="Q308" s="579"/>
      <c r="R308" s="572"/>
      <c r="S308" s="582"/>
      <c r="T308" s="583"/>
      <c r="U308" s="579"/>
      <c r="V308" s="572"/>
      <c r="W308" s="582"/>
      <c r="X308" s="575"/>
      <c r="Y308" s="604">
        <v>5</v>
      </c>
      <c r="Z308" s="604">
        <v>6</v>
      </c>
      <c r="AA308" s="567">
        <f t="shared" si="19"/>
        <v>1.2</v>
      </c>
      <c r="AB308" s="568" t="str">
        <f t="shared" si="18"/>
        <v>De acuerdo con lo programado</v>
      </c>
      <c r="AC308" s="575"/>
      <c r="AD308" s="575"/>
      <c r="AE308" s="575"/>
      <c r="AF308" s="576"/>
      <c r="AG308" s="576"/>
      <c r="AH308" s="575"/>
      <c r="AI308" s="575"/>
      <c r="AJ308" s="575"/>
      <c r="AK308" s="576"/>
      <c r="AL308" s="576"/>
      <c r="AM308" s="575"/>
      <c r="AN308" s="575"/>
      <c r="AO308" s="575"/>
      <c r="AP308" s="575"/>
      <c r="AQ308" s="575"/>
    </row>
    <row r="309" spans="1:43" ht="35.25" hidden="1" customHeight="1" thickTop="1" thickBot="1">
      <c r="A309" s="563">
        <v>20.3</v>
      </c>
      <c r="B309" s="564"/>
      <c r="C309" s="564"/>
      <c r="D309" s="564"/>
      <c r="E309" s="564"/>
      <c r="F309" s="577" t="s">
        <v>1364</v>
      </c>
      <c r="G309" s="605">
        <v>0</v>
      </c>
      <c r="H309" s="605">
        <v>0</v>
      </c>
      <c r="I309" s="567" t="str">
        <f t="shared" si="16"/>
        <v>No hay Programación</v>
      </c>
      <c r="J309" s="568" t="str">
        <f t="shared" si="17"/>
        <v>De acuerdo con lo programado</v>
      </c>
      <c r="K309" s="578"/>
      <c r="L309" s="581"/>
      <c r="M309" s="579"/>
      <c r="N309" s="572"/>
      <c r="O309" s="582"/>
      <c r="P309" s="581"/>
      <c r="Q309" s="579"/>
      <c r="R309" s="572"/>
      <c r="S309" s="582"/>
      <c r="T309" s="583"/>
      <c r="U309" s="579"/>
      <c r="V309" s="572"/>
      <c r="W309" s="582"/>
      <c r="X309" s="575"/>
      <c r="Y309" s="604">
        <v>0</v>
      </c>
      <c r="Z309" s="604">
        <v>1</v>
      </c>
      <c r="AA309" s="567" t="str">
        <f t="shared" si="19"/>
        <v>No hay Programación</v>
      </c>
      <c r="AB309" s="568" t="str">
        <f t="shared" si="18"/>
        <v>De acuerdo con lo programado</v>
      </c>
      <c r="AC309" s="575"/>
      <c r="AD309" s="575"/>
      <c r="AE309" s="575"/>
      <c r="AF309" s="576"/>
      <c r="AG309" s="576"/>
      <c r="AH309" s="575"/>
      <c r="AI309" s="575"/>
      <c r="AJ309" s="575"/>
      <c r="AK309" s="576"/>
      <c r="AL309" s="576"/>
      <c r="AM309" s="575"/>
      <c r="AN309" s="575"/>
      <c r="AO309" s="575"/>
      <c r="AP309" s="575"/>
      <c r="AQ309" s="575"/>
    </row>
    <row r="310" spans="1:43" ht="35.25" hidden="1" customHeight="1" thickTop="1" thickBot="1">
      <c r="A310" s="563">
        <v>20.3</v>
      </c>
      <c r="B310" s="564"/>
      <c r="C310" s="564"/>
      <c r="D310" s="564"/>
      <c r="E310" s="564"/>
      <c r="F310" s="577" t="s">
        <v>1364</v>
      </c>
      <c r="G310" s="605">
        <v>0</v>
      </c>
      <c r="H310" s="605">
        <v>0</v>
      </c>
      <c r="I310" s="567" t="str">
        <f t="shared" si="16"/>
        <v>No hay Programación</v>
      </c>
      <c r="J310" s="568" t="str">
        <f t="shared" si="17"/>
        <v>De acuerdo con lo programado</v>
      </c>
      <c r="K310" s="578"/>
      <c r="L310" s="581"/>
      <c r="M310" s="579"/>
      <c r="N310" s="572"/>
      <c r="O310" s="582"/>
      <c r="P310" s="581"/>
      <c r="Q310" s="579"/>
      <c r="R310" s="572"/>
      <c r="S310" s="582"/>
      <c r="T310" s="583"/>
      <c r="U310" s="579"/>
      <c r="V310" s="572"/>
      <c r="W310" s="582"/>
      <c r="X310" s="575"/>
      <c r="Y310" s="604">
        <v>0</v>
      </c>
      <c r="Z310" s="604">
        <v>1</v>
      </c>
      <c r="AA310" s="567" t="str">
        <f t="shared" si="19"/>
        <v>No hay Programación</v>
      </c>
      <c r="AB310" s="568" t="str">
        <f t="shared" si="18"/>
        <v>De acuerdo con lo programado</v>
      </c>
      <c r="AC310" s="575"/>
      <c r="AD310" s="575"/>
      <c r="AE310" s="575"/>
      <c r="AF310" s="576"/>
      <c r="AG310" s="576"/>
      <c r="AH310" s="575"/>
      <c r="AI310" s="575"/>
      <c r="AJ310" s="575"/>
      <c r="AK310" s="576"/>
      <c r="AL310" s="576"/>
      <c r="AM310" s="575"/>
      <c r="AN310" s="575"/>
      <c r="AO310" s="575"/>
      <c r="AP310" s="575"/>
      <c r="AQ310" s="575"/>
    </row>
    <row r="311" spans="1:43" ht="35.25" hidden="1" customHeight="1" thickTop="1" thickBot="1">
      <c r="A311" s="563">
        <v>20.3</v>
      </c>
      <c r="B311" s="564"/>
      <c r="C311" s="564"/>
      <c r="D311" s="564"/>
      <c r="E311" s="564"/>
      <c r="F311" s="577" t="s">
        <v>1364</v>
      </c>
      <c r="G311" s="605">
        <v>0</v>
      </c>
      <c r="H311" s="605">
        <v>0</v>
      </c>
      <c r="I311" s="567" t="str">
        <f t="shared" si="16"/>
        <v>No hay Programación</v>
      </c>
      <c r="J311" s="568" t="str">
        <f t="shared" si="17"/>
        <v>De acuerdo con lo programado</v>
      </c>
      <c r="K311" s="578"/>
      <c r="L311" s="581"/>
      <c r="M311" s="579"/>
      <c r="N311" s="572"/>
      <c r="O311" s="582"/>
      <c r="P311" s="581"/>
      <c r="Q311" s="579"/>
      <c r="R311" s="572"/>
      <c r="S311" s="582"/>
      <c r="T311" s="583"/>
      <c r="U311" s="579"/>
      <c r="V311" s="572"/>
      <c r="W311" s="582"/>
      <c r="X311" s="575"/>
      <c r="Y311" s="604">
        <v>0</v>
      </c>
      <c r="Z311" s="604">
        <v>1</v>
      </c>
      <c r="AA311" s="567" t="str">
        <f t="shared" si="19"/>
        <v>No hay Programación</v>
      </c>
      <c r="AB311" s="568" t="str">
        <f t="shared" si="18"/>
        <v>De acuerdo con lo programado</v>
      </c>
      <c r="AC311" s="575"/>
      <c r="AD311" s="575"/>
      <c r="AE311" s="575"/>
      <c r="AF311" s="576"/>
      <c r="AG311" s="576"/>
      <c r="AH311" s="575"/>
      <c r="AI311" s="575"/>
      <c r="AJ311" s="575"/>
      <c r="AK311" s="576"/>
      <c r="AL311" s="576"/>
      <c r="AM311" s="575"/>
      <c r="AN311" s="575"/>
      <c r="AO311" s="575"/>
      <c r="AP311" s="575"/>
      <c r="AQ311" s="575"/>
    </row>
    <row r="312" spans="1:43" ht="35.25" hidden="1" customHeight="1" thickTop="1" thickBot="1">
      <c r="A312" s="563">
        <v>20.3</v>
      </c>
      <c r="B312" s="564"/>
      <c r="C312" s="564"/>
      <c r="D312" s="564"/>
      <c r="E312" s="564"/>
      <c r="F312" s="577" t="s">
        <v>1364</v>
      </c>
      <c r="G312" s="605">
        <v>0</v>
      </c>
      <c r="H312" s="605">
        <v>0</v>
      </c>
      <c r="I312" s="567" t="str">
        <f t="shared" si="16"/>
        <v>No hay Programación</v>
      </c>
      <c r="J312" s="568" t="str">
        <f t="shared" si="17"/>
        <v>De acuerdo con lo programado</v>
      </c>
      <c r="K312" s="578"/>
      <c r="L312" s="581"/>
      <c r="M312" s="579"/>
      <c r="N312" s="572"/>
      <c r="O312" s="582"/>
      <c r="P312" s="581"/>
      <c r="Q312" s="579"/>
      <c r="R312" s="572"/>
      <c r="S312" s="582"/>
      <c r="T312" s="583"/>
      <c r="U312" s="579"/>
      <c r="V312" s="572"/>
      <c r="W312" s="582"/>
      <c r="X312" s="575"/>
      <c r="Y312" s="604">
        <v>0</v>
      </c>
      <c r="Z312" s="604">
        <v>1</v>
      </c>
      <c r="AA312" s="567" t="str">
        <f t="shared" si="19"/>
        <v>No hay Programación</v>
      </c>
      <c r="AB312" s="568" t="str">
        <f t="shared" si="18"/>
        <v>De acuerdo con lo programado</v>
      </c>
      <c r="AC312" s="575"/>
      <c r="AD312" s="575"/>
      <c r="AE312" s="575"/>
      <c r="AF312" s="576"/>
      <c r="AG312" s="576"/>
      <c r="AH312" s="575"/>
      <c r="AI312" s="575"/>
      <c r="AJ312" s="575"/>
      <c r="AK312" s="576"/>
      <c r="AL312" s="576"/>
      <c r="AM312" s="575"/>
      <c r="AN312" s="575"/>
      <c r="AO312" s="575"/>
      <c r="AP312" s="575"/>
      <c r="AQ312" s="575"/>
    </row>
    <row r="313" spans="1:43" ht="35.25" hidden="1" customHeight="1" thickTop="1" thickBot="1">
      <c r="A313" s="563">
        <v>20.3</v>
      </c>
      <c r="B313" s="564"/>
      <c r="C313" s="564"/>
      <c r="D313" s="564"/>
      <c r="E313" s="564"/>
      <c r="F313" s="577" t="s">
        <v>1364</v>
      </c>
      <c r="G313" s="605">
        <v>0</v>
      </c>
      <c r="H313" s="605">
        <v>0</v>
      </c>
      <c r="I313" s="567" t="str">
        <f t="shared" si="16"/>
        <v>No hay Programación</v>
      </c>
      <c r="J313" s="568" t="str">
        <f t="shared" si="17"/>
        <v>De acuerdo con lo programado</v>
      </c>
      <c r="K313" s="578"/>
      <c r="L313" s="581"/>
      <c r="M313" s="579"/>
      <c r="N313" s="572"/>
      <c r="O313" s="582"/>
      <c r="P313" s="581"/>
      <c r="Q313" s="579"/>
      <c r="R313" s="572"/>
      <c r="S313" s="582"/>
      <c r="T313" s="583"/>
      <c r="U313" s="579"/>
      <c r="V313" s="572"/>
      <c r="W313" s="582"/>
      <c r="X313" s="575"/>
      <c r="Y313" s="604">
        <v>0</v>
      </c>
      <c r="Z313" s="604">
        <v>1</v>
      </c>
      <c r="AA313" s="567" t="str">
        <f t="shared" si="19"/>
        <v>No hay Programación</v>
      </c>
      <c r="AB313" s="568" t="str">
        <f t="shared" si="18"/>
        <v>De acuerdo con lo programado</v>
      </c>
      <c r="AC313" s="575"/>
      <c r="AD313" s="575"/>
      <c r="AE313" s="575"/>
      <c r="AF313" s="576"/>
      <c r="AG313" s="576"/>
      <c r="AH313" s="575"/>
      <c r="AI313" s="575"/>
      <c r="AJ313" s="575"/>
      <c r="AK313" s="576"/>
      <c r="AL313" s="576"/>
      <c r="AM313" s="575"/>
      <c r="AN313" s="575"/>
      <c r="AO313" s="575"/>
      <c r="AP313" s="575"/>
      <c r="AQ313" s="575"/>
    </row>
    <row r="314" spans="1:43" ht="35.25" hidden="1" customHeight="1" thickTop="1" thickBot="1">
      <c r="A314" s="563">
        <v>20.399999999999999</v>
      </c>
      <c r="B314" s="564"/>
      <c r="C314" s="564"/>
      <c r="D314" s="564"/>
      <c r="E314" s="564"/>
      <c r="F314" s="577" t="s">
        <v>1365</v>
      </c>
      <c r="G314" s="605">
        <v>3</v>
      </c>
      <c r="H314" s="605">
        <v>3</v>
      </c>
      <c r="I314" s="567">
        <f t="shared" si="16"/>
        <v>1</v>
      </c>
      <c r="J314" s="568" t="str">
        <f t="shared" si="17"/>
        <v>De acuerdo con lo programado</v>
      </c>
      <c r="K314" s="578"/>
      <c r="L314" s="581"/>
      <c r="M314" s="579"/>
      <c r="N314" s="572"/>
      <c r="O314" s="582"/>
      <c r="P314" s="581"/>
      <c r="Q314" s="579"/>
      <c r="R314" s="572"/>
      <c r="S314" s="582"/>
      <c r="T314" s="583"/>
      <c r="U314" s="579"/>
      <c r="V314" s="572"/>
      <c r="W314" s="582"/>
      <c r="X314" s="575"/>
      <c r="Y314" s="604">
        <v>4</v>
      </c>
      <c r="Z314" s="604">
        <v>5</v>
      </c>
      <c r="AA314" s="567">
        <f t="shared" si="19"/>
        <v>1.25</v>
      </c>
      <c r="AB314" s="568" t="str">
        <f t="shared" si="18"/>
        <v>De acuerdo con lo programado</v>
      </c>
      <c r="AC314" s="575"/>
      <c r="AD314" s="575"/>
      <c r="AE314" s="575"/>
      <c r="AF314" s="576"/>
      <c r="AG314" s="576"/>
      <c r="AH314" s="575"/>
      <c r="AI314" s="575"/>
      <c r="AJ314" s="575"/>
      <c r="AK314" s="576"/>
      <c r="AL314" s="576"/>
      <c r="AM314" s="575"/>
      <c r="AN314" s="575"/>
      <c r="AO314" s="575"/>
      <c r="AP314" s="575"/>
      <c r="AQ314" s="575"/>
    </row>
    <row r="315" spans="1:43" ht="35.25" hidden="1" customHeight="1" thickTop="1" thickBot="1">
      <c r="A315" s="563">
        <v>20.399999999999999</v>
      </c>
      <c r="B315" s="564"/>
      <c r="C315" s="564"/>
      <c r="D315" s="564"/>
      <c r="E315" s="564"/>
      <c r="F315" s="577" t="s">
        <v>1365</v>
      </c>
      <c r="G315" s="605">
        <v>0</v>
      </c>
      <c r="H315" s="605">
        <v>0</v>
      </c>
      <c r="I315" s="567" t="str">
        <f t="shared" si="16"/>
        <v>No hay Programación</v>
      </c>
      <c r="J315" s="568" t="str">
        <f t="shared" si="17"/>
        <v>De acuerdo con lo programado</v>
      </c>
      <c r="K315" s="578"/>
      <c r="L315" s="581"/>
      <c r="M315" s="579"/>
      <c r="N315" s="572"/>
      <c r="O315" s="582"/>
      <c r="P315" s="581"/>
      <c r="Q315" s="579"/>
      <c r="R315" s="572"/>
      <c r="S315" s="582"/>
      <c r="T315" s="583"/>
      <c r="U315" s="579"/>
      <c r="V315" s="572"/>
      <c r="W315" s="582"/>
      <c r="X315" s="575"/>
      <c r="Y315" s="604">
        <v>0</v>
      </c>
      <c r="Z315" s="604">
        <v>1</v>
      </c>
      <c r="AA315" s="567" t="str">
        <f t="shared" si="19"/>
        <v>No hay Programación</v>
      </c>
      <c r="AB315" s="568" t="str">
        <f t="shared" si="18"/>
        <v>De acuerdo con lo programado</v>
      </c>
      <c r="AC315" s="575"/>
      <c r="AD315" s="575"/>
      <c r="AE315" s="575"/>
      <c r="AF315" s="576"/>
      <c r="AG315" s="576"/>
      <c r="AH315" s="575"/>
      <c r="AI315" s="575"/>
      <c r="AJ315" s="575"/>
      <c r="AK315" s="576"/>
      <c r="AL315" s="576"/>
      <c r="AM315" s="575"/>
      <c r="AN315" s="575"/>
      <c r="AO315" s="575"/>
      <c r="AP315" s="575"/>
      <c r="AQ315" s="575"/>
    </row>
    <row r="316" spans="1:43" ht="35.25" hidden="1" customHeight="1" thickTop="1" thickBot="1">
      <c r="A316" s="563">
        <v>20.5</v>
      </c>
      <c r="B316" s="564"/>
      <c r="C316" s="564"/>
      <c r="D316" s="564"/>
      <c r="E316" s="564"/>
      <c r="F316" s="577" t="s">
        <v>1366</v>
      </c>
      <c r="G316" s="605">
        <v>3</v>
      </c>
      <c r="H316" s="605">
        <v>3</v>
      </c>
      <c r="I316" s="567">
        <f t="shared" si="16"/>
        <v>1</v>
      </c>
      <c r="J316" s="568" t="str">
        <f t="shared" si="17"/>
        <v>De acuerdo con lo programado</v>
      </c>
      <c r="K316" s="578"/>
      <c r="L316" s="581"/>
      <c r="M316" s="579"/>
      <c r="N316" s="572"/>
      <c r="O316" s="582"/>
      <c r="P316" s="581"/>
      <c r="Q316" s="579"/>
      <c r="R316" s="572"/>
      <c r="S316" s="582"/>
      <c r="T316" s="583"/>
      <c r="U316" s="579"/>
      <c r="V316" s="572"/>
      <c r="W316" s="582"/>
      <c r="X316" s="575"/>
      <c r="Y316" s="604">
        <v>4</v>
      </c>
      <c r="Z316" s="604">
        <v>5</v>
      </c>
      <c r="AA316" s="567">
        <f t="shared" si="19"/>
        <v>1.25</v>
      </c>
      <c r="AB316" s="568" t="str">
        <f t="shared" si="18"/>
        <v>De acuerdo con lo programado</v>
      </c>
      <c r="AC316" s="575"/>
      <c r="AD316" s="575"/>
      <c r="AE316" s="575"/>
      <c r="AF316" s="576"/>
      <c r="AG316" s="576"/>
      <c r="AH316" s="575"/>
      <c r="AI316" s="575"/>
      <c r="AJ316" s="575"/>
      <c r="AK316" s="576"/>
      <c r="AL316" s="576"/>
      <c r="AM316" s="575"/>
      <c r="AN316" s="575"/>
      <c r="AO316" s="575"/>
      <c r="AP316" s="575"/>
      <c r="AQ316" s="575"/>
    </row>
    <row r="317" spans="1:43" ht="35.25" hidden="1" customHeight="1" thickTop="1" thickBot="1">
      <c r="A317" s="563">
        <v>20.6</v>
      </c>
      <c r="B317" s="564"/>
      <c r="C317" s="564"/>
      <c r="D317" s="564"/>
      <c r="E317" s="564"/>
      <c r="F317" s="577" t="s">
        <v>1367</v>
      </c>
      <c r="G317" s="605">
        <v>0</v>
      </c>
      <c r="H317" s="605">
        <v>0</v>
      </c>
      <c r="I317" s="567" t="str">
        <f t="shared" si="16"/>
        <v>No hay Programación</v>
      </c>
      <c r="J317" s="568" t="str">
        <f t="shared" si="17"/>
        <v>De acuerdo con lo programado</v>
      </c>
      <c r="K317" s="578"/>
      <c r="L317" s="581"/>
      <c r="M317" s="579"/>
      <c r="N317" s="572"/>
      <c r="O317" s="582"/>
      <c r="P317" s="581"/>
      <c r="Q317" s="579"/>
      <c r="R317" s="572"/>
      <c r="S317" s="582"/>
      <c r="T317" s="583"/>
      <c r="U317" s="579"/>
      <c r="V317" s="572"/>
      <c r="W317" s="582"/>
      <c r="X317" s="575"/>
      <c r="Y317" s="604">
        <v>0</v>
      </c>
      <c r="Z317" s="604">
        <v>0</v>
      </c>
      <c r="AA317" s="567" t="str">
        <f t="shared" si="19"/>
        <v>No hay Programación</v>
      </c>
      <c r="AB317" s="568" t="str">
        <f t="shared" si="18"/>
        <v>De acuerdo con lo programado</v>
      </c>
      <c r="AC317" s="575"/>
      <c r="AD317" s="575"/>
      <c r="AE317" s="575"/>
      <c r="AF317" s="576"/>
      <c r="AG317" s="576"/>
      <c r="AH317" s="575"/>
      <c r="AI317" s="575"/>
      <c r="AJ317" s="575"/>
      <c r="AK317" s="576"/>
      <c r="AL317" s="576"/>
      <c r="AM317" s="575"/>
      <c r="AN317" s="575"/>
      <c r="AO317" s="575"/>
      <c r="AP317" s="575"/>
      <c r="AQ317" s="575"/>
    </row>
    <row r="318" spans="1:43" ht="35.25" hidden="1" customHeight="1" thickTop="1" thickBot="1">
      <c r="A318" s="563">
        <v>20.6</v>
      </c>
      <c r="B318" s="564"/>
      <c r="C318" s="564"/>
      <c r="D318" s="564"/>
      <c r="E318" s="564"/>
      <c r="F318" s="577" t="s">
        <v>1367</v>
      </c>
      <c r="G318" s="605">
        <v>0</v>
      </c>
      <c r="H318" s="605">
        <v>0</v>
      </c>
      <c r="I318" s="567" t="str">
        <f t="shared" si="16"/>
        <v>No hay Programación</v>
      </c>
      <c r="J318" s="568" t="str">
        <f t="shared" si="17"/>
        <v>De acuerdo con lo programado</v>
      </c>
      <c r="K318" s="578"/>
      <c r="L318" s="581"/>
      <c r="M318" s="579"/>
      <c r="N318" s="572"/>
      <c r="O318" s="582"/>
      <c r="P318" s="581"/>
      <c r="Q318" s="579"/>
      <c r="R318" s="572"/>
      <c r="S318" s="582"/>
      <c r="T318" s="583"/>
      <c r="U318" s="579"/>
      <c r="V318" s="572"/>
      <c r="W318" s="582"/>
      <c r="X318" s="575"/>
      <c r="Y318" s="604">
        <v>0</v>
      </c>
      <c r="Z318" s="604">
        <v>0</v>
      </c>
      <c r="AA318" s="567" t="str">
        <f t="shared" si="19"/>
        <v>No hay Programación</v>
      </c>
      <c r="AB318" s="568" t="str">
        <f t="shared" si="18"/>
        <v>De acuerdo con lo programado</v>
      </c>
      <c r="AC318" s="575"/>
      <c r="AD318" s="575"/>
      <c r="AE318" s="575"/>
      <c r="AF318" s="576"/>
      <c r="AG318" s="576"/>
      <c r="AH318" s="575"/>
      <c r="AI318" s="575"/>
      <c r="AJ318" s="575"/>
      <c r="AK318" s="576"/>
      <c r="AL318" s="576"/>
      <c r="AM318" s="575"/>
      <c r="AN318" s="575"/>
      <c r="AO318" s="575"/>
      <c r="AP318" s="575"/>
      <c r="AQ318" s="575"/>
    </row>
    <row r="319" spans="1:43" ht="35.25" hidden="1" customHeight="1" thickTop="1" thickBot="1">
      <c r="A319" s="563">
        <v>20.7</v>
      </c>
      <c r="B319" s="564"/>
      <c r="C319" s="564"/>
      <c r="D319" s="564"/>
      <c r="E319" s="564"/>
      <c r="F319" s="577" t="s">
        <v>1368</v>
      </c>
      <c r="G319" s="605">
        <v>3</v>
      </c>
      <c r="H319" s="605">
        <v>3</v>
      </c>
      <c r="I319" s="567">
        <f t="shared" si="16"/>
        <v>1</v>
      </c>
      <c r="J319" s="568" t="str">
        <f t="shared" si="17"/>
        <v>De acuerdo con lo programado</v>
      </c>
      <c r="K319" s="578"/>
      <c r="L319" s="581"/>
      <c r="M319" s="579"/>
      <c r="N319" s="572"/>
      <c r="O319" s="582"/>
      <c r="P319" s="581"/>
      <c r="Q319" s="579"/>
      <c r="R319" s="572"/>
      <c r="S319" s="582"/>
      <c r="T319" s="583"/>
      <c r="U319" s="579"/>
      <c r="V319" s="572"/>
      <c r="W319" s="582"/>
      <c r="X319" s="575"/>
      <c r="Y319" s="604">
        <v>5</v>
      </c>
      <c r="Z319" s="604">
        <v>6</v>
      </c>
      <c r="AA319" s="567">
        <f t="shared" si="19"/>
        <v>1.2</v>
      </c>
      <c r="AB319" s="568" t="str">
        <f t="shared" si="18"/>
        <v>De acuerdo con lo programado</v>
      </c>
      <c r="AC319" s="575"/>
      <c r="AD319" s="575"/>
      <c r="AE319" s="575"/>
      <c r="AF319" s="576"/>
      <c r="AG319" s="576"/>
      <c r="AH319" s="575"/>
      <c r="AI319" s="575"/>
      <c r="AJ319" s="575"/>
      <c r="AK319" s="576"/>
      <c r="AL319" s="576"/>
      <c r="AM319" s="575"/>
      <c r="AN319" s="575"/>
      <c r="AO319" s="575"/>
      <c r="AP319" s="575"/>
      <c r="AQ319" s="575"/>
    </row>
    <row r="320" spans="1:43" ht="35.25" hidden="1" customHeight="1" thickTop="1" thickBot="1">
      <c r="A320" s="563">
        <v>20.7</v>
      </c>
      <c r="B320" s="564"/>
      <c r="C320" s="564"/>
      <c r="D320" s="564"/>
      <c r="E320" s="564"/>
      <c r="F320" s="577" t="s">
        <v>1368</v>
      </c>
      <c r="G320" s="605">
        <v>0</v>
      </c>
      <c r="H320" s="605">
        <v>0</v>
      </c>
      <c r="I320" s="567" t="str">
        <f t="shared" si="16"/>
        <v>No hay Programación</v>
      </c>
      <c r="J320" s="568" t="str">
        <f t="shared" si="17"/>
        <v>De acuerdo con lo programado</v>
      </c>
      <c r="K320" s="578"/>
      <c r="L320" s="581"/>
      <c r="M320" s="579"/>
      <c r="N320" s="572"/>
      <c r="O320" s="582"/>
      <c r="P320" s="581"/>
      <c r="Q320" s="579"/>
      <c r="R320" s="572"/>
      <c r="S320" s="582"/>
      <c r="T320" s="583"/>
      <c r="U320" s="579"/>
      <c r="V320" s="572"/>
      <c r="W320" s="582"/>
      <c r="X320" s="575"/>
      <c r="Y320" s="604">
        <v>9</v>
      </c>
      <c r="Z320" s="604">
        <v>10</v>
      </c>
      <c r="AA320" s="567">
        <f t="shared" si="19"/>
        <v>1.1111111111111112</v>
      </c>
      <c r="AB320" s="568" t="str">
        <f t="shared" si="18"/>
        <v>De acuerdo con lo programado</v>
      </c>
      <c r="AC320" s="575"/>
      <c r="AD320" s="575"/>
      <c r="AE320" s="575"/>
      <c r="AF320" s="576"/>
      <c r="AG320" s="576"/>
      <c r="AH320" s="575"/>
      <c r="AI320" s="575"/>
      <c r="AJ320" s="575"/>
      <c r="AK320" s="576"/>
      <c r="AL320" s="576"/>
      <c r="AM320" s="575"/>
      <c r="AN320" s="575"/>
      <c r="AO320" s="575"/>
      <c r="AP320" s="575"/>
      <c r="AQ320" s="575"/>
    </row>
    <row r="321" spans="1:43" ht="35.25" hidden="1" customHeight="1" thickTop="1" thickBot="1">
      <c r="A321" s="563">
        <v>20.7</v>
      </c>
      <c r="B321" s="564"/>
      <c r="C321" s="564"/>
      <c r="D321" s="564"/>
      <c r="E321" s="564"/>
      <c r="F321" s="577" t="s">
        <v>1368</v>
      </c>
      <c r="G321" s="605">
        <v>0</v>
      </c>
      <c r="H321" s="605">
        <v>0</v>
      </c>
      <c r="I321" s="567" t="str">
        <f t="shared" si="16"/>
        <v>No hay Programación</v>
      </c>
      <c r="J321" s="568" t="str">
        <f t="shared" si="17"/>
        <v>De acuerdo con lo programado</v>
      </c>
      <c r="K321" s="578"/>
      <c r="L321" s="581"/>
      <c r="M321" s="579"/>
      <c r="N321" s="572"/>
      <c r="O321" s="582"/>
      <c r="P321" s="581"/>
      <c r="Q321" s="579"/>
      <c r="R321" s="572"/>
      <c r="S321" s="582"/>
      <c r="T321" s="583"/>
      <c r="U321" s="579"/>
      <c r="V321" s="572"/>
      <c r="W321" s="582"/>
      <c r="X321" s="575"/>
      <c r="Y321" s="604">
        <v>1</v>
      </c>
      <c r="Z321" s="604">
        <v>2</v>
      </c>
      <c r="AA321" s="567">
        <f t="shared" si="19"/>
        <v>2</v>
      </c>
      <c r="AB321" s="568" t="str">
        <f t="shared" si="18"/>
        <v>De acuerdo con lo programado</v>
      </c>
      <c r="AC321" s="575"/>
      <c r="AD321" s="575"/>
      <c r="AE321" s="575"/>
      <c r="AF321" s="576"/>
      <c r="AG321" s="576"/>
      <c r="AH321" s="575"/>
      <c r="AI321" s="575"/>
      <c r="AJ321" s="575"/>
      <c r="AK321" s="576"/>
      <c r="AL321" s="576"/>
      <c r="AM321" s="575"/>
      <c r="AN321" s="575"/>
      <c r="AO321" s="575"/>
      <c r="AP321" s="575"/>
      <c r="AQ321" s="575"/>
    </row>
    <row r="322" spans="1:43" ht="35.25" hidden="1" customHeight="1" thickTop="1" thickBot="1">
      <c r="A322" s="563">
        <v>21.7</v>
      </c>
      <c r="B322" s="564"/>
      <c r="C322" s="564"/>
      <c r="D322" s="564"/>
      <c r="E322" s="564"/>
      <c r="F322" s="577" t="s">
        <v>1368</v>
      </c>
      <c r="G322" s="605">
        <v>0</v>
      </c>
      <c r="H322" s="605">
        <v>0</v>
      </c>
      <c r="I322" s="567" t="str">
        <f t="shared" si="16"/>
        <v>No hay Programación</v>
      </c>
      <c r="J322" s="568" t="str">
        <f t="shared" si="17"/>
        <v>De acuerdo con lo programado</v>
      </c>
      <c r="K322" s="578"/>
      <c r="L322" s="581"/>
      <c r="M322" s="579"/>
      <c r="N322" s="572"/>
      <c r="O322" s="582"/>
      <c r="P322" s="581"/>
      <c r="Q322" s="579"/>
      <c r="R322" s="572"/>
      <c r="S322" s="582"/>
      <c r="T322" s="583"/>
      <c r="U322" s="579"/>
      <c r="V322" s="572"/>
      <c r="W322" s="582"/>
      <c r="X322" s="575"/>
      <c r="Y322" s="604">
        <v>1</v>
      </c>
      <c r="Z322" s="604">
        <v>1</v>
      </c>
      <c r="AA322" s="567">
        <f t="shared" si="19"/>
        <v>1</v>
      </c>
      <c r="AB322" s="568" t="str">
        <f t="shared" si="18"/>
        <v>De acuerdo con lo programado</v>
      </c>
      <c r="AC322" s="575"/>
      <c r="AD322" s="575"/>
      <c r="AE322" s="575"/>
      <c r="AF322" s="576"/>
      <c r="AG322" s="576"/>
      <c r="AH322" s="575"/>
      <c r="AI322" s="575"/>
      <c r="AJ322" s="575"/>
      <c r="AK322" s="576"/>
      <c r="AL322" s="576"/>
      <c r="AM322" s="575"/>
      <c r="AN322" s="575"/>
      <c r="AO322" s="575"/>
      <c r="AP322" s="575"/>
      <c r="AQ322" s="575"/>
    </row>
    <row r="323" spans="1:43" ht="35.25" customHeight="1" thickTop="1" thickBot="1">
      <c r="A323" s="563">
        <v>20.8</v>
      </c>
      <c r="B323" s="564"/>
      <c r="C323" s="564"/>
      <c r="D323" s="564"/>
      <c r="E323" s="564"/>
      <c r="F323" s="577" t="s">
        <v>1369</v>
      </c>
      <c r="G323" s="605">
        <v>1</v>
      </c>
      <c r="H323" s="605">
        <v>1</v>
      </c>
      <c r="I323" s="567">
        <f t="shared" si="16"/>
        <v>1</v>
      </c>
      <c r="J323" s="568" t="str">
        <f t="shared" si="17"/>
        <v>De acuerdo con lo programado</v>
      </c>
      <c r="K323" s="578"/>
      <c r="L323" s="581"/>
      <c r="M323" s="579"/>
      <c r="N323" s="572"/>
      <c r="O323" s="582"/>
      <c r="P323" s="581"/>
      <c r="Q323" s="579"/>
      <c r="R323" s="572"/>
      <c r="S323" s="582"/>
      <c r="T323" s="583"/>
      <c r="U323" s="579"/>
      <c r="V323" s="572"/>
      <c r="W323" s="582"/>
      <c r="X323" s="575"/>
      <c r="Y323" s="604">
        <v>2</v>
      </c>
      <c r="Z323" s="604">
        <v>3</v>
      </c>
      <c r="AA323" s="567">
        <f t="shared" si="19"/>
        <v>1.5</v>
      </c>
      <c r="AB323" s="568" t="str">
        <f t="shared" si="18"/>
        <v>De acuerdo con lo programado</v>
      </c>
      <c r="AC323" s="575"/>
      <c r="AD323" s="575"/>
      <c r="AE323" s="575"/>
      <c r="AF323" s="576"/>
      <c r="AG323" s="576"/>
      <c r="AH323" s="575"/>
      <c r="AI323" s="575"/>
      <c r="AJ323" s="575"/>
      <c r="AK323" s="576"/>
      <c r="AL323" s="576"/>
      <c r="AM323" s="575"/>
      <c r="AN323" s="575"/>
      <c r="AO323" s="575"/>
      <c r="AP323" s="575"/>
      <c r="AQ323" s="575"/>
    </row>
    <row r="324" spans="1:43" ht="35.25" hidden="1" customHeight="1" thickTop="1" thickBot="1">
      <c r="A324" s="563">
        <v>20.8</v>
      </c>
      <c r="B324" s="564"/>
      <c r="C324" s="564"/>
      <c r="D324" s="564"/>
      <c r="E324" s="564"/>
      <c r="F324" s="577" t="s">
        <v>1369</v>
      </c>
      <c r="G324" s="605">
        <v>0</v>
      </c>
      <c r="H324" s="605">
        <v>0</v>
      </c>
      <c r="I324" s="567" t="str">
        <f t="shared" si="16"/>
        <v>No hay Programación</v>
      </c>
      <c r="J324" s="568" t="str">
        <f t="shared" si="17"/>
        <v>De acuerdo con lo programado</v>
      </c>
      <c r="K324" s="578"/>
      <c r="L324" s="581"/>
      <c r="M324" s="579"/>
      <c r="N324" s="572"/>
      <c r="O324" s="582"/>
      <c r="P324" s="581"/>
      <c r="Q324" s="579"/>
      <c r="R324" s="572"/>
      <c r="S324" s="582"/>
      <c r="T324" s="583"/>
      <c r="U324" s="579"/>
      <c r="V324" s="572"/>
      <c r="W324" s="582"/>
      <c r="X324" s="575"/>
      <c r="Y324" s="604">
        <v>3</v>
      </c>
      <c r="Z324" s="604">
        <v>4</v>
      </c>
      <c r="AA324" s="567">
        <f t="shared" si="19"/>
        <v>1.3333333333333333</v>
      </c>
      <c r="AB324" s="568" t="str">
        <f t="shared" si="18"/>
        <v>De acuerdo con lo programado</v>
      </c>
      <c r="AC324" s="575"/>
      <c r="AD324" s="575"/>
      <c r="AE324" s="575"/>
      <c r="AF324" s="576"/>
      <c r="AG324" s="576"/>
      <c r="AH324" s="575"/>
      <c r="AI324" s="575"/>
      <c r="AJ324" s="575"/>
      <c r="AK324" s="576"/>
      <c r="AL324" s="576"/>
      <c r="AM324" s="575"/>
      <c r="AN324" s="575"/>
      <c r="AO324" s="575"/>
      <c r="AP324" s="575"/>
      <c r="AQ324" s="575"/>
    </row>
    <row r="325" spans="1:43" ht="35.25" hidden="1" customHeight="1" thickTop="1" thickBot="1">
      <c r="A325" s="563">
        <v>20.8</v>
      </c>
      <c r="B325" s="564"/>
      <c r="C325" s="564"/>
      <c r="D325" s="564"/>
      <c r="E325" s="564"/>
      <c r="F325" s="577" t="s">
        <v>1369</v>
      </c>
      <c r="G325" s="605">
        <v>0</v>
      </c>
      <c r="H325" s="605">
        <v>0</v>
      </c>
      <c r="I325" s="567" t="str">
        <f t="shared" si="16"/>
        <v>No hay Programación</v>
      </c>
      <c r="J325" s="568" t="str">
        <f t="shared" si="17"/>
        <v>De acuerdo con lo programado</v>
      </c>
      <c r="K325" s="578"/>
      <c r="L325" s="581"/>
      <c r="M325" s="579"/>
      <c r="N325" s="572"/>
      <c r="O325" s="582"/>
      <c r="P325" s="581"/>
      <c r="Q325" s="579"/>
      <c r="R325" s="572"/>
      <c r="S325" s="582"/>
      <c r="T325" s="583"/>
      <c r="U325" s="579"/>
      <c r="V325" s="572"/>
      <c r="W325" s="582"/>
      <c r="X325" s="575"/>
      <c r="Y325" s="604">
        <v>1</v>
      </c>
      <c r="Z325" s="604">
        <v>1</v>
      </c>
      <c r="AA325" s="567">
        <f t="shared" si="19"/>
        <v>1</v>
      </c>
      <c r="AB325" s="568" t="str">
        <f t="shared" si="18"/>
        <v>De acuerdo con lo programado</v>
      </c>
      <c r="AC325" s="575"/>
      <c r="AD325" s="575"/>
      <c r="AE325" s="575"/>
      <c r="AF325" s="576"/>
      <c r="AG325" s="576"/>
      <c r="AH325" s="575"/>
      <c r="AI325" s="575"/>
      <c r="AJ325" s="575"/>
      <c r="AK325" s="576"/>
      <c r="AL325" s="576"/>
      <c r="AM325" s="575"/>
      <c r="AN325" s="575"/>
      <c r="AO325" s="575"/>
      <c r="AP325" s="575"/>
      <c r="AQ325" s="575"/>
    </row>
    <row r="326" spans="1:43" ht="35.25" hidden="1" customHeight="1" thickTop="1" thickBot="1">
      <c r="A326" s="563">
        <v>20.9</v>
      </c>
      <c r="B326" s="564"/>
      <c r="C326" s="564"/>
      <c r="D326" s="564"/>
      <c r="E326" s="564"/>
      <c r="F326" s="577" t="s">
        <v>1370</v>
      </c>
      <c r="G326" s="605">
        <v>0</v>
      </c>
      <c r="H326" s="605">
        <v>0</v>
      </c>
      <c r="I326" s="567" t="str">
        <f t="shared" si="16"/>
        <v>No hay Programación</v>
      </c>
      <c r="J326" s="568" t="str">
        <f t="shared" si="17"/>
        <v>De acuerdo con lo programado</v>
      </c>
      <c r="K326" s="578"/>
      <c r="L326" s="581"/>
      <c r="M326" s="579"/>
      <c r="N326" s="572"/>
      <c r="O326" s="582"/>
      <c r="P326" s="581"/>
      <c r="Q326" s="579"/>
      <c r="R326" s="572"/>
      <c r="S326" s="582"/>
      <c r="T326" s="583"/>
      <c r="U326" s="579"/>
      <c r="V326" s="572"/>
      <c r="W326" s="582"/>
      <c r="X326" s="575"/>
      <c r="Y326" s="604">
        <v>0</v>
      </c>
      <c r="Z326" s="604">
        <v>0</v>
      </c>
      <c r="AA326" s="567" t="str">
        <f t="shared" si="19"/>
        <v>No hay Programación</v>
      </c>
      <c r="AB326" s="568" t="str">
        <f t="shared" si="18"/>
        <v>De acuerdo con lo programado</v>
      </c>
      <c r="AC326" s="575"/>
      <c r="AD326" s="575"/>
      <c r="AE326" s="575"/>
      <c r="AF326" s="576"/>
      <c r="AG326" s="576"/>
      <c r="AH326" s="575"/>
      <c r="AI326" s="575"/>
      <c r="AJ326" s="575"/>
      <c r="AK326" s="576"/>
      <c r="AL326" s="576"/>
      <c r="AM326" s="575"/>
      <c r="AN326" s="575"/>
      <c r="AO326" s="575"/>
      <c r="AP326" s="575"/>
      <c r="AQ326" s="575"/>
    </row>
    <row r="327" spans="1:43" ht="35.25" hidden="1" customHeight="1" thickTop="1" thickBot="1">
      <c r="A327" s="593">
        <v>20.100000000000001</v>
      </c>
      <c r="B327" s="564"/>
      <c r="C327" s="564"/>
      <c r="D327" s="564"/>
      <c r="E327" s="564"/>
      <c r="F327" s="577" t="s">
        <v>1371</v>
      </c>
      <c r="G327" s="605">
        <v>3</v>
      </c>
      <c r="H327" s="605">
        <v>3</v>
      </c>
      <c r="I327" s="567">
        <f t="shared" si="16"/>
        <v>1</v>
      </c>
      <c r="J327" s="568" t="str">
        <f t="shared" si="17"/>
        <v>De acuerdo con lo programado</v>
      </c>
      <c r="K327" s="578"/>
      <c r="L327" s="581"/>
      <c r="M327" s="579"/>
      <c r="N327" s="572"/>
      <c r="O327" s="582"/>
      <c r="P327" s="581"/>
      <c r="Q327" s="579"/>
      <c r="R327" s="572"/>
      <c r="S327" s="582"/>
      <c r="T327" s="583"/>
      <c r="U327" s="579"/>
      <c r="V327" s="572"/>
      <c r="W327" s="582"/>
      <c r="X327" s="575"/>
      <c r="Y327" s="604">
        <v>2</v>
      </c>
      <c r="Z327" s="604">
        <v>2</v>
      </c>
      <c r="AA327" s="567">
        <f t="shared" si="19"/>
        <v>1</v>
      </c>
      <c r="AB327" s="568" t="str">
        <f t="shared" si="18"/>
        <v>De acuerdo con lo programado</v>
      </c>
      <c r="AC327" s="575"/>
      <c r="AD327" s="575"/>
      <c r="AE327" s="575"/>
      <c r="AF327" s="576"/>
      <c r="AG327" s="576"/>
      <c r="AH327" s="575"/>
      <c r="AI327" s="575"/>
      <c r="AJ327" s="575"/>
      <c r="AK327" s="576"/>
      <c r="AL327" s="576"/>
      <c r="AM327" s="575"/>
      <c r="AN327" s="575"/>
      <c r="AO327" s="575"/>
      <c r="AP327" s="575"/>
      <c r="AQ327" s="575"/>
    </row>
    <row r="328" spans="1:43" ht="35.25" hidden="1" customHeight="1" thickTop="1" thickBot="1">
      <c r="A328" s="593">
        <v>20.100000000000001</v>
      </c>
      <c r="B328" s="564"/>
      <c r="C328" s="564"/>
      <c r="D328" s="564"/>
      <c r="E328" s="564"/>
      <c r="F328" s="577" t="s">
        <v>1371</v>
      </c>
      <c r="G328" s="605">
        <v>0</v>
      </c>
      <c r="H328" s="605">
        <v>0</v>
      </c>
      <c r="I328" s="567" t="str">
        <f t="shared" si="16"/>
        <v>No hay Programación</v>
      </c>
      <c r="J328" s="568" t="str">
        <f t="shared" si="17"/>
        <v>De acuerdo con lo programado</v>
      </c>
      <c r="K328" s="578"/>
      <c r="L328" s="581"/>
      <c r="M328" s="579"/>
      <c r="N328" s="572"/>
      <c r="O328" s="582"/>
      <c r="P328" s="581"/>
      <c r="Q328" s="579"/>
      <c r="R328" s="572"/>
      <c r="S328" s="582"/>
      <c r="T328" s="583"/>
      <c r="U328" s="579"/>
      <c r="V328" s="572"/>
      <c r="W328" s="582"/>
      <c r="X328" s="575"/>
      <c r="Y328" s="604">
        <v>5</v>
      </c>
      <c r="Z328" s="604">
        <v>6</v>
      </c>
      <c r="AA328" s="567">
        <f t="shared" si="19"/>
        <v>1.2</v>
      </c>
      <c r="AB328" s="568" t="str">
        <f t="shared" si="18"/>
        <v>De acuerdo con lo programado</v>
      </c>
      <c r="AC328" s="575"/>
      <c r="AD328" s="575"/>
      <c r="AE328" s="575"/>
      <c r="AF328" s="576"/>
      <c r="AG328" s="576"/>
      <c r="AH328" s="575"/>
      <c r="AI328" s="575"/>
      <c r="AJ328" s="575"/>
      <c r="AK328" s="576"/>
      <c r="AL328" s="576"/>
      <c r="AM328" s="575"/>
      <c r="AN328" s="575"/>
      <c r="AO328" s="575"/>
      <c r="AP328" s="575"/>
      <c r="AQ328" s="575"/>
    </row>
    <row r="329" spans="1:43" ht="35.25" hidden="1" customHeight="1" thickTop="1" thickBot="1">
      <c r="A329" s="593">
        <v>20.100000000000001</v>
      </c>
      <c r="B329" s="564"/>
      <c r="C329" s="564"/>
      <c r="D329" s="564"/>
      <c r="E329" s="564"/>
      <c r="F329" s="577" t="s">
        <v>1371</v>
      </c>
      <c r="G329" s="605">
        <v>0</v>
      </c>
      <c r="H329" s="605">
        <v>0</v>
      </c>
      <c r="I329" s="567" t="str">
        <f t="shared" si="16"/>
        <v>No hay Programación</v>
      </c>
      <c r="J329" s="568" t="str">
        <f t="shared" si="17"/>
        <v>De acuerdo con lo programado</v>
      </c>
      <c r="K329" s="578"/>
      <c r="L329" s="581"/>
      <c r="M329" s="579"/>
      <c r="N329" s="572"/>
      <c r="O329" s="582"/>
      <c r="P329" s="581"/>
      <c r="Q329" s="579"/>
      <c r="R329" s="572"/>
      <c r="S329" s="582"/>
      <c r="T329" s="583"/>
      <c r="U329" s="579"/>
      <c r="V329" s="572"/>
      <c r="W329" s="582"/>
      <c r="X329" s="575"/>
      <c r="Y329" s="604">
        <v>0</v>
      </c>
      <c r="Z329" s="604">
        <v>1</v>
      </c>
      <c r="AA329" s="567" t="str">
        <f t="shared" si="19"/>
        <v>No hay Programación</v>
      </c>
      <c r="AB329" s="568" t="str">
        <f t="shared" si="18"/>
        <v>De acuerdo con lo programado</v>
      </c>
      <c r="AC329" s="575"/>
      <c r="AD329" s="575"/>
      <c r="AE329" s="575"/>
      <c r="AF329" s="576"/>
      <c r="AG329" s="576"/>
      <c r="AH329" s="575"/>
      <c r="AI329" s="575"/>
      <c r="AJ329" s="575"/>
      <c r="AK329" s="576"/>
      <c r="AL329" s="576"/>
      <c r="AM329" s="575"/>
      <c r="AN329" s="575"/>
      <c r="AO329" s="575"/>
      <c r="AP329" s="575"/>
      <c r="AQ329" s="575"/>
    </row>
    <row r="330" spans="1:43" ht="35.25" hidden="1" customHeight="1" thickTop="1" thickBot="1">
      <c r="A330" s="593">
        <v>20.100000000000001</v>
      </c>
      <c r="B330" s="564"/>
      <c r="C330" s="564"/>
      <c r="D330" s="564"/>
      <c r="E330" s="564"/>
      <c r="F330" s="577" t="s">
        <v>1371</v>
      </c>
      <c r="G330" s="605">
        <v>0</v>
      </c>
      <c r="H330" s="605">
        <v>0</v>
      </c>
      <c r="I330" s="567" t="str">
        <f t="shared" si="16"/>
        <v>No hay Programación</v>
      </c>
      <c r="J330" s="568" t="str">
        <f t="shared" si="17"/>
        <v>De acuerdo con lo programado</v>
      </c>
      <c r="K330" s="578"/>
      <c r="L330" s="581"/>
      <c r="M330" s="579"/>
      <c r="N330" s="572"/>
      <c r="O330" s="582"/>
      <c r="P330" s="581"/>
      <c r="Q330" s="579"/>
      <c r="R330" s="572"/>
      <c r="S330" s="582"/>
      <c r="T330" s="583"/>
      <c r="U330" s="579"/>
      <c r="V330" s="572"/>
      <c r="W330" s="582"/>
      <c r="X330" s="575"/>
      <c r="Y330" s="604">
        <v>0</v>
      </c>
      <c r="Z330" s="604">
        <v>1</v>
      </c>
      <c r="AA330" s="567" t="str">
        <f t="shared" si="19"/>
        <v>No hay Programación</v>
      </c>
      <c r="AB330" s="568" t="str">
        <f t="shared" si="18"/>
        <v>De acuerdo con lo programado</v>
      </c>
      <c r="AC330" s="575"/>
      <c r="AD330" s="575"/>
      <c r="AE330" s="575"/>
      <c r="AF330" s="576"/>
      <c r="AG330" s="576"/>
      <c r="AH330" s="575"/>
      <c r="AI330" s="575"/>
      <c r="AJ330" s="575"/>
      <c r="AK330" s="576"/>
      <c r="AL330" s="576"/>
      <c r="AM330" s="575"/>
      <c r="AN330" s="575"/>
      <c r="AO330" s="575"/>
      <c r="AP330" s="575"/>
      <c r="AQ330" s="575"/>
    </row>
    <row r="331" spans="1:43" ht="35.25" hidden="1" customHeight="1" thickTop="1" thickBot="1">
      <c r="A331" s="593">
        <v>20.100000000000001</v>
      </c>
      <c r="B331" s="564"/>
      <c r="C331" s="564"/>
      <c r="D331" s="564"/>
      <c r="E331" s="564"/>
      <c r="F331" s="577" t="s">
        <v>1371</v>
      </c>
      <c r="G331" s="605">
        <v>0</v>
      </c>
      <c r="H331" s="605">
        <v>0</v>
      </c>
      <c r="I331" s="567" t="str">
        <f t="shared" si="16"/>
        <v>No hay Programación</v>
      </c>
      <c r="J331" s="568" t="str">
        <f t="shared" si="17"/>
        <v>De acuerdo con lo programado</v>
      </c>
      <c r="K331" s="578"/>
      <c r="L331" s="581"/>
      <c r="M331" s="579"/>
      <c r="N331" s="572"/>
      <c r="O331" s="582"/>
      <c r="P331" s="581"/>
      <c r="Q331" s="579"/>
      <c r="R331" s="572"/>
      <c r="S331" s="582"/>
      <c r="T331" s="583"/>
      <c r="U331" s="579"/>
      <c r="V331" s="572"/>
      <c r="W331" s="582"/>
      <c r="X331" s="575"/>
      <c r="Y331" s="604">
        <v>0</v>
      </c>
      <c r="Z331" s="604">
        <v>1</v>
      </c>
      <c r="AA331" s="567" t="str">
        <f t="shared" si="19"/>
        <v>No hay Programación</v>
      </c>
      <c r="AB331" s="568" t="str">
        <f t="shared" si="18"/>
        <v>De acuerdo con lo programado</v>
      </c>
      <c r="AC331" s="575"/>
      <c r="AD331" s="575"/>
      <c r="AE331" s="575"/>
      <c r="AF331" s="576"/>
      <c r="AG331" s="576"/>
      <c r="AH331" s="575"/>
      <c r="AI331" s="575"/>
      <c r="AJ331" s="575"/>
      <c r="AK331" s="576"/>
      <c r="AL331" s="576"/>
      <c r="AM331" s="575"/>
      <c r="AN331" s="575"/>
      <c r="AO331" s="575"/>
      <c r="AP331" s="575"/>
      <c r="AQ331" s="575"/>
    </row>
    <row r="332" spans="1:43" ht="35.25" hidden="1" customHeight="1" thickTop="1" thickBot="1">
      <c r="A332" s="593">
        <v>20.100000000000001</v>
      </c>
      <c r="B332" s="564"/>
      <c r="C332" s="564"/>
      <c r="D332" s="564"/>
      <c r="E332" s="564"/>
      <c r="F332" s="577" t="s">
        <v>1371</v>
      </c>
      <c r="G332" s="605">
        <v>0</v>
      </c>
      <c r="H332" s="605">
        <v>0</v>
      </c>
      <c r="I332" s="567" t="str">
        <f t="shared" si="16"/>
        <v>No hay Programación</v>
      </c>
      <c r="J332" s="568" t="str">
        <f t="shared" si="17"/>
        <v>De acuerdo con lo programado</v>
      </c>
      <c r="K332" s="578"/>
      <c r="L332" s="581"/>
      <c r="M332" s="579"/>
      <c r="N332" s="572"/>
      <c r="O332" s="582"/>
      <c r="P332" s="581"/>
      <c r="Q332" s="579"/>
      <c r="R332" s="572"/>
      <c r="S332" s="582"/>
      <c r="T332" s="583"/>
      <c r="U332" s="579"/>
      <c r="V332" s="572"/>
      <c r="W332" s="582"/>
      <c r="X332" s="575"/>
      <c r="Y332" s="604">
        <v>0</v>
      </c>
      <c r="Z332" s="604">
        <v>1</v>
      </c>
      <c r="AA332" s="567" t="str">
        <f t="shared" si="19"/>
        <v>No hay Programación</v>
      </c>
      <c r="AB332" s="568" t="str">
        <f t="shared" si="18"/>
        <v>De acuerdo con lo programado</v>
      </c>
      <c r="AC332" s="575"/>
      <c r="AD332" s="575"/>
      <c r="AE332" s="575"/>
      <c r="AF332" s="576"/>
      <c r="AG332" s="576"/>
      <c r="AH332" s="575"/>
      <c r="AI332" s="575"/>
      <c r="AJ332" s="575"/>
      <c r="AK332" s="576"/>
      <c r="AL332" s="576"/>
      <c r="AM332" s="575"/>
      <c r="AN332" s="575"/>
      <c r="AO332" s="575"/>
      <c r="AP332" s="575"/>
      <c r="AQ332" s="575"/>
    </row>
    <row r="333" spans="1:43" ht="35.25" hidden="1" customHeight="1" thickTop="1" thickBot="1">
      <c r="A333" s="563">
        <v>20.11</v>
      </c>
      <c r="B333" s="564"/>
      <c r="C333" s="564"/>
      <c r="D333" s="564"/>
      <c r="E333" s="564"/>
      <c r="F333" s="577" t="s">
        <v>1372</v>
      </c>
      <c r="G333" s="605">
        <v>0</v>
      </c>
      <c r="H333" s="605">
        <v>0</v>
      </c>
      <c r="I333" s="567" t="str">
        <f t="shared" si="16"/>
        <v>No hay Programación</v>
      </c>
      <c r="J333" s="568" t="str">
        <f t="shared" si="17"/>
        <v>De acuerdo con lo programado</v>
      </c>
      <c r="K333" s="578"/>
      <c r="L333" s="581"/>
      <c r="M333" s="579"/>
      <c r="N333" s="572"/>
      <c r="O333" s="582"/>
      <c r="P333" s="581"/>
      <c r="Q333" s="579"/>
      <c r="R333" s="572"/>
      <c r="S333" s="582"/>
      <c r="T333" s="583"/>
      <c r="U333" s="579"/>
      <c r="V333" s="572"/>
      <c r="W333" s="582"/>
      <c r="X333" s="575"/>
      <c r="Y333" s="604">
        <v>0</v>
      </c>
      <c r="Z333" s="604">
        <v>0</v>
      </c>
      <c r="AA333" s="567" t="str">
        <f t="shared" si="19"/>
        <v>No hay Programación</v>
      </c>
      <c r="AB333" s="568" t="str">
        <f t="shared" si="18"/>
        <v>De acuerdo con lo programado</v>
      </c>
      <c r="AC333" s="575"/>
      <c r="AD333" s="575"/>
      <c r="AE333" s="575"/>
      <c r="AF333" s="576"/>
      <c r="AG333" s="576"/>
      <c r="AH333" s="575"/>
      <c r="AI333" s="575"/>
      <c r="AJ333" s="575"/>
      <c r="AK333" s="576"/>
      <c r="AL333" s="576"/>
      <c r="AM333" s="575"/>
      <c r="AN333" s="575"/>
      <c r="AO333" s="575"/>
      <c r="AP333" s="575"/>
      <c r="AQ333" s="575"/>
    </row>
    <row r="334" spans="1:43" ht="35.25" hidden="1" customHeight="1" thickTop="1" thickBot="1">
      <c r="A334" s="563">
        <v>20.11</v>
      </c>
      <c r="B334" s="564"/>
      <c r="C334" s="564"/>
      <c r="D334" s="564"/>
      <c r="E334" s="564"/>
      <c r="F334" s="577" t="s">
        <v>1372</v>
      </c>
      <c r="G334" s="605">
        <v>0</v>
      </c>
      <c r="H334" s="605">
        <v>0</v>
      </c>
      <c r="I334" s="567" t="str">
        <f t="shared" ref="I334:I397" si="20">IF(H334="","No hay ejecución",IF(AND(G334=0),"No hay Programación", H334/G334))</f>
        <v>No hay Programación</v>
      </c>
      <c r="J334" s="568" t="str">
        <f t="shared" ref="J334:J397" si="21">IF(I334="No hay ejecución","NA",IF(I334&gt;=90%,"De acuerdo con lo programado",IF(I334&gt;=51%,"Atraso Leve",IF(I334&lt;=50%,"En riesgo cumplimiento"))))</f>
        <v>De acuerdo con lo programado</v>
      </c>
      <c r="K334" s="578"/>
      <c r="L334" s="581"/>
      <c r="M334" s="579"/>
      <c r="N334" s="572"/>
      <c r="O334" s="582"/>
      <c r="P334" s="581"/>
      <c r="Q334" s="579"/>
      <c r="R334" s="572"/>
      <c r="S334" s="582"/>
      <c r="T334" s="583"/>
      <c r="U334" s="579"/>
      <c r="V334" s="572"/>
      <c r="W334" s="582"/>
      <c r="X334" s="575"/>
      <c r="Y334" s="604">
        <v>0</v>
      </c>
      <c r="Z334" s="604">
        <v>0</v>
      </c>
      <c r="AA334" s="567" t="str">
        <f t="shared" si="19"/>
        <v>No hay Programación</v>
      </c>
      <c r="AB334" s="568" t="str">
        <f t="shared" ref="AB334:AB397" si="22">IF(AA334="No hay ejecución","NA",IF(AA334&gt;=90%,"De acuerdo con lo programado",IF(AA334&gt;=51%,"Atraso Leve",IF(AA334&lt;=50%,"En riesgo cumplimiento"))))</f>
        <v>De acuerdo con lo programado</v>
      </c>
      <c r="AC334" s="575"/>
      <c r="AD334" s="575"/>
      <c r="AE334" s="575"/>
      <c r="AF334" s="576"/>
      <c r="AG334" s="576"/>
      <c r="AH334" s="575"/>
      <c r="AI334" s="575"/>
      <c r="AJ334" s="575"/>
      <c r="AK334" s="576"/>
      <c r="AL334" s="576"/>
      <c r="AM334" s="575"/>
      <c r="AN334" s="575"/>
      <c r="AO334" s="575"/>
      <c r="AP334" s="575"/>
      <c r="AQ334" s="575"/>
    </row>
    <row r="335" spans="1:43" ht="35.25" hidden="1" customHeight="1" thickTop="1" thickBot="1">
      <c r="A335" s="563">
        <v>20.11</v>
      </c>
      <c r="B335" s="564"/>
      <c r="C335" s="564"/>
      <c r="D335" s="564"/>
      <c r="E335" s="564"/>
      <c r="F335" s="577" t="s">
        <v>1372</v>
      </c>
      <c r="G335" s="605">
        <v>0</v>
      </c>
      <c r="H335" s="605">
        <v>0</v>
      </c>
      <c r="I335" s="567" t="str">
        <f t="shared" si="20"/>
        <v>No hay Programación</v>
      </c>
      <c r="J335" s="568" t="str">
        <f t="shared" si="21"/>
        <v>De acuerdo con lo programado</v>
      </c>
      <c r="K335" s="578"/>
      <c r="L335" s="581"/>
      <c r="M335" s="579"/>
      <c r="N335" s="572"/>
      <c r="O335" s="582"/>
      <c r="P335" s="581"/>
      <c r="Q335" s="579"/>
      <c r="R335" s="572"/>
      <c r="S335" s="582"/>
      <c r="T335" s="583"/>
      <c r="U335" s="579"/>
      <c r="V335" s="572"/>
      <c r="W335" s="582"/>
      <c r="X335" s="575"/>
      <c r="Y335" s="604">
        <v>0</v>
      </c>
      <c r="Z335" s="604">
        <v>0</v>
      </c>
      <c r="AA335" s="567" t="str">
        <f t="shared" ref="AA335:AA398" si="23">IF(Z335="","No hay ejecución",IF(AND(Y335=0),"No hay Programación", Z335/Y335))</f>
        <v>No hay Programación</v>
      </c>
      <c r="AB335" s="568" t="str">
        <f t="shared" si="22"/>
        <v>De acuerdo con lo programado</v>
      </c>
      <c r="AC335" s="575"/>
      <c r="AD335" s="575"/>
      <c r="AE335" s="575"/>
      <c r="AF335" s="576"/>
      <c r="AG335" s="576"/>
      <c r="AH335" s="575"/>
      <c r="AI335" s="575"/>
      <c r="AJ335" s="575"/>
      <c r="AK335" s="576"/>
      <c r="AL335" s="576"/>
      <c r="AM335" s="575"/>
      <c r="AN335" s="575"/>
      <c r="AO335" s="575"/>
      <c r="AP335" s="575"/>
      <c r="AQ335" s="575"/>
    </row>
    <row r="336" spans="1:43" ht="35.25" hidden="1" customHeight="1" thickTop="1" thickBot="1">
      <c r="A336" s="563">
        <v>20.11</v>
      </c>
      <c r="B336" s="564"/>
      <c r="C336" s="564"/>
      <c r="D336" s="564"/>
      <c r="E336" s="564"/>
      <c r="F336" s="577" t="s">
        <v>1372</v>
      </c>
      <c r="G336" s="605">
        <v>0</v>
      </c>
      <c r="H336" s="605">
        <v>0</v>
      </c>
      <c r="I336" s="567" t="str">
        <f t="shared" si="20"/>
        <v>No hay Programación</v>
      </c>
      <c r="J336" s="568" t="str">
        <f t="shared" si="21"/>
        <v>De acuerdo con lo programado</v>
      </c>
      <c r="K336" s="578"/>
      <c r="L336" s="581"/>
      <c r="M336" s="579"/>
      <c r="N336" s="572"/>
      <c r="O336" s="582"/>
      <c r="P336" s="581"/>
      <c r="Q336" s="579"/>
      <c r="R336" s="572"/>
      <c r="S336" s="582"/>
      <c r="T336" s="583"/>
      <c r="U336" s="579"/>
      <c r="V336" s="572"/>
      <c r="W336" s="582"/>
      <c r="X336" s="575"/>
      <c r="Y336" s="604">
        <v>0</v>
      </c>
      <c r="Z336" s="604">
        <v>0</v>
      </c>
      <c r="AA336" s="567" t="str">
        <f t="shared" si="23"/>
        <v>No hay Programación</v>
      </c>
      <c r="AB336" s="568" t="str">
        <f t="shared" si="22"/>
        <v>De acuerdo con lo programado</v>
      </c>
      <c r="AC336" s="575"/>
      <c r="AD336" s="575"/>
      <c r="AE336" s="575"/>
      <c r="AF336" s="576"/>
      <c r="AG336" s="576"/>
      <c r="AH336" s="575"/>
      <c r="AI336" s="575"/>
      <c r="AJ336" s="575"/>
      <c r="AK336" s="576"/>
      <c r="AL336" s="576"/>
      <c r="AM336" s="575"/>
      <c r="AN336" s="575"/>
      <c r="AO336" s="575"/>
      <c r="AP336" s="575"/>
      <c r="AQ336" s="575"/>
    </row>
    <row r="337" spans="1:43" ht="46.2" hidden="1" thickTop="1" thickBot="1">
      <c r="A337" s="563">
        <v>20.11</v>
      </c>
      <c r="B337" s="564"/>
      <c r="C337" s="564"/>
      <c r="D337" s="564"/>
      <c r="E337" s="564"/>
      <c r="F337" s="577" t="s">
        <v>1372</v>
      </c>
      <c r="G337" s="605">
        <v>0</v>
      </c>
      <c r="H337" s="605">
        <v>0</v>
      </c>
      <c r="I337" s="567" t="str">
        <f t="shared" si="20"/>
        <v>No hay Programación</v>
      </c>
      <c r="J337" s="568" t="str">
        <f t="shared" si="21"/>
        <v>De acuerdo con lo programado</v>
      </c>
      <c r="K337" s="578"/>
      <c r="L337" s="581"/>
      <c r="M337" s="579"/>
      <c r="N337" s="572"/>
      <c r="O337" s="582"/>
      <c r="P337" s="581"/>
      <c r="Q337" s="579"/>
      <c r="R337" s="572"/>
      <c r="S337" s="582"/>
      <c r="T337" s="583"/>
      <c r="U337" s="579"/>
      <c r="V337" s="572"/>
      <c r="W337" s="582"/>
      <c r="X337" s="575"/>
      <c r="Y337" s="604">
        <v>0</v>
      </c>
      <c r="Z337" s="604">
        <v>0</v>
      </c>
      <c r="AA337" s="567" t="str">
        <f t="shared" si="23"/>
        <v>No hay Programación</v>
      </c>
      <c r="AB337" s="568" t="str">
        <f t="shared" si="22"/>
        <v>De acuerdo con lo programado</v>
      </c>
      <c r="AC337" s="575"/>
      <c r="AD337" s="575"/>
      <c r="AE337" s="575"/>
      <c r="AF337" s="576"/>
      <c r="AG337" s="576"/>
      <c r="AH337" s="575"/>
      <c r="AI337" s="575"/>
      <c r="AJ337" s="575"/>
      <c r="AK337" s="576"/>
      <c r="AL337" s="576"/>
      <c r="AM337" s="575"/>
      <c r="AN337" s="575"/>
      <c r="AO337" s="575"/>
      <c r="AP337" s="575"/>
      <c r="AQ337" s="575"/>
    </row>
    <row r="338" spans="1:43" ht="46.2" hidden="1" thickTop="1" thickBot="1">
      <c r="A338" s="563">
        <v>20.11</v>
      </c>
      <c r="B338" s="564"/>
      <c r="C338" s="564"/>
      <c r="D338" s="564"/>
      <c r="E338" s="564"/>
      <c r="F338" s="577" t="s">
        <v>1372</v>
      </c>
      <c r="G338" s="605">
        <v>0</v>
      </c>
      <c r="H338" s="605">
        <v>0</v>
      </c>
      <c r="I338" s="567" t="str">
        <f t="shared" si="20"/>
        <v>No hay Programación</v>
      </c>
      <c r="J338" s="568" t="str">
        <f t="shared" si="21"/>
        <v>De acuerdo con lo programado</v>
      </c>
      <c r="K338" s="578"/>
      <c r="L338" s="581"/>
      <c r="M338" s="579"/>
      <c r="N338" s="572"/>
      <c r="O338" s="582"/>
      <c r="P338" s="581"/>
      <c r="Q338" s="579"/>
      <c r="R338" s="572"/>
      <c r="S338" s="582"/>
      <c r="T338" s="583"/>
      <c r="U338" s="579"/>
      <c r="V338" s="572"/>
      <c r="W338" s="582"/>
      <c r="X338" s="575"/>
      <c r="Y338" s="604">
        <v>0</v>
      </c>
      <c r="Z338" s="604">
        <v>0</v>
      </c>
      <c r="AA338" s="567" t="str">
        <f t="shared" si="23"/>
        <v>No hay Programación</v>
      </c>
      <c r="AB338" s="568" t="str">
        <f t="shared" si="22"/>
        <v>De acuerdo con lo programado</v>
      </c>
      <c r="AC338" s="575"/>
      <c r="AD338" s="575"/>
      <c r="AE338" s="575"/>
      <c r="AF338" s="576"/>
      <c r="AG338" s="576"/>
      <c r="AH338" s="575"/>
      <c r="AI338" s="575"/>
      <c r="AJ338" s="575"/>
      <c r="AK338" s="576"/>
      <c r="AL338" s="576"/>
      <c r="AM338" s="575"/>
      <c r="AN338" s="575"/>
      <c r="AO338" s="575"/>
      <c r="AP338" s="575"/>
      <c r="AQ338" s="575"/>
    </row>
    <row r="339" spans="1:43" ht="46.2" hidden="1" thickTop="1" thickBot="1">
      <c r="A339" s="563">
        <v>20.11</v>
      </c>
      <c r="B339" s="564"/>
      <c r="C339" s="564"/>
      <c r="D339" s="564"/>
      <c r="E339" s="564"/>
      <c r="F339" s="577" t="s">
        <v>1372</v>
      </c>
      <c r="G339" s="605">
        <v>0</v>
      </c>
      <c r="H339" s="605">
        <v>0</v>
      </c>
      <c r="I339" s="567" t="str">
        <f t="shared" si="20"/>
        <v>No hay Programación</v>
      </c>
      <c r="J339" s="568" t="str">
        <f t="shared" si="21"/>
        <v>De acuerdo con lo programado</v>
      </c>
      <c r="K339" s="578"/>
      <c r="L339" s="581"/>
      <c r="M339" s="579"/>
      <c r="N339" s="572"/>
      <c r="O339" s="582"/>
      <c r="P339" s="581"/>
      <c r="Q339" s="579"/>
      <c r="R339" s="572"/>
      <c r="S339" s="582"/>
      <c r="T339" s="583"/>
      <c r="U339" s="579"/>
      <c r="V339" s="572"/>
      <c r="W339" s="582"/>
      <c r="X339" s="575"/>
      <c r="Y339" s="604">
        <v>0</v>
      </c>
      <c r="Z339" s="604">
        <v>0</v>
      </c>
      <c r="AA339" s="567" t="str">
        <f t="shared" si="23"/>
        <v>No hay Programación</v>
      </c>
      <c r="AB339" s="568" t="str">
        <f t="shared" si="22"/>
        <v>De acuerdo con lo programado</v>
      </c>
      <c r="AC339" s="575"/>
      <c r="AD339" s="575"/>
      <c r="AE339" s="575"/>
      <c r="AF339" s="576"/>
      <c r="AG339" s="576"/>
      <c r="AH339" s="575"/>
      <c r="AI339" s="575"/>
      <c r="AJ339" s="575"/>
      <c r="AK339" s="576"/>
      <c r="AL339" s="576"/>
      <c r="AM339" s="575"/>
      <c r="AN339" s="575"/>
      <c r="AO339" s="575"/>
      <c r="AP339" s="575"/>
      <c r="AQ339" s="575"/>
    </row>
    <row r="340" spans="1:43" ht="46.2" hidden="1" thickTop="1" thickBot="1">
      <c r="A340" s="563">
        <v>20.11</v>
      </c>
      <c r="B340" s="564"/>
      <c r="C340" s="564"/>
      <c r="D340" s="564"/>
      <c r="E340" s="564"/>
      <c r="F340" s="577" t="s">
        <v>1372</v>
      </c>
      <c r="G340" s="605">
        <v>0</v>
      </c>
      <c r="H340" s="605">
        <v>0</v>
      </c>
      <c r="I340" s="567" t="str">
        <f t="shared" si="20"/>
        <v>No hay Programación</v>
      </c>
      <c r="J340" s="568" t="str">
        <f t="shared" si="21"/>
        <v>De acuerdo con lo programado</v>
      </c>
      <c r="K340" s="578"/>
      <c r="L340" s="581"/>
      <c r="M340" s="579"/>
      <c r="N340" s="572"/>
      <c r="O340" s="582"/>
      <c r="P340" s="581"/>
      <c r="Q340" s="579"/>
      <c r="R340" s="572"/>
      <c r="S340" s="582"/>
      <c r="T340" s="583"/>
      <c r="U340" s="579"/>
      <c r="V340" s="572"/>
      <c r="W340" s="582"/>
      <c r="X340" s="575"/>
      <c r="Y340" s="604">
        <v>0</v>
      </c>
      <c r="Z340" s="604">
        <v>0</v>
      </c>
      <c r="AA340" s="567" t="str">
        <f t="shared" si="23"/>
        <v>No hay Programación</v>
      </c>
      <c r="AB340" s="568" t="str">
        <f t="shared" si="22"/>
        <v>De acuerdo con lo programado</v>
      </c>
      <c r="AC340" s="575"/>
      <c r="AD340" s="575"/>
      <c r="AE340" s="575"/>
      <c r="AF340" s="576"/>
      <c r="AG340" s="576"/>
      <c r="AH340" s="575"/>
      <c r="AI340" s="575"/>
      <c r="AJ340" s="575"/>
      <c r="AK340" s="576"/>
      <c r="AL340" s="576"/>
      <c r="AM340" s="575"/>
      <c r="AN340" s="575"/>
      <c r="AO340" s="575"/>
      <c r="AP340" s="575"/>
      <c r="AQ340" s="575"/>
    </row>
    <row r="341" spans="1:43" ht="46.2" hidden="1" thickTop="1" thickBot="1">
      <c r="A341" s="563">
        <v>20.11</v>
      </c>
      <c r="B341" s="564"/>
      <c r="C341" s="564"/>
      <c r="D341" s="564"/>
      <c r="E341" s="564"/>
      <c r="F341" s="577" t="s">
        <v>1372</v>
      </c>
      <c r="G341" s="605">
        <v>0</v>
      </c>
      <c r="H341" s="605">
        <v>0</v>
      </c>
      <c r="I341" s="567" t="str">
        <f t="shared" si="20"/>
        <v>No hay Programación</v>
      </c>
      <c r="J341" s="568" t="str">
        <f t="shared" si="21"/>
        <v>De acuerdo con lo programado</v>
      </c>
      <c r="K341" s="578"/>
      <c r="L341" s="581"/>
      <c r="M341" s="579"/>
      <c r="N341" s="572"/>
      <c r="O341" s="582"/>
      <c r="P341" s="581"/>
      <c r="Q341" s="579"/>
      <c r="R341" s="572"/>
      <c r="S341" s="582"/>
      <c r="T341" s="583"/>
      <c r="U341" s="579"/>
      <c r="V341" s="572"/>
      <c r="W341" s="582"/>
      <c r="X341" s="575"/>
      <c r="Y341" s="604">
        <v>0</v>
      </c>
      <c r="Z341" s="604">
        <v>0</v>
      </c>
      <c r="AA341" s="567" t="str">
        <f t="shared" si="23"/>
        <v>No hay Programación</v>
      </c>
      <c r="AB341" s="568" t="str">
        <f t="shared" si="22"/>
        <v>De acuerdo con lo programado</v>
      </c>
      <c r="AC341" s="575"/>
      <c r="AD341" s="575"/>
      <c r="AE341" s="575"/>
      <c r="AF341" s="576"/>
      <c r="AG341" s="576"/>
      <c r="AH341" s="575"/>
      <c r="AI341" s="575"/>
      <c r="AJ341" s="575"/>
      <c r="AK341" s="576"/>
      <c r="AL341" s="576"/>
      <c r="AM341" s="575"/>
      <c r="AN341" s="575"/>
      <c r="AO341" s="575"/>
      <c r="AP341" s="575"/>
      <c r="AQ341" s="575"/>
    </row>
    <row r="342" spans="1:43" ht="46.2" hidden="1" thickTop="1" thickBot="1">
      <c r="A342" s="563">
        <v>20.11</v>
      </c>
      <c r="B342" s="564"/>
      <c r="C342" s="564"/>
      <c r="D342" s="564"/>
      <c r="E342" s="564"/>
      <c r="F342" s="577" t="s">
        <v>1372</v>
      </c>
      <c r="G342" s="605">
        <v>0</v>
      </c>
      <c r="H342" s="605">
        <v>0</v>
      </c>
      <c r="I342" s="567" t="str">
        <f t="shared" si="20"/>
        <v>No hay Programación</v>
      </c>
      <c r="J342" s="568" t="str">
        <f t="shared" si="21"/>
        <v>De acuerdo con lo programado</v>
      </c>
      <c r="K342" s="578"/>
      <c r="L342" s="581"/>
      <c r="M342" s="579"/>
      <c r="N342" s="572"/>
      <c r="O342" s="582"/>
      <c r="P342" s="581"/>
      <c r="Q342" s="579"/>
      <c r="R342" s="572"/>
      <c r="S342" s="582"/>
      <c r="T342" s="583"/>
      <c r="U342" s="579"/>
      <c r="V342" s="572"/>
      <c r="W342" s="582"/>
      <c r="X342" s="575"/>
      <c r="Y342" s="604">
        <v>0</v>
      </c>
      <c r="Z342" s="604">
        <v>0</v>
      </c>
      <c r="AA342" s="567" t="str">
        <f t="shared" si="23"/>
        <v>No hay Programación</v>
      </c>
      <c r="AB342" s="568" t="str">
        <f t="shared" si="22"/>
        <v>De acuerdo con lo programado</v>
      </c>
      <c r="AC342" s="575"/>
      <c r="AD342" s="575"/>
      <c r="AE342" s="575"/>
      <c r="AF342" s="576"/>
      <c r="AG342" s="576"/>
      <c r="AH342" s="575"/>
      <c r="AI342" s="575"/>
      <c r="AJ342" s="575"/>
      <c r="AK342" s="576"/>
      <c r="AL342" s="576"/>
      <c r="AM342" s="575"/>
      <c r="AN342" s="575"/>
      <c r="AO342" s="575"/>
      <c r="AP342" s="575"/>
      <c r="AQ342" s="575"/>
    </row>
    <row r="343" spans="1:43" ht="46.2" hidden="1" thickTop="1" thickBot="1">
      <c r="A343" s="563">
        <v>20.11</v>
      </c>
      <c r="B343" s="564"/>
      <c r="C343" s="564"/>
      <c r="D343" s="564"/>
      <c r="E343" s="564"/>
      <c r="F343" s="577" t="s">
        <v>1372</v>
      </c>
      <c r="G343" s="605">
        <v>0</v>
      </c>
      <c r="H343" s="605">
        <v>0</v>
      </c>
      <c r="I343" s="567" t="str">
        <f t="shared" si="20"/>
        <v>No hay Programación</v>
      </c>
      <c r="J343" s="568" t="str">
        <f t="shared" si="21"/>
        <v>De acuerdo con lo programado</v>
      </c>
      <c r="K343" s="578"/>
      <c r="L343" s="581"/>
      <c r="M343" s="579"/>
      <c r="N343" s="572"/>
      <c r="O343" s="582"/>
      <c r="P343" s="581"/>
      <c r="Q343" s="579"/>
      <c r="R343" s="572"/>
      <c r="S343" s="582"/>
      <c r="T343" s="583"/>
      <c r="U343" s="579"/>
      <c r="V343" s="572"/>
      <c r="W343" s="582"/>
      <c r="X343" s="575"/>
      <c r="Y343" s="604">
        <v>0</v>
      </c>
      <c r="Z343" s="604">
        <v>0</v>
      </c>
      <c r="AA343" s="567" t="str">
        <f t="shared" si="23"/>
        <v>No hay Programación</v>
      </c>
      <c r="AB343" s="568" t="str">
        <f t="shared" si="22"/>
        <v>De acuerdo con lo programado</v>
      </c>
      <c r="AC343" s="575"/>
      <c r="AD343" s="575"/>
      <c r="AE343" s="575"/>
      <c r="AF343" s="576"/>
      <c r="AG343" s="576"/>
      <c r="AH343" s="575"/>
      <c r="AI343" s="575"/>
      <c r="AJ343" s="575"/>
      <c r="AK343" s="576"/>
      <c r="AL343" s="576"/>
      <c r="AM343" s="575"/>
      <c r="AN343" s="575"/>
      <c r="AO343" s="575"/>
      <c r="AP343" s="575"/>
      <c r="AQ343" s="575"/>
    </row>
    <row r="344" spans="1:43" ht="46.2" hidden="1" thickTop="1" thickBot="1">
      <c r="A344" s="563">
        <v>20.12</v>
      </c>
      <c r="B344" s="564"/>
      <c r="C344" s="564"/>
      <c r="D344" s="564"/>
      <c r="E344" s="564"/>
      <c r="F344" s="577" t="s">
        <v>1373</v>
      </c>
      <c r="G344" s="605">
        <v>0</v>
      </c>
      <c r="H344" s="605">
        <v>0</v>
      </c>
      <c r="I344" s="567" t="str">
        <f t="shared" si="20"/>
        <v>No hay Programación</v>
      </c>
      <c r="J344" s="568" t="str">
        <f t="shared" si="21"/>
        <v>De acuerdo con lo programado</v>
      </c>
      <c r="K344" s="578"/>
      <c r="L344" s="581"/>
      <c r="M344" s="579"/>
      <c r="N344" s="572"/>
      <c r="O344" s="582"/>
      <c r="P344" s="581"/>
      <c r="Q344" s="579"/>
      <c r="R344" s="572"/>
      <c r="S344" s="582"/>
      <c r="T344" s="583"/>
      <c r="U344" s="579"/>
      <c r="V344" s="572"/>
      <c r="W344" s="582"/>
      <c r="X344" s="575"/>
      <c r="Y344" s="604">
        <v>0</v>
      </c>
      <c r="Z344" s="604">
        <v>0</v>
      </c>
      <c r="AA344" s="567" t="str">
        <f t="shared" si="23"/>
        <v>No hay Programación</v>
      </c>
      <c r="AB344" s="568" t="str">
        <f t="shared" si="22"/>
        <v>De acuerdo con lo programado</v>
      </c>
      <c r="AC344" s="575"/>
      <c r="AD344" s="575"/>
      <c r="AE344" s="575"/>
      <c r="AF344" s="576"/>
      <c r="AG344" s="576"/>
      <c r="AH344" s="575"/>
      <c r="AI344" s="575"/>
      <c r="AJ344" s="575"/>
      <c r="AK344" s="576"/>
      <c r="AL344" s="576"/>
      <c r="AM344" s="575"/>
      <c r="AN344" s="575"/>
      <c r="AO344" s="575"/>
      <c r="AP344" s="575"/>
      <c r="AQ344" s="575"/>
    </row>
    <row r="345" spans="1:43" ht="35.25" hidden="1" customHeight="1" thickTop="1" thickBot="1">
      <c r="A345" s="563">
        <v>20.13</v>
      </c>
      <c r="B345" s="564"/>
      <c r="C345" s="564"/>
      <c r="D345" s="564"/>
      <c r="E345" s="564"/>
      <c r="F345" s="587" t="s">
        <v>1374</v>
      </c>
      <c r="G345" s="605">
        <v>0</v>
      </c>
      <c r="H345" s="605">
        <v>0</v>
      </c>
      <c r="I345" s="567" t="str">
        <f t="shared" si="20"/>
        <v>No hay Programación</v>
      </c>
      <c r="J345" s="568" t="str">
        <f t="shared" si="21"/>
        <v>De acuerdo con lo programado</v>
      </c>
      <c r="K345" s="588"/>
      <c r="L345" s="581"/>
      <c r="M345" s="579"/>
      <c r="N345" s="572"/>
      <c r="O345" s="582"/>
      <c r="P345" s="581"/>
      <c r="Q345" s="579"/>
      <c r="R345" s="572"/>
      <c r="S345" s="582"/>
      <c r="T345" s="583"/>
      <c r="U345" s="579"/>
      <c r="V345" s="572"/>
      <c r="W345" s="582"/>
      <c r="X345" s="575"/>
      <c r="Y345" s="604">
        <v>1</v>
      </c>
      <c r="Z345" s="604">
        <v>1</v>
      </c>
      <c r="AA345" s="567">
        <f t="shared" si="23"/>
        <v>1</v>
      </c>
      <c r="AB345" s="568" t="str">
        <f t="shared" si="22"/>
        <v>De acuerdo con lo programado</v>
      </c>
      <c r="AC345" s="575"/>
      <c r="AD345" s="575"/>
      <c r="AE345" s="575"/>
      <c r="AF345" s="576"/>
      <c r="AG345" s="576"/>
      <c r="AH345" s="575"/>
      <c r="AI345" s="575"/>
      <c r="AJ345" s="575"/>
      <c r="AK345" s="576"/>
      <c r="AL345" s="576"/>
      <c r="AM345" s="575"/>
      <c r="AN345" s="575"/>
      <c r="AO345" s="575"/>
      <c r="AP345" s="575"/>
      <c r="AQ345" s="575"/>
    </row>
    <row r="346" spans="1:43" ht="35.25" hidden="1" customHeight="1" thickTop="1" thickBot="1">
      <c r="A346" s="563">
        <v>20.13</v>
      </c>
      <c r="B346" s="564"/>
      <c r="C346" s="564"/>
      <c r="D346" s="564"/>
      <c r="E346" s="564"/>
      <c r="F346" s="587" t="s">
        <v>1374</v>
      </c>
      <c r="G346" s="605">
        <v>0</v>
      </c>
      <c r="H346" s="605">
        <v>0</v>
      </c>
      <c r="I346" s="567" t="str">
        <f t="shared" si="20"/>
        <v>No hay Programación</v>
      </c>
      <c r="J346" s="568" t="str">
        <f t="shared" si="21"/>
        <v>De acuerdo con lo programado</v>
      </c>
      <c r="K346" s="588"/>
      <c r="L346" s="581"/>
      <c r="M346" s="579"/>
      <c r="N346" s="572"/>
      <c r="O346" s="582"/>
      <c r="P346" s="581"/>
      <c r="Q346" s="579"/>
      <c r="R346" s="572"/>
      <c r="S346" s="582"/>
      <c r="T346" s="583"/>
      <c r="U346" s="579"/>
      <c r="V346" s="572"/>
      <c r="W346" s="582"/>
      <c r="X346" s="575"/>
      <c r="Y346" s="604">
        <v>0</v>
      </c>
      <c r="Z346" s="604">
        <v>0</v>
      </c>
      <c r="AA346" s="567" t="str">
        <f t="shared" si="23"/>
        <v>No hay Programación</v>
      </c>
      <c r="AB346" s="568" t="str">
        <f t="shared" si="22"/>
        <v>De acuerdo con lo programado</v>
      </c>
      <c r="AC346" s="575"/>
      <c r="AD346" s="575"/>
      <c r="AE346" s="575"/>
      <c r="AF346" s="576"/>
      <c r="AG346" s="576"/>
      <c r="AH346" s="575"/>
      <c r="AI346" s="575"/>
      <c r="AJ346" s="575"/>
      <c r="AK346" s="576"/>
      <c r="AL346" s="576"/>
      <c r="AM346" s="575"/>
      <c r="AN346" s="575"/>
      <c r="AO346" s="575"/>
      <c r="AP346" s="575"/>
      <c r="AQ346" s="575"/>
    </row>
    <row r="347" spans="1:43" ht="35.25" hidden="1" customHeight="1" thickTop="1" thickBot="1">
      <c r="A347" s="563">
        <v>20.13</v>
      </c>
      <c r="B347" s="564"/>
      <c r="C347" s="564"/>
      <c r="D347" s="564"/>
      <c r="E347" s="564"/>
      <c r="F347" s="587" t="s">
        <v>1374</v>
      </c>
      <c r="G347" s="605">
        <v>0</v>
      </c>
      <c r="H347" s="605">
        <v>0</v>
      </c>
      <c r="I347" s="567" t="str">
        <f t="shared" si="20"/>
        <v>No hay Programación</v>
      </c>
      <c r="J347" s="568" t="str">
        <f t="shared" si="21"/>
        <v>De acuerdo con lo programado</v>
      </c>
      <c r="K347" s="588"/>
      <c r="L347" s="581"/>
      <c r="M347" s="579"/>
      <c r="N347" s="572"/>
      <c r="O347" s="582"/>
      <c r="P347" s="581"/>
      <c r="Q347" s="579"/>
      <c r="R347" s="572"/>
      <c r="S347" s="582"/>
      <c r="T347" s="583"/>
      <c r="U347" s="579"/>
      <c r="V347" s="572"/>
      <c r="W347" s="582"/>
      <c r="X347" s="575"/>
      <c r="Y347" s="604">
        <v>0</v>
      </c>
      <c r="Z347" s="604">
        <v>0</v>
      </c>
      <c r="AA347" s="567" t="str">
        <f t="shared" si="23"/>
        <v>No hay Programación</v>
      </c>
      <c r="AB347" s="568" t="str">
        <f t="shared" si="22"/>
        <v>De acuerdo con lo programado</v>
      </c>
      <c r="AC347" s="575"/>
      <c r="AD347" s="575"/>
      <c r="AE347" s="575"/>
      <c r="AF347" s="576"/>
      <c r="AG347" s="576"/>
      <c r="AH347" s="575"/>
      <c r="AI347" s="575"/>
      <c r="AJ347" s="575"/>
      <c r="AK347" s="576"/>
      <c r="AL347" s="576"/>
      <c r="AM347" s="575"/>
      <c r="AN347" s="575"/>
      <c r="AO347" s="575"/>
      <c r="AP347" s="575"/>
      <c r="AQ347" s="575"/>
    </row>
    <row r="348" spans="1:43" ht="35.25" hidden="1" customHeight="1" thickTop="1" thickBot="1">
      <c r="A348" s="563">
        <v>20.13</v>
      </c>
      <c r="B348" s="564"/>
      <c r="C348" s="564"/>
      <c r="D348" s="564"/>
      <c r="E348" s="564"/>
      <c r="F348" s="587" t="s">
        <v>1374</v>
      </c>
      <c r="G348" s="605">
        <v>0</v>
      </c>
      <c r="H348" s="605">
        <v>0</v>
      </c>
      <c r="I348" s="567" t="str">
        <f t="shared" si="20"/>
        <v>No hay Programación</v>
      </c>
      <c r="J348" s="568" t="str">
        <f t="shared" si="21"/>
        <v>De acuerdo con lo programado</v>
      </c>
      <c r="K348" s="588"/>
      <c r="L348" s="581"/>
      <c r="M348" s="579"/>
      <c r="N348" s="572"/>
      <c r="O348" s="582"/>
      <c r="P348" s="581"/>
      <c r="Q348" s="579"/>
      <c r="R348" s="572"/>
      <c r="S348" s="582"/>
      <c r="T348" s="583"/>
      <c r="U348" s="579"/>
      <c r="V348" s="572"/>
      <c r="W348" s="582"/>
      <c r="X348" s="575"/>
      <c r="Y348" s="604">
        <v>0</v>
      </c>
      <c r="Z348" s="604">
        <v>0</v>
      </c>
      <c r="AA348" s="567" t="str">
        <f t="shared" si="23"/>
        <v>No hay Programación</v>
      </c>
      <c r="AB348" s="568" t="str">
        <f t="shared" si="22"/>
        <v>De acuerdo con lo programado</v>
      </c>
      <c r="AC348" s="575"/>
      <c r="AD348" s="575"/>
      <c r="AE348" s="575"/>
      <c r="AF348" s="576"/>
      <c r="AG348" s="576"/>
      <c r="AH348" s="575"/>
      <c r="AI348" s="575"/>
      <c r="AJ348" s="575"/>
      <c r="AK348" s="576"/>
      <c r="AL348" s="576"/>
      <c r="AM348" s="575"/>
      <c r="AN348" s="575"/>
      <c r="AO348" s="575"/>
      <c r="AP348" s="575"/>
      <c r="AQ348" s="575"/>
    </row>
    <row r="349" spans="1:43" ht="35.25" hidden="1" customHeight="1" thickTop="1" thickBot="1">
      <c r="A349" s="563">
        <v>20.13</v>
      </c>
      <c r="B349" s="564"/>
      <c r="C349" s="564"/>
      <c r="D349" s="564"/>
      <c r="E349" s="564"/>
      <c r="F349" s="587" t="s">
        <v>1374</v>
      </c>
      <c r="G349" s="605">
        <v>0</v>
      </c>
      <c r="H349" s="605">
        <v>0</v>
      </c>
      <c r="I349" s="567" t="str">
        <f t="shared" si="20"/>
        <v>No hay Programación</v>
      </c>
      <c r="J349" s="568" t="str">
        <f t="shared" si="21"/>
        <v>De acuerdo con lo programado</v>
      </c>
      <c r="K349" s="588"/>
      <c r="L349" s="581"/>
      <c r="M349" s="579"/>
      <c r="N349" s="572"/>
      <c r="O349" s="582"/>
      <c r="P349" s="581"/>
      <c r="Q349" s="579"/>
      <c r="R349" s="572"/>
      <c r="S349" s="582"/>
      <c r="T349" s="583"/>
      <c r="U349" s="579"/>
      <c r="V349" s="572"/>
      <c r="W349" s="582"/>
      <c r="X349" s="575"/>
      <c r="Y349" s="604">
        <v>0</v>
      </c>
      <c r="Z349" s="604">
        <v>0</v>
      </c>
      <c r="AA349" s="567" t="str">
        <f t="shared" si="23"/>
        <v>No hay Programación</v>
      </c>
      <c r="AB349" s="568" t="str">
        <f t="shared" si="22"/>
        <v>De acuerdo con lo programado</v>
      </c>
      <c r="AC349" s="575"/>
      <c r="AD349" s="575"/>
      <c r="AE349" s="575"/>
      <c r="AF349" s="576"/>
      <c r="AG349" s="576"/>
      <c r="AH349" s="575"/>
      <c r="AI349" s="575"/>
      <c r="AJ349" s="575"/>
      <c r="AK349" s="576"/>
      <c r="AL349" s="576"/>
      <c r="AM349" s="575"/>
      <c r="AN349" s="575"/>
      <c r="AO349" s="575"/>
      <c r="AP349" s="575"/>
      <c r="AQ349" s="575"/>
    </row>
    <row r="350" spans="1:43" ht="35.25" hidden="1" customHeight="1" thickTop="1" thickBot="1">
      <c r="A350" s="563">
        <v>20.13</v>
      </c>
      <c r="B350" s="564"/>
      <c r="C350" s="564"/>
      <c r="D350" s="564"/>
      <c r="E350" s="564"/>
      <c r="F350" s="587" t="s">
        <v>1374</v>
      </c>
      <c r="G350" s="605">
        <v>0</v>
      </c>
      <c r="H350" s="605">
        <v>0</v>
      </c>
      <c r="I350" s="567" t="str">
        <f t="shared" si="20"/>
        <v>No hay Programación</v>
      </c>
      <c r="J350" s="568" t="str">
        <f t="shared" si="21"/>
        <v>De acuerdo con lo programado</v>
      </c>
      <c r="K350" s="588"/>
      <c r="L350" s="581"/>
      <c r="M350" s="579"/>
      <c r="N350" s="572"/>
      <c r="O350" s="582"/>
      <c r="P350" s="581"/>
      <c r="Q350" s="579"/>
      <c r="R350" s="572"/>
      <c r="S350" s="582"/>
      <c r="T350" s="583"/>
      <c r="U350" s="579"/>
      <c r="V350" s="572"/>
      <c r="W350" s="582"/>
      <c r="X350" s="575"/>
      <c r="Y350" s="604">
        <v>0</v>
      </c>
      <c r="Z350" s="604">
        <v>0</v>
      </c>
      <c r="AA350" s="567" t="str">
        <f t="shared" si="23"/>
        <v>No hay Programación</v>
      </c>
      <c r="AB350" s="568" t="str">
        <f t="shared" si="22"/>
        <v>De acuerdo con lo programado</v>
      </c>
      <c r="AC350" s="575"/>
      <c r="AD350" s="575"/>
      <c r="AE350" s="575"/>
      <c r="AF350" s="576"/>
      <c r="AG350" s="576"/>
      <c r="AH350" s="575"/>
      <c r="AI350" s="575"/>
      <c r="AJ350" s="575"/>
      <c r="AK350" s="576"/>
      <c r="AL350" s="576"/>
      <c r="AM350" s="575"/>
      <c r="AN350" s="575"/>
      <c r="AO350" s="575"/>
      <c r="AP350" s="575"/>
      <c r="AQ350" s="575"/>
    </row>
    <row r="351" spans="1:43" ht="35.25" hidden="1" customHeight="1" thickTop="1" thickBot="1">
      <c r="A351" s="563">
        <v>20.13</v>
      </c>
      <c r="B351" s="564"/>
      <c r="C351" s="564"/>
      <c r="D351" s="564"/>
      <c r="E351" s="564"/>
      <c r="F351" s="587" t="s">
        <v>1374</v>
      </c>
      <c r="G351" s="605">
        <v>0</v>
      </c>
      <c r="H351" s="605">
        <v>0</v>
      </c>
      <c r="I351" s="567" t="str">
        <f t="shared" si="20"/>
        <v>No hay Programación</v>
      </c>
      <c r="J351" s="568" t="str">
        <f t="shared" si="21"/>
        <v>De acuerdo con lo programado</v>
      </c>
      <c r="K351" s="588"/>
      <c r="L351" s="581"/>
      <c r="M351" s="579"/>
      <c r="N351" s="572"/>
      <c r="O351" s="582"/>
      <c r="P351" s="581"/>
      <c r="Q351" s="579"/>
      <c r="R351" s="572"/>
      <c r="S351" s="582"/>
      <c r="T351" s="583"/>
      <c r="U351" s="579"/>
      <c r="V351" s="572"/>
      <c r="W351" s="582"/>
      <c r="X351" s="575"/>
      <c r="Y351" s="604">
        <v>0</v>
      </c>
      <c r="Z351" s="604">
        <v>0</v>
      </c>
      <c r="AA351" s="567" t="str">
        <f t="shared" si="23"/>
        <v>No hay Programación</v>
      </c>
      <c r="AB351" s="568" t="str">
        <f t="shared" si="22"/>
        <v>De acuerdo con lo programado</v>
      </c>
      <c r="AC351" s="575"/>
      <c r="AD351" s="575"/>
      <c r="AE351" s="575"/>
      <c r="AF351" s="576"/>
      <c r="AG351" s="576"/>
      <c r="AH351" s="575"/>
      <c r="AI351" s="575"/>
      <c r="AJ351" s="575"/>
      <c r="AK351" s="576"/>
      <c r="AL351" s="576"/>
      <c r="AM351" s="575"/>
      <c r="AN351" s="575"/>
      <c r="AO351" s="575"/>
      <c r="AP351" s="575"/>
      <c r="AQ351" s="575"/>
    </row>
    <row r="352" spans="1:43" ht="35.25" hidden="1" customHeight="1" thickTop="1" thickBot="1">
      <c r="A352" s="563">
        <v>20.13</v>
      </c>
      <c r="B352" s="564"/>
      <c r="C352" s="564"/>
      <c r="D352" s="564"/>
      <c r="E352" s="564"/>
      <c r="F352" s="587" t="s">
        <v>1374</v>
      </c>
      <c r="G352" s="605">
        <v>0</v>
      </c>
      <c r="H352" s="605">
        <v>0</v>
      </c>
      <c r="I352" s="567" t="str">
        <f t="shared" si="20"/>
        <v>No hay Programación</v>
      </c>
      <c r="J352" s="568" t="str">
        <f t="shared" si="21"/>
        <v>De acuerdo con lo programado</v>
      </c>
      <c r="K352" s="588"/>
      <c r="L352" s="581"/>
      <c r="M352" s="579"/>
      <c r="N352" s="572"/>
      <c r="O352" s="582"/>
      <c r="P352" s="581"/>
      <c r="Q352" s="579"/>
      <c r="R352" s="572"/>
      <c r="S352" s="582"/>
      <c r="T352" s="583"/>
      <c r="U352" s="579"/>
      <c r="V352" s="572"/>
      <c r="W352" s="582"/>
      <c r="X352" s="575"/>
      <c r="Y352" s="604">
        <v>0</v>
      </c>
      <c r="Z352" s="604">
        <v>0</v>
      </c>
      <c r="AA352" s="567" t="str">
        <f t="shared" si="23"/>
        <v>No hay Programación</v>
      </c>
      <c r="AB352" s="568" t="str">
        <f t="shared" si="22"/>
        <v>De acuerdo con lo programado</v>
      </c>
      <c r="AC352" s="575"/>
      <c r="AD352" s="575"/>
      <c r="AE352" s="575"/>
      <c r="AF352" s="576"/>
      <c r="AG352" s="576"/>
      <c r="AH352" s="575"/>
      <c r="AI352" s="575"/>
      <c r="AJ352" s="575"/>
      <c r="AK352" s="576"/>
      <c r="AL352" s="576"/>
      <c r="AM352" s="575"/>
      <c r="AN352" s="575"/>
      <c r="AO352" s="575"/>
      <c r="AP352" s="575"/>
      <c r="AQ352" s="575"/>
    </row>
    <row r="353" spans="1:43" ht="35.25" hidden="1" customHeight="1" thickTop="1" thickBot="1">
      <c r="A353" s="563">
        <v>20.13</v>
      </c>
      <c r="B353" s="564"/>
      <c r="C353" s="564"/>
      <c r="D353" s="564"/>
      <c r="E353" s="564"/>
      <c r="F353" s="587" t="s">
        <v>1374</v>
      </c>
      <c r="G353" s="605">
        <v>0</v>
      </c>
      <c r="H353" s="605">
        <v>0</v>
      </c>
      <c r="I353" s="567" t="str">
        <f t="shared" si="20"/>
        <v>No hay Programación</v>
      </c>
      <c r="J353" s="568" t="str">
        <f t="shared" si="21"/>
        <v>De acuerdo con lo programado</v>
      </c>
      <c r="K353" s="588"/>
      <c r="L353" s="581"/>
      <c r="M353" s="579"/>
      <c r="N353" s="572"/>
      <c r="O353" s="582"/>
      <c r="P353" s="581"/>
      <c r="Q353" s="579"/>
      <c r="R353" s="572"/>
      <c r="S353" s="582"/>
      <c r="T353" s="583"/>
      <c r="U353" s="579"/>
      <c r="V353" s="572"/>
      <c r="W353" s="582"/>
      <c r="X353" s="575"/>
      <c r="Y353" s="604">
        <v>0</v>
      </c>
      <c r="Z353" s="604">
        <v>0</v>
      </c>
      <c r="AA353" s="567" t="str">
        <f t="shared" si="23"/>
        <v>No hay Programación</v>
      </c>
      <c r="AB353" s="568" t="str">
        <f t="shared" si="22"/>
        <v>De acuerdo con lo programado</v>
      </c>
      <c r="AC353" s="575"/>
      <c r="AD353" s="575"/>
      <c r="AE353" s="575"/>
      <c r="AF353" s="576"/>
      <c r="AG353" s="576"/>
      <c r="AH353" s="575"/>
      <c r="AI353" s="575"/>
      <c r="AJ353" s="575"/>
      <c r="AK353" s="576"/>
      <c r="AL353" s="576"/>
      <c r="AM353" s="575"/>
      <c r="AN353" s="575"/>
      <c r="AO353" s="575"/>
      <c r="AP353" s="575"/>
      <c r="AQ353" s="575"/>
    </row>
    <row r="354" spans="1:43" ht="35.25" hidden="1" customHeight="1" thickTop="1" thickBot="1">
      <c r="A354" s="563">
        <v>20.13</v>
      </c>
      <c r="B354" s="564"/>
      <c r="C354" s="564"/>
      <c r="D354" s="564"/>
      <c r="E354" s="564"/>
      <c r="F354" s="587" t="s">
        <v>1374</v>
      </c>
      <c r="G354" s="605">
        <v>0</v>
      </c>
      <c r="H354" s="605">
        <v>0</v>
      </c>
      <c r="I354" s="567" t="str">
        <f t="shared" si="20"/>
        <v>No hay Programación</v>
      </c>
      <c r="J354" s="568" t="str">
        <f t="shared" si="21"/>
        <v>De acuerdo con lo programado</v>
      </c>
      <c r="K354" s="588"/>
      <c r="L354" s="581"/>
      <c r="M354" s="579"/>
      <c r="N354" s="572"/>
      <c r="O354" s="582"/>
      <c r="P354" s="581"/>
      <c r="Q354" s="579"/>
      <c r="R354" s="572"/>
      <c r="S354" s="582"/>
      <c r="T354" s="583"/>
      <c r="U354" s="579"/>
      <c r="V354" s="572"/>
      <c r="W354" s="582"/>
      <c r="X354" s="575"/>
      <c r="Y354" s="604">
        <v>0</v>
      </c>
      <c r="Z354" s="604">
        <v>0</v>
      </c>
      <c r="AA354" s="567" t="str">
        <f t="shared" si="23"/>
        <v>No hay Programación</v>
      </c>
      <c r="AB354" s="568" t="str">
        <f t="shared" si="22"/>
        <v>De acuerdo con lo programado</v>
      </c>
      <c r="AC354" s="575"/>
      <c r="AD354" s="575"/>
      <c r="AE354" s="575"/>
      <c r="AF354" s="576"/>
      <c r="AG354" s="576"/>
      <c r="AH354" s="575"/>
      <c r="AI354" s="575"/>
      <c r="AJ354" s="575"/>
      <c r="AK354" s="576"/>
      <c r="AL354" s="576"/>
      <c r="AM354" s="575"/>
      <c r="AN354" s="575"/>
      <c r="AO354" s="575"/>
      <c r="AP354" s="575"/>
      <c r="AQ354" s="575"/>
    </row>
    <row r="355" spans="1:43" ht="35.25" hidden="1" customHeight="1" thickTop="1" thickBot="1">
      <c r="A355" s="563">
        <v>20.13</v>
      </c>
      <c r="B355" s="564"/>
      <c r="C355" s="564"/>
      <c r="D355" s="564"/>
      <c r="E355" s="564"/>
      <c r="F355" s="587" t="s">
        <v>1374</v>
      </c>
      <c r="G355" s="605">
        <v>0</v>
      </c>
      <c r="H355" s="605">
        <v>0</v>
      </c>
      <c r="I355" s="567" t="str">
        <f t="shared" si="20"/>
        <v>No hay Programación</v>
      </c>
      <c r="J355" s="568" t="str">
        <f t="shared" si="21"/>
        <v>De acuerdo con lo programado</v>
      </c>
      <c r="K355" s="588"/>
      <c r="L355" s="581"/>
      <c r="M355" s="579"/>
      <c r="N355" s="572"/>
      <c r="O355" s="582"/>
      <c r="P355" s="581"/>
      <c r="Q355" s="579"/>
      <c r="R355" s="572"/>
      <c r="S355" s="582"/>
      <c r="T355" s="583"/>
      <c r="U355" s="579"/>
      <c r="V355" s="572"/>
      <c r="W355" s="582"/>
      <c r="X355" s="575"/>
      <c r="Y355" s="604">
        <v>0</v>
      </c>
      <c r="Z355" s="604">
        <v>0</v>
      </c>
      <c r="AA355" s="567" t="str">
        <f t="shared" si="23"/>
        <v>No hay Programación</v>
      </c>
      <c r="AB355" s="568" t="str">
        <f t="shared" si="22"/>
        <v>De acuerdo con lo programado</v>
      </c>
      <c r="AC355" s="575"/>
      <c r="AD355" s="575"/>
      <c r="AE355" s="575"/>
      <c r="AF355" s="576"/>
      <c r="AG355" s="576"/>
      <c r="AH355" s="575"/>
      <c r="AI355" s="575"/>
      <c r="AJ355" s="575"/>
      <c r="AK355" s="576"/>
      <c r="AL355" s="576"/>
      <c r="AM355" s="575"/>
      <c r="AN355" s="575"/>
      <c r="AO355" s="575"/>
      <c r="AP355" s="575"/>
      <c r="AQ355" s="575"/>
    </row>
    <row r="356" spans="1:43" ht="35.25" hidden="1" customHeight="1" thickTop="1" thickBot="1">
      <c r="A356" s="563">
        <v>20.13</v>
      </c>
      <c r="B356" s="564"/>
      <c r="C356" s="564"/>
      <c r="D356" s="564"/>
      <c r="E356" s="564"/>
      <c r="F356" s="587" t="s">
        <v>1374</v>
      </c>
      <c r="G356" s="605">
        <v>0</v>
      </c>
      <c r="H356" s="605">
        <v>0</v>
      </c>
      <c r="I356" s="567" t="str">
        <f t="shared" si="20"/>
        <v>No hay Programación</v>
      </c>
      <c r="J356" s="568" t="str">
        <f t="shared" si="21"/>
        <v>De acuerdo con lo programado</v>
      </c>
      <c r="K356" s="588"/>
      <c r="L356" s="581"/>
      <c r="M356" s="579"/>
      <c r="N356" s="572"/>
      <c r="O356" s="582"/>
      <c r="P356" s="581"/>
      <c r="Q356" s="579"/>
      <c r="R356" s="572"/>
      <c r="S356" s="582"/>
      <c r="T356" s="583"/>
      <c r="U356" s="579"/>
      <c r="V356" s="572"/>
      <c r="W356" s="582"/>
      <c r="X356" s="575"/>
      <c r="Y356" s="604">
        <v>0</v>
      </c>
      <c r="Z356" s="604">
        <v>0</v>
      </c>
      <c r="AA356" s="567" t="str">
        <f t="shared" si="23"/>
        <v>No hay Programación</v>
      </c>
      <c r="AB356" s="568" t="str">
        <f t="shared" si="22"/>
        <v>De acuerdo con lo programado</v>
      </c>
      <c r="AC356" s="575"/>
      <c r="AD356" s="575"/>
      <c r="AE356" s="575"/>
      <c r="AF356" s="576"/>
      <c r="AG356" s="576"/>
      <c r="AH356" s="575"/>
      <c r="AI356" s="575"/>
      <c r="AJ356" s="575"/>
      <c r="AK356" s="576"/>
      <c r="AL356" s="576"/>
      <c r="AM356" s="575"/>
      <c r="AN356" s="575"/>
      <c r="AO356" s="575"/>
      <c r="AP356" s="575"/>
      <c r="AQ356" s="575"/>
    </row>
    <row r="357" spans="1:43" ht="35.25" hidden="1" customHeight="1" thickTop="1" thickBot="1">
      <c r="A357" s="563">
        <v>20.14</v>
      </c>
      <c r="B357" s="564"/>
      <c r="C357" s="564"/>
      <c r="D357" s="564"/>
      <c r="E357" s="564"/>
      <c r="F357" s="587" t="s">
        <v>1375</v>
      </c>
      <c r="G357" s="605">
        <v>3</v>
      </c>
      <c r="H357" s="605">
        <v>3</v>
      </c>
      <c r="I357" s="567">
        <f t="shared" si="20"/>
        <v>1</v>
      </c>
      <c r="J357" s="568" t="str">
        <f t="shared" si="21"/>
        <v>De acuerdo con lo programado</v>
      </c>
      <c r="K357" s="588"/>
      <c r="L357" s="581"/>
      <c r="M357" s="579"/>
      <c r="N357" s="572"/>
      <c r="O357" s="582"/>
      <c r="P357" s="581"/>
      <c r="Q357" s="579"/>
      <c r="R357" s="572"/>
      <c r="S357" s="582"/>
      <c r="T357" s="583"/>
      <c r="U357" s="579"/>
      <c r="V357" s="572"/>
      <c r="W357" s="582"/>
      <c r="X357" s="575"/>
      <c r="Y357" s="604">
        <v>6</v>
      </c>
      <c r="Z357" s="604">
        <v>6</v>
      </c>
      <c r="AA357" s="567">
        <f t="shared" si="23"/>
        <v>1</v>
      </c>
      <c r="AB357" s="568" t="str">
        <f t="shared" si="22"/>
        <v>De acuerdo con lo programado</v>
      </c>
      <c r="AC357" s="575"/>
      <c r="AD357" s="575"/>
      <c r="AE357" s="575"/>
      <c r="AF357" s="576"/>
      <c r="AG357" s="576"/>
      <c r="AH357" s="575"/>
      <c r="AI357" s="575"/>
      <c r="AJ357" s="575"/>
      <c r="AK357" s="576"/>
      <c r="AL357" s="576"/>
      <c r="AM357" s="575"/>
      <c r="AN357" s="575"/>
      <c r="AO357" s="575"/>
      <c r="AP357" s="575"/>
      <c r="AQ357" s="575"/>
    </row>
    <row r="358" spans="1:43" ht="35.25" hidden="1" customHeight="1" thickTop="1" thickBot="1">
      <c r="A358" s="563">
        <v>20.14</v>
      </c>
      <c r="B358" s="564"/>
      <c r="C358" s="564"/>
      <c r="D358" s="564"/>
      <c r="E358" s="564"/>
      <c r="F358" s="587" t="s">
        <v>1375</v>
      </c>
      <c r="G358" s="605">
        <v>0</v>
      </c>
      <c r="H358" s="605">
        <v>0</v>
      </c>
      <c r="I358" s="567" t="str">
        <f t="shared" si="20"/>
        <v>No hay Programación</v>
      </c>
      <c r="J358" s="568" t="str">
        <f t="shared" si="21"/>
        <v>De acuerdo con lo programado</v>
      </c>
      <c r="K358" s="588"/>
      <c r="L358" s="581"/>
      <c r="M358" s="579"/>
      <c r="N358" s="572"/>
      <c r="O358" s="582"/>
      <c r="P358" s="581"/>
      <c r="Q358" s="579"/>
      <c r="R358" s="572"/>
      <c r="S358" s="582"/>
      <c r="T358" s="583"/>
      <c r="U358" s="579"/>
      <c r="V358" s="572"/>
      <c r="W358" s="582"/>
      <c r="X358" s="575"/>
      <c r="Y358" s="604">
        <v>0</v>
      </c>
      <c r="Z358" s="604">
        <v>0</v>
      </c>
      <c r="AA358" s="567" t="str">
        <f t="shared" si="23"/>
        <v>No hay Programación</v>
      </c>
      <c r="AB358" s="568" t="str">
        <f t="shared" si="22"/>
        <v>De acuerdo con lo programado</v>
      </c>
      <c r="AC358" s="575"/>
      <c r="AD358" s="575"/>
      <c r="AE358" s="575"/>
      <c r="AF358" s="576"/>
      <c r="AG358" s="576"/>
      <c r="AH358" s="575"/>
      <c r="AI358" s="575"/>
      <c r="AJ358" s="575"/>
      <c r="AK358" s="576"/>
      <c r="AL358" s="576"/>
      <c r="AM358" s="575"/>
      <c r="AN358" s="575"/>
      <c r="AO358" s="575"/>
      <c r="AP358" s="575"/>
      <c r="AQ358" s="575"/>
    </row>
    <row r="359" spans="1:43" ht="35.25" hidden="1" customHeight="1" thickTop="1" thickBot="1">
      <c r="A359" s="563">
        <v>20.14</v>
      </c>
      <c r="B359" s="564"/>
      <c r="C359" s="564"/>
      <c r="D359" s="564"/>
      <c r="E359" s="564"/>
      <c r="F359" s="587" t="s">
        <v>1375</v>
      </c>
      <c r="G359" s="605">
        <v>0</v>
      </c>
      <c r="H359" s="605">
        <v>0</v>
      </c>
      <c r="I359" s="567" t="str">
        <f t="shared" si="20"/>
        <v>No hay Programación</v>
      </c>
      <c r="J359" s="568" t="str">
        <f t="shared" si="21"/>
        <v>De acuerdo con lo programado</v>
      </c>
      <c r="K359" s="588"/>
      <c r="L359" s="581"/>
      <c r="M359" s="579"/>
      <c r="N359" s="572"/>
      <c r="O359" s="582"/>
      <c r="P359" s="581"/>
      <c r="Q359" s="579"/>
      <c r="R359" s="572"/>
      <c r="S359" s="582"/>
      <c r="T359" s="583"/>
      <c r="U359" s="579"/>
      <c r="V359" s="572"/>
      <c r="W359" s="582"/>
      <c r="X359" s="575"/>
      <c r="Y359" s="604">
        <v>0</v>
      </c>
      <c r="Z359" s="604">
        <v>0</v>
      </c>
      <c r="AA359" s="567" t="str">
        <f t="shared" si="23"/>
        <v>No hay Programación</v>
      </c>
      <c r="AB359" s="568" t="str">
        <f t="shared" si="22"/>
        <v>De acuerdo con lo programado</v>
      </c>
      <c r="AC359" s="575"/>
      <c r="AD359" s="575"/>
      <c r="AE359" s="575"/>
      <c r="AF359" s="576"/>
      <c r="AG359" s="576"/>
      <c r="AH359" s="575"/>
      <c r="AI359" s="575"/>
      <c r="AJ359" s="575"/>
      <c r="AK359" s="576"/>
      <c r="AL359" s="576"/>
      <c r="AM359" s="575"/>
      <c r="AN359" s="575"/>
      <c r="AO359" s="575"/>
      <c r="AP359" s="575"/>
      <c r="AQ359" s="575"/>
    </row>
    <row r="360" spans="1:43" ht="35.25" hidden="1" customHeight="1" thickTop="1" thickBot="1">
      <c r="A360" s="563">
        <v>20.14</v>
      </c>
      <c r="B360" s="564"/>
      <c r="C360" s="564"/>
      <c r="D360" s="564"/>
      <c r="E360" s="564"/>
      <c r="F360" s="587" t="s">
        <v>1375</v>
      </c>
      <c r="G360" s="605">
        <v>0</v>
      </c>
      <c r="H360" s="605">
        <v>0</v>
      </c>
      <c r="I360" s="567" t="str">
        <f t="shared" si="20"/>
        <v>No hay Programación</v>
      </c>
      <c r="J360" s="568" t="str">
        <f t="shared" si="21"/>
        <v>De acuerdo con lo programado</v>
      </c>
      <c r="K360" s="588"/>
      <c r="L360" s="581"/>
      <c r="M360" s="579"/>
      <c r="N360" s="572"/>
      <c r="O360" s="582"/>
      <c r="P360" s="581"/>
      <c r="Q360" s="579"/>
      <c r="R360" s="572"/>
      <c r="S360" s="582"/>
      <c r="T360" s="583"/>
      <c r="U360" s="579"/>
      <c r="V360" s="572"/>
      <c r="W360" s="582"/>
      <c r="X360" s="575"/>
      <c r="Y360" s="604">
        <v>0</v>
      </c>
      <c r="Z360" s="604">
        <v>0</v>
      </c>
      <c r="AA360" s="567" t="str">
        <f t="shared" si="23"/>
        <v>No hay Programación</v>
      </c>
      <c r="AB360" s="568" t="str">
        <f t="shared" si="22"/>
        <v>De acuerdo con lo programado</v>
      </c>
      <c r="AC360" s="575"/>
      <c r="AD360" s="575"/>
      <c r="AE360" s="575"/>
      <c r="AF360" s="576"/>
      <c r="AG360" s="576"/>
      <c r="AH360" s="575"/>
      <c r="AI360" s="575"/>
      <c r="AJ360" s="575"/>
      <c r="AK360" s="576"/>
      <c r="AL360" s="576"/>
      <c r="AM360" s="575"/>
      <c r="AN360" s="575"/>
      <c r="AO360" s="575"/>
      <c r="AP360" s="575"/>
      <c r="AQ360" s="575"/>
    </row>
    <row r="361" spans="1:43" ht="35.25" hidden="1" customHeight="1" thickTop="1" thickBot="1">
      <c r="A361" s="563">
        <v>20.14</v>
      </c>
      <c r="B361" s="564"/>
      <c r="C361" s="564"/>
      <c r="D361" s="564"/>
      <c r="E361" s="564"/>
      <c r="F361" s="587" t="s">
        <v>1375</v>
      </c>
      <c r="G361" s="605">
        <v>0</v>
      </c>
      <c r="H361" s="605">
        <v>0</v>
      </c>
      <c r="I361" s="567" t="str">
        <f t="shared" si="20"/>
        <v>No hay Programación</v>
      </c>
      <c r="J361" s="568" t="str">
        <f t="shared" si="21"/>
        <v>De acuerdo con lo programado</v>
      </c>
      <c r="K361" s="588"/>
      <c r="L361" s="581"/>
      <c r="M361" s="579"/>
      <c r="N361" s="572"/>
      <c r="O361" s="582"/>
      <c r="P361" s="581"/>
      <c r="Q361" s="579"/>
      <c r="R361" s="572"/>
      <c r="S361" s="582"/>
      <c r="T361" s="583"/>
      <c r="U361" s="579"/>
      <c r="V361" s="572"/>
      <c r="W361" s="582"/>
      <c r="X361" s="575"/>
      <c r="Y361" s="604">
        <v>0</v>
      </c>
      <c r="Z361" s="604">
        <v>0</v>
      </c>
      <c r="AA361" s="567" t="str">
        <f t="shared" si="23"/>
        <v>No hay Programación</v>
      </c>
      <c r="AB361" s="568" t="str">
        <f t="shared" si="22"/>
        <v>De acuerdo con lo programado</v>
      </c>
      <c r="AC361" s="575"/>
      <c r="AD361" s="575"/>
      <c r="AE361" s="575"/>
      <c r="AF361" s="576"/>
      <c r="AG361" s="576"/>
      <c r="AH361" s="575"/>
      <c r="AI361" s="575"/>
      <c r="AJ361" s="575"/>
      <c r="AK361" s="576"/>
      <c r="AL361" s="576"/>
      <c r="AM361" s="575"/>
      <c r="AN361" s="575"/>
      <c r="AO361" s="575"/>
      <c r="AP361" s="575"/>
      <c r="AQ361" s="575"/>
    </row>
    <row r="362" spans="1:43" ht="35.25" hidden="1" customHeight="1" thickTop="1" thickBot="1">
      <c r="A362" s="563">
        <v>20.14</v>
      </c>
      <c r="B362" s="564"/>
      <c r="C362" s="564"/>
      <c r="D362" s="564"/>
      <c r="E362" s="564"/>
      <c r="F362" s="587" t="s">
        <v>1375</v>
      </c>
      <c r="G362" s="605">
        <v>0</v>
      </c>
      <c r="H362" s="605">
        <v>0</v>
      </c>
      <c r="I362" s="567" t="str">
        <f t="shared" si="20"/>
        <v>No hay Programación</v>
      </c>
      <c r="J362" s="568" t="str">
        <f t="shared" si="21"/>
        <v>De acuerdo con lo programado</v>
      </c>
      <c r="K362" s="588"/>
      <c r="L362" s="581"/>
      <c r="M362" s="579"/>
      <c r="N362" s="572"/>
      <c r="O362" s="582"/>
      <c r="P362" s="581"/>
      <c r="Q362" s="579"/>
      <c r="R362" s="572"/>
      <c r="S362" s="582"/>
      <c r="T362" s="583"/>
      <c r="U362" s="579"/>
      <c r="V362" s="572"/>
      <c r="W362" s="582"/>
      <c r="X362" s="575"/>
      <c r="Y362" s="604">
        <v>0</v>
      </c>
      <c r="Z362" s="604">
        <v>0</v>
      </c>
      <c r="AA362" s="567" t="str">
        <f t="shared" si="23"/>
        <v>No hay Programación</v>
      </c>
      <c r="AB362" s="568" t="str">
        <f t="shared" si="22"/>
        <v>De acuerdo con lo programado</v>
      </c>
      <c r="AC362" s="575"/>
      <c r="AD362" s="575"/>
      <c r="AE362" s="575"/>
      <c r="AF362" s="576"/>
      <c r="AG362" s="576"/>
      <c r="AH362" s="575"/>
      <c r="AI362" s="575"/>
      <c r="AJ362" s="575"/>
      <c r="AK362" s="576"/>
      <c r="AL362" s="576"/>
      <c r="AM362" s="575"/>
      <c r="AN362" s="575"/>
      <c r="AO362" s="575"/>
      <c r="AP362" s="575"/>
      <c r="AQ362" s="575"/>
    </row>
    <row r="363" spans="1:43" ht="35.25" hidden="1" customHeight="1" thickTop="1" thickBot="1">
      <c r="A363" s="563">
        <v>20.14</v>
      </c>
      <c r="B363" s="564"/>
      <c r="C363" s="564"/>
      <c r="D363" s="564"/>
      <c r="E363" s="564"/>
      <c r="F363" s="587" t="s">
        <v>1375</v>
      </c>
      <c r="G363" s="605">
        <v>0</v>
      </c>
      <c r="H363" s="605">
        <v>0</v>
      </c>
      <c r="I363" s="567" t="str">
        <f t="shared" si="20"/>
        <v>No hay Programación</v>
      </c>
      <c r="J363" s="568" t="str">
        <f t="shared" si="21"/>
        <v>De acuerdo con lo programado</v>
      </c>
      <c r="K363" s="588"/>
      <c r="L363" s="581"/>
      <c r="M363" s="579"/>
      <c r="N363" s="572"/>
      <c r="O363" s="582"/>
      <c r="P363" s="581"/>
      <c r="Q363" s="579"/>
      <c r="R363" s="572"/>
      <c r="S363" s="582"/>
      <c r="T363" s="583"/>
      <c r="U363" s="579"/>
      <c r="V363" s="572"/>
      <c r="W363" s="582"/>
      <c r="X363" s="575"/>
      <c r="Y363" s="604">
        <v>0</v>
      </c>
      <c r="Z363" s="604">
        <v>0</v>
      </c>
      <c r="AA363" s="567" t="str">
        <f t="shared" si="23"/>
        <v>No hay Programación</v>
      </c>
      <c r="AB363" s="568" t="str">
        <f t="shared" si="22"/>
        <v>De acuerdo con lo programado</v>
      </c>
      <c r="AC363" s="575"/>
      <c r="AD363" s="575"/>
      <c r="AE363" s="575"/>
      <c r="AF363" s="576"/>
      <c r="AG363" s="576"/>
      <c r="AH363" s="575"/>
      <c r="AI363" s="575"/>
      <c r="AJ363" s="575"/>
      <c r="AK363" s="576"/>
      <c r="AL363" s="576"/>
      <c r="AM363" s="575"/>
      <c r="AN363" s="575"/>
      <c r="AO363" s="575"/>
      <c r="AP363" s="575"/>
      <c r="AQ363" s="575"/>
    </row>
    <row r="364" spans="1:43" ht="35.25" hidden="1" customHeight="1" thickTop="1" thickBot="1">
      <c r="A364" s="563">
        <v>20.149999999999999</v>
      </c>
      <c r="B364" s="564"/>
      <c r="C364" s="564"/>
      <c r="D364" s="564"/>
      <c r="E364" s="564"/>
      <c r="F364" s="587" t="s">
        <v>1376</v>
      </c>
      <c r="G364" s="605">
        <v>0</v>
      </c>
      <c r="H364" s="605">
        <v>0</v>
      </c>
      <c r="I364" s="567" t="str">
        <f t="shared" si="20"/>
        <v>No hay Programación</v>
      </c>
      <c r="J364" s="568" t="str">
        <f t="shared" si="21"/>
        <v>De acuerdo con lo programado</v>
      </c>
      <c r="K364" s="588"/>
      <c r="L364" s="581"/>
      <c r="M364" s="579"/>
      <c r="N364" s="572"/>
      <c r="O364" s="582"/>
      <c r="P364" s="581"/>
      <c r="Q364" s="579"/>
      <c r="R364" s="572"/>
      <c r="S364" s="582"/>
      <c r="T364" s="583"/>
      <c r="U364" s="579"/>
      <c r="V364" s="572"/>
      <c r="W364" s="582"/>
      <c r="X364" s="575"/>
      <c r="Y364" s="604">
        <v>0</v>
      </c>
      <c r="Z364" s="604">
        <v>0</v>
      </c>
      <c r="AA364" s="567" t="str">
        <f t="shared" si="23"/>
        <v>No hay Programación</v>
      </c>
      <c r="AB364" s="568" t="str">
        <f t="shared" si="22"/>
        <v>De acuerdo con lo programado</v>
      </c>
      <c r="AC364" s="575"/>
      <c r="AD364" s="575"/>
      <c r="AE364" s="575"/>
      <c r="AF364" s="576"/>
      <c r="AG364" s="576"/>
      <c r="AH364" s="575"/>
      <c r="AI364" s="575"/>
      <c r="AJ364" s="575"/>
      <c r="AK364" s="576"/>
      <c r="AL364" s="576"/>
      <c r="AM364" s="575"/>
      <c r="AN364" s="575"/>
      <c r="AO364" s="575"/>
      <c r="AP364" s="575"/>
      <c r="AQ364" s="575"/>
    </row>
    <row r="365" spans="1:43" ht="35.25" hidden="1" customHeight="1" thickTop="1" thickBot="1">
      <c r="A365" s="563">
        <v>20.149999999999999</v>
      </c>
      <c r="B365" s="564"/>
      <c r="C365" s="564"/>
      <c r="D365" s="564"/>
      <c r="E365" s="564"/>
      <c r="F365" s="587" t="s">
        <v>1376</v>
      </c>
      <c r="G365" s="605">
        <v>0</v>
      </c>
      <c r="H365" s="605">
        <v>0</v>
      </c>
      <c r="I365" s="567" t="str">
        <f t="shared" si="20"/>
        <v>No hay Programación</v>
      </c>
      <c r="J365" s="568" t="str">
        <f t="shared" si="21"/>
        <v>De acuerdo con lo programado</v>
      </c>
      <c r="K365" s="588"/>
      <c r="L365" s="581"/>
      <c r="M365" s="579"/>
      <c r="N365" s="572"/>
      <c r="O365" s="582"/>
      <c r="P365" s="581"/>
      <c r="Q365" s="579"/>
      <c r="R365" s="572"/>
      <c r="S365" s="582"/>
      <c r="T365" s="583"/>
      <c r="U365" s="579"/>
      <c r="V365" s="572"/>
      <c r="W365" s="582"/>
      <c r="X365" s="575"/>
      <c r="Y365" s="604">
        <v>2</v>
      </c>
      <c r="Z365" s="604">
        <v>2</v>
      </c>
      <c r="AA365" s="567">
        <f t="shared" si="23"/>
        <v>1</v>
      </c>
      <c r="AB365" s="568" t="str">
        <f t="shared" si="22"/>
        <v>De acuerdo con lo programado</v>
      </c>
      <c r="AC365" s="575"/>
      <c r="AD365" s="575"/>
      <c r="AE365" s="575"/>
      <c r="AF365" s="576"/>
      <c r="AG365" s="576"/>
      <c r="AH365" s="575"/>
      <c r="AI365" s="575"/>
      <c r="AJ365" s="575"/>
      <c r="AK365" s="576"/>
      <c r="AL365" s="576"/>
      <c r="AM365" s="575"/>
      <c r="AN365" s="575"/>
      <c r="AO365" s="575"/>
      <c r="AP365" s="575"/>
      <c r="AQ365" s="575"/>
    </row>
    <row r="366" spans="1:43" ht="35.25" hidden="1" customHeight="1" thickTop="1" thickBot="1">
      <c r="A366" s="563">
        <v>20.149999999999999</v>
      </c>
      <c r="B366" s="564"/>
      <c r="C366" s="564"/>
      <c r="D366" s="564"/>
      <c r="E366" s="564"/>
      <c r="F366" s="587" t="s">
        <v>1376</v>
      </c>
      <c r="G366" s="605">
        <v>0</v>
      </c>
      <c r="H366" s="605">
        <v>0</v>
      </c>
      <c r="I366" s="567" t="str">
        <f t="shared" si="20"/>
        <v>No hay Programación</v>
      </c>
      <c r="J366" s="568" t="str">
        <f t="shared" si="21"/>
        <v>De acuerdo con lo programado</v>
      </c>
      <c r="K366" s="588"/>
      <c r="L366" s="581"/>
      <c r="M366" s="579"/>
      <c r="N366" s="572"/>
      <c r="O366" s="582"/>
      <c r="P366" s="581"/>
      <c r="Q366" s="579"/>
      <c r="R366" s="572"/>
      <c r="S366" s="582"/>
      <c r="T366" s="583"/>
      <c r="U366" s="579"/>
      <c r="V366" s="572"/>
      <c r="W366" s="582"/>
      <c r="X366" s="575"/>
      <c r="Y366" s="604">
        <v>0</v>
      </c>
      <c r="Z366" s="604">
        <v>0</v>
      </c>
      <c r="AA366" s="567" t="str">
        <f t="shared" si="23"/>
        <v>No hay Programación</v>
      </c>
      <c r="AB366" s="568" t="str">
        <f t="shared" si="22"/>
        <v>De acuerdo con lo programado</v>
      </c>
      <c r="AC366" s="575"/>
      <c r="AD366" s="575"/>
      <c r="AE366" s="575"/>
      <c r="AF366" s="576"/>
      <c r="AG366" s="576"/>
      <c r="AH366" s="575"/>
      <c r="AI366" s="575"/>
      <c r="AJ366" s="575"/>
      <c r="AK366" s="576"/>
      <c r="AL366" s="576"/>
      <c r="AM366" s="575"/>
      <c r="AN366" s="575"/>
      <c r="AO366" s="575"/>
      <c r="AP366" s="575"/>
      <c r="AQ366" s="575"/>
    </row>
    <row r="367" spans="1:43" ht="35.25" hidden="1" customHeight="1" thickTop="1" thickBot="1">
      <c r="A367" s="563">
        <v>20.149999999999999</v>
      </c>
      <c r="B367" s="564"/>
      <c r="C367" s="564"/>
      <c r="D367" s="564"/>
      <c r="E367" s="564"/>
      <c r="F367" s="587" t="s">
        <v>1376</v>
      </c>
      <c r="G367" s="605">
        <v>0</v>
      </c>
      <c r="H367" s="605">
        <v>0</v>
      </c>
      <c r="I367" s="567" t="str">
        <f t="shared" si="20"/>
        <v>No hay Programación</v>
      </c>
      <c r="J367" s="568" t="str">
        <f t="shared" si="21"/>
        <v>De acuerdo con lo programado</v>
      </c>
      <c r="K367" s="588"/>
      <c r="L367" s="581"/>
      <c r="M367" s="579"/>
      <c r="N367" s="572"/>
      <c r="O367" s="582"/>
      <c r="P367" s="581"/>
      <c r="Q367" s="579"/>
      <c r="R367" s="572"/>
      <c r="S367" s="582"/>
      <c r="T367" s="583"/>
      <c r="U367" s="579"/>
      <c r="V367" s="572"/>
      <c r="W367" s="582"/>
      <c r="X367" s="575"/>
      <c r="Y367" s="604">
        <v>0</v>
      </c>
      <c r="Z367" s="604">
        <v>0</v>
      </c>
      <c r="AA367" s="567" t="str">
        <f t="shared" si="23"/>
        <v>No hay Programación</v>
      </c>
      <c r="AB367" s="568" t="str">
        <f t="shared" si="22"/>
        <v>De acuerdo con lo programado</v>
      </c>
      <c r="AC367" s="575"/>
      <c r="AD367" s="575"/>
      <c r="AE367" s="575"/>
      <c r="AF367" s="576"/>
      <c r="AG367" s="576"/>
      <c r="AH367" s="575"/>
      <c r="AI367" s="575"/>
      <c r="AJ367" s="575"/>
      <c r="AK367" s="576"/>
      <c r="AL367" s="576"/>
      <c r="AM367" s="575"/>
      <c r="AN367" s="575"/>
      <c r="AO367" s="575"/>
      <c r="AP367" s="575"/>
      <c r="AQ367" s="575"/>
    </row>
    <row r="368" spans="1:43" ht="35.25" hidden="1" customHeight="1" thickTop="1" thickBot="1">
      <c r="A368" s="563">
        <v>20.149999999999999</v>
      </c>
      <c r="B368" s="564"/>
      <c r="C368" s="564"/>
      <c r="D368" s="564"/>
      <c r="E368" s="564"/>
      <c r="F368" s="587" t="s">
        <v>1376</v>
      </c>
      <c r="G368" s="605">
        <v>0</v>
      </c>
      <c r="H368" s="605">
        <v>0</v>
      </c>
      <c r="I368" s="567" t="str">
        <f t="shared" si="20"/>
        <v>No hay Programación</v>
      </c>
      <c r="J368" s="568" t="str">
        <f t="shared" si="21"/>
        <v>De acuerdo con lo programado</v>
      </c>
      <c r="K368" s="588"/>
      <c r="L368" s="581"/>
      <c r="M368" s="579"/>
      <c r="N368" s="572"/>
      <c r="O368" s="582"/>
      <c r="P368" s="581"/>
      <c r="Q368" s="579"/>
      <c r="R368" s="572"/>
      <c r="S368" s="582"/>
      <c r="T368" s="583"/>
      <c r="U368" s="579"/>
      <c r="V368" s="572"/>
      <c r="W368" s="582"/>
      <c r="X368" s="575"/>
      <c r="Y368" s="604">
        <v>0</v>
      </c>
      <c r="Z368" s="604">
        <v>0</v>
      </c>
      <c r="AA368" s="567" t="str">
        <f t="shared" si="23"/>
        <v>No hay Programación</v>
      </c>
      <c r="AB368" s="568" t="str">
        <f t="shared" si="22"/>
        <v>De acuerdo con lo programado</v>
      </c>
      <c r="AC368" s="575"/>
      <c r="AD368" s="575"/>
      <c r="AE368" s="575"/>
      <c r="AF368" s="576"/>
      <c r="AG368" s="576"/>
      <c r="AH368" s="575"/>
      <c r="AI368" s="575"/>
      <c r="AJ368" s="575"/>
      <c r="AK368" s="576"/>
      <c r="AL368" s="576"/>
      <c r="AM368" s="575"/>
      <c r="AN368" s="575"/>
      <c r="AO368" s="575"/>
      <c r="AP368" s="575"/>
      <c r="AQ368" s="575"/>
    </row>
    <row r="369" spans="1:43" ht="35.25" hidden="1" customHeight="1" thickTop="1" thickBot="1">
      <c r="A369" s="563">
        <v>20.149999999999999</v>
      </c>
      <c r="B369" s="564"/>
      <c r="C369" s="564"/>
      <c r="D369" s="564"/>
      <c r="E369" s="564"/>
      <c r="F369" s="587" t="s">
        <v>1376</v>
      </c>
      <c r="G369" s="605">
        <v>0</v>
      </c>
      <c r="H369" s="605">
        <v>0</v>
      </c>
      <c r="I369" s="567" t="str">
        <f t="shared" si="20"/>
        <v>No hay Programación</v>
      </c>
      <c r="J369" s="568" t="str">
        <f t="shared" si="21"/>
        <v>De acuerdo con lo programado</v>
      </c>
      <c r="K369" s="588"/>
      <c r="L369" s="581"/>
      <c r="M369" s="579"/>
      <c r="N369" s="572"/>
      <c r="O369" s="582"/>
      <c r="P369" s="581"/>
      <c r="Q369" s="579"/>
      <c r="R369" s="572"/>
      <c r="S369" s="582"/>
      <c r="T369" s="583"/>
      <c r="U369" s="579"/>
      <c r="V369" s="572"/>
      <c r="W369" s="582"/>
      <c r="X369" s="575"/>
      <c r="Y369" s="604">
        <v>0</v>
      </c>
      <c r="Z369" s="604">
        <v>0</v>
      </c>
      <c r="AA369" s="567" t="str">
        <f t="shared" si="23"/>
        <v>No hay Programación</v>
      </c>
      <c r="AB369" s="568" t="str">
        <f t="shared" si="22"/>
        <v>De acuerdo con lo programado</v>
      </c>
      <c r="AC369" s="575"/>
      <c r="AD369" s="575"/>
      <c r="AE369" s="575"/>
      <c r="AF369" s="576"/>
      <c r="AG369" s="576"/>
      <c r="AH369" s="575"/>
      <c r="AI369" s="575"/>
      <c r="AJ369" s="575"/>
      <c r="AK369" s="576"/>
      <c r="AL369" s="576"/>
      <c r="AM369" s="575"/>
      <c r="AN369" s="575"/>
      <c r="AO369" s="575"/>
      <c r="AP369" s="575"/>
      <c r="AQ369" s="575"/>
    </row>
    <row r="370" spans="1:43" ht="35.25" hidden="1" customHeight="1" thickTop="1" thickBot="1">
      <c r="A370" s="563">
        <v>20.149999999999999</v>
      </c>
      <c r="B370" s="564"/>
      <c r="C370" s="564"/>
      <c r="D370" s="564"/>
      <c r="E370" s="564"/>
      <c r="F370" s="587" t="s">
        <v>1376</v>
      </c>
      <c r="G370" s="605">
        <v>0</v>
      </c>
      <c r="H370" s="605">
        <v>0</v>
      </c>
      <c r="I370" s="567" t="str">
        <f t="shared" si="20"/>
        <v>No hay Programación</v>
      </c>
      <c r="J370" s="568" t="str">
        <f t="shared" si="21"/>
        <v>De acuerdo con lo programado</v>
      </c>
      <c r="K370" s="588"/>
      <c r="L370" s="581"/>
      <c r="M370" s="579"/>
      <c r="N370" s="572"/>
      <c r="O370" s="582"/>
      <c r="P370" s="581"/>
      <c r="Q370" s="579"/>
      <c r="R370" s="572"/>
      <c r="S370" s="582"/>
      <c r="T370" s="583"/>
      <c r="U370" s="579"/>
      <c r="V370" s="572"/>
      <c r="W370" s="582"/>
      <c r="X370" s="575"/>
      <c r="Y370" s="604">
        <v>0</v>
      </c>
      <c r="Z370" s="604">
        <v>0</v>
      </c>
      <c r="AA370" s="567" t="str">
        <f t="shared" si="23"/>
        <v>No hay Programación</v>
      </c>
      <c r="AB370" s="568" t="str">
        <f t="shared" si="22"/>
        <v>De acuerdo con lo programado</v>
      </c>
      <c r="AC370" s="575"/>
      <c r="AD370" s="575"/>
      <c r="AE370" s="575"/>
      <c r="AF370" s="576"/>
      <c r="AG370" s="576"/>
      <c r="AH370" s="575"/>
      <c r="AI370" s="575"/>
      <c r="AJ370" s="575"/>
      <c r="AK370" s="576"/>
      <c r="AL370" s="576"/>
      <c r="AM370" s="575"/>
      <c r="AN370" s="575"/>
      <c r="AO370" s="575"/>
      <c r="AP370" s="575"/>
      <c r="AQ370" s="575"/>
    </row>
    <row r="371" spans="1:43" ht="35.25" hidden="1" customHeight="1" thickTop="1" thickBot="1">
      <c r="A371" s="563">
        <v>20.149999999999999</v>
      </c>
      <c r="B371" s="564"/>
      <c r="C371" s="564"/>
      <c r="D371" s="564"/>
      <c r="E371" s="564"/>
      <c r="F371" s="587" t="s">
        <v>1376</v>
      </c>
      <c r="G371" s="605">
        <v>0</v>
      </c>
      <c r="H371" s="605">
        <v>0</v>
      </c>
      <c r="I371" s="567" t="str">
        <f t="shared" si="20"/>
        <v>No hay Programación</v>
      </c>
      <c r="J371" s="568" t="str">
        <f t="shared" si="21"/>
        <v>De acuerdo con lo programado</v>
      </c>
      <c r="K371" s="588"/>
      <c r="L371" s="581"/>
      <c r="M371" s="579"/>
      <c r="N371" s="572"/>
      <c r="O371" s="582"/>
      <c r="P371" s="581"/>
      <c r="Q371" s="579"/>
      <c r="R371" s="572"/>
      <c r="S371" s="582"/>
      <c r="T371" s="583"/>
      <c r="U371" s="579"/>
      <c r="V371" s="572"/>
      <c r="W371" s="582"/>
      <c r="X371" s="575"/>
      <c r="Y371" s="604">
        <v>0</v>
      </c>
      <c r="Z371" s="604">
        <v>0</v>
      </c>
      <c r="AA371" s="567" t="str">
        <f t="shared" si="23"/>
        <v>No hay Programación</v>
      </c>
      <c r="AB371" s="568" t="str">
        <f t="shared" si="22"/>
        <v>De acuerdo con lo programado</v>
      </c>
      <c r="AC371" s="575"/>
      <c r="AD371" s="575"/>
      <c r="AE371" s="575"/>
      <c r="AF371" s="576"/>
      <c r="AG371" s="576"/>
      <c r="AH371" s="575"/>
      <c r="AI371" s="575"/>
      <c r="AJ371" s="575"/>
      <c r="AK371" s="576"/>
      <c r="AL371" s="576"/>
      <c r="AM371" s="575"/>
      <c r="AN371" s="575"/>
      <c r="AO371" s="575"/>
      <c r="AP371" s="575"/>
      <c r="AQ371" s="575"/>
    </row>
    <row r="372" spans="1:43" ht="35.25" hidden="1" customHeight="1" thickTop="1" thickBot="1">
      <c r="A372" s="563">
        <v>20.149999999999999</v>
      </c>
      <c r="B372" s="564"/>
      <c r="C372" s="564"/>
      <c r="D372" s="564"/>
      <c r="E372" s="564"/>
      <c r="F372" s="587" t="s">
        <v>1376</v>
      </c>
      <c r="G372" s="605">
        <v>0</v>
      </c>
      <c r="H372" s="605">
        <v>0</v>
      </c>
      <c r="I372" s="567" t="str">
        <f t="shared" si="20"/>
        <v>No hay Programación</v>
      </c>
      <c r="J372" s="568" t="str">
        <f t="shared" si="21"/>
        <v>De acuerdo con lo programado</v>
      </c>
      <c r="K372" s="588"/>
      <c r="L372" s="581"/>
      <c r="M372" s="579"/>
      <c r="N372" s="572"/>
      <c r="O372" s="582"/>
      <c r="P372" s="581"/>
      <c r="Q372" s="579"/>
      <c r="R372" s="572"/>
      <c r="S372" s="582"/>
      <c r="T372" s="583"/>
      <c r="U372" s="579"/>
      <c r="V372" s="572"/>
      <c r="W372" s="582"/>
      <c r="X372" s="575"/>
      <c r="Y372" s="604">
        <v>0</v>
      </c>
      <c r="Z372" s="604">
        <v>0</v>
      </c>
      <c r="AA372" s="567" t="str">
        <f t="shared" si="23"/>
        <v>No hay Programación</v>
      </c>
      <c r="AB372" s="568" t="str">
        <f t="shared" si="22"/>
        <v>De acuerdo con lo programado</v>
      </c>
      <c r="AC372" s="575"/>
      <c r="AD372" s="575"/>
      <c r="AE372" s="575"/>
      <c r="AF372" s="576"/>
      <c r="AG372" s="576"/>
      <c r="AH372" s="575"/>
      <c r="AI372" s="575"/>
      <c r="AJ372" s="575"/>
      <c r="AK372" s="576"/>
      <c r="AL372" s="576"/>
      <c r="AM372" s="575"/>
      <c r="AN372" s="575"/>
      <c r="AO372" s="575"/>
      <c r="AP372" s="575"/>
      <c r="AQ372" s="575"/>
    </row>
    <row r="373" spans="1:43" ht="35.25" hidden="1" customHeight="1" thickTop="1" thickBot="1">
      <c r="A373" s="563">
        <v>20.149999999999999</v>
      </c>
      <c r="B373" s="564"/>
      <c r="C373" s="564"/>
      <c r="D373" s="564"/>
      <c r="E373" s="564"/>
      <c r="F373" s="587" t="s">
        <v>1376</v>
      </c>
      <c r="G373" s="605">
        <v>0</v>
      </c>
      <c r="H373" s="605">
        <v>0</v>
      </c>
      <c r="I373" s="567" t="str">
        <f t="shared" si="20"/>
        <v>No hay Programación</v>
      </c>
      <c r="J373" s="568" t="str">
        <f t="shared" si="21"/>
        <v>De acuerdo con lo programado</v>
      </c>
      <c r="K373" s="588"/>
      <c r="L373" s="581"/>
      <c r="M373" s="579"/>
      <c r="N373" s="572"/>
      <c r="O373" s="582"/>
      <c r="P373" s="581"/>
      <c r="Q373" s="579"/>
      <c r="R373" s="572"/>
      <c r="S373" s="582"/>
      <c r="T373" s="583"/>
      <c r="U373" s="579"/>
      <c r="V373" s="572"/>
      <c r="W373" s="582"/>
      <c r="X373" s="575"/>
      <c r="Y373" s="604">
        <v>0</v>
      </c>
      <c r="Z373" s="604">
        <v>0</v>
      </c>
      <c r="AA373" s="567" t="str">
        <f t="shared" si="23"/>
        <v>No hay Programación</v>
      </c>
      <c r="AB373" s="568" t="str">
        <f t="shared" si="22"/>
        <v>De acuerdo con lo programado</v>
      </c>
      <c r="AC373" s="575"/>
      <c r="AD373" s="575"/>
      <c r="AE373" s="575"/>
      <c r="AF373" s="576"/>
      <c r="AG373" s="576"/>
      <c r="AH373" s="575"/>
      <c r="AI373" s="575"/>
      <c r="AJ373" s="575"/>
      <c r="AK373" s="576"/>
      <c r="AL373" s="576"/>
      <c r="AM373" s="575"/>
      <c r="AN373" s="575"/>
      <c r="AO373" s="575"/>
      <c r="AP373" s="575"/>
      <c r="AQ373" s="575"/>
    </row>
    <row r="374" spans="1:43" ht="35.25" hidden="1" customHeight="1" thickTop="1" thickBot="1">
      <c r="A374" s="563">
        <v>20.149999999999999</v>
      </c>
      <c r="B374" s="564"/>
      <c r="C374" s="564"/>
      <c r="D374" s="564"/>
      <c r="E374" s="564"/>
      <c r="F374" s="587" t="s">
        <v>1376</v>
      </c>
      <c r="G374" s="605">
        <v>0</v>
      </c>
      <c r="H374" s="605">
        <v>0</v>
      </c>
      <c r="I374" s="567" t="str">
        <f t="shared" si="20"/>
        <v>No hay Programación</v>
      </c>
      <c r="J374" s="568" t="str">
        <f t="shared" si="21"/>
        <v>De acuerdo con lo programado</v>
      </c>
      <c r="K374" s="588"/>
      <c r="L374" s="581"/>
      <c r="M374" s="579"/>
      <c r="N374" s="572"/>
      <c r="O374" s="582"/>
      <c r="P374" s="581"/>
      <c r="Q374" s="579"/>
      <c r="R374" s="572"/>
      <c r="S374" s="582"/>
      <c r="T374" s="583"/>
      <c r="U374" s="579"/>
      <c r="V374" s="572"/>
      <c r="W374" s="582"/>
      <c r="X374" s="575"/>
      <c r="Y374" s="604">
        <v>0</v>
      </c>
      <c r="Z374" s="604">
        <v>0</v>
      </c>
      <c r="AA374" s="567" t="str">
        <f t="shared" si="23"/>
        <v>No hay Programación</v>
      </c>
      <c r="AB374" s="568" t="str">
        <f t="shared" si="22"/>
        <v>De acuerdo con lo programado</v>
      </c>
      <c r="AC374" s="575"/>
      <c r="AD374" s="575"/>
      <c r="AE374" s="575"/>
      <c r="AF374" s="576"/>
      <c r="AG374" s="576"/>
      <c r="AH374" s="575"/>
      <c r="AI374" s="575"/>
      <c r="AJ374" s="575"/>
      <c r="AK374" s="576"/>
      <c r="AL374" s="576"/>
      <c r="AM374" s="575"/>
      <c r="AN374" s="575"/>
      <c r="AO374" s="575"/>
      <c r="AP374" s="575"/>
      <c r="AQ374" s="575"/>
    </row>
    <row r="375" spans="1:43" ht="35.25" hidden="1" customHeight="1" thickTop="1" thickBot="1">
      <c r="A375" s="563">
        <v>20.149999999999999</v>
      </c>
      <c r="B375" s="564"/>
      <c r="C375" s="564"/>
      <c r="D375" s="564"/>
      <c r="E375" s="564"/>
      <c r="F375" s="587" t="s">
        <v>1376</v>
      </c>
      <c r="G375" s="605">
        <v>0</v>
      </c>
      <c r="H375" s="605">
        <v>0</v>
      </c>
      <c r="I375" s="567" t="str">
        <f t="shared" si="20"/>
        <v>No hay Programación</v>
      </c>
      <c r="J375" s="568" t="str">
        <f t="shared" si="21"/>
        <v>De acuerdo con lo programado</v>
      </c>
      <c r="K375" s="588"/>
      <c r="L375" s="581"/>
      <c r="M375" s="579"/>
      <c r="N375" s="572"/>
      <c r="O375" s="582"/>
      <c r="P375" s="581"/>
      <c r="Q375" s="579"/>
      <c r="R375" s="572"/>
      <c r="S375" s="582"/>
      <c r="T375" s="583"/>
      <c r="U375" s="579"/>
      <c r="V375" s="572"/>
      <c r="W375" s="582"/>
      <c r="X375" s="575"/>
      <c r="Y375" s="604">
        <v>0</v>
      </c>
      <c r="Z375" s="604">
        <v>0</v>
      </c>
      <c r="AA375" s="567" t="str">
        <f t="shared" si="23"/>
        <v>No hay Programación</v>
      </c>
      <c r="AB375" s="568" t="str">
        <f t="shared" si="22"/>
        <v>De acuerdo con lo programado</v>
      </c>
      <c r="AC375" s="575"/>
      <c r="AD375" s="575"/>
      <c r="AE375" s="575"/>
      <c r="AF375" s="576"/>
      <c r="AG375" s="576"/>
      <c r="AH375" s="575"/>
      <c r="AI375" s="575"/>
      <c r="AJ375" s="575"/>
      <c r="AK375" s="576"/>
      <c r="AL375" s="576"/>
      <c r="AM375" s="575"/>
      <c r="AN375" s="575"/>
      <c r="AO375" s="575"/>
      <c r="AP375" s="575"/>
      <c r="AQ375" s="575"/>
    </row>
    <row r="376" spans="1:43" ht="35.25" hidden="1" customHeight="1" thickTop="1" thickBot="1">
      <c r="A376" s="563">
        <v>20.149999999999999</v>
      </c>
      <c r="B376" s="564"/>
      <c r="C376" s="564"/>
      <c r="D376" s="564"/>
      <c r="E376" s="564"/>
      <c r="F376" s="587" t="s">
        <v>1376</v>
      </c>
      <c r="G376" s="605">
        <v>0</v>
      </c>
      <c r="H376" s="605">
        <v>0</v>
      </c>
      <c r="I376" s="567" t="str">
        <f t="shared" si="20"/>
        <v>No hay Programación</v>
      </c>
      <c r="J376" s="568" t="str">
        <f t="shared" si="21"/>
        <v>De acuerdo con lo programado</v>
      </c>
      <c r="K376" s="588"/>
      <c r="L376" s="581"/>
      <c r="M376" s="579"/>
      <c r="N376" s="572"/>
      <c r="O376" s="582"/>
      <c r="P376" s="581"/>
      <c r="Q376" s="579"/>
      <c r="R376" s="572"/>
      <c r="S376" s="582"/>
      <c r="T376" s="583"/>
      <c r="U376" s="579"/>
      <c r="V376" s="572"/>
      <c r="W376" s="582"/>
      <c r="X376" s="575"/>
      <c r="Y376" s="604">
        <v>0</v>
      </c>
      <c r="Z376" s="604">
        <v>0</v>
      </c>
      <c r="AA376" s="567" t="str">
        <f t="shared" si="23"/>
        <v>No hay Programación</v>
      </c>
      <c r="AB376" s="568" t="str">
        <f t="shared" si="22"/>
        <v>De acuerdo con lo programado</v>
      </c>
      <c r="AC376" s="575"/>
      <c r="AD376" s="575"/>
      <c r="AE376" s="575"/>
      <c r="AF376" s="576"/>
      <c r="AG376" s="576"/>
      <c r="AH376" s="575"/>
      <c r="AI376" s="575"/>
      <c r="AJ376" s="575"/>
      <c r="AK376" s="576"/>
      <c r="AL376" s="576"/>
      <c r="AM376" s="575"/>
      <c r="AN376" s="575"/>
      <c r="AO376" s="575"/>
      <c r="AP376" s="575"/>
      <c r="AQ376" s="575"/>
    </row>
    <row r="377" spans="1:43" ht="35.25" hidden="1" customHeight="1" thickTop="1" thickBot="1">
      <c r="A377" s="563">
        <v>21</v>
      </c>
      <c r="B377" s="564"/>
      <c r="C377" s="564"/>
      <c r="D377" s="564"/>
      <c r="E377" s="564"/>
      <c r="F377" s="584" t="s">
        <v>1377</v>
      </c>
      <c r="G377" s="605">
        <v>0</v>
      </c>
      <c r="H377" s="605">
        <v>0</v>
      </c>
      <c r="I377" s="567" t="str">
        <f t="shared" si="20"/>
        <v>No hay Programación</v>
      </c>
      <c r="J377" s="568" t="str">
        <f t="shared" si="21"/>
        <v>De acuerdo con lo programado</v>
      </c>
      <c r="K377" s="586"/>
      <c r="L377" s="581"/>
      <c r="M377" s="579"/>
      <c r="N377" s="572"/>
      <c r="O377" s="582"/>
      <c r="P377" s="581"/>
      <c r="Q377" s="579"/>
      <c r="R377" s="572"/>
      <c r="S377" s="582"/>
      <c r="T377" s="583"/>
      <c r="U377" s="579"/>
      <c r="V377" s="572"/>
      <c r="W377" s="582"/>
      <c r="X377" s="575"/>
      <c r="Y377" s="604">
        <v>0</v>
      </c>
      <c r="Z377" s="604">
        <v>0</v>
      </c>
      <c r="AA377" s="567" t="str">
        <f t="shared" si="23"/>
        <v>No hay Programación</v>
      </c>
      <c r="AB377" s="568" t="str">
        <f t="shared" si="22"/>
        <v>De acuerdo con lo programado</v>
      </c>
      <c r="AC377" s="575"/>
      <c r="AD377" s="575"/>
      <c r="AE377" s="575"/>
      <c r="AF377" s="576"/>
      <c r="AG377" s="576"/>
      <c r="AH377" s="575"/>
      <c r="AI377" s="575"/>
      <c r="AJ377" s="575"/>
      <c r="AK377" s="576"/>
      <c r="AL377" s="576"/>
      <c r="AM377" s="575"/>
      <c r="AN377" s="575"/>
      <c r="AO377" s="575"/>
      <c r="AP377" s="575"/>
      <c r="AQ377" s="575"/>
    </row>
    <row r="378" spans="1:43" ht="35.25" hidden="1" customHeight="1" thickTop="1" thickBot="1">
      <c r="A378" s="563">
        <v>21.1</v>
      </c>
      <c r="B378" s="564"/>
      <c r="C378" s="564"/>
      <c r="D378" s="564"/>
      <c r="E378" s="564"/>
      <c r="F378" s="577" t="s">
        <v>1378</v>
      </c>
      <c r="G378" s="605">
        <v>0</v>
      </c>
      <c r="H378" s="605">
        <v>0</v>
      </c>
      <c r="I378" s="567" t="str">
        <f t="shared" si="20"/>
        <v>No hay Programación</v>
      </c>
      <c r="J378" s="568" t="str">
        <f t="shared" si="21"/>
        <v>De acuerdo con lo programado</v>
      </c>
      <c r="K378" s="578"/>
      <c r="L378" s="581"/>
      <c r="M378" s="579"/>
      <c r="N378" s="572"/>
      <c r="O378" s="582"/>
      <c r="P378" s="581"/>
      <c r="Q378" s="579"/>
      <c r="R378" s="572"/>
      <c r="S378" s="582"/>
      <c r="T378" s="583"/>
      <c r="U378" s="579"/>
      <c r="V378" s="572"/>
      <c r="W378" s="582"/>
      <c r="X378" s="575"/>
      <c r="Y378" s="604">
        <v>15</v>
      </c>
      <c r="Z378" s="604">
        <v>16</v>
      </c>
      <c r="AA378" s="567">
        <f t="shared" si="23"/>
        <v>1.0666666666666667</v>
      </c>
      <c r="AB378" s="568" t="str">
        <f t="shared" si="22"/>
        <v>De acuerdo con lo programado</v>
      </c>
      <c r="AC378" s="575"/>
      <c r="AD378" s="575"/>
      <c r="AE378" s="575"/>
      <c r="AF378" s="576"/>
      <c r="AG378" s="576"/>
      <c r="AH378" s="575"/>
      <c r="AI378" s="575"/>
      <c r="AJ378" s="575"/>
      <c r="AK378" s="576"/>
      <c r="AL378" s="576"/>
      <c r="AM378" s="575"/>
      <c r="AN378" s="575"/>
      <c r="AO378" s="575"/>
      <c r="AP378" s="575"/>
      <c r="AQ378" s="575"/>
    </row>
    <row r="379" spans="1:43" ht="35.25" hidden="1" customHeight="1" thickTop="1" thickBot="1">
      <c r="A379" s="563">
        <v>21.1</v>
      </c>
      <c r="B379" s="564"/>
      <c r="C379" s="564"/>
      <c r="D379" s="564"/>
      <c r="E379" s="564"/>
      <c r="F379" s="577" t="s">
        <v>1378</v>
      </c>
      <c r="G379" s="605">
        <v>0</v>
      </c>
      <c r="H379" s="605">
        <v>0</v>
      </c>
      <c r="I379" s="567" t="str">
        <f t="shared" si="20"/>
        <v>No hay Programación</v>
      </c>
      <c r="J379" s="568" t="str">
        <f t="shared" si="21"/>
        <v>De acuerdo con lo programado</v>
      </c>
      <c r="K379" s="578"/>
      <c r="L379" s="581"/>
      <c r="M379" s="579"/>
      <c r="N379" s="572"/>
      <c r="O379" s="582"/>
      <c r="P379" s="581"/>
      <c r="Q379" s="579"/>
      <c r="R379" s="572"/>
      <c r="S379" s="582"/>
      <c r="T379" s="583"/>
      <c r="U379" s="579"/>
      <c r="V379" s="572"/>
      <c r="W379" s="582"/>
      <c r="X379" s="575"/>
      <c r="Y379" s="604">
        <v>1</v>
      </c>
      <c r="Z379" s="604">
        <v>2</v>
      </c>
      <c r="AA379" s="567">
        <f t="shared" si="23"/>
        <v>2</v>
      </c>
      <c r="AB379" s="568" t="str">
        <f t="shared" si="22"/>
        <v>De acuerdo con lo programado</v>
      </c>
      <c r="AC379" s="575"/>
      <c r="AD379" s="575"/>
      <c r="AE379" s="575"/>
      <c r="AF379" s="576"/>
      <c r="AG379" s="576"/>
      <c r="AH379" s="575"/>
      <c r="AI379" s="575"/>
      <c r="AJ379" s="575"/>
      <c r="AK379" s="576"/>
      <c r="AL379" s="576"/>
      <c r="AM379" s="575"/>
      <c r="AN379" s="575"/>
      <c r="AO379" s="575"/>
      <c r="AP379" s="575"/>
      <c r="AQ379" s="575"/>
    </row>
    <row r="380" spans="1:43" ht="35.25" hidden="1" customHeight="1" thickTop="1" thickBot="1">
      <c r="A380" s="563">
        <v>21.1</v>
      </c>
      <c r="B380" s="564"/>
      <c r="C380" s="564"/>
      <c r="D380" s="564"/>
      <c r="E380" s="564"/>
      <c r="F380" s="577" t="s">
        <v>1378</v>
      </c>
      <c r="G380" s="605">
        <v>0</v>
      </c>
      <c r="H380" s="605">
        <v>0</v>
      </c>
      <c r="I380" s="567" t="str">
        <f t="shared" si="20"/>
        <v>No hay Programación</v>
      </c>
      <c r="J380" s="568" t="str">
        <f t="shared" si="21"/>
        <v>De acuerdo con lo programado</v>
      </c>
      <c r="K380" s="578"/>
      <c r="L380" s="581"/>
      <c r="M380" s="579"/>
      <c r="N380" s="572"/>
      <c r="O380" s="582"/>
      <c r="P380" s="581"/>
      <c r="Q380" s="579"/>
      <c r="R380" s="572"/>
      <c r="S380" s="582"/>
      <c r="T380" s="583"/>
      <c r="U380" s="579"/>
      <c r="V380" s="572"/>
      <c r="W380" s="582"/>
      <c r="X380" s="575"/>
      <c r="Y380" s="604">
        <v>0</v>
      </c>
      <c r="Z380" s="604">
        <v>1</v>
      </c>
      <c r="AA380" s="567" t="str">
        <f t="shared" si="23"/>
        <v>No hay Programación</v>
      </c>
      <c r="AB380" s="568" t="str">
        <f t="shared" si="22"/>
        <v>De acuerdo con lo programado</v>
      </c>
      <c r="AC380" s="575"/>
      <c r="AD380" s="575"/>
      <c r="AE380" s="575"/>
      <c r="AF380" s="576"/>
      <c r="AG380" s="576"/>
      <c r="AH380" s="575"/>
      <c r="AI380" s="575"/>
      <c r="AJ380" s="575"/>
      <c r="AK380" s="576"/>
      <c r="AL380" s="576"/>
      <c r="AM380" s="575"/>
      <c r="AN380" s="575"/>
      <c r="AO380" s="575"/>
      <c r="AP380" s="575"/>
      <c r="AQ380" s="575"/>
    </row>
    <row r="381" spans="1:43" ht="35.25" hidden="1" customHeight="1" thickTop="1" thickBot="1">
      <c r="A381" s="563">
        <v>21.1</v>
      </c>
      <c r="B381" s="564"/>
      <c r="C381" s="564"/>
      <c r="D381" s="564"/>
      <c r="E381" s="564"/>
      <c r="F381" s="577" t="s">
        <v>1378</v>
      </c>
      <c r="G381" s="605">
        <v>0</v>
      </c>
      <c r="H381" s="605">
        <v>0</v>
      </c>
      <c r="I381" s="567" t="str">
        <f t="shared" si="20"/>
        <v>No hay Programación</v>
      </c>
      <c r="J381" s="568" t="str">
        <f t="shared" si="21"/>
        <v>De acuerdo con lo programado</v>
      </c>
      <c r="K381" s="578"/>
      <c r="L381" s="581"/>
      <c r="M381" s="579"/>
      <c r="N381" s="572"/>
      <c r="O381" s="582"/>
      <c r="P381" s="581"/>
      <c r="Q381" s="579"/>
      <c r="R381" s="572"/>
      <c r="S381" s="582"/>
      <c r="T381" s="583"/>
      <c r="U381" s="579"/>
      <c r="V381" s="572"/>
      <c r="W381" s="582"/>
      <c r="X381" s="575"/>
      <c r="Y381" s="604">
        <v>0</v>
      </c>
      <c r="Z381" s="604">
        <v>1</v>
      </c>
      <c r="AA381" s="567" t="str">
        <f t="shared" si="23"/>
        <v>No hay Programación</v>
      </c>
      <c r="AB381" s="568" t="str">
        <f t="shared" si="22"/>
        <v>De acuerdo con lo programado</v>
      </c>
      <c r="AC381" s="575"/>
      <c r="AD381" s="575"/>
      <c r="AE381" s="575"/>
      <c r="AF381" s="576"/>
      <c r="AG381" s="576"/>
      <c r="AH381" s="575"/>
      <c r="AI381" s="575"/>
      <c r="AJ381" s="575"/>
      <c r="AK381" s="576"/>
      <c r="AL381" s="576"/>
      <c r="AM381" s="575"/>
      <c r="AN381" s="575"/>
      <c r="AO381" s="575"/>
      <c r="AP381" s="575"/>
      <c r="AQ381" s="575"/>
    </row>
    <row r="382" spans="1:43" ht="35.25" hidden="1" customHeight="1" thickTop="1" thickBot="1">
      <c r="A382" s="563">
        <v>21.1</v>
      </c>
      <c r="B382" s="564"/>
      <c r="C382" s="564"/>
      <c r="D382" s="564"/>
      <c r="E382" s="564"/>
      <c r="F382" s="577" t="s">
        <v>1378</v>
      </c>
      <c r="G382" s="605">
        <v>0</v>
      </c>
      <c r="H382" s="605">
        <v>0</v>
      </c>
      <c r="I382" s="567" t="str">
        <f t="shared" si="20"/>
        <v>No hay Programación</v>
      </c>
      <c r="J382" s="568" t="str">
        <f t="shared" si="21"/>
        <v>De acuerdo con lo programado</v>
      </c>
      <c r="K382" s="578"/>
      <c r="L382" s="581"/>
      <c r="M382" s="579"/>
      <c r="N382" s="572"/>
      <c r="O382" s="582"/>
      <c r="P382" s="581"/>
      <c r="Q382" s="579"/>
      <c r="R382" s="572"/>
      <c r="S382" s="582"/>
      <c r="T382" s="583"/>
      <c r="U382" s="579"/>
      <c r="V382" s="572"/>
      <c r="W382" s="582"/>
      <c r="X382" s="575"/>
      <c r="Y382" s="604">
        <v>0</v>
      </c>
      <c r="Z382" s="604">
        <v>1</v>
      </c>
      <c r="AA382" s="567" t="str">
        <f t="shared" si="23"/>
        <v>No hay Programación</v>
      </c>
      <c r="AB382" s="568" t="str">
        <f t="shared" si="22"/>
        <v>De acuerdo con lo programado</v>
      </c>
      <c r="AC382" s="575"/>
      <c r="AD382" s="575"/>
      <c r="AE382" s="575"/>
      <c r="AF382" s="576"/>
      <c r="AG382" s="576"/>
      <c r="AH382" s="575"/>
      <c r="AI382" s="575"/>
      <c r="AJ382" s="575"/>
      <c r="AK382" s="576"/>
      <c r="AL382" s="576"/>
      <c r="AM382" s="575"/>
      <c r="AN382" s="575"/>
      <c r="AO382" s="575"/>
      <c r="AP382" s="575"/>
      <c r="AQ382" s="575"/>
    </row>
    <row r="383" spans="1:43" ht="35.25" hidden="1" customHeight="1" thickTop="1" thickBot="1">
      <c r="A383" s="563">
        <v>21.1</v>
      </c>
      <c r="B383" s="564"/>
      <c r="C383" s="564"/>
      <c r="D383" s="564"/>
      <c r="E383" s="564"/>
      <c r="F383" s="577" t="s">
        <v>1378</v>
      </c>
      <c r="G383" s="605">
        <v>0</v>
      </c>
      <c r="H383" s="605">
        <v>0</v>
      </c>
      <c r="I383" s="567" t="str">
        <f t="shared" si="20"/>
        <v>No hay Programación</v>
      </c>
      <c r="J383" s="568" t="str">
        <f t="shared" si="21"/>
        <v>De acuerdo con lo programado</v>
      </c>
      <c r="K383" s="578"/>
      <c r="L383" s="581"/>
      <c r="M383" s="579"/>
      <c r="N383" s="572"/>
      <c r="O383" s="582"/>
      <c r="P383" s="581"/>
      <c r="Q383" s="579"/>
      <c r="R383" s="572"/>
      <c r="S383" s="582"/>
      <c r="T383" s="583"/>
      <c r="U383" s="579"/>
      <c r="V383" s="572"/>
      <c r="W383" s="582"/>
      <c r="X383" s="575"/>
      <c r="Y383" s="604">
        <v>0</v>
      </c>
      <c r="Z383" s="604">
        <v>1</v>
      </c>
      <c r="AA383" s="567" t="str">
        <f t="shared" si="23"/>
        <v>No hay Programación</v>
      </c>
      <c r="AB383" s="568" t="str">
        <f t="shared" si="22"/>
        <v>De acuerdo con lo programado</v>
      </c>
      <c r="AC383" s="575"/>
      <c r="AD383" s="575"/>
      <c r="AE383" s="575"/>
      <c r="AF383" s="576"/>
      <c r="AG383" s="576"/>
      <c r="AH383" s="575"/>
      <c r="AI383" s="575"/>
      <c r="AJ383" s="575"/>
      <c r="AK383" s="576"/>
      <c r="AL383" s="576"/>
      <c r="AM383" s="575"/>
      <c r="AN383" s="575"/>
      <c r="AO383" s="575"/>
      <c r="AP383" s="575"/>
      <c r="AQ383" s="575"/>
    </row>
    <row r="384" spans="1:43" ht="35.25" hidden="1" customHeight="1" thickTop="1" thickBot="1">
      <c r="A384" s="563">
        <v>21.2</v>
      </c>
      <c r="B384" s="564"/>
      <c r="C384" s="564"/>
      <c r="D384" s="564"/>
      <c r="E384" s="564"/>
      <c r="F384" s="577" t="s">
        <v>1379</v>
      </c>
      <c r="G384" s="605">
        <v>0</v>
      </c>
      <c r="H384" s="605">
        <v>0</v>
      </c>
      <c r="I384" s="567" t="str">
        <f t="shared" si="20"/>
        <v>No hay Programación</v>
      </c>
      <c r="J384" s="568" t="str">
        <f t="shared" si="21"/>
        <v>De acuerdo con lo programado</v>
      </c>
      <c r="K384" s="578"/>
      <c r="L384" s="581"/>
      <c r="M384" s="579"/>
      <c r="N384" s="572"/>
      <c r="O384" s="582"/>
      <c r="P384" s="581"/>
      <c r="Q384" s="579"/>
      <c r="R384" s="572"/>
      <c r="S384" s="582"/>
      <c r="T384" s="583"/>
      <c r="U384" s="579"/>
      <c r="V384" s="572"/>
      <c r="W384" s="582"/>
      <c r="X384" s="575"/>
      <c r="Y384" s="604">
        <v>0</v>
      </c>
      <c r="Z384" s="604">
        <v>1</v>
      </c>
      <c r="AA384" s="567" t="str">
        <f t="shared" si="23"/>
        <v>No hay Programación</v>
      </c>
      <c r="AB384" s="568" t="str">
        <f t="shared" si="22"/>
        <v>De acuerdo con lo programado</v>
      </c>
      <c r="AC384" s="575"/>
      <c r="AD384" s="575"/>
      <c r="AE384" s="575"/>
      <c r="AF384" s="576"/>
      <c r="AG384" s="576"/>
      <c r="AH384" s="575"/>
      <c r="AI384" s="575"/>
      <c r="AJ384" s="575"/>
      <c r="AK384" s="576"/>
      <c r="AL384" s="576"/>
      <c r="AM384" s="575"/>
      <c r="AN384" s="575"/>
      <c r="AO384" s="575"/>
      <c r="AP384" s="575"/>
      <c r="AQ384" s="575"/>
    </row>
    <row r="385" spans="1:43" ht="35.25" hidden="1" customHeight="1" thickTop="1" thickBot="1">
      <c r="A385" s="563">
        <v>22</v>
      </c>
      <c r="B385" s="564"/>
      <c r="C385" s="564"/>
      <c r="D385" s="564"/>
      <c r="E385" s="564"/>
      <c r="F385" s="565" t="s">
        <v>1380</v>
      </c>
      <c r="G385" s="605">
        <v>0</v>
      </c>
      <c r="H385" s="605">
        <v>0</v>
      </c>
      <c r="I385" s="567" t="str">
        <f t="shared" si="20"/>
        <v>No hay Programación</v>
      </c>
      <c r="J385" s="568" t="str">
        <f t="shared" si="21"/>
        <v>De acuerdo con lo programado</v>
      </c>
      <c r="K385" s="569"/>
      <c r="L385" s="581"/>
      <c r="M385" s="579"/>
      <c r="N385" s="572"/>
      <c r="O385" s="582"/>
      <c r="P385" s="581"/>
      <c r="Q385" s="579"/>
      <c r="R385" s="572"/>
      <c r="S385" s="582"/>
      <c r="T385" s="583"/>
      <c r="U385" s="579"/>
      <c r="V385" s="572"/>
      <c r="W385" s="582"/>
      <c r="X385" s="575"/>
      <c r="Y385" s="604">
        <v>0</v>
      </c>
      <c r="Z385" s="604">
        <v>0</v>
      </c>
      <c r="AA385" s="567" t="str">
        <f t="shared" si="23"/>
        <v>No hay Programación</v>
      </c>
      <c r="AB385" s="568" t="str">
        <f t="shared" si="22"/>
        <v>De acuerdo con lo programado</v>
      </c>
      <c r="AC385" s="575"/>
      <c r="AD385" s="575"/>
      <c r="AE385" s="575"/>
      <c r="AF385" s="576"/>
      <c r="AG385" s="576"/>
      <c r="AH385" s="575"/>
      <c r="AI385" s="575"/>
      <c r="AJ385" s="575"/>
      <c r="AK385" s="576"/>
      <c r="AL385" s="576"/>
      <c r="AM385" s="575"/>
      <c r="AN385" s="575"/>
      <c r="AO385" s="575"/>
      <c r="AP385" s="575"/>
      <c r="AQ385" s="575"/>
    </row>
    <row r="386" spans="1:43" ht="35.25" hidden="1" customHeight="1" thickTop="1" thickBot="1">
      <c r="A386" s="563">
        <v>22.1</v>
      </c>
      <c r="B386" s="564"/>
      <c r="C386" s="564"/>
      <c r="D386" s="564"/>
      <c r="E386" s="564"/>
      <c r="F386" s="577" t="s">
        <v>1381</v>
      </c>
      <c r="G386" s="605">
        <v>0</v>
      </c>
      <c r="H386" s="605">
        <v>0</v>
      </c>
      <c r="I386" s="567" t="str">
        <f t="shared" si="20"/>
        <v>No hay Programación</v>
      </c>
      <c r="J386" s="568" t="str">
        <f t="shared" si="21"/>
        <v>De acuerdo con lo programado</v>
      </c>
      <c r="K386" s="578"/>
      <c r="L386" s="581"/>
      <c r="M386" s="579"/>
      <c r="N386" s="572"/>
      <c r="O386" s="582"/>
      <c r="P386" s="581"/>
      <c r="Q386" s="579"/>
      <c r="R386" s="572"/>
      <c r="S386" s="582"/>
      <c r="T386" s="583"/>
      <c r="U386" s="579"/>
      <c r="V386" s="572"/>
      <c r="W386" s="582"/>
      <c r="X386" s="575"/>
      <c r="Y386" s="604">
        <v>3</v>
      </c>
      <c r="Z386" s="604">
        <v>3</v>
      </c>
      <c r="AA386" s="567">
        <f t="shared" si="23"/>
        <v>1</v>
      </c>
      <c r="AB386" s="568" t="str">
        <f t="shared" si="22"/>
        <v>De acuerdo con lo programado</v>
      </c>
      <c r="AC386" s="575"/>
      <c r="AD386" s="575"/>
      <c r="AE386" s="575"/>
      <c r="AF386" s="576"/>
      <c r="AG386" s="576"/>
      <c r="AH386" s="575"/>
      <c r="AI386" s="575"/>
      <c r="AJ386" s="575"/>
      <c r="AK386" s="576"/>
      <c r="AL386" s="576"/>
      <c r="AM386" s="575"/>
      <c r="AN386" s="575"/>
      <c r="AO386" s="575"/>
      <c r="AP386" s="575"/>
      <c r="AQ386" s="575"/>
    </row>
    <row r="387" spans="1:43" ht="35.25" hidden="1" customHeight="1" thickTop="1" thickBot="1">
      <c r="A387" s="563">
        <v>22.1</v>
      </c>
      <c r="B387" s="564"/>
      <c r="C387" s="564"/>
      <c r="D387" s="564"/>
      <c r="E387" s="564"/>
      <c r="F387" s="577" t="s">
        <v>1381</v>
      </c>
      <c r="G387" s="605">
        <v>0</v>
      </c>
      <c r="H387" s="605">
        <v>0</v>
      </c>
      <c r="I387" s="567" t="str">
        <f t="shared" si="20"/>
        <v>No hay Programación</v>
      </c>
      <c r="J387" s="568" t="str">
        <f t="shared" si="21"/>
        <v>De acuerdo con lo programado</v>
      </c>
      <c r="K387" s="578"/>
      <c r="L387" s="581"/>
      <c r="M387" s="579"/>
      <c r="N387" s="572"/>
      <c r="O387" s="582"/>
      <c r="P387" s="581"/>
      <c r="Q387" s="579"/>
      <c r="R387" s="572"/>
      <c r="S387" s="582"/>
      <c r="T387" s="583"/>
      <c r="U387" s="579"/>
      <c r="V387" s="572"/>
      <c r="W387" s="582"/>
      <c r="X387" s="575"/>
      <c r="Y387" s="604">
        <v>1</v>
      </c>
      <c r="Z387" s="604">
        <v>1</v>
      </c>
      <c r="AA387" s="567">
        <f t="shared" si="23"/>
        <v>1</v>
      </c>
      <c r="AB387" s="568" t="str">
        <f t="shared" si="22"/>
        <v>De acuerdo con lo programado</v>
      </c>
      <c r="AC387" s="575"/>
      <c r="AD387" s="575"/>
      <c r="AE387" s="575"/>
      <c r="AF387" s="576"/>
      <c r="AG387" s="576"/>
      <c r="AH387" s="575"/>
      <c r="AI387" s="575"/>
      <c r="AJ387" s="575"/>
      <c r="AK387" s="576"/>
      <c r="AL387" s="576"/>
      <c r="AM387" s="575"/>
      <c r="AN387" s="575"/>
      <c r="AO387" s="575"/>
      <c r="AP387" s="575"/>
      <c r="AQ387" s="575"/>
    </row>
    <row r="388" spans="1:43" ht="35.25" hidden="1" customHeight="1" thickTop="1" thickBot="1">
      <c r="A388" s="563">
        <v>23</v>
      </c>
      <c r="B388" s="564"/>
      <c r="C388" s="564"/>
      <c r="D388" s="564"/>
      <c r="E388" s="564"/>
      <c r="F388" s="565" t="s">
        <v>1382</v>
      </c>
      <c r="G388" s="605">
        <v>0</v>
      </c>
      <c r="H388" s="605">
        <v>0</v>
      </c>
      <c r="I388" s="567" t="str">
        <f t="shared" si="20"/>
        <v>No hay Programación</v>
      </c>
      <c r="J388" s="568" t="str">
        <f t="shared" si="21"/>
        <v>De acuerdo con lo programado</v>
      </c>
      <c r="K388" s="569"/>
      <c r="L388" s="581"/>
      <c r="M388" s="579"/>
      <c r="N388" s="572"/>
      <c r="O388" s="582"/>
      <c r="P388" s="581"/>
      <c r="Q388" s="579"/>
      <c r="R388" s="572"/>
      <c r="S388" s="582"/>
      <c r="T388" s="583"/>
      <c r="U388" s="579"/>
      <c r="V388" s="572"/>
      <c r="W388" s="582"/>
      <c r="X388" s="575"/>
      <c r="Y388" s="604">
        <v>1</v>
      </c>
      <c r="Z388" s="604">
        <v>1</v>
      </c>
      <c r="AA388" s="567">
        <f t="shared" si="23"/>
        <v>1</v>
      </c>
      <c r="AB388" s="568" t="str">
        <f t="shared" si="22"/>
        <v>De acuerdo con lo programado</v>
      </c>
      <c r="AC388" s="575"/>
      <c r="AD388" s="575"/>
      <c r="AE388" s="575"/>
      <c r="AF388" s="576"/>
      <c r="AG388" s="576"/>
      <c r="AH388" s="575"/>
      <c r="AI388" s="575"/>
      <c r="AJ388" s="575"/>
      <c r="AK388" s="576"/>
      <c r="AL388" s="576"/>
      <c r="AM388" s="575"/>
      <c r="AN388" s="575"/>
      <c r="AO388" s="575"/>
      <c r="AP388" s="575"/>
      <c r="AQ388" s="575"/>
    </row>
    <row r="389" spans="1:43" ht="35.25" hidden="1" customHeight="1" thickTop="1" thickBot="1">
      <c r="A389" s="563">
        <v>23.1</v>
      </c>
      <c r="B389" s="564"/>
      <c r="C389" s="564"/>
      <c r="D389" s="564"/>
      <c r="E389" s="564"/>
      <c r="F389" s="577" t="s">
        <v>1383</v>
      </c>
      <c r="G389" s="605">
        <v>0</v>
      </c>
      <c r="H389" s="605">
        <v>0</v>
      </c>
      <c r="I389" s="567" t="str">
        <f t="shared" si="20"/>
        <v>No hay Programación</v>
      </c>
      <c r="J389" s="568" t="str">
        <f t="shared" si="21"/>
        <v>De acuerdo con lo programado</v>
      </c>
      <c r="K389" s="578"/>
      <c r="L389" s="581"/>
      <c r="M389" s="579"/>
      <c r="N389" s="572"/>
      <c r="O389" s="582"/>
      <c r="P389" s="581"/>
      <c r="Q389" s="579"/>
      <c r="R389" s="572"/>
      <c r="S389" s="582"/>
      <c r="T389" s="583"/>
      <c r="U389" s="579"/>
      <c r="V389" s="572"/>
      <c r="W389" s="582"/>
      <c r="X389" s="575"/>
      <c r="Y389" s="604">
        <v>3</v>
      </c>
      <c r="Z389" s="604">
        <v>3</v>
      </c>
      <c r="AA389" s="567">
        <f t="shared" si="23"/>
        <v>1</v>
      </c>
      <c r="AB389" s="568" t="str">
        <f t="shared" si="22"/>
        <v>De acuerdo con lo programado</v>
      </c>
      <c r="AC389" s="575"/>
      <c r="AD389" s="575"/>
      <c r="AE389" s="575"/>
      <c r="AF389" s="576"/>
      <c r="AG389" s="576"/>
      <c r="AH389" s="575"/>
      <c r="AI389" s="575"/>
      <c r="AJ389" s="575"/>
      <c r="AK389" s="576"/>
      <c r="AL389" s="576"/>
      <c r="AM389" s="575"/>
      <c r="AN389" s="575"/>
      <c r="AO389" s="575"/>
      <c r="AP389" s="575"/>
      <c r="AQ389" s="575"/>
    </row>
    <row r="390" spans="1:43" ht="35.25" hidden="1" customHeight="1" thickTop="1" thickBot="1">
      <c r="A390" s="563">
        <v>23.1</v>
      </c>
      <c r="B390" s="564"/>
      <c r="C390" s="564"/>
      <c r="D390" s="564"/>
      <c r="E390" s="564"/>
      <c r="F390" s="577" t="s">
        <v>1383</v>
      </c>
      <c r="G390" s="605">
        <v>0</v>
      </c>
      <c r="H390" s="605">
        <v>0</v>
      </c>
      <c r="I390" s="567" t="str">
        <f t="shared" si="20"/>
        <v>No hay Programación</v>
      </c>
      <c r="J390" s="568" t="str">
        <f t="shared" si="21"/>
        <v>De acuerdo con lo programado</v>
      </c>
      <c r="K390" s="578"/>
      <c r="L390" s="581"/>
      <c r="M390" s="579"/>
      <c r="N390" s="572"/>
      <c r="O390" s="582"/>
      <c r="P390" s="581"/>
      <c r="Q390" s="579"/>
      <c r="R390" s="572"/>
      <c r="S390" s="582"/>
      <c r="T390" s="583"/>
      <c r="U390" s="579"/>
      <c r="V390" s="572"/>
      <c r="W390" s="582"/>
      <c r="X390" s="575"/>
      <c r="Y390" s="604">
        <v>1</v>
      </c>
      <c r="Z390" s="604">
        <v>1</v>
      </c>
      <c r="AA390" s="567">
        <f t="shared" si="23"/>
        <v>1</v>
      </c>
      <c r="AB390" s="568" t="str">
        <f t="shared" si="22"/>
        <v>De acuerdo con lo programado</v>
      </c>
      <c r="AC390" s="575"/>
      <c r="AD390" s="575"/>
      <c r="AE390" s="575"/>
      <c r="AF390" s="576"/>
      <c r="AG390" s="576"/>
      <c r="AH390" s="575"/>
      <c r="AI390" s="575"/>
      <c r="AJ390" s="575"/>
      <c r="AK390" s="576"/>
      <c r="AL390" s="576"/>
      <c r="AM390" s="575"/>
      <c r="AN390" s="575"/>
      <c r="AO390" s="575"/>
      <c r="AP390" s="575"/>
      <c r="AQ390" s="575"/>
    </row>
    <row r="391" spans="1:43" ht="35.25" hidden="1" customHeight="1" thickTop="1" thickBot="1">
      <c r="A391" s="563">
        <v>24</v>
      </c>
      <c r="B391" s="564"/>
      <c r="C391" s="564"/>
      <c r="D391" s="564"/>
      <c r="E391" s="564"/>
      <c r="F391" s="565" t="s">
        <v>1384</v>
      </c>
      <c r="G391" s="605">
        <v>0</v>
      </c>
      <c r="H391" s="605">
        <v>0</v>
      </c>
      <c r="I391" s="567" t="str">
        <f t="shared" si="20"/>
        <v>No hay Programación</v>
      </c>
      <c r="J391" s="568" t="str">
        <f t="shared" si="21"/>
        <v>De acuerdo con lo programado</v>
      </c>
      <c r="K391" s="569"/>
      <c r="L391" s="581"/>
      <c r="M391" s="579"/>
      <c r="N391" s="572"/>
      <c r="O391" s="582"/>
      <c r="P391" s="581"/>
      <c r="Q391" s="579"/>
      <c r="R391" s="572"/>
      <c r="S391" s="582"/>
      <c r="T391" s="583"/>
      <c r="U391" s="579"/>
      <c r="V391" s="572"/>
      <c r="W391" s="582"/>
      <c r="X391" s="575"/>
      <c r="Y391" s="604">
        <v>1</v>
      </c>
      <c r="Z391" s="604">
        <v>1</v>
      </c>
      <c r="AA391" s="567">
        <f t="shared" si="23"/>
        <v>1</v>
      </c>
      <c r="AB391" s="568" t="str">
        <f t="shared" si="22"/>
        <v>De acuerdo con lo programado</v>
      </c>
      <c r="AC391" s="575"/>
      <c r="AD391" s="575"/>
      <c r="AE391" s="575"/>
      <c r="AF391" s="576"/>
      <c r="AG391" s="576"/>
      <c r="AH391" s="575"/>
      <c r="AI391" s="575"/>
      <c r="AJ391" s="575"/>
      <c r="AK391" s="576"/>
      <c r="AL391" s="576"/>
      <c r="AM391" s="575"/>
      <c r="AN391" s="575"/>
      <c r="AO391" s="575"/>
      <c r="AP391" s="575"/>
      <c r="AQ391" s="575"/>
    </row>
    <row r="392" spans="1:43" ht="35.25" hidden="1" customHeight="1" thickTop="1" thickBot="1">
      <c r="A392" s="563">
        <v>24.1</v>
      </c>
      <c r="B392" s="564"/>
      <c r="C392" s="564"/>
      <c r="D392" s="564"/>
      <c r="E392" s="564"/>
      <c r="F392" s="594" t="s">
        <v>1384</v>
      </c>
      <c r="G392" s="605">
        <v>0</v>
      </c>
      <c r="H392" s="605">
        <v>0</v>
      </c>
      <c r="I392" s="567" t="str">
        <f t="shared" si="20"/>
        <v>No hay Programación</v>
      </c>
      <c r="J392" s="568" t="str">
        <f t="shared" si="21"/>
        <v>De acuerdo con lo programado</v>
      </c>
      <c r="K392" s="595"/>
      <c r="L392" s="581"/>
      <c r="M392" s="579"/>
      <c r="N392" s="572"/>
      <c r="O392" s="582"/>
      <c r="P392" s="581"/>
      <c r="Q392" s="579"/>
      <c r="R392" s="572"/>
      <c r="S392" s="582"/>
      <c r="T392" s="583"/>
      <c r="U392" s="579"/>
      <c r="V392" s="572"/>
      <c r="W392" s="582"/>
      <c r="X392" s="575"/>
      <c r="Y392" s="604">
        <v>84</v>
      </c>
      <c r="Z392" s="604">
        <v>85</v>
      </c>
      <c r="AA392" s="567">
        <f t="shared" si="23"/>
        <v>1.0119047619047619</v>
      </c>
      <c r="AB392" s="568" t="str">
        <f t="shared" si="22"/>
        <v>De acuerdo con lo programado</v>
      </c>
      <c r="AC392" s="575"/>
      <c r="AD392" s="575"/>
      <c r="AE392" s="575"/>
      <c r="AF392" s="576"/>
      <c r="AG392" s="576"/>
      <c r="AH392" s="575"/>
      <c r="AI392" s="575"/>
      <c r="AJ392" s="575"/>
      <c r="AK392" s="576"/>
      <c r="AL392" s="576"/>
      <c r="AM392" s="575"/>
      <c r="AN392" s="575"/>
      <c r="AO392" s="575"/>
      <c r="AP392" s="575"/>
      <c r="AQ392" s="575"/>
    </row>
    <row r="393" spans="1:43" ht="35.25" hidden="1" customHeight="1" thickTop="1" thickBot="1">
      <c r="A393" s="563">
        <v>24.1</v>
      </c>
      <c r="B393" s="564"/>
      <c r="C393" s="564"/>
      <c r="D393" s="564"/>
      <c r="E393" s="564"/>
      <c r="F393" s="594" t="s">
        <v>1384</v>
      </c>
      <c r="G393" s="605">
        <v>0</v>
      </c>
      <c r="H393" s="605">
        <v>0</v>
      </c>
      <c r="I393" s="567" t="str">
        <f t="shared" si="20"/>
        <v>No hay Programación</v>
      </c>
      <c r="J393" s="568" t="str">
        <f t="shared" si="21"/>
        <v>De acuerdo con lo programado</v>
      </c>
      <c r="K393" s="595"/>
      <c r="L393" s="581"/>
      <c r="M393" s="579"/>
      <c r="N393" s="572"/>
      <c r="O393" s="582"/>
      <c r="P393" s="581"/>
      <c r="Q393" s="579"/>
      <c r="R393" s="572"/>
      <c r="S393" s="582"/>
      <c r="T393" s="583"/>
      <c r="U393" s="579"/>
      <c r="V393" s="572"/>
      <c r="W393" s="582"/>
      <c r="X393" s="575"/>
      <c r="Y393" s="604">
        <v>0</v>
      </c>
      <c r="Z393" s="604">
        <v>1</v>
      </c>
      <c r="AA393" s="567" t="str">
        <f t="shared" si="23"/>
        <v>No hay Programación</v>
      </c>
      <c r="AB393" s="568" t="str">
        <f t="shared" si="22"/>
        <v>De acuerdo con lo programado</v>
      </c>
      <c r="AC393" s="575"/>
      <c r="AD393" s="575"/>
      <c r="AE393" s="575"/>
      <c r="AF393" s="576"/>
      <c r="AG393" s="576"/>
      <c r="AH393" s="575"/>
      <c r="AI393" s="575"/>
      <c r="AJ393" s="575"/>
      <c r="AK393" s="576"/>
      <c r="AL393" s="576"/>
      <c r="AM393" s="575"/>
      <c r="AN393" s="575"/>
      <c r="AO393" s="575"/>
      <c r="AP393" s="575"/>
      <c r="AQ393" s="575"/>
    </row>
    <row r="394" spans="1:43" ht="35.25" hidden="1" customHeight="1" thickTop="1" thickBot="1">
      <c r="A394" s="563">
        <v>24.1</v>
      </c>
      <c r="B394" s="564"/>
      <c r="C394" s="564"/>
      <c r="D394" s="564"/>
      <c r="E394" s="564"/>
      <c r="F394" s="594" t="s">
        <v>1384</v>
      </c>
      <c r="G394" s="605">
        <v>0</v>
      </c>
      <c r="H394" s="605">
        <v>0</v>
      </c>
      <c r="I394" s="567" t="str">
        <f t="shared" si="20"/>
        <v>No hay Programación</v>
      </c>
      <c r="J394" s="568" t="str">
        <f t="shared" si="21"/>
        <v>De acuerdo con lo programado</v>
      </c>
      <c r="K394" s="595"/>
      <c r="L394" s="581"/>
      <c r="M394" s="579"/>
      <c r="N394" s="572"/>
      <c r="O394" s="582"/>
      <c r="P394" s="581"/>
      <c r="Q394" s="579"/>
      <c r="R394" s="572"/>
      <c r="S394" s="582"/>
      <c r="T394" s="583"/>
      <c r="U394" s="579"/>
      <c r="V394" s="572"/>
      <c r="W394" s="582"/>
      <c r="X394" s="575"/>
      <c r="Y394" s="604">
        <v>0</v>
      </c>
      <c r="Z394" s="604">
        <v>1</v>
      </c>
      <c r="AA394" s="567" t="str">
        <f t="shared" si="23"/>
        <v>No hay Programación</v>
      </c>
      <c r="AB394" s="568" t="str">
        <f t="shared" si="22"/>
        <v>De acuerdo con lo programado</v>
      </c>
      <c r="AC394" s="575"/>
      <c r="AD394" s="575"/>
      <c r="AE394" s="575"/>
      <c r="AF394" s="576"/>
      <c r="AG394" s="576"/>
      <c r="AH394" s="575"/>
      <c r="AI394" s="575"/>
      <c r="AJ394" s="575"/>
      <c r="AK394" s="576"/>
      <c r="AL394" s="576"/>
      <c r="AM394" s="575"/>
      <c r="AN394" s="575"/>
      <c r="AO394" s="575"/>
      <c r="AP394" s="575"/>
      <c r="AQ394" s="575"/>
    </row>
    <row r="395" spans="1:43" ht="35.25" hidden="1" customHeight="1" thickTop="1" thickBot="1">
      <c r="A395" s="563">
        <v>24.1</v>
      </c>
      <c r="B395" s="564"/>
      <c r="C395" s="564"/>
      <c r="D395" s="564"/>
      <c r="E395" s="564"/>
      <c r="F395" s="594" t="s">
        <v>1384</v>
      </c>
      <c r="G395" s="605">
        <v>0</v>
      </c>
      <c r="H395" s="605">
        <v>0</v>
      </c>
      <c r="I395" s="567" t="str">
        <f t="shared" si="20"/>
        <v>No hay Programación</v>
      </c>
      <c r="J395" s="568" t="str">
        <f t="shared" si="21"/>
        <v>De acuerdo con lo programado</v>
      </c>
      <c r="K395" s="595"/>
      <c r="L395" s="581"/>
      <c r="M395" s="579"/>
      <c r="N395" s="572"/>
      <c r="O395" s="582"/>
      <c r="P395" s="581"/>
      <c r="Q395" s="579"/>
      <c r="R395" s="572"/>
      <c r="S395" s="582"/>
      <c r="T395" s="583"/>
      <c r="U395" s="579"/>
      <c r="V395" s="572"/>
      <c r="W395" s="582"/>
      <c r="X395" s="575"/>
      <c r="Y395" s="604">
        <v>0</v>
      </c>
      <c r="Z395" s="604">
        <v>1</v>
      </c>
      <c r="AA395" s="567" t="str">
        <f t="shared" si="23"/>
        <v>No hay Programación</v>
      </c>
      <c r="AB395" s="568" t="str">
        <f t="shared" si="22"/>
        <v>De acuerdo con lo programado</v>
      </c>
      <c r="AC395" s="575"/>
      <c r="AD395" s="575"/>
      <c r="AE395" s="575"/>
      <c r="AF395" s="576"/>
      <c r="AG395" s="576"/>
      <c r="AH395" s="575"/>
      <c r="AI395" s="575"/>
      <c r="AJ395" s="575"/>
      <c r="AK395" s="576"/>
      <c r="AL395" s="576"/>
      <c r="AM395" s="575"/>
      <c r="AN395" s="575"/>
      <c r="AO395" s="575"/>
      <c r="AP395" s="575"/>
      <c r="AQ395" s="575"/>
    </row>
    <row r="396" spans="1:43" ht="35.25" hidden="1" customHeight="1" thickTop="1" thickBot="1">
      <c r="A396" s="563">
        <v>24.1</v>
      </c>
      <c r="B396" s="564"/>
      <c r="C396" s="564"/>
      <c r="D396" s="564"/>
      <c r="E396" s="564"/>
      <c r="F396" s="594" t="s">
        <v>1384</v>
      </c>
      <c r="G396" s="605">
        <v>0</v>
      </c>
      <c r="H396" s="605">
        <v>0</v>
      </c>
      <c r="I396" s="567" t="str">
        <f t="shared" si="20"/>
        <v>No hay Programación</v>
      </c>
      <c r="J396" s="568" t="str">
        <f t="shared" si="21"/>
        <v>De acuerdo con lo programado</v>
      </c>
      <c r="K396" s="595"/>
      <c r="L396" s="581"/>
      <c r="M396" s="579"/>
      <c r="N396" s="572"/>
      <c r="O396" s="582"/>
      <c r="P396" s="581"/>
      <c r="Q396" s="579"/>
      <c r="R396" s="572"/>
      <c r="S396" s="582"/>
      <c r="T396" s="583"/>
      <c r="U396" s="579"/>
      <c r="V396" s="572"/>
      <c r="W396" s="582"/>
      <c r="X396" s="575"/>
      <c r="Y396" s="604">
        <v>0</v>
      </c>
      <c r="Z396" s="604">
        <v>1</v>
      </c>
      <c r="AA396" s="567" t="str">
        <f t="shared" si="23"/>
        <v>No hay Programación</v>
      </c>
      <c r="AB396" s="568" t="str">
        <f t="shared" si="22"/>
        <v>De acuerdo con lo programado</v>
      </c>
      <c r="AC396" s="575"/>
      <c r="AD396" s="575"/>
      <c r="AE396" s="575"/>
      <c r="AF396" s="576"/>
      <c r="AG396" s="576"/>
      <c r="AH396" s="575"/>
      <c r="AI396" s="575"/>
      <c r="AJ396" s="575"/>
      <c r="AK396" s="576"/>
      <c r="AL396" s="576"/>
      <c r="AM396" s="575"/>
      <c r="AN396" s="575"/>
      <c r="AO396" s="575"/>
      <c r="AP396" s="575"/>
      <c r="AQ396" s="575"/>
    </row>
    <row r="397" spans="1:43" ht="35.25" hidden="1" customHeight="1" thickTop="1" thickBot="1">
      <c r="A397" s="563">
        <v>24.1</v>
      </c>
      <c r="B397" s="564"/>
      <c r="C397" s="564"/>
      <c r="D397" s="564"/>
      <c r="E397" s="564"/>
      <c r="F397" s="594" t="s">
        <v>1384</v>
      </c>
      <c r="G397" s="605">
        <v>0</v>
      </c>
      <c r="H397" s="605">
        <v>0</v>
      </c>
      <c r="I397" s="567" t="str">
        <f t="shared" si="20"/>
        <v>No hay Programación</v>
      </c>
      <c r="J397" s="568" t="str">
        <f t="shared" si="21"/>
        <v>De acuerdo con lo programado</v>
      </c>
      <c r="K397" s="595"/>
      <c r="L397" s="581"/>
      <c r="M397" s="579"/>
      <c r="N397" s="572"/>
      <c r="O397" s="582"/>
      <c r="P397" s="581"/>
      <c r="Q397" s="579"/>
      <c r="R397" s="572"/>
      <c r="S397" s="582"/>
      <c r="T397" s="583"/>
      <c r="U397" s="579"/>
      <c r="V397" s="572"/>
      <c r="W397" s="582"/>
      <c r="X397" s="575"/>
      <c r="Y397" s="604">
        <v>0</v>
      </c>
      <c r="Z397" s="604">
        <v>1</v>
      </c>
      <c r="AA397" s="567" t="str">
        <f t="shared" si="23"/>
        <v>No hay Programación</v>
      </c>
      <c r="AB397" s="568" t="str">
        <f t="shared" si="22"/>
        <v>De acuerdo con lo programado</v>
      </c>
      <c r="AC397" s="575"/>
      <c r="AD397" s="575"/>
      <c r="AE397" s="575"/>
      <c r="AF397" s="576"/>
      <c r="AG397" s="576"/>
      <c r="AH397" s="575"/>
      <c r="AI397" s="575"/>
      <c r="AJ397" s="575"/>
      <c r="AK397" s="576"/>
      <c r="AL397" s="576"/>
      <c r="AM397" s="575"/>
      <c r="AN397" s="575"/>
      <c r="AO397" s="575"/>
      <c r="AP397" s="575"/>
      <c r="AQ397" s="575"/>
    </row>
    <row r="398" spans="1:43" ht="35.25" hidden="1" customHeight="1" thickTop="1" thickBot="1">
      <c r="A398" s="563">
        <v>25</v>
      </c>
      <c r="B398" s="564"/>
      <c r="C398" s="564"/>
      <c r="D398" s="564"/>
      <c r="E398" s="564"/>
      <c r="F398" s="565" t="s">
        <v>1385</v>
      </c>
      <c r="G398" s="605">
        <v>0</v>
      </c>
      <c r="H398" s="605">
        <v>0</v>
      </c>
      <c r="I398" s="567" t="str">
        <f t="shared" ref="I398:I429" si="24">IF(H398="","No hay ejecución",IF(AND(G398=0),"No hay Programación", H398/G398))</f>
        <v>No hay Programación</v>
      </c>
      <c r="J398" s="568" t="str">
        <f t="shared" ref="J398:J429" si="25">IF(I398="No hay ejecución","NA",IF(I398&gt;=90%,"De acuerdo con lo programado",IF(I398&gt;=51%,"Atraso Leve",IF(I398&lt;=50%,"En riesgo cumplimiento"))))</f>
        <v>De acuerdo con lo programado</v>
      </c>
      <c r="K398" s="569"/>
      <c r="L398" s="581"/>
      <c r="M398" s="579"/>
      <c r="N398" s="572"/>
      <c r="O398" s="582"/>
      <c r="P398" s="581"/>
      <c r="Q398" s="579"/>
      <c r="R398" s="572"/>
      <c r="S398" s="582"/>
      <c r="T398" s="583"/>
      <c r="U398" s="579"/>
      <c r="V398" s="572"/>
      <c r="W398" s="582"/>
      <c r="X398" s="575"/>
      <c r="Y398" s="604">
        <v>0</v>
      </c>
      <c r="Z398" s="604">
        <v>0</v>
      </c>
      <c r="AA398" s="567" t="str">
        <f t="shared" si="23"/>
        <v>No hay Programación</v>
      </c>
      <c r="AB398" s="568" t="str">
        <f t="shared" ref="AB398:AB429" si="26">IF(AA398="No hay ejecución","NA",IF(AA398&gt;=90%,"De acuerdo con lo programado",IF(AA398&gt;=51%,"Atraso Leve",IF(AA398&lt;=50%,"En riesgo cumplimiento"))))</f>
        <v>De acuerdo con lo programado</v>
      </c>
      <c r="AC398" s="575"/>
      <c r="AD398" s="575"/>
      <c r="AE398" s="575"/>
      <c r="AF398" s="576"/>
      <c r="AG398" s="576"/>
      <c r="AH398" s="575"/>
      <c r="AI398" s="575"/>
      <c r="AJ398" s="575"/>
      <c r="AK398" s="576"/>
      <c r="AL398" s="576"/>
      <c r="AM398" s="575"/>
      <c r="AN398" s="575"/>
      <c r="AO398" s="575"/>
      <c r="AP398" s="575"/>
      <c r="AQ398" s="575"/>
    </row>
    <row r="399" spans="1:43" ht="35.25" hidden="1" customHeight="1" thickTop="1" thickBot="1">
      <c r="A399" s="563">
        <v>25.1</v>
      </c>
      <c r="B399" s="564"/>
      <c r="C399" s="564"/>
      <c r="D399" s="564"/>
      <c r="E399" s="564"/>
      <c r="F399" s="594" t="s">
        <v>1385</v>
      </c>
      <c r="G399" s="605">
        <v>0</v>
      </c>
      <c r="H399" s="605">
        <v>0</v>
      </c>
      <c r="I399" s="567" t="str">
        <f t="shared" si="24"/>
        <v>No hay Programación</v>
      </c>
      <c r="J399" s="568" t="str">
        <f t="shared" si="25"/>
        <v>De acuerdo con lo programado</v>
      </c>
      <c r="K399" s="595"/>
      <c r="L399" s="581"/>
      <c r="M399" s="579"/>
      <c r="N399" s="572"/>
      <c r="O399" s="582"/>
      <c r="P399" s="581"/>
      <c r="Q399" s="579"/>
      <c r="R399" s="572"/>
      <c r="S399" s="582"/>
      <c r="T399" s="583"/>
      <c r="U399" s="579"/>
      <c r="V399" s="572"/>
      <c r="W399" s="582"/>
      <c r="X399" s="575"/>
      <c r="Y399" s="604">
        <v>0</v>
      </c>
      <c r="Z399" s="604">
        <v>1</v>
      </c>
      <c r="AA399" s="567" t="str">
        <f t="shared" ref="AA399:AA429" si="27">IF(Z399="","No hay ejecución",IF(AND(Y399=0),"No hay Programación", Z399/Y399))</f>
        <v>No hay Programación</v>
      </c>
      <c r="AB399" s="568" t="str">
        <f t="shared" si="26"/>
        <v>De acuerdo con lo programado</v>
      </c>
      <c r="AC399" s="575"/>
      <c r="AD399" s="575"/>
      <c r="AE399" s="575"/>
      <c r="AF399" s="576"/>
      <c r="AG399" s="576"/>
      <c r="AH399" s="575"/>
      <c r="AI399" s="575"/>
      <c r="AJ399" s="575"/>
      <c r="AK399" s="576"/>
      <c r="AL399" s="576"/>
      <c r="AM399" s="575"/>
      <c r="AN399" s="575"/>
      <c r="AO399" s="575"/>
      <c r="AP399" s="575"/>
      <c r="AQ399" s="575"/>
    </row>
    <row r="400" spans="1:43" ht="35.25" hidden="1" customHeight="1" thickTop="1" thickBot="1">
      <c r="A400" s="563">
        <v>25.1</v>
      </c>
      <c r="B400" s="564"/>
      <c r="C400" s="564"/>
      <c r="D400" s="564"/>
      <c r="E400" s="564"/>
      <c r="F400" s="594" t="s">
        <v>1385</v>
      </c>
      <c r="G400" s="605">
        <v>0</v>
      </c>
      <c r="H400" s="605">
        <v>0</v>
      </c>
      <c r="I400" s="567" t="str">
        <f t="shared" si="24"/>
        <v>No hay Programación</v>
      </c>
      <c r="J400" s="568" t="str">
        <f t="shared" si="25"/>
        <v>De acuerdo con lo programado</v>
      </c>
      <c r="K400" s="595"/>
      <c r="L400" s="581"/>
      <c r="M400" s="579"/>
      <c r="N400" s="572"/>
      <c r="O400" s="582"/>
      <c r="P400" s="581"/>
      <c r="Q400" s="579"/>
      <c r="R400" s="572"/>
      <c r="S400" s="582"/>
      <c r="T400" s="583"/>
      <c r="U400" s="579"/>
      <c r="V400" s="572"/>
      <c r="W400" s="582"/>
      <c r="X400" s="575"/>
      <c r="Y400" s="604">
        <v>0</v>
      </c>
      <c r="Z400" s="604">
        <v>0</v>
      </c>
      <c r="AA400" s="567" t="str">
        <f t="shared" si="27"/>
        <v>No hay Programación</v>
      </c>
      <c r="AB400" s="568" t="str">
        <f t="shared" si="26"/>
        <v>De acuerdo con lo programado</v>
      </c>
      <c r="AC400" s="575"/>
      <c r="AD400" s="575"/>
      <c r="AE400" s="575"/>
      <c r="AF400" s="576"/>
      <c r="AG400" s="576"/>
      <c r="AH400" s="575"/>
      <c r="AI400" s="575"/>
      <c r="AJ400" s="575"/>
      <c r="AK400" s="576"/>
      <c r="AL400" s="576"/>
      <c r="AM400" s="575"/>
      <c r="AN400" s="575"/>
      <c r="AO400" s="575"/>
      <c r="AP400" s="575"/>
      <c r="AQ400" s="575"/>
    </row>
    <row r="401" spans="1:43" ht="35.25" hidden="1" customHeight="1" thickTop="1" thickBot="1">
      <c r="A401" s="563">
        <v>25.1</v>
      </c>
      <c r="B401" s="564"/>
      <c r="C401" s="564"/>
      <c r="D401" s="564"/>
      <c r="E401" s="564"/>
      <c r="F401" s="594" t="s">
        <v>1385</v>
      </c>
      <c r="G401" s="605">
        <v>0</v>
      </c>
      <c r="H401" s="605">
        <v>0</v>
      </c>
      <c r="I401" s="567" t="str">
        <f t="shared" si="24"/>
        <v>No hay Programación</v>
      </c>
      <c r="J401" s="568" t="str">
        <f t="shared" si="25"/>
        <v>De acuerdo con lo programado</v>
      </c>
      <c r="K401" s="595"/>
      <c r="L401" s="581"/>
      <c r="M401" s="579"/>
      <c r="N401" s="572"/>
      <c r="O401" s="582"/>
      <c r="P401" s="581"/>
      <c r="Q401" s="579"/>
      <c r="R401" s="572"/>
      <c r="S401" s="582"/>
      <c r="T401" s="583"/>
      <c r="U401" s="579"/>
      <c r="V401" s="572"/>
      <c r="W401" s="582"/>
      <c r="X401" s="575"/>
      <c r="Y401" s="604">
        <v>0</v>
      </c>
      <c r="Z401" s="604">
        <v>0</v>
      </c>
      <c r="AA401" s="567" t="str">
        <f t="shared" si="27"/>
        <v>No hay Programación</v>
      </c>
      <c r="AB401" s="568" t="str">
        <f t="shared" si="26"/>
        <v>De acuerdo con lo programado</v>
      </c>
      <c r="AC401" s="575"/>
      <c r="AD401" s="575"/>
      <c r="AE401" s="575"/>
      <c r="AF401" s="576"/>
      <c r="AG401" s="576"/>
      <c r="AH401" s="575"/>
      <c r="AI401" s="575"/>
      <c r="AJ401" s="575"/>
      <c r="AK401" s="576"/>
      <c r="AL401" s="576"/>
      <c r="AM401" s="575"/>
      <c r="AN401" s="575"/>
      <c r="AO401" s="575"/>
      <c r="AP401" s="575"/>
      <c r="AQ401" s="575"/>
    </row>
    <row r="402" spans="1:43" ht="35.25" hidden="1" customHeight="1" thickTop="1" thickBot="1">
      <c r="A402" s="563">
        <v>25.1</v>
      </c>
      <c r="B402" s="564"/>
      <c r="C402" s="564"/>
      <c r="D402" s="564"/>
      <c r="E402" s="564"/>
      <c r="F402" s="594" t="s">
        <v>1385</v>
      </c>
      <c r="G402" s="605">
        <v>0</v>
      </c>
      <c r="H402" s="605">
        <v>0</v>
      </c>
      <c r="I402" s="567" t="str">
        <f t="shared" si="24"/>
        <v>No hay Programación</v>
      </c>
      <c r="J402" s="568" t="str">
        <f t="shared" si="25"/>
        <v>De acuerdo con lo programado</v>
      </c>
      <c r="K402" s="595"/>
      <c r="L402" s="581"/>
      <c r="M402" s="579"/>
      <c r="N402" s="572"/>
      <c r="O402" s="582"/>
      <c r="P402" s="581"/>
      <c r="Q402" s="579"/>
      <c r="R402" s="572"/>
      <c r="S402" s="582"/>
      <c r="T402" s="583"/>
      <c r="U402" s="579"/>
      <c r="V402" s="572"/>
      <c r="W402" s="582"/>
      <c r="X402" s="575"/>
      <c r="Y402" s="604">
        <v>0</v>
      </c>
      <c r="Z402" s="604">
        <v>0</v>
      </c>
      <c r="AA402" s="567" t="str">
        <f t="shared" si="27"/>
        <v>No hay Programación</v>
      </c>
      <c r="AB402" s="568" t="str">
        <f t="shared" si="26"/>
        <v>De acuerdo con lo programado</v>
      </c>
      <c r="AC402" s="575"/>
      <c r="AD402" s="575"/>
      <c r="AE402" s="575"/>
      <c r="AF402" s="576"/>
      <c r="AG402" s="576"/>
      <c r="AH402" s="575"/>
      <c r="AI402" s="575"/>
      <c r="AJ402" s="575"/>
      <c r="AK402" s="576"/>
      <c r="AL402" s="576"/>
      <c r="AM402" s="575"/>
      <c r="AN402" s="575"/>
      <c r="AO402" s="575"/>
      <c r="AP402" s="575"/>
      <c r="AQ402" s="575"/>
    </row>
    <row r="403" spans="1:43" ht="35.25" hidden="1" customHeight="1" thickTop="1" thickBot="1">
      <c r="A403" s="563">
        <v>25.1</v>
      </c>
      <c r="B403" s="564"/>
      <c r="C403" s="564"/>
      <c r="D403" s="564"/>
      <c r="E403" s="564"/>
      <c r="F403" s="594" t="s">
        <v>1385</v>
      </c>
      <c r="G403" s="605">
        <v>0</v>
      </c>
      <c r="H403" s="605">
        <v>0</v>
      </c>
      <c r="I403" s="567" t="str">
        <f t="shared" si="24"/>
        <v>No hay Programación</v>
      </c>
      <c r="J403" s="568" t="str">
        <f t="shared" si="25"/>
        <v>De acuerdo con lo programado</v>
      </c>
      <c r="K403" s="595"/>
      <c r="L403" s="581"/>
      <c r="M403" s="579"/>
      <c r="N403" s="572"/>
      <c r="O403" s="582"/>
      <c r="P403" s="581"/>
      <c r="Q403" s="579"/>
      <c r="R403" s="572"/>
      <c r="S403" s="582"/>
      <c r="T403" s="583"/>
      <c r="U403" s="579"/>
      <c r="V403" s="572"/>
      <c r="W403" s="582"/>
      <c r="X403" s="575"/>
      <c r="Y403" s="604">
        <v>0</v>
      </c>
      <c r="Z403" s="604">
        <v>0</v>
      </c>
      <c r="AA403" s="567" t="str">
        <f t="shared" si="27"/>
        <v>No hay Programación</v>
      </c>
      <c r="AB403" s="568" t="str">
        <f t="shared" si="26"/>
        <v>De acuerdo con lo programado</v>
      </c>
      <c r="AC403" s="575"/>
      <c r="AD403" s="575"/>
      <c r="AE403" s="575"/>
      <c r="AF403" s="576"/>
      <c r="AG403" s="576"/>
      <c r="AH403" s="575"/>
      <c r="AI403" s="575"/>
      <c r="AJ403" s="575"/>
      <c r="AK403" s="576"/>
      <c r="AL403" s="576"/>
      <c r="AM403" s="575"/>
      <c r="AN403" s="575"/>
      <c r="AO403" s="575"/>
      <c r="AP403" s="575"/>
      <c r="AQ403" s="575"/>
    </row>
    <row r="404" spans="1:43" ht="35.25" hidden="1" customHeight="1" thickTop="1" thickBot="1">
      <c r="A404" s="563">
        <v>25.2</v>
      </c>
      <c r="B404" s="564"/>
      <c r="C404" s="564"/>
      <c r="D404" s="564"/>
      <c r="E404" s="564"/>
      <c r="F404" s="594" t="s">
        <v>1386</v>
      </c>
      <c r="G404" s="605">
        <v>0</v>
      </c>
      <c r="H404" s="605">
        <v>0</v>
      </c>
      <c r="I404" s="567" t="str">
        <f t="shared" si="24"/>
        <v>No hay Programación</v>
      </c>
      <c r="J404" s="568" t="str">
        <f t="shared" si="25"/>
        <v>De acuerdo con lo programado</v>
      </c>
      <c r="K404" s="595"/>
      <c r="L404" s="581"/>
      <c r="M404" s="579"/>
      <c r="N404" s="572"/>
      <c r="O404" s="582"/>
      <c r="P404" s="581"/>
      <c r="Q404" s="579"/>
      <c r="R404" s="572"/>
      <c r="S404" s="582"/>
      <c r="T404" s="583"/>
      <c r="U404" s="579"/>
      <c r="V404" s="572"/>
      <c r="W404" s="582"/>
      <c r="X404" s="575"/>
      <c r="Y404" s="604">
        <v>1</v>
      </c>
      <c r="Z404" s="604">
        <v>1</v>
      </c>
      <c r="AA404" s="567">
        <f t="shared" si="27"/>
        <v>1</v>
      </c>
      <c r="AB404" s="568" t="str">
        <f t="shared" si="26"/>
        <v>De acuerdo con lo programado</v>
      </c>
      <c r="AC404" s="575"/>
      <c r="AD404" s="575"/>
      <c r="AE404" s="575"/>
      <c r="AF404" s="576"/>
      <c r="AG404" s="576"/>
      <c r="AH404" s="575"/>
      <c r="AI404" s="575"/>
      <c r="AJ404" s="575"/>
      <c r="AK404" s="576"/>
      <c r="AL404" s="576"/>
      <c r="AM404" s="575"/>
      <c r="AN404" s="575"/>
      <c r="AO404" s="575"/>
      <c r="AP404" s="575"/>
      <c r="AQ404" s="575"/>
    </row>
    <row r="405" spans="1:43" ht="35.25" hidden="1" customHeight="1" thickTop="1" thickBot="1">
      <c r="A405" s="563">
        <v>25.3</v>
      </c>
      <c r="B405" s="564"/>
      <c r="C405" s="564"/>
      <c r="D405" s="564"/>
      <c r="E405" s="564"/>
      <c r="F405" s="594" t="s">
        <v>1387</v>
      </c>
      <c r="G405" s="605">
        <v>0</v>
      </c>
      <c r="H405" s="605">
        <v>0</v>
      </c>
      <c r="I405" s="567" t="str">
        <f t="shared" si="24"/>
        <v>No hay Programación</v>
      </c>
      <c r="J405" s="568" t="str">
        <f t="shared" si="25"/>
        <v>De acuerdo con lo programado</v>
      </c>
      <c r="K405" s="595"/>
      <c r="L405" s="581"/>
      <c r="M405" s="579"/>
      <c r="N405" s="572"/>
      <c r="O405" s="582"/>
      <c r="P405" s="581"/>
      <c r="Q405" s="579"/>
      <c r="R405" s="572"/>
      <c r="S405" s="582"/>
      <c r="T405" s="583"/>
      <c r="U405" s="579"/>
      <c r="V405" s="572"/>
      <c r="W405" s="582"/>
      <c r="X405" s="575"/>
      <c r="Y405" s="604">
        <v>3</v>
      </c>
      <c r="Z405" s="604">
        <v>4</v>
      </c>
      <c r="AA405" s="567">
        <f t="shared" si="27"/>
        <v>1.3333333333333333</v>
      </c>
      <c r="AB405" s="568" t="str">
        <f t="shared" si="26"/>
        <v>De acuerdo con lo programado</v>
      </c>
      <c r="AC405" s="575"/>
      <c r="AD405" s="575"/>
      <c r="AE405" s="575"/>
      <c r="AF405" s="576"/>
      <c r="AG405" s="576"/>
      <c r="AH405" s="575"/>
      <c r="AI405" s="575"/>
      <c r="AJ405" s="575"/>
      <c r="AK405" s="576"/>
      <c r="AL405" s="576"/>
      <c r="AM405" s="575"/>
      <c r="AN405" s="575"/>
      <c r="AO405" s="575"/>
      <c r="AP405" s="575"/>
      <c r="AQ405" s="575"/>
    </row>
    <row r="406" spans="1:43" ht="35.25" hidden="1" customHeight="1" thickTop="1" thickBot="1">
      <c r="A406" s="563">
        <v>25.3</v>
      </c>
      <c r="B406" s="564"/>
      <c r="C406" s="564"/>
      <c r="D406" s="564"/>
      <c r="E406" s="564"/>
      <c r="F406" s="594" t="s">
        <v>1387</v>
      </c>
      <c r="G406" s="605">
        <v>0</v>
      </c>
      <c r="H406" s="605">
        <v>0</v>
      </c>
      <c r="I406" s="567" t="str">
        <f t="shared" si="24"/>
        <v>No hay Programación</v>
      </c>
      <c r="J406" s="568" t="str">
        <f t="shared" si="25"/>
        <v>De acuerdo con lo programado</v>
      </c>
      <c r="K406" s="595"/>
      <c r="L406" s="581"/>
      <c r="M406" s="579"/>
      <c r="N406" s="572"/>
      <c r="O406" s="582"/>
      <c r="P406" s="581"/>
      <c r="Q406" s="579"/>
      <c r="R406" s="572"/>
      <c r="S406" s="582"/>
      <c r="T406" s="583"/>
      <c r="U406" s="579"/>
      <c r="V406" s="572"/>
      <c r="W406" s="582"/>
      <c r="X406" s="575"/>
      <c r="Y406" s="604">
        <v>4</v>
      </c>
      <c r="Z406" s="604">
        <v>3</v>
      </c>
      <c r="AA406" s="567">
        <f t="shared" si="27"/>
        <v>0.75</v>
      </c>
      <c r="AB406" s="568" t="str">
        <f t="shared" si="26"/>
        <v>Atraso Leve</v>
      </c>
      <c r="AC406" s="575"/>
      <c r="AD406" s="575"/>
      <c r="AE406" s="575"/>
      <c r="AF406" s="576"/>
      <c r="AG406" s="576"/>
      <c r="AH406" s="575"/>
      <c r="AI406" s="575"/>
      <c r="AJ406" s="575"/>
      <c r="AK406" s="576"/>
      <c r="AL406" s="576"/>
      <c r="AM406" s="575"/>
      <c r="AN406" s="575"/>
      <c r="AO406" s="575"/>
      <c r="AP406" s="575"/>
      <c r="AQ406" s="575"/>
    </row>
    <row r="407" spans="1:43" ht="35.25" hidden="1" customHeight="1" thickTop="1" thickBot="1">
      <c r="A407" s="563">
        <v>25.3</v>
      </c>
      <c r="B407" s="564"/>
      <c r="C407" s="564"/>
      <c r="D407" s="564"/>
      <c r="E407" s="564"/>
      <c r="F407" s="594" t="s">
        <v>1387</v>
      </c>
      <c r="G407" s="605">
        <v>0</v>
      </c>
      <c r="H407" s="605">
        <v>0</v>
      </c>
      <c r="I407" s="567" t="str">
        <f t="shared" si="24"/>
        <v>No hay Programación</v>
      </c>
      <c r="J407" s="568" t="str">
        <f t="shared" si="25"/>
        <v>De acuerdo con lo programado</v>
      </c>
      <c r="K407" s="595"/>
      <c r="L407" s="581"/>
      <c r="M407" s="579"/>
      <c r="N407" s="572"/>
      <c r="O407" s="582"/>
      <c r="P407" s="581"/>
      <c r="Q407" s="579"/>
      <c r="R407" s="572"/>
      <c r="S407" s="582"/>
      <c r="T407" s="583"/>
      <c r="U407" s="579"/>
      <c r="V407" s="572"/>
      <c r="W407" s="582"/>
      <c r="X407" s="575"/>
      <c r="Y407" s="604">
        <v>0</v>
      </c>
      <c r="Z407" s="604">
        <v>1</v>
      </c>
      <c r="AA407" s="567" t="str">
        <f t="shared" si="27"/>
        <v>No hay Programación</v>
      </c>
      <c r="AB407" s="568" t="str">
        <f t="shared" si="26"/>
        <v>De acuerdo con lo programado</v>
      </c>
      <c r="AC407" s="575"/>
      <c r="AD407" s="575"/>
      <c r="AE407" s="575"/>
      <c r="AF407" s="576"/>
      <c r="AG407" s="576"/>
      <c r="AH407" s="575"/>
      <c r="AI407" s="575"/>
      <c r="AJ407" s="575"/>
      <c r="AK407" s="576"/>
      <c r="AL407" s="576"/>
      <c r="AM407" s="575"/>
      <c r="AN407" s="575"/>
      <c r="AO407" s="575"/>
      <c r="AP407" s="575"/>
      <c r="AQ407" s="575"/>
    </row>
    <row r="408" spans="1:43" ht="35.25" hidden="1" customHeight="1" thickTop="1" thickBot="1">
      <c r="A408" s="563">
        <v>26</v>
      </c>
      <c r="B408" s="564"/>
      <c r="C408" s="564"/>
      <c r="D408" s="564"/>
      <c r="E408" s="564"/>
      <c r="F408" s="596" t="s">
        <v>1388</v>
      </c>
      <c r="G408" s="605">
        <v>0</v>
      </c>
      <c r="H408" s="605">
        <v>0</v>
      </c>
      <c r="I408" s="567" t="str">
        <f t="shared" si="24"/>
        <v>No hay Programación</v>
      </c>
      <c r="J408" s="568" t="str">
        <f t="shared" si="25"/>
        <v>De acuerdo con lo programado</v>
      </c>
      <c r="K408" s="598"/>
      <c r="L408" s="575"/>
      <c r="M408" s="575"/>
      <c r="N408" s="575"/>
      <c r="O408" s="575"/>
      <c r="P408" s="575"/>
      <c r="Q408" s="575"/>
      <c r="R408" s="575"/>
      <c r="S408" s="575"/>
      <c r="T408" s="575"/>
      <c r="U408" s="575"/>
      <c r="V408" s="575"/>
      <c r="W408" s="575"/>
      <c r="X408" s="575"/>
      <c r="Y408" s="604">
        <v>0</v>
      </c>
      <c r="Z408" s="604">
        <v>0</v>
      </c>
      <c r="AA408" s="567" t="str">
        <f t="shared" si="27"/>
        <v>No hay Programación</v>
      </c>
      <c r="AB408" s="568" t="str">
        <f t="shared" si="26"/>
        <v>De acuerdo con lo programado</v>
      </c>
      <c r="AC408" s="575"/>
      <c r="AD408" s="575"/>
      <c r="AE408" s="575"/>
      <c r="AF408" s="576"/>
      <c r="AG408" s="576"/>
      <c r="AH408" s="575"/>
      <c r="AI408" s="575"/>
      <c r="AJ408" s="575"/>
      <c r="AK408" s="576"/>
      <c r="AL408" s="576"/>
      <c r="AM408" s="575"/>
      <c r="AN408" s="575"/>
      <c r="AO408" s="575"/>
      <c r="AP408" s="575"/>
      <c r="AQ408" s="575"/>
    </row>
    <row r="409" spans="1:43" ht="35.25" hidden="1" customHeight="1" thickTop="1" thickBot="1">
      <c r="A409" s="563">
        <v>26.1</v>
      </c>
      <c r="B409" s="564"/>
      <c r="C409" s="564"/>
      <c r="D409" s="564"/>
      <c r="E409" s="564"/>
      <c r="F409" s="599" t="s">
        <v>1389</v>
      </c>
      <c r="G409" s="605">
        <v>0</v>
      </c>
      <c r="H409" s="605">
        <v>0</v>
      </c>
      <c r="I409" s="567" t="str">
        <f t="shared" si="24"/>
        <v>No hay Programación</v>
      </c>
      <c r="J409" s="568" t="str">
        <f t="shared" si="25"/>
        <v>De acuerdo con lo programado</v>
      </c>
      <c r="K409" s="601"/>
      <c r="L409" s="575"/>
      <c r="M409" s="575"/>
      <c r="N409" s="575"/>
      <c r="O409" s="575"/>
      <c r="P409" s="575"/>
      <c r="Q409" s="575"/>
      <c r="R409" s="575"/>
      <c r="S409" s="575"/>
      <c r="T409" s="575"/>
      <c r="U409" s="575"/>
      <c r="V409" s="575"/>
      <c r="W409" s="575"/>
      <c r="X409" s="575"/>
      <c r="Y409" s="604">
        <v>0</v>
      </c>
      <c r="Z409" s="604">
        <v>0</v>
      </c>
      <c r="AA409" s="567" t="str">
        <f t="shared" si="27"/>
        <v>No hay Programación</v>
      </c>
      <c r="AB409" s="568" t="str">
        <f t="shared" si="26"/>
        <v>De acuerdo con lo programado</v>
      </c>
      <c r="AC409" s="575"/>
      <c r="AD409" s="575"/>
      <c r="AE409" s="575"/>
      <c r="AF409" s="576"/>
      <c r="AG409" s="576"/>
      <c r="AH409" s="575"/>
      <c r="AI409" s="575"/>
      <c r="AJ409" s="575"/>
      <c r="AK409" s="576"/>
      <c r="AL409" s="576"/>
      <c r="AM409" s="575"/>
      <c r="AN409" s="575"/>
      <c r="AO409" s="575"/>
      <c r="AP409" s="575"/>
      <c r="AQ409" s="575"/>
    </row>
    <row r="410" spans="1:43" ht="35.25" hidden="1" customHeight="1" thickTop="1" thickBot="1">
      <c r="A410" s="563">
        <v>26.2</v>
      </c>
      <c r="B410" s="564"/>
      <c r="C410" s="564"/>
      <c r="D410" s="564"/>
      <c r="E410" s="564"/>
      <c r="F410" s="599" t="s">
        <v>1390</v>
      </c>
      <c r="G410" s="605">
        <v>0</v>
      </c>
      <c r="H410" s="605">
        <v>0</v>
      </c>
      <c r="I410" s="567" t="str">
        <f t="shared" si="24"/>
        <v>No hay Programación</v>
      </c>
      <c r="J410" s="568" t="str">
        <f t="shared" si="25"/>
        <v>De acuerdo con lo programado</v>
      </c>
      <c r="K410" s="601"/>
      <c r="L410" s="575"/>
      <c r="M410" s="575"/>
      <c r="N410" s="575"/>
      <c r="O410" s="575"/>
      <c r="P410" s="575"/>
      <c r="Q410" s="575"/>
      <c r="R410" s="575"/>
      <c r="S410" s="575"/>
      <c r="T410" s="575"/>
      <c r="U410" s="575"/>
      <c r="V410" s="575"/>
      <c r="W410" s="575"/>
      <c r="X410" s="575"/>
      <c r="Y410" s="604">
        <v>0</v>
      </c>
      <c r="Z410" s="604">
        <v>0</v>
      </c>
      <c r="AA410" s="567" t="str">
        <f t="shared" si="27"/>
        <v>No hay Programación</v>
      </c>
      <c r="AB410" s="568" t="str">
        <f t="shared" si="26"/>
        <v>De acuerdo con lo programado</v>
      </c>
      <c r="AC410" s="575"/>
      <c r="AD410" s="575"/>
      <c r="AE410" s="575"/>
      <c r="AF410" s="576"/>
      <c r="AG410" s="576"/>
      <c r="AH410" s="575"/>
      <c r="AI410" s="575"/>
      <c r="AJ410" s="575"/>
      <c r="AK410" s="576"/>
      <c r="AL410" s="576"/>
      <c r="AM410" s="575"/>
      <c r="AN410" s="575"/>
      <c r="AO410" s="575"/>
      <c r="AP410" s="575"/>
      <c r="AQ410" s="575"/>
    </row>
    <row r="411" spans="1:43" ht="35.25" hidden="1" customHeight="1" thickTop="1" thickBot="1">
      <c r="A411" s="563">
        <v>26.3</v>
      </c>
      <c r="B411" s="564"/>
      <c r="C411" s="564"/>
      <c r="D411" s="564"/>
      <c r="E411" s="564"/>
      <c r="F411" s="599" t="s">
        <v>1391</v>
      </c>
      <c r="G411" s="605">
        <v>0</v>
      </c>
      <c r="H411" s="605">
        <v>0</v>
      </c>
      <c r="I411" s="567" t="str">
        <f t="shared" si="24"/>
        <v>No hay Programación</v>
      </c>
      <c r="J411" s="568" t="str">
        <f t="shared" si="25"/>
        <v>De acuerdo con lo programado</v>
      </c>
      <c r="K411" s="601"/>
      <c r="L411" s="575"/>
      <c r="M411" s="575"/>
      <c r="N411" s="575"/>
      <c r="O411" s="575"/>
      <c r="P411" s="575"/>
      <c r="Q411" s="575"/>
      <c r="R411" s="575"/>
      <c r="S411" s="575"/>
      <c r="T411" s="575"/>
      <c r="U411" s="575"/>
      <c r="V411" s="575"/>
      <c r="W411" s="575"/>
      <c r="X411" s="575"/>
      <c r="Y411" s="604">
        <v>0</v>
      </c>
      <c r="Z411" s="604">
        <v>0</v>
      </c>
      <c r="AA411" s="567" t="str">
        <f t="shared" si="27"/>
        <v>No hay Programación</v>
      </c>
      <c r="AB411" s="568" t="str">
        <f t="shared" si="26"/>
        <v>De acuerdo con lo programado</v>
      </c>
      <c r="AC411" s="575"/>
      <c r="AD411" s="575"/>
      <c r="AE411" s="575"/>
      <c r="AF411" s="576"/>
      <c r="AG411" s="576"/>
      <c r="AH411" s="575"/>
      <c r="AI411" s="575"/>
      <c r="AJ411" s="575"/>
      <c r="AK411" s="576"/>
      <c r="AL411" s="576"/>
      <c r="AM411" s="575"/>
      <c r="AN411" s="575"/>
      <c r="AO411" s="575"/>
      <c r="AP411" s="575"/>
      <c r="AQ411" s="575"/>
    </row>
    <row r="412" spans="1:43" ht="35.25" hidden="1" customHeight="1" thickTop="1" thickBot="1">
      <c r="A412" s="563">
        <v>26.4</v>
      </c>
      <c r="B412" s="564"/>
      <c r="C412" s="564"/>
      <c r="D412" s="564"/>
      <c r="E412" s="564"/>
      <c r="F412" s="599" t="s">
        <v>1392</v>
      </c>
      <c r="G412" s="605">
        <v>0</v>
      </c>
      <c r="H412" s="605">
        <v>0</v>
      </c>
      <c r="I412" s="567" t="str">
        <f t="shared" si="24"/>
        <v>No hay Programación</v>
      </c>
      <c r="J412" s="568" t="str">
        <f t="shared" si="25"/>
        <v>De acuerdo con lo programado</v>
      </c>
      <c r="K412" s="601"/>
      <c r="L412" s="575"/>
      <c r="M412" s="575"/>
      <c r="N412" s="575"/>
      <c r="O412" s="575"/>
      <c r="P412" s="575"/>
      <c r="Q412" s="575"/>
      <c r="R412" s="575"/>
      <c r="S412" s="575"/>
      <c r="T412" s="575"/>
      <c r="U412" s="575"/>
      <c r="V412" s="575"/>
      <c r="W412" s="575"/>
      <c r="X412" s="575"/>
      <c r="Y412" s="604">
        <v>1</v>
      </c>
      <c r="Z412" s="604">
        <v>2</v>
      </c>
      <c r="AA412" s="567">
        <f t="shared" si="27"/>
        <v>2</v>
      </c>
      <c r="AB412" s="568" t="str">
        <f t="shared" si="26"/>
        <v>De acuerdo con lo programado</v>
      </c>
      <c r="AC412" s="575"/>
      <c r="AD412" s="575"/>
      <c r="AE412" s="575"/>
      <c r="AF412" s="576"/>
      <c r="AG412" s="576"/>
      <c r="AH412" s="575"/>
      <c r="AI412" s="575"/>
      <c r="AJ412" s="575"/>
      <c r="AK412" s="576"/>
      <c r="AL412" s="576"/>
      <c r="AM412" s="575"/>
      <c r="AN412" s="575"/>
      <c r="AO412" s="575"/>
      <c r="AP412" s="575"/>
      <c r="AQ412" s="575"/>
    </row>
    <row r="413" spans="1:43" ht="35.25" hidden="1" customHeight="1" thickTop="1" thickBot="1">
      <c r="A413" s="563">
        <v>26.5</v>
      </c>
      <c r="B413" s="564"/>
      <c r="C413" s="564"/>
      <c r="D413" s="564"/>
      <c r="E413" s="564"/>
      <c r="F413" s="599" t="s">
        <v>1393</v>
      </c>
      <c r="G413" s="605">
        <v>0</v>
      </c>
      <c r="H413" s="605">
        <v>0</v>
      </c>
      <c r="I413" s="567" t="str">
        <f t="shared" si="24"/>
        <v>No hay Programación</v>
      </c>
      <c r="J413" s="568" t="str">
        <f t="shared" si="25"/>
        <v>De acuerdo con lo programado</v>
      </c>
      <c r="K413" s="601"/>
      <c r="L413" s="575"/>
      <c r="M413" s="575"/>
      <c r="N413" s="575"/>
      <c r="O413" s="575"/>
      <c r="P413" s="575"/>
      <c r="Q413" s="575"/>
      <c r="R413" s="575"/>
      <c r="S413" s="575"/>
      <c r="T413" s="575"/>
      <c r="U413" s="575"/>
      <c r="V413" s="575"/>
      <c r="W413" s="575"/>
      <c r="X413" s="575"/>
      <c r="Y413" s="604">
        <v>0</v>
      </c>
      <c r="Z413" s="604">
        <v>0</v>
      </c>
      <c r="AA413" s="567" t="str">
        <f t="shared" si="27"/>
        <v>No hay Programación</v>
      </c>
      <c r="AB413" s="568" t="str">
        <f t="shared" si="26"/>
        <v>De acuerdo con lo programado</v>
      </c>
      <c r="AC413" s="575"/>
      <c r="AD413" s="575"/>
      <c r="AE413" s="575"/>
      <c r="AF413" s="576"/>
      <c r="AG413" s="576"/>
      <c r="AH413" s="575"/>
      <c r="AI413" s="575"/>
      <c r="AJ413" s="575"/>
      <c r="AK413" s="576"/>
      <c r="AL413" s="576"/>
      <c r="AM413" s="575"/>
      <c r="AN413" s="575"/>
      <c r="AO413" s="575"/>
      <c r="AP413" s="575"/>
      <c r="AQ413" s="575"/>
    </row>
    <row r="414" spans="1:43" ht="35.25" hidden="1" customHeight="1" thickTop="1" thickBot="1">
      <c r="A414" s="563">
        <v>26.6</v>
      </c>
      <c r="B414" s="564"/>
      <c r="C414" s="564"/>
      <c r="D414" s="564"/>
      <c r="E414" s="564"/>
      <c r="F414" s="599" t="s">
        <v>1394</v>
      </c>
      <c r="G414" s="605">
        <v>0</v>
      </c>
      <c r="H414" s="605">
        <v>0</v>
      </c>
      <c r="I414" s="567" t="str">
        <f t="shared" si="24"/>
        <v>No hay Programación</v>
      </c>
      <c r="J414" s="568" t="str">
        <f t="shared" si="25"/>
        <v>De acuerdo con lo programado</v>
      </c>
      <c r="K414" s="601"/>
      <c r="L414" s="575"/>
      <c r="M414" s="575"/>
      <c r="N414" s="575"/>
      <c r="O414" s="575"/>
      <c r="P414" s="575"/>
      <c r="Q414" s="575"/>
      <c r="R414" s="575"/>
      <c r="S414" s="575"/>
      <c r="T414" s="575"/>
      <c r="U414" s="575"/>
      <c r="V414" s="575"/>
      <c r="W414" s="575"/>
      <c r="X414" s="575"/>
      <c r="Y414" s="604">
        <v>0</v>
      </c>
      <c r="Z414" s="604">
        <v>0</v>
      </c>
      <c r="AA414" s="567" t="str">
        <f t="shared" si="27"/>
        <v>No hay Programación</v>
      </c>
      <c r="AB414" s="568" t="str">
        <f t="shared" si="26"/>
        <v>De acuerdo con lo programado</v>
      </c>
      <c r="AC414" s="575"/>
      <c r="AD414" s="575"/>
      <c r="AE414" s="575"/>
      <c r="AF414" s="576"/>
      <c r="AG414" s="576"/>
      <c r="AH414" s="575"/>
      <c r="AI414" s="575"/>
      <c r="AJ414" s="575"/>
      <c r="AK414" s="576"/>
      <c r="AL414" s="576"/>
      <c r="AM414" s="575"/>
      <c r="AN414" s="575"/>
      <c r="AO414" s="575"/>
      <c r="AP414" s="575"/>
      <c r="AQ414" s="575"/>
    </row>
    <row r="415" spans="1:43" ht="35.25" hidden="1" customHeight="1" thickTop="1" thickBot="1">
      <c r="A415" s="563">
        <v>26.7</v>
      </c>
      <c r="B415" s="564"/>
      <c r="C415" s="564"/>
      <c r="D415" s="564"/>
      <c r="E415" s="564"/>
      <c r="F415" s="599" t="s">
        <v>1395</v>
      </c>
      <c r="G415" s="605">
        <v>0</v>
      </c>
      <c r="H415" s="605">
        <v>0</v>
      </c>
      <c r="I415" s="567" t="str">
        <f t="shared" si="24"/>
        <v>No hay Programación</v>
      </c>
      <c r="J415" s="568" t="str">
        <f t="shared" si="25"/>
        <v>De acuerdo con lo programado</v>
      </c>
      <c r="K415" s="601"/>
      <c r="L415" s="575"/>
      <c r="M415" s="575"/>
      <c r="N415" s="575"/>
      <c r="O415" s="575"/>
      <c r="P415" s="575"/>
      <c r="Q415" s="575"/>
      <c r="R415" s="575"/>
      <c r="S415" s="575"/>
      <c r="T415" s="575"/>
      <c r="U415" s="575"/>
      <c r="V415" s="575"/>
      <c r="W415" s="575"/>
      <c r="X415" s="575"/>
      <c r="Y415" s="604">
        <v>0</v>
      </c>
      <c r="Z415" s="604">
        <v>0</v>
      </c>
      <c r="AA415" s="567" t="str">
        <f t="shared" si="27"/>
        <v>No hay Programación</v>
      </c>
      <c r="AB415" s="568" t="str">
        <f t="shared" si="26"/>
        <v>De acuerdo con lo programado</v>
      </c>
      <c r="AC415" s="575"/>
      <c r="AD415" s="575"/>
      <c r="AE415" s="575"/>
      <c r="AF415" s="576"/>
      <c r="AG415" s="576"/>
      <c r="AH415" s="575"/>
      <c r="AI415" s="575"/>
      <c r="AJ415" s="575"/>
      <c r="AK415" s="576"/>
      <c r="AL415" s="576"/>
      <c r="AM415" s="575"/>
      <c r="AN415" s="575"/>
      <c r="AO415" s="575"/>
      <c r="AP415" s="575"/>
      <c r="AQ415" s="575"/>
    </row>
    <row r="416" spans="1:43" ht="35.25" hidden="1" customHeight="1" thickTop="1" thickBot="1">
      <c r="A416" s="563">
        <v>26.8</v>
      </c>
      <c r="B416" s="564"/>
      <c r="C416" s="564"/>
      <c r="D416" s="564"/>
      <c r="E416" s="564"/>
      <c r="F416" s="599" t="s">
        <v>1396</v>
      </c>
      <c r="G416" s="605">
        <v>0</v>
      </c>
      <c r="H416" s="605">
        <v>0</v>
      </c>
      <c r="I416" s="567" t="str">
        <f t="shared" si="24"/>
        <v>No hay Programación</v>
      </c>
      <c r="J416" s="568" t="str">
        <f t="shared" si="25"/>
        <v>De acuerdo con lo programado</v>
      </c>
      <c r="K416" s="601"/>
      <c r="L416" s="575"/>
      <c r="M416" s="575"/>
      <c r="N416" s="575"/>
      <c r="O416" s="575"/>
      <c r="P416" s="575"/>
      <c r="Q416" s="575"/>
      <c r="R416" s="575"/>
      <c r="S416" s="575"/>
      <c r="T416" s="575"/>
      <c r="U416" s="575"/>
      <c r="V416" s="575"/>
      <c r="W416" s="575"/>
      <c r="X416" s="575"/>
      <c r="Y416" s="604">
        <v>0</v>
      </c>
      <c r="Z416" s="604">
        <v>0</v>
      </c>
      <c r="AA416" s="567" t="str">
        <f t="shared" si="27"/>
        <v>No hay Programación</v>
      </c>
      <c r="AB416" s="568" t="str">
        <f t="shared" si="26"/>
        <v>De acuerdo con lo programado</v>
      </c>
      <c r="AC416" s="575"/>
      <c r="AD416" s="575"/>
      <c r="AE416" s="575"/>
      <c r="AF416" s="576"/>
      <c r="AG416" s="576"/>
      <c r="AH416" s="575"/>
      <c r="AI416" s="575"/>
      <c r="AJ416" s="575"/>
      <c r="AK416" s="576"/>
      <c r="AL416" s="576"/>
      <c r="AM416" s="575"/>
      <c r="AN416" s="575"/>
      <c r="AO416" s="575"/>
      <c r="AP416" s="575"/>
      <c r="AQ416" s="575"/>
    </row>
    <row r="417" spans="1:43" ht="35.25" hidden="1" customHeight="1" thickTop="1" thickBot="1">
      <c r="A417" s="563">
        <v>26.9</v>
      </c>
      <c r="B417" s="564"/>
      <c r="C417" s="564"/>
      <c r="D417" s="564"/>
      <c r="E417" s="564"/>
      <c r="F417" s="599" t="s">
        <v>1397</v>
      </c>
      <c r="G417" s="605">
        <v>0</v>
      </c>
      <c r="H417" s="605">
        <v>0</v>
      </c>
      <c r="I417" s="567" t="str">
        <f t="shared" si="24"/>
        <v>No hay Programación</v>
      </c>
      <c r="J417" s="568" t="str">
        <f t="shared" si="25"/>
        <v>De acuerdo con lo programado</v>
      </c>
      <c r="K417" s="601"/>
      <c r="L417" s="575"/>
      <c r="M417" s="575"/>
      <c r="N417" s="575"/>
      <c r="O417" s="575"/>
      <c r="P417" s="575"/>
      <c r="Q417" s="575"/>
      <c r="R417" s="575"/>
      <c r="S417" s="575"/>
      <c r="T417" s="575"/>
      <c r="U417" s="575"/>
      <c r="V417" s="575"/>
      <c r="W417" s="575"/>
      <c r="X417" s="575"/>
      <c r="Y417" s="604">
        <v>0</v>
      </c>
      <c r="Z417" s="604">
        <v>0</v>
      </c>
      <c r="AA417" s="567" t="str">
        <f t="shared" si="27"/>
        <v>No hay Programación</v>
      </c>
      <c r="AB417" s="568" t="str">
        <f t="shared" si="26"/>
        <v>De acuerdo con lo programado</v>
      </c>
      <c r="AC417" s="575"/>
      <c r="AD417" s="575"/>
      <c r="AE417" s="575"/>
      <c r="AF417" s="576"/>
      <c r="AG417" s="576"/>
      <c r="AH417" s="575"/>
      <c r="AI417" s="575"/>
      <c r="AJ417" s="575"/>
      <c r="AK417" s="576"/>
      <c r="AL417" s="576"/>
      <c r="AM417" s="575"/>
      <c r="AN417" s="575"/>
      <c r="AO417" s="575"/>
      <c r="AP417" s="575"/>
      <c r="AQ417" s="575"/>
    </row>
    <row r="418" spans="1:43" ht="35.25" hidden="1" customHeight="1" thickTop="1" thickBot="1">
      <c r="A418" s="593">
        <v>26.1</v>
      </c>
      <c r="B418" s="564"/>
      <c r="C418" s="564"/>
      <c r="D418" s="564"/>
      <c r="E418" s="564"/>
      <c r="F418" s="599" t="s">
        <v>1398</v>
      </c>
      <c r="G418" s="605">
        <v>0</v>
      </c>
      <c r="H418" s="605">
        <v>0</v>
      </c>
      <c r="I418" s="567" t="str">
        <f t="shared" si="24"/>
        <v>No hay Programación</v>
      </c>
      <c r="J418" s="568" t="str">
        <f t="shared" si="25"/>
        <v>De acuerdo con lo programado</v>
      </c>
      <c r="K418" s="601"/>
      <c r="L418" s="575"/>
      <c r="M418" s="575"/>
      <c r="N418" s="575"/>
      <c r="O418" s="575"/>
      <c r="P418" s="575"/>
      <c r="Q418" s="575"/>
      <c r="R418" s="575"/>
      <c r="S418" s="575"/>
      <c r="T418" s="575"/>
      <c r="U418" s="575"/>
      <c r="V418" s="575"/>
      <c r="W418" s="575"/>
      <c r="X418" s="575"/>
      <c r="Y418" s="604">
        <v>0</v>
      </c>
      <c r="Z418" s="604">
        <v>0</v>
      </c>
      <c r="AA418" s="567" t="str">
        <f t="shared" si="27"/>
        <v>No hay Programación</v>
      </c>
      <c r="AB418" s="568" t="str">
        <f t="shared" si="26"/>
        <v>De acuerdo con lo programado</v>
      </c>
      <c r="AC418" s="575"/>
      <c r="AD418" s="575"/>
      <c r="AE418" s="575"/>
      <c r="AF418" s="576"/>
      <c r="AG418" s="576"/>
      <c r="AH418" s="575"/>
      <c r="AI418" s="575"/>
      <c r="AJ418" s="575"/>
      <c r="AK418" s="576"/>
      <c r="AL418" s="576"/>
      <c r="AM418" s="575"/>
      <c r="AN418" s="575"/>
      <c r="AO418" s="575"/>
      <c r="AP418" s="575"/>
      <c r="AQ418" s="575"/>
    </row>
    <row r="419" spans="1:43" ht="35.25" hidden="1" customHeight="1" thickTop="1" thickBot="1">
      <c r="A419" s="563">
        <v>26.11</v>
      </c>
      <c r="B419" s="564"/>
      <c r="C419" s="564"/>
      <c r="D419" s="564"/>
      <c r="E419" s="564"/>
      <c r="F419" s="599" t="s">
        <v>1399</v>
      </c>
      <c r="G419" s="605">
        <v>0</v>
      </c>
      <c r="H419" s="605">
        <v>0</v>
      </c>
      <c r="I419" s="567" t="str">
        <f t="shared" si="24"/>
        <v>No hay Programación</v>
      </c>
      <c r="J419" s="568" t="str">
        <f t="shared" si="25"/>
        <v>De acuerdo con lo programado</v>
      </c>
      <c r="K419" s="601"/>
      <c r="L419" s="575"/>
      <c r="M419" s="575"/>
      <c r="N419" s="575"/>
      <c r="O419" s="575"/>
      <c r="P419" s="575"/>
      <c r="Q419" s="575"/>
      <c r="R419" s="575"/>
      <c r="S419" s="575"/>
      <c r="T419" s="575"/>
      <c r="U419" s="575"/>
      <c r="V419" s="575"/>
      <c r="W419" s="575"/>
      <c r="X419" s="575"/>
      <c r="Y419" s="604">
        <v>0</v>
      </c>
      <c r="Z419" s="604">
        <v>0</v>
      </c>
      <c r="AA419" s="567" t="str">
        <f t="shared" si="27"/>
        <v>No hay Programación</v>
      </c>
      <c r="AB419" s="568" t="str">
        <f t="shared" si="26"/>
        <v>De acuerdo con lo programado</v>
      </c>
      <c r="AC419" s="575"/>
      <c r="AD419" s="575"/>
      <c r="AE419" s="575"/>
      <c r="AF419" s="576"/>
      <c r="AG419" s="576"/>
      <c r="AH419" s="575"/>
      <c r="AI419" s="575"/>
      <c r="AJ419" s="575"/>
      <c r="AK419" s="576"/>
      <c r="AL419" s="576"/>
      <c r="AM419" s="575"/>
      <c r="AN419" s="575"/>
      <c r="AO419" s="575"/>
      <c r="AP419" s="575"/>
      <c r="AQ419" s="575"/>
    </row>
    <row r="420" spans="1:43" ht="35.25" hidden="1" customHeight="1" thickTop="1" thickBot="1">
      <c r="A420" s="563">
        <v>26.12</v>
      </c>
      <c r="B420" s="564"/>
      <c r="C420" s="564"/>
      <c r="D420" s="564"/>
      <c r="E420" s="564"/>
      <c r="F420" s="599" t="s">
        <v>1400</v>
      </c>
      <c r="G420" s="605">
        <v>0</v>
      </c>
      <c r="H420" s="605">
        <v>0</v>
      </c>
      <c r="I420" s="567" t="str">
        <f t="shared" si="24"/>
        <v>No hay Programación</v>
      </c>
      <c r="J420" s="568" t="str">
        <f t="shared" si="25"/>
        <v>De acuerdo con lo programado</v>
      </c>
      <c r="K420" s="601"/>
      <c r="L420" s="575"/>
      <c r="M420" s="575"/>
      <c r="N420" s="575"/>
      <c r="O420" s="575"/>
      <c r="P420" s="575"/>
      <c r="Q420" s="575"/>
      <c r="R420" s="575"/>
      <c r="S420" s="575"/>
      <c r="T420" s="575"/>
      <c r="U420" s="575"/>
      <c r="V420" s="575"/>
      <c r="W420" s="575"/>
      <c r="X420" s="575"/>
      <c r="Y420" s="604">
        <v>0</v>
      </c>
      <c r="Z420" s="604">
        <v>0</v>
      </c>
      <c r="AA420" s="567" t="str">
        <f t="shared" si="27"/>
        <v>No hay Programación</v>
      </c>
      <c r="AB420" s="568" t="str">
        <f t="shared" si="26"/>
        <v>De acuerdo con lo programado</v>
      </c>
      <c r="AC420" s="575"/>
      <c r="AD420" s="575"/>
      <c r="AE420" s="575"/>
      <c r="AF420" s="576"/>
      <c r="AG420" s="576"/>
      <c r="AH420" s="575"/>
      <c r="AI420" s="575"/>
      <c r="AJ420" s="575"/>
      <c r="AK420" s="576"/>
      <c r="AL420" s="576"/>
      <c r="AM420" s="575"/>
      <c r="AN420" s="575"/>
      <c r="AO420" s="575"/>
      <c r="AP420" s="575"/>
      <c r="AQ420" s="575"/>
    </row>
    <row r="421" spans="1:43" ht="35.25" hidden="1" customHeight="1" thickTop="1" thickBot="1">
      <c r="A421" s="563">
        <v>26.13</v>
      </c>
      <c r="B421" s="564"/>
      <c r="C421" s="564"/>
      <c r="D421" s="564"/>
      <c r="E421" s="564"/>
      <c r="F421" s="599" t="s">
        <v>1401</v>
      </c>
      <c r="G421" s="605">
        <v>0</v>
      </c>
      <c r="H421" s="605">
        <v>0</v>
      </c>
      <c r="I421" s="567" t="str">
        <f t="shared" si="24"/>
        <v>No hay Programación</v>
      </c>
      <c r="J421" s="568" t="str">
        <f t="shared" si="25"/>
        <v>De acuerdo con lo programado</v>
      </c>
      <c r="K421" s="601"/>
      <c r="L421" s="575"/>
      <c r="M421" s="575"/>
      <c r="N421" s="575"/>
      <c r="O421" s="575"/>
      <c r="P421" s="575"/>
      <c r="Q421" s="575"/>
      <c r="R421" s="575"/>
      <c r="S421" s="575"/>
      <c r="T421" s="575"/>
      <c r="U421" s="575"/>
      <c r="V421" s="575"/>
      <c r="W421" s="575"/>
      <c r="X421" s="575"/>
      <c r="Y421" s="604">
        <v>0</v>
      </c>
      <c r="Z421" s="604">
        <v>0</v>
      </c>
      <c r="AA421" s="567" t="str">
        <f t="shared" si="27"/>
        <v>No hay Programación</v>
      </c>
      <c r="AB421" s="568" t="str">
        <f t="shared" si="26"/>
        <v>De acuerdo con lo programado</v>
      </c>
      <c r="AC421" s="575"/>
      <c r="AD421" s="575"/>
      <c r="AE421" s="575"/>
      <c r="AF421" s="576"/>
      <c r="AG421" s="576"/>
      <c r="AH421" s="575"/>
      <c r="AI421" s="575"/>
      <c r="AJ421" s="575"/>
      <c r="AK421" s="576"/>
      <c r="AL421" s="576"/>
      <c r="AM421" s="575"/>
      <c r="AN421" s="575"/>
      <c r="AO421" s="575"/>
      <c r="AP421" s="575"/>
      <c r="AQ421" s="575"/>
    </row>
    <row r="422" spans="1:43" ht="35.25" hidden="1" customHeight="1" thickTop="1" thickBot="1">
      <c r="A422" s="563">
        <v>26.14</v>
      </c>
      <c r="B422" s="564"/>
      <c r="C422" s="564"/>
      <c r="D422" s="564"/>
      <c r="E422" s="564"/>
      <c r="F422" s="599" t="s">
        <v>1402</v>
      </c>
      <c r="G422" s="605">
        <v>0</v>
      </c>
      <c r="H422" s="605">
        <v>0</v>
      </c>
      <c r="I422" s="567" t="str">
        <f t="shared" si="24"/>
        <v>No hay Programación</v>
      </c>
      <c r="J422" s="568" t="str">
        <f t="shared" si="25"/>
        <v>De acuerdo con lo programado</v>
      </c>
      <c r="K422" s="601"/>
      <c r="L422" s="575"/>
      <c r="M422" s="575"/>
      <c r="N422" s="575"/>
      <c r="O422" s="575"/>
      <c r="P422" s="575"/>
      <c r="Q422" s="575"/>
      <c r="R422" s="575"/>
      <c r="S422" s="575"/>
      <c r="T422" s="575"/>
      <c r="U422" s="575"/>
      <c r="V422" s="575"/>
      <c r="W422" s="575"/>
      <c r="X422" s="575"/>
      <c r="Y422" s="604">
        <v>2</v>
      </c>
      <c r="Z422" s="604">
        <v>2</v>
      </c>
      <c r="AA422" s="567">
        <f t="shared" si="27"/>
        <v>1</v>
      </c>
      <c r="AB422" s="568" t="str">
        <f t="shared" si="26"/>
        <v>De acuerdo con lo programado</v>
      </c>
      <c r="AC422" s="575"/>
      <c r="AD422" s="575"/>
      <c r="AE422" s="575"/>
      <c r="AF422" s="576"/>
      <c r="AG422" s="576"/>
      <c r="AH422" s="575"/>
      <c r="AI422" s="575"/>
      <c r="AJ422" s="575"/>
      <c r="AK422" s="576"/>
      <c r="AL422" s="576"/>
      <c r="AM422" s="575"/>
      <c r="AN422" s="575"/>
      <c r="AO422" s="575"/>
      <c r="AP422" s="575"/>
      <c r="AQ422" s="575"/>
    </row>
    <row r="423" spans="1:43" ht="35.25" hidden="1" customHeight="1" thickTop="1" thickBot="1">
      <c r="A423" s="563">
        <v>26.15</v>
      </c>
      <c r="B423" s="564"/>
      <c r="C423" s="564"/>
      <c r="D423" s="564"/>
      <c r="E423" s="564"/>
      <c r="F423" s="599" t="s">
        <v>1403</v>
      </c>
      <c r="G423" s="605">
        <v>0</v>
      </c>
      <c r="H423" s="605">
        <v>0</v>
      </c>
      <c r="I423" s="567" t="str">
        <f t="shared" si="24"/>
        <v>No hay Programación</v>
      </c>
      <c r="J423" s="568" t="str">
        <f t="shared" si="25"/>
        <v>De acuerdo con lo programado</v>
      </c>
      <c r="K423" s="601"/>
      <c r="L423" s="575"/>
      <c r="M423" s="575"/>
      <c r="N423" s="575"/>
      <c r="O423" s="575"/>
      <c r="P423" s="575"/>
      <c r="Q423" s="575"/>
      <c r="R423" s="575"/>
      <c r="S423" s="575"/>
      <c r="T423" s="575"/>
      <c r="U423" s="575"/>
      <c r="V423" s="575"/>
      <c r="W423" s="575"/>
      <c r="X423" s="575"/>
      <c r="Y423" s="604">
        <v>0</v>
      </c>
      <c r="Z423" s="604">
        <v>0</v>
      </c>
      <c r="AA423" s="567" t="str">
        <f t="shared" si="27"/>
        <v>No hay Programación</v>
      </c>
      <c r="AB423" s="568" t="str">
        <f t="shared" si="26"/>
        <v>De acuerdo con lo programado</v>
      </c>
      <c r="AC423" s="575"/>
      <c r="AD423" s="575"/>
      <c r="AE423" s="575"/>
      <c r="AF423" s="576"/>
      <c r="AG423" s="576"/>
      <c r="AH423" s="575"/>
      <c r="AI423" s="575"/>
      <c r="AJ423" s="575"/>
      <c r="AK423" s="576"/>
      <c r="AL423" s="576"/>
      <c r="AM423" s="575"/>
      <c r="AN423" s="575"/>
      <c r="AO423" s="575"/>
      <c r="AP423" s="575"/>
      <c r="AQ423" s="575"/>
    </row>
    <row r="424" spans="1:43" ht="35.25" hidden="1" customHeight="1" thickTop="1" thickBot="1">
      <c r="A424" s="563">
        <v>26.16</v>
      </c>
      <c r="B424" s="564"/>
      <c r="C424" s="564"/>
      <c r="D424" s="564"/>
      <c r="E424" s="564"/>
      <c r="F424" s="599" t="s">
        <v>1404</v>
      </c>
      <c r="G424" s="605">
        <v>0</v>
      </c>
      <c r="H424" s="605">
        <v>0</v>
      </c>
      <c r="I424" s="567" t="str">
        <f t="shared" si="24"/>
        <v>No hay Programación</v>
      </c>
      <c r="J424" s="568" t="str">
        <f t="shared" si="25"/>
        <v>De acuerdo con lo programado</v>
      </c>
      <c r="K424" s="601"/>
      <c r="L424" s="575"/>
      <c r="M424" s="575"/>
      <c r="N424" s="575"/>
      <c r="O424" s="575"/>
      <c r="P424" s="575"/>
      <c r="Q424" s="575"/>
      <c r="R424" s="575"/>
      <c r="S424" s="575"/>
      <c r="T424" s="575"/>
      <c r="U424" s="575"/>
      <c r="V424" s="575"/>
      <c r="W424" s="575"/>
      <c r="X424" s="575"/>
      <c r="Y424" s="604">
        <v>0</v>
      </c>
      <c r="Z424" s="604">
        <v>0</v>
      </c>
      <c r="AA424" s="567" t="str">
        <f t="shared" si="27"/>
        <v>No hay Programación</v>
      </c>
      <c r="AB424" s="568" t="str">
        <f t="shared" si="26"/>
        <v>De acuerdo con lo programado</v>
      </c>
      <c r="AC424" s="575"/>
      <c r="AD424" s="575"/>
      <c r="AE424" s="575"/>
      <c r="AF424" s="576"/>
      <c r="AG424" s="576"/>
      <c r="AH424" s="575"/>
      <c r="AI424" s="575"/>
      <c r="AJ424" s="575"/>
      <c r="AK424" s="576"/>
      <c r="AL424" s="576"/>
      <c r="AM424" s="575"/>
      <c r="AN424" s="575"/>
      <c r="AO424" s="575"/>
      <c r="AP424" s="575"/>
      <c r="AQ424" s="575"/>
    </row>
    <row r="425" spans="1:43" ht="35.25" hidden="1" customHeight="1" thickTop="1" thickBot="1">
      <c r="A425" s="563">
        <v>26.17</v>
      </c>
      <c r="B425" s="564"/>
      <c r="C425" s="564"/>
      <c r="D425" s="564"/>
      <c r="E425" s="564"/>
      <c r="F425" s="599" t="s">
        <v>1405</v>
      </c>
      <c r="G425" s="605">
        <v>0</v>
      </c>
      <c r="H425" s="605">
        <v>0</v>
      </c>
      <c r="I425" s="567" t="str">
        <f t="shared" si="24"/>
        <v>No hay Programación</v>
      </c>
      <c r="J425" s="568" t="str">
        <f t="shared" si="25"/>
        <v>De acuerdo con lo programado</v>
      </c>
      <c r="K425" s="601"/>
      <c r="L425" s="575"/>
      <c r="M425" s="575"/>
      <c r="N425" s="575"/>
      <c r="O425" s="575"/>
      <c r="P425" s="575"/>
      <c r="Q425" s="575"/>
      <c r="R425" s="575"/>
      <c r="S425" s="575"/>
      <c r="T425" s="575"/>
      <c r="U425" s="575"/>
      <c r="V425" s="575"/>
      <c r="W425" s="575"/>
      <c r="X425" s="575"/>
      <c r="Y425" s="604">
        <v>0</v>
      </c>
      <c r="Z425" s="604">
        <v>0</v>
      </c>
      <c r="AA425" s="567" t="str">
        <f t="shared" si="27"/>
        <v>No hay Programación</v>
      </c>
      <c r="AB425" s="568" t="str">
        <f t="shared" si="26"/>
        <v>De acuerdo con lo programado</v>
      </c>
      <c r="AC425" s="575"/>
      <c r="AD425" s="575"/>
      <c r="AE425" s="575"/>
      <c r="AF425" s="576"/>
      <c r="AG425" s="576"/>
      <c r="AH425" s="575"/>
      <c r="AI425" s="575"/>
      <c r="AJ425" s="575"/>
      <c r="AK425" s="576"/>
      <c r="AL425" s="576"/>
      <c r="AM425" s="575"/>
      <c r="AN425" s="575"/>
      <c r="AO425" s="575"/>
      <c r="AP425" s="575"/>
      <c r="AQ425" s="575"/>
    </row>
    <row r="426" spans="1:43" ht="35.25" hidden="1" customHeight="1" thickTop="1" thickBot="1">
      <c r="A426" s="563">
        <v>26.18</v>
      </c>
      <c r="B426" s="564"/>
      <c r="C426" s="564"/>
      <c r="D426" s="564"/>
      <c r="E426" s="564"/>
      <c r="F426" s="599" t="s">
        <v>1406</v>
      </c>
      <c r="G426" s="605">
        <v>0</v>
      </c>
      <c r="H426" s="605">
        <v>0</v>
      </c>
      <c r="I426" s="567" t="str">
        <f t="shared" si="24"/>
        <v>No hay Programación</v>
      </c>
      <c r="J426" s="568" t="str">
        <f t="shared" si="25"/>
        <v>De acuerdo con lo programado</v>
      </c>
      <c r="K426" s="601"/>
      <c r="L426" s="575"/>
      <c r="M426" s="575"/>
      <c r="N426" s="575"/>
      <c r="O426" s="575"/>
      <c r="P426" s="575"/>
      <c r="Q426" s="575"/>
      <c r="R426" s="575"/>
      <c r="S426" s="575"/>
      <c r="T426" s="575"/>
      <c r="U426" s="575"/>
      <c r="V426" s="575"/>
      <c r="W426" s="575"/>
      <c r="X426" s="575"/>
      <c r="Y426" s="604">
        <v>0</v>
      </c>
      <c r="Z426" s="604">
        <v>0</v>
      </c>
      <c r="AA426" s="567" t="str">
        <f t="shared" si="27"/>
        <v>No hay Programación</v>
      </c>
      <c r="AB426" s="568" t="str">
        <f t="shared" si="26"/>
        <v>De acuerdo con lo programado</v>
      </c>
      <c r="AC426" s="575"/>
      <c r="AD426" s="575"/>
      <c r="AE426" s="575"/>
      <c r="AF426" s="576"/>
      <c r="AG426" s="576"/>
      <c r="AH426" s="575"/>
      <c r="AI426" s="575"/>
      <c r="AJ426" s="575"/>
      <c r="AK426" s="576"/>
      <c r="AL426" s="576"/>
      <c r="AM426" s="575"/>
      <c r="AN426" s="575"/>
      <c r="AO426" s="575"/>
      <c r="AP426" s="575"/>
      <c r="AQ426" s="575"/>
    </row>
    <row r="427" spans="1:43" ht="35.25" hidden="1" customHeight="1" thickTop="1" thickBot="1">
      <c r="A427" s="563">
        <v>26.19</v>
      </c>
      <c r="B427" s="564"/>
      <c r="C427" s="564"/>
      <c r="D427" s="564"/>
      <c r="E427" s="564"/>
      <c r="F427" s="599" t="s">
        <v>1407</v>
      </c>
      <c r="G427" s="605">
        <v>0</v>
      </c>
      <c r="H427" s="605">
        <v>0</v>
      </c>
      <c r="I427" s="567" t="str">
        <f t="shared" si="24"/>
        <v>No hay Programación</v>
      </c>
      <c r="J427" s="568" t="str">
        <f t="shared" si="25"/>
        <v>De acuerdo con lo programado</v>
      </c>
      <c r="K427" s="601"/>
      <c r="L427" s="575"/>
      <c r="M427" s="575"/>
      <c r="N427" s="575"/>
      <c r="O427" s="575"/>
      <c r="P427" s="575"/>
      <c r="Q427" s="575"/>
      <c r="R427" s="575"/>
      <c r="S427" s="575"/>
      <c r="T427" s="575"/>
      <c r="U427" s="575"/>
      <c r="V427" s="575"/>
      <c r="W427" s="575"/>
      <c r="X427" s="575"/>
      <c r="Y427" s="604">
        <v>0</v>
      </c>
      <c r="Z427" s="604">
        <v>0</v>
      </c>
      <c r="AA427" s="567" t="str">
        <f t="shared" si="27"/>
        <v>No hay Programación</v>
      </c>
      <c r="AB427" s="568" t="str">
        <f t="shared" si="26"/>
        <v>De acuerdo con lo programado</v>
      </c>
      <c r="AC427" s="575"/>
      <c r="AD427" s="575"/>
      <c r="AE427" s="575"/>
      <c r="AF427" s="576"/>
      <c r="AG427" s="576"/>
      <c r="AH427" s="575"/>
      <c r="AI427" s="575"/>
      <c r="AJ427" s="575"/>
      <c r="AK427" s="576"/>
      <c r="AL427" s="576"/>
      <c r="AM427" s="575"/>
      <c r="AN427" s="575"/>
      <c r="AO427" s="575"/>
      <c r="AP427" s="575"/>
      <c r="AQ427" s="575"/>
    </row>
    <row r="428" spans="1:43" ht="35.25" hidden="1" customHeight="1" thickTop="1" thickBot="1">
      <c r="A428" s="593">
        <v>26.2</v>
      </c>
      <c r="B428" s="564"/>
      <c r="C428" s="564"/>
      <c r="D428" s="564"/>
      <c r="E428" s="564"/>
      <c r="F428" s="599" t="s">
        <v>1408</v>
      </c>
      <c r="G428" s="605">
        <v>0</v>
      </c>
      <c r="H428" s="605">
        <v>0</v>
      </c>
      <c r="I428" s="567" t="str">
        <f t="shared" si="24"/>
        <v>No hay Programación</v>
      </c>
      <c r="J428" s="568" t="str">
        <f t="shared" si="25"/>
        <v>De acuerdo con lo programado</v>
      </c>
      <c r="K428" s="601"/>
      <c r="L428" s="575"/>
      <c r="M428" s="575"/>
      <c r="N428" s="575"/>
      <c r="O428" s="575"/>
      <c r="P428" s="575"/>
      <c r="Q428" s="575"/>
      <c r="R428" s="575"/>
      <c r="S428" s="575"/>
      <c r="T428" s="575"/>
      <c r="U428" s="575"/>
      <c r="V428" s="575"/>
      <c r="W428" s="575"/>
      <c r="X428" s="575"/>
      <c r="Y428" s="604">
        <v>0</v>
      </c>
      <c r="Z428" s="604">
        <v>0</v>
      </c>
      <c r="AA428" s="567" t="str">
        <f t="shared" si="27"/>
        <v>No hay Programación</v>
      </c>
      <c r="AB428" s="568" t="str">
        <f t="shared" si="26"/>
        <v>De acuerdo con lo programado</v>
      </c>
      <c r="AC428" s="575"/>
      <c r="AD428" s="575"/>
      <c r="AE428" s="575"/>
      <c r="AF428" s="576"/>
      <c r="AG428" s="576"/>
      <c r="AH428" s="575"/>
      <c r="AI428" s="575"/>
      <c r="AJ428" s="575"/>
      <c r="AK428" s="576"/>
      <c r="AL428" s="576"/>
      <c r="AM428" s="575"/>
      <c r="AN428" s="575"/>
      <c r="AO428" s="575"/>
      <c r="AP428" s="575"/>
      <c r="AQ428" s="575"/>
    </row>
    <row r="429" spans="1:43" ht="35.25" hidden="1" customHeight="1" thickTop="1" thickBot="1">
      <c r="A429" s="563">
        <v>26.21</v>
      </c>
      <c r="B429" s="564"/>
      <c r="C429" s="564"/>
      <c r="D429" s="564"/>
      <c r="E429" s="564"/>
      <c r="F429" s="599" t="s">
        <v>1409</v>
      </c>
      <c r="G429" s="605">
        <v>0</v>
      </c>
      <c r="H429" s="605">
        <v>0</v>
      </c>
      <c r="I429" s="567" t="str">
        <f t="shared" si="24"/>
        <v>No hay Programación</v>
      </c>
      <c r="J429" s="568" t="str">
        <f t="shared" si="25"/>
        <v>De acuerdo con lo programado</v>
      </c>
      <c r="K429" s="601"/>
      <c r="L429" s="575"/>
      <c r="M429" s="575"/>
      <c r="N429" s="575"/>
      <c r="O429" s="575"/>
      <c r="P429" s="575"/>
      <c r="Q429" s="575"/>
      <c r="R429" s="575"/>
      <c r="S429" s="575"/>
      <c r="T429" s="575"/>
      <c r="U429" s="575"/>
      <c r="V429" s="575"/>
      <c r="W429" s="575"/>
      <c r="X429" s="575"/>
      <c r="Y429" s="604">
        <v>0</v>
      </c>
      <c r="Z429" s="604">
        <v>0</v>
      </c>
      <c r="AA429" s="567" t="str">
        <f t="shared" si="27"/>
        <v>No hay Programación</v>
      </c>
      <c r="AB429" s="568" t="str">
        <f t="shared" si="26"/>
        <v>De acuerdo con lo programado</v>
      </c>
      <c r="AC429" s="575"/>
      <c r="AD429" s="575"/>
      <c r="AE429" s="575"/>
      <c r="AF429" s="576"/>
      <c r="AG429" s="576"/>
      <c r="AH429" s="575"/>
      <c r="AI429" s="575"/>
      <c r="AJ429" s="575"/>
      <c r="AK429" s="576"/>
      <c r="AL429" s="576"/>
      <c r="AM429" s="575"/>
      <c r="AN429" s="575"/>
      <c r="AO429" s="575"/>
      <c r="AP429" s="575"/>
      <c r="AQ429" s="575"/>
    </row>
    <row r="430" spans="1:43" ht="35.25" customHeight="1" thickTop="1">
      <c r="F430" s="602"/>
      <c r="G430" s="602"/>
      <c r="H430" s="602"/>
      <c r="I430" s="602"/>
      <c r="J430" s="602"/>
      <c r="K430" s="602"/>
    </row>
    <row r="431" spans="1:43" ht="35.25" customHeight="1">
      <c r="F431" s="602"/>
      <c r="G431" s="602"/>
      <c r="H431" s="602"/>
      <c r="I431" s="602"/>
      <c r="J431" s="602"/>
      <c r="K431" s="602"/>
    </row>
    <row r="432" spans="1:43" ht="35.25" customHeight="1">
      <c r="F432" s="602"/>
      <c r="G432" s="602"/>
      <c r="H432" s="602"/>
      <c r="I432" s="602"/>
      <c r="J432" s="602"/>
      <c r="K432" s="602"/>
    </row>
    <row r="433" spans="6:11" ht="35.25" customHeight="1">
      <c r="F433" s="602"/>
      <c r="G433" s="602"/>
      <c r="H433" s="602"/>
      <c r="I433" s="602"/>
      <c r="J433" s="602"/>
      <c r="K433" s="602"/>
    </row>
    <row r="434" spans="6:11" ht="35.25" customHeight="1">
      <c r="F434" s="602"/>
      <c r="G434" s="602"/>
      <c r="H434" s="602"/>
      <c r="I434" s="602"/>
      <c r="J434" s="602"/>
      <c r="K434" s="602"/>
    </row>
    <row r="435" spans="6:11" ht="35.25" customHeight="1">
      <c r="F435" s="602"/>
      <c r="G435" s="602"/>
      <c r="H435" s="602"/>
      <c r="I435" s="602"/>
      <c r="J435" s="602"/>
      <c r="K435" s="602"/>
    </row>
    <row r="436" spans="6:11" ht="35.25" customHeight="1">
      <c r="F436" s="602"/>
      <c r="G436" s="602"/>
      <c r="H436" s="602"/>
      <c r="I436" s="602"/>
      <c r="J436" s="602"/>
      <c r="K436" s="602"/>
    </row>
    <row r="437" spans="6:11" ht="35.25" customHeight="1">
      <c r="F437" s="602"/>
      <c r="G437" s="602"/>
      <c r="H437" s="602"/>
      <c r="I437" s="602"/>
      <c r="J437" s="602"/>
      <c r="K437" s="602"/>
    </row>
    <row r="438" spans="6:11" ht="35.25" customHeight="1">
      <c r="F438" s="602"/>
      <c r="G438" s="602"/>
      <c r="H438" s="602"/>
      <c r="I438" s="602"/>
      <c r="J438" s="602"/>
      <c r="K438" s="602"/>
    </row>
    <row r="439" spans="6:11" ht="35.25" customHeight="1">
      <c r="F439" s="602"/>
      <c r="G439" s="602"/>
      <c r="H439" s="602"/>
      <c r="I439" s="602"/>
      <c r="J439" s="602"/>
      <c r="K439" s="602"/>
    </row>
    <row r="440" spans="6:11" ht="35.25" customHeight="1">
      <c r="F440" s="602"/>
      <c r="G440" s="602"/>
      <c r="H440" s="602"/>
      <c r="I440" s="602"/>
      <c r="J440" s="602"/>
      <c r="K440" s="602"/>
    </row>
    <row r="441" spans="6:11" ht="35.25" customHeight="1">
      <c r="F441" s="602"/>
      <c r="G441" s="602"/>
      <c r="H441" s="602"/>
      <c r="I441" s="602"/>
      <c r="J441" s="602"/>
      <c r="K441" s="602"/>
    </row>
  </sheetData>
  <autoFilter ref="G12:AB429" xr:uid="{6571720E-C8A1-4819-932F-36F6B934404D}">
    <filterColumn colId="0">
      <filters>
        <filter val="1"/>
        <filter val="2"/>
      </filters>
    </filterColumn>
  </autoFilter>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786AD-FD9E-4CFE-9862-9BA81BD7E669}">
  <sheetPr filterMode="1">
    <tabColor theme="0"/>
  </sheetPr>
  <dimension ref="A1:AQ441"/>
  <sheetViews>
    <sheetView topLeftCell="A332" zoomScale="80" zoomScaleNormal="80" workbookViewId="0">
      <selection activeCell="J45" sqref="J45:J429"/>
    </sheetView>
  </sheetViews>
  <sheetFormatPr baseColWidth="10" defaultColWidth="11.44140625" defaultRowHeight="35.25" customHeight="1"/>
  <cols>
    <col min="1" max="1" width="10.21875" style="524" customWidth="1"/>
    <col min="2" max="5" width="6.77734375" style="524" hidden="1" customWidth="1"/>
    <col min="6" max="6" width="53.77734375" style="603" customWidth="1"/>
    <col min="7" max="7" width="25.21875" style="603" customWidth="1"/>
    <col min="8" max="9" width="27.21875" style="603" customWidth="1"/>
    <col min="10" max="10" width="23.77734375" style="603" customWidth="1"/>
    <col min="11" max="11" width="24.21875" style="603" customWidth="1"/>
    <col min="12" max="13" width="0" style="524" hidden="1" customWidth="1"/>
    <col min="14" max="14" width="13.21875" style="524" hidden="1" customWidth="1"/>
    <col min="15" max="15" width="26.77734375" style="524" hidden="1" customWidth="1"/>
    <col min="16" max="19" width="0" style="524" hidden="1" customWidth="1"/>
    <col min="20" max="20" width="23.5546875" style="524" hidden="1" customWidth="1"/>
    <col min="21" max="24" width="0" style="524" hidden="1" customWidth="1"/>
    <col min="25" max="25" width="16.77734375" style="524" customWidth="1"/>
    <col min="26" max="26" width="18.77734375" style="524" customWidth="1"/>
    <col min="27" max="27" width="15.77734375" style="525" customWidth="1"/>
    <col min="28" max="28" width="17.44140625" style="525" customWidth="1"/>
    <col min="29" max="29" width="29.21875" style="524" customWidth="1"/>
    <col min="30" max="30" width="14.5546875" style="524" hidden="1" customWidth="1"/>
    <col min="31" max="31" width="12.77734375" style="524" hidden="1" customWidth="1"/>
    <col min="32" max="32" width="16.21875" style="525" hidden="1" customWidth="1"/>
    <col min="33" max="33" width="0" style="525" hidden="1" customWidth="1"/>
    <col min="34" max="34" width="26.21875" style="524" hidden="1" customWidth="1"/>
    <col min="35" max="35" width="17.44140625" style="524" hidden="1" customWidth="1"/>
    <col min="36" max="36" width="0" style="524" hidden="1" customWidth="1"/>
    <col min="37" max="37" width="0" style="525" hidden="1" customWidth="1"/>
    <col min="38" max="38" width="15.44140625" style="525" hidden="1" customWidth="1"/>
    <col min="39" max="39" width="21.21875" style="524" hidden="1" customWidth="1"/>
    <col min="40" max="40" width="18.21875" style="524" customWidth="1"/>
    <col min="41" max="41" width="15.77734375" style="524" customWidth="1"/>
    <col min="42" max="42" width="14.77734375" style="524" customWidth="1"/>
    <col min="43" max="43" width="25.77734375" style="524" customWidth="1"/>
    <col min="44" max="16384" width="11.44140625" style="524"/>
  </cols>
  <sheetData>
    <row r="1" spans="1:43" ht="35.25" customHeight="1">
      <c r="F1" s="524"/>
      <c r="G1" s="524"/>
      <c r="H1" s="524"/>
      <c r="I1" s="524"/>
      <c r="J1" s="524"/>
      <c r="K1" s="524"/>
    </row>
    <row r="2" spans="1:43" ht="35.25" customHeight="1">
      <c r="A2" s="526"/>
      <c r="B2" s="526"/>
      <c r="C2" s="526"/>
      <c r="D2" s="526"/>
      <c r="E2" s="526"/>
      <c r="F2" s="527"/>
      <c r="G2" s="527"/>
      <c r="H2" s="527"/>
      <c r="I2" s="527"/>
      <c r="J2" s="527"/>
      <c r="K2" s="527"/>
    </row>
    <row r="6" spans="1:43" ht="35.25" customHeight="1">
      <c r="A6" s="528" t="s">
        <v>40</v>
      </c>
      <c r="B6" s="528"/>
      <c r="C6" s="528"/>
      <c r="D6" s="528"/>
      <c r="E6" s="528"/>
      <c r="F6" s="529">
        <v>2024</v>
      </c>
      <c r="G6" s="530"/>
      <c r="H6" s="530"/>
      <c r="I6" s="530"/>
      <c r="J6" s="530"/>
      <c r="K6" s="530"/>
    </row>
    <row r="7" spans="1:43" ht="35.25" customHeight="1">
      <c r="A7" s="531" t="s">
        <v>41</v>
      </c>
      <c r="B7" s="531"/>
      <c r="C7" s="531"/>
      <c r="D7" s="531"/>
      <c r="E7" s="531"/>
      <c r="F7" s="532"/>
      <c r="G7" s="530"/>
      <c r="H7" s="530"/>
      <c r="I7" s="530"/>
      <c r="J7" s="530"/>
      <c r="K7" s="530"/>
    </row>
    <row r="8" spans="1:43" ht="35.25" customHeight="1">
      <c r="A8" s="528" t="s">
        <v>42</v>
      </c>
      <c r="B8" s="528"/>
      <c r="C8" s="528"/>
      <c r="D8" s="528"/>
      <c r="E8" s="528"/>
      <c r="F8" s="532" t="s">
        <v>1241</v>
      </c>
      <c r="G8" s="530"/>
      <c r="H8" s="530"/>
      <c r="I8" s="530"/>
      <c r="J8" s="530"/>
      <c r="K8" s="530"/>
    </row>
    <row r="9" spans="1:43" ht="35.25" customHeight="1">
      <c r="A9" s="531" t="s">
        <v>43</v>
      </c>
      <c r="B9" s="531"/>
      <c r="C9" s="531"/>
      <c r="D9" s="531"/>
      <c r="E9" s="531"/>
      <c r="F9" s="532" t="s">
        <v>1410</v>
      </c>
      <c r="G9" s="530"/>
      <c r="H9" s="530"/>
      <c r="I9" s="530"/>
      <c r="J9" s="530"/>
      <c r="K9" s="530"/>
    </row>
    <row r="10" spans="1:43" ht="35.25" customHeight="1">
      <c r="A10" s="533" t="s">
        <v>45</v>
      </c>
      <c r="B10" s="534" t="s">
        <v>1243</v>
      </c>
      <c r="C10" s="535"/>
      <c r="D10" s="535"/>
      <c r="E10" s="536"/>
      <c r="F10" s="537" t="s">
        <v>48</v>
      </c>
      <c r="G10" s="538"/>
      <c r="H10" s="538"/>
      <c r="I10" s="538"/>
      <c r="J10" s="538"/>
      <c r="K10" s="538"/>
      <c r="L10" s="538"/>
      <c r="M10" s="538"/>
      <c r="N10" s="538"/>
      <c r="O10" s="538"/>
      <c r="P10" s="538"/>
      <c r="Q10" s="538"/>
      <c r="R10" s="538"/>
      <c r="S10" s="538"/>
      <c r="T10" s="538"/>
      <c r="U10" s="538"/>
      <c r="V10" s="538"/>
      <c r="W10" s="538"/>
      <c r="X10" s="538"/>
      <c r="Y10" s="538"/>
      <c r="Z10" s="538"/>
      <c r="AA10" s="539"/>
      <c r="AB10" s="539"/>
      <c r="AC10" s="538"/>
      <c r="AD10" s="538"/>
      <c r="AE10" s="538"/>
      <c r="AF10" s="539"/>
      <c r="AG10" s="539"/>
      <c r="AH10" s="538"/>
      <c r="AI10" s="538"/>
      <c r="AJ10" s="538"/>
      <c r="AK10" s="539"/>
      <c r="AL10" s="539"/>
      <c r="AM10" s="538"/>
      <c r="AN10" s="538"/>
      <c r="AO10" s="538"/>
      <c r="AP10" s="538"/>
      <c r="AQ10" s="538"/>
    </row>
    <row r="11" spans="1:43" ht="35.25" customHeight="1">
      <c r="A11" s="540"/>
      <c r="B11" s="541" t="s">
        <v>1244</v>
      </c>
      <c r="C11" s="541" t="s">
        <v>1245</v>
      </c>
      <c r="D11" s="541" t="s">
        <v>1246</v>
      </c>
      <c r="E11" s="541" t="s">
        <v>1247</v>
      </c>
      <c r="F11" s="542"/>
      <c r="G11" s="543" t="s">
        <v>59</v>
      </c>
      <c r="H11" s="120"/>
      <c r="I11" s="120"/>
      <c r="J11" s="120"/>
      <c r="K11" s="120"/>
      <c r="L11" s="544" t="s">
        <v>1248</v>
      </c>
      <c r="M11" s="545"/>
      <c r="N11" s="545"/>
      <c r="O11" s="546"/>
      <c r="P11" s="547" t="s">
        <v>1249</v>
      </c>
      <c r="Q11" s="548"/>
      <c r="R11" s="548"/>
      <c r="S11" s="549"/>
      <c r="T11" s="550"/>
      <c r="U11" s="551"/>
      <c r="V11" s="551"/>
      <c r="W11" s="551"/>
      <c r="Y11" s="543" t="s">
        <v>60</v>
      </c>
      <c r="Z11" s="120"/>
      <c r="AA11" s="270"/>
      <c r="AB11" s="270"/>
      <c r="AC11" s="120"/>
      <c r="AD11" s="543" t="s">
        <v>61</v>
      </c>
      <c r="AE11" s="120"/>
      <c r="AF11" s="270"/>
      <c r="AG11" s="270"/>
      <c r="AH11" s="120"/>
      <c r="AI11" s="543" t="s">
        <v>62</v>
      </c>
      <c r="AJ11" s="120"/>
      <c r="AK11" s="270"/>
      <c r="AL11" s="270"/>
      <c r="AM11" s="120"/>
      <c r="AN11" s="543" t="s">
        <v>49</v>
      </c>
      <c r="AO11" s="120"/>
      <c r="AP11" s="120"/>
      <c r="AQ11" s="120"/>
    </row>
    <row r="12" spans="1:43" ht="35.25" customHeight="1">
      <c r="A12" s="540"/>
      <c r="B12" s="541"/>
      <c r="C12" s="541"/>
      <c r="D12" s="541"/>
      <c r="E12" s="541"/>
      <c r="F12" s="552" t="s">
        <v>1250</v>
      </c>
      <c r="G12" s="553" t="s">
        <v>1251</v>
      </c>
      <c r="H12" s="554" t="s">
        <v>67</v>
      </c>
      <c r="I12" s="555" t="s">
        <v>68</v>
      </c>
      <c r="J12" s="555" t="s">
        <v>69</v>
      </c>
      <c r="K12" s="554" t="s">
        <v>70</v>
      </c>
      <c r="L12" s="556" t="s">
        <v>67</v>
      </c>
      <c r="M12" s="556" t="s">
        <v>68</v>
      </c>
      <c r="N12" s="556" t="s">
        <v>69</v>
      </c>
      <c r="O12" s="556" t="s">
        <v>70</v>
      </c>
      <c r="P12" s="557" t="s">
        <v>67</v>
      </c>
      <c r="Q12" s="557" t="s">
        <v>68</v>
      </c>
      <c r="R12" s="557" t="s">
        <v>69</v>
      </c>
      <c r="S12" s="557" t="s">
        <v>70</v>
      </c>
      <c r="T12" s="558" t="s">
        <v>71</v>
      </c>
      <c r="U12" s="559" t="s">
        <v>72</v>
      </c>
      <c r="V12" s="559" t="s">
        <v>73</v>
      </c>
      <c r="W12" s="559" t="s">
        <v>70</v>
      </c>
      <c r="Y12" s="560" t="s">
        <v>1251</v>
      </c>
      <c r="Z12" s="561" t="s">
        <v>67</v>
      </c>
      <c r="AA12" s="562" t="s">
        <v>68</v>
      </c>
      <c r="AB12" s="562" t="s">
        <v>69</v>
      </c>
      <c r="AC12" s="561" t="s">
        <v>70</v>
      </c>
      <c r="AD12" s="560" t="s">
        <v>1251</v>
      </c>
      <c r="AE12" s="561" t="s">
        <v>67</v>
      </c>
      <c r="AF12" s="562" t="s">
        <v>68</v>
      </c>
      <c r="AG12" s="562" t="s">
        <v>69</v>
      </c>
      <c r="AH12" s="561" t="s">
        <v>70</v>
      </c>
      <c r="AI12" s="560" t="s">
        <v>1251</v>
      </c>
      <c r="AJ12" s="561" t="s">
        <v>67</v>
      </c>
      <c r="AK12" s="562" t="s">
        <v>68</v>
      </c>
      <c r="AL12" s="562" t="s">
        <v>69</v>
      </c>
      <c r="AM12" s="561" t="s">
        <v>70</v>
      </c>
      <c r="AN12" s="553" t="s">
        <v>71</v>
      </c>
      <c r="AO12" s="561" t="s">
        <v>72</v>
      </c>
      <c r="AP12" s="561" t="s">
        <v>73</v>
      </c>
      <c r="AQ12" s="561" t="s">
        <v>70</v>
      </c>
    </row>
    <row r="13" spans="1:43" ht="35.25" hidden="1" customHeight="1" thickBot="1">
      <c r="A13" s="563">
        <v>1</v>
      </c>
      <c r="B13" s="564">
        <v>0</v>
      </c>
      <c r="C13" s="564">
        <v>0</v>
      </c>
      <c r="D13" s="564">
        <v>0</v>
      </c>
      <c r="E13" s="564">
        <v>0</v>
      </c>
      <c r="F13" s="565" t="s">
        <v>1252</v>
      </c>
      <c r="G13" s="566"/>
      <c r="H13" s="566"/>
      <c r="I13" s="567" t="str">
        <f>IF(H13="","No hay ejecución",IF(AND(G13=0),"No hay Programación", H13/G13))</f>
        <v>No hay ejecución</v>
      </c>
      <c r="J13" s="568" t="str">
        <f>IF(I13="No hay ejecución","NA",IF(I13&gt;=90%,"De acuerdo con lo programado",IF(I13&gt;=51%,"Atraso Leve",IF(I13&lt;=50%,"En riesgo cumplimiento"))))</f>
        <v>NA</v>
      </c>
      <c r="K13" s="569"/>
      <c r="L13" s="570"/>
      <c r="M13" s="571"/>
      <c r="N13" s="572"/>
      <c r="O13" s="573"/>
      <c r="P13" s="570"/>
      <c r="Q13" s="571"/>
      <c r="R13" s="573"/>
      <c r="S13" s="573"/>
      <c r="T13" s="574"/>
      <c r="U13" s="571"/>
      <c r="V13" s="573"/>
      <c r="W13" s="573"/>
      <c r="X13" s="575"/>
      <c r="Y13" s="566"/>
      <c r="Z13" s="566"/>
      <c r="AA13" s="567" t="str">
        <f>IF(Z13="","No hay ejecución",IF(AND(Y13=0),"No hay Programación", Z13/Y13))</f>
        <v>No hay ejecución</v>
      </c>
      <c r="AB13" s="568" t="str">
        <f>IF(AA13="No hay ejecución","NA",IF(AA13&gt;=90%,"De acuerdo con lo programado",IF(AA13&gt;=51%,"Atraso Leve",IF(AA13&lt;=50%,"En riesgo cumplimiento"))))</f>
        <v>NA</v>
      </c>
      <c r="AC13" s="569"/>
      <c r="AD13" s="575"/>
      <c r="AE13" s="575"/>
      <c r="AF13" s="576"/>
      <c r="AG13" s="576"/>
      <c r="AH13" s="575"/>
      <c r="AI13" s="575"/>
      <c r="AJ13" s="575"/>
      <c r="AK13" s="576"/>
      <c r="AL13" s="576"/>
      <c r="AM13" s="575"/>
      <c r="AN13" s="575"/>
      <c r="AO13" s="575"/>
      <c r="AP13" s="575"/>
      <c r="AQ13" s="575"/>
    </row>
    <row r="14" spans="1:43" ht="35.25" hidden="1" customHeight="1" thickTop="1" thickBot="1">
      <c r="A14" s="563">
        <v>1.1000000000000001</v>
      </c>
      <c r="B14" s="564"/>
      <c r="C14" s="564"/>
      <c r="D14" s="564"/>
      <c r="E14" s="564"/>
      <c r="F14" s="577" t="s">
        <v>1253</v>
      </c>
      <c r="G14" s="578"/>
      <c r="H14" s="578"/>
      <c r="I14" s="567" t="str">
        <f t="shared" ref="I14:I77" si="0">IF(H14="","No hay ejecución",IF(AND(G14=0),"No hay Programación", H14/G14))</f>
        <v>No hay ejecución</v>
      </c>
      <c r="J14" s="568" t="str">
        <f t="shared" ref="J14:J77" si="1">IF(I14="No hay ejecución","NA",IF(I14&gt;=90%,"De acuerdo con lo programado",IF(I14&gt;=51%,"Atraso Leve",IF(I14&lt;=50%,"En riesgo cumplimiento"))))</f>
        <v>NA</v>
      </c>
      <c r="K14" s="578"/>
      <c r="L14" s="570"/>
      <c r="M14" s="579"/>
      <c r="N14" s="572"/>
      <c r="O14" s="573"/>
      <c r="P14" s="570"/>
      <c r="Q14" s="571"/>
      <c r="R14" s="573"/>
      <c r="S14" s="573"/>
      <c r="T14" s="574"/>
      <c r="U14" s="571"/>
      <c r="V14" s="573"/>
      <c r="W14" s="573"/>
      <c r="X14" s="575"/>
      <c r="Y14" s="580">
        <v>14</v>
      </c>
      <c r="Z14" s="580">
        <v>14</v>
      </c>
      <c r="AA14" s="567">
        <f t="shared" ref="AA14:AA77" si="2">IF(Z14="","No hay ejecución",IF(AND(Y14=0),"No hay Programación", Z14/Y14))</f>
        <v>1</v>
      </c>
      <c r="AB14" s="568" t="str">
        <f t="shared" ref="AB14:AB77" si="3">IF(AA14="No hay ejecución","NA",IF(AA14&gt;=90%,"De acuerdo con lo programado",IF(AA14&gt;=51%,"Atraso Leve",IF(AA14&lt;=50%,"En riesgo cumplimiento"))))</f>
        <v>De acuerdo con lo programado</v>
      </c>
      <c r="AC14" s="575"/>
      <c r="AD14" s="575"/>
      <c r="AE14" s="575"/>
      <c r="AF14" s="576"/>
      <c r="AG14" s="576"/>
      <c r="AH14" s="575"/>
      <c r="AI14" s="575"/>
      <c r="AJ14" s="575"/>
      <c r="AK14" s="576"/>
      <c r="AL14" s="576"/>
      <c r="AM14" s="575"/>
      <c r="AN14" s="575"/>
      <c r="AO14" s="575"/>
      <c r="AP14" s="575"/>
      <c r="AQ14" s="575"/>
    </row>
    <row r="15" spans="1:43" ht="35.25" hidden="1" customHeight="1" thickTop="1" thickBot="1">
      <c r="A15" s="563">
        <v>1.1000000000000001</v>
      </c>
      <c r="B15" s="564"/>
      <c r="C15" s="564"/>
      <c r="D15" s="564"/>
      <c r="E15" s="564"/>
      <c r="F15" s="577" t="s">
        <v>1253</v>
      </c>
      <c r="G15" s="578"/>
      <c r="H15" s="578"/>
      <c r="I15" s="567" t="str">
        <f t="shared" si="0"/>
        <v>No hay ejecución</v>
      </c>
      <c r="J15" s="568" t="str">
        <f t="shared" si="1"/>
        <v>NA</v>
      </c>
      <c r="K15" s="578"/>
      <c r="L15" s="581"/>
      <c r="M15" s="579"/>
      <c r="N15" s="572"/>
      <c r="O15" s="582"/>
      <c r="P15" s="581"/>
      <c r="Q15" s="579"/>
      <c r="R15" s="572"/>
      <c r="S15" s="582"/>
      <c r="T15" s="583"/>
      <c r="U15" s="579"/>
      <c r="V15" s="572"/>
      <c r="W15" s="582"/>
      <c r="X15" s="575"/>
      <c r="Y15" s="580"/>
      <c r="Z15" s="580"/>
      <c r="AA15" s="567" t="str">
        <f t="shared" si="2"/>
        <v>No hay ejecución</v>
      </c>
      <c r="AB15" s="568" t="str">
        <f t="shared" si="3"/>
        <v>NA</v>
      </c>
      <c r="AC15" s="575"/>
      <c r="AD15" s="575"/>
      <c r="AE15" s="575"/>
      <c r="AF15" s="576"/>
      <c r="AG15" s="576"/>
      <c r="AH15" s="575"/>
      <c r="AI15" s="575"/>
      <c r="AJ15" s="575"/>
      <c r="AK15" s="576"/>
      <c r="AL15" s="576"/>
      <c r="AM15" s="575"/>
      <c r="AN15" s="575"/>
      <c r="AO15" s="575"/>
      <c r="AP15" s="575"/>
      <c r="AQ15" s="575"/>
    </row>
    <row r="16" spans="1:43" ht="35.25" hidden="1" customHeight="1" thickTop="1" thickBot="1">
      <c r="A16" s="563">
        <v>1.1000000000000001</v>
      </c>
      <c r="B16" s="564"/>
      <c r="C16" s="564"/>
      <c r="D16" s="564"/>
      <c r="E16" s="564"/>
      <c r="F16" s="577" t="s">
        <v>1253</v>
      </c>
      <c r="G16" s="578"/>
      <c r="H16" s="578"/>
      <c r="I16" s="567" t="str">
        <f t="shared" si="0"/>
        <v>No hay ejecución</v>
      </c>
      <c r="J16" s="568" t="str">
        <f t="shared" si="1"/>
        <v>NA</v>
      </c>
      <c r="K16" s="578"/>
      <c r="L16" s="581"/>
      <c r="M16" s="579"/>
      <c r="N16" s="572"/>
      <c r="O16" s="582"/>
      <c r="P16" s="581"/>
      <c r="Q16" s="579"/>
      <c r="R16" s="572"/>
      <c r="S16" s="582"/>
      <c r="T16" s="583"/>
      <c r="U16" s="579"/>
      <c r="V16" s="572"/>
      <c r="W16" s="582"/>
      <c r="X16" s="575"/>
      <c r="Y16" s="580"/>
      <c r="Z16" s="580"/>
      <c r="AA16" s="567" t="str">
        <f t="shared" si="2"/>
        <v>No hay ejecución</v>
      </c>
      <c r="AB16" s="568" t="str">
        <f t="shared" si="3"/>
        <v>NA</v>
      </c>
      <c r="AC16" s="575"/>
      <c r="AD16" s="575"/>
      <c r="AE16" s="575"/>
      <c r="AF16" s="576"/>
      <c r="AG16" s="576"/>
      <c r="AH16" s="575"/>
      <c r="AI16" s="575"/>
      <c r="AJ16" s="575"/>
      <c r="AK16" s="576"/>
      <c r="AL16" s="576"/>
      <c r="AM16" s="575"/>
      <c r="AN16" s="575"/>
      <c r="AO16" s="575"/>
      <c r="AP16" s="575"/>
      <c r="AQ16" s="575"/>
    </row>
    <row r="17" spans="1:43" ht="35.25" hidden="1" customHeight="1" thickTop="1" thickBot="1">
      <c r="A17" s="563">
        <v>1.1000000000000001</v>
      </c>
      <c r="B17" s="564"/>
      <c r="C17" s="564"/>
      <c r="D17" s="564"/>
      <c r="E17" s="564"/>
      <c r="F17" s="577" t="s">
        <v>1253</v>
      </c>
      <c r="G17" s="578"/>
      <c r="H17" s="578"/>
      <c r="I17" s="567" t="str">
        <f t="shared" si="0"/>
        <v>No hay ejecución</v>
      </c>
      <c r="J17" s="568" t="str">
        <f t="shared" si="1"/>
        <v>NA</v>
      </c>
      <c r="K17" s="578"/>
      <c r="L17" s="581"/>
      <c r="M17" s="579"/>
      <c r="N17" s="572"/>
      <c r="O17" s="582"/>
      <c r="P17" s="581"/>
      <c r="Q17" s="579"/>
      <c r="R17" s="572"/>
      <c r="S17" s="582"/>
      <c r="T17" s="583"/>
      <c r="U17" s="579"/>
      <c r="V17" s="572"/>
      <c r="W17" s="582"/>
      <c r="X17" s="575"/>
      <c r="Y17" s="580"/>
      <c r="Z17" s="580"/>
      <c r="AA17" s="567" t="str">
        <f t="shared" si="2"/>
        <v>No hay ejecución</v>
      </c>
      <c r="AB17" s="568" t="str">
        <f t="shared" si="3"/>
        <v>NA</v>
      </c>
      <c r="AC17" s="575"/>
      <c r="AD17" s="575"/>
      <c r="AE17" s="575"/>
      <c r="AF17" s="576"/>
      <c r="AG17" s="576"/>
      <c r="AH17" s="575"/>
      <c r="AI17" s="575"/>
      <c r="AJ17" s="575"/>
      <c r="AK17" s="576"/>
      <c r="AL17" s="576"/>
      <c r="AM17" s="575"/>
      <c r="AN17" s="575"/>
      <c r="AO17" s="575"/>
      <c r="AP17" s="575"/>
      <c r="AQ17" s="575"/>
    </row>
    <row r="18" spans="1:43" ht="35.25" hidden="1" customHeight="1" thickTop="1" thickBot="1">
      <c r="A18" s="563">
        <v>1.1000000000000001</v>
      </c>
      <c r="B18" s="564"/>
      <c r="C18" s="564"/>
      <c r="D18" s="564"/>
      <c r="E18" s="564"/>
      <c r="F18" s="577" t="s">
        <v>1253</v>
      </c>
      <c r="G18" s="578"/>
      <c r="H18" s="578"/>
      <c r="I18" s="567" t="str">
        <f t="shared" si="0"/>
        <v>No hay ejecución</v>
      </c>
      <c r="J18" s="568" t="str">
        <f t="shared" si="1"/>
        <v>NA</v>
      </c>
      <c r="K18" s="578"/>
      <c r="L18" s="581"/>
      <c r="M18" s="579"/>
      <c r="N18" s="572"/>
      <c r="O18" s="582"/>
      <c r="P18" s="581"/>
      <c r="Q18" s="579"/>
      <c r="R18" s="572"/>
      <c r="S18" s="582"/>
      <c r="T18" s="583"/>
      <c r="U18" s="579"/>
      <c r="V18" s="572"/>
      <c r="W18" s="582"/>
      <c r="X18" s="575"/>
      <c r="Y18" s="580"/>
      <c r="Z18" s="580"/>
      <c r="AA18" s="567" t="str">
        <f t="shared" si="2"/>
        <v>No hay ejecución</v>
      </c>
      <c r="AB18" s="568" t="str">
        <f t="shared" si="3"/>
        <v>NA</v>
      </c>
      <c r="AC18" s="575"/>
      <c r="AD18" s="575"/>
      <c r="AE18" s="575"/>
      <c r="AF18" s="576"/>
      <c r="AG18" s="576"/>
      <c r="AH18" s="575"/>
      <c r="AI18" s="575"/>
      <c r="AJ18" s="575"/>
      <c r="AK18" s="576"/>
      <c r="AL18" s="576"/>
      <c r="AM18" s="575"/>
      <c r="AN18" s="575"/>
      <c r="AO18" s="575"/>
      <c r="AP18" s="575"/>
      <c r="AQ18" s="575"/>
    </row>
    <row r="19" spans="1:43" ht="35.25" hidden="1" customHeight="1" thickTop="1" thickBot="1">
      <c r="A19" s="563">
        <v>1.1000000000000001</v>
      </c>
      <c r="B19" s="564"/>
      <c r="C19" s="564"/>
      <c r="D19" s="564"/>
      <c r="E19" s="564"/>
      <c r="F19" s="577" t="s">
        <v>1253</v>
      </c>
      <c r="G19" s="578"/>
      <c r="H19" s="578"/>
      <c r="I19" s="567" t="str">
        <f t="shared" si="0"/>
        <v>No hay ejecución</v>
      </c>
      <c r="J19" s="568" t="str">
        <f t="shared" si="1"/>
        <v>NA</v>
      </c>
      <c r="K19" s="578"/>
      <c r="L19" s="581"/>
      <c r="M19" s="579"/>
      <c r="N19" s="572"/>
      <c r="O19" s="582"/>
      <c r="P19" s="581"/>
      <c r="Q19" s="579"/>
      <c r="R19" s="572"/>
      <c r="S19" s="582"/>
      <c r="T19" s="583"/>
      <c r="U19" s="579"/>
      <c r="V19" s="572"/>
      <c r="W19" s="582"/>
      <c r="X19" s="575"/>
      <c r="Y19" s="580"/>
      <c r="Z19" s="580"/>
      <c r="AA19" s="567" t="str">
        <f t="shared" si="2"/>
        <v>No hay ejecución</v>
      </c>
      <c r="AB19" s="568" t="str">
        <f t="shared" si="3"/>
        <v>NA</v>
      </c>
      <c r="AC19" s="575"/>
      <c r="AD19" s="575"/>
      <c r="AE19" s="575"/>
      <c r="AF19" s="576"/>
      <c r="AG19" s="576"/>
      <c r="AH19" s="575"/>
      <c r="AI19" s="575"/>
      <c r="AJ19" s="575"/>
      <c r="AK19" s="576"/>
      <c r="AL19" s="576"/>
      <c r="AM19" s="575"/>
      <c r="AN19" s="575"/>
      <c r="AO19" s="575"/>
      <c r="AP19" s="575"/>
      <c r="AQ19" s="575"/>
    </row>
    <row r="20" spans="1:43" ht="39" hidden="1" customHeight="1" thickTop="1" thickBot="1">
      <c r="A20" s="563">
        <v>1.1000000000000001</v>
      </c>
      <c r="B20" s="564"/>
      <c r="C20" s="564"/>
      <c r="D20" s="564"/>
      <c r="E20" s="564"/>
      <c r="F20" s="577" t="s">
        <v>1253</v>
      </c>
      <c r="G20" s="578"/>
      <c r="H20" s="578"/>
      <c r="I20" s="567" t="str">
        <f t="shared" si="0"/>
        <v>No hay ejecución</v>
      </c>
      <c r="J20" s="568" t="str">
        <f t="shared" si="1"/>
        <v>NA</v>
      </c>
      <c r="K20" s="578"/>
      <c r="L20" s="581"/>
      <c r="M20" s="579"/>
      <c r="N20" s="572"/>
      <c r="O20" s="582"/>
      <c r="P20" s="581"/>
      <c r="Q20" s="579"/>
      <c r="R20" s="572"/>
      <c r="S20" s="582"/>
      <c r="T20" s="583"/>
      <c r="U20" s="579"/>
      <c r="V20" s="572"/>
      <c r="W20" s="582"/>
      <c r="X20" s="575"/>
      <c r="Y20" s="580"/>
      <c r="Z20" s="580"/>
      <c r="AA20" s="567" t="str">
        <f t="shared" si="2"/>
        <v>No hay ejecución</v>
      </c>
      <c r="AB20" s="568" t="str">
        <f t="shared" si="3"/>
        <v>NA</v>
      </c>
      <c r="AC20" s="575"/>
      <c r="AD20" s="575"/>
      <c r="AE20" s="575"/>
      <c r="AF20" s="576"/>
      <c r="AG20" s="576"/>
      <c r="AH20" s="575"/>
      <c r="AI20" s="575"/>
      <c r="AJ20" s="575"/>
      <c r="AK20" s="576"/>
      <c r="AL20" s="576"/>
      <c r="AM20" s="575"/>
      <c r="AN20" s="575"/>
      <c r="AO20" s="575"/>
      <c r="AP20" s="575"/>
      <c r="AQ20" s="575"/>
    </row>
    <row r="21" spans="1:43" ht="35.25" hidden="1" customHeight="1" thickTop="1" thickBot="1">
      <c r="A21" s="563">
        <v>1.2</v>
      </c>
      <c r="B21" s="564"/>
      <c r="C21" s="564"/>
      <c r="D21" s="564"/>
      <c r="E21" s="564"/>
      <c r="F21" s="577" t="s">
        <v>1254</v>
      </c>
      <c r="G21" s="578"/>
      <c r="H21" s="578"/>
      <c r="I21" s="567" t="str">
        <f t="shared" si="0"/>
        <v>No hay ejecución</v>
      </c>
      <c r="J21" s="568" t="str">
        <f t="shared" si="1"/>
        <v>NA</v>
      </c>
      <c r="K21" s="578"/>
      <c r="L21" s="581"/>
      <c r="M21" s="579"/>
      <c r="N21" s="572"/>
      <c r="O21" s="582"/>
      <c r="P21" s="581"/>
      <c r="Q21" s="579"/>
      <c r="R21" s="572"/>
      <c r="S21" s="582"/>
      <c r="T21" s="583"/>
      <c r="U21" s="579"/>
      <c r="V21" s="572"/>
      <c r="W21" s="582"/>
      <c r="X21" s="575"/>
      <c r="Y21" s="580"/>
      <c r="Z21" s="580"/>
      <c r="AA21" s="567" t="str">
        <f t="shared" si="2"/>
        <v>No hay ejecución</v>
      </c>
      <c r="AB21" s="568" t="str">
        <f t="shared" si="3"/>
        <v>NA</v>
      </c>
      <c r="AC21" s="575"/>
      <c r="AD21" s="575"/>
      <c r="AE21" s="575"/>
      <c r="AF21" s="576"/>
      <c r="AG21" s="576"/>
      <c r="AH21" s="575"/>
      <c r="AI21" s="575"/>
      <c r="AJ21" s="575"/>
      <c r="AK21" s="576"/>
      <c r="AL21" s="576"/>
      <c r="AM21" s="575"/>
      <c r="AN21" s="575"/>
      <c r="AO21" s="575"/>
      <c r="AP21" s="575"/>
      <c r="AQ21" s="575"/>
    </row>
    <row r="22" spans="1:43" ht="40.5" hidden="1" customHeight="1" thickTop="1" thickBot="1">
      <c r="A22" s="563">
        <v>1.2</v>
      </c>
      <c r="B22" s="564"/>
      <c r="C22" s="564"/>
      <c r="D22" s="564"/>
      <c r="E22" s="564"/>
      <c r="F22" s="577" t="s">
        <v>1254</v>
      </c>
      <c r="G22" s="578"/>
      <c r="H22" s="578"/>
      <c r="I22" s="567" t="str">
        <f t="shared" si="0"/>
        <v>No hay ejecución</v>
      </c>
      <c r="J22" s="568" t="str">
        <f t="shared" si="1"/>
        <v>NA</v>
      </c>
      <c r="K22" s="578"/>
      <c r="L22" s="581"/>
      <c r="M22" s="579"/>
      <c r="N22" s="572"/>
      <c r="O22" s="582"/>
      <c r="P22" s="581"/>
      <c r="Q22" s="579"/>
      <c r="R22" s="572"/>
      <c r="S22" s="582"/>
      <c r="T22" s="583"/>
      <c r="U22" s="579"/>
      <c r="V22" s="572"/>
      <c r="W22" s="582"/>
      <c r="X22" s="575"/>
      <c r="Y22" s="580"/>
      <c r="Z22" s="580"/>
      <c r="AA22" s="567" t="str">
        <f t="shared" si="2"/>
        <v>No hay ejecución</v>
      </c>
      <c r="AB22" s="568" t="str">
        <f t="shared" si="3"/>
        <v>NA</v>
      </c>
      <c r="AC22" s="575"/>
      <c r="AD22" s="575"/>
      <c r="AE22" s="575"/>
      <c r="AF22" s="576"/>
      <c r="AG22" s="576"/>
      <c r="AH22" s="575"/>
      <c r="AI22" s="575"/>
      <c r="AJ22" s="575"/>
      <c r="AK22" s="576"/>
      <c r="AL22" s="576"/>
      <c r="AM22" s="575"/>
      <c r="AN22" s="575"/>
      <c r="AO22" s="575"/>
      <c r="AP22" s="575"/>
      <c r="AQ22" s="575"/>
    </row>
    <row r="23" spans="1:43" ht="35.25" hidden="1" customHeight="1" thickTop="1" thickBot="1">
      <c r="A23" s="563">
        <v>1.3</v>
      </c>
      <c r="B23" s="564"/>
      <c r="C23" s="564"/>
      <c r="D23" s="564"/>
      <c r="E23" s="564"/>
      <c r="F23" s="577" t="s">
        <v>1255</v>
      </c>
      <c r="G23" s="578"/>
      <c r="H23" s="578"/>
      <c r="I23" s="567" t="str">
        <f t="shared" si="0"/>
        <v>No hay ejecución</v>
      </c>
      <c r="J23" s="568" t="str">
        <f t="shared" si="1"/>
        <v>NA</v>
      </c>
      <c r="K23" s="578"/>
      <c r="L23" s="581"/>
      <c r="M23" s="579"/>
      <c r="N23" s="572"/>
      <c r="O23" s="582"/>
      <c r="P23" s="581"/>
      <c r="Q23" s="579"/>
      <c r="R23" s="572"/>
      <c r="S23" s="582"/>
      <c r="T23" s="583"/>
      <c r="U23" s="579"/>
      <c r="V23" s="572"/>
      <c r="W23" s="582"/>
      <c r="X23" s="575"/>
      <c r="Y23" s="580"/>
      <c r="Z23" s="580"/>
      <c r="AA23" s="567" t="str">
        <f t="shared" si="2"/>
        <v>No hay ejecución</v>
      </c>
      <c r="AB23" s="568" t="str">
        <f t="shared" si="3"/>
        <v>NA</v>
      </c>
      <c r="AC23" s="575"/>
      <c r="AD23" s="575"/>
      <c r="AE23" s="575"/>
      <c r="AF23" s="576"/>
      <c r="AG23" s="576"/>
      <c r="AH23" s="575"/>
      <c r="AI23" s="575"/>
      <c r="AJ23" s="575"/>
      <c r="AK23" s="576"/>
      <c r="AL23" s="576"/>
      <c r="AM23" s="575"/>
      <c r="AN23" s="575"/>
      <c r="AO23" s="575"/>
      <c r="AP23" s="575"/>
      <c r="AQ23" s="575"/>
    </row>
    <row r="24" spans="1:43" ht="35.25" hidden="1" customHeight="1" thickTop="1" thickBot="1">
      <c r="A24" s="563">
        <v>1.3</v>
      </c>
      <c r="B24" s="564"/>
      <c r="C24" s="564"/>
      <c r="D24" s="564"/>
      <c r="E24" s="564"/>
      <c r="F24" s="577" t="s">
        <v>1255</v>
      </c>
      <c r="G24" s="578"/>
      <c r="H24" s="578"/>
      <c r="I24" s="567" t="str">
        <f t="shared" si="0"/>
        <v>No hay ejecución</v>
      </c>
      <c r="J24" s="568" t="str">
        <f t="shared" si="1"/>
        <v>NA</v>
      </c>
      <c r="K24" s="578"/>
      <c r="L24" s="581"/>
      <c r="M24" s="579"/>
      <c r="N24" s="572"/>
      <c r="O24" s="582"/>
      <c r="P24" s="581"/>
      <c r="Q24" s="579"/>
      <c r="R24" s="572"/>
      <c r="S24" s="582"/>
      <c r="T24" s="583"/>
      <c r="U24" s="579"/>
      <c r="V24" s="572"/>
      <c r="W24" s="582"/>
      <c r="X24" s="575"/>
      <c r="Y24" s="580"/>
      <c r="Z24" s="580"/>
      <c r="AA24" s="567" t="str">
        <f t="shared" si="2"/>
        <v>No hay ejecución</v>
      </c>
      <c r="AB24" s="568" t="str">
        <f t="shared" si="3"/>
        <v>NA</v>
      </c>
      <c r="AC24" s="575"/>
      <c r="AD24" s="575"/>
      <c r="AE24" s="575"/>
      <c r="AF24" s="576"/>
      <c r="AG24" s="576"/>
      <c r="AH24" s="575"/>
      <c r="AI24" s="575"/>
      <c r="AJ24" s="575"/>
      <c r="AK24" s="576"/>
      <c r="AL24" s="576"/>
      <c r="AM24" s="575"/>
      <c r="AN24" s="575"/>
      <c r="AO24" s="575"/>
      <c r="AP24" s="575"/>
      <c r="AQ24" s="575"/>
    </row>
    <row r="25" spans="1:43" ht="35.25" hidden="1" customHeight="1" thickTop="1" thickBot="1">
      <c r="A25" s="563">
        <v>1.3</v>
      </c>
      <c r="B25" s="564"/>
      <c r="C25" s="564"/>
      <c r="D25" s="564"/>
      <c r="E25" s="564"/>
      <c r="F25" s="577" t="s">
        <v>1255</v>
      </c>
      <c r="G25" s="578"/>
      <c r="H25" s="578"/>
      <c r="I25" s="567" t="str">
        <f t="shared" si="0"/>
        <v>No hay ejecución</v>
      </c>
      <c r="J25" s="568" t="str">
        <f t="shared" si="1"/>
        <v>NA</v>
      </c>
      <c r="K25" s="578"/>
      <c r="L25" s="581"/>
      <c r="M25" s="579"/>
      <c r="N25" s="572"/>
      <c r="O25" s="582"/>
      <c r="P25" s="581"/>
      <c r="Q25" s="579"/>
      <c r="R25" s="572"/>
      <c r="S25" s="582"/>
      <c r="T25" s="583"/>
      <c r="U25" s="579"/>
      <c r="V25" s="572"/>
      <c r="W25" s="582"/>
      <c r="X25" s="575"/>
      <c r="Y25" s="580"/>
      <c r="Z25" s="580"/>
      <c r="AA25" s="567" t="str">
        <f t="shared" si="2"/>
        <v>No hay ejecución</v>
      </c>
      <c r="AB25" s="568" t="str">
        <f t="shared" si="3"/>
        <v>NA</v>
      </c>
      <c r="AC25" s="575"/>
      <c r="AD25" s="575"/>
      <c r="AE25" s="575"/>
      <c r="AF25" s="576"/>
      <c r="AG25" s="576"/>
      <c r="AH25" s="575"/>
      <c r="AI25" s="575"/>
      <c r="AJ25" s="575"/>
      <c r="AK25" s="576"/>
      <c r="AL25" s="576"/>
      <c r="AM25" s="575"/>
      <c r="AN25" s="575"/>
      <c r="AO25" s="575"/>
      <c r="AP25" s="575"/>
      <c r="AQ25" s="575"/>
    </row>
    <row r="26" spans="1:43" ht="35.25" hidden="1" customHeight="1" thickTop="1" thickBot="1">
      <c r="A26" s="563">
        <v>1.3</v>
      </c>
      <c r="B26" s="564"/>
      <c r="C26" s="564"/>
      <c r="D26" s="564"/>
      <c r="E26" s="564"/>
      <c r="F26" s="577" t="s">
        <v>1255</v>
      </c>
      <c r="G26" s="578"/>
      <c r="H26" s="578"/>
      <c r="I26" s="567" t="str">
        <f t="shared" si="0"/>
        <v>No hay ejecución</v>
      </c>
      <c r="J26" s="568" t="str">
        <f t="shared" si="1"/>
        <v>NA</v>
      </c>
      <c r="K26" s="578"/>
      <c r="L26" s="581"/>
      <c r="M26" s="579"/>
      <c r="N26" s="572"/>
      <c r="O26" s="582"/>
      <c r="P26" s="581"/>
      <c r="Q26" s="579"/>
      <c r="R26" s="572"/>
      <c r="S26" s="582"/>
      <c r="T26" s="583"/>
      <c r="U26" s="579"/>
      <c r="V26" s="572"/>
      <c r="W26" s="582"/>
      <c r="X26" s="575"/>
      <c r="Y26" s="580"/>
      <c r="Z26" s="580"/>
      <c r="AA26" s="567" t="str">
        <f t="shared" si="2"/>
        <v>No hay ejecución</v>
      </c>
      <c r="AB26" s="568" t="str">
        <f t="shared" si="3"/>
        <v>NA</v>
      </c>
      <c r="AC26" s="575"/>
      <c r="AD26" s="575"/>
      <c r="AE26" s="575"/>
      <c r="AF26" s="576"/>
      <c r="AG26" s="576"/>
      <c r="AH26" s="575"/>
      <c r="AI26" s="575"/>
      <c r="AJ26" s="575"/>
      <c r="AK26" s="576"/>
      <c r="AL26" s="576"/>
      <c r="AM26" s="575"/>
      <c r="AN26" s="575"/>
      <c r="AO26" s="575"/>
      <c r="AP26" s="575"/>
      <c r="AQ26" s="575"/>
    </row>
    <row r="27" spans="1:43" ht="35.25" hidden="1" customHeight="1" thickTop="1" thickBot="1">
      <c r="A27" s="563">
        <v>1.3</v>
      </c>
      <c r="B27" s="564"/>
      <c r="C27" s="564"/>
      <c r="D27" s="564"/>
      <c r="E27" s="564"/>
      <c r="F27" s="577" t="s">
        <v>1255</v>
      </c>
      <c r="G27" s="578"/>
      <c r="H27" s="578"/>
      <c r="I27" s="567" t="str">
        <f t="shared" si="0"/>
        <v>No hay ejecución</v>
      </c>
      <c r="J27" s="568" t="str">
        <f t="shared" si="1"/>
        <v>NA</v>
      </c>
      <c r="K27" s="578"/>
      <c r="L27" s="581"/>
      <c r="M27" s="579"/>
      <c r="N27" s="572"/>
      <c r="O27" s="582"/>
      <c r="P27" s="581"/>
      <c r="Q27" s="579"/>
      <c r="R27" s="572"/>
      <c r="S27" s="582"/>
      <c r="T27" s="583"/>
      <c r="U27" s="579"/>
      <c r="V27" s="572"/>
      <c r="W27" s="582"/>
      <c r="X27" s="575"/>
      <c r="Y27" s="580"/>
      <c r="Z27" s="580"/>
      <c r="AA27" s="567" t="str">
        <f t="shared" si="2"/>
        <v>No hay ejecución</v>
      </c>
      <c r="AB27" s="568" t="str">
        <f t="shared" si="3"/>
        <v>NA</v>
      </c>
      <c r="AC27" s="575"/>
      <c r="AD27" s="575"/>
      <c r="AE27" s="575"/>
      <c r="AF27" s="576"/>
      <c r="AG27" s="576"/>
      <c r="AH27" s="575"/>
      <c r="AI27" s="575"/>
      <c r="AJ27" s="575"/>
      <c r="AK27" s="576"/>
      <c r="AL27" s="576"/>
      <c r="AM27" s="575"/>
      <c r="AN27" s="575"/>
      <c r="AO27" s="575"/>
      <c r="AP27" s="575"/>
      <c r="AQ27" s="575"/>
    </row>
    <row r="28" spans="1:43" ht="16.5" hidden="1" customHeight="1" thickTop="1" thickBot="1">
      <c r="A28" s="563">
        <v>2</v>
      </c>
      <c r="B28" s="564">
        <v>0</v>
      </c>
      <c r="C28" s="564">
        <v>0</v>
      </c>
      <c r="D28" s="564">
        <v>0</v>
      </c>
      <c r="E28" s="564">
        <v>0</v>
      </c>
      <c r="F28" s="584" t="s">
        <v>1256</v>
      </c>
      <c r="G28" s="585"/>
      <c r="H28" s="585"/>
      <c r="I28" s="567" t="str">
        <f t="shared" si="0"/>
        <v>No hay ejecución</v>
      </c>
      <c r="J28" s="568" t="str">
        <f t="shared" si="1"/>
        <v>NA</v>
      </c>
      <c r="K28" s="586"/>
      <c r="L28" s="581"/>
      <c r="M28" s="579"/>
      <c r="N28" s="572"/>
      <c r="O28" s="582"/>
      <c r="P28" s="581"/>
      <c r="Q28" s="579"/>
      <c r="R28" s="572"/>
      <c r="S28" s="582"/>
      <c r="T28" s="583"/>
      <c r="U28" s="579"/>
      <c r="V28" s="572"/>
      <c r="W28" s="582"/>
      <c r="X28" s="575"/>
      <c r="Y28" s="580"/>
      <c r="Z28" s="580"/>
      <c r="AA28" s="567" t="str">
        <f t="shared" si="2"/>
        <v>No hay ejecución</v>
      </c>
      <c r="AB28" s="568" t="str">
        <f t="shared" si="3"/>
        <v>NA</v>
      </c>
      <c r="AC28" s="575"/>
      <c r="AD28" s="575"/>
      <c r="AE28" s="575"/>
      <c r="AF28" s="576"/>
      <c r="AG28" s="576"/>
      <c r="AH28" s="575"/>
      <c r="AI28" s="575"/>
      <c r="AJ28" s="575"/>
      <c r="AK28" s="576"/>
      <c r="AL28" s="576"/>
      <c r="AM28" s="575"/>
      <c r="AN28" s="575"/>
      <c r="AO28" s="575"/>
      <c r="AP28" s="575"/>
      <c r="AQ28" s="575"/>
    </row>
    <row r="29" spans="1:43" ht="35.25" hidden="1" customHeight="1" thickTop="1" thickBot="1">
      <c r="A29" s="563">
        <v>2.1</v>
      </c>
      <c r="B29" s="564"/>
      <c r="C29" s="564"/>
      <c r="D29" s="564"/>
      <c r="E29" s="564"/>
      <c r="F29" s="577" t="s">
        <v>1257</v>
      </c>
      <c r="G29" s="578"/>
      <c r="H29" s="578"/>
      <c r="I29" s="567" t="str">
        <f t="shared" si="0"/>
        <v>No hay ejecución</v>
      </c>
      <c r="J29" s="568" t="str">
        <f t="shared" si="1"/>
        <v>NA</v>
      </c>
      <c r="K29" s="578"/>
      <c r="L29" s="581"/>
      <c r="M29" s="579"/>
      <c r="N29" s="572"/>
      <c r="O29" s="582"/>
      <c r="P29" s="581"/>
      <c r="Q29" s="579"/>
      <c r="R29" s="572"/>
      <c r="S29" s="582"/>
      <c r="T29" s="583"/>
      <c r="U29" s="579"/>
      <c r="V29" s="572"/>
      <c r="W29" s="582"/>
      <c r="X29" s="575"/>
      <c r="Y29" s="580">
        <v>3</v>
      </c>
      <c r="Z29" s="580">
        <v>3</v>
      </c>
      <c r="AA29" s="567">
        <f t="shared" si="2"/>
        <v>1</v>
      </c>
      <c r="AB29" s="568" t="str">
        <f t="shared" si="3"/>
        <v>De acuerdo con lo programado</v>
      </c>
      <c r="AC29" s="575"/>
      <c r="AD29" s="575"/>
      <c r="AE29" s="575"/>
      <c r="AF29" s="576"/>
      <c r="AG29" s="576"/>
      <c r="AH29" s="575"/>
      <c r="AI29" s="575"/>
      <c r="AJ29" s="575"/>
      <c r="AK29" s="576"/>
      <c r="AL29" s="576"/>
      <c r="AM29" s="575"/>
      <c r="AN29" s="575"/>
      <c r="AO29" s="575"/>
      <c r="AP29" s="575"/>
      <c r="AQ29" s="575"/>
    </row>
    <row r="30" spans="1:43" ht="35.25" hidden="1" customHeight="1" thickTop="1" thickBot="1">
      <c r="A30" s="563">
        <v>2.1</v>
      </c>
      <c r="B30" s="564"/>
      <c r="C30" s="564"/>
      <c r="D30" s="564"/>
      <c r="E30" s="564"/>
      <c r="F30" s="577" t="s">
        <v>1257</v>
      </c>
      <c r="G30" s="578"/>
      <c r="H30" s="578"/>
      <c r="I30" s="567" t="str">
        <f t="shared" si="0"/>
        <v>No hay ejecución</v>
      </c>
      <c r="J30" s="568" t="str">
        <f t="shared" si="1"/>
        <v>NA</v>
      </c>
      <c r="K30" s="578"/>
      <c r="L30" s="581"/>
      <c r="M30" s="579"/>
      <c r="N30" s="572"/>
      <c r="O30" s="582"/>
      <c r="P30" s="581"/>
      <c r="Q30" s="579"/>
      <c r="R30" s="572"/>
      <c r="S30" s="582"/>
      <c r="T30" s="583"/>
      <c r="U30" s="579"/>
      <c r="V30" s="572"/>
      <c r="W30" s="582"/>
      <c r="X30" s="575"/>
      <c r="Y30" s="580"/>
      <c r="Z30" s="580"/>
      <c r="AA30" s="567" t="str">
        <f t="shared" si="2"/>
        <v>No hay ejecución</v>
      </c>
      <c r="AB30" s="568" t="str">
        <f t="shared" si="3"/>
        <v>NA</v>
      </c>
      <c r="AC30" s="575"/>
      <c r="AD30" s="575"/>
      <c r="AE30" s="575"/>
      <c r="AF30" s="576"/>
      <c r="AG30" s="576"/>
      <c r="AH30" s="575"/>
      <c r="AI30" s="575"/>
      <c r="AJ30" s="575"/>
      <c r="AK30" s="576"/>
      <c r="AL30" s="576"/>
      <c r="AM30" s="575"/>
      <c r="AN30" s="575"/>
      <c r="AO30" s="575"/>
      <c r="AP30" s="575"/>
      <c r="AQ30" s="575"/>
    </row>
    <row r="31" spans="1:43" ht="35.25" hidden="1" customHeight="1" thickTop="1" thickBot="1">
      <c r="A31" s="563">
        <v>2.1</v>
      </c>
      <c r="B31" s="564"/>
      <c r="C31" s="564"/>
      <c r="D31" s="564"/>
      <c r="E31" s="564"/>
      <c r="F31" s="577" t="s">
        <v>1257</v>
      </c>
      <c r="G31" s="578"/>
      <c r="H31" s="578"/>
      <c r="I31" s="567" t="str">
        <f t="shared" si="0"/>
        <v>No hay ejecución</v>
      </c>
      <c r="J31" s="568" t="str">
        <f t="shared" si="1"/>
        <v>NA</v>
      </c>
      <c r="K31" s="578"/>
      <c r="L31" s="581"/>
      <c r="M31" s="579"/>
      <c r="N31" s="572"/>
      <c r="O31" s="582"/>
      <c r="P31" s="581"/>
      <c r="Q31" s="579"/>
      <c r="R31" s="572"/>
      <c r="S31" s="582"/>
      <c r="T31" s="583"/>
      <c r="U31" s="579"/>
      <c r="V31" s="572"/>
      <c r="W31" s="582"/>
      <c r="X31" s="575"/>
      <c r="Y31" s="580"/>
      <c r="Z31" s="580"/>
      <c r="AA31" s="567" t="str">
        <f t="shared" si="2"/>
        <v>No hay ejecución</v>
      </c>
      <c r="AB31" s="568" t="str">
        <f t="shared" si="3"/>
        <v>NA</v>
      </c>
      <c r="AC31" s="575"/>
      <c r="AD31" s="575"/>
      <c r="AE31" s="575"/>
      <c r="AF31" s="576"/>
      <c r="AG31" s="576"/>
      <c r="AH31" s="575"/>
      <c r="AI31" s="575"/>
      <c r="AJ31" s="575"/>
      <c r="AK31" s="576"/>
      <c r="AL31" s="576"/>
      <c r="AM31" s="575"/>
      <c r="AN31" s="575"/>
      <c r="AO31" s="575"/>
      <c r="AP31" s="575"/>
      <c r="AQ31" s="575"/>
    </row>
    <row r="32" spans="1:43" ht="35.25" hidden="1" customHeight="1" thickTop="1" thickBot="1">
      <c r="A32" s="563">
        <v>2.1</v>
      </c>
      <c r="B32" s="564"/>
      <c r="C32" s="564"/>
      <c r="D32" s="564"/>
      <c r="E32" s="564"/>
      <c r="F32" s="577" t="s">
        <v>1257</v>
      </c>
      <c r="G32" s="578"/>
      <c r="H32" s="578"/>
      <c r="I32" s="567" t="str">
        <f t="shared" si="0"/>
        <v>No hay ejecución</v>
      </c>
      <c r="J32" s="568" t="str">
        <f t="shared" si="1"/>
        <v>NA</v>
      </c>
      <c r="K32" s="578"/>
      <c r="L32" s="581"/>
      <c r="M32" s="579"/>
      <c r="N32" s="572"/>
      <c r="O32" s="582"/>
      <c r="P32" s="581"/>
      <c r="Q32" s="579"/>
      <c r="R32" s="572"/>
      <c r="S32" s="582"/>
      <c r="T32" s="583"/>
      <c r="U32" s="579"/>
      <c r="V32" s="572"/>
      <c r="W32" s="582"/>
      <c r="X32" s="575"/>
      <c r="Y32" s="580"/>
      <c r="Z32" s="580"/>
      <c r="AA32" s="567" t="str">
        <f t="shared" si="2"/>
        <v>No hay ejecución</v>
      </c>
      <c r="AB32" s="568" t="str">
        <f t="shared" si="3"/>
        <v>NA</v>
      </c>
      <c r="AC32" s="575"/>
      <c r="AD32" s="575"/>
      <c r="AE32" s="575"/>
      <c r="AF32" s="576"/>
      <c r="AG32" s="576"/>
      <c r="AH32" s="575"/>
      <c r="AI32" s="575"/>
      <c r="AJ32" s="575"/>
      <c r="AK32" s="576"/>
      <c r="AL32" s="576"/>
      <c r="AM32" s="575"/>
      <c r="AN32" s="575"/>
      <c r="AO32" s="575"/>
      <c r="AP32" s="575"/>
      <c r="AQ32" s="575"/>
    </row>
    <row r="33" spans="1:43" ht="35.25" hidden="1" customHeight="1" thickTop="1" thickBot="1">
      <c r="A33" s="563">
        <v>2.1</v>
      </c>
      <c r="B33" s="564"/>
      <c r="C33" s="564"/>
      <c r="D33" s="564"/>
      <c r="E33" s="564"/>
      <c r="F33" s="577" t="s">
        <v>1257</v>
      </c>
      <c r="G33" s="578"/>
      <c r="H33" s="578"/>
      <c r="I33" s="567" t="str">
        <f t="shared" si="0"/>
        <v>No hay ejecución</v>
      </c>
      <c r="J33" s="568" t="str">
        <f t="shared" si="1"/>
        <v>NA</v>
      </c>
      <c r="K33" s="578"/>
      <c r="L33" s="581"/>
      <c r="M33" s="579"/>
      <c r="N33" s="572"/>
      <c r="O33" s="582"/>
      <c r="P33" s="581"/>
      <c r="Q33" s="579"/>
      <c r="R33" s="572"/>
      <c r="S33" s="582"/>
      <c r="T33" s="583"/>
      <c r="U33" s="579"/>
      <c r="V33" s="572"/>
      <c r="W33" s="582"/>
      <c r="X33" s="575"/>
      <c r="Y33" s="580"/>
      <c r="Z33" s="580"/>
      <c r="AA33" s="567" t="str">
        <f t="shared" si="2"/>
        <v>No hay ejecución</v>
      </c>
      <c r="AB33" s="568" t="str">
        <f t="shared" si="3"/>
        <v>NA</v>
      </c>
      <c r="AC33" s="575"/>
      <c r="AD33" s="575"/>
      <c r="AE33" s="575"/>
      <c r="AF33" s="576"/>
      <c r="AG33" s="576"/>
      <c r="AH33" s="575"/>
      <c r="AI33" s="575"/>
      <c r="AJ33" s="575"/>
      <c r="AK33" s="576"/>
      <c r="AL33" s="576"/>
      <c r="AM33" s="575"/>
      <c r="AN33" s="575"/>
      <c r="AO33" s="575"/>
      <c r="AP33" s="575"/>
      <c r="AQ33" s="575"/>
    </row>
    <row r="34" spans="1:43" ht="35.25" hidden="1" customHeight="1" thickTop="1" thickBot="1">
      <c r="A34" s="563">
        <v>2.1</v>
      </c>
      <c r="B34" s="564"/>
      <c r="C34" s="564"/>
      <c r="D34" s="564"/>
      <c r="E34" s="564"/>
      <c r="F34" s="577" t="s">
        <v>1257</v>
      </c>
      <c r="G34" s="578"/>
      <c r="H34" s="578"/>
      <c r="I34" s="567" t="str">
        <f t="shared" si="0"/>
        <v>No hay ejecución</v>
      </c>
      <c r="J34" s="568" t="str">
        <f t="shared" si="1"/>
        <v>NA</v>
      </c>
      <c r="K34" s="578"/>
      <c r="L34" s="581"/>
      <c r="M34" s="579"/>
      <c r="N34" s="572"/>
      <c r="O34" s="582"/>
      <c r="P34" s="581"/>
      <c r="Q34" s="579"/>
      <c r="R34" s="572"/>
      <c r="S34" s="582"/>
      <c r="T34" s="583"/>
      <c r="U34" s="579"/>
      <c r="V34" s="572"/>
      <c r="W34" s="582"/>
      <c r="X34" s="575"/>
      <c r="Y34" s="580"/>
      <c r="Z34" s="580"/>
      <c r="AA34" s="567" t="str">
        <f t="shared" si="2"/>
        <v>No hay ejecución</v>
      </c>
      <c r="AB34" s="568" t="str">
        <f t="shared" si="3"/>
        <v>NA</v>
      </c>
      <c r="AC34" s="575"/>
      <c r="AD34" s="575"/>
      <c r="AE34" s="575"/>
      <c r="AF34" s="576"/>
      <c r="AG34" s="576"/>
      <c r="AH34" s="575"/>
      <c r="AI34" s="575"/>
      <c r="AJ34" s="575"/>
      <c r="AK34" s="576"/>
      <c r="AL34" s="576"/>
      <c r="AM34" s="575"/>
      <c r="AN34" s="575"/>
      <c r="AO34" s="575"/>
      <c r="AP34" s="575"/>
      <c r="AQ34" s="575"/>
    </row>
    <row r="35" spans="1:43" ht="35.25" hidden="1" customHeight="1" thickTop="1" thickBot="1">
      <c r="A35" s="563">
        <v>2.2000000000000002</v>
      </c>
      <c r="B35" s="564"/>
      <c r="C35" s="564"/>
      <c r="D35" s="564"/>
      <c r="E35" s="564"/>
      <c r="F35" s="577" t="s">
        <v>1258</v>
      </c>
      <c r="G35" s="578"/>
      <c r="H35" s="578"/>
      <c r="I35" s="567" t="str">
        <f t="shared" si="0"/>
        <v>No hay ejecución</v>
      </c>
      <c r="J35" s="568" t="str">
        <f t="shared" si="1"/>
        <v>NA</v>
      </c>
      <c r="K35" s="578"/>
      <c r="L35" s="581"/>
      <c r="M35" s="579"/>
      <c r="N35" s="572"/>
      <c r="O35" s="582"/>
      <c r="P35" s="581"/>
      <c r="Q35" s="579"/>
      <c r="R35" s="572"/>
      <c r="S35" s="582"/>
      <c r="T35" s="583"/>
      <c r="U35" s="579"/>
      <c r="V35" s="572"/>
      <c r="W35" s="582"/>
      <c r="X35" s="575"/>
      <c r="Y35" s="580"/>
      <c r="Z35" s="580"/>
      <c r="AA35" s="567" t="str">
        <f t="shared" si="2"/>
        <v>No hay ejecución</v>
      </c>
      <c r="AB35" s="568" t="str">
        <f t="shared" si="3"/>
        <v>NA</v>
      </c>
      <c r="AC35" s="575"/>
      <c r="AD35" s="575"/>
      <c r="AE35" s="575"/>
      <c r="AF35" s="576"/>
      <c r="AG35" s="576"/>
      <c r="AH35" s="575"/>
      <c r="AI35" s="575"/>
      <c r="AJ35" s="575"/>
      <c r="AK35" s="576"/>
      <c r="AL35" s="576"/>
      <c r="AM35" s="575"/>
      <c r="AN35" s="575"/>
      <c r="AO35" s="575"/>
      <c r="AP35" s="575"/>
      <c r="AQ35" s="575"/>
    </row>
    <row r="36" spans="1:43" ht="35.25" hidden="1" customHeight="1" thickTop="1" thickBot="1">
      <c r="A36" s="563">
        <v>2.2000000000000002</v>
      </c>
      <c r="B36" s="564"/>
      <c r="C36" s="564"/>
      <c r="D36" s="564"/>
      <c r="E36" s="564"/>
      <c r="F36" s="577" t="s">
        <v>1258</v>
      </c>
      <c r="G36" s="578"/>
      <c r="H36" s="578"/>
      <c r="I36" s="567" t="str">
        <f t="shared" si="0"/>
        <v>No hay ejecución</v>
      </c>
      <c r="J36" s="568" t="str">
        <f t="shared" si="1"/>
        <v>NA</v>
      </c>
      <c r="K36" s="578"/>
      <c r="L36" s="581"/>
      <c r="M36" s="579"/>
      <c r="N36" s="572"/>
      <c r="O36" s="582"/>
      <c r="P36" s="581"/>
      <c r="Q36" s="579"/>
      <c r="R36" s="572"/>
      <c r="S36" s="582"/>
      <c r="T36" s="583"/>
      <c r="U36" s="579"/>
      <c r="V36" s="572"/>
      <c r="W36" s="582"/>
      <c r="X36" s="575"/>
      <c r="Y36" s="580"/>
      <c r="Z36" s="580"/>
      <c r="AA36" s="567" t="str">
        <f t="shared" si="2"/>
        <v>No hay ejecución</v>
      </c>
      <c r="AB36" s="568" t="str">
        <f t="shared" si="3"/>
        <v>NA</v>
      </c>
      <c r="AC36" s="575"/>
      <c r="AD36" s="575"/>
      <c r="AE36" s="575"/>
      <c r="AF36" s="576"/>
      <c r="AG36" s="576"/>
      <c r="AH36" s="575"/>
      <c r="AI36" s="575"/>
      <c r="AJ36" s="575"/>
      <c r="AK36" s="576"/>
      <c r="AL36" s="576"/>
      <c r="AM36" s="575"/>
      <c r="AN36" s="575"/>
      <c r="AO36" s="575"/>
      <c r="AP36" s="575"/>
      <c r="AQ36" s="575"/>
    </row>
    <row r="37" spans="1:43" ht="35.25" hidden="1" customHeight="1" thickTop="1" thickBot="1">
      <c r="A37" s="563">
        <v>2.2999999999999998</v>
      </c>
      <c r="B37" s="564"/>
      <c r="C37" s="564"/>
      <c r="D37" s="564"/>
      <c r="E37" s="564"/>
      <c r="F37" s="577" t="s">
        <v>1259</v>
      </c>
      <c r="G37" s="578"/>
      <c r="H37" s="578"/>
      <c r="I37" s="567" t="str">
        <f t="shared" si="0"/>
        <v>No hay ejecución</v>
      </c>
      <c r="J37" s="568" t="str">
        <f t="shared" si="1"/>
        <v>NA</v>
      </c>
      <c r="K37" s="578"/>
      <c r="L37" s="581"/>
      <c r="M37" s="579"/>
      <c r="N37" s="572"/>
      <c r="O37" s="582"/>
      <c r="P37" s="581"/>
      <c r="Q37" s="579"/>
      <c r="R37" s="572"/>
      <c r="S37" s="582"/>
      <c r="T37" s="583"/>
      <c r="U37" s="579"/>
      <c r="V37" s="572"/>
      <c r="W37" s="582"/>
      <c r="X37" s="575"/>
      <c r="Y37" s="580"/>
      <c r="Z37" s="580"/>
      <c r="AA37" s="567" t="str">
        <f t="shared" si="2"/>
        <v>No hay ejecución</v>
      </c>
      <c r="AB37" s="568" t="str">
        <f t="shared" si="3"/>
        <v>NA</v>
      </c>
      <c r="AC37" s="575"/>
      <c r="AD37" s="575"/>
      <c r="AE37" s="575"/>
      <c r="AF37" s="576"/>
      <c r="AG37" s="576"/>
      <c r="AH37" s="575"/>
      <c r="AI37" s="575"/>
      <c r="AJ37" s="575"/>
      <c r="AK37" s="576"/>
      <c r="AL37" s="576"/>
      <c r="AM37" s="575"/>
      <c r="AN37" s="575"/>
      <c r="AO37" s="575"/>
      <c r="AP37" s="575"/>
      <c r="AQ37" s="575"/>
    </row>
    <row r="38" spans="1:43" ht="35.25" hidden="1" customHeight="1" thickTop="1" thickBot="1">
      <c r="A38" s="563">
        <v>2.4</v>
      </c>
      <c r="B38" s="564"/>
      <c r="C38" s="564"/>
      <c r="D38" s="564"/>
      <c r="E38" s="564"/>
      <c r="F38" s="577" t="s">
        <v>1260</v>
      </c>
      <c r="G38" s="578"/>
      <c r="H38" s="578"/>
      <c r="I38" s="567" t="str">
        <f t="shared" si="0"/>
        <v>No hay ejecución</v>
      </c>
      <c r="J38" s="568" t="str">
        <f t="shared" si="1"/>
        <v>NA</v>
      </c>
      <c r="K38" s="578"/>
      <c r="L38" s="581"/>
      <c r="M38" s="579"/>
      <c r="N38" s="572"/>
      <c r="O38" s="582"/>
      <c r="P38" s="581"/>
      <c r="Q38" s="579"/>
      <c r="R38" s="572"/>
      <c r="S38" s="582"/>
      <c r="T38" s="583"/>
      <c r="U38" s="579"/>
      <c r="V38" s="572"/>
      <c r="W38" s="582"/>
      <c r="X38" s="575"/>
      <c r="Y38" s="580">
        <v>2</v>
      </c>
      <c r="Z38" s="580">
        <v>2</v>
      </c>
      <c r="AA38" s="567">
        <f t="shared" si="2"/>
        <v>1</v>
      </c>
      <c r="AB38" s="568" t="str">
        <f t="shared" si="3"/>
        <v>De acuerdo con lo programado</v>
      </c>
      <c r="AC38" s="575"/>
      <c r="AD38" s="575"/>
      <c r="AE38" s="575"/>
      <c r="AF38" s="576"/>
      <c r="AG38" s="576"/>
      <c r="AH38" s="575"/>
      <c r="AI38" s="575"/>
      <c r="AJ38" s="575"/>
      <c r="AK38" s="576"/>
      <c r="AL38" s="576"/>
      <c r="AM38" s="575"/>
      <c r="AN38" s="575"/>
      <c r="AO38" s="575"/>
      <c r="AP38" s="575"/>
      <c r="AQ38" s="575"/>
    </row>
    <row r="39" spans="1:43" ht="35.25" hidden="1" customHeight="1" thickTop="1" thickBot="1">
      <c r="A39" s="563">
        <v>2.4</v>
      </c>
      <c r="B39" s="564"/>
      <c r="C39" s="564"/>
      <c r="D39" s="564"/>
      <c r="E39" s="564"/>
      <c r="F39" s="577" t="s">
        <v>1260</v>
      </c>
      <c r="G39" s="578"/>
      <c r="H39" s="578"/>
      <c r="I39" s="567" t="str">
        <f t="shared" si="0"/>
        <v>No hay ejecución</v>
      </c>
      <c r="J39" s="568" t="str">
        <f t="shared" si="1"/>
        <v>NA</v>
      </c>
      <c r="K39" s="578"/>
      <c r="L39" s="581"/>
      <c r="M39" s="579"/>
      <c r="N39" s="572"/>
      <c r="O39" s="582"/>
      <c r="P39" s="581"/>
      <c r="Q39" s="579"/>
      <c r="R39" s="572"/>
      <c r="S39" s="582"/>
      <c r="T39" s="583"/>
      <c r="U39" s="579"/>
      <c r="V39" s="572"/>
      <c r="W39" s="582"/>
      <c r="X39" s="575"/>
      <c r="Y39" s="580"/>
      <c r="Z39" s="580"/>
      <c r="AA39" s="567" t="str">
        <f t="shared" si="2"/>
        <v>No hay ejecución</v>
      </c>
      <c r="AB39" s="568" t="str">
        <f t="shared" si="3"/>
        <v>NA</v>
      </c>
      <c r="AC39" s="575"/>
      <c r="AD39" s="575"/>
      <c r="AE39" s="575"/>
      <c r="AF39" s="576"/>
      <c r="AG39" s="576"/>
      <c r="AH39" s="575"/>
      <c r="AI39" s="575"/>
      <c r="AJ39" s="575"/>
      <c r="AK39" s="576"/>
      <c r="AL39" s="576"/>
      <c r="AM39" s="575"/>
      <c r="AN39" s="575"/>
      <c r="AO39" s="575"/>
      <c r="AP39" s="575"/>
      <c r="AQ39" s="575"/>
    </row>
    <row r="40" spans="1:43" ht="35.25" hidden="1" customHeight="1" thickTop="1" thickBot="1">
      <c r="A40" s="563">
        <v>2.4</v>
      </c>
      <c r="B40" s="564"/>
      <c r="C40" s="564"/>
      <c r="D40" s="564"/>
      <c r="E40" s="564"/>
      <c r="F40" s="577" t="s">
        <v>1260</v>
      </c>
      <c r="G40" s="578"/>
      <c r="H40" s="578"/>
      <c r="I40" s="567" t="str">
        <f t="shared" si="0"/>
        <v>No hay ejecución</v>
      </c>
      <c r="J40" s="568" t="str">
        <f t="shared" si="1"/>
        <v>NA</v>
      </c>
      <c r="K40" s="578"/>
      <c r="L40" s="581"/>
      <c r="M40" s="579"/>
      <c r="N40" s="572"/>
      <c r="O40" s="582"/>
      <c r="P40" s="581"/>
      <c r="Q40" s="579"/>
      <c r="R40" s="572"/>
      <c r="S40" s="582"/>
      <c r="T40" s="583"/>
      <c r="U40" s="579"/>
      <c r="V40" s="572"/>
      <c r="W40" s="582"/>
      <c r="X40" s="575"/>
      <c r="Y40" s="580"/>
      <c r="Z40" s="580"/>
      <c r="AA40" s="567" t="str">
        <f t="shared" si="2"/>
        <v>No hay ejecución</v>
      </c>
      <c r="AB40" s="568" t="str">
        <f t="shared" si="3"/>
        <v>NA</v>
      </c>
      <c r="AC40" s="575"/>
      <c r="AD40" s="575"/>
      <c r="AE40" s="575"/>
      <c r="AF40" s="576"/>
      <c r="AG40" s="576"/>
      <c r="AH40" s="575"/>
      <c r="AI40" s="575"/>
      <c r="AJ40" s="575"/>
      <c r="AK40" s="576"/>
      <c r="AL40" s="576"/>
      <c r="AM40" s="575"/>
      <c r="AN40" s="575"/>
      <c r="AO40" s="575"/>
      <c r="AP40" s="575"/>
      <c r="AQ40" s="575"/>
    </row>
    <row r="41" spans="1:43" ht="35.25" hidden="1" customHeight="1" thickTop="1" thickBot="1">
      <c r="A41" s="563">
        <v>2.4</v>
      </c>
      <c r="B41" s="564"/>
      <c r="C41" s="564"/>
      <c r="D41" s="564"/>
      <c r="E41" s="564"/>
      <c r="F41" s="577" t="s">
        <v>1260</v>
      </c>
      <c r="G41" s="578"/>
      <c r="H41" s="578"/>
      <c r="I41" s="567" t="str">
        <f t="shared" si="0"/>
        <v>No hay ejecución</v>
      </c>
      <c r="J41" s="568" t="str">
        <f t="shared" si="1"/>
        <v>NA</v>
      </c>
      <c r="K41" s="578"/>
      <c r="L41" s="581"/>
      <c r="M41" s="579"/>
      <c r="N41" s="572"/>
      <c r="O41" s="582"/>
      <c r="P41" s="581"/>
      <c r="Q41" s="579"/>
      <c r="R41" s="572"/>
      <c r="S41" s="582"/>
      <c r="T41" s="583"/>
      <c r="U41" s="579"/>
      <c r="V41" s="572"/>
      <c r="W41" s="582"/>
      <c r="X41" s="575"/>
      <c r="Y41" s="580"/>
      <c r="Z41" s="580"/>
      <c r="AA41" s="567" t="str">
        <f t="shared" si="2"/>
        <v>No hay ejecución</v>
      </c>
      <c r="AB41" s="568" t="str">
        <f t="shared" si="3"/>
        <v>NA</v>
      </c>
      <c r="AC41" s="575"/>
      <c r="AD41" s="575"/>
      <c r="AE41" s="575"/>
      <c r="AF41" s="576"/>
      <c r="AG41" s="576"/>
      <c r="AH41" s="575"/>
      <c r="AI41" s="575"/>
      <c r="AJ41" s="575"/>
      <c r="AK41" s="576"/>
      <c r="AL41" s="576"/>
      <c r="AM41" s="575"/>
      <c r="AN41" s="575"/>
      <c r="AO41" s="575"/>
      <c r="AP41" s="575"/>
      <c r="AQ41" s="575"/>
    </row>
    <row r="42" spans="1:43" ht="35.25" hidden="1" customHeight="1" thickTop="1" thickBot="1">
      <c r="A42" s="563">
        <v>2.4</v>
      </c>
      <c r="B42" s="564"/>
      <c r="C42" s="564"/>
      <c r="D42" s="564"/>
      <c r="E42" s="564"/>
      <c r="F42" s="577" t="s">
        <v>1260</v>
      </c>
      <c r="G42" s="578"/>
      <c r="H42" s="578"/>
      <c r="I42" s="567" t="str">
        <f t="shared" si="0"/>
        <v>No hay ejecución</v>
      </c>
      <c r="J42" s="568" t="str">
        <f t="shared" si="1"/>
        <v>NA</v>
      </c>
      <c r="K42" s="578"/>
      <c r="L42" s="581"/>
      <c r="M42" s="579"/>
      <c r="N42" s="572"/>
      <c r="O42" s="582"/>
      <c r="P42" s="581"/>
      <c r="Q42" s="579"/>
      <c r="R42" s="572"/>
      <c r="S42" s="582"/>
      <c r="T42" s="583"/>
      <c r="U42" s="579"/>
      <c r="V42" s="572"/>
      <c r="W42" s="582"/>
      <c r="X42" s="575"/>
      <c r="Y42" s="580"/>
      <c r="Z42" s="580"/>
      <c r="AA42" s="567" t="str">
        <f t="shared" si="2"/>
        <v>No hay ejecución</v>
      </c>
      <c r="AB42" s="568" t="str">
        <f t="shared" si="3"/>
        <v>NA</v>
      </c>
      <c r="AC42" s="575"/>
      <c r="AD42" s="575"/>
      <c r="AE42" s="575"/>
      <c r="AF42" s="576"/>
      <c r="AG42" s="576"/>
      <c r="AH42" s="575"/>
      <c r="AI42" s="575"/>
      <c r="AJ42" s="575"/>
      <c r="AK42" s="576"/>
      <c r="AL42" s="576"/>
      <c r="AM42" s="575"/>
      <c r="AN42" s="575"/>
      <c r="AO42" s="575"/>
      <c r="AP42" s="575"/>
      <c r="AQ42" s="575"/>
    </row>
    <row r="43" spans="1:43" ht="35.25" hidden="1" customHeight="1" thickTop="1" thickBot="1">
      <c r="A43" s="563">
        <v>2.4</v>
      </c>
      <c r="B43" s="564"/>
      <c r="C43" s="564"/>
      <c r="D43" s="564"/>
      <c r="E43" s="564"/>
      <c r="F43" s="577" t="s">
        <v>1260</v>
      </c>
      <c r="G43" s="578"/>
      <c r="H43" s="578"/>
      <c r="I43" s="567" t="str">
        <f t="shared" si="0"/>
        <v>No hay ejecución</v>
      </c>
      <c r="J43" s="568" t="str">
        <f t="shared" si="1"/>
        <v>NA</v>
      </c>
      <c r="K43" s="578"/>
      <c r="L43" s="581"/>
      <c r="M43" s="579"/>
      <c r="N43" s="572"/>
      <c r="O43" s="582"/>
      <c r="P43" s="581"/>
      <c r="Q43" s="579"/>
      <c r="R43" s="572"/>
      <c r="S43" s="582"/>
      <c r="T43" s="583"/>
      <c r="U43" s="579"/>
      <c r="V43" s="572"/>
      <c r="W43" s="582"/>
      <c r="X43" s="575"/>
      <c r="Y43" s="580"/>
      <c r="Z43" s="580"/>
      <c r="AA43" s="567" t="str">
        <f t="shared" si="2"/>
        <v>No hay ejecución</v>
      </c>
      <c r="AB43" s="568" t="str">
        <f t="shared" si="3"/>
        <v>NA</v>
      </c>
      <c r="AC43" s="575"/>
      <c r="AD43" s="575"/>
      <c r="AE43" s="575"/>
      <c r="AF43" s="576"/>
      <c r="AG43" s="576"/>
      <c r="AH43" s="575"/>
      <c r="AI43" s="575"/>
      <c r="AJ43" s="575"/>
      <c r="AK43" s="576"/>
      <c r="AL43" s="576"/>
      <c r="AM43" s="575"/>
      <c r="AN43" s="575"/>
      <c r="AO43" s="575"/>
      <c r="AP43" s="575"/>
      <c r="AQ43" s="575"/>
    </row>
    <row r="44" spans="1:43" ht="28.2" hidden="1" customHeight="1" thickTop="1" thickBot="1">
      <c r="A44" s="563">
        <v>3</v>
      </c>
      <c r="B44" s="564">
        <v>0</v>
      </c>
      <c r="C44" s="564">
        <v>0</v>
      </c>
      <c r="D44" s="564">
        <v>0</v>
      </c>
      <c r="E44" s="564">
        <v>0</v>
      </c>
      <c r="F44" s="584" t="s">
        <v>1261</v>
      </c>
      <c r="G44" s="585"/>
      <c r="H44" s="585"/>
      <c r="I44" s="567" t="str">
        <f t="shared" si="0"/>
        <v>No hay ejecución</v>
      </c>
      <c r="J44" s="568" t="str">
        <f t="shared" si="1"/>
        <v>NA</v>
      </c>
      <c r="K44" s="586"/>
      <c r="L44" s="581"/>
      <c r="M44" s="579"/>
      <c r="N44" s="572"/>
      <c r="O44" s="582"/>
      <c r="P44" s="581"/>
      <c r="Q44" s="579"/>
      <c r="R44" s="572"/>
      <c r="S44" s="582"/>
      <c r="T44" s="583"/>
      <c r="U44" s="579"/>
      <c r="V44" s="572"/>
      <c r="W44" s="582"/>
      <c r="X44" s="575"/>
      <c r="Y44" s="580"/>
      <c r="Z44" s="580"/>
      <c r="AA44" s="567" t="str">
        <f t="shared" si="2"/>
        <v>No hay ejecución</v>
      </c>
      <c r="AB44" s="568" t="str">
        <f t="shared" si="3"/>
        <v>NA</v>
      </c>
      <c r="AC44" s="575"/>
      <c r="AD44" s="575"/>
      <c r="AE44" s="575"/>
      <c r="AF44" s="576"/>
      <c r="AG44" s="576"/>
      <c r="AH44" s="575"/>
      <c r="AI44" s="575"/>
      <c r="AJ44" s="575"/>
      <c r="AK44" s="576"/>
      <c r="AL44" s="576"/>
      <c r="AM44" s="575"/>
      <c r="AN44" s="575"/>
      <c r="AO44" s="575"/>
      <c r="AP44" s="575"/>
      <c r="AQ44" s="575"/>
    </row>
    <row r="45" spans="1:43" ht="35.25" customHeight="1" thickBot="1">
      <c r="A45" s="563">
        <v>3.1</v>
      </c>
      <c r="B45" s="564"/>
      <c r="C45" s="564"/>
      <c r="D45" s="564"/>
      <c r="E45" s="564"/>
      <c r="F45" s="577" t="s">
        <v>1262</v>
      </c>
      <c r="G45" s="578">
        <v>1</v>
      </c>
      <c r="H45" s="578">
        <v>1</v>
      </c>
      <c r="I45" s="567">
        <f t="shared" si="0"/>
        <v>1</v>
      </c>
      <c r="J45" s="568" t="str">
        <f t="shared" si="1"/>
        <v>De acuerdo con lo programado</v>
      </c>
      <c r="K45" s="578"/>
      <c r="L45" s="581"/>
      <c r="M45" s="579"/>
      <c r="N45" s="572"/>
      <c r="O45" s="582"/>
      <c r="P45" s="581"/>
      <c r="Q45" s="579"/>
      <c r="R45" s="572"/>
      <c r="S45" s="582"/>
      <c r="T45" s="583"/>
      <c r="U45" s="579"/>
      <c r="V45" s="572"/>
      <c r="W45" s="582"/>
      <c r="X45" s="575"/>
      <c r="Y45" s="580">
        <v>21</v>
      </c>
      <c r="Z45" s="580">
        <v>21</v>
      </c>
      <c r="AA45" s="567">
        <f t="shared" si="2"/>
        <v>1</v>
      </c>
      <c r="AB45" s="568" t="str">
        <f t="shared" si="3"/>
        <v>De acuerdo con lo programado</v>
      </c>
      <c r="AC45" s="575"/>
      <c r="AD45" s="575"/>
      <c r="AE45" s="575"/>
      <c r="AF45" s="576"/>
      <c r="AG45" s="576"/>
      <c r="AH45" s="575"/>
      <c r="AI45" s="575"/>
      <c r="AJ45" s="575"/>
      <c r="AK45" s="576"/>
      <c r="AL45" s="576"/>
      <c r="AM45" s="575"/>
      <c r="AN45" s="575"/>
      <c r="AO45" s="575"/>
      <c r="AP45" s="575"/>
      <c r="AQ45" s="575"/>
    </row>
    <row r="46" spans="1:43" ht="35.25" hidden="1" customHeight="1" thickTop="1" thickBot="1">
      <c r="A46" s="563">
        <v>3.1</v>
      </c>
      <c r="B46" s="564"/>
      <c r="C46" s="564"/>
      <c r="D46" s="564"/>
      <c r="E46" s="564"/>
      <c r="F46" s="577" t="s">
        <v>1262</v>
      </c>
      <c r="G46" s="578"/>
      <c r="H46" s="578"/>
      <c r="I46" s="567" t="str">
        <f t="shared" si="0"/>
        <v>No hay ejecución</v>
      </c>
      <c r="J46" s="568" t="str">
        <f t="shared" si="1"/>
        <v>NA</v>
      </c>
      <c r="K46" s="578"/>
      <c r="L46" s="581"/>
      <c r="M46" s="579"/>
      <c r="N46" s="572"/>
      <c r="O46" s="582"/>
      <c r="P46" s="581"/>
      <c r="Q46" s="579"/>
      <c r="R46" s="572"/>
      <c r="S46" s="582"/>
      <c r="T46" s="583"/>
      <c r="U46" s="579"/>
      <c r="V46" s="572"/>
      <c r="W46" s="582"/>
      <c r="X46" s="575"/>
      <c r="Y46" s="580"/>
      <c r="Z46" s="580"/>
      <c r="AA46" s="567" t="str">
        <f t="shared" si="2"/>
        <v>No hay ejecución</v>
      </c>
      <c r="AB46" s="568" t="str">
        <f t="shared" si="3"/>
        <v>NA</v>
      </c>
      <c r="AC46" s="575"/>
      <c r="AD46" s="575"/>
      <c r="AE46" s="575"/>
      <c r="AF46" s="576"/>
      <c r="AG46" s="576"/>
      <c r="AH46" s="575"/>
      <c r="AI46" s="575"/>
      <c r="AJ46" s="575"/>
      <c r="AK46" s="576"/>
      <c r="AL46" s="576"/>
      <c r="AM46" s="575"/>
      <c r="AN46" s="575"/>
      <c r="AO46" s="575"/>
      <c r="AP46" s="575"/>
      <c r="AQ46" s="575"/>
    </row>
    <row r="47" spans="1:43" ht="35.25" hidden="1" customHeight="1" thickTop="1" thickBot="1">
      <c r="A47" s="563">
        <v>3.1</v>
      </c>
      <c r="B47" s="564"/>
      <c r="C47" s="564"/>
      <c r="D47" s="564"/>
      <c r="E47" s="564"/>
      <c r="F47" s="577" t="s">
        <v>1262</v>
      </c>
      <c r="G47" s="578"/>
      <c r="H47" s="578"/>
      <c r="I47" s="567" t="str">
        <f t="shared" si="0"/>
        <v>No hay ejecución</v>
      </c>
      <c r="J47" s="568" t="str">
        <f t="shared" si="1"/>
        <v>NA</v>
      </c>
      <c r="K47" s="578"/>
      <c r="L47" s="581"/>
      <c r="M47" s="579"/>
      <c r="N47" s="572"/>
      <c r="O47" s="582"/>
      <c r="P47" s="581"/>
      <c r="Q47" s="579"/>
      <c r="R47" s="572"/>
      <c r="S47" s="582"/>
      <c r="T47" s="583"/>
      <c r="U47" s="579"/>
      <c r="V47" s="572"/>
      <c r="W47" s="582"/>
      <c r="X47" s="575"/>
      <c r="Y47" s="580"/>
      <c r="Z47" s="580"/>
      <c r="AA47" s="567" t="str">
        <f t="shared" si="2"/>
        <v>No hay ejecución</v>
      </c>
      <c r="AB47" s="568" t="str">
        <f t="shared" si="3"/>
        <v>NA</v>
      </c>
      <c r="AC47" s="575"/>
      <c r="AD47" s="575"/>
      <c r="AE47" s="575"/>
      <c r="AF47" s="576"/>
      <c r="AG47" s="576"/>
      <c r="AH47" s="575"/>
      <c r="AI47" s="575"/>
      <c r="AJ47" s="575"/>
      <c r="AK47" s="576"/>
      <c r="AL47" s="576"/>
      <c r="AM47" s="575"/>
      <c r="AN47" s="575"/>
      <c r="AO47" s="575"/>
      <c r="AP47" s="575"/>
      <c r="AQ47" s="575"/>
    </row>
    <row r="48" spans="1:43" ht="35.25" hidden="1" customHeight="1" thickTop="1" thickBot="1">
      <c r="A48" s="563">
        <v>4</v>
      </c>
      <c r="B48" s="564"/>
      <c r="C48" s="564"/>
      <c r="D48" s="564"/>
      <c r="E48" s="564"/>
      <c r="F48" s="584" t="s">
        <v>1263</v>
      </c>
      <c r="G48" s="585"/>
      <c r="H48" s="585"/>
      <c r="I48" s="567" t="str">
        <f t="shared" si="0"/>
        <v>No hay ejecución</v>
      </c>
      <c r="J48" s="568" t="str">
        <f t="shared" si="1"/>
        <v>NA</v>
      </c>
      <c r="K48" s="586"/>
      <c r="L48" s="581"/>
      <c r="M48" s="579"/>
      <c r="N48" s="572"/>
      <c r="O48" s="582"/>
      <c r="P48" s="581"/>
      <c r="Q48" s="579"/>
      <c r="R48" s="572"/>
      <c r="S48" s="582"/>
      <c r="T48" s="583"/>
      <c r="U48" s="579"/>
      <c r="V48" s="572"/>
      <c r="W48" s="582"/>
      <c r="X48" s="575"/>
      <c r="Y48" s="580"/>
      <c r="Z48" s="580"/>
      <c r="AA48" s="567" t="str">
        <f t="shared" si="2"/>
        <v>No hay ejecución</v>
      </c>
      <c r="AB48" s="568" t="str">
        <f t="shared" si="3"/>
        <v>NA</v>
      </c>
      <c r="AC48" s="575"/>
      <c r="AD48" s="575"/>
      <c r="AE48" s="575"/>
      <c r="AF48" s="576"/>
      <c r="AG48" s="576"/>
      <c r="AH48" s="575"/>
      <c r="AI48" s="575"/>
      <c r="AJ48" s="575"/>
      <c r="AK48" s="576"/>
      <c r="AL48" s="576"/>
      <c r="AM48" s="575"/>
      <c r="AN48" s="575"/>
      <c r="AO48" s="575"/>
      <c r="AP48" s="575"/>
      <c r="AQ48" s="575"/>
    </row>
    <row r="49" spans="1:43" ht="35.25" hidden="1" customHeight="1" thickTop="1" thickBot="1">
      <c r="A49" s="563">
        <v>4.0999999999999996</v>
      </c>
      <c r="B49" s="564"/>
      <c r="C49" s="564"/>
      <c r="D49" s="564"/>
      <c r="E49" s="564"/>
      <c r="F49" s="577" t="s">
        <v>1264</v>
      </c>
      <c r="G49" s="578"/>
      <c r="H49" s="578"/>
      <c r="I49" s="567" t="str">
        <f t="shared" si="0"/>
        <v>No hay ejecución</v>
      </c>
      <c r="J49" s="568" t="str">
        <f t="shared" si="1"/>
        <v>NA</v>
      </c>
      <c r="K49" s="578"/>
      <c r="L49" s="581"/>
      <c r="M49" s="579"/>
      <c r="N49" s="572"/>
      <c r="O49" s="582"/>
      <c r="P49" s="581"/>
      <c r="Q49" s="579"/>
      <c r="R49" s="572"/>
      <c r="S49" s="582"/>
      <c r="T49" s="583"/>
      <c r="U49" s="579"/>
      <c r="V49" s="572"/>
      <c r="W49" s="582"/>
      <c r="X49" s="575"/>
      <c r="Y49" s="580"/>
      <c r="Z49" s="580"/>
      <c r="AA49" s="567" t="str">
        <f t="shared" si="2"/>
        <v>No hay ejecución</v>
      </c>
      <c r="AB49" s="568" t="str">
        <f t="shared" si="3"/>
        <v>NA</v>
      </c>
      <c r="AC49" s="575"/>
      <c r="AD49" s="575"/>
      <c r="AE49" s="575"/>
      <c r="AF49" s="576"/>
      <c r="AG49" s="576"/>
      <c r="AH49" s="575"/>
      <c r="AI49" s="575"/>
      <c r="AJ49" s="575"/>
      <c r="AK49" s="576"/>
      <c r="AL49" s="576"/>
      <c r="AM49" s="575"/>
      <c r="AN49" s="575"/>
      <c r="AO49" s="575"/>
      <c r="AP49" s="575"/>
      <c r="AQ49" s="575"/>
    </row>
    <row r="50" spans="1:43" ht="35.25" hidden="1" customHeight="1" thickTop="1" thickBot="1">
      <c r="A50" s="563">
        <v>5</v>
      </c>
      <c r="B50" s="564">
        <v>0</v>
      </c>
      <c r="C50" s="564">
        <v>0</v>
      </c>
      <c r="D50" s="564">
        <v>0</v>
      </c>
      <c r="E50" s="564">
        <v>0</v>
      </c>
      <c r="F50" s="584" t="s">
        <v>1265</v>
      </c>
      <c r="G50" s="585"/>
      <c r="H50" s="585"/>
      <c r="I50" s="567" t="str">
        <f t="shared" si="0"/>
        <v>No hay ejecución</v>
      </c>
      <c r="J50" s="568" t="str">
        <f t="shared" si="1"/>
        <v>NA</v>
      </c>
      <c r="K50" s="586"/>
      <c r="L50" s="581"/>
      <c r="M50" s="579"/>
      <c r="N50" s="572"/>
      <c r="O50" s="582"/>
      <c r="P50" s="581"/>
      <c r="Q50" s="579"/>
      <c r="R50" s="572"/>
      <c r="S50" s="582"/>
      <c r="T50" s="583"/>
      <c r="U50" s="579"/>
      <c r="V50" s="572"/>
      <c r="W50" s="582"/>
      <c r="X50" s="575"/>
      <c r="Y50" s="580"/>
      <c r="Z50" s="580"/>
      <c r="AA50" s="567" t="str">
        <f t="shared" si="2"/>
        <v>No hay ejecución</v>
      </c>
      <c r="AB50" s="568" t="str">
        <f t="shared" si="3"/>
        <v>NA</v>
      </c>
      <c r="AC50" s="575"/>
      <c r="AD50" s="575"/>
      <c r="AE50" s="575"/>
      <c r="AF50" s="576"/>
      <c r="AG50" s="576"/>
      <c r="AH50" s="575"/>
      <c r="AI50" s="575"/>
      <c r="AJ50" s="575"/>
      <c r="AK50" s="576"/>
      <c r="AL50" s="576"/>
      <c r="AM50" s="575"/>
      <c r="AN50" s="575"/>
      <c r="AO50" s="575"/>
      <c r="AP50" s="575"/>
      <c r="AQ50" s="575"/>
    </row>
    <row r="51" spans="1:43" ht="35.25" hidden="1" customHeight="1" thickTop="1" thickBot="1">
      <c r="A51" s="563">
        <v>5.0999999999999996</v>
      </c>
      <c r="B51" s="564"/>
      <c r="C51" s="564"/>
      <c r="D51" s="564"/>
      <c r="E51" s="564"/>
      <c r="F51" s="577" t="s">
        <v>1266</v>
      </c>
      <c r="G51" s="578"/>
      <c r="H51" s="578"/>
      <c r="I51" s="567" t="str">
        <f t="shared" si="0"/>
        <v>No hay ejecución</v>
      </c>
      <c r="J51" s="568" t="str">
        <f t="shared" si="1"/>
        <v>NA</v>
      </c>
      <c r="K51" s="578"/>
      <c r="L51" s="581"/>
      <c r="M51" s="579"/>
      <c r="N51" s="572"/>
      <c r="O51" s="582"/>
      <c r="P51" s="581"/>
      <c r="Q51" s="579"/>
      <c r="R51" s="572"/>
      <c r="S51" s="582"/>
      <c r="T51" s="583"/>
      <c r="U51" s="579"/>
      <c r="V51" s="572"/>
      <c r="W51" s="582"/>
      <c r="X51" s="575"/>
      <c r="Y51" s="580">
        <v>4</v>
      </c>
      <c r="Z51" s="580">
        <v>4</v>
      </c>
      <c r="AA51" s="567">
        <f t="shared" si="2"/>
        <v>1</v>
      </c>
      <c r="AB51" s="568" t="str">
        <f t="shared" si="3"/>
        <v>De acuerdo con lo programado</v>
      </c>
      <c r="AC51" s="575"/>
      <c r="AD51" s="575"/>
      <c r="AE51" s="575"/>
      <c r="AF51" s="576"/>
      <c r="AG51" s="576"/>
      <c r="AH51" s="575"/>
      <c r="AI51" s="575"/>
      <c r="AJ51" s="575"/>
      <c r="AK51" s="576"/>
      <c r="AL51" s="576"/>
      <c r="AM51" s="575"/>
      <c r="AN51" s="575"/>
      <c r="AO51" s="575"/>
      <c r="AP51" s="575"/>
      <c r="AQ51" s="575"/>
    </row>
    <row r="52" spans="1:43" ht="35.25" hidden="1" customHeight="1" thickTop="1" thickBot="1">
      <c r="A52" s="563">
        <v>5.0999999999999996</v>
      </c>
      <c r="B52" s="564"/>
      <c r="C52" s="564"/>
      <c r="D52" s="564"/>
      <c r="E52" s="564"/>
      <c r="F52" s="577" t="s">
        <v>1266</v>
      </c>
      <c r="G52" s="578"/>
      <c r="H52" s="578"/>
      <c r="I52" s="567" t="str">
        <f t="shared" si="0"/>
        <v>No hay ejecución</v>
      </c>
      <c r="J52" s="568" t="str">
        <f t="shared" si="1"/>
        <v>NA</v>
      </c>
      <c r="K52" s="578"/>
      <c r="L52" s="581"/>
      <c r="M52" s="579"/>
      <c r="N52" s="572"/>
      <c r="O52" s="582"/>
      <c r="P52" s="581"/>
      <c r="Q52" s="579"/>
      <c r="R52" s="572"/>
      <c r="S52" s="582"/>
      <c r="T52" s="583"/>
      <c r="U52" s="579"/>
      <c r="V52" s="572"/>
      <c r="W52" s="582"/>
      <c r="X52" s="575"/>
      <c r="Y52" s="580"/>
      <c r="Z52" s="580"/>
      <c r="AA52" s="567" t="str">
        <f t="shared" si="2"/>
        <v>No hay ejecución</v>
      </c>
      <c r="AB52" s="568" t="str">
        <f t="shared" si="3"/>
        <v>NA</v>
      </c>
      <c r="AC52" s="575"/>
      <c r="AD52" s="575"/>
      <c r="AE52" s="575"/>
      <c r="AF52" s="576"/>
      <c r="AG52" s="576"/>
      <c r="AH52" s="575"/>
      <c r="AI52" s="575"/>
      <c r="AJ52" s="575"/>
      <c r="AK52" s="576"/>
      <c r="AL52" s="576"/>
      <c r="AM52" s="575"/>
      <c r="AN52" s="575"/>
      <c r="AO52" s="575"/>
      <c r="AP52" s="575"/>
      <c r="AQ52" s="575"/>
    </row>
    <row r="53" spans="1:43" ht="35.25" hidden="1" customHeight="1" thickTop="1" thickBot="1">
      <c r="A53" s="563">
        <v>5.0999999999999996</v>
      </c>
      <c r="B53" s="564"/>
      <c r="C53" s="564"/>
      <c r="D53" s="564"/>
      <c r="E53" s="564"/>
      <c r="F53" s="577" t="s">
        <v>1266</v>
      </c>
      <c r="G53" s="578"/>
      <c r="H53" s="578"/>
      <c r="I53" s="567" t="str">
        <f t="shared" si="0"/>
        <v>No hay ejecución</v>
      </c>
      <c r="J53" s="568" t="str">
        <f t="shared" si="1"/>
        <v>NA</v>
      </c>
      <c r="K53" s="578"/>
      <c r="L53" s="581"/>
      <c r="M53" s="579"/>
      <c r="N53" s="572"/>
      <c r="O53" s="582"/>
      <c r="P53" s="581"/>
      <c r="Q53" s="579"/>
      <c r="R53" s="572"/>
      <c r="S53" s="582"/>
      <c r="T53" s="583"/>
      <c r="U53" s="579"/>
      <c r="V53" s="572"/>
      <c r="W53" s="582"/>
      <c r="X53" s="575"/>
      <c r="Y53" s="580"/>
      <c r="Z53" s="580"/>
      <c r="AA53" s="567" t="str">
        <f t="shared" si="2"/>
        <v>No hay ejecución</v>
      </c>
      <c r="AB53" s="568" t="str">
        <f t="shared" si="3"/>
        <v>NA</v>
      </c>
      <c r="AC53" s="575"/>
      <c r="AD53" s="575"/>
      <c r="AE53" s="575"/>
      <c r="AF53" s="576"/>
      <c r="AG53" s="576"/>
      <c r="AH53" s="575"/>
      <c r="AI53" s="575"/>
      <c r="AJ53" s="575"/>
      <c r="AK53" s="576"/>
      <c r="AL53" s="576"/>
      <c r="AM53" s="575"/>
      <c r="AN53" s="575"/>
      <c r="AO53" s="575"/>
      <c r="AP53" s="575"/>
      <c r="AQ53" s="575"/>
    </row>
    <row r="54" spans="1:43" ht="35.25" hidden="1" customHeight="1" thickTop="1" thickBot="1">
      <c r="A54" s="563">
        <v>5.0999999999999996</v>
      </c>
      <c r="B54" s="564"/>
      <c r="C54" s="564"/>
      <c r="D54" s="564"/>
      <c r="E54" s="564"/>
      <c r="F54" s="577" t="s">
        <v>1266</v>
      </c>
      <c r="G54" s="578"/>
      <c r="H54" s="578"/>
      <c r="I54" s="567" t="str">
        <f t="shared" si="0"/>
        <v>No hay ejecución</v>
      </c>
      <c r="J54" s="568" t="str">
        <f t="shared" si="1"/>
        <v>NA</v>
      </c>
      <c r="K54" s="578"/>
      <c r="L54" s="581"/>
      <c r="M54" s="579"/>
      <c r="N54" s="572"/>
      <c r="O54" s="582"/>
      <c r="P54" s="581"/>
      <c r="Q54" s="579"/>
      <c r="R54" s="572"/>
      <c r="S54" s="582"/>
      <c r="T54" s="583"/>
      <c r="U54" s="579"/>
      <c r="V54" s="572"/>
      <c r="W54" s="582"/>
      <c r="X54" s="575"/>
      <c r="Y54" s="580"/>
      <c r="Z54" s="580"/>
      <c r="AA54" s="567" t="str">
        <f t="shared" si="2"/>
        <v>No hay ejecución</v>
      </c>
      <c r="AB54" s="568" t="str">
        <f t="shared" si="3"/>
        <v>NA</v>
      </c>
      <c r="AC54" s="575"/>
      <c r="AD54" s="575"/>
      <c r="AE54" s="575"/>
      <c r="AF54" s="576"/>
      <c r="AG54" s="576"/>
      <c r="AH54" s="575"/>
      <c r="AI54" s="575"/>
      <c r="AJ54" s="575"/>
      <c r="AK54" s="576"/>
      <c r="AL54" s="576"/>
      <c r="AM54" s="575"/>
      <c r="AN54" s="575"/>
      <c r="AO54" s="575"/>
      <c r="AP54" s="575"/>
      <c r="AQ54" s="575"/>
    </row>
    <row r="55" spans="1:43" ht="35.25" hidden="1" customHeight="1" thickTop="1" thickBot="1">
      <c r="A55" s="563">
        <v>5.0999999999999996</v>
      </c>
      <c r="B55" s="564"/>
      <c r="C55" s="564"/>
      <c r="D55" s="564"/>
      <c r="E55" s="564"/>
      <c r="F55" s="577" t="s">
        <v>1266</v>
      </c>
      <c r="G55" s="578"/>
      <c r="H55" s="578"/>
      <c r="I55" s="567" t="str">
        <f t="shared" si="0"/>
        <v>No hay ejecución</v>
      </c>
      <c r="J55" s="568" t="str">
        <f t="shared" si="1"/>
        <v>NA</v>
      </c>
      <c r="K55" s="578"/>
      <c r="L55" s="581"/>
      <c r="M55" s="579"/>
      <c r="N55" s="572"/>
      <c r="O55" s="582"/>
      <c r="P55" s="581"/>
      <c r="Q55" s="579"/>
      <c r="R55" s="572"/>
      <c r="S55" s="582"/>
      <c r="T55" s="583"/>
      <c r="U55" s="579"/>
      <c r="V55" s="572"/>
      <c r="W55" s="582"/>
      <c r="X55" s="575"/>
      <c r="Y55" s="580"/>
      <c r="Z55" s="580"/>
      <c r="AA55" s="567" t="str">
        <f t="shared" si="2"/>
        <v>No hay ejecución</v>
      </c>
      <c r="AB55" s="568" t="str">
        <f t="shared" si="3"/>
        <v>NA</v>
      </c>
      <c r="AC55" s="575"/>
      <c r="AD55" s="575"/>
      <c r="AE55" s="575"/>
      <c r="AF55" s="576"/>
      <c r="AG55" s="576"/>
      <c r="AH55" s="575"/>
      <c r="AI55" s="575"/>
      <c r="AJ55" s="575"/>
      <c r="AK55" s="576"/>
      <c r="AL55" s="576"/>
      <c r="AM55" s="575"/>
      <c r="AN55" s="575"/>
      <c r="AO55" s="575"/>
      <c r="AP55" s="575"/>
      <c r="AQ55" s="575"/>
    </row>
    <row r="56" spans="1:43" ht="35.25" hidden="1" customHeight="1" thickTop="1" thickBot="1">
      <c r="A56" s="563">
        <v>5.0999999999999996</v>
      </c>
      <c r="B56" s="564"/>
      <c r="C56" s="564"/>
      <c r="D56" s="564"/>
      <c r="E56" s="564"/>
      <c r="F56" s="577" t="s">
        <v>1266</v>
      </c>
      <c r="G56" s="578"/>
      <c r="H56" s="578"/>
      <c r="I56" s="567" t="str">
        <f t="shared" si="0"/>
        <v>No hay ejecución</v>
      </c>
      <c r="J56" s="568" t="str">
        <f t="shared" si="1"/>
        <v>NA</v>
      </c>
      <c r="K56" s="578"/>
      <c r="L56" s="581"/>
      <c r="M56" s="579"/>
      <c r="N56" s="572"/>
      <c r="O56" s="582"/>
      <c r="P56" s="581"/>
      <c r="Q56" s="579"/>
      <c r="R56" s="572"/>
      <c r="S56" s="582"/>
      <c r="T56" s="583"/>
      <c r="U56" s="579"/>
      <c r="V56" s="572"/>
      <c r="W56" s="582"/>
      <c r="X56" s="575"/>
      <c r="Y56" s="580"/>
      <c r="Z56" s="580"/>
      <c r="AA56" s="567" t="str">
        <f t="shared" si="2"/>
        <v>No hay ejecución</v>
      </c>
      <c r="AB56" s="568" t="str">
        <f t="shared" si="3"/>
        <v>NA</v>
      </c>
      <c r="AC56" s="575"/>
      <c r="AD56" s="575"/>
      <c r="AE56" s="575"/>
      <c r="AF56" s="576"/>
      <c r="AG56" s="576"/>
      <c r="AH56" s="575"/>
      <c r="AI56" s="575"/>
      <c r="AJ56" s="575"/>
      <c r="AK56" s="576"/>
      <c r="AL56" s="576"/>
      <c r="AM56" s="575"/>
      <c r="AN56" s="575"/>
      <c r="AO56" s="575"/>
      <c r="AP56" s="575"/>
      <c r="AQ56" s="575"/>
    </row>
    <row r="57" spans="1:43" ht="35.25" hidden="1" customHeight="1" thickTop="1" thickBot="1">
      <c r="A57" s="563">
        <v>5.0999999999999996</v>
      </c>
      <c r="B57" s="564"/>
      <c r="C57" s="564"/>
      <c r="D57" s="564"/>
      <c r="E57" s="564"/>
      <c r="F57" s="577" t="s">
        <v>1266</v>
      </c>
      <c r="G57" s="578"/>
      <c r="H57" s="578"/>
      <c r="I57" s="567" t="str">
        <f t="shared" si="0"/>
        <v>No hay ejecución</v>
      </c>
      <c r="J57" s="568" t="str">
        <f t="shared" si="1"/>
        <v>NA</v>
      </c>
      <c r="K57" s="578"/>
      <c r="L57" s="581"/>
      <c r="M57" s="579"/>
      <c r="N57" s="572"/>
      <c r="O57" s="582"/>
      <c r="P57" s="581"/>
      <c r="Q57" s="579"/>
      <c r="R57" s="572"/>
      <c r="S57" s="582"/>
      <c r="T57" s="583"/>
      <c r="U57" s="579"/>
      <c r="V57" s="572"/>
      <c r="W57" s="582"/>
      <c r="X57" s="575"/>
      <c r="Y57" s="580"/>
      <c r="Z57" s="580"/>
      <c r="AA57" s="567" t="str">
        <f t="shared" si="2"/>
        <v>No hay ejecución</v>
      </c>
      <c r="AB57" s="568" t="str">
        <f t="shared" si="3"/>
        <v>NA</v>
      </c>
      <c r="AC57" s="575"/>
      <c r="AD57" s="575"/>
      <c r="AE57" s="575"/>
      <c r="AF57" s="576"/>
      <c r="AG57" s="576"/>
      <c r="AH57" s="575"/>
      <c r="AI57" s="575"/>
      <c r="AJ57" s="575"/>
      <c r="AK57" s="576"/>
      <c r="AL57" s="576"/>
      <c r="AM57" s="575"/>
      <c r="AN57" s="575"/>
      <c r="AO57" s="575"/>
      <c r="AP57" s="575"/>
      <c r="AQ57" s="575"/>
    </row>
    <row r="58" spans="1:43" ht="35.25" hidden="1" customHeight="1" thickTop="1" thickBot="1">
      <c r="A58" s="563">
        <v>5.2</v>
      </c>
      <c r="B58" s="564"/>
      <c r="C58" s="564"/>
      <c r="D58" s="564"/>
      <c r="E58" s="564"/>
      <c r="F58" s="577" t="s">
        <v>1267</v>
      </c>
      <c r="G58" s="578"/>
      <c r="H58" s="578"/>
      <c r="I58" s="567" t="str">
        <f t="shared" si="0"/>
        <v>No hay ejecución</v>
      </c>
      <c r="J58" s="568" t="str">
        <f t="shared" si="1"/>
        <v>NA</v>
      </c>
      <c r="K58" s="578"/>
      <c r="L58" s="581"/>
      <c r="M58" s="579"/>
      <c r="N58" s="572"/>
      <c r="O58" s="582"/>
      <c r="P58" s="581"/>
      <c r="Q58" s="579"/>
      <c r="R58" s="572"/>
      <c r="S58" s="582"/>
      <c r="T58" s="583"/>
      <c r="U58" s="579"/>
      <c r="V58" s="572"/>
      <c r="W58" s="582"/>
      <c r="X58" s="575"/>
      <c r="Y58" s="580">
        <v>3</v>
      </c>
      <c r="Z58" s="580">
        <v>3</v>
      </c>
      <c r="AA58" s="567">
        <f t="shared" si="2"/>
        <v>1</v>
      </c>
      <c r="AB58" s="568" t="str">
        <f t="shared" si="3"/>
        <v>De acuerdo con lo programado</v>
      </c>
      <c r="AC58" s="575"/>
      <c r="AD58" s="575"/>
      <c r="AE58" s="575"/>
      <c r="AF58" s="576"/>
      <c r="AG58" s="576"/>
      <c r="AH58" s="575"/>
      <c r="AI58" s="575"/>
      <c r="AJ58" s="575"/>
      <c r="AK58" s="576"/>
      <c r="AL58" s="576"/>
      <c r="AM58" s="575"/>
      <c r="AN58" s="575"/>
      <c r="AO58" s="575"/>
      <c r="AP58" s="575"/>
      <c r="AQ58" s="575"/>
    </row>
    <row r="59" spans="1:43" ht="35.25" hidden="1" customHeight="1" thickTop="1" thickBot="1">
      <c r="A59" s="563">
        <v>5.2</v>
      </c>
      <c r="B59" s="564"/>
      <c r="C59" s="564"/>
      <c r="D59" s="564"/>
      <c r="E59" s="564"/>
      <c r="F59" s="577" t="s">
        <v>1267</v>
      </c>
      <c r="G59" s="578"/>
      <c r="H59" s="578"/>
      <c r="I59" s="567" t="str">
        <f t="shared" si="0"/>
        <v>No hay ejecución</v>
      </c>
      <c r="J59" s="568" t="str">
        <f t="shared" si="1"/>
        <v>NA</v>
      </c>
      <c r="K59" s="578"/>
      <c r="L59" s="581"/>
      <c r="M59" s="579"/>
      <c r="N59" s="572"/>
      <c r="O59" s="582"/>
      <c r="P59" s="581"/>
      <c r="Q59" s="579"/>
      <c r="R59" s="572"/>
      <c r="S59" s="582"/>
      <c r="T59" s="583"/>
      <c r="U59" s="579"/>
      <c r="V59" s="572"/>
      <c r="W59" s="582"/>
      <c r="X59" s="575"/>
      <c r="Y59" s="580"/>
      <c r="Z59" s="580"/>
      <c r="AA59" s="567" t="str">
        <f t="shared" si="2"/>
        <v>No hay ejecución</v>
      </c>
      <c r="AB59" s="568" t="str">
        <f t="shared" si="3"/>
        <v>NA</v>
      </c>
      <c r="AC59" s="575"/>
      <c r="AD59" s="575"/>
      <c r="AE59" s="575"/>
      <c r="AF59" s="576"/>
      <c r="AG59" s="576"/>
      <c r="AH59" s="575"/>
      <c r="AI59" s="575"/>
      <c r="AJ59" s="575"/>
      <c r="AK59" s="576"/>
      <c r="AL59" s="576"/>
      <c r="AM59" s="575"/>
      <c r="AN59" s="575"/>
      <c r="AO59" s="575"/>
      <c r="AP59" s="575"/>
      <c r="AQ59" s="575"/>
    </row>
    <row r="60" spans="1:43" ht="35.25" hidden="1" customHeight="1" thickTop="1" thickBot="1">
      <c r="A60" s="563">
        <v>5.2</v>
      </c>
      <c r="B60" s="564"/>
      <c r="C60" s="564"/>
      <c r="D60" s="564"/>
      <c r="E60" s="564"/>
      <c r="F60" s="577" t="s">
        <v>1267</v>
      </c>
      <c r="G60" s="578"/>
      <c r="H60" s="578"/>
      <c r="I60" s="567" t="str">
        <f t="shared" si="0"/>
        <v>No hay ejecución</v>
      </c>
      <c r="J60" s="568" t="str">
        <f t="shared" si="1"/>
        <v>NA</v>
      </c>
      <c r="K60" s="578"/>
      <c r="L60" s="581"/>
      <c r="M60" s="579"/>
      <c r="N60" s="572"/>
      <c r="O60" s="582"/>
      <c r="P60" s="581"/>
      <c r="Q60" s="579"/>
      <c r="R60" s="572"/>
      <c r="S60" s="582"/>
      <c r="T60" s="583"/>
      <c r="U60" s="579"/>
      <c r="V60" s="572"/>
      <c r="W60" s="582"/>
      <c r="X60" s="575"/>
      <c r="Y60" s="580"/>
      <c r="Z60" s="580"/>
      <c r="AA60" s="567" t="str">
        <f t="shared" si="2"/>
        <v>No hay ejecución</v>
      </c>
      <c r="AB60" s="568" t="str">
        <f t="shared" si="3"/>
        <v>NA</v>
      </c>
      <c r="AC60" s="575"/>
      <c r="AD60" s="575"/>
      <c r="AE60" s="575"/>
      <c r="AF60" s="576"/>
      <c r="AG60" s="576"/>
      <c r="AH60" s="575"/>
      <c r="AI60" s="575"/>
      <c r="AJ60" s="575"/>
      <c r="AK60" s="576"/>
      <c r="AL60" s="576"/>
      <c r="AM60" s="575"/>
      <c r="AN60" s="575"/>
      <c r="AO60" s="575"/>
      <c r="AP60" s="575"/>
      <c r="AQ60" s="575"/>
    </row>
    <row r="61" spans="1:43" ht="35.25" hidden="1" customHeight="1" thickTop="1" thickBot="1">
      <c r="A61" s="563">
        <v>5.3</v>
      </c>
      <c r="B61" s="564">
        <v>0</v>
      </c>
      <c r="C61" s="564">
        <v>0</v>
      </c>
      <c r="D61" s="564">
        <v>0</v>
      </c>
      <c r="E61" s="564">
        <v>0</v>
      </c>
      <c r="F61" s="577" t="s">
        <v>1268</v>
      </c>
      <c r="G61" s="578"/>
      <c r="H61" s="578"/>
      <c r="I61" s="567" t="str">
        <f t="shared" si="0"/>
        <v>No hay ejecución</v>
      </c>
      <c r="J61" s="568" t="str">
        <f t="shared" si="1"/>
        <v>NA</v>
      </c>
      <c r="K61" s="578"/>
      <c r="L61" s="581"/>
      <c r="M61" s="579"/>
      <c r="N61" s="572"/>
      <c r="O61" s="582"/>
      <c r="P61" s="581"/>
      <c r="Q61" s="579"/>
      <c r="R61" s="572"/>
      <c r="S61" s="582"/>
      <c r="T61" s="583"/>
      <c r="U61" s="579"/>
      <c r="V61" s="572"/>
      <c r="W61" s="582"/>
      <c r="X61" s="575"/>
      <c r="Y61" s="580">
        <v>1</v>
      </c>
      <c r="Z61" s="580">
        <v>1</v>
      </c>
      <c r="AA61" s="567">
        <f t="shared" si="2"/>
        <v>1</v>
      </c>
      <c r="AB61" s="568" t="str">
        <f t="shared" si="3"/>
        <v>De acuerdo con lo programado</v>
      </c>
      <c r="AC61" s="575"/>
      <c r="AD61" s="575"/>
      <c r="AE61" s="575"/>
      <c r="AF61" s="576"/>
      <c r="AG61" s="576"/>
      <c r="AH61" s="575"/>
      <c r="AI61" s="575"/>
      <c r="AJ61" s="575"/>
      <c r="AK61" s="576"/>
      <c r="AL61" s="576"/>
      <c r="AM61" s="575"/>
      <c r="AN61" s="575"/>
      <c r="AO61" s="575"/>
      <c r="AP61" s="575"/>
      <c r="AQ61" s="575"/>
    </row>
    <row r="62" spans="1:43" ht="35.25" hidden="1" customHeight="1" thickTop="1" thickBot="1">
      <c r="A62" s="563">
        <v>5.3</v>
      </c>
      <c r="B62" s="564"/>
      <c r="C62" s="564"/>
      <c r="D62" s="564"/>
      <c r="E62" s="564"/>
      <c r="F62" s="577" t="s">
        <v>1268</v>
      </c>
      <c r="G62" s="578"/>
      <c r="H62" s="578"/>
      <c r="I62" s="567" t="str">
        <f t="shared" si="0"/>
        <v>No hay ejecución</v>
      </c>
      <c r="J62" s="568" t="str">
        <f t="shared" si="1"/>
        <v>NA</v>
      </c>
      <c r="K62" s="578"/>
      <c r="L62" s="581"/>
      <c r="M62" s="579"/>
      <c r="N62" s="572"/>
      <c r="O62" s="582"/>
      <c r="P62" s="581"/>
      <c r="Q62" s="579"/>
      <c r="R62" s="572"/>
      <c r="S62" s="582"/>
      <c r="T62" s="583"/>
      <c r="U62" s="579"/>
      <c r="V62" s="572"/>
      <c r="W62" s="582"/>
      <c r="X62" s="575"/>
      <c r="Y62" s="580"/>
      <c r="Z62" s="580"/>
      <c r="AA62" s="567" t="str">
        <f t="shared" si="2"/>
        <v>No hay ejecución</v>
      </c>
      <c r="AB62" s="568" t="str">
        <f t="shared" si="3"/>
        <v>NA</v>
      </c>
      <c r="AC62" s="575"/>
      <c r="AD62" s="575"/>
      <c r="AE62" s="575"/>
      <c r="AF62" s="576"/>
      <c r="AG62" s="576"/>
      <c r="AH62" s="575"/>
      <c r="AI62" s="575"/>
      <c r="AJ62" s="575"/>
      <c r="AK62" s="576"/>
      <c r="AL62" s="576"/>
      <c r="AM62" s="575"/>
      <c r="AN62" s="575"/>
      <c r="AO62" s="575"/>
      <c r="AP62" s="575"/>
      <c r="AQ62" s="575"/>
    </row>
    <row r="63" spans="1:43" ht="35.25" hidden="1" customHeight="1" thickTop="1" thickBot="1">
      <c r="A63" s="563">
        <v>6</v>
      </c>
      <c r="B63" s="564">
        <v>0</v>
      </c>
      <c r="C63" s="564">
        <v>0</v>
      </c>
      <c r="D63" s="564">
        <v>0</v>
      </c>
      <c r="E63" s="564">
        <v>0</v>
      </c>
      <c r="F63" s="584" t="s">
        <v>1269</v>
      </c>
      <c r="G63" s="585"/>
      <c r="H63" s="585"/>
      <c r="I63" s="567" t="str">
        <f t="shared" si="0"/>
        <v>No hay ejecución</v>
      </c>
      <c r="J63" s="568" t="str">
        <f t="shared" si="1"/>
        <v>NA</v>
      </c>
      <c r="K63" s="586"/>
      <c r="L63" s="581"/>
      <c r="M63" s="579"/>
      <c r="N63" s="572"/>
      <c r="O63" s="582"/>
      <c r="P63" s="581"/>
      <c r="Q63" s="579"/>
      <c r="R63" s="572"/>
      <c r="S63" s="582"/>
      <c r="T63" s="583"/>
      <c r="U63" s="579"/>
      <c r="V63" s="572"/>
      <c r="W63" s="582"/>
      <c r="X63" s="575"/>
      <c r="Y63" s="580"/>
      <c r="Z63" s="580"/>
      <c r="AA63" s="567" t="str">
        <f t="shared" si="2"/>
        <v>No hay ejecución</v>
      </c>
      <c r="AB63" s="568" t="str">
        <f t="shared" si="3"/>
        <v>NA</v>
      </c>
      <c r="AC63" s="575"/>
      <c r="AD63" s="575"/>
      <c r="AE63" s="575"/>
      <c r="AF63" s="576"/>
      <c r="AG63" s="576"/>
      <c r="AH63" s="575"/>
      <c r="AI63" s="575"/>
      <c r="AJ63" s="575"/>
      <c r="AK63" s="576"/>
      <c r="AL63" s="576"/>
      <c r="AM63" s="575"/>
      <c r="AN63" s="575"/>
      <c r="AO63" s="575"/>
      <c r="AP63" s="575"/>
      <c r="AQ63" s="575"/>
    </row>
    <row r="64" spans="1:43" ht="35.25" hidden="1" customHeight="1" thickTop="1" thickBot="1">
      <c r="A64" s="563">
        <v>6.1</v>
      </c>
      <c r="B64" s="564"/>
      <c r="C64" s="564"/>
      <c r="D64" s="564"/>
      <c r="E64" s="564"/>
      <c r="F64" s="577" t="s">
        <v>1270</v>
      </c>
      <c r="G64" s="578"/>
      <c r="H64" s="578"/>
      <c r="I64" s="567" t="str">
        <f t="shared" si="0"/>
        <v>No hay ejecución</v>
      </c>
      <c r="J64" s="568" t="str">
        <f t="shared" si="1"/>
        <v>NA</v>
      </c>
      <c r="K64" s="578"/>
      <c r="L64" s="581"/>
      <c r="M64" s="579"/>
      <c r="N64" s="572"/>
      <c r="O64" s="582"/>
      <c r="P64" s="581"/>
      <c r="Q64" s="579"/>
      <c r="R64" s="572"/>
      <c r="S64" s="582"/>
      <c r="T64" s="583"/>
      <c r="U64" s="579"/>
      <c r="V64" s="572"/>
      <c r="W64" s="582"/>
      <c r="X64" s="575"/>
      <c r="Y64" s="580">
        <v>12</v>
      </c>
      <c r="Z64" s="580">
        <v>12</v>
      </c>
      <c r="AA64" s="567">
        <f t="shared" si="2"/>
        <v>1</v>
      </c>
      <c r="AB64" s="568" t="str">
        <f t="shared" si="3"/>
        <v>De acuerdo con lo programado</v>
      </c>
      <c r="AC64" s="575"/>
      <c r="AD64" s="575"/>
      <c r="AE64" s="575"/>
      <c r="AF64" s="576"/>
      <c r="AG64" s="576"/>
      <c r="AH64" s="575"/>
      <c r="AI64" s="575"/>
      <c r="AJ64" s="575"/>
      <c r="AK64" s="576"/>
      <c r="AL64" s="576"/>
      <c r="AM64" s="575"/>
      <c r="AN64" s="575"/>
      <c r="AO64" s="575"/>
      <c r="AP64" s="575"/>
      <c r="AQ64" s="575"/>
    </row>
    <row r="65" spans="1:43" ht="35.25" hidden="1" customHeight="1" thickTop="1" thickBot="1">
      <c r="A65" s="563">
        <v>6.1</v>
      </c>
      <c r="B65" s="564"/>
      <c r="C65" s="564"/>
      <c r="D65" s="564"/>
      <c r="E65" s="564"/>
      <c r="F65" s="577" t="s">
        <v>1270</v>
      </c>
      <c r="G65" s="578"/>
      <c r="H65" s="578"/>
      <c r="I65" s="567" t="str">
        <f t="shared" si="0"/>
        <v>No hay ejecución</v>
      </c>
      <c r="J65" s="568" t="str">
        <f t="shared" si="1"/>
        <v>NA</v>
      </c>
      <c r="K65" s="578"/>
      <c r="L65" s="581"/>
      <c r="M65" s="579"/>
      <c r="N65" s="572"/>
      <c r="O65" s="582"/>
      <c r="P65" s="581"/>
      <c r="Q65" s="579"/>
      <c r="R65" s="572"/>
      <c r="S65" s="582"/>
      <c r="T65" s="583"/>
      <c r="U65" s="579"/>
      <c r="V65" s="572"/>
      <c r="W65" s="582"/>
      <c r="X65" s="575"/>
      <c r="Y65" s="580"/>
      <c r="Z65" s="580"/>
      <c r="AA65" s="567" t="str">
        <f t="shared" si="2"/>
        <v>No hay ejecución</v>
      </c>
      <c r="AB65" s="568" t="str">
        <f t="shared" si="3"/>
        <v>NA</v>
      </c>
      <c r="AC65" s="575"/>
      <c r="AD65" s="575"/>
      <c r="AE65" s="575"/>
      <c r="AF65" s="576"/>
      <c r="AG65" s="576"/>
      <c r="AH65" s="575"/>
      <c r="AI65" s="575"/>
      <c r="AJ65" s="575"/>
      <c r="AK65" s="576"/>
      <c r="AL65" s="576"/>
      <c r="AM65" s="575"/>
      <c r="AN65" s="575"/>
      <c r="AO65" s="575"/>
      <c r="AP65" s="575"/>
      <c r="AQ65" s="575"/>
    </row>
    <row r="66" spans="1:43" ht="35.25" hidden="1" customHeight="1" thickTop="1" thickBot="1">
      <c r="A66" s="563">
        <v>6.2</v>
      </c>
      <c r="B66" s="564"/>
      <c r="C66" s="564"/>
      <c r="D66" s="564"/>
      <c r="E66" s="564"/>
      <c r="F66" s="587" t="s">
        <v>1271</v>
      </c>
      <c r="G66" s="588"/>
      <c r="H66" s="588"/>
      <c r="I66" s="567" t="str">
        <f t="shared" si="0"/>
        <v>No hay ejecución</v>
      </c>
      <c r="J66" s="568" t="str">
        <f t="shared" si="1"/>
        <v>NA</v>
      </c>
      <c r="K66" s="588"/>
      <c r="L66" s="581"/>
      <c r="M66" s="579"/>
      <c r="N66" s="572"/>
      <c r="O66" s="582"/>
      <c r="P66" s="581"/>
      <c r="Q66" s="579"/>
      <c r="R66" s="572"/>
      <c r="S66" s="582"/>
      <c r="T66" s="583"/>
      <c r="U66" s="579"/>
      <c r="V66" s="572"/>
      <c r="W66" s="582"/>
      <c r="X66" s="575"/>
      <c r="Y66" s="580"/>
      <c r="Z66" s="580"/>
      <c r="AA66" s="567" t="str">
        <f t="shared" si="2"/>
        <v>No hay ejecución</v>
      </c>
      <c r="AB66" s="568" t="str">
        <f t="shared" si="3"/>
        <v>NA</v>
      </c>
      <c r="AC66" s="575"/>
      <c r="AD66" s="575"/>
      <c r="AE66" s="575"/>
      <c r="AF66" s="576"/>
      <c r="AG66" s="576"/>
      <c r="AH66" s="575"/>
      <c r="AI66" s="575"/>
      <c r="AJ66" s="575"/>
      <c r="AK66" s="576"/>
      <c r="AL66" s="576"/>
      <c r="AM66" s="575"/>
      <c r="AN66" s="575"/>
      <c r="AO66" s="575"/>
      <c r="AP66" s="575"/>
      <c r="AQ66" s="575"/>
    </row>
    <row r="67" spans="1:43" ht="35.25" hidden="1" customHeight="1" thickTop="1" thickBot="1">
      <c r="A67" s="563">
        <v>6.2</v>
      </c>
      <c r="B67" s="564"/>
      <c r="C67" s="564"/>
      <c r="D67" s="564"/>
      <c r="E67" s="564"/>
      <c r="F67" s="587" t="s">
        <v>1271</v>
      </c>
      <c r="G67" s="588"/>
      <c r="H67" s="588"/>
      <c r="I67" s="567" t="str">
        <f t="shared" si="0"/>
        <v>No hay ejecución</v>
      </c>
      <c r="J67" s="568" t="str">
        <f t="shared" si="1"/>
        <v>NA</v>
      </c>
      <c r="K67" s="588"/>
      <c r="L67" s="581"/>
      <c r="M67" s="579"/>
      <c r="N67" s="572"/>
      <c r="O67" s="582"/>
      <c r="P67" s="581"/>
      <c r="Q67" s="579"/>
      <c r="R67" s="572"/>
      <c r="S67" s="582"/>
      <c r="T67" s="583"/>
      <c r="U67" s="579"/>
      <c r="V67" s="572"/>
      <c r="W67" s="582"/>
      <c r="X67" s="575"/>
      <c r="Y67" s="580"/>
      <c r="Z67" s="580"/>
      <c r="AA67" s="567" t="str">
        <f t="shared" si="2"/>
        <v>No hay ejecución</v>
      </c>
      <c r="AB67" s="568" t="str">
        <f t="shared" si="3"/>
        <v>NA</v>
      </c>
      <c r="AC67" s="575"/>
      <c r="AD67" s="575"/>
      <c r="AE67" s="575"/>
      <c r="AF67" s="576"/>
      <c r="AG67" s="576"/>
      <c r="AH67" s="575"/>
      <c r="AI67" s="575"/>
      <c r="AJ67" s="575"/>
      <c r="AK67" s="576"/>
      <c r="AL67" s="576"/>
      <c r="AM67" s="575"/>
      <c r="AN67" s="575"/>
      <c r="AO67" s="575"/>
      <c r="AP67" s="575"/>
      <c r="AQ67" s="575"/>
    </row>
    <row r="68" spans="1:43" ht="35.25" hidden="1" customHeight="1" thickTop="1" thickBot="1">
      <c r="A68" s="563">
        <v>6.2</v>
      </c>
      <c r="B68" s="564"/>
      <c r="C68" s="564"/>
      <c r="D68" s="564"/>
      <c r="E68" s="564"/>
      <c r="F68" s="587" t="s">
        <v>1271</v>
      </c>
      <c r="G68" s="588"/>
      <c r="H68" s="588"/>
      <c r="I68" s="567" t="str">
        <f t="shared" si="0"/>
        <v>No hay ejecución</v>
      </c>
      <c r="J68" s="568" t="str">
        <f t="shared" si="1"/>
        <v>NA</v>
      </c>
      <c r="K68" s="588"/>
      <c r="L68" s="581"/>
      <c r="M68" s="579"/>
      <c r="N68" s="572"/>
      <c r="O68" s="582"/>
      <c r="P68" s="581"/>
      <c r="Q68" s="579"/>
      <c r="R68" s="572"/>
      <c r="S68" s="582"/>
      <c r="T68" s="583"/>
      <c r="U68" s="579"/>
      <c r="V68" s="572"/>
      <c r="W68" s="582"/>
      <c r="X68" s="575"/>
      <c r="Y68" s="580"/>
      <c r="Z68" s="580"/>
      <c r="AA68" s="567" t="str">
        <f t="shared" si="2"/>
        <v>No hay ejecución</v>
      </c>
      <c r="AB68" s="568" t="str">
        <f t="shared" si="3"/>
        <v>NA</v>
      </c>
      <c r="AC68" s="575"/>
      <c r="AD68" s="575"/>
      <c r="AE68" s="575"/>
      <c r="AF68" s="576"/>
      <c r="AG68" s="576"/>
      <c r="AH68" s="575"/>
      <c r="AI68" s="575"/>
      <c r="AJ68" s="575"/>
      <c r="AK68" s="576"/>
      <c r="AL68" s="576"/>
      <c r="AM68" s="575"/>
      <c r="AN68" s="575"/>
      <c r="AO68" s="575"/>
      <c r="AP68" s="575"/>
      <c r="AQ68" s="575"/>
    </row>
    <row r="69" spans="1:43" ht="35.25" hidden="1" customHeight="1" thickTop="1" thickBot="1">
      <c r="A69" s="563">
        <v>6.3</v>
      </c>
      <c r="B69" s="564"/>
      <c r="C69" s="564"/>
      <c r="D69" s="564"/>
      <c r="E69" s="564"/>
      <c r="F69" s="577" t="s">
        <v>1272</v>
      </c>
      <c r="G69" s="578"/>
      <c r="H69" s="578"/>
      <c r="I69" s="567" t="str">
        <f t="shared" si="0"/>
        <v>No hay ejecución</v>
      </c>
      <c r="J69" s="568" t="str">
        <f t="shared" si="1"/>
        <v>NA</v>
      </c>
      <c r="K69" s="578"/>
      <c r="L69" s="581"/>
      <c r="M69" s="579"/>
      <c r="N69" s="572"/>
      <c r="O69" s="582"/>
      <c r="P69" s="581"/>
      <c r="Q69" s="579"/>
      <c r="R69" s="572"/>
      <c r="S69" s="582"/>
      <c r="T69" s="583"/>
      <c r="U69" s="579"/>
      <c r="V69" s="572"/>
      <c r="W69" s="582"/>
      <c r="X69" s="575"/>
      <c r="Y69" s="580"/>
      <c r="Z69" s="580"/>
      <c r="AA69" s="567" t="str">
        <f t="shared" si="2"/>
        <v>No hay ejecución</v>
      </c>
      <c r="AB69" s="568" t="str">
        <f t="shared" si="3"/>
        <v>NA</v>
      </c>
      <c r="AC69" s="575"/>
      <c r="AD69" s="575"/>
      <c r="AE69" s="575"/>
      <c r="AF69" s="576"/>
      <c r="AG69" s="576"/>
      <c r="AH69" s="575"/>
      <c r="AI69" s="575"/>
      <c r="AJ69" s="575"/>
      <c r="AK69" s="576"/>
      <c r="AL69" s="576"/>
      <c r="AM69" s="575"/>
      <c r="AN69" s="575"/>
      <c r="AO69" s="575"/>
      <c r="AP69" s="575"/>
      <c r="AQ69" s="575"/>
    </row>
    <row r="70" spans="1:43" ht="35.25" hidden="1" customHeight="1" thickTop="1" thickBot="1">
      <c r="A70" s="563">
        <v>6.4</v>
      </c>
      <c r="B70" s="564"/>
      <c r="C70" s="564"/>
      <c r="D70" s="564"/>
      <c r="E70" s="564"/>
      <c r="F70" s="587" t="s">
        <v>1273</v>
      </c>
      <c r="G70" s="588"/>
      <c r="H70" s="588"/>
      <c r="I70" s="567" t="str">
        <f t="shared" si="0"/>
        <v>No hay ejecución</v>
      </c>
      <c r="J70" s="568" t="str">
        <f t="shared" si="1"/>
        <v>NA</v>
      </c>
      <c r="K70" s="588"/>
      <c r="L70" s="581"/>
      <c r="M70" s="579"/>
      <c r="N70" s="572"/>
      <c r="O70" s="582"/>
      <c r="P70" s="581"/>
      <c r="Q70" s="579"/>
      <c r="R70" s="572"/>
      <c r="S70" s="582"/>
      <c r="T70" s="583"/>
      <c r="U70" s="579"/>
      <c r="V70" s="572"/>
      <c r="W70" s="582"/>
      <c r="X70" s="575"/>
      <c r="Y70" s="580"/>
      <c r="Z70" s="580"/>
      <c r="AA70" s="567" t="str">
        <f t="shared" si="2"/>
        <v>No hay ejecución</v>
      </c>
      <c r="AB70" s="568" t="str">
        <f t="shared" si="3"/>
        <v>NA</v>
      </c>
      <c r="AC70" s="575"/>
      <c r="AD70" s="575"/>
      <c r="AE70" s="575"/>
      <c r="AF70" s="576"/>
      <c r="AG70" s="576"/>
      <c r="AH70" s="575"/>
      <c r="AI70" s="575"/>
      <c r="AJ70" s="575"/>
      <c r="AK70" s="576"/>
      <c r="AL70" s="576"/>
      <c r="AM70" s="575"/>
      <c r="AN70" s="575"/>
      <c r="AO70" s="575"/>
      <c r="AP70" s="575"/>
      <c r="AQ70" s="575"/>
    </row>
    <row r="71" spans="1:43" ht="35.25" hidden="1" customHeight="1" thickTop="1" thickBot="1">
      <c r="A71" s="563">
        <v>6.4</v>
      </c>
      <c r="B71" s="564"/>
      <c r="C71" s="564"/>
      <c r="D71" s="564"/>
      <c r="E71" s="564"/>
      <c r="F71" s="587" t="s">
        <v>1273</v>
      </c>
      <c r="G71" s="588"/>
      <c r="H71" s="588"/>
      <c r="I71" s="567" t="str">
        <f t="shared" si="0"/>
        <v>No hay ejecución</v>
      </c>
      <c r="J71" s="568" t="str">
        <f t="shared" si="1"/>
        <v>NA</v>
      </c>
      <c r="K71" s="588"/>
      <c r="L71" s="581"/>
      <c r="M71" s="579"/>
      <c r="N71" s="572"/>
      <c r="O71" s="582"/>
      <c r="P71" s="581"/>
      <c r="Q71" s="579"/>
      <c r="R71" s="572"/>
      <c r="S71" s="582"/>
      <c r="T71" s="583"/>
      <c r="U71" s="579"/>
      <c r="V71" s="572"/>
      <c r="W71" s="582"/>
      <c r="X71" s="575"/>
      <c r="Y71" s="580"/>
      <c r="Z71" s="580"/>
      <c r="AA71" s="567" t="str">
        <f t="shared" si="2"/>
        <v>No hay ejecución</v>
      </c>
      <c r="AB71" s="568" t="str">
        <f t="shared" si="3"/>
        <v>NA</v>
      </c>
      <c r="AC71" s="575"/>
      <c r="AD71" s="575"/>
      <c r="AE71" s="575"/>
      <c r="AF71" s="576"/>
      <c r="AG71" s="576"/>
      <c r="AH71" s="575"/>
      <c r="AI71" s="575"/>
      <c r="AJ71" s="575"/>
      <c r="AK71" s="576"/>
      <c r="AL71" s="576"/>
      <c r="AM71" s="575"/>
      <c r="AN71" s="575"/>
      <c r="AO71" s="575"/>
      <c r="AP71" s="575"/>
      <c r="AQ71" s="575"/>
    </row>
    <row r="72" spans="1:43" ht="35.25" hidden="1" customHeight="1" thickTop="1" thickBot="1">
      <c r="A72" s="563">
        <v>7</v>
      </c>
      <c r="B72" s="564">
        <v>0</v>
      </c>
      <c r="C72" s="564">
        <v>0</v>
      </c>
      <c r="D72" s="564">
        <v>0</v>
      </c>
      <c r="E72" s="564">
        <v>0</v>
      </c>
      <c r="F72" s="584" t="s">
        <v>1274</v>
      </c>
      <c r="G72" s="585"/>
      <c r="H72" s="585"/>
      <c r="I72" s="567" t="str">
        <f t="shared" si="0"/>
        <v>No hay ejecución</v>
      </c>
      <c r="J72" s="568" t="str">
        <f t="shared" si="1"/>
        <v>NA</v>
      </c>
      <c r="K72" s="586"/>
      <c r="L72" s="581"/>
      <c r="M72" s="579"/>
      <c r="N72" s="572"/>
      <c r="O72" s="582"/>
      <c r="P72" s="581"/>
      <c r="Q72" s="579"/>
      <c r="R72" s="572"/>
      <c r="S72" s="582"/>
      <c r="T72" s="583"/>
      <c r="U72" s="579"/>
      <c r="V72" s="572"/>
      <c r="W72" s="582"/>
      <c r="X72" s="575"/>
      <c r="Y72" s="580"/>
      <c r="Z72" s="580"/>
      <c r="AA72" s="567" t="str">
        <f t="shared" si="2"/>
        <v>No hay ejecución</v>
      </c>
      <c r="AB72" s="568" t="str">
        <f t="shared" si="3"/>
        <v>NA</v>
      </c>
      <c r="AC72" s="575"/>
      <c r="AD72" s="575"/>
      <c r="AE72" s="575"/>
      <c r="AF72" s="576"/>
      <c r="AG72" s="576"/>
      <c r="AH72" s="575"/>
      <c r="AI72" s="575"/>
      <c r="AJ72" s="575"/>
      <c r="AK72" s="576"/>
      <c r="AL72" s="576"/>
      <c r="AM72" s="575"/>
      <c r="AN72" s="575"/>
      <c r="AO72" s="575"/>
      <c r="AP72" s="575"/>
      <c r="AQ72" s="575"/>
    </row>
    <row r="73" spans="1:43" ht="35.25" hidden="1" customHeight="1" thickTop="1" thickBot="1">
      <c r="A73" s="563">
        <v>7.1</v>
      </c>
      <c r="B73" s="564"/>
      <c r="C73" s="564"/>
      <c r="D73" s="564"/>
      <c r="E73" s="564"/>
      <c r="F73" s="587" t="s">
        <v>1275</v>
      </c>
      <c r="G73" s="588"/>
      <c r="H73" s="588"/>
      <c r="I73" s="567" t="str">
        <f t="shared" si="0"/>
        <v>No hay ejecución</v>
      </c>
      <c r="J73" s="568" t="str">
        <f t="shared" si="1"/>
        <v>NA</v>
      </c>
      <c r="K73" s="588"/>
      <c r="L73" s="581"/>
      <c r="M73" s="579"/>
      <c r="N73" s="572"/>
      <c r="O73" s="582"/>
      <c r="P73" s="581"/>
      <c r="Q73" s="579"/>
      <c r="R73" s="572"/>
      <c r="S73" s="582"/>
      <c r="T73" s="583"/>
      <c r="U73" s="579"/>
      <c r="V73" s="572"/>
      <c r="W73" s="582"/>
      <c r="X73" s="575"/>
      <c r="Y73" s="580">
        <v>12</v>
      </c>
      <c r="Z73" s="580">
        <v>12</v>
      </c>
      <c r="AA73" s="567">
        <f t="shared" si="2"/>
        <v>1</v>
      </c>
      <c r="AB73" s="568" t="str">
        <f t="shared" si="3"/>
        <v>De acuerdo con lo programado</v>
      </c>
      <c r="AC73" s="575"/>
      <c r="AD73" s="575"/>
      <c r="AE73" s="575"/>
      <c r="AF73" s="576"/>
      <c r="AG73" s="576"/>
      <c r="AH73" s="575"/>
      <c r="AI73" s="575"/>
      <c r="AJ73" s="575"/>
      <c r="AK73" s="576"/>
      <c r="AL73" s="576"/>
      <c r="AM73" s="575"/>
      <c r="AN73" s="575"/>
      <c r="AO73" s="575"/>
      <c r="AP73" s="575"/>
      <c r="AQ73" s="575"/>
    </row>
    <row r="74" spans="1:43" ht="35.25" hidden="1" customHeight="1" thickTop="1" thickBot="1">
      <c r="A74" s="563">
        <v>7.1</v>
      </c>
      <c r="B74" s="564"/>
      <c r="C74" s="564"/>
      <c r="D74" s="564"/>
      <c r="E74" s="564"/>
      <c r="F74" s="587" t="s">
        <v>1275</v>
      </c>
      <c r="G74" s="588"/>
      <c r="H74" s="588"/>
      <c r="I74" s="567" t="str">
        <f t="shared" si="0"/>
        <v>No hay ejecución</v>
      </c>
      <c r="J74" s="568" t="str">
        <f t="shared" si="1"/>
        <v>NA</v>
      </c>
      <c r="K74" s="588"/>
      <c r="L74" s="581"/>
      <c r="M74" s="579"/>
      <c r="N74" s="572"/>
      <c r="O74" s="582"/>
      <c r="P74" s="581"/>
      <c r="Q74" s="579"/>
      <c r="R74" s="572"/>
      <c r="S74" s="582"/>
      <c r="T74" s="583"/>
      <c r="U74" s="579"/>
      <c r="V74" s="572"/>
      <c r="W74" s="582"/>
      <c r="X74" s="575"/>
      <c r="Y74" s="580"/>
      <c r="Z74" s="580" t="s">
        <v>1211</v>
      </c>
      <c r="AA74" s="567" t="str">
        <f t="shared" si="2"/>
        <v>No hay Programación</v>
      </c>
      <c r="AB74" s="568" t="str">
        <f t="shared" si="3"/>
        <v>De acuerdo con lo programado</v>
      </c>
      <c r="AC74" s="575"/>
      <c r="AD74" s="575"/>
      <c r="AE74" s="575"/>
      <c r="AF74" s="576"/>
      <c r="AG74" s="576"/>
      <c r="AH74" s="575"/>
      <c r="AI74" s="575"/>
      <c r="AJ74" s="575"/>
      <c r="AK74" s="576"/>
      <c r="AL74" s="576"/>
      <c r="AM74" s="575"/>
      <c r="AN74" s="575"/>
      <c r="AO74" s="575"/>
      <c r="AP74" s="575"/>
      <c r="AQ74" s="575"/>
    </row>
    <row r="75" spans="1:43" ht="35.25" hidden="1" customHeight="1" thickTop="1" thickBot="1">
      <c r="A75" s="563">
        <v>7.2</v>
      </c>
      <c r="B75" s="564"/>
      <c r="C75" s="564"/>
      <c r="D75" s="564"/>
      <c r="E75" s="564"/>
      <c r="F75" s="577" t="s">
        <v>1276</v>
      </c>
      <c r="G75" s="578"/>
      <c r="H75" s="578"/>
      <c r="I75" s="567" t="str">
        <f t="shared" si="0"/>
        <v>No hay ejecución</v>
      </c>
      <c r="J75" s="568" t="str">
        <f t="shared" si="1"/>
        <v>NA</v>
      </c>
      <c r="K75" s="578"/>
      <c r="L75" s="581"/>
      <c r="M75" s="579"/>
      <c r="N75" s="572"/>
      <c r="O75" s="582"/>
      <c r="P75" s="581"/>
      <c r="Q75" s="579"/>
      <c r="R75" s="572"/>
      <c r="S75" s="582"/>
      <c r="T75" s="583"/>
      <c r="U75" s="579"/>
      <c r="V75" s="572"/>
      <c r="W75" s="582"/>
      <c r="X75" s="575"/>
      <c r="Y75" s="580">
        <v>1</v>
      </c>
      <c r="Z75" s="580">
        <v>1</v>
      </c>
      <c r="AA75" s="567">
        <f t="shared" si="2"/>
        <v>1</v>
      </c>
      <c r="AB75" s="568" t="str">
        <f t="shared" si="3"/>
        <v>De acuerdo con lo programado</v>
      </c>
      <c r="AC75" s="575"/>
      <c r="AD75" s="575"/>
      <c r="AE75" s="575"/>
      <c r="AF75" s="576"/>
      <c r="AG75" s="576"/>
      <c r="AH75" s="575"/>
      <c r="AI75" s="575"/>
      <c r="AJ75" s="575"/>
      <c r="AK75" s="576"/>
      <c r="AL75" s="576"/>
      <c r="AM75" s="575"/>
      <c r="AN75" s="575"/>
      <c r="AO75" s="575"/>
      <c r="AP75" s="575"/>
      <c r="AQ75" s="575"/>
    </row>
    <row r="76" spans="1:43" ht="35.25" hidden="1" customHeight="1" thickTop="1" thickBot="1">
      <c r="A76" s="563">
        <v>7.3</v>
      </c>
      <c r="B76" s="564"/>
      <c r="C76" s="564"/>
      <c r="D76" s="564"/>
      <c r="E76" s="564"/>
      <c r="F76" s="587" t="s">
        <v>1277</v>
      </c>
      <c r="G76" s="588"/>
      <c r="H76" s="588"/>
      <c r="I76" s="567" t="str">
        <f t="shared" si="0"/>
        <v>No hay ejecución</v>
      </c>
      <c r="J76" s="568" t="str">
        <f t="shared" si="1"/>
        <v>NA</v>
      </c>
      <c r="K76" s="588"/>
      <c r="L76" s="581"/>
      <c r="M76" s="579"/>
      <c r="N76" s="572"/>
      <c r="O76" s="582"/>
      <c r="P76" s="581"/>
      <c r="Q76" s="579"/>
      <c r="R76" s="572"/>
      <c r="S76" s="582"/>
      <c r="T76" s="583"/>
      <c r="U76" s="579"/>
      <c r="V76" s="572"/>
      <c r="W76" s="582"/>
      <c r="X76" s="575"/>
      <c r="Y76" s="580">
        <v>20</v>
      </c>
      <c r="Z76" s="580">
        <v>20</v>
      </c>
      <c r="AA76" s="567">
        <f t="shared" si="2"/>
        <v>1</v>
      </c>
      <c r="AB76" s="568" t="str">
        <f t="shared" si="3"/>
        <v>De acuerdo con lo programado</v>
      </c>
      <c r="AC76" s="575"/>
      <c r="AD76" s="575"/>
      <c r="AE76" s="575"/>
      <c r="AF76" s="576"/>
      <c r="AG76" s="576"/>
      <c r="AH76" s="575"/>
      <c r="AI76" s="575"/>
      <c r="AJ76" s="575"/>
      <c r="AK76" s="576"/>
      <c r="AL76" s="576"/>
      <c r="AM76" s="575"/>
      <c r="AN76" s="575"/>
      <c r="AO76" s="575"/>
      <c r="AP76" s="575"/>
      <c r="AQ76" s="575"/>
    </row>
    <row r="77" spans="1:43" ht="35.25" hidden="1" customHeight="1" thickTop="1" thickBot="1">
      <c r="A77" s="563">
        <v>7.3</v>
      </c>
      <c r="B77" s="564"/>
      <c r="C77" s="564"/>
      <c r="D77" s="564"/>
      <c r="E77" s="564"/>
      <c r="F77" s="587" t="s">
        <v>1277</v>
      </c>
      <c r="G77" s="588"/>
      <c r="H77" s="588"/>
      <c r="I77" s="567" t="str">
        <f t="shared" si="0"/>
        <v>No hay ejecución</v>
      </c>
      <c r="J77" s="568" t="str">
        <f t="shared" si="1"/>
        <v>NA</v>
      </c>
      <c r="K77" s="588"/>
      <c r="L77" s="581"/>
      <c r="M77" s="579"/>
      <c r="N77" s="572"/>
      <c r="O77" s="582"/>
      <c r="P77" s="581"/>
      <c r="Q77" s="579"/>
      <c r="R77" s="572"/>
      <c r="S77" s="582"/>
      <c r="T77" s="583"/>
      <c r="U77" s="579"/>
      <c r="V77" s="572"/>
      <c r="W77" s="582"/>
      <c r="X77" s="575"/>
      <c r="Y77" s="580"/>
      <c r="Z77" s="580"/>
      <c r="AA77" s="567" t="str">
        <f t="shared" si="2"/>
        <v>No hay ejecución</v>
      </c>
      <c r="AB77" s="568" t="str">
        <f t="shared" si="3"/>
        <v>NA</v>
      </c>
      <c r="AC77" s="575"/>
      <c r="AD77" s="575"/>
      <c r="AE77" s="575"/>
      <c r="AF77" s="576"/>
      <c r="AG77" s="576"/>
      <c r="AH77" s="575"/>
      <c r="AI77" s="575"/>
      <c r="AJ77" s="575"/>
      <c r="AK77" s="576"/>
      <c r="AL77" s="576"/>
      <c r="AM77" s="575"/>
      <c r="AN77" s="575"/>
      <c r="AO77" s="575"/>
      <c r="AP77" s="575"/>
      <c r="AQ77" s="575"/>
    </row>
    <row r="78" spans="1:43" ht="35.25" hidden="1" customHeight="1" thickTop="1" thickBot="1">
      <c r="A78" s="563">
        <v>8</v>
      </c>
      <c r="B78" s="564"/>
      <c r="C78" s="564"/>
      <c r="D78" s="564"/>
      <c r="E78" s="564"/>
      <c r="F78" s="584" t="s">
        <v>1278</v>
      </c>
      <c r="G78" s="585"/>
      <c r="H78" s="585"/>
      <c r="I78" s="567" t="str">
        <f t="shared" ref="I78:I141" si="4">IF(H78="","No hay ejecución",IF(AND(G78=0),"No hay Programación", H78/G78))</f>
        <v>No hay ejecución</v>
      </c>
      <c r="J78" s="568" t="str">
        <f t="shared" ref="J78:J141" si="5">IF(I78="No hay ejecución","NA",IF(I78&gt;=90%,"De acuerdo con lo programado",IF(I78&gt;=51%,"Atraso Leve",IF(I78&lt;=50%,"En riesgo cumplimiento"))))</f>
        <v>NA</v>
      </c>
      <c r="K78" s="586"/>
      <c r="L78" s="581"/>
      <c r="M78" s="579"/>
      <c r="N78" s="572"/>
      <c r="O78" s="582"/>
      <c r="P78" s="581"/>
      <c r="Q78" s="579"/>
      <c r="R78" s="572"/>
      <c r="S78" s="582"/>
      <c r="T78" s="583"/>
      <c r="U78" s="579"/>
      <c r="V78" s="572"/>
      <c r="W78" s="582"/>
      <c r="X78" s="575"/>
      <c r="Y78" s="580"/>
      <c r="Z78" s="580"/>
      <c r="AA78" s="567" t="str">
        <f t="shared" ref="AA78:AA141" si="6">IF(Z78="","No hay ejecución",IF(AND(Y78=0),"No hay Programación", Z78/Y78))</f>
        <v>No hay ejecución</v>
      </c>
      <c r="AB78" s="568" t="str">
        <f t="shared" ref="AB78:AB141" si="7">IF(AA78="No hay ejecución","NA",IF(AA78&gt;=90%,"De acuerdo con lo programado",IF(AA78&gt;=51%,"Atraso Leve",IF(AA78&lt;=50%,"En riesgo cumplimiento"))))</f>
        <v>NA</v>
      </c>
      <c r="AC78" s="575"/>
      <c r="AD78" s="575"/>
      <c r="AE78" s="575"/>
      <c r="AF78" s="576"/>
      <c r="AG78" s="576"/>
      <c r="AH78" s="575"/>
      <c r="AI78" s="575"/>
      <c r="AJ78" s="575"/>
      <c r="AK78" s="576"/>
      <c r="AL78" s="576"/>
      <c r="AM78" s="575"/>
      <c r="AN78" s="575"/>
      <c r="AO78" s="575"/>
      <c r="AP78" s="575"/>
      <c r="AQ78" s="575"/>
    </row>
    <row r="79" spans="1:43" ht="35.25" hidden="1" customHeight="1" thickTop="1" thickBot="1">
      <c r="A79" s="563">
        <v>8.1</v>
      </c>
      <c r="B79" s="564">
        <v>0</v>
      </c>
      <c r="C79" s="564">
        <v>0</v>
      </c>
      <c r="D79" s="564">
        <v>0</v>
      </c>
      <c r="E79" s="564">
        <v>0</v>
      </c>
      <c r="F79" s="587" t="s">
        <v>1279</v>
      </c>
      <c r="G79" s="588"/>
      <c r="H79" s="588"/>
      <c r="I79" s="567" t="str">
        <f t="shared" si="4"/>
        <v>No hay ejecución</v>
      </c>
      <c r="J79" s="568" t="str">
        <f t="shared" si="5"/>
        <v>NA</v>
      </c>
      <c r="K79" s="588"/>
      <c r="L79" s="581"/>
      <c r="M79" s="579"/>
      <c r="N79" s="572"/>
      <c r="O79" s="582"/>
      <c r="P79" s="581"/>
      <c r="Q79" s="579"/>
      <c r="R79" s="572"/>
      <c r="S79" s="582"/>
      <c r="T79" s="583"/>
      <c r="U79" s="579"/>
      <c r="V79" s="572"/>
      <c r="W79" s="582"/>
      <c r="X79" s="575"/>
      <c r="Y79" s="580"/>
      <c r="Z79" s="580"/>
      <c r="AA79" s="567" t="str">
        <f t="shared" si="6"/>
        <v>No hay ejecución</v>
      </c>
      <c r="AB79" s="568" t="str">
        <f t="shared" si="7"/>
        <v>NA</v>
      </c>
      <c r="AC79" s="575"/>
      <c r="AD79" s="575"/>
      <c r="AE79" s="575"/>
      <c r="AF79" s="576"/>
      <c r="AG79" s="576"/>
      <c r="AH79" s="575"/>
      <c r="AI79" s="575"/>
      <c r="AJ79" s="575"/>
      <c r="AK79" s="576"/>
      <c r="AL79" s="576"/>
      <c r="AM79" s="575"/>
      <c r="AN79" s="575"/>
      <c r="AO79" s="575"/>
      <c r="AP79" s="575"/>
      <c r="AQ79" s="575"/>
    </row>
    <row r="80" spans="1:43" ht="35.25" hidden="1" customHeight="1" thickTop="1" thickBot="1">
      <c r="A80" s="563">
        <v>8.1</v>
      </c>
      <c r="B80" s="564"/>
      <c r="C80" s="564"/>
      <c r="D80" s="564"/>
      <c r="E80" s="564"/>
      <c r="F80" s="587" t="s">
        <v>1279</v>
      </c>
      <c r="G80" s="588"/>
      <c r="H80" s="588"/>
      <c r="I80" s="567" t="str">
        <f t="shared" si="4"/>
        <v>No hay ejecución</v>
      </c>
      <c r="J80" s="568" t="str">
        <f t="shared" si="5"/>
        <v>NA</v>
      </c>
      <c r="K80" s="588"/>
      <c r="L80" s="581"/>
      <c r="M80" s="579"/>
      <c r="N80" s="572"/>
      <c r="O80" s="582"/>
      <c r="P80" s="581"/>
      <c r="Q80" s="579"/>
      <c r="R80" s="572"/>
      <c r="S80" s="582"/>
      <c r="T80" s="583"/>
      <c r="U80" s="579"/>
      <c r="V80" s="572"/>
      <c r="W80" s="582"/>
      <c r="X80" s="575"/>
      <c r="Y80" s="580"/>
      <c r="Z80" s="580"/>
      <c r="AA80" s="567" t="str">
        <f t="shared" si="6"/>
        <v>No hay ejecución</v>
      </c>
      <c r="AB80" s="568" t="str">
        <f t="shared" si="7"/>
        <v>NA</v>
      </c>
      <c r="AC80" s="575"/>
      <c r="AD80" s="575"/>
      <c r="AE80" s="575"/>
      <c r="AF80" s="576"/>
      <c r="AG80" s="576"/>
      <c r="AH80" s="575"/>
      <c r="AI80" s="575"/>
      <c r="AJ80" s="575"/>
      <c r="AK80" s="576"/>
      <c r="AL80" s="576"/>
      <c r="AM80" s="575"/>
      <c r="AN80" s="575"/>
      <c r="AO80" s="575"/>
      <c r="AP80" s="575"/>
      <c r="AQ80" s="575"/>
    </row>
    <row r="81" spans="1:43" ht="35.25" customHeight="1" thickTop="1" thickBot="1">
      <c r="A81" s="563">
        <v>8.1999999999999993</v>
      </c>
      <c r="B81" s="564"/>
      <c r="C81" s="564"/>
      <c r="D81" s="564"/>
      <c r="E81" s="564"/>
      <c r="F81" s="577" t="s">
        <v>1280</v>
      </c>
      <c r="G81" s="578">
        <v>1</v>
      </c>
      <c r="H81" s="578">
        <v>1</v>
      </c>
      <c r="I81" s="567">
        <f t="shared" si="4"/>
        <v>1</v>
      </c>
      <c r="J81" s="568" t="str">
        <f t="shared" si="5"/>
        <v>De acuerdo con lo programado</v>
      </c>
      <c r="K81" s="578"/>
      <c r="L81" s="581"/>
      <c r="M81" s="579"/>
      <c r="N81" s="572"/>
      <c r="O81" s="582"/>
      <c r="P81" s="581"/>
      <c r="Q81" s="579"/>
      <c r="R81" s="572"/>
      <c r="S81" s="582"/>
      <c r="T81" s="583"/>
      <c r="U81" s="579"/>
      <c r="V81" s="572"/>
      <c r="W81" s="582"/>
      <c r="X81" s="575"/>
      <c r="Y81" s="580">
        <v>1</v>
      </c>
      <c r="Z81" s="580">
        <v>1</v>
      </c>
      <c r="AA81" s="567">
        <f t="shared" si="6"/>
        <v>1</v>
      </c>
      <c r="AB81" s="568" t="str">
        <f t="shared" si="7"/>
        <v>De acuerdo con lo programado</v>
      </c>
      <c r="AC81" s="575"/>
      <c r="AD81" s="575"/>
      <c r="AE81" s="575"/>
      <c r="AF81" s="576"/>
      <c r="AG81" s="576"/>
      <c r="AH81" s="575"/>
      <c r="AI81" s="575"/>
      <c r="AJ81" s="575"/>
      <c r="AK81" s="576"/>
      <c r="AL81" s="576"/>
      <c r="AM81" s="575"/>
      <c r="AN81" s="575"/>
      <c r="AO81" s="575"/>
      <c r="AP81" s="575"/>
      <c r="AQ81" s="575"/>
    </row>
    <row r="82" spans="1:43" ht="35.25" hidden="1" customHeight="1" thickTop="1" thickBot="1">
      <c r="A82" s="563">
        <v>8.1999999999999993</v>
      </c>
      <c r="B82" s="564"/>
      <c r="C82" s="564"/>
      <c r="D82" s="564"/>
      <c r="E82" s="564"/>
      <c r="F82" s="577" t="s">
        <v>1280</v>
      </c>
      <c r="G82" s="578"/>
      <c r="H82" s="578"/>
      <c r="I82" s="567" t="str">
        <f t="shared" si="4"/>
        <v>No hay ejecución</v>
      </c>
      <c r="J82" s="568" t="str">
        <f t="shared" si="5"/>
        <v>NA</v>
      </c>
      <c r="K82" s="578"/>
      <c r="L82" s="581"/>
      <c r="M82" s="579"/>
      <c r="N82" s="572"/>
      <c r="O82" s="582"/>
      <c r="P82" s="581"/>
      <c r="Q82" s="579"/>
      <c r="R82" s="572"/>
      <c r="S82" s="582"/>
      <c r="T82" s="583"/>
      <c r="U82" s="579"/>
      <c r="V82" s="572"/>
      <c r="W82" s="582"/>
      <c r="X82" s="575"/>
      <c r="Y82" s="580"/>
      <c r="Z82" s="580"/>
      <c r="AA82" s="567" t="str">
        <f t="shared" si="6"/>
        <v>No hay ejecución</v>
      </c>
      <c r="AB82" s="568" t="str">
        <f t="shared" si="7"/>
        <v>NA</v>
      </c>
      <c r="AC82" s="575"/>
      <c r="AD82" s="575"/>
      <c r="AE82" s="575"/>
      <c r="AF82" s="576"/>
      <c r="AG82" s="576"/>
      <c r="AH82" s="575"/>
      <c r="AI82" s="575"/>
      <c r="AJ82" s="575"/>
      <c r="AK82" s="576"/>
      <c r="AL82" s="576"/>
      <c r="AM82" s="575"/>
      <c r="AN82" s="575"/>
      <c r="AO82" s="575"/>
      <c r="AP82" s="575"/>
      <c r="AQ82" s="575"/>
    </row>
    <row r="83" spans="1:43" ht="35.25" hidden="1" customHeight="1" thickTop="1" thickBot="1">
      <c r="A83" s="563">
        <v>8.3000000000000007</v>
      </c>
      <c r="B83" s="564"/>
      <c r="C83" s="564"/>
      <c r="D83" s="564"/>
      <c r="E83" s="564"/>
      <c r="F83" s="587" t="s">
        <v>1281</v>
      </c>
      <c r="G83" s="588"/>
      <c r="H83" s="588"/>
      <c r="I83" s="567" t="str">
        <f t="shared" si="4"/>
        <v>No hay ejecución</v>
      </c>
      <c r="J83" s="568" t="str">
        <f t="shared" si="5"/>
        <v>NA</v>
      </c>
      <c r="K83" s="588"/>
      <c r="L83" s="581"/>
      <c r="M83" s="579"/>
      <c r="N83" s="572"/>
      <c r="O83" s="582"/>
      <c r="P83" s="581"/>
      <c r="Q83" s="579"/>
      <c r="R83" s="572"/>
      <c r="S83" s="582"/>
      <c r="T83" s="583"/>
      <c r="U83" s="579"/>
      <c r="V83" s="572"/>
      <c r="W83" s="582"/>
      <c r="X83" s="575"/>
      <c r="Y83" s="580">
        <v>1</v>
      </c>
      <c r="Z83" s="580">
        <v>1</v>
      </c>
      <c r="AA83" s="567">
        <f t="shared" si="6"/>
        <v>1</v>
      </c>
      <c r="AB83" s="568" t="str">
        <f t="shared" si="7"/>
        <v>De acuerdo con lo programado</v>
      </c>
      <c r="AC83" s="575"/>
      <c r="AD83" s="575"/>
      <c r="AE83" s="575"/>
      <c r="AF83" s="576"/>
      <c r="AG83" s="576"/>
      <c r="AH83" s="575"/>
      <c r="AI83" s="575"/>
      <c r="AJ83" s="575"/>
      <c r="AK83" s="576"/>
      <c r="AL83" s="576"/>
      <c r="AM83" s="575"/>
      <c r="AN83" s="575"/>
      <c r="AO83" s="575"/>
      <c r="AP83" s="575"/>
      <c r="AQ83" s="575"/>
    </row>
    <row r="84" spans="1:43" ht="35.25" hidden="1" customHeight="1" thickTop="1" thickBot="1">
      <c r="A84" s="563">
        <v>8.3000000000000007</v>
      </c>
      <c r="B84" s="564"/>
      <c r="C84" s="564"/>
      <c r="D84" s="564"/>
      <c r="E84" s="564"/>
      <c r="F84" s="587" t="s">
        <v>1281</v>
      </c>
      <c r="G84" s="588"/>
      <c r="H84" s="588"/>
      <c r="I84" s="567" t="str">
        <f t="shared" si="4"/>
        <v>No hay ejecución</v>
      </c>
      <c r="J84" s="568" t="str">
        <f t="shared" si="5"/>
        <v>NA</v>
      </c>
      <c r="K84" s="588"/>
      <c r="L84" s="581"/>
      <c r="M84" s="579"/>
      <c r="N84" s="572"/>
      <c r="O84" s="582"/>
      <c r="P84" s="581"/>
      <c r="Q84" s="579"/>
      <c r="R84" s="572"/>
      <c r="S84" s="582"/>
      <c r="T84" s="583"/>
      <c r="U84" s="579"/>
      <c r="V84" s="572"/>
      <c r="W84" s="582"/>
      <c r="X84" s="575"/>
      <c r="Y84" s="580"/>
      <c r="Z84" s="580"/>
      <c r="AA84" s="567" t="str">
        <f t="shared" si="6"/>
        <v>No hay ejecución</v>
      </c>
      <c r="AB84" s="568" t="str">
        <f t="shared" si="7"/>
        <v>NA</v>
      </c>
      <c r="AC84" s="575"/>
      <c r="AD84" s="575"/>
      <c r="AE84" s="575"/>
      <c r="AF84" s="576"/>
      <c r="AG84" s="576"/>
      <c r="AH84" s="575"/>
      <c r="AI84" s="575"/>
      <c r="AJ84" s="575"/>
      <c r="AK84" s="576"/>
      <c r="AL84" s="576"/>
      <c r="AM84" s="575"/>
      <c r="AN84" s="575"/>
      <c r="AO84" s="575"/>
      <c r="AP84" s="575"/>
      <c r="AQ84" s="575"/>
    </row>
    <row r="85" spans="1:43" ht="35.25" hidden="1" customHeight="1" thickTop="1" thickBot="1">
      <c r="A85" s="563">
        <v>8.4</v>
      </c>
      <c r="B85" s="564"/>
      <c r="C85" s="564"/>
      <c r="D85" s="564"/>
      <c r="E85" s="564"/>
      <c r="F85" s="577" t="s">
        <v>1282</v>
      </c>
      <c r="G85" s="578"/>
      <c r="H85" s="578"/>
      <c r="I85" s="567" t="str">
        <f t="shared" si="4"/>
        <v>No hay ejecución</v>
      </c>
      <c r="J85" s="568" t="str">
        <f t="shared" si="5"/>
        <v>NA</v>
      </c>
      <c r="K85" s="578"/>
      <c r="L85" s="581"/>
      <c r="M85" s="579"/>
      <c r="N85" s="572"/>
      <c r="O85" s="582"/>
      <c r="P85" s="581"/>
      <c r="Q85" s="579"/>
      <c r="R85" s="572"/>
      <c r="S85" s="582"/>
      <c r="T85" s="583"/>
      <c r="U85" s="579"/>
      <c r="V85" s="572"/>
      <c r="W85" s="582"/>
      <c r="X85" s="575"/>
      <c r="Y85" s="580">
        <v>2</v>
      </c>
      <c r="Z85" s="580">
        <v>2</v>
      </c>
      <c r="AA85" s="567">
        <f t="shared" si="6"/>
        <v>1</v>
      </c>
      <c r="AB85" s="568" t="str">
        <f t="shared" si="7"/>
        <v>De acuerdo con lo programado</v>
      </c>
      <c r="AC85" s="575"/>
      <c r="AD85" s="575"/>
      <c r="AE85" s="575"/>
      <c r="AF85" s="576"/>
      <c r="AG85" s="576"/>
      <c r="AH85" s="575"/>
      <c r="AI85" s="575"/>
      <c r="AJ85" s="575"/>
      <c r="AK85" s="576"/>
      <c r="AL85" s="576"/>
      <c r="AM85" s="575"/>
      <c r="AN85" s="575"/>
      <c r="AO85" s="575"/>
      <c r="AP85" s="575"/>
      <c r="AQ85" s="575"/>
    </row>
    <row r="86" spans="1:43" ht="35.25" hidden="1" customHeight="1" thickTop="1" thickBot="1">
      <c r="A86" s="563">
        <v>8.4</v>
      </c>
      <c r="B86" s="564"/>
      <c r="C86" s="564"/>
      <c r="D86" s="564"/>
      <c r="E86" s="564"/>
      <c r="F86" s="577" t="s">
        <v>1282</v>
      </c>
      <c r="G86" s="578"/>
      <c r="H86" s="578"/>
      <c r="I86" s="567" t="str">
        <f t="shared" si="4"/>
        <v>No hay ejecución</v>
      </c>
      <c r="J86" s="568" t="str">
        <f t="shared" si="5"/>
        <v>NA</v>
      </c>
      <c r="K86" s="578"/>
      <c r="L86" s="581"/>
      <c r="M86" s="579"/>
      <c r="N86" s="572"/>
      <c r="O86" s="582"/>
      <c r="P86" s="581"/>
      <c r="Q86" s="579"/>
      <c r="R86" s="572"/>
      <c r="S86" s="582"/>
      <c r="T86" s="583"/>
      <c r="U86" s="579"/>
      <c r="V86" s="572"/>
      <c r="W86" s="582"/>
      <c r="X86" s="575"/>
      <c r="Y86" s="580"/>
      <c r="Z86" s="580"/>
      <c r="AA86" s="567" t="str">
        <f t="shared" si="6"/>
        <v>No hay ejecución</v>
      </c>
      <c r="AB86" s="568" t="str">
        <f t="shared" si="7"/>
        <v>NA</v>
      </c>
      <c r="AC86" s="575"/>
      <c r="AD86" s="575"/>
      <c r="AE86" s="575"/>
      <c r="AF86" s="576"/>
      <c r="AG86" s="576"/>
      <c r="AH86" s="575"/>
      <c r="AI86" s="575"/>
      <c r="AJ86" s="575"/>
      <c r="AK86" s="576"/>
      <c r="AL86" s="576"/>
      <c r="AM86" s="575"/>
      <c r="AN86" s="575"/>
      <c r="AO86" s="575"/>
      <c r="AP86" s="575"/>
      <c r="AQ86" s="575"/>
    </row>
    <row r="87" spans="1:43" ht="35.25" hidden="1" customHeight="1" thickTop="1" thickBot="1">
      <c r="A87" s="563">
        <v>8.5</v>
      </c>
      <c r="B87" s="564"/>
      <c r="C87" s="564"/>
      <c r="D87" s="564"/>
      <c r="E87" s="564"/>
      <c r="F87" s="577" t="s">
        <v>1283</v>
      </c>
      <c r="G87" s="578"/>
      <c r="H87" s="578"/>
      <c r="I87" s="567" t="str">
        <f t="shared" si="4"/>
        <v>No hay ejecución</v>
      </c>
      <c r="J87" s="568" t="str">
        <f t="shared" si="5"/>
        <v>NA</v>
      </c>
      <c r="K87" s="578"/>
      <c r="L87" s="581"/>
      <c r="M87" s="579"/>
      <c r="N87" s="572"/>
      <c r="O87" s="582"/>
      <c r="P87" s="581"/>
      <c r="Q87" s="579"/>
      <c r="R87" s="572"/>
      <c r="S87" s="582"/>
      <c r="T87" s="583"/>
      <c r="U87" s="579"/>
      <c r="V87" s="572"/>
      <c r="W87" s="582"/>
      <c r="X87" s="575"/>
      <c r="Y87" s="580"/>
      <c r="Z87" s="580"/>
      <c r="AA87" s="567" t="str">
        <f t="shared" si="6"/>
        <v>No hay ejecución</v>
      </c>
      <c r="AB87" s="568" t="str">
        <f t="shared" si="7"/>
        <v>NA</v>
      </c>
      <c r="AC87" s="575"/>
      <c r="AD87" s="575"/>
      <c r="AE87" s="575"/>
      <c r="AF87" s="576"/>
      <c r="AG87" s="576"/>
      <c r="AH87" s="575"/>
      <c r="AI87" s="575"/>
      <c r="AJ87" s="575"/>
      <c r="AK87" s="576"/>
      <c r="AL87" s="576"/>
      <c r="AM87" s="575"/>
      <c r="AN87" s="575"/>
      <c r="AO87" s="575"/>
      <c r="AP87" s="575"/>
      <c r="AQ87" s="575"/>
    </row>
    <row r="88" spans="1:43" ht="35.25" hidden="1" customHeight="1" thickTop="1" thickBot="1">
      <c r="A88" s="563">
        <v>8.5</v>
      </c>
      <c r="B88" s="564"/>
      <c r="C88" s="564"/>
      <c r="D88" s="564"/>
      <c r="E88" s="564"/>
      <c r="F88" s="577" t="s">
        <v>1283</v>
      </c>
      <c r="G88" s="578"/>
      <c r="H88" s="578"/>
      <c r="I88" s="567" t="str">
        <f t="shared" si="4"/>
        <v>No hay ejecución</v>
      </c>
      <c r="J88" s="568" t="str">
        <f t="shared" si="5"/>
        <v>NA</v>
      </c>
      <c r="K88" s="578"/>
      <c r="L88" s="581"/>
      <c r="M88" s="579"/>
      <c r="N88" s="572"/>
      <c r="O88" s="582"/>
      <c r="P88" s="581"/>
      <c r="Q88" s="579"/>
      <c r="R88" s="572"/>
      <c r="S88" s="582"/>
      <c r="T88" s="583"/>
      <c r="U88" s="579"/>
      <c r="V88" s="572"/>
      <c r="W88" s="582"/>
      <c r="X88" s="575"/>
      <c r="Y88" s="580"/>
      <c r="Z88" s="580"/>
      <c r="AA88" s="567" t="str">
        <f t="shared" si="6"/>
        <v>No hay ejecución</v>
      </c>
      <c r="AB88" s="568" t="str">
        <f t="shared" si="7"/>
        <v>NA</v>
      </c>
      <c r="AC88" s="575"/>
      <c r="AD88" s="575"/>
      <c r="AE88" s="575"/>
      <c r="AF88" s="576"/>
      <c r="AG88" s="576"/>
      <c r="AH88" s="575"/>
      <c r="AI88" s="575"/>
      <c r="AJ88" s="575"/>
      <c r="AK88" s="576"/>
      <c r="AL88" s="576"/>
      <c r="AM88" s="575"/>
      <c r="AN88" s="575"/>
      <c r="AO88" s="575"/>
      <c r="AP88" s="575"/>
      <c r="AQ88" s="575"/>
    </row>
    <row r="89" spans="1:43" ht="35.25" hidden="1" customHeight="1" thickTop="1" thickBot="1">
      <c r="A89" s="563">
        <v>9</v>
      </c>
      <c r="B89" s="564"/>
      <c r="C89" s="564"/>
      <c r="D89" s="564"/>
      <c r="E89" s="564"/>
      <c r="F89" s="584" t="s">
        <v>1284</v>
      </c>
      <c r="G89" s="585"/>
      <c r="H89" s="585"/>
      <c r="I89" s="567" t="str">
        <f t="shared" si="4"/>
        <v>No hay ejecución</v>
      </c>
      <c r="J89" s="568" t="str">
        <f t="shared" si="5"/>
        <v>NA</v>
      </c>
      <c r="K89" s="586"/>
      <c r="L89" s="581"/>
      <c r="M89" s="579"/>
      <c r="N89" s="572"/>
      <c r="O89" s="582"/>
      <c r="P89" s="581"/>
      <c r="Q89" s="579"/>
      <c r="R89" s="572"/>
      <c r="S89" s="582"/>
      <c r="T89" s="583"/>
      <c r="U89" s="579"/>
      <c r="V89" s="572"/>
      <c r="W89" s="582"/>
      <c r="X89" s="575"/>
      <c r="Y89" s="580"/>
      <c r="Z89" s="580"/>
      <c r="AA89" s="567" t="str">
        <f t="shared" si="6"/>
        <v>No hay ejecución</v>
      </c>
      <c r="AB89" s="568" t="str">
        <f t="shared" si="7"/>
        <v>NA</v>
      </c>
      <c r="AC89" s="575"/>
      <c r="AD89" s="575"/>
      <c r="AE89" s="575"/>
      <c r="AF89" s="576"/>
      <c r="AG89" s="576"/>
      <c r="AH89" s="575"/>
      <c r="AI89" s="575"/>
      <c r="AJ89" s="575"/>
      <c r="AK89" s="576"/>
      <c r="AL89" s="576"/>
      <c r="AM89" s="575"/>
      <c r="AN89" s="575"/>
      <c r="AO89" s="575"/>
      <c r="AP89" s="575"/>
      <c r="AQ89" s="575"/>
    </row>
    <row r="90" spans="1:43" ht="35.25" hidden="1" customHeight="1" thickTop="1" thickBot="1">
      <c r="A90" s="563">
        <v>9.1</v>
      </c>
      <c r="B90" s="564">
        <v>0</v>
      </c>
      <c r="C90" s="564">
        <v>0</v>
      </c>
      <c r="D90" s="564">
        <v>0</v>
      </c>
      <c r="E90" s="564">
        <v>0</v>
      </c>
      <c r="F90" s="577" t="s">
        <v>1285</v>
      </c>
      <c r="G90" s="578"/>
      <c r="H90" s="578"/>
      <c r="I90" s="567" t="str">
        <f t="shared" si="4"/>
        <v>No hay ejecución</v>
      </c>
      <c r="J90" s="568" t="str">
        <f t="shared" si="5"/>
        <v>NA</v>
      </c>
      <c r="K90" s="578"/>
      <c r="L90" s="581"/>
      <c r="M90" s="579"/>
      <c r="N90" s="572"/>
      <c r="O90" s="582"/>
      <c r="P90" s="581"/>
      <c r="Q90" s="579"/>
      <c r="R90" s="572"/>
      <c r="S90" s="582"/>
      <c r="T90" s="583"/>
      <c r="U90" s="579"/>
      <c r="V90" s="572"/>
      <c r="W90" s="582"/>
      <c r="X90" s="575"/>
      <c r="Y90" s="580"/>
      <c r="Z90" s="580"/>
      <c r="AA90" s="567" t="str">
        <f t="shared" si="6"/>
        <v>No hay ejecución</v>
      </c>
      <c r="AB90" s="568" t="str">
        <f t="shared" si="7"/>
        <v>NA</v>
      </c>
      <c r="AC90" s="575"/>
      <c r="AD90" s="575"/>
      <c r="AE90" s="575"/>
      <c r="AF90" s="576"/>
      <c r="AG90" s="576"/>
      <c r="AH90" s="575"/>
      <c r="AI90" s="575"/>
      <c r="AJ90" s="575"/>
      <c r="AK90" s="576"/>
      <c r="AL90" s="576"/>
      <c r="AM90" s="575"/>
      <c r="AN90" s="575"/>
      <c r="AO90" s="575"/>
      <c r="AP90" s="575"/>
      <c r="AQ90" s="575"/>
    </row>
    <row r="91" spans="1:43" ht="35.25" hidden="1" customHeight="1" thickTop="1" thickBot="1">
      <c r="A91" s="563">
        <v>9.1</v>
      </c>
      <c r="B91" s="564"/>
      <c r="C91" s="564"/>
      <c r="D91" s="564"/>
      <c r="E91" s="564"/>
      <c r="F91" s="577" t="s">
        <v>1285</v>
      </c>
      <c r="G91" s="578"/>
      <c r="H91" s="578"/>
      <c r="I91" s="567" t="str">
        <f t="shared" si="4"/>
        <v>No hay ejecución</v>
      </c>
      <c r="J91" s="568" t="str">
        <f t="shared" si="5"/>
        <v>NA</v>
      </c>
      <c r="K91" s="578"/>
      <c r="L91" s="581"/>
      <c r="M91" s="579"/>
      <c r="N91" s="572"/>
      <c r="O91" s="582"/>
      <c r="P91" s="581"/>
      <c r="Q91" s="579"/>
      <c r="R91" s="572"/>
      <c r="S91" s="582"/>
      <c r="T91" s="583"/>
      <c r="U91" s="579"/>
      <c r="V91" s="572"/>
      <c r="W91" s="582"/>
      <c r="X91" s="575"/>
      <c r="Y91" s="580"/>
      <c r="Z91" s="580"/>
      <c r="AA91" s="567" t="str">
        <f t="shared" si="6"/>
        <v>No hay ejecución</v>
      </c>
      <c r="AB91" s="568" t="str">
        <f t="shared" si="7"/>
        <v>NA</v>
      </c>
      <c r="AC91" s="575"/>
      <c r="AD91" s="575"/>
      <c r="AE91" s="575"/>
      <c r="AF91" s="576"/>
      <c r="AG91" s="576"/>
      <c r="AH91" s="575"/>
      <c r="AI91" s="575"/>
      <c r="AJ91" s="575"/>
      <c r="AK91" s="576"/>
      <c r="AL91" s="576"/>
      <c r="AM91" s="575"/>
      <c r="AN91" s="575"/>
      <c r="AO91" s="575"/>
      <c r="AP91" s="575"/>
      <c r="AQ91" s="575"/>
    </row>
    <row r="92" spans="1:43" ht="35.25" hidden="1" customHeight="1" thickTop="1" thickBot="1">
      <c r="A92" s="563">
        <v>10</v>
      </c>
      <c r="B92" s="564">
        <v>0</v>
      </c>
      <c r="C92" s="564">
        <v>0</v>
      </c>
      <c r="D92" s="564">
        <v>0</v>
      </c>
      <c r="E92" s="564">
        <v>0</v>
      </c>
      <c r="F92" s="584" t="s">
        <v>1286</v>
      </c>
      <c r="G92" s="585"/>
      <c r="H92" s="585"/>
      <c r="I92" s="567" t="str">
        <f t="shared" si="4"/>
        <v>No hay ejecución</v>
      </c>
      <c r="J92" s="568" t="str">
        <f t="shared" si="5"/>
        <v>NA</v>
      </c>
      <c r="K92" s="586"/>
      <c r="L92" s="581"/>
      <c r="M92" s="579"/>
      <c r="N92" s="572"/>
      <c r="O92" s="582"/>
      <c r="P92" s="581"/>
      <c r="Q92" s="579"/>
      <c r="R92" s="572"/>
      <c r="S92" s="582"/>
      <c r="T92" s="583"/>
      <c r="U92" s="579"/>
      <c r="V92" s="572"/>
      <c r="W92" s="582"/>
      <c r="X92" s="575"/>
      <c r="Y92" s="580"/>
      <c r="Z92" s="580"/>
      <c r="AA92" s="567" t="str">
        <f t="shared" si="6"/>
        <v>No hay ejecución</v>
      </c>
      <c r="AB92" s="568" t="str">
        <f t="shared" si="7"/>
        <v>NA</v>
      </c>
      <c r="AC92" s="575"/>
      <c r="AD92" s="575"/>
      <c r="AE92" s="575"/>
      <c r="AF92" s="576"/>
      <c r="AG92" s="576"/>
      <c r="AH92" s="575"/>
      <c r="AI92" s="575"/>
      <c r="AJ92" s="575"/>
      <c r="AK92" s="576"/>
      <c r="AL92" s="576"/>
      <c r="AM92" s="575"/>
      <c r="AN92" s="575"/>
      <c r="AO92" s="575"/>
      <c r="AP92" s="575"/>
      <c r="AQ92" s="575"/>
    </row>
    <row r="93" spans="1:43" ht="35.25" hidden="1" customHeight="1" thickTop="1" thickBot="1">
      <c r="A93" s="563">
        <v>10.1</v>
      </c>
      <c r="B93" s="564">
        <v>0</v>
      </c>
      <c r="C93" s="564">
        <v>0</v>
      </c>
      <c r="D93" s="564">
        <v>0</v>
      </c>
      <c r="E93" s="564">
        <v>0</v>
      </c>
      <c r="F93" s="577" t="s">
        <v>1287</v>
      </c>
      <c r="G93" s="578"/>
      <c r="H93" s="578"/>
      <c r="I93" s="567" t="str">
        <f t="shared" si="4"/>
        <v>No hay ejecución</v>
      </c>
      <c r="J93" s="568" t="str">
        <f t="shared" si="5"/>
        <v>NA</v>
      </c>
      <c r="K93" s="578"/>
      <c r="L93" s="581"/>
      <c r="M93" s="579"/>
      <c r="N93" s="572"/>
      <c r="O93" s="582"/>
      <c r="P93" s="581"/>
      <c r="Q93" s="579"/>
      <c r="R93" s="572"/>
      <c r="S93" s="582"/>
      <c r="T93" s="583"/>
      <c r="U93" s="579"/>
      <c r="V93" s="572"/>
      <c r="W93" s="582"/>
      <c r="X93" s="575"/>
      <c r="Y93" s="580">
        <v>264</v>
      </c>
      <c r="Z93" s="580">
        <v>264</v>
      </c>
      <c r="AA93" s="567">
        <f t="shared" si="6"/>
        <v>1</v>
      </c>
      <c r="AB93" s="568" t="str">
        <f t="shared" si="7"/>
        <v>De acuerdo con lo programado</v>
      </c>
      <c r="AC93" s="575"/>
      <c r="AD93" s="575"/>
      <c r="AE93" s="575"/>
      <c r="AF93" s="576"/>
      <c r="AG93" s="576"/>
      <c r="AH93" s="575"/>
      <c r="AI93" s="575"/>
      <c r="AJ93" s="575"/>
      <c r="AK93" s="576"/>
      <c r="AL93" s="576"/>
      <c r="AM93" s="575"/>
      <c r="AN93" s="575"/>
      <c r="AO93" s="575"/>
      <c r="AP93" s="575"/>
      <c r="AQ93" s="575"/>
    </row>
    <row r="94" spans="1:43" ht="35.25" hidden="1" customHeight="1" thickTop="1" thickBot="1">
      <c r="A94" s="563">
        <v>10.1</v>
      </c>
      <c r="B94" s="564"/>
      <c r="C94" s="564"/>
      <c r="D94" s="564"/>
      <c r="E94" s="564"/>
      <c r="F94" s="577" t="s">
        <v>1287</v>
      </c>
      <c r="G94" s="578"/>
      <c r="H94" s="578"/>
      <c r="I94" s="567" t="str">
        <f t="shared" si="4"/>
        <v>No hay ejecución</v>
      </c>
      <c r="J94" s="568" t="str">
        <f t="shared" si="5"/>
        <v>NA</v>
      </c>
      <c r="K94" s="578"/>
      <c r="L94" s="581"/>
      <c r="M94" s="579"/>
      <c r="N94" s="572"/>
      <c r="O94" s="582"/>
      <c r="P94" s="581"/>
      <c r="Q94" s="579"/>
      <c r="R94" s="572"/>
      <c r="S94" s="582"/>
      <c r="T94" s="583"/>
      <c r="U94" s="579"/>
      <c r="V94" s="572"/>
      <c r="W94" s="582"/>
      <c r="X94" s="575"/>
      <c r="Y94" s="580"/>
      <c r="Z94" s="580"/>
      <c r="AA94" s="567" t="str">
        <f t="shared" si="6"/>
        <v>No hay ejecución</v>
      </c>
      <c r="AB94" s="568" t="str">
        <f t="shared" si="7"/>
        <v>NA</v>
      </c>
      <c r="AC94" s="575"/>
      <c r="AD94" s="575"/>
      <c r="AE94" s="575"/>
      <c r="AF94" s="576"/>
      <c r="AG94" s="576"/>
      <c r="AH94" s="575"/>
      <c r="AI94" s="575"/>
      <c r="AJ94" s="575"/>
      <c r="AK94" s="576"/>
      <c r="AL94" s="576"/>
      <c r="AM94" s="575"/>
      <c r="AN94" s="575"/>
      <c r="AO94" s="575"/>
      <c r="AP94" s="575"/>
      <c r="AQ94" s="575"/>
    </row>
    <row r="95" spans="1:43" ht="35.25" hidden="1" customHeight="1" thickTop="1" thickBot="1">
      <c r="A95" s="563">
        <v>10.1</v>
      </c>
      <c r="B95" s="564"/>
      <c r="C95" s="564"/>
      <c r="D95" s="564"/>
      <c r="E95" s="564"/>
      <c r="F95" s="577" t="s">
        <v>1287</v>
      </c>
      <c r="G95" s="578"/>
      <c r="H95" s="578"/>
      <c r="I95" s="567" t="str">
        <f t="shared" si="4"/>
        <v>No hay ejecución</v>
      </c>
      <c r="J95" s="568" t="str">
        <f t="shared" si="5"/>
        <v>NA</v>
      </c>
      <c r="K95" s="578"/>
      <c r="L95" s="581"/>
      <c r="M95" s="579"/>
      <c r="N95" s="572"/>
      <c r="O95" s="582"/>
      <c r="P95" s="581"/>
      <c r="Q95" s="579"/>
      <c r="R95" s="572"/>
      <c r="S95" s="582"/>
      <c r="T95" s="583"/>
      <c r="U95" s="579"/>
      <c r="V95" s="572"/>
      <c r="W95" s="582"/>
      <c r="X95" s="575"/>
      <c r="Y95" s="580"/>
      <c r="Z95" s="580"/>
      <c r="AA95" s="567" t="str">
        <f t="shared" si="6"/>
        <v>No hay ejecución</v>
      </c>
      <c r="AB95" s="568" t="str">
        <f t="shared" si="7"/>
        <v>NA</v>
      </c>
      <c r="AC95" s="575"/>
      <c r="AD95" s="575"/>
      <c r="AE95" s="575"/>
      <c r="AF95" s="576"/>
      <c r="AG95" s="576"/>
      <c r="AH95" s="575"/>
      <c r="AI95" s="575"/>
      <c r="AJ95" s="575"/>
      <c r="AK95" s="576"/>
      <c r="AL95" s="576"/>
      <c r="AM95" s="575"/>
      <c r="AN95" s="575"/>
      <c r="AO95" s="575"/>
      <c r="AP95" s="575"/>
      <c r="AQ95" s="575"/>
    </row>
    <row r="96" spans="1:43" ht="35.25" hidden="1" customHeight="1" thickTop="1" thickBot="1">
      <c r="A96" s="563">
        <v>10.1</v>
      </c>
      <c r="B96" s="564"/>
      <c r="C96" s="564"/>
      <c r="D96" s="564"/>
      <c r="E96" s="564"/>
      <c r="F96" s="577" t="s">
        <v>1287</v>
      </c>
      <c r="G96" s="578"/>
      <c r="H96" s="578"/>
      <c r="I96" s="567" t="str">
        <f t="shared" si="4"/>
        <v>No hay ejecución</v>
      </c>
      <c r="J96" s="568" t="str">
        <f t="shared" si="5"/>
        <v>NA</v>
      </c>
      <c r="K96" s="578"/>
      <c r="L96" s="581"/>
      <c r="M96" s="579"/>
      <c r="N96" s="572"/>
      <c r="O96" s="582"/>
      <c r="P96" s="581"/>
      <c r="Q96" s="579"/>
      <c r="R96" s="572"/>
      <c r="S96" s="582"/>
      <c r="T96" s="583"/>
      <c r="U96" s="579"/>
      <c r="V96" s="572"/>
      <c r="W96" s="582"/>
      <c r="X96" s="575"/>
      <c r="Y96" s="580"/>
      <c r="Z96" s="580"/>
      <c r="AA96" s="567" t="str">
        <f t="shared" si="6"/>
        <v>No hay ejecución</v>
      </c>
      <c r="AB96" s="568" t="str">
        <f t="shared" si="7"/>
        <v>NA</v>
      </c>
      <c r="AC96" s="575"/>
      <c r="AD96" s="575"/>
      <c r="AE96" s="575"/>
      <c r="AF96" s="576"/>
      <c r="AG96" s="576"/>
      <c r="AH96" s="575"/>
      <c r="AI96" s="575"/>
      <c r="AJ96" s="575"/>
      <c r="AK96" s="576"/>
      <c r="AL96" s="576"/>
      <c r="AM96" s="575"/>
      <c r="AN96" s="575"/>
      <c r="AO96" s="575"/>
      <c r="AP96" s="575"/>
      <c r="AQ96" s="575"/>
    </row>
    <row r="97" spans="1:43" ht="35.25" hidden="1" customHeight="1" thickTop="1" thickBot="1">
      <c r="A97" s="563">
        <v>10.1</v>
      </c>
      <c r="B97" s="564"/>
      <c r="C97" s="564"/>
      <c r="D97" s="564"/>
      <c r="E97" s="564"/>
      <c r="F97" s="577" t="s">
        <v>1287</v>
      </c>
      <c r="G97" s="578"/>
      <c r="H97" s="578"/>
      <c r="I97" s="567" t="str">
        <f t="shared" si="4"/>
        <v>No hay ejecución</v>
      </c>
      <c r="J97" s="568" t="str">
        <f t="shared" si="5"/>
        <v>NA</v>
      </c>
      <c r="K97" s="578"/>
      <c r="L97" s="581"/>
      <c r="M97" s="579"/>
      <c r="N97" s="572"/>
      <c r="O97" s="582"/>
      <c r="P97" s="581"/>
      <c r="Q97" s="579"/>
      <c r="R97" s="572"/>
      <c r="S97" s="582"/>
      <c r="T97" s="583"/>
      <c r="U97" s="579"/>
      <c r="V97" s="572"/>
      <c r="W97" s="582"/>
      <c r="X97" s="575"/>
      <c r="Y97" s="580"/>
      <c r="Z97" s="580"/>
      <c r="AA97" s="567" t="str">
        <f t="shared" si="6"/>
        <v>No hay ejecución</v>
      </c>
      <c r="AB97" s="568" t="str">
        <f t="shared" si="7"/>
        <v>NA</v>
      </c>
      <c r="AC97" s="575"/>
      <c r="AD97" s="575"/>
      <c r="AE97" s="575"/>
      <c r="AF97" s="576"/>
      <c r="AG97" s="576"/>
      <c r="AH97" s="575"/>
      <c r="AI97" s="575"/>
      <c r="AJ97" s="575"/>
      <c r="AK97" s="576"/>
      <c r="AL97" s="576"/>
      <c r="AM97" s="575"/>
      <c r="AN97" s="575"/>
      <c r="AO97" s="575"/>
      <c r="AP97" s="575"/>
      <c r="AQ97" s="575"/>
    </row>
    <row r="98" spans="1:43" ht="35.25" hidden="1" customHeight="1" thickTop="1" thickBot="1">
      <c r="A98" s="563">
        <v>10.199999999999999</v>
      </c>
      <c r="B98" s="564">
        <v>0</v>
      </c>
      <c r="C98" s="564">
        <v>0</v>
      </c>
      <c r="D98" s="564">
        <v>0</v>
      </c>
      <c r="E98" s="564">
        <v>0</v>
      </c>
      <c r="F98" s="577" t="s">
        <v>1288</v>
      </c>
      <c r="G98" s="578"/>
      <c r="H98" s="578"/>
      <c r="I98" s="567" t="str">
        <f t="shared" si="4"/>
        <v>No hay ejecución</v>
      </c>
      <c r="J98" s="568" t="str">
        <f t="shared" si="5"/>
        <v>NA</v>
      </c>
      <c r="K98" s="578"/>
      <c r="L98" s="581"/>
      <c r="M98" s="579"/>
      <c r="N98" s="572"/>
      <c r="O98" s="582"/>
      <c r="P98" s="581"/>
      <c r="Q98" s="579"/>
      <c r="R98" s="572"/>
      <c r="S98" s="582"/>
      <c r="T98" s="583"/>
      <c r="U98" s="579"/>
      <c r="V98" s="572"/>
      <c r="W98" s="582"/>
      <c r="X98" s="575"/>
      <c r="Y98" s="580">
        <v>364</v>
      </c>
      <c r="Z98" s="580">
        <v>364</v>
      </c>
      <c r="AA98" s="567">
        <f t="shared" si="6"/>
        <v>1</v>
      </c>
      <c r="AB98" s="568" t="str">
        <f t="shared" si="7"/>
        <v>De acuerdo con lo programado</v>
      </c>
      <c r="AC98" s="575"/>
      <c r="AD98" s="575"/>
      <c r="AE98" s="575"/>
      <c r="AF98" s="576"/>
      <c r="AG98" s="576"/>
      <c r="AH98" s="575"/>
      <c r="AI98" s="575"/>
      <c r="AJ98" s="575"/>
      <c r="AK98" s="576"/>
      <c r="AL98" s="576"/>
      <c r="AM98" s="575"/>
      <c r="AN98" s="575"/>
      <c r="AO98" s="575"/>
      <c r="AP98" s="575"/>
      <c r="AQ98" s="575"/>
    </row>
    <row r="99" spans="1:43" ht="35.25" hidden="1" customHeight="1" thickTop="1" thickBot="1">
      <c r="A99" s="563">
        <v>10.199999999999999</v>
      </c>
      <c r="B99" s="564"/>
      <c r="C99" s="564"/>
      <c r="D99" s="564"/>
      <c r="E99" s="564"/>
      <c r="F99" s="577" t="s">
        <v>1288</v>
      </c>
      <c r="G99" s="578"/>
      <c r="H99" s="578"/>
      <c r="I99" s="567" t="str">
        <f t="shared" si="4"/>
        <v>No hay ejecución</v>
      </c>
      <c r="J99" s="568" t="str">
        <f t="shared" si="5"/>
        <v>NA</v>
      </c>
      <c r="K99" s="578"/>
      <c r="L99" s="581"/>
      <c r="M99" s="579"/>
      <c r="N99" s="572"/>
      <c r="O99" s="582"/>
      <c r="P99" s="581"/>
      <c r="Q99" s="579"/>
      <c r="R99" s="572"/>
      <c r="S99" s="582"/>
      <c r="T99" s="583"/>
      <c r="U99" s="579"/>
      <c r="V99" s="572"/>
      <c r="W99" s="582"/>
      <c r="X99" s="575"/>
      <c r="Y99" s="580"/>
      <c r="Z99" s="580"/>
      <c r="AA99" s="567" t="str">
        <f t="shared" si="6"/>
        <v>No hay ejecución</v>
      </c>
      <c r="AB99" s="568" t="str">
        <f t="shared" si="7"/>
        <v>NA</v>
      </c>
      <c r="AC99" s="575"/>
      <c r="AD99" s="575"/>
      <c r="AE99" s="575"/>
      <c r="AF99" s="576"/>
      <c r="AG99" s="576"/>
      <c r="AH99" s="575"/>
      <c r="AI99" s="575"/>
      <c r="AJ99" s="575"/>
      <c r="AK99" s="576"/>
      <c r="AL99" s="576"/>
      <c r="AM99" s="575"/>
      <c r="AN99" s="575"/>
      <c r="AO99" s="575"/>
      <c r="AP99" s="575"/>
      <c r="AQ99" s="575"/>
    </row>
    <row r="100" spans="1:43" ht="35.25" hidden="1" customHeight="1" thickTop="1" thickBot="1">
      <c r="A100" s="563">
        <v>10.199999999999999</v>
      </c>
      <c r="B100" s="564"/>
      <c r="C100" s="564"/>
      <c r="D100" s="564"/>
      <c r="E100" s="564"/>
      <c r="F100" s="577" t="s">
        <v>1288</v>
      </c>
      <c r="G100" s="578"/>
      <c r="H100" s="578"/>
      <c r="I100" s="567" t="str">
        <f t="shared" si="4"/>
        <v>No hay ejecución</v>
      </c>
      <c r="J100" s="568" t="str">
        <f t="shared" si="5"/>
        <v>NA</v>
      </c>
      <c r="K100" s="578"/>
      <c r="L100" s="581"/>
      <c r="M100" s="579"/>
      <c r="N100" s="572"/>
      <c r="O100" s="582"/>
      <c r="P100" s="581"/>
      <c r="Q100" s="579"/>
      <c r="R100" s="572"/>
      <c r="S100" s="582"/>
      <c r="T100" s="583"/>
      <c r="U100" s="579"/>
      <c r="V100" s="572"/>
      <c r="W100" s="582"/>
      <c r="X100" s="575"/>
      <c r="Y100" s="580"/>
      <c r="Z100" s="580"/>
      <c r="AA100" s="567" t="str">
        <f t="shared" si="6"/>
        <v>No hay ejecución</v>
      </c>
      <c r="AB100" s="568" t="str">
        <f t="shared" si="7"/>
        <v>NA</v>
      </c>
      <c r="AC100" s="575"/>
      <c r="AD100" s="575"/>
      <c r="AE100" s="575"/>
      <c r="AF100" s="576"/>
      <c r="AG100" s="576"/>
      <c r="AH100" s="575"/>
      <c r="AI100" s="575"/>
      <c r="AJ100" s="575"/>
      <c r="AK100" s="576"/>
      <c r="AL100" s="576"/>
      <c r="AM100" s="575"/>
      <c r="AN100" s="575"/>
      <c r="AO100" s="575"/>
      <c r="AP100" s="575"/>
      <c r="AQ100" s="575"/>
    </row>
    <row r="101" spans="1:43" ht="35.25" hidden="1" customHeight="1" thickTop="1" thickBot="1">
      <c r="A101" s="563">
        <v>10.199999999999999</v>
      </c>
      <c r="B101" s="564"/>
      <c r="C101" s="564"/>
      <c r="D101" s="564"/>
      <c r="E101" s="564"/>
      <c r="F101" s="577" t="s">
        <v>1288</v>
      </c>
      <c r="G101" s="578"/>
      <c r="H101" s="578"/>
      <c r="I101" s="567" t="str">
        <f t="shared" si="4"/>
        <v>No hay ejecución</v>
      </c>
      <c r="J101" s="568" t="str">
        <f t="shared" si="5"/>
        <v>NA</v>
      </c>
      <c r="K101" s="578"/>
      <c r="L101" s="581"/>
      <c r="M101" s="579"/>
      <c r="N101" s="572"/>
      <c r="O101" s="582"/>
      <c r="P101" s="581"/>
      <c r="Q101" s="579"/>
      <c r="R101" s="572"/>
      <c r="S101" s="582"/>
      <c r="T101" s="583"/>
      <c r="U101" s="579"/>
      <c r="V101" s="572"/>
      <c r="W101" s="582"/>
      <c r="X101" s="575"/>
      <c r="Y101" s="580"/>
      <c r="Z101" s="580"/>
      <c r="AA101" s="567" t="str">
        <f t="shared" si="6"/>
        <v>No hay ejecución</v>
      </c>
      <c r="AB101" s="568" t="str">
        <f t="shared" si="7"/>
        <v>NA</v>
      </c>
      <c r="AC101" s="575"/>
      <c r="AD101" s="575"/>
      <c r="AE101" s="575"/>
      <c r="AF101" s="576"/>
      <c r="AG101" s="576"/>
      <c r="AH101" s="575"/>
      <c r="AI101" s="575"/>
      <c r="AJ101" s="575"/>
      <c r="AK101" s="576"/>
      <c r="AL101" s="576"/>
      <c r="AM101" s="575"/>
      <c r="AN101" s="575"/>
      <c r="AO101" s="575"/>
      <c r="AP101" s="575"/>
      <c r="AQ101" s="575"/>
    </row>
    <row r="102" spans="1:43" ht="35.25" hidden="1" customHeight="1" thickTop="1" thickBot="1">
      <c r="A102" s="563">
        <v>10.199999999999999</v>
      </c>
      <c r="B102" s="564"/>
      <c r="C102" s="564"/>
      <c r="D102" s="564"/>
      <c r="E102" s="564"/>
      <c r="F102" s="577" t="s">
        <v>1288</v>
      </c>
      <c r="G102" s="578"/>
      <c r="H102" s="578"/>
      <c r="I102" s="567" t="str">
        <f t="shared" si="4"/>
        <v>No hay ejecución</v>
      </c>
      <c r="J102" s="568" t="str">
        <f t="shared" si="5"/>
        <v>NA</v>
      </c>
      <c r="K102" s="578"/>
      <c r="L102" s="581"/>
      <c r="M102" s="579"/>
      <c r="N102" s="572"/>
      <c r="O102" s="582"/>
      <c r="P102" s="581"/>
      <c r="Q102" s="579"/>
      <c r="R102" s="572"/>
      <c r="S102" s="582"/>
      <c r="T102" s="583"/>
      <c r="U102" s="579"/>
      <c r="V102" s="572"/>
      <c r="W102" s="582"/>
      <c r="X102" s="575"/>
      <c r="Y102" s="580"/>
      <c r="Z102" s="580"/>
      <c r="AA102" s="567" t="str">
        <f t="shared" si="6"/>
        <v>No hay ejecución</v>
      </c>
      <c r="AB102" s="568" t="str">
        <f t="shared" si="7"/>
        <v>NA</v>
      </c>
      <c r="AC102" s="575"/>
      <c r="AD102" s="575"/>
      <c r="AE102" s="575"/>
      <c r="AF102" s="576"/>
      <c r="AG102" s="576"/>
      <c r="AH102" s="575"/>
      <c r="AI102" s="575"/>
      <c r="AJ102" s="575"/>
      <c r="AK102" s="576"/>
      <c r="AL102" s="576"/>
      <c r="AM102" s="575"/>
      <c r="AN102" s="575"/>
      <c r="AO102" s="575"/>
      <c r="AP102" s="575"/>
      <c r="AQ102" s="575"/>
    </row>
    <row r="103" spans="1:43" ht="35.25" customHeight="1" thickTop="1" thickBot="1">
      <c r="A103" s="563">
        <v>11</v>
      </c>
      <c r="B103" s="564">
        <v>0</v>
      </c>
      <c r="C103" s="564">
        <v>0</v>
      </c>
      <c r="D103" s="564">
        <v>0</v>
      </c>
      <c r="E103" s="564">
        <v>0</v>
      </c>
      <c r="F103" s="584" t="s">
        <v>1289</v>
      </c>
      <c r="G103" s="585">
        <v>1</v>
      </c>
      <c r="H103" s="585">
        <v>1</v>
      </c>
      <c r="I103" s="567">
        <f t="shared" si="4"/>
        <v>1</v>
      </c>
      <c r="J103" s="568" t="str">
        <f t="shared" si="5"/>
        <v>De acuerdo con lo programado</v>
      </c>
      <c r="K103" s="586"/>
      <c r="L103" s="581"/>
      <c r="M103" s="579"/>
      <c r="N103" s="572"/>
      <c r="O103" s="582"/>
      <c r="P103" s="581"/>
      <c r="Q103" s="579"/>
      <c r="R103" s="572"/>
      <c r="S103" s="582"/>
      <c r="T103" s="583"/>
      <c r="U103" s="579"/>
      <c r="V103" s="572"/>
      <c r="W103" s="582"/>
      <c r="X103" s="575"/>
      <c r="Y103" s="580"/>
      <c r="Z103" s="580"/>
      <c r="AA103" s="567" t="str">
        <f t="shared" si="6"/>
        <v>No hay ejecución</v>
      </c>
      <c r="AB103" s="568" t="str">
        <f t="shared" si="7"/>
        <v>NA</v>
      </c>
      <c r="AC103" s="575"/>
      <c r="AD103" s="575"/>
      <c r="AE103" s="575"/>
      <c r="AF103" s="576"/>
      <c r="AG103" s="576"/>
      <c r="AH103" s="575"/>
      <c r="AI103" s="575"/>
      <c r="AJ103" s="575"/>
      <c r="AK103" s="576"/>
      <c r="AL103" s="576"/>
      <c r="AM103" s="575"/>
      <c r="AN103" s="575"/>
      <c r="AO103" s="575"/>
      <c r="AP103" s="575"/>
      <c r="AQ103" s="575"/>
    </row>
    <row r="104" spans="1:43" ht="35.25" hidden="1" customHeight="1" thickTop="1" thickBot="1">
      <c r="A104" s="563">
        <v>12</v>
      </c>
      <c r="B104" s="564">
        <v>0</v>
      </c>
      <c r="C104" s="564">
        <v>0</v>
      </c>
      <c r="D104" s="564">
        <v>0</v>
      </c>
      <c r="E104" s="564">
        <v>0</v>
      </c>
      <c r="F104" s="584" t="s">
        <v>1290</v>
      </c>
      <c r="G104" s="585"/>
      <c r="H104" s="585"/>
      <c r="I104" s="567" t="str">
        <f t="shared" si="4"/>
        <v>No hay ejecución</v>
      </c>
      <c r="J104" s="568" t="str">
        <f t="shared" si="5"/>
        <v>NA</v>
      </c>
      <c r="K104" s="586"/>
      <c r="L104" s="581"/>
      <c r="M104" s="579"/>
      <c r="N104" s="572"/>
      <c r="O104" s="582"/>
      <c r="P104" s="581"/>
      <c r="Q104" s="579"/>
      <c r="R104" s="572"/>
      <c r="S104" s="582"/>
      <c r="T104" s="583"/>
      <c r="U104" s="579"/>
      <c r="V104" s="572"/>
      <c r="W104" s="582"/>
      <c r="X104" s="575"/>
      <c r="Y104" s="580"/>
      <c r="Z104" s="580"/>
      <c r="AA104" s="567" t="str">
        <f t="shared" si="6"/>
        <v>No hay ejecución</v>
      </c>
      <c r="AB104" s="568" t="str">
        <f t="shared" si="7"/>
        <v>NA</v>
      </c>
      <c r="AC104" s="575"/>
      <c r="AD104" s="575"/>
      <c r="AE104" s="575"/>
      <c r="AF104" s="576"/>
      <c r="AG104" s="576"/>
      <c r="AH104" s="575"/>
      <c r="AI104" s="575"/>
      <c r="AJ104" s="575"/>
      <c r="AK104" s="576"/>
      <c r="AL104" s="576"/>
      <c r="AM104" s="575"/>
      <c r="AN104" s="575"/>
      <c r="AO104" s="575"/>
      <c r="AP104" s="575"/>
      <c r="AQ104" s="575"/>
    </row>
    <row r="105" spans="1:43" ht="35.25" hidden="1" customHeight="1" thickTop="1" thickBot="1">
      <c r="A105" s="563">
        <v>12.1</v>
      </c>
      <c r="B105" s="564"/>
      <c r="C105" s="564"/>
      <c r="D105" s="564"/>
      <c r="E105" s="564"/>
      <c r="F105" s="577" t="s">
        <v>1291</v>
      </c>
      <c r="G105" s="578"/>
      <c r="H105" s="578"/>
      <c r="I105" s="567" t="str">
        <f t="shared" si="4"/>
        <v>No hay ejecución</v>
      </c>
      <c r="J105" s="568" t="str">
        <f t="shared" si="5"/>
        <v>NA</v>
      </c>
      <c r="K105" s="578"/>
      <c r="L105" s="581"/>
      <c r="M105" s="579"/>
      <c r="N105" s="572"/>
      <c r="O105" s="582"/>
      <c r="P105" s="581"/>
      <c r="Q105" s="579"/>
      <c r="R105" s="572"/>
      <c r="S105" s="582"/>
      <c r="T105" s="583"/>
      <c r="U105" s="579"/>
      <c r="V105" s="572"/>
      <c r="W105" s="582"/>
      <c r="X105" s="575"/>
      <c r="Y105" s="580">
        <v>26</v>
      </c>
      <c r="Z105" s="580">
        <v>26</v>
      </c>
      <c r="AA105" s="567">
        <f t="shared" si="6"/>
        <v>1</v>
      </c>
      <c r="AB105" s="568" t="str">
        <f t="shared" si="7"/>
        <v>De acuerdo con lo programado</v>
      </c>
      <c r="AC105" s="575"/>
      <c r="AD105" s="575"/>
      <c r="AE105" s="575"/>
      <c r="AF105" s="576"/>
      <c r="AG105" s="576"/>
      <c r="AH105" s="575"/>
      <c r="AI105" s="575"/>
      <c r="AJ105" s="575"/>
      <c r="AK105" s="576"/>
      <c r="AL105" s="576"/>
      <c r="AM105" s="575"/>
      <c r="AN105" s="575"/>
      <c r="AO105" s="575"/>
      <c r="AP105" s="575"/>
      <c r="AQ105" s="575"/>
    </row>
    <row r="106" spans="1:43" ht="35.25" hidden="1" customHeight="1" thickTop="1" thickBot="1">
      <c r="A106" s="563">
        <v>12.1</v>
      </c>
      <c r="B106" s="564"/>
      <c r="C106" s="564"/>
      <c r="D106" s="564"/>
      <c r="E106" s="564"/>
      <c r="F106" s="577" t="s">
        <v>1291</v>
      </c>
      <c r="G106" s="578"/>
      <c r="H106" s="578"/>
      <c r="I106" s="567" t="str">
        <f t="shared" si="4"/>
        <v>No hay ejecución</v>
      </c>
      <c r="J106" s="568" t="str">
        <f t="shared" si="5"/>
        <v>NA</v>
      </c>
      <c r="K106" s="578"/>
      <c r="L106" s="581"/>
      <c r="M106" s="579"/>
      <c r="N106" s="572"/>
      <c r="O106" s="582"/>
      <c r="P106" s="581"/>
      <c r="Q106" s="579"/>
      <c r="R106" s="572"/>
      <c r="S106" s="582"/>
      <c r="T106" s="583"/>
      <c r="U106" s="579"/>
      <c r="V106" s="572"/>
      <c r="W106" s="582"/>
      <c r="X106" s="575"/>
      <c r="Y106" s="580"/>
      <c r="Z106" s="580"/>
      <c r="AA106" s="567" t="str">
        <f t="shared" si="6"/>
        <v>No hay ejecución</v>
      </c>
      <c r="AB106" s="568" t="str">
        <f t="shared" si="7"/>
        <v>NA</v>
      </c>
      <c r="AC106" s="575"/>
      <c r="AD106" s="575"/>
      <c r="AE106" s="575"/>
      <c r="AF106" s="576"/>
      <c r="AG106" s="576"/>
      <c r="AH106" s="575"/>
      <c r="AI106" s="575"/>
      <c r="AJ106" s="575"/>
      <c r="AK106" s="576"/>
      <c r="AL106" s="576"/>
      <c r="AM106" s="575"/>
      <c r="AN106" s="575"/>
      <c r="AO106" s="575"/>
      <c r="AP106" s="575"/>
      <c r="AQ106" s="575"/>
    </row>
    <row r="107" spans="1:43" ht="35.25" hidden="1" customHeight="1" thickTop="1" thickBot="1">
      <c r="A107" s="563">
        <v>12.2</v>
      </c>
      <c r="B107" s="564"/>
      <c r="C107" s="564"/>
      <c r="D107" s="564"/>
      <c r="E107" s="564"/>
      <c r="F107" s="577" t="s">
        <v>1292</v>
      </c>
      <c r="G107" s="578"/>
      <c r="H107" s="578"/>
      <c r="I107" s="567" t="str">
        <f t="shared" si="4"/>
        <v>No hay ejecución</v>
      </c>
      <c r="J107" s="568" t="str">
        <f t="shared" si="5"/>
        <v>NA</v>
      </c>
      <c r="K107" s="578"/>
      <c r="L107" s="581"/>
      <c r="M107" s="579"/>
      <c r="N107" s="572"/>
      <c r="O107" s="582"/>
      <c r="P107" s="581"/>
      <c r="Q107" s="579"/>
      <c r="R107" s="572"/>
      <c r="S107" s="582"/>
      <c r="T107" s="583"/>
      <c r="U107" s="579"/>
      <c r="V107" s="572"/>
      <c r="W107" s="582"/>
      <c r="X107" s="575"/>
      <c r="Y107" s="580">
        <v>8</v>
      </c>
      <c r="Z107" s="580">
        <v>8</v>
      </c>
      <c r="AA107" s="567">
        <f t="shared" si="6"/>
        <v>1</v>
      </c>
      <c r="AB107" s="568" t="str">
        <f t="shared" si="7"/>
        <v>De acuerdo con lo programado</v>
      </c>
      <c r="AC107" s="575"/>
      <c r="AD107" s="575"/>
      <c r="AE107" s="575"/>
      <c r="AF107" s="576"/>
      <c r="AG107" s="576"/>
      <c r="AH107" s="575"/>
      <c r="AI107" s="575"/>
      <c r="AJ107" s="575"/>
      <c r="AK107" s="576"/>
      <c r="AL107" s="576"/>
      <c r="AM107" s="575"/>
      <c r="AN107" s="575"/>
      <c r="AO107" s="575"/>
      <c r="AP107" s="575"/>
      <c r="AQ107" s="575"/>
    </row>
    <row r="108" spans="1:43" ht="35.25" hidden="1" customHeight="1" thickTop="1" thickBot="1">
      <c r="A108" s="563">
        <v>12.2</v>
      </c>
      <c r="B108" s="564"/>
      <c r="C108" s="564"/>
      <c r="D108" s="564"/>
      <c r="E108" s="564"/>
      <c r="F108" s="577" t="s">
        <v>1292</v>
      </c>
      <c r="G108" s="578"/>
      <c r="H108" s="578"/>
      <c r="I108" s="567" t="str">
        <f t="shared" si="4"/>
        <v>No hay ejecución</v>
      </c>
      <c r="J108" s="568" t="str">
        <f t="shared" si="5"/>
        <v>NA</v>
      </c>
      <c r="K108" s="578"/>
      <c r="L108" s="581"/>
      <c r="M108" s="579"/>
      <c r="N108" s="572"/>
      <c r="O108" s="582"/>
      <c r="P108" s="581"/>
      <c r="Q108" s="579"/>
      <c r="R108" s="572"/>
      <c r="S108" s="582"/>
      <c r="T108" s="583"/>
      <c r="U108" s="579"/>
      <c r="V108" s="572"/>
      <c r="W108" s="582"/>
      <c r="X108" s="575"/>
      <c r="Y108" s="580"/>
      <c r="Z108" s="580"/>
      <c r="AA108" s="567" t="str">
        <f t="shared" si="6"/>
        <v>No hay ejecución</v>
      </c>
      <c r="AB108" s="568" t="str">
        <f t="shared" si="7"/>
        <v>NA</v>
      </c>
      <c r="AC108" s="575"/>
      <c r="AD108" s="575"/>
      <c r="AE108" s="575"/>
      <c r="AF108" s="576"/>
      <c r="AG108" s="576"/>
      <c r="AH108" s="575"/>
      <c r="AI108" s="575"/>
      <c r="AJ108" s="575"/>
      <c r="AK108" s="576"/>
      <c r="AL108" s="576"/>
      <c r="AM108" s="575"/>
      <c r="AN108" s="575"/>
      <c r="AO108" s="575"/>
      <c r="AP108" s="575"/>
      <c r="AQ108" s="575"/>
    </row>
    <row r="109" spans="1:43" ht="35.25" hidden="1" customHeight="1" thickTop="1" thickBot="1">
      <c r="A109" s="563">
        <v>13</v>
      </c>
      <c r="B109" s="564">
        <v>0</v>
      </c>
      <c r="C109" s="564">
        <v>0</v>
      </c>
      <c r="D109" s="564">
        <v>0</v>
      </c>
      <c r="E109" s="564">
        <v>0</v>
      </c>
      <c r="F109" s="584" t="s">
        <v>1293</v>
      </c>
      <c r="G109" s="585"/>
      <c r="H109" s="585"/>
      <c r="I109" s="567" t="str">
        <f t="shared" si="4"/>
        <v>No hay ejecución</v>
      </c>
      <c r="J109" s="568" t="str">
        <f t="shared" si="5"/>
        <v>NA</v>
      </c>
      <c r="K109" s="586"/>
      <c r="L109" s="581"/>
      <c r="M109" s="579"/>
      <c r="N109" s="572"/>
      <c r="O109" s="582"/>
      <c r="P109" s="581"/>
      <c r="Q109" s="579"/>
      <c r="R109" s="572"/>
      <c r="S109" s="582"/>
      <c r="T109" s="583"/>
      <c r="U109" s="579"/>
      <c r="V109" s="572"/>
      <c r="W109" s="582"/>
      <c r="X109" s="575"/>
      <c r="Y109" s="580"/>
      <c r="Z109" s="580"/>
      <c r="AA109" s="567" t="str">
        <f t="shared" si="6"/>
        <v>No hay ejecución</v>
      </c>
      <c r="AB109" s="568" t="str">
        <f t="shared" si="7"/>
        <v>NA</v>
      </c>
      <c r="AC109" s="575"/>
      <c r="AD109" s="575"/>
      <c r="AE109" s="575"/>
      <c r="AF109" s="576"/>
      <c r="AG109" s="576"/>
      <c r="AH109" s="575"/>
      <c r="AI109" s="575"/>
      <c r="AJ109" s="575"/>
      <c r="AK109" s="576"/>
      <c r="AL109" s="576"/>
      <c r="AM109" s="575"/>
      <c r="AN109" s="575"/>
      <c r="AO109" s="575"/>
      <c r="AP109" s="575"/>
      <c r="AQ109" s="575"/>
    </row>
    <row r="110" spans="1:43" ht="60.45" hidden="1" customHeight="1" thickTop="1" thickBot="1">
      <c r="A110" s="563">
        <v>13.1</v>
      </c>
      <c r="B110" s="564"/>
      <c r="C110" s="564"/>
      <c r="D110" s="564"/>
      <c r="E110" s="564"/>
      <c r="F110" s="589" t="s">
        <v>1294</v>
      </c>
      <c r="G110" s="590"/>
      <c r="H110" s="590"/>
      <c r="I110" s="567" t="str">
        <f t="shared" si="4"/>
        <v>No hay ejecución</v>
      </c>
      <c r="J110" s="568" t="str">
        <f t="shared" si="5"/>
        <v>NA</v>
      </c>
      <c r="K110" s="590"/>
      <c r="L110" s="581"/>
      <c r="M110" s="579"/>
      <c r="N110" s="572"/>
      <c r="O110" s="582"/>
      <c r="P110" s="581"/>
      <c r="Q110" s="579"/>
      <c r="R110" s="572"/>
      <c r="S110" s="582"/>
      <c r="T110" s="583"/>
      <c r="U110" s="579"/>
      <c r="V110" s="572"/>
      <c r="W110" s="582"/>
      <c r="X110" s="575"/>
      <c r="Y110" s="580"/>
      <c r="Z110" s="580"/>
      <c r="AA110" s="567" t="str">
        <f t="shared" si="6"/>
        <v>No hay ejecución</v>
      </c>
      <c r="AB110" s="568" t="str">
        <f t="shared" si="7"/>
        <v>NA</v>
      </c>
      <c r="AC110" s="575"/>
      <c r="AD110" s="575"/>
      <c r="AE110" s="575"/>
      <c r="AF110" s="576"/>
      <c r="AG110" s="576"/>
      <c r="AH110" s="575"/>
      <c r="AI110" s="575"/>
      <c r="AJ110" s="575"/>
      <c r="AK110" s="576"/>
      <c r="AL110" s="576"/>
      <c r="AM110" s="575"/>
      <c r="AN110" s="575"/>
      <c r="AO110" s="575"/>
      <c r="AP110" s="575"/>
      <c r="AQ110" s="575"/>
    </row>
    <row r="111" spans="1:43" ht="49.5" hidden="1" customHeight="1" thickTop="1" thickBot="1">
      <c r="A111" s="563">
        <v>13.1</v>
      </c>
      <c r="B111" s="564"/>
      <c r="C111" s="564"/>
      <c r="D111" s="564"/>
      <c r="E111" s="564"/>
      <c r="F111" s="589" t="s">
        <v>1295</v>
      </c>
      <c r="G111" s="590"/>
      <c r="H111" s="590"/>
      <c r="I111" s="567" t="str">
        <f t="shared" si="4"/>
        <v>No hay ejecución</v>
      </c>
      <c r="J111" s="568" t="str">
        <f t="shared" si="5"/>
        <v>NA</v>
      </c>
      <c r="K111" s="590"/>
      <c r="L111" s="581"/>
      <c r="M111" s="579"/>
      <c r="N111" s="572"/>
      <c r="O111" s="582"/>
      <c r="P111" s="581"/>
      <c r="Q111" s="579"/>
      <c r="R111" s="572"/>
      <c r="S111" s="582"/>
      <c r="T111" s="583"/>
      <c r="U111" s="579"/>
      <c r="V111" s="572"/>
      <c r="W111" s="582"/>
      <c r="X111" s="575"/>
      <c r="Y111" s="580"/>
      <c r="Z111" s="580"/>
      <c r="AA111" s="567" t="str">
        <f t="shared" si="6"/>
        <v>No hay ejecución</v>
      </c>
      <c r="AB111" s="568" t="str">
        <f t="shared" si="7"/>
        <v>NA</v>
      </c>
      <c r="AC111" s="575"/>
      <c r="AD111" s="575"/>
      <c r="AE111" s="575"/>
      <c r="AF111" s="576"/>
      <c r="AG111" s="576"/>
      <c r="AH111" s="575"/>
      <c r="AI111" s="575"/>
      <c r="AJ111" s="575"/>
      <c r="AK111" s="576"/>
      <c r="AL111" s="576"/>
      <c r="AM111" s="575"/>
      <c r="AN111" s="575"/>
      <c r="AO111" s="575"/>
      <c r="AP111" s="575"/>
      <c r="AQ111" s="575"/>
    </row>
    <row r="112" spans="1:43" ht="46.2" hidden="1" thickTop="1" thickBot="1">
      <c r="A112" s="563">
        <v>13.1</v>
      </c>
      <c r="B112" s="564"/>
      <c r="C112" s="564"/>
      <c r="D112" s="564"/>
      <c r="E112" s="564"/>
      <c r="F112" s="589" t="s">
        <v>1296</v>
      </c>
      <c r="G112" s="591"/>
      <c r="H112" s="591"/>
      <c r="I112" s="567" t="str">
        <f t="shared" si="4"/>
        <v>No hay ejecución</v>
      </c>
      <c r="J112" s="568" t="str">
        <f t="shared" si="5"/>
        <v>NA</v>
      </c>
      <c r="K112" s="591"/>
      <c r="L112" s="581"/>
      <c r="M112" s="579"/>
      <c r="N112" s="572"/>
      <c r="O112" s="582"/>
      <c r="P112" s="581"/>
      <c r="Q112" s="579"/>
      <c r="R112" s="572"/>
      <c r="S112" s="582"/>
      <c r="T112" s="583"/>
      <c r="U112" s="579"/>
      <c r="V112" s="572"/>
      <c r="W112" s="582"/>
      <c r="X112" s="575"/>
      <c r="Y112" s="580"/>
      <c r="Z112" s="580"/>
      <c r="AA112" s="567" t="str">
        <f t="shared" si="6"/>
        <v>No hay ejecución</v>
      </c>
      <c r="AB112" s="568" t="str">
        <f t="shared" si="7"/>
        <v>NA</v>
      </c>
      <c r="AC112" s="575"/>
      <c r="AD112" s="575"/>
      <c r="AE112" s="575"/>
      <c r="AF112" s="576"/>
      <c r="AG112" s="576"/>
      <c r="AH112" s="575"/>
      <c r="AI112" s="575"/>
      <c r="AJ112" s="575"/>
      <c r="AK112" s="576"/>
      <c r="AL112" s="576"/>
      <c r="AM112" s="575"/>
      <c r="AN112" s="575"/>
      <c r="AO112" s="575"/>
      <c r="AP112" s="575"/>
      <c r="AQ112" s="575"/>
    </row>
    <row r="113" spans="1:43" ht="32.700000000000003" hidden="1" customHeight="1" thickTop="1" thickBot="1">
      <c r="A113" s="563">
        <v>13.2</v>
      </c>
      <c r="B113" s="564"/>
      <c r="C113" s="564"/>
      <c r="D113" s="564"/>
      <c r="E113" s="564"/>
      <c r="F113" s="577" t="s">
        <v>1297</v>
      </c>
      <c r="G113" s="592"/>
      <c r="H113" s="592"/>
      <c r="I113" s="567" t="str">
        <f t="shared" si="4"/>
        <v>No hay ejecución</v>
      </c>
      <c r="J113" s="568" t="str">
        <f t="shared" si="5"/>
        <v>NA</v>
      </c>
      <c r="K113" s="592"/>
      <c r="L113" s="581"/>
      <c r="M113" s="579"/>
      <c r="N113" s="572"/>
      <c r="O113" s="582"/>
      <c r="P113" s="581"/>
      <c r="Q113" s="579"/>
      <c r="R113" s="572"/>
      <c r="S113" s="582"/>
      <c r="T113" s="583"/>
      <c r="U113" s="579"/>
      <c r="V113" s="572"/>
      <c r="W113" s="582"/>
      <c r="X113" s="575"/>
      <c r="Y113" s="580"/>
      <c r="Z113" s="580"/>
      <c r="AA113" s="567" t="str">
        <f t="shared" si="6"/>
        <v>No hay ejecución</v>
      </c>
      <c r="AB113" s="568" t="str">
        <f t="shared" si="7"/>
        <v>NA</v>
      </c>
      <c r="AC113" s="575"/>
      <c r="AD113" s="575"/>
      <c r="AE113" s="575"/>
      <c r="AF113" s="576"/>
      <c r="AG113" s="576"/>
      <c r="AH113" s="575"/>
      <c r="AI113" s="575"/>
      <c r="AJ113" s="575"/>
      <c r="AK113" s="576"/>
      <c r="AL113" s="576"/>
      <c r="AM113" s="575"/>
      <c r="AN113" s="575"/>
      <c r="AO113" s="575"/>
      <c r="AP113" s="575"/>
      <c r="AQ113" s="575"/>
    </row>
    <row r="114" spans="1:43" ht="35.25" hidden="1" customHeight="1" thickTop="1" thickBot="1">
      <c r="A114" s="563">
        <v>13.2</v>
      </c>
      <c r="B114" s="564"/>
      <c r="C114" s="564"/>
      <c r="D114" s="564"/>
      <c r="E114" s="564"/>
      <c r="F114" s="577" t="s">
        <v>1297</v>
      </c>
      <c r="G114" s="592"/>
      <c r="H114" s="592"/>
      <c r="I114" s="567" t="str">
        <f t="shared" si="4"/>
        <v>No hay ejecución</v>
      </c>
      <c r="J114" s="568" t="str">
        <f t="shared" si="5"/>
        <v>NA</v>
      </c>
      <c r="K114" s="592"/>
      <c r="L114" s="581"/>
      <c r="M114" s="579"/>
      <c r="N114" s="572"/>
      <c r="O114" s="582"/>
      <c r="P114" s="581"/>
      <c r="Q114" s="579"/>
      <c r="R114" s="572"/>
      <c r="S114" s="582"/>
      <c r="T114" s="583"/>
      <c r="U114" s="579"/>
      <c r="V114" s="572"/>
      <c r="W114" s="582"/>
      <c r="X114" s="575"/>
      <c r="Y114" s="580"/>
      <c r="Z114" s="580"/>
      <c r="AA114" s="567" t="str">
        <f t="shared" si="6"/>
        <v>No hay ejecución</v>
      </c>
      <c r="AB114" s="568" t="str">
        <f t="shared" si="7"/>
        <v>NA</v>
      </c>
      <c r="AC114" s="575"/>
      <c r="AD114" s="575"/>
      <c r="AE114" s="575"/>
      <c r="AF114" s="576"/>
      <c r="AG114" s="576"/>
      <c r="AH114" s="575"/>
      <c r="AI114" s="575"/>
      <c r="AJ114" s="575"/>
      <c r="AK114" s="576"/>
      <c r="AL114" s="576"/>
      <c r="AM114" s="575"/>
      <c r="AN114" s="575"/>
      <c r="AO114" s="575"/>
      <c r="AP114" s="575"/>
      <c r="AQ114" s="575"/>
    </row>
    <row r="115" spans="1:43" ht="35.25" hidden="1" customHeight="1" thickTop="1" thickBot="1">
      <c r="A115" s="563">
        <v>13.2</v>
      </c>
      <c r="B115" s="564"/>
      <c r="C115" s="564"/>
      <c r="D115" s="564"/>
      <c r="E115" s="564"/>
      <c r="F115" s="577" t="s">
        <v>1297</v>
      </c>
      <c r="G115" s="578"/>
      <c r="H115" s="578"/>
      <c r="I115" s="567" t="str">
        <f t="shared" si="4"/>
        <v>No hay ejecución</v>
      </c>
      <c r="J115" s="568" t="str">
        <f t="shared" si="5"/>
        <v>NA</v>
      </c>
      <c r="K115" s="578"/>
      <c r="L115" s="581"/>
      <c r="M115" s="579"/>
      <c r="N115" s="572"/>
      <c r="O115" s="582"/>
      <c r="P115" s="581"/>
      <c r="Q115" s="579"/>
      <c r="R115" s="572"/>
      <c r="S115" s="582"/>
      <c r="T115" s="583"/>
      <c r="U115" s="579"/>
      <c r="V115" s="572"/>
      <c r="W115" s="582"/>
      <c r="X115" s="575"/>
      <c r="Y115" s="580"/>
      <c r="Z115" s="580"/>
      <c r="AA115" s="567" t="str">
        <f t="shared" si="6"/>
        <v>No hay ejecución</v>
      </c>
      <c r="AB115" s="568" t="str">
        <f t="shared" si="7"/>
        <v>NA</v>
      </c>
      <c r="AC115" s="575"/>
      <c r="AD115" s="575"/>
      <c r="AE115" s="575"/>
      <c r="AF115" s="576"/>
      <c r="AG115" s="576"/>
      <c r="AH115" s="575"/>
      <c r="AI115" s="575"/>
      <c r="AJ115" s="575"/>
      <c r="AK115" s="576"/>
      <c r="AL115" s="576"/>
      <c r="AM115" s="575"/>
      <c r="AN115" s="575"/>
      <c r="AO115" s="575"/>
      <c r="AP115" s="575"/>
      <c r="AQ115" s="575"/>
    </row>
    <row r="116" spans="1:43" ht="35.25" hidden="1" customHeight="1" thickTop="1" thickBot="1">
      <c r="A116" s="563">
        <v>13.3</v>
      </c>
      <c r="B116" s="564"/>
      <c r="C116" s="564"/>
      <c r="D116" s="564"/>
      <c r="E116" s="564"/>
      <c r="F116" s="577" t="s">
        <v>1298</v>
      </c>
      <c r="G116" s="578"/>
      <c r="H116" s="578"/>
      <c r="I116" s="567" t="str">
        <f t="shared" si="4"/>
        <v>No hay ejecución</v>
      </c>
      <c r="J116" s="568" t="str">
        <f t="shared" si="5"/>
        <v>NA</v>
      </c>
      <c r="K116" s="578"/>
      <c r="L116" s="581"/>
      <c r="M116" s="579"/>
      <c r="N116" s="572"/>
      <c r="O116" s="582"/>
      <c r="P116" s="581"/>
      <c r="Q116" s="579"/>
      <c r="R116" s="572"/>
      <c r="S116" s="582"/>
      <c r="T116" s="583"/>
      <c r="U116" s="579"/>
      <c r="V116" s="572"/>
      <c r="W116" s="582"/>
      <c r="X116" s="575"/>
      <c r="Y116" s="580"/>
      <c r="Z116" s="580"/>
      <c r="AA116" s="567" t="str">
        <f t="shared" si="6"/>
        <v>No hay ejecución</v>
      </c>
      <c r="AB116" s="568" t="str">
        <f t="shared" si="7"/>
        <v>NA</v>
      </c>
      <c r="AC116" s="575"/>
      <c r="AD116" s="575"/>
      <c r="AE116" s="575"/>
      <c r="AF116" s="576"/>
      <c r="AG116" s="576"/>
      <c r="AH116" s="575"/>
      <c r="AI116" s="575"/>
      <c r="AJ116" s="575"/>
      <c r="AK116" s="576"/>
      <c r="AL116" s="576"/>
      <c r="AM116" s="575"/>
      <c r="AN116" s="575"/>
      <c r="AO116" s="575"/>
      <c r="AP116" s="575"/>
      <c r="AQ116" s="575"/>
    </row>
    <row r="117" spans="1:43" ht="35.25" hidden="1" customHeight="1" thickTop="1" thickBot="1">
      <c r="A117" s="563">
        <v>13.4</v>
      </c>
      <c r="B117" s="564"/>
      <c r="C117" s="564"/>
      <c r="D117" s="564"/>
      <c r="E117" s="564"/>
      <c r="F117" s="577" t="s">
        <v>1299</v>
      </c>
      <c r="G117" s="578"/>
      <c r="H117" s="578"/>
      <c r="I117" s="567" t="str">
        <f t="shared" si="4"/>
        <v>No hay ejecución</v>
      </c>
      <c r="J117" s="568" t="str">
        <f t="shared" si="5"/>
        <v>NA</v>
      </c>
      <c r="K117" s="578"/>
      <c r="L117" s="581"/>
      <c r="M117" s="579"/>
      <c r="N117" s="572"/>
      <c r="O117" s="582"/>
      <c r="P117" s="581"/>
      <c r="Q117" s="579"/>
      <c r="R117" s="572"/>
      <c r="S117" s="582"/>
      <c r="T117" s="583"/>
      <c r="U117" s="579"/>
      <c r="V117" s="572"/>
      <c r="W117" s="582"/>
      <c r="X117" s="575"/>
      <c r="Y117" s="580"/>
      <c r="Z117" s="580"/>
      <c r="AA117" s="567" t="str">
        <f t="shared" si="6"/>
        <v>No hay ejecución</v>
      </c>
      <c r="AB117" s="568" t="str">
        <f t="shared" si="7"/>
        <v>NA</v>
      </c>
      <c r="AC117" s="575"/>
      <c r="AD117" s="575"/>
      <c r="AE117" s="575"/>
      <c r="AF117" s="576"/>
      <c r="AG117" s="576"/>
      <c r="AH117" s="575"/>
      <c r="AI117" s="575"/>
      <c r="AJ117" s="575"/>
      <c r="AK117" s="576"/>
      <c r="AL117" s="576"/>
      <c r="AM117" s="575"/>
      <c r="AN117" s="575"/>
      <c r="AO117" s="575"/>
      <c r="AP117" s="575"/>
      <c r="AQ117" s="575"/>
    </row>
    <row r="118" spans="1:43" ht="35.25" hidden="1" customHeight="1" thickTop="1" thickBot="1">
      <c r="A118" s="563">
        <v>13.5</v>
      </c>
      <c r="B118" s="564"/>
      <c r="C118" s="564"/>
      <c r="D118" s="564"/>
      <c r="E118" s="564"/>
      <c r="F118" s="577" t="s">
        <v>1300</v>
      </c>
      <c r="G118" s="578"/>
      <c r="H118" s="578"/>
      <c r="I118" s="567" t="str">
        <f t="shared" si="4"/>
        <v>No hay ejecución</v>
      </c>
      <c r="J118" s="568" t="str">
        <f t="shared" si="5"/>
        <v>NA</v>
      </c>
      <c r="K118" s="578"/>
      <c r="L118" s="581"/>
      <c r="M118" s="579"/>
      <c r="N118" s="572"/>
      <c r="O118" s="582"/>
      <c r="P118" s="581"/>
      <c r="Q118" s="579"/>
      <c r="R118" s="572"/>
      <c r="S118" s="582"/>
      <c r="T118" s="583"/>
      <c r="U118" s="579"/>
      <c r="V118" s="572"/>
      <c r="W118" s="582"/>
      <c r="X118" s="575"/>
      <c r="Y118" s="580"/>
      <c r="Z118" s="580"/>
      <c r="AA118" s="567" t="str">
        <f t="shared" si="6"/>
        <v>No hay ejecución</v>
      </c>
      <c r="AB118" s="568" t="str">
        <f t="shared" si="7"/>
        <v>NA</v>
      </c>
      <c r="AC118" s="575"/>
      <c r="AD118" s="575"/>
      <c r="AE118" s="575"/>
      <c r="AF118" s="576"/>
      <c r="AG118" s="576"/>
      <c r="AH118" s="575"/>
      <c r="AI118" s="575"/>
      <c r="AJ118" s="575"/>
      <c r="AK118" s="576"/>
      <c r="AL118" s="576"/>
      <c r="AM118" s="575"/>
      <c r="AN118" s="575"/>
      <c r="AO118" s="575"/>
      <c r="AP118" s="575"/>
      <c r="AQ118" s="575"/>
    </row>
    <row r="119" spans="1:43" ht="35.25" hidden="1" customHeight="1" thickTop="1" thickBot="1">
      <c r="A119" s="563">
        <v>13.6</v>
      </c>
      <c r="B119" s="564"/>
      <c r="C119" s="564"/>
      <c r="D119" s="564"/>
      <c r="E119" s="564"/>
      <c r="F119" s="577" t="s">
        <v>1301</v>
      </c>
      <c r="G119" s="578"/>
      <c r="H119" s="578"/>
      <c r="I119" s="567" t="str">
        <f t="shared" si="4"/>
        <v>No hay ejecución</v>
      </c>
      <c r="J119" s="568" t="str">
        <f t="shared" si="5"/>
        <v>NA</v>
      </c>
      <c r="K119" s="578"/>
      <c r="L119" s="581"/>
      <c r="M119" s="579"/>
      <c r="N119" s="572"/>
      <c r="O119" s="582"/>
      <c r="P119" s="581"/>
      <c r="Q119" s="579"/>
      <c r="R119" s="572"/>
      <c r="S119" s="582"/>
      <c r="T119" s="583"/>
      <c r="U119" s="579"/>
      <c r="V119" s="572"/>
      <c r="W119" s="582"/>
      <c r="X119" s="575"/>
      <c r="Y119" s="580"/>
      <c r="Z119" s="580"/>
      <c r="AA119" s="567" t="str">
        <f t="shared" si="6"/>
        <v>No hay ejecución</v>
      </c>
      <c r="AB119" s="568" t="str">
        <f t="shared" si="7"/>
        <v>NA</v>
      </c>
      <c r="AC119" s="575"/>
      <c r="AD119" s="575"/>
      <c r="AE119" s="575"/>
      <c r="AF119" s="576"/>
      <c r="AG119" s="576"/>
      <c r="AH119" s="575"/>
      <c r="AI119" s="575"/>
      <c r="AJ119" s="575"/>
      <c r="AK119" s="576"/>
      <c r="AL119" s="576"/>
      <c r="AM119" s="575"/>
      <c r="AN119" s="575"/>
      <c r="AO119" s="575"/>
      <c r="AP119" s="575"/>
      <c r="AQ119" s="575"/>
    </row>
    <row r="120" spans="1:43" ht="35.25" hidden="1" customHeight="1" thickTop="1" thickBot="1">
      <c r="A120" s="563">
        <v>13.7</v>
      </c>
      <c r="B120" s="564"/>
      <c r="C120" s="564"/>
      <c r="D120" s="564"/>
      <c r="E120" s="564"/>
      <c r="F120" s="577" t="s">
        <v>1302</v>
      </c>
      <c r="G120" s="578"/>
      <c r="H120" s="578"/>
      <c r="I120" s="567" t="str">
        <f t="shared" si="4"/>
        <v>No hay ejecución</v>
      </c>
      <c r="J120" s="568" t="str">
        <f t="shared" si="5"/>
        <v>NA</v>
      </c>
      <c r="K120" s="578"/>
      <c r="L120" s="581"/>
      <c r="M120" s="579"/>
      <c r="N120" s="572"/>
      <c r="O120" s="582"/>
      <c r="P120" s="581"/>
      <c r="Q120" s="579"/>
      <c r="R120" s="572"/>
      <c r="S120" s="582"/>
      <c r="T120" s="583"/>
      <c r="U120" s="579"/>
      <c r="V120" s="572"/>
      <c r="W120" s="582"/>
      <c r="X120" s="575"/>
      <c r="Y120" s="580"/>
      <c r="Z120" s="580"/>
      <c r="AA120" s="567" t="str">
        <f t="shared" si="6"/>
        <v>No hay ejecución</v>
      </c>
      <c r="AB120" s="568" t="str">
        <f t="shared" si="7"/>
        <v>NA</v>
      </c>
      <c r="AC120" s="575"/>
      <c r="AD120" s="575"/>
      <c r="AE120" s="575"/>
      <c r="AF120" s="576"/>
      <c r="AG120" s="576"/>
      <c r="AH120" s="575"/>
      <c r="AI120" s="575"/>
      <c r="AJ120" s="575"/>
      <c r="AK120" s="576"/>
      <c r="AL120" s="576"/>
      <c r="AM120" s="575"/>
      <c r="AN120" s="575"/>
      <c r="AO120" s="575"/>
      <c r="AP120" s="575"/>
      <c r="AQ120" s="575"/>
    </row>
    <row r="121" spans="1:43" ht="35.25" hidden="1" customHeight="1" thickTop="1" thickBot="1">
      <c r="A121" s="563">
        <v>13.8</v>
      </c>
      <c r="B121" s="564"/>
      <c r="C121" s="564"/>
      <c r="D121" s="564"/>
      <c r="E121" s="564"/>
      <c r="F121" s="577" t="s">
        <v>1303</v>
      </c>
      <c r="G121" s="592"/>
      <c r="H121" s="592"/>
      <c r="I121" s="567" t="str">
        <f t="shared" si="4"/>
        <v>No hay ejecución</v>
      </c>
      <c r="J121" s="568" t="str">
        <f t="shared" si="5"/>
        <v>NA</v>
      </c>
      <c r="K121" s="592"/>
      <c r="L121" s="581"/>
      <c r="M121" s="579"/>
      <c r="N121" s="572"/>
      <c r="O121" s="582"/>
      <c r="P121" s="581"/>
      <c r="Q121" s="579"/>
      <c r="R121" s="572"/>
      <c r="S121" s="582"/>
      <c r="T121" s="583"/>
      <c r="U121" s="579"/>
      <c r="V121" s="572"/>
      <c r="W121" s="582"/>
      <c r="X121" s="575"/>
      <c r="Y121" s="580"/>
      <c r="Z121" s="580"/>
      <c r="AA121" s="567" t="str">
        <f t="shared" si="6"/>
        <v>No hay ejecución</v>
      </c>
      <c r="AB121" s="568" t="str">
        <f t="shared" si="7"/>
        <v>NA</v>
      </c>
      <c r="AC121" s="575"/>
      <c r="AD121" s="575"/>
      <c r="AE121" s="575"/>
      <c r="AF121" s="576"/>
      <c r="AG121" s="576"/>
      <c r="AH121" s="575"/>
      <c r="AI121" s="575"/>
      <c r="AJ121" s="575"/>
      <c r="AK121" s="576"/>
      <c r="AL121" s="576"/>
      <c r="AM121" s="575"/>
      <c r="AN121" s="575"/>
      <c r="AO121" s="575"/>
      <c r="AP121" s="575"/>
      <c r="AQ121" s="575"/>
    </row>
    <row r="122" spans="1:43" ht="35.25" hidden="1" customHeight="1" thickTop="1" thickBot="1">
      <c r="A122" s="563">
        <v>13.8</v>
      </c>
      <c r="B122" s="564"/>
      <c r="C122" s="564"/>
      <c r="D122" s="564"/>
      <c r="E122" s="564"/>
      <c r="F122" s="577" t="s">
        <v>1303</v>
      </c>
      <c r="G122" s="578"/>
      <c r="H122" s="578"/>
      <c r="I122" s="567" t="str">
        <f t="shared" si="4"/>
        <v>No hay ejecución</v>
      </c>
      <c r="J122" s="568" t="str">
        <f t="shared" si="5"/>
        <v>NA</v>
      </c>
      <c r="K122" s="578"/>
      <c r="L122" s="581"/>
      <c r="M122" s="579"/>
      <c r="N122" s="572"/>
      <c r="O122" s="582"/>
      <c r="P122" s="581"/>
      <c r="Q122" s="579"/>
      <c r="R122" s="572"/>
      <c r="S122" s="582"/>
      <c r="T122" s="583"/>
      <c r="U122" s="579"/>
      <c r="V122" s="572"/>
      <c r="W122" s="582"/>
      <c r="X122" s="575"/>
      <c r="Y122" s="580"/>
      <c r="Z122" s="580"/>
      <c r="AA122" s="567" t="str">
        <f t="shared" si="6"/>
        <v>No hay ejecución</v>
      </c>
      <c r="AB122" s="568" t="str">
        <f t="shared" si="7"/>
        <v>NA</v>
      </c>
      <c r="AC122" s="575"/>
      <c r="AD122" s="575"/>
      <c r="AE122" s="575"/>
      <c r="AF122" s="576"/>
      <c r="AG122" s="576"/>
      <c r="AH122" s="575"/>
      <c r="AI122" s="575"/>
      <c r="AJ122" s="575"/>
      <c r="AK122" s="576"/>
      <c r="AL122" s="576"/>
      <c r="AM122" s="575"/>
      <c r="AN122" s="575"/>
      <c r="AO122" s="575"/>
      <c r="AP122" s="575"/>
      <c r="AQ122" s="575"/>
    </row>
    <row r="123" spans="1:43" ht="35.25" hidden="1" customHeight="1" thickTop="1" thickBot="1">
      <c r="A123" s="563">
        <v>13.9</v>
      </c>
      <c r="B123" s="564"/>
      <c r="C123" s="564"/>
      <c r="D123" s="564"/>
      <c r="E123" s="564"/>
      <c r="F123" s="577" t="s">
        <v>1304</v>
      </c>
      <c r="G123" s="578"/>
      <c r="H123" s="578"/>
      <c r="I123" s="567" t="str">
        <f t="shared" si="4"/>
        <v>No hay ejecución</v>
      </c>
      <c r="J123" s="568" t="str">
        <f t="shared" si="5"/>
        <v>NA</v>
      </c>
      <c r="K123" s="578"/>
      <c r="L123" s="581"/>
      <c r="M123" s="579"/>
      <c r="N123" s="572"/>
      <c r="O123" s="582"/>
      <c r="P123" s="581"/>
      <c r="Q123" s="579"/>
      <c r="R123" s="572"/>
      <c r="S123" s="582"/>
      <c r="T123" s="583"/>
      <c r="U123" s="579"/>
      <c r="V123" s="572"/>
      <c r="W123" s="582"/>
      <c r="X123" s="575"/>
      <c r="Y123" s="580"/>
      <c r="Z123" s="580"/>
      <c r="AA123" s="567" t="str">
        <f t="shared" si="6"/>
        <v>No hay ejecución</v>
      </c>
      <c r="AB123" s="568" t="str">
        <f t="shared" si="7"/>
        <v>NA</v>
      </c>
      <c r="AC123" s="575"/>
      <c r="AD123" s="575"/>
      <c r="AE123" s="575"/>
      <c r="AF123" s="576"/>
      <c r="AG123" s="576"/>
      <c r="AH123" s="575"/>
      <c r="AI123" s="575"/>
      <c r="AJ123" s="575"/>
      <c r="AK123" s="576"/>
      <c r="AL123" s="576"/>
      <c r="AM123" s="575"/>
      <c r="AN123" s="575"/>
      <c r="AO123" s="575"/>
      <c r="AP123" s="575"/>
      <c r="AQ123" s="575"/>
    </row>
    <row r="124" spans="1:43" ht="35.25" hidden="1" customHeight="1" thickTop="1" thickBot="1">
      <c r="A124" s="563">
        <v>13.9</v>
      </c>
      <c r="B124" s="564"/>
      <c r="C124" s="564"/>
      <c r="D124" s="564"/>
      <c r="E124" s="564"/>
      <c r="F124" s="577" t="s">
        <v>1304</v>
      </c>
      <c r="G124" s="578"/>
      <c r="H124" s="578"/>
      <c r="I124" s="567" t="str">
        <f t="shared" si="4"/>
        <v>No hay ejecución</v>
      </c>
      <c r="J124" s="568" t="str">
        <f t="shared" si="5"/>
        <v>NA</v>
      </c>
      <c r="K124" s="578"/>
      <c r="L124" s="581"/>
      <c r="M124" s="579"/>
      <c r="N124" s="572"/>
      <c r="O124" s="582"/>
      <c r="P124" s="581"/>
      <c r="Q124" s="579"/>
      <c r="R124" s="572"/>
      <c r="S124" s="582"/>
      <c r="T124" s="583"/>
      <c r="U124" s="579"/>
      <c r="V124" s="572"/>
      <c r="W124" s="582"/>
      <c r="X124" s="575"/>
      <c r="Y124" s="580"/>
      <c r="Z124" s="580"/>
      <c r="AA124" s="567" t="str">
        <f t="shared" si="6"/>
        <v>No hay ejecución</v>
      </c>
      <c r="AB124" s="568" t="str">
        <f t="shared" si="7"/>
        <v>NA</v>
      </c>
      <c r="AC124" s="575"/>
      <c r="AD124" s="575"/>
      <c r="AE124" s="575"/>
      <c r="AF124" s="576"/>
      <c r="AG124" s="576"/>
      <c r="AH124" s="575"/>
      <c r="AI124" s="575"/>
      <c r="AJ124" s="575"/>
      <c r="AK124" s="576"/>
      <c r="AL124" s="576"/>
      <c r="AM124" s="575"/>
      <c r="AN124" s="575"/>
      <c r="AO124" s="575"/>
      <c r="AP124" s="575"/>
      <c r="AQ124" s="575"/>
    </row>
    <row r="125" spans="1:43" ht="35.25" hidden="1" customHeight="1" thickTop="1" thickBot="1">
      <c r="A125" s="563">
        <v>13.9</v>
      </c>
      <c r="B125" s="564"/>
      <c r="C125" s="564"/>
      <c r="D125" s="564"/>
      <c r="E125" s="564"/>
      <c r="F125" s="577" t="s">
        <v>1304</v>
      </c>
      <c r="G125" s="578"/>
      <c r="H125" s="578"/>
      <c r="I125" s="567" t="str">
        <f t="shared" si="4"/>
        <v>No hay ejecución</v>
      </c>
      <c r="J125" s="568" t="str">
        <f t="shared" si="5"/>
        <v>NA</v>
      </c>
      <c r="K125" s="578"/>
      <c r="L125" s="581"/>
      <c r="M125" s="579"/>
      <c r="N125" s="572"/>
      <c r="O125" s="582"/>
      <c r="P125" s="581"/>
      <c r="Q125" s="579"/>
      <c r="R125" s="572"/>
      <c r="S125" s="582"/>
      <c r="T125" s="583"/>
      <c r="U125" s="579"/>
      <c r="V125" s="572"/>
      <c r="W125" s="582"/>
      <c r="X125" s="575"/>
      <c r="Y125" s="580">
        <v>2</v>
      </c>
      <c r="Z125" s="580">
        <v>2</v>
      </c>
      <c r="AA125" s="567">
        <f t="shared" si="6"/>
        <v>1</v>
      </c>
      <c r="AB125" s="568" t="str">
        <f t="shared" si="7"/>
        <v>De acuerdo con lo programado</v>
      </c>
      <c r="AC125" s="575"/>
      <c r="AD125" s="575"/>
      <c r="AE125" s="575"/>
      <c r="AF125" s="576"/>
      <c r="AG125" s="576"/>
      <c r="AH125" s="575"/>
      <c r="AI125" s="575"/>
      <c r="AJ125" s="575"/>
      <c r="AK125" s="576"/>
      <c r="AL125" s="576"/>
      <c r="AM125" s="575"/>
      <c r="AN125" s="575"/>
      <c r="AO125" s="575"/>
      <c r="AP125" s="575"/>
      <c r="AQ125" s="575"/>
    </row>
    <row r="126" spans="1:43" ht="35.25" hidden="1" customHeight="1" thickTop="1" thickBot="1">
      <c r="A126" s="593">
        <v>13.1</v>
      </c>
      <c r="B126" s="564"/>
      <c r="C126" s="564"/>
      <c r="D126" s="564"/>
      <c r="E126" s="564"/>
      <c r="F126" s="577" t="s">
        <v>1305</v>
      </c>
      <c r="G126" s="592"/>
      <c r="H126" s="592"/>
      <c r="I126" s="567" t="str">
        <f t="shared" si="4"/>
        <v>No hay ejecución</v>
      </c>
      <c r="J126" s="568" t="str">
        <f t="shared" si="5"/>
        <v>NA</v>
      </c>
      <c r="K126" s="592"/>
      <c r="L126" s="581"/>
      <c r="M126" s="579"/>
      <c r="N126" s="572"/>
      <c r="O126" s="582"/>
      <c r="P126" s="581"/>
      <c r="Q126" s="579"/>
      <c r="R126" s="572"/>
      <c r="S126" s="582"/>
      <c r="T126" s="583"/>
      <c r="U126" s="579"/>
      <c r="V126" s="572"/>
      <c r="W126" s="582"/>
      <c r="X126" s="575"/>
      <c r="Y126" s="580"/>
      <c r="Z126" s="580"/>
      <c r="AA126" s="567" t="str">
        <f t="shared" si="6"/>
        <v>No hay ejecución</v>
      </c>
      <c r="AB126" s="568" t="str">
        <f t="shared" si="7"/>
        <v>NA</v>
      </c>
      <c r="AC126" s="575"/>
      <c r="AD126" s="575"/>
      <c r="AE126" s="575"/>
      <c r="AF126" s="576"/>
      <c r="AG126" s="576"/>
      <c r="AH126" s="575"/>
      <c r="AI126" s="575"/>
      <c r="AJ126" s="575"/>
      <c r="AK126" s="576"/>
      <c r="AL126" s="576"/>
      <c r="AM126" s="575"/>
      <c r="AN126" s="575"/>
      <c r="AO126" s="575"/>
      <c r="AP126" s="575"/>
      <c r="AQ126" s="575"/>
    </row>
    <row r="127" spans="1:43" ht="35.25" hidden="1" customHeight="1" thickTop="1" thickBot="1">
      <c r="A127" s="593">
        <v>13.1</v>
      </c>
      <c r="B127" s="564"/>
      <c r="C127" s="564"/>
      <c r="D127" s="564"/>
      <c r="E127" s="564"/>
      <c r="F127" s="577" t="s">
        <v>1305</v>
      </c>
      <c r="G127" s="578"/>
      <c r="H127" s="578"/>
      <c r="I127" s="567" t="str">
        <f t="shared" si="4"/>
        <v>No hay ejecución</v>
      </c>
      <c r="J127" s="568" t="str">
        <f t="shared" si="5"/>
        <v>NA</v>
      </c>
      <c r="K127" s="578"/>
      <c r="L127" s="581"/>
      <c r="M127" s="579"/>
      <c r="N127" s="572"/>
      <c r="O127" s="582"/>
      <c r="P127" s="581"/>
      <c r="Q127" s="579"/>
      <c r="R127" s="572"/>
      <c r="S127" s="582"/>
      <c r="T127" s="583"/>
      <c r="U127" s="579"/>
      <c r="V127" s="572"/>
      <c r="W127" s="582"/>
      <c r="X127" s="575"/>
      <c r="Y127" s="580"/>
      <c r="Z127" s="580"/>
      <c r="AA127" s="567" t="str">
        <f t="shared" si="6"/>
        <v>No hay ejecución</v>
      </c>
      <c r="AB127" s="568" t="str">
        <f t="shared" si="7"/>
        <v>NA</v>
      </c>
      <c r="AC127" s="575"/>
      <c r="AD127" s="575"/>
      <c r="AE127" s="575"/>
      <c r="AF127" s="576"/>
      <c r="AG127" s="576"/>
      <c r="AH127" s="575"/>
      <c r="AI127" s="575"/>
      <c r="AJ127" s="575"/>
      <c r="AK127" s="576"/>
      <c r="AL127" s="576"/>
      <c r="AM127" s="575"/>
      <c r="AN127" s="575"/>
      <c r="AO127" s="575"/>
      <c r="AP127" s="575"/>
      <c r="AQ127" s="575"/>
    </row>
    <row r="128" spans="1:43" ht="35.25" hidden="1" customHeight="1" thickTop="1" thickBot="1">
      <c r="A128" s="563">
        <v>14</v>
      </c>
      <c r="B128" s="564">
        <v>0</v>
      </c>
      <c r="C128" s="564">
        <v>0</v>
      </c>
      <c r="D128" s="564">
        <v>0</v>
      </c>
      <c r="E128" s="564">
        <v>0</v>
      </c>
      <c r="F128" s="584" t="s">
        <v>1306</v>
      </c>
      <c r="G128" s="585"/>
      <c r="H128" s="585"/>
      <c r="I128" s="567" t="str">
        <f t="shared" si="4"/>
        <v>No hay ejecución</v>
      </c>
      <c r="J128" s="568" t="str">
        <f t="shared" si="5"/>
        <v>NA</v>
      </c>
      <c r="K128" s="586"/>
      <c r="L128" s="581"/>
      <c r="M128" s="579"/>
      <c r="N128" s="572"/>
      <c r="O128" s="582"/>
      <c r="P128" s="581"/>
      <c r="Q128" s="579"/>
      <c r="R128" s="572"/>
      <c r="S128" s="582"/>
      <c r="T128" s="583"/>
      <c r="U128" s="579"/>
      <c r="V128" s="572"/>
      <c r="W128" s="582"/>
      <c r="X128" s="575"/>
      <c r="Y128" s="580"/>
      <c r="Z128" s="580"/>
      <c r="AA128" s="567" t="str">
        <f t="shared" si="6"/>
        <v>No hay ejecución</v>
      </c>
      <c r="AB128" s="568" t="str">
        <f t="shared" si="7"/>
        <v>NA</v>
      </c>
      <c r="AC128" s="575"/>
      <c r="AD128" s="575"/>
      <c r="AE128" s="575"/>
      <c r="AF128" s="576"/>
      <c r="AG128" s="576"/>
      <c r="AH128" s="575"/>
      <c r="AI128" s="575"/>
      <c r="AJ128" s="575"/>
      <c r="AK128" s="576"/>
      <c r="AL128" s="576"/>
      <c r="AM128" s="575"/>
      <c r="AN128" s="575"/>
      <c r="AO128" s="575"/>
      <c r="AP128" s="575"/>
      <c r="AQ128" s="575"/>
    </row>
    <row r="129" spans="1:43" ht="35.25" hidden="1" customHeight="1" thickTop="1" thickBot="1">
      <c r="A129" s="563">
        <v>14.1</v>
      </c>
      <c r="B129" s="564"/>
      <c r="C129" s="564"/>
      <c r="D129" s="564"/>
      <c r="E129" s="564"/>
      <c r="F129" s="587" t="s">
        <v>1307</v>
      </c>
      <c r="G129" s="588"/>
      <c r="H129" s="588"/>
      <c r="I129" s="567" t="str">
        <f t="shared" si="4"/>
        <v>No hay ejecución</v>
      </c>
      <c r="J129" s="568" t="str">
        <f t="shared" si="5"/>
        <v>NA</v>
      </c>
      <c r="K129" s="588"/>
      <c r="L129" s="581"/>
      <c r="M129" s="579"/>
      <c r="N129" s="572"/>
      <c r="O129" s="582"/>
      <c r="P129" s="581"/>
      <c r="Q129" s="579"/>
      <c r="R129" s="572"/>
      <c r="S129" s="582"/>
      <c r="T129" s="583"/>
      <c r="U129" s="579"/>
      <c r="V129" s="572"/>
      <c r="W129" s="582"/>
      <c r="X129" s="575"/>
      <c r="Y129" s="580"/>
      <c r="Z129" s="580"/>
      <c r="AA129" s="567" t="str">
        <f t="shared" si="6"/>
        <v>No hay ejecución</v>
      </c>
      <c r="AB129" s="568" t="str">
        <f t="shared" si="7"/>
        <v>NA</v>
      </c>
      <c r="AC129" s="575"/>
      <c r="AD129" s="575"/>
      <c r="AE129" s="575"/>
      <c r="AF129" s="576"/>
      <c r="AG129" s="576"/>
      <c r="AH129" s="575"/>
      <c r="AI129" s="575"/>
      <c r="AJ129" s="575"/>
      <c r="AK129" s="576"/>
      <c r="AL129" s="576"/>
      <c r="AM129" s="575"/>
      <c r="AN129" s="575"/>
      <c r="AO129" s="575"/>
      <c r="AP129" s="575"/>
      <c r="AQ129" s="575"/>
    </row>
    <row r="130" spans="1:43" ht="35.25" hidden="1" customHeight="1" thickTop="1" thickBot="1">
      <c r="A130" s="563">
        <v>14.1</v>
      </c>
      <c r="B130" s="564"/>
      <c r="C130" s="564"/>
      <c r="D130" s="564"/>
      <c r="E130" s="564"/>
      <c r="F130" s="587" t="s">
        <v>1307</v>
      </c>
      <c r="G130" s="588"/>
      <c r="H130" s="588"/>
      <c r="I130" s="567" t="str">
        <f t="shared" si="4"/>
        <v>No hay ejecución</v>
      </c>
      <c r="J130" s="568" t="str">
        <f t="shared" si="5"/>
        <v>NA</v>
      </c>
      <c r="K130" s="588"/>
      <c r="L130" s="581"/>
      <c r="M130" s="579"/>
      <c r="N130" s="572"/>
      <c r="O130" s="582"/>
      <c r="P130" s="581"/>
      <c r="Q130" s="579"/>
      <c r="R130" s="572"/>
      <c r="S130" s="582"/>
      <c r="T130" s="583"/>
      <c r="U130" s="579"/>
      <c r="V130" s="572"/>
      <c r="W130" s="582"/>
      <c r="X130" s="575"/>
      <c r="Y130" s="580"/>
      <c r="Z130" s="580"/>
      <c r="AA130" s="567" t="str">
        <f t="shared" si="6"/>
        <v>No hay ejecución</v>
      </c>
      <c r="AB130" s="568" t="str">
        <f t="shared" si="7"/>
        <v>NA</v>
      </c>
      <c r="AC130" s="575"/>
      <c r="AD130" s="575"/>
      <c r="AE130" s="575"/>
      <c r="AF130" s="576"/>
      <c r="AG130" s="576"/>
      <c r="AH130" s="575"/>
      <c r="AI130" s="575"/>
      <c r="AJ130" s="575"/>
      <c r="AK130" s="576"/>
      <c r="AL130" s="576"/>
      <c r="AM130" s="575"/>
      <c r="AN130" s="575"/>
      <c r="AO130" s="575"/>
      <c r="AP130" s="575"/>
      <c r="AQ130" s="575"/>
    </row>
    <row r="131" spans="1:43" ht="35.25" hidden="1" customHeight="1" thickTop="1" thickBot="1">
      <c r="A131" s="563">
        <v>14.2</v>
      </c>
      <c r="B131" s="564"/>
      <c r="C131" s="564"/>
      <c r="D131" s="564"/>
      <c r="E131" s="564"/>
      <c r="F131" s="577" t="s">
        <v>1308</v>
      </c>
      <c r="G131" s="578"/>
      <c r="H131" s="578"/>
      <c r="I131" s="567" t="str">
        <f t="shared" si="4"/>
        <v>No hay ejecución</v>
      </c>
      <c r="J131" s="568" t="str">
        <f t="shared" si="5"/>
        <v>NA</v>
      </c>
      <c r="K131" s="578"/>
      <c r="L131" s="581"/>
      <c r="M131" s="579"/>
      <c r="N131" s="572"/>
      <c r="O131" s="582"/>
      <c r="P131" s="581"/>
      <c r="Q131" s="579"/>
      <c r="R131" s="572"/>
      <c r="S131" s="582"/>
      <c r="T131" s="583"/>
      <c r="U131" s="579"/>
      <c r="V131" s="572"/>
      <c r="W131" s="582"/>
      <c r="X131" s="575"/>
      <c r="Y131" s="580"/>
      <c r="Z131" s="580"/>
      <c r="AA131" s="567" t="str">
        <f t="shared" si="6"/>
        <v>No hay ejecución</v>
      </c>
      <c r="AB131" s="568" t="str">
        <f t="shared" si="7"/>
        <v>NA</v>
      </c>
      <c r="AC131" s="575"/>
      <c r="AD131" s="575"/>
      <c r="AE131" s="575"/>
      <c r="AF131" s="576"/>
      <c r="AG131" s="576"/>
      <c r="AH131" s="575"/>
      <c r="AI131" s="575"/>
      <c r="AJ131" s="575"/>
      <c r="AK131" s="576"/>
      <c r="AL131" s="576"/>
      <c r="AM131" s="575"/>
      <c r="AN131" s="575"/>
      <c r="AO131" s="575"/>
      <c r="AP131" s="575"/>
      <c r="AQ131" s="575"/>
    </row>
    <row r="132" spans="1:43" ht="35.25" hidden="1" customHeight="1" thickTop="1" thickBot="1">
      <c r="A132" s="563">
        <v>15</v>
      </c>
      <c r="B132" s="564"/>
      <c r="C132" s="564"/>
      <c r="D132" s="564"/>
      <c r="E132" s="564"/>
      <c r="F132" s="584" t="s">
        <v>1309</v>
      </c>
      <c r="G132" s="585"/>
      <c r="H132" s="585"/>
      <c r="I132" s="567" t="str">
        <f t="shared" si="4"/>
        <v>No hay ejecución</v>
      </c>
      <c r="J132" s="568" t="str">
        <f t="shared" si="5"/>
        <v>NA</v>
      </c>
      <c r="K132" s="586"/>
      <c r="L132" s="581"/>
      <c r="M132" s="579"/>
      <c r="N132" s="572"/>
      <c r="O132" s="582"/>
      <c r="P132" s="581"/>
      <c r="Q132" s="579"/>
      <c r="R132" s="572"/>
      <c r="S132" s="582"/>
      <c r="T132" s="583"/>
      <c r="U132" s="579"/>
      <c r="V132" s="572"/>
      <c r="W132" s="582"/>
      <c r="X132" s="575"/>
      <c r="Y132" s="580"/>
      <c r="Z132" s="580"/>
      <c r="AA132" s="567" t="str">
        <f t="shared" si="6"/>
        <v>No hay ejecución</v>
      </c>
      <c r="AB132" s="568" t="str">
        <f t="shared" si="7"/>
        <v>NA</v>
      </c>
      <c r="AC132" s="575"/>
      <c r="AD132" s="575"/>
      <c r="AE132" s="575"/>
      <c r="AF132" s="576"/>
      <c r="AG132" s="576"/>
      <c r="AH132" s="575"/>
      <c r="AI132" s="575"/>
      <c r="AJ132" s="575"/>
      <c r="AK132" s="576"/>
      <c r="AL132" s="576"/>
      <c r="AM132" s="575"/>
      <c r="AN132" s="575"/>
      <c r="AO132" s="575"/>
      <c r="AP132" s="575"/>
      <c r="AQ132" s="575"/>
    </row>
    <row r="133" spans="1:43" ht="35.25" hidden="1" customHeight="1" thickTop="1" thickBot="1">
      <c r="A133" s="563">
        <v>15.1</v>
      </c>
      <c r="B133" s="564"/>
      <c r="C133" s="564"/>
      <c r="D133" s="564"/>
      <c r="E133" s="564"/>
      <c r="F133" s="587" t="s">
        <v>1310</v>
      </c>
      <c r="G133" s="588"/>
      <c r="H133" s="588"/>
      <c r="I133" s="567" t="str">
        <f t="shared" si="4"/>
        <v>No hay ejecución</v>
      </c>
      <c r="J133" s="568" t="str">
        <f t="shared" si="5"/>
        <v>NA</v>
      </c>
      <c r="K133" s="588"/>
      <c r="L133" s="581"/>
      <c r="M133" s="579"/>
      <c r="N133" s="572"/>
      <c r="O133" s="582"/>
      <c r="P133" s="581"/>
      <c r="Q133" s="579"/>
      <c r="R133" s="572"/>
      <c r="S133" s="582"/>
      <c r="T133" s="583"/>
      <c r="U133" s="579"/>
      <c r="V133" s="572"/>
      <c r="W133" s="582"/>
      <c r="X133" s="575"/>
      <c r="Y133" s="580">
        <v>1</v>
      </c>
      <c r="Z133" s="580">
        <v>1</v>
      </c>
      <c r="AA133" s="567">
        <f t="shared" si="6"/>
        <v>1</v>
      </c>
      <c r="AB133" s="568" t="str">
        <f t="shared" si="7"/>
        <v>De acuerdo con lo programado</v>
      </c>
      <c r="AC133" s="575"/>
      <c r="AD133" s="575"/>
      <c r="AE133" s="575"/>
      <c r="AF133" s="576"/>
      <c r="AG133" s="576"/>
      <c r="AH133" s="575"/>
      <c r="AI133" s="575"/>
      <c r="AJ133" s="575"/>
      <c r="AK133" s="576"/>
      <c r="AL133" s="576"/>
      <c r="AM133" s="575"/>
      <c r="AN133" s="575"/>
      <c r="AO133" s="575"/>
      <c r="AP133" s="575"/>
      <c r="AQ133" s="575"/>
    </row>
    <row r="134" spans="1:43" ht="35.25" hidden="1" customHeight="1" thickTop="1" thickBot="1">
      <c r="A134" s="563">
        <v>15.1</v>
      </c>
      <c r="B134" s="564"/>
      <c r="C134" s="564"/>
      <c r="D134" s="564"/>
      <c r="E134" s="564"/>
      <c r="F134" s="587" t="s">
        <v>1310</v>
      </c>
      <c r="G134" s="588"/>
      <c r="H134" s="588"/>
      <c r="I134" s="567" t="str">
        <f t="shared" si="4"/>
        <v>No hay ejecución</v>
      </c>
      <c r="J134" s="568" t="str">
        <f t="shared" si="5"/>
        <v>NA</v>
      </c>
      <c r="K134" s="588"/>
      <c r="L134" s="581"/>
      <c r="M134" s="579"/>
      <c r="N134" s="572"/>
      <c r="O134" s="582"/>
      <c r="P134" s="581"/>
      <c r="Q134" s="579"/>
      <c r="R134" s="572"/>
      <c r="S134" s="582"/>
      <c r="T134" s="583"/>
      <c r="U134" s="579"/>
      <c r="V134" s="572"/>
      <c r="W134" s="582"/>
      <c r="X134" s="575"/>
      <c r="Y134" s="580"/>
      <c r="Z134" s="580"/>
      <c r="AA134" s="567" t="str">
        <f t="shared" si="6"/>
        <v>No hay ejecución</v>
      </c>
      <c r="AB134" s="568" t="str">
        <f t="shared" si="7"/>
        <v>NA</v>
      </c>
      <c r="AC134" s="575"/>
      <c r="AD134" s="575"/>
      <c r="AE134" s="575"/>
      <c r="AF134" s="576"/>
      <c r="AG134" s="576"/>
      <c r="AH134" s="575"/>
      <c r="AI134" s="575"/>
      <c r="AJ134" s="575"/>
      <c r="AK134" s="576"/>
      <c r="AL134" s="576"/>
      <c r="AM134" s="575"/>
      <c r="AN134" s="575"/>
      <c r="AO134" s="575"/>
      <c r="AP134" s="575"/>
      <c r="AQ134" s="575"/>
    </row>
    <row r="135" spans="1:43" ht="35.25" hidden="1" customHeight="1" thickTop="1" thickBot="1">
      <c r="A135" s="563">
        <v>15.1</v>
      </c>
      <c r="B135" s="564"/>
      <c r="C135" s="564"/>
      <c r="D135" s="564"/>
      <c r="E135" s="564"/>
      <c r="F135" s="587" t="s">
        <v>1310</v>
      </c>
      <c r="G135" s="588"/>
      <c r="H135" s="588"/>
      <c r="I135" s="567" t="str">
        <f t="shared" si="4"/>
        <v>No hay ejecución</v>
      </c>
      <c r="J135" s="568" t="str">
        <f t="shared" si="5"/>
        <v>NA</v>
      </c>
      <c r="K135" s="588"/>
      <c r="L135" s="581"/>
      <c r="M135" s="579"/>
      <c r="N135" s="572"/>
      <c r="O135" s="582"/>
      <c r="P135" s="581"/>
      <c r="Q135" s="579"/>
      <c r="R135" s="572"/>
      <c r="S135" s="582"/>
      <c r="T135" s="583"/>
      <c r="U135" s="579"/>
      <c r="V135" s="572"/>
      <c r="W135" s="582"/>
      <c r="X135" s="575"/>
      <c r="Y135" s="580"/>
      <c r="Z135" s="580"/>
      <c r="AA135" s="567" t="str">
        <f t="shared" si="6"/>
        <v>No hay ejecución</v>
      </c>
      <c r="AB135" s="568" t="str">
        <f t="shared" si="7"/>
        <v>NA</v>
      </c>
      <c r="AC135" s="575"/>
      <c r="AD135" s="575"/>
      <c r="AE135" s="575"/>
      <c r="AF135" s="576"/>
      <c r="AG135" s="576"/>
      <c r="AH135" s="575"/>
      <c r="AI135" s="575"/>
      <c r="AJ135" s="575"/>
      <c r="AK135" s="576"/>
      <c r="AL135" s="576"/>
      <c r="AM135" s="575"/>
      <c r="AN135" s="575"/>
      <c r="AO135" s="575"/>
      <c r="AP135" s="575"/>
      <c r="AQ135" s="575"/>
    </row>
    <row r="136" spans="1:43" ht="35.25" hidden="1" customHeight="1" thickTop="1" thickBot="1">
      <c r="A136" s="563">
        <v>15.1</v>
      </c>
      <c r="B136" s="564"/>
      <c r="C136" s="564"/>
      <c r="D136" s="564"/>
      <c r="E136" s="564"/>
      <c r="F136" s="587" t="s">
        <v>1310</v>
      </c>
      <c r="G136" s="588"/>
      <c r="H136" s="588"/>
      <c r="I136" s="567" t="str">
        <f t="shared" si="4"/>
        <v>No hay ejecución</v>
      </c>
      <c r="J136" s="568" t="str">
        <f t="shared" si="5"/>
        <v>NA</v>
      </c>
      <c r="K136" s="588"/>
      <c r="L136" s="581"/>
      <c r="M136" s="579"/>
      <c r="N136" s="572"/>
      <c r="O136" s="582"/>
      <c r="P136" s="581"/>
      <c r="Q136" s="579"/>
      <c r="R136" s="572"/>
      <c r="S136" s="582"/>
      <c r="T136" s="583"/>
      <c r="U136" s="579"/>
      <c r="V136" s="572"/>
      <c r="W136" s="582"/>
      <c r="X136" s="575"/>
      <c r="Y136" s="580"/>
      <c r="Z136" s="580"/>
      <c r="AA136" s="567" t="str">
        <f t="shared" si="6"/>
        <v>No hay ejecución</v>
      </c>
      <c r="AB136" s="568" t="str">
        <f t="shared" si="7"/>
        <v>NA</v>
      </c>
      <c r="AC136" s="575"/>
      <c r="AD136" s="575"/>
      <c r="AE136" s="575"/>
      <c r="AF136" s="576"/>
      <c r="AG136" s="576"/>
      <c r="AH136" s="575"/>
      <c r="AI136" s="575"/>
      <c r="AJ136" s="575"/>
      <c r="AK136" s="576"/>
      <c r="AL136" s="576"/>
      <c r="AM136" s="575"/>
      <c r="AN136" s="575"/>
      <c r="AO136" s="575"/>
      <c r="AP136" s="575"/>
      <c r="AQ136" s="575"/>
    </row>
    <row r="137" spans="1:43" ht="35.25" hidden="1" customHeight="1" thickTop="1" thickBot="1">
      <c r="A137" s="563">
        <v>15.1</v>
      </c>
      <c r="B137" s="564"/>
      <c r="C137" s="564"/>
      <c r="D137" s="564"/>
      <c r="E137" s="564"/>
      <c r="F137" s="587" t="s">
        <v>1310</v>
      </c>
      <c r="G137" s="588"/>
      <c r="H137" s="588"/>
      <c r="I137" s="567" t="str">
        <f t="shared" si="4"/>
        <v>No hay ejecución</v>
      </c>
      <c r="J137" s="568" t="str">
        <f t="shared" si="5"/>
        <v>NA</v>
      </c>
      <c r="K137" s="588"/>
      <c r="L137" s="581"/>
      <c r="M137" s="579"/>
      <c r="N137" s="572"/>
      <c r="O137" s="582"/>
      <c r="P137" s="581"/>
      <c r="Q137" s="579"/>
      <c r="R137" s="572"/>
      <c r="S137" s="582"/>
      <c r="T137" s="583"/>
      <c r="U137" s="579"/>
      <c r="V137" s="572"/>
      <c r="W137" s="582"/>
      <c r="X137" s="575"/>
      <c r="Y137" s="580"/>
      <c r="Z137" s="580"/>
      <c r="AA137" s="567" t="str">
        <f t="shared" si="6"/>
        <v>No hay ejecución</v>
      </c>
      <c r="AB137" s="568" t="str">
        <f t="shared" si="7"/>
        <v>NA</v>
      </c>
      <c r="AC137" s="575"/>
      <c r="AD137" s="575"/>
      <c r="AE137" s="575"/>
      <c r="AF137" s="576"/>
      <c r="AG137" s="576"/>
      <c r="AH137" s="575"/>
      <c r="AI137" s="575"/>
      <c r="AJ137" s="575"/>
      <c r="AK137" s="576"/>
      <c r="AL137" s="576"/>
      <c r="AM137" s="575"/>
      <c r="AN137" s="575"/>
      <c r="AO137" s="575"/>
      <c r="AP137" s="575"/>
      <c r="AQ137" s="575"/>
    </row>
    <row r="138" spans="1:43" ht="35.25" hidden="1" customHeight="1" thickTop="1" thickBot="1">
      <c r="A138" s="563">
        <v>15.1</v>
      </c>
      <c r="B138" s="564"/>
      <c r="C138" s="564"/>
      <c r="D138" s="564"/>
      <c r="E138" s="564"/>
      <c r="F138" s="587" t="s">
        <v>1310</v>
      </c>
      <c r="G138" s="588"/>
      <c r="H138" s="588"/>
      <c r="I138" s="567" t="str">
        <f t="shared" si="4"/>
        <v>No hay ejecución</v>
      </c>
      <c r="J138" s="568" t="str">
        <f t="shared" si="5"/>
        <v>NA</v>
      </c>
      <c r="K138" s="588"/>
      <c r="L138" s="581"/>
      <c r="M138" s="579"/>
      <c r="N138" s="572"/>
      <c r="O138" s="582"/>
      <c r="P138" s="581"/>
      <c r="Q138" s="579"/>
      <c r="R138" s="572"/>
      <c r="S138" s="582"/>
      <c r="T138" s="583"/>
      <c r="U138" s="579"/>
      <c r="V138" s="572"/>
      <c r="W138" s="582"/>
      <c r="X138" s="575"/>
      <c r="Y138" s="580"/>
      <c r="Z138" s="580"/>
      <c r="AA138" s="567" t="str">
        <f t="shared" si="6"/>
        <v>No hay ejecución</v>
      </c>
      <c r="AB138" s="568" t="str">
        <f t="shared" si="7"/>
        <v>NA</v>
      </c>
      <c r="AC138" s="575"/>
      <c r="AD138" s="575"/>
      <c r="AE138" s="575"/>
      <c r="AF138" s="576"/>
      <c r="AG138" s="576"/>
      <c r="AH138" s="575"/>
      <c r="AI138" s="575"/>
      <c r="AJ138" s="575"/>
      <c r="AK138" s="576"/>
      <c r="AL138" s="576"/>
      <c r="AM138" s="575"/>
      <c r="AN138" s="575"/>
      <c r="AO138" s="575"/>
      <c r="AP138" s="575"/>
      <c r="AQ138" s="575"/>
    </row>
    <row r="139" spans="1:43" ht="35.25" hidden="1" customHeight="1" thickTop="1" thickBot="1">
      <c r="A139" s="563">
        <v>15.1</v>
      </c>
      <c r="B139" s="564"/>
      <c r="C139" s="564"/>
      <c r="D139" s="564"/>
      <c r="E139" s="564"/>
      <c r="F139" s="587" t="s">
        <v>1310</v>
      </c>
      <c r="G139" s="588"/>
      <c r="H139" s="588"/>
      <c r="I139" s="567" t="str">
        <f t="shared" si="4"/>
        <v>No hay ejecución</v>
      </c>
      <c r="J139" s="568" t="str">
        <f t="shared" si="5"/>
        <v>NA</v>
      </c>
      <c r="K139" s="588"/>
      <c r="L139" s="581"/>
      <c r="M139" s="579"/>
      <c r="N139" s="572"/>
      <c r="O139" s="582"/>
      <c r="P139" s="581"/>
      <c r="Q139" s="579"/>
      <c r="R139" s="572"/>
      <c r="S139" s="582"/>
      <c r="T139" s="583"/>
      <c r="U139" s="579"/>
      <c r="V139" s="572"/>
      <c r="W139" s="582"/>
      <c r="X139" s="575"/>
      <c r="Y139" s="580"/>
      <c r="Z139" s="580"/>
      <c r="AA139" s="567" t="str">
        <f t="shared" si="6"/>
        <v>No hay ejecución</v>
      </c>
      <c r="AB139" s="568" t="str">
        <f t="shared" si="7"/>
        <v>NA</v>
      </c>
      <c r="AC139" s="575"/>
      <c r="AD139" s="575"/>
      <c r="AE139" s="575"/>
      <c r="AF139" s="576"/>
      <c r="AG139" s="576"/>
      <c r="AH139" s="575"/>
      <c r="AI139" s="575"/>
      <c r="AJ139" s="575"/>
      <c r="AK139" s="576"/>
      <c r="AL139" s="576"/>
      <c r="AM139" s="575"/>
      <c r="AN139" s="575"/>
      <c r="AO139" s="575"/>
      <c r="AP139" s="575"/>
      <c r="AQ139" s="575"/>
    </row>
    <row r="140" spans="1:43" ht="35.25" hidden="1" customHeight="1" thickTop="1" thickBot="1">
      <c r="A140" s="563">
        <v>15.2</v>
      </c>
      <c r="B140" s="564"/>
      <c r="C140" s="564"/>
      <c r="D140" s="564"/>
      <c r="E140" s="564"/>
      <c r="F140" s="587" t="s">
        <v>1311</v>
      </c>
      <c r="G140" s="588"/>
      <c r="H140" s="588"/>
      <c r="I140" s="567" t="str">
        <f t="shared" si="4"/>
        <v>No hay ejecución</v>
      </c>
      <c r="J140" s="568" t="str">
        <f t="shared" si="5"/>
        <v>NA</v>
      </c>
      <c r="K140" s="588"/>
      <c r="L140" s="581"/>
      <c r="M140" s="579"/>
      <c r="N140" s="572"/>
      <c r="O140" s="582"/>
      <c r="P140" s="581"/>
      <c r="Q140" s="579"/>
      <c r="R140" s="572"/>
      <c r="S140" s="582"/>
      <c r="T140" s="583"/>
      <c r="U140" s="579"/>
      <c r="V140" s="572"/>
      <c r="W140" s="582"/>
      <c r="X140" s="575"/>
      <c r="Y140" s="580">
        <v>3</v>
      </c>
      <c r="Z140" s="580">
        <v>3</v>
      </c>
      <c r="AA140" s="567">
        <f t="shared" si="6"/>
        <v>1</v>
      </c>
      <c r="AB140" s="568" t="str">
        <f t="shared" si="7"/>
        <v>De acuerdo con lo programado</v>
      </c>
      <c r="AC140" s="575"/>
      <c r="AD140" s="575"/>
      <c r="AE140" s="575"/>
      <c r="AF140" s="576"/>
      <c r="AG140" s="576"/>
      <c r="AH140" s="575"/>
      <c r="AI140" s="575"/>
      <c r="AJ140" s="575"/>
      <c r="AK140" s="576"/>
      <c r="AL140" s="576"/>
      <c r="AM140" s="575"/>
      <c r="AN140" s="575"/>
      <c r="AO140" s="575"/>
      <c r="AP140" s="575"/>
      <c r="AQ140" s="575"/>
    </row>
    <row r="141" spans="1:43" ht="35.25" hidden="1" customHeight="1" thickTop="1" thickBot="1">
      <c r="A141" s="563">
        <v>15.2</v>
      </c>
      <c r="B141" s="564"/>
      <c r="C141" s="564"/>
      <c r="D141" s="564"/>
      <c r="E141" s="564"/>
      <c r="F141" s="587" t="s">
        <v>1311</v>
      </c>
      <c r="G141" s="588"/>
      <c r="H141" s="588"/>
      <c r="I141" s="567" t="str">
        <f t="shared" si="4"/>
        <v>No hay ejecución</v>
      </c>
      <c r="J141" s="568" t="str">
        <f t="shared" si="5"/>
        <v>NA</v>
      </c>
      <c r="K141" s="588"/>
      <c r="L141" s="581"/>
      <c r="M141" s="579"/>
      <c r="N141" s="572"/>
      <c r="O141" s="582"/>
      <c r="P141" s="581"/>
      <c r="Q141" s="579"/>
      <c r="R141" s="572"/>
      <c r="S141" s="582"/>
      <c r="T141" s="583"/>
      <c r="U141" s="579"/>
      <c r="V141" s="572"/>
      <c r="W141" s="582"/>
      <c r="X141" s="575"/>
      <c r="Y141" s="580"/>
      <c r="Z141" s="580"/>
      <c r="AA141" s="567" t="str">
        <f t="shared" si="6"/>
        <v>No hay ejecución</v>
      </c>
      <c r="AB141" s="568" t="str">
        <f t="shared" si="7"/>
        <v>NA</v>
      </c>
      <c r="AC141" s="575"/>
      <c r="AD141" s="575"/>
      <c r="AE141" s="575"/>
      <c r="AF141" s="576"/>
      <c r="AG141" s="576"/>
      <c r="AH141" s="575"/>
      <c r="AI141" s="575"/>
      <c r="AJ141" s="575"/>
      <c r="AK141" s="576"/>
      <c r="AL141" s="576"/>
      <c r="AM141" s="575"/>
      <c r="AN141" s="575"/>
      <c r="AO141" s="575"/>
      <c r="AP141" s="575"/>
      <c r="AQ141" s="575"/>
    </row>
    <row r="142" spans="1:43" ht="35.25" hidden="1" customHeight="1" thickTop="1" thickBot="1">
      <c r="A142" s="563">
        <v>15.2</v>
      </c>
      <c r="B142" s="564"/>
      <c r="C142" s="564"/>
      <c r="D142" s="564"/>
      <c r="E142" s="564"/>
      <c r="F142" s="587" t="s">
        <v>1311</v>
      </c>
      <c r="G142" s="588"/>
      <c r="H142" s="588"/>
      <c r="I142" s="567" t="str">
        <f t="shared" ref="I142:I205" si="8">IF(H142="","No hay ejecución",IF(AND(G142=0),"No hay Programación", H142/G142))</f>
        <v>No hay ejecución</v>
      </c>
      <c r="J142" s="568" t="str">
        <f t="shared" ref="J142:J205" si="9">IF(I142="No hay ejecución","NA",IF(I142&gt;=90%,"De acuerdo con lo programado",IF(I142&gt;=51%,"Atraso Leve",IF(I142&lt;=50%,"En riesgo cumplimiento"))))</f>
        <v>NA</v>
      </c>
      <c r="K142" s="588"/>
      <c r="L142" s="581"/>
      <c r="M142" s="579"/>
      <c r="N142" s="572"/>
      <c r="O142" s="582"/>
      <c r="P142" s="581"/>
      <c r="Q142" s="579"/>
      <c r="R142" s="572"/>
      <c r="S142" s="582"/>
      <c r="T142" s="583"/>
      <c r="U142" s="579"/>
      <c r="V142" s="572"/>
      <c r="W142" s="582"/>
      <c r="X142" s="575"/>
      <c r="Y142" s="580"/>
      <c r="Z142" s="580"/>
      <c r="AA142" s="567" t="str">
        <f t="shared" ref="AA142:AA205" si="10">IF(Z142="","No hay ejecución",IF(AND(Y142=0),"No hay Programación", Z142/Y142))</f>
        <v>No hay ejecución</v>
      </c>
      <c r="AB142" s="568" t="str">
        <f t="shared" ref="AB142:AB205" si="11">IF(AA142="No hay ejecución","NA",IF(AA142&gt;=90%,"De acuerdo con lo programado",IF(AA142&gt;=51%,"Atraso Leve",IF(AA142&lt;=50%,"En riesgo cumplimiento"))))</f>
        <v>NA</v>
      </c>
      <c r="AC142" s="575"/>
      <c r="AD142" s="575"/>
      <c r="AE142" s="575"/>
      <c r="AF142" s="576"/>
      <c r="AG142" s="576"/>
      <c r="AH142" s="575"/>
      <c r="AI142" s="575"/>
      <c r="AJ142" s="575"/>
      <c r="AK142" s="576"/>
      <c r="AL142" s="576"/>
      <c r="AM142" s="575"/>
      <c r="AN142" s="575"/>
      <c r="AO142" s="575"/>
      <c r="AP142" s="575"/>
      <c r="AQ142" s="575"/>
    </row>
    <row r="143" spans="1:43" ht="35.25" hidden="1" customHeight="1" thickTop="1" thickBot="1">
      <c r="A143" s="563">
        <v>15.2</v>
      </c>
      <c r="B143" s="564"/>
      <c r="C143" s="564"/>
      <c r="D143" s="564"/>
      <c r="E143" s="564"/>
      <c r="F143" s="587" t="s">
        <v>1311</v>
      </c>
      <c r="G143" s="588"/>
      <c r="H143" s="588"/>
      <c r="I143" s="567" t="str">
        <f t="shared" si="8"/>
        <v>No hay ejecución</v>
      </c>
      <c r="J143" s="568" t="str">
        <f t="shared" si="9"/>
        <v>NA</v>
      </c>
      <c r="K143" s="588"/>
      <c r="L143" s="581"/>
      <c r="M143" s="579"/>
      <c r="N143" s="572"/>
      <c r="O143" s="582"/>
      <c r="P143" s="581"/>
      <c r="Q143" s="579"/>
      <c r="R143" s="572"/>
      <c r="S143" s="582"/>
      <c r="T143" s="583"/>
      <c r="U143" s="579"/>
      <c r="V143" s="572"/>
      <c r="W143" s="582"/>
      <c r="X143" s="575"/>
      <c r="Y143" s="580"/>
      <c r="Z143" s="580"/>
      <c r="AA143" s="567" t="str">
        <f t="shared" si="10"/>
        <v>No hay ejecución</v>
      </c>
      <c r="AB143" s="568" t="str">
        <f t="shared" si="11"/>
        <v>NA</v>
      </c>
      <c r="AC143" s="575"/>
      <c r="AD143" s="575"/>
      <c r="AE143" s="575"/>
      <c r="AF143" s="576"/>
      <c r="AG143" s="576"/>
      <c r="AH143" s="575"/>
      <c r="AI143" s="575"/>
      <c r="AJ143" s="575"/>
      <c r="AK143" s="576"/>
      <c r="AL143" s="576"/>
      <c r="AM143" s="575"/>
      <c r="AN143" s="575"/>
      <c r="AO143" s="575"/>
      <c r="AP143" s="575"/>
      <c r="AQ143" s="575"/>
    </row>
    <row r="144" spans="1:43" ht="35.25" hidden="1" customHeight="1" thickTop="1" thickBot="1">
      <c r="A144" s="563">
        <v>15.2</v>
      </c>
      <c r="B144" s="564"/>
      <c r="C144" s="564"/>
      <c r="D144" s="564"/>
      <c r="E144" s="564"/>
      <c r="F144" s="587" t="s">
        <v>1311</v>
      </c>
      <c r="G144" s="588"/>
      <c r="H144" s="588"/>
      <c r="I144" s="567" t="str">
        <f t="shared" si="8"/>
        <v>No hay ejecución</v>
      </c>
      <c r="J144" s="568" t="str">
        <f t="shared" si="9"/>
        <v>NA</v>
      </c>
      <c r="K144" s="588"/>
      <c r="L144" s="581"/>
      <c r="M144" s="579"/>
      <c r="N144" s="572"/>
      <c r="O144" s="582"/>
      <c r="P144" s="581"/>
      <c r="Q144" s="579"/>
      <c r="R144" s="572"/>
      <c r="S144" s="582"/>
      <c r="T144" s="583"/>
      <c r="U144" s="579"/>
      <c r="V144" s="572"/>
      <c r="W144" s="582"/>
      <c r="X144" s="575"/>
      <c r="Y144" s="580"/>
      <c r="Z144" s="580"/>
      <c r="AA144" s="567" t="str">
        <f t="shared" si="10"/>
        <v>No hay ejecución</v>
      </c>
      <c r="AB144" s="568" t="str">
        <f t="shared" si="11"/>
        <v>NA</v>
      </c>
      <c r="AC144" s="575"/>
      <c r="AD144" s="575"/>
      <c r="AE144" s="575"/>
      <c r="AF144" s="576"/>
      <c r="AG144" s="576"/>
      <c r="AH144" s="575"/>
      <c r="AI144" s="575"/>
      <c r="AJ144" s="575"/>
      <c r="AK144" s="576"/>
      <c r="AL144" s="576"/>
      <c r="AM144" s="575"/>
      <c r="AN144" s="575"/>
      <c r="AO144" s="575"/>
      <c r="AP144" s="575"/>
      <c r="AQ144" s="575"/>
    </row>
    <row r="145" spans="1:43" ht="35.25" hidden="1" customHeight="1" thickTop="1" thickBot="1">
      <c r="A145" s="563">
        <v>15.2</v>
      </c>
      <c r="B145" s="564"/>
      <c r="C145" s="564"/>
      <c r="D145" s="564"/>
      <c r="E145" s="564"/>
      <c r="F145" s="587" t="s">
        <v>1311</v>
      </c>
      <c r="G145" s="588"/>
      <c r="H145" s="588"/>
      <c r="I145" s="567" t="str">
        <f t="shared" si="8"/>
        <v>No hay ejecución</v>
      </c>
      <c r="J145" s="568" t="str">
        <f t="shared" si="9"/>
        <v>NA</v>
      </c>
      <c r="K145" s="588"/>
      <c r="L145" s="581"/>
      <c r="M145" s="579"/>
      <c r="N145" s="572"/>
      <c r="O145" s="582"/>
      <c r="P145" s="581"/>
      <c r="Q145" s="579"/>
      <c r="R145" s="572"/>
      <c r="S145" s="582"/>
      <c r="T145" s="583"/>
      <c r="U145" s="579"/>
      <c r="V145" s="572"/>
      <c r="W145" s="582"/>
      <c r="X145" s="575"/>
      <c r="Y145" s="580"/>
      <c r="Z145" s="580"/>
      <c r="AA145" s="567" t="str">
        <f t="shared" si="10"/>
        <v>No hay ejecución</v>
      </c>
      <c r="AB145" s="568" t="str">
        <f t="shared" si="11"/>
        <v>NA</v>
      </c>
      <c r="AC145" s="575"/>
      <c r="AD145" s="575"/>
      <c r="AE145" s="575"/>
      <c r="AF145" s="576"/>
      <c r="AG145" s="576"/>
      <c r="AH145" s="575"/>
      <c r="AI145" s="575"/>
      <c r="AJ145" s="575"/>
      <c r="AK145" s="576"/>
      <c r="AL145" s="576"/>
      <c r="AM145" s="575"/>
      <c r="AN145" s="575"/>
      <c r="AO145" s="575"/>
      <c r="AP145" s="575"/>
      <c r="AQ145" s="575"/>
    </row>
    <row r="146" spans="1:43" ht="35.25" hidden="1" customHeight="1" thickTop="1" thickBot="1">
      <c r="A146" s="563">
        <v>15.2</v>
      </c>
      <c r="B146" s="564"/>
      <c r="C146" s="564"/>
      <c r="D146" s="564"/>
      <c r="E146" s="564"/>
      <c r="F146" s="587" t="s">
        <v>1311</v>
      </c>
      <c r="G146" s="588"/>
      <c r="H146" s="588"/>
      <c r="I146" s="567" t="str">
        <f t="shared" si="8"/>
        <v>No hay ejecución</v>
      </c>
      <c r="J146" s="568" t="str">
        <f t="shared" si="9"/>
        <v>NA</v>
      </c>
      <c r="K146" s="588"/>
      <c r="L146" s="581"/>
      <c r="M146" s="579"/>
      <c r="N146" s="572"/>
      <c r="O146" s="582"/>
      <c r="P146" s="581"/>
      <c r="Q146" s="579"/>
      <c r="R146" s="572"/>
      <c r="S146" s="582"/>
      <c r="T146" s="583"/>
      <c r="U146" s="579"/>
      <c r="V146" s="572"/>
      <c r="W146" s="582"/>
      <c r="X146" s="575"/>
      <c r="Y146" s="580"/>
      <c r="Z146" s="580"/>
      <c r="AA146" s="567" t="str">
        <f t="shared" si="10"/>
        <v>No hay ejecución</v>
      </c>
      <c r="AB146" s="568" t="str">
        <f t="shared" si="11"/>
        <v>NA</v>
      </c>
      <c r="AC146" s="575"/>
      <c r="AD146" s="575"/>
      <c r="AE146" s="575"/>
      <c r="AF146" s="576"/>
      <c r="AG146" s="576"/>
      <c r="AH146" s="575"/>
      <c r="AI146" s="575"/>
      <c r="AJ146" s="575"/>
      <c r="AK146" s="576"/>
      <c r="AL146" s="576"/>
      <c r="AM146" s="575"/>
      <c r="AN146" s="575"/>
      <c r="AO146" s="575"/>
      <c r="AP146" s="575"/>
      <c r="AQ146" s="575"/>
    </row>
    <row r="147" spans="1:43" ht="35.25" hidden="1" customHeight="1" thickTop="1" thickBot="1">
      <c r="A147" s="563">
        <v>15.2</v>
      </c>
      <c r="B147" s="564"/>
      <c r="C147" s="564"/>
      <c r="D147" s="564"/>
      <c r="E147" s="564"/>
      <c r="F147" s="587" t="s">
        <v>1311</v>
      </c>
      <c r="G147" s="588"/>
      <c r="H147" s="588"/>
      <c r="I147" s="567" t="str">
        <f t="shared" si="8"/>
        <v>No hay ejecución</v>
      </c>
      <c r="J147" s="568" t="str">
        <f t="shared" si="9"/>
        <v>NA</v>
      </c>
      <c r="K147" s="588"/>
      <c r="L147" s="581"/>
      <c r="M147" s="579"/>
      <c r="N147" s="572"/>
      <c r="O147" s="582"/>
      <c r="P147" s="581"/>
      <c r="Q147" s="579"/>
      <c r="R147" s="572"/>
      <c r="S147" s="582"/>
      <c r="T147" s="583"/>
      <c r="U147" s="579"/>
      <c r="V147" s="572"/>
      <c r="W147" s="582"/>
      <c r="X147" s="575"/>
      <c r="Y147" s="580"/>
      <c r="Z147" s="580"/>
      <c r="AA147" s="567" t="str">
        <f t="shared" si="10"/>
        <v>No hay ejecución</v>
      </c>
      <c r="AB147" s="568" t="str">
        <f t="shared" si="11"/>
        <v>NA</v>
      </c>
      <c r="AC147" s="575"/>
      <c r="AD147" s="575"/>
      <c r="AE147" s="575"/>
      <c r="AF147" s="576"/>
      <c r="AG147" s="576"/>
      <c r="AH147" s="575"/>
      <c r="AI147" s="575"/>
      <c r="AJ147" s="575"/>
      <c r="AK147" s="576"/>
      <c r="AL147" s="576"/>
      <c r="AM147" s="575"/>
      <c r="AN147" s="575"/>
      <c r="AO147" s="575"/>
      <c r="AP147" s="575"/>
      <c r="AQ147" s="575"/>
    </row>
    <row r="148" spans="1:43" ht="35.25" hidden="1" customHeight="1" thickTop="1" thickBot="1">
      <c r="A148" s="563">
        <v>15.2</v>
      </c>
      <c r="B148" s="564"/>
      <c r="C148" s="564"/>
      <c r="D148" s="564"/>
      <c r="E148" s="564"/>
      <c r="F148" s="587" t="s">
        <v>1311</v>
      </c>
      <c r="G148" s="588"/>
      <c r="H148" s="588"/>
      <c r="I148" s="567" t="str">
        <f t="shared" si="8"/>
        <v>No hay ejecución</v>
      </c>
      <c r="J148" s="568" t="str">
        <f t="shared" si="9"/>
        <v>NA</v>
      </c>
      <c r="K148" s="588"/>
      <c r="L148" s="581"/>
      <c r="M148" s="579"/>
      <c r="N148" s="572"/>
      <c r="O148" s="582"/>
      <c r="P148" s="581"/>
      <c r="Q148" s="579"/>
      <c r="R148" s="572"/>
      <c r="S148" s="582"/>
      <c r="T148" s="583"/>
      <c r="U148" s="579"/>
      <c r="V148" s="572"/>
      <c r="W148" s="582"/>
      <c r="X148" s="575"/>
      <c r="Y148" s="580"/>
      <c r="Z148" s="580"/>
      <c r="AA148" s="567" t="str">
        <f t="shared" si="10"/>
        <v>No hay ejecución</v>
      </c>
      <c r="AB148" s="568" t="str">
        <f t="shared" si="11"/>
        <v>NA</v>
      </c>
      <c r="AC148" s="575"/>
      <c r="AD148" s="575"/>
      <c r="AE148" s="575"/>
      <c r="AF148" s="576"/>
      <c r="AG148" s="576"/>
      <c r="AH148" s="575"/>
      <c r="AI148" s="575"/>
      <c r="AJ148" s="575"/>
      <c r="AK148" s="576"/>
      <c r="AL148" s="576"/>
      <c r="AM148" s="575"/>
      <c r="AN148" s="575"/>
      <c r="AO148" s="575"/>
      <c r="AP148" s="575"/>
      <c r="AQ148" s="575"/>
    </row>
    <row r="149" spans="1:43" ht="35.25" hidden="1" customHeight="1" thickTop="1" thickBot="1">
      <c r="A149" s="563">
        <v>15.2</v>
      </c>
      <c r="B149" s="564"/>
      <c r="C149" s="564"/>
      <c r="D149" s="564"/>
      <c r="E149" s="564"/>
      <c r="F149" s="587" t="s">
        <v>1311</v>
      </c>
      <c r="G149" s="588"/>
      <c r="H149" s="588"/>
      <c r="I149" s="567" t="str">
        <f t="shared" si="8"/>
        <v>No hay ejecución</v>
      </c>
      <c r="J149" s="568" t="str">
        <f t="shared" si="9"/>
        <v>NA</v>
      </c>
      <c r="K149" s="588"/>
      <c r="L149" s="581"/>
      <c r="M149" s="579"/>
      <c r="N149" s="572"/>
      <c r="O149" s="582"/>
      <c r="P149" s="581"/>
      <c r="Q149" s="579"/>
      <c r="R149" s="572"/>
      <c r="S149" s="582"/>
      <c r="T149" s="583"/>
      <c r="U149" s="579"/>
      <c r="V149" s="572"/>
      <c r="W149" s="582"/>
      <c r="X149" s="575"/>
      <c r="Y149" s="580"/>
      <c r="Z149" s="580"/>
      <c r="AA149" s="567" t="str">
        <f t="shared" si="10"/>
        <v>No hay ejecución</v>
      </c>
      <c r="AB149" s="568" t="str">
        <f t="shared" si="11"/>
        <v>NA</v>
      </c>
      <c r="AC149" s="575"/>
      <c r="AD149" s="575"/>
      <c r="AE149" s="575"/>
      <c r="AF149" s="576"/>
      <c r="AG149" s="576"/>
      <c r="AH149" s="575"/>
      <c r="AI149" s="575"/>
      <c r="AJ149" s="575"/>
      <c r="AK149" s="576"/>
      <c r="AL149" s="576"/>
      <c r="AM149" s="575"/>
      <c r="AN149" s="575"/>
      <c r="AO149" s="575"/>
      <c r="AP149" s="575"/>
      <c r="AQ149" s="575"/>
    </row>
    <row r="150" spans="1:43" ht="35.25" hidden="1" customHeight="1" thickTop="1" thickBot="1">
      <c r="A150" s="563">
        <v>15.3</v>
      </c>
      <c r="B150" s="564"/>
      <c r="C150" s="564"/>
      <c r="D150" s="564"/>
      <c r="E150" s="564"/>
      <c r="F150" s="577" t="s">
        <v>1312</v>
      </c>
      <c r="G150" s="578"/>
      <c r="H150" s="578"/>
      <c r="I150" s="567" t="str">
        <f t="shared" si="8"/>
        <v>No hay ejecución</v>
      </c>
      <c r="J150" s="568" t="str">
        <f t="shared" si="9"/>
        <v>NA</v>
      </c>
      <c r="K150" s="578"/>
      <c r="L150" s="581"/>
      <c r="M150" s="579"/>
      <c r="N150" s="572"/>
      <c r="O150" s="582"/>
      <c r="P150" s="581"/>
      <c r="Q150" s="579"/>
      <c r="R150" s="572"/>
      <c r="S150" s="582"/>
      <c r="T150" s="583"/>
      <c r="U150" s="579"/>
      <c r="V150" s="572"/>
      <c r="W150" s="582"/>
      <c r="X150" s="575"/>
      <c r="Y150" s="580"/>
      <c r="Z150" s="580"/>
      <c r="AA150" s="567" t="str">
        <f t="shared" si="10"/>
        <v>No hay ejecución</v>
      </c>
      <c r="AB150" s="568" t="str">
        <f t="shared" si="11"/>
        <v>NA</v>
      </c>
      <c r="AC150" s="575"/>
      <c r="AD150" s="575"/>
      <c r="AE150" s="575"/>
      <c r="AF150" s="576"/>
      <c r="AG150" s="576"/>
      <c r="AH150" s="575"/>
      <c r="AI150" s="575"/>
      <c r="AJ150" s="575"/>
      <c r="AK150" s="576"/>
      <c r="AL150" s="576"/>
      <c r="AM150" s="575"/>
      <c r="AN150" s="575"/>
      <c r="AO150" s="575"/>
      <c r="AP150" s="575"/>
      <c r="AQ150" s="575"/>
    </row>
    <row r="151" spans="1:43" ht="35.25" hidden="1" customHeight="1" thickTop="1" thickBot="1">
      <c r="A151" s="563">
        <v>15.3</v>
      </c>
      <c r="B151" s="564"/>
      <c r="C151" s="564"/>
      <c r="D151" s="564"/>
      <c r="E151" s="564"/>
      <c r="F151" s="577" t="s">
        <v>1312</v>
      </c>
      <c r="G151" s="578"/>
      <c r="H151" s="578"/>
      <c r="I151" s="567" t="str">
        <f t="shared" si="8"/>
        <v>No hay ejecución</v>
      </c>
      <c r="J151" s="568" t="str">
        <f t="shared" si="9"/>
        <v>NA</v>
      </c>
      <c r="K151" s="578"/>
      <c r="L151" s="581"/>
      <c r="M151" s="579"/>
      <c r="N151" s="572"/>
      <c r="O151" s="582"/>
      <c r="P151" s="581"/>
      <c r="Q151" s="579"/>
      <c r="R151" s="572"/>
      <c r="S151" s="582"/>
      <c r="T151" s="583"/>
      <c r="U151" s="579"/>
      <c r="V151" s="572"/>
      <c r="W151" s="582"/>
      <c r="X151" s="575"/>
      <c r="Y151" s="580"/>
      <c r="Z151" s="580"/>
      <c r="AA151" s="567" t="str">
        <f t="shared" si="10"/>
        <v>No hay ejecución</v>
      </c>
      <c r="AB151" s="568" t="str">
        <f t="shared" si="11"/>
        <v>NA</v>
      </c>
      <c r="AC151" s="575"/>
      <c r="AD151" s="575"/>
      <c r="AE151" s="575"/>
      <c r="AF151" s="576"/>
      <c r="AG151" s="576"/>
      <c r="AH151" s="575"/>
      <c r="AI151" s="575"/>
      <c r="AJ151" s="575"/>
      <c r="AK151" s="576"/>
      <c r="AL151" s="576"/>
      <c r="AM151" s="575"/>
      <c r="AN151" s="575"/>
      <c r="AO151" s="575"/>
      <c r="AP151" s="575"/>
      <c r="AQ151" s="575"/>
    </row>
    <row r="152" spans="1:43" ht="35.25" hidden="1" customHeight="1" thickTop="1" thickBot="1">
      <c r="A152" s="563">
        <v>15.3</v>
      </c>
      <c r="B152" s="564"/>
      <c r="C152" s="564"/>
      <c r="D152" s="564"/>
      <c r="E152" s="564"/>
      <c r="F152" s="577" t="s">
        <v>1312</v>
      </c>
      <c r="G152" s="578"/>
      <c r="H152" s="578"/>
      <c r="I152" s="567" t="str">
        <f t="shared" si="8"/>
        <v>No hay ejecución</v>
      </c>
      <c r="J152" s="568" t="str">
        <f t="shared" si="9"/>
        <v>NA</v>
      </c>
      <c r="K152" s="578"/>
      <c r="L152" s="581"/>
      <c r="M152" s="579"/>
      <c r="N152" s="572"/>
      <c r="O152" s="582"/>
      <c r="P152" s="581"/>
      <c r="Q152" s="579"/>
      <c r="R152" s="572"/>
      <c r="S152" s="582"/>
      <c r="T152" s="583"/>
      <c r="U152" s="579"/>
      <c r="V152" s="572"/>
      <c r="W152" s="582"/>
      <c r="X152" s="575"/>
      <c r="Y152" s="580"/>
      <c r="Z152" s="580"/>
      <c r="AA152" s="567" t="str">
        <f t="shared" si="10"/>
        <v>No hay ejecución</v>
      </c>
      <c r="AB152" s="568" t="str">
        <f t="shared" si="11"/>
        <v>NA</v>
      </c>
      <c r="AC152" s="575"/>
      <c r="AD152" s="575"/>
      <c r="AE152" s="575"/>
      <c r="AF152" s="576"/>
      <c r="AG152" s="576"/>
      <c r="AH152" s="575"/>
      <c r="AI152" s="575"/>
      <c r="AJ152" s="575"/>
      <c r="AK152" s="576"/>
      <c r="AL152" s="576"/>
      <c r="AM152" s="575"/>
      <c r="AN152" s="575"/>
      <c r="AO152" s="575"/>
      <c r="AP152" s="575"/>
      <c r="AQ152" s="575"/>
    </row>
    <row r="153" spans="1:43" ht="35.25" hidden="1" customHeight="1" thickTop="1" thickBot="1">
      <c r="A153" s="563">
        <v>15.3</v>
      </c>
      <c r="B153" s="564"/>
      <c r="C153" s="564"/>
      <c r="D153" s="564"/>
      <c r="E153" s="564"/>
      <c r="F153" s="577" t="s">
        <v>1312</v>
      </c>
      <c r="G153" s="578"/>
      <c r="H153" s="578"/>
      <c r="I153" s="567" t="str">
        <f t="shared" si="8"/>
        <v>No hay ejecución</v>
      </c>
      <c r="J153" s="568" t="str">
        <f t="shared" si="9"/>
        <v>NA</v>
      </c>
      <c r="K153" s="578"/>
      <c r="L153" s="581"/>
      <c r="M153" s="579"/>
      <c r="N153" s="572"/>
      <c r="O153" s="582"/>
      <c r="P153" s="581"/>
      <c r="Q153" s="579"/>
      <c r="R153" s="572"/>
      <c r="S153" s="582"/>
      <c r="T153" s="583"/>
      <c r="U153" s="579"/>
      <c r="V153" s="572"/>
      <c r="W153" s="582"/>
      <c r="X153" s="575"/>
      <c r="Y153" s="580"/>
      <c r="Z153" s="580"/>
      <c r="AA153" s="567" t="str">
        <f t="shared" si="10"/>
        <v>No hay ejecución</v>
      </c>
      <c r="AB153" s="568" t="str">
        <f t="shared" si="11"/>
        <v>NA</v>
      </c>
      <c r="AC153" s="575"/>
      <c r="AD153" s="575"/>
      <c r="AE153" s="575"/>
      <c r="AF153" s="576"/>
      <c r="AG153" s="576"/>
      <c r="AH153" s="575"/>
      <c r="AI153" s="575"/>
      <c r="AJ153" s="575"/>
      <c r="AK153" s="576"/>
      <c r="AL153" s="576"/>
      <c r="AM153" s="575"/>
      <c r="AN153" s="575"/>
      <c r="AO153" s="575"/>
      <c r="AP153" s="575"/>
      <c r="AQ153" s="575"/>
    </row>
    <row r="154" spans="1:43" ht="35.25" hidden="1" customHeight="1" thickTop="1" thickBot="1">
      <c r="A154" s="563">
        <v>15.3</v>
      </c>
      <c r="B154" s="564"/>
      <c r="C154" s="564"/>
      <c r="D154" s="564"/>
      <c r="E154" s="564"/>
      <c r="F154" s="577" t="s">
        <v>1312</v>
      </c>
      <c r="G154" s="578"/>
      <c r="H154" s="578"/>
      <c r="I154" s="567" t="str">
        <f t="shared" si="8"/>
        <v>No hay ejecución</v>
      </c>
      <c r="J154" s="568" t="str">
        <f t="shared" si="9"/>
        <v>NA</v>
      </c>
      <c r="K154" s="578"/>
      <c r="L154" s="581"/>
      <c r="M154" s="579"/>
      <c r="N154" s="572"/>
      <c r="O154" s="582"/>
      <c r="P154" s="581"/>
      <c r="Q154" s="579"/>
      <c r="R154" s="572"/>
      <c r="S154" s="582"/>
      <c r="T154" s="583"/>
      <c r="U154" s="579"/>
      <c r="V154" s="572"/>
      <c r="W154" s="582"/>
      <c r="X154" s="575"/>
      <c r="Y154" s="580"/>
      <c r="Z154" s="580"/>
      <c r="AA154" s="567" t="str">
        <f t="shared" si="10"/>
        <v>No hay ejecución</v>
      </c>
      <c r="AB154" s="568" t="str">
        <f t="shared" si="11"/>
        <v>NA</v>
      </c>
      <c r="AC154" s="575"/>
      <c r="AD154" s="575"/>
      <c r="AE154" s="575"/>
      <c r="AF154" s="576"/>
      <c r="AG154" s="576"/>
      <c r="AH154" s="575"/>
      <c r="AI154" s="575"/>
      <c r="AJ154" s="575"/>
      <c r="AK154" s="576"/>
      <c r="AL154" s="576"/>
      <c r="AM154" s="575"/>
      <c r="AN154" s="575"/>
      <c r="AO154" s="575"/>
      <c r="AP154" s="575"/>
      <c r="AQ154" s="575"/>
    </row>
    <row r="155" spans="1:43" ht="35.25" hidden="1" customHeight="1" thickTop="1" thickBot="1">
      <c r="A155" s="563">
        <v>15.3</v>
      </c>
      <c r="B155" s="564"/>
      <c r="C155" s="564"/>
      <c r="D155" s="564"/>
      <c r="E155" s="564"/>
      <c r="F155" s="577" t="s">
        <v>1312</v>
      </c>
      <c r="G155" s="578"/>
      <c r="H155" s="578"/>
      <c r="I155" s="567" t="str">
        <f t="shared" si="8"/>
        <v>No hay ejecución</v>
      </c>
      <c r="J155" s="568" t="str">
        <f t="shared" si="9"/>
        <v>NA</v>
      </c>
      <c r="K155" s="578"/>
      <c r="L155" s="581"/>
      <c r="M155" s="579"/>
      <c r="N155" s="572"/>
      <c r="O155" s="582"/>
      <c r="P155" s="581"/>
      <c r="Q155" s="579"/>
      <c r="R155" s="572"/>
      <c r="S155" s="582"/>
      <c r="T155" s="583"/>
      <c r="U155" s="579"/>
      <c r="V155" s="572"/>
      <c r="W155" s="582"/>
      <c r="X155" s="575"/>
      <c r="Y155" s="580"/>
      <c r="Z155" s="580"/>
      <c r="AA155" s="567" t="str">
        <f t="shared" si="10"/>
        <v>No hay ejecución</v>
      </c>
      <c r="AB155" s="568" t="str">
        <f t="shared" si="11"/>
        <v>NA</v>
      </c>
      <c r="AC155" s="575"/>
      <c r="AD155" s="575"/>
      <c r="AE155" s="575"/>
      <c r="AF155" s="576"/>
      <c r="AG155" s="576"/>
      <c r="AH155" s="575"/>
      <c r="AI155" s="575"/>
      <c r="AJ155" s="575"/>
      <c r="AK155" s="576"/>
      <c r="AL155" s="576"/>
      <c r="AM155" s="575"/>
      <c r="AN155" s="575"/>
      <c r="AO155" s="575"/>
      <c r="AP155" s="575"/>
      <c r="AQ155" s="575"/>
    </row>
    <row r="156" spans="1:43" ht="35.25" hidden="1" customHeight="1" thickTop="1" thickBot="1">
      <c r="A156" s="563">
        <v>15.3</v>
      </c>
      <c r="B156" s="564"/>
      <c r="C156" s="564"/>
      <c r="D156" s="564"/>
      <c r="E156" s="564"/>
      <c r="F156" s="577" t="s">
        <v>1312</v>
      </c>
      <c r="G156" s="578"/>
      <c r="H156" s="578"/>
      <c r="I156" s="567" t="str">
        <f t="shared" si="8"/>
        <v>No hay ejecución</v>
      </c>
      <c r="J156" s="568" t="str">
        <f t="shared" si="9"/>
        <v>NA</v>
      </c>
      <c r="K156" s="578"/>
      <c r="L156" s="581"/>
      <c r="M156" s="579"/>
      <c r="N156" s="572"/>
      <c r="O156" s="582"/>
      <c r="P156" s="581"/>
      <c r="Q156" s="579"/>
      <c r="R156" s="572"/>
      <c r="S156" s="582"/>
      <c r="T156" s="583"/>
      <c r="U156" s="579"/>
      <c r="V156" s="572"/>
      <c r="W156" s="582"/>
      <c r="X156" s="575"/>
      <c r="Y156" s="580"/>
      <c r="Z156" s="580"/>
      <c r="AA156" s="567" t="str">
        <f t="shared" si="10"/>
        <v>No hay ejecución</v>
      </c>
      <c r="AB156" s="568" t="str">
        <f t="shared" si="11"/>
        <v>NA</v>
      </c>
      <c r="AC156" s="575"/>
      <c r="AD156" s="575"/>
      <c r="AE156" s="575"/>
      <c r="AF156" s="576"/>
      <c r="AG156" s="576"/>
      <c r="AH156" s="575"/>
      <c r="AI156" s="575"/>
      <c r="AJ156" s="575"/>
      <c r="AK156" s="576"/>
      <c r="AL156" s="576"/>
      <c r="AM156" s="575"/>
      <c r="AN156" s="575"/>
      <c r="AO156" s="575"/>
      <c r="AP156" s="575"/>
      <c r="AQ156" s="575"/>
    </row>
    <row r="157" spans="1:43" ht="35.25" hidden="1" customHeight="1" thickTop="1" thickBot="1">
      <c r="A157" s="563">
        <v>15.3</v>
      </c>
      <c r="B157" s="564"/>
      <c r="C157" s="564"/>
      <c r="D157" s="564"/>
      <c r="E157" s="564"/>
      <c r="F157" s="577" t="s">
        <v>1312</v>
      </c>
      <c r="G157" s="578"/>
      <c r="H157" s="578"/>
      <c r="I157" s="567" t="str">
        <f t="shared" si="8"/>
        <v>No hay ejecución</v>
      </c>
      <c r="J157" s="568" t="str">
        <f t="shared" si="9"/>
        <v>NA</v>
      </c>
      <c r="K157" s="578"/>
      <c r="L157" s="581"/>
      <c r="M157" s="579"/>
      <c r="N157" s="572"/>
      <c r="O157" s="582"/>
      <c r="P157" s="581"/>
      <c r="Q157" s="579"/>
      <c r="R157" s="572"/>
      <c r="S157" s="582"/>
      <c r="T157" s="583"/>
      <c r="U157" s="579"/>
      <c r="V157" s="572"/>
      <c r="W157" s="582"/>
      <c r="X157" s="575"/>
      <c r="Y157" s="580"/>
      <c r="Z157" s="580"/>
      <c r="AA157" s="567" t="str">
        <f t="shared" si="10"/>
        <v>No hay ejecución</v>
      </c>
      <c r="AB157" s="568" t="str">
        <f t="shared" si="11"/>
        <v>NA</v>
      </c>
      <c r="AC157" s="575"/>
      <c r="AD157" s="575"/>
      <c r="AE157" s="575"/>
      <c r="AF157" s="576"/>
      <c r="AG157" s="576"/>
      <c r="AH157" s="575"/>
      <c r="AI157" s="575"/>
      <c r="AJ157" s="575"/>
      <c r="AK157" s="576"/>
      <c r="AL157" s="576"/>
      <c r="AM157" s="575"/>
      <c r="AN157" s="575"/>
      <c r="AO157" s="575"/>
      <c r="AP157" s="575"/>
      <c r="AQ157" s="575"/>
    </row>
    <row r="158" spans="1:43" ht="35.25" hidden="1" customHeight="1" thickTop="1" thickBot="1">
      <c r="A158" s="563">
        <v>15.3</v>
      </c>
      <c r="B158" s="564"/>
      <c r="C158" s="564"/>
      <c r="D158" s="564"/>
      <c r="E158" s="564"/>
      <c r="F158" s="577" t="s">
        <v>1312</v>
      </c>
      <c r="G158" s="578"/>
      <c r="H158" s="578"/>
      <c r="I158" s="567" t="str">
        <f t="shared" si="8"/>
        <v>No hay ejecución</v>
      </c>
      <c r="J158" s="568" t="str">
        <f t="shared" si="9"/>
        <v>NA</v>
      </c>
      <c r="K158" s="578"/>
      <c r="L158" s="581"/>
      <c r="M158" s="579"/>
      <c r="N158" s="572"/>
      <c r="O158" s="582"/>
      <c r="P158" s="581"/>
      <c r="Q158" s="579"/>
      <c r="R158" s="572"/>
      <c r="S158" s="582"/>
      <c r="T158" s="583"/>
      <c r="U158" s="579"/>
      <c r="V158" s="572"/>
      <c r="W158" s="582"/>
      <c r="X158" s="575"/>
      <c r="Y158" s="580"/>
      <c r="Z158" s="580"/>
      <c r="AA158" s="567" t="str">
        <f t="shared" si="10"/>
        <v>No hay ejecución</v>
      </c>
      <c r="AB158" s="568" t="str">
        <f t="shared" si="11"/>
        <v>NA</v>
      </c>
      <c r="AC158" s="575"/>
      <c r="AD158" s="575"/>
      <c r="AE158" s="575"/>
      <c r="AF158" s="576"/>
      <c r="AG158" s="576"/>
      <c r="AH158" s="575"/>
      <c r="AI158" s="575"/>
      <c r="AJ158" s="575"/>
      <c r="AK158" s="576"/>
      <c r="AL158" s="576"/>
      <c r="AM158" s="575"/>
      <c r="AN158" s="575"/>
      <c r="AO158" s="575"/>
      <c r="AP158" s="575"/>
      <c r="AQ158" s="575"/>
    </row>
    <row r="159" spans="1:43" ht="35.25" hidden="1" customHeight="1" thickTop="1" thickBot="1">
      <c r="A159" s="563">
        <v>15.3</v>
      </c>
      <c r="B159" s="564"/>
      <c r="C159" s="564"/>
      <c r="D159" s="564"/>
      <c r="E159" s="564"/>
      <c r="F159" s="577" t="s">
        <v>1312</v>
      </c>
      <c r="G159" s="578"/>
      <c r="H159" s="578"/>
      <c r="I159" s="567" t="str">
        <f t="shared" si="8"/>
        <v>No hay ejecución</v>
      </c>
      <c r="J159" s="568" t="str">
        <f t="shared" si="9"/>
        <v>NA</v>
      </c>
      <c r="K159" s="578"/>
      <c r="L159" s="581"/>
      <c r="M159" s="579"/>
      <c r="N159" s="572"/>
      <c r="O159" s="582"/>
      <c r="P159" s="581"/>
      <c r="Q159" s="579"/>
      <c r="R159" s="572"/>
      <c r="S159" s="582"/>
      <c r="T159" s="583"/>
      <c r="U159" s="579"/>
      <c r="V159" s="572"/>
      <c r="W159" s="582"/>
      <c r="X159" s="575"/>
      <c r="Y159" s="580"/>
      <c r="Z159" s="580"/>
      <c r="AA159" s="567" t="str">
        <f t="shared" si="10"/>
        <v>No hay ejecución</v>
      </c>
      <c r="AB159" s="568" t="str">
        <f t="shared" si="11"/>
        <v>NA</v>
      </c>
      <c r="AC159" s="575"/>
      <c r="AD159" s="575"/>
      <c r="AE159" s="575"/>
      <c r="AF159" s="576"/>
      <c r="AG159" s="576"/>
      <c r="AH159" s="575"/>
      <c r="AI159" s="575"/>
      <c r="AJ159" s="575"/>
      <c r="AK159" s="576"/>
      <c r="AL159" s="576"/>
      <c r="AM159" s="575"/>
      <c r="AN159" s="575"/>
      <c r="AO159" s="575"/>
      <c r="AP159" s="575"/>
      <c r="AQ159" s="575"/>
    </row>
    <row r="160" spans="1:43" ht="35.25" hidden="1" customHeight="1" thickTop="1" thickBot="1">
      <c r="A160" s="563">
        <v>15.4</v>
      </c>
      <c r="B160" s="564"/>
      <c r="C160" s="564"/>
      <c r="D160" s="564"/>
      <c r="E160" s="564"/>
      <c r="F160" s="577" t="s">
        <v>1313</v>
      </c>
      <c r="G160" s="578"/>
      <c r="H160" s="578"/>
      <c r="I160" s="567" t="str">
        <f t="shared" si="8"/>
        <v>No hay ejecución</v>
      </c>
      <c r="J160" s="568" t="str">
        <f t="shared" si="9"/>
        <v>NA</v>
      </c>
      <c r="K160" s="578"/>
      <c r="L160" s="581"/>
      <c r="M160" s="579"/>
      <c r="N160" s="572"/>
      <c r="O160" s="582"/>
      <c r="P160" s="581"/>
      <c r="Q160" s="579"/>
      <c r="R160" s="572"/>
      <c r="S160" s="582"/>
      <c r="T160" s="583"/>
      <c r="U160" s="579"/>
      <c r="V160" s="572"/>
      <c r="W160" s="582"/>
      <c r="X160" s="575"/>
      <c r="Y160" s="580"/>
      <c r="Z160" s="580"/>
      <c r="AA160" s="567" t="str">
        <f t="shared" si="10"/>
        <v>No hay ejecución</v>
      </c>
      <c r="AB160" s="568" t="str">
        <f t="shared" si="11"/>
        <v>NA</v>
      </c>
      <c r="AC160" s="575"/>
      <c r="AD160" s="575"/>
      <c r="AE160" s="575"/>
      <c r="AF160" s="576"/>
      <c r="AG160" s="576"/>
      <c r="AH160" s="575"/>
      <c r="AI160" s="575"/>
      <c r="AJ160" s="575"/>
      <c r="AK160" s="576"/>
      <c r="AL160" s="576"/>
      <c r="AM160" s="575"/>
      <c r="AN160" s="575"/>
      <c r="AO160" s="575"/>
      <c r="AP160" s="575"/>
      <c r="AQ160" s="575"/>
    </row>
    <row r="161" spans="1:43" ht="35.25" hidden="1" customHeight="1" thickTop="1" thickBot="1">
      <c r="A161" s="563">
        <v>15.4</v>
      </c>
      <c r="B161" s="564"/>
      <c r="C161" s="564"/>
      <c r="D161" s="564"/>
      <c r="E161" s="564"/>
      <c r="F161" s="577" t="s">
        <v>1313</v>
      </c>
      <c r="G161" s="578"/>
      <c r="H161" s="578"/>
      <c r="I161" s="567" t="str">
        <f t="shared" si="8"/>
        <v>No hay ejecución</v>
      </c>
      <c r="J161" s="568" t="str">
        <f t="shared" si="9"/>
        <v>NA</v>
      </c>
      <c r="K161" s="578"/>
      <c r="L161" s="581"/>
      <c r="M161" s="579"/>
      <c r="N161" s="572"/>
      <c r="O161" s="582"/>
      <c r="P161" s="581"/>
      <c r="Q161" s="579"/>
      <c r="R161" s="572"/>
      <c r="S161" s="582"/>
      <c r="T161" s="583"/>
      <c r="U161" s="579"/>
      <c r="V161" s="572"/>
      <c r="W161" s="582"/>
      <c r="X161" s="575"/>
      <c r="Y161" s="580"/>
      <c r="Z161" s="580"/>
      <c r="AA161" s="567" t="str">
        <f t="shared" si="10"/>
        <v>No hay ejecución</v>
      </c>
      <c r="AB161" s="568" t="str">
        <f t="shared" si="11"/>
        <v>NA</v>
      </c>
      <c r="AC161" s="575"/>
      <c r="AD161" s="575"/>
      <c r="AE161" s="575"/>
      <c r="AF161" s="576"/>
      <c r="AG161" s="576"/>
      <c r="AH161" s="575"/>
      <c r="AI161" s="575"/>
      <c r="AJ161" s="575"/>
      <c r="AK161" s="576"/>
      <c r="AL161" s="576"/>
      <c r="AM161" s="575"/>
      <c r="AN161" s="575"/>
      <c r="AO161" s="575"/>
      <c r="AP161" s="575"/>
      <c r="AQ161" s="575"/>
    </row>
    <row r="162" spans="1:43" ht="35.25" hidden="1" customHeight="1" thickTop="1" thickBot="1">
      <c r="A162" s="563">
        <v>15.4</v>
      </c>
      <c r="B162" s="564"/>
      <c r="C162" s="564"/>
      <c r="D162" s="564"/>
      <c r="E162" s="564"/>
      <c r="F162" s="577" t="s">
        <v>1313</v>
      </c>
      <c r="G162" s="578"/>
      <c r="H162" s="578"/>
      <c r="I162" s="567" t="str">
        <f t="shared" si="8"/>
        <v>No hay ejecución</v>
      </c>
      <c r="J162" s="568" t="str">
        <f t="shared" si="9"/>
        <v>NA</v>
      </c>
      <c r="K162" s="578"/>
      <c r="L162" s="581"/>
      <c r="M162" s="579"/>
      <c r="N162" s="572"/>
      <c r="O162" s="582"/>
      <c r="P162" s="581"/>
      <c r="Q162" s="579"/>
      <c r="R162" s="572"/>
      <c r="S162" s="582"/>
      <c r="T162" s="583"/>
      <c r="U162" s="579"/>
      <c r="V162" s="572"/>
      <c r="W162" s="582"/>
      <c r="X162" s="575"/>
      <c r="Y162" s="580"/>
      <c r="Z162" s="580"/>
      <c r="AA162" s="567" t="str">
        <f t="shared" si="10"/>
        <v>No hay ejecución</v>
      </c>
      <c r="AB162" s="568" t="str">
        <f t="shared" si="11"/>
        <v>NA</v>
      </c>
      <c r="AC162" s="575"/>
      <c r="AD162" s="575"/>
      <c r="AE162" s="575"/>
      <c r="AF162" s="576"/>
      <c r="AG162" s="576"/>
      <c r="AH162" s="575"/>
      <c r="AI162" s="575"/>
      <c r="AJ162" s="575"/>
      <c r="AK162" s="576"/>
      <c r="AL162" s="576"/>
      <c r="AM162" s="575"/>
      <c r="AN162" s="575"/>
      <c r="AO162" s="575"/>
      <c r="AP162" s="575"/>
      <c r="AQ162" s="575"/>
    </row>
    <row r="163" spans="1:43" ht="35.25" hidden="1" customHeight="1" thickTop="1" thickBot="1">
      <c r="A163" s="563">
        <v>15.4</v>
      </c>
      <c r="B163" s="564"/>
      <c r="C163" s="564"/>
      <c r="D163" s="564"/>
      <c r="E163" s="564"/>
      <c r="F163" s="577" t="s">
        <v>1313</v>
      </c>
      <c r="G163" s="578"/>
      <c r="H163" s="578"/>
      <c r="I163" s="567" t="str">
        <f t="shared" si="8"/>
        <v>No hay ejecución</v>
      </c>
      <c r="J163" s="568" t="str">
        <f t="shared" si="9"/>
        <v>NA</v>
      </c>
      <c r="K163" s="578"/>
      <c r="L163" s="581"/>
      <c r="M163" s="579"/>
      <c r="N163" s="572"/>
      <c r="O163" s="582"/>
      <c r="P163" s="581"/>
      <c r="Q163" s="579"/>
      <c r="R163" s="572"/>
      <c r="S163" s="582"/>
      <c r="T163" s="583"/>
      <c r="U163" s="579"/>
      <c r="V163" s="572"/>
      <c r="W163" s="582"/>
      <c r="X163" s="575"/>
      <c r="Y163" s="580"/>
      <c r="Z163" s="580"/>
      <c r="AA163" s="567" t="str">
        <f t="shared" si="10"/>
        <v>No hay ejecución</v>
      </c>
      <c r="AB163" s="568" t="str">
        <f t="shared" si="11"/>
        <v>NA</v>
      </c>
      <c r="AC163" s="575"/>
      <c r="AD163" s="575"/>
      <c r="AE163" s="575"/>
      <c r="AF163" s="576"/>
      <c r="AG163" s="576"/>
      <c r="AH163" s="575"/>
      <c r="AI163" s="575"/>
      <c r="AJ163" s="575"/>
      <c r="AK163" s="576"/>
      <c r="AL163" s="576"/>
      <c r="AM163" s="575"/>
      <c r="AN163" s="575"/>
      <c r="AO163" s="575"/>
      <c r="AP163" s="575"/>
      <c r="AQ163" s="575"/>
    </row>
    <row r="164" spans="1:43" ht="35.25" hidden="1" customHeight="1" thickTop="1" thickBot="1">
      <c r="A164" s="563">
        <v>15.4</v>
      </c>
      <c r="B164" s="564"/>
      <c r="C164" s="564"/>
      <c r="D164" s="564"/>
      <c r="E164" s="564"/>
      <c r="F164" s="577" t="s">
        <v>1313</v>
      </c>
      <c r="G164" s="578"/>
      <c r="H164" s="578"/>
      <c r="I164" s="567" t="str">
        <f t="shared" si="8"/>
        <v>No hay ejecución</v>
      </c>
      <c r="J164" s="568" t="str">
        <f t="shared" si="9"/>
        <v>NA</v>
      </c>
      <c r="K164" s="578"/>
      <c r="L164" s="581"/>
      <c r="M164" s="579"/>
      <c r="N164" s="572"/>
      <c r="O164" s="582"/>
      <c r="P164" s="581"/>
      <c r="Q164" s="579"/>
      <c r="R164" s="572"/>
      <c r="S164" s="582"/>
      <c r="T164" s="583"/>
      <c r="U164" s="579"/>
      <c r="V164" s="572"/>
      <c r="W164" s="582"/>
      <c r="X164" s="575"/>
      <c r="Y164" s="580"/>
      <c r="Z164" s="580"/>
      <c r="AA164" s="567" t="str">
        <f t="shared" si="10"/>
        <v>No hay ejecución</v>
      </c>
      <c r="AB164" s="568" t="str">
        <f t="shared" si="11"/>
        <v>NA</v>
      </c>
      <c r="AC164" s="575"/>
      <c r="AD164" s="575"/>
      <c r="AE164" s="575"/>
      <c r="AF164" s="576"/>
      <c r="AG164" s="576"/>
      <c r="AH164" s="575"/>
      <c r="AI164" s="575"/>
      <c r="AJ164" s="575"/>
      <c r="AK164" s="576"/>
      <c r="AL164" s="576"/>
      <c r="AM164" s="575"/>
      <c r="AN164" s="575"/>
      <c r="AO164" s="575"/>
      <c r="AP164" s="575"/>
      <c r="AQ164" s="575"/>
    </row>
    <row r="165" spans="1:43" ht="35.25" hidden="1" customHeight="1" thickTop="1" thickBot="1">
      <c r="A165" s="563">
        <v>15.4</v>
      </c>
      <c r="B165" s="564"/>
      <c r="C165" s="564"/>
      <c r="D165" s="564"/>
      <c r="E165" s="564"/>
      <c r="F165" s="577" t="s">
        <v>1313</v>
      </c>
      <c r="G165" s="578"/>
      <c r="H165" s="578"/>
      <c r="I165" s="567" t="str">
        <f t="shared" si="8"/>
        <v>No hay ejecución</v>
      </c>
      <c r="J165" s="568" t="str">
        <f t="shared" si="9"/>
        <v>NA</v>
      </c>
      <c r="K165" s="578"/>
      <c r="L165" s="581"/>
      <c r="M165" s="579"/>
      <c r="N165" s="572"/>
      <c r="O165" s="582"/>
      <c r="P165" s="581"/>
      <c r="Q165" s="579"/>
      <c r="R165" s="572"/>
      <c r="S165" s="582"/>
      <c r="T165" s="583"/>
      <c r="U165" s="579"/>
      <c r="V165" s="572"/>
      <c r="W165" s="582"/>
      <c r="X165" s="575"/>
      <c r="Y165" s="580"/>
      <c r="Z165" s="580"/>
      <c r="AA165" s="567" t="str">
        <f t="shared" si="10"/>
        <v>No hay ejecución</v>
      </c>
      <c r="AB165" s="568" t="str">
        <f t="shared" si="11"/>
        <v>NA</v>
      </c>
      <c r="AC165" s="575"/>
      <c r="AD165" s="575"/>
      <c r="AE165" s="575"/>
      <c r="AF165" s="576"/>
      <c r="AG165" s="576"/>
      <c r="AH165" s="575"/>
      <c r="AI165" s="575"/>
      <c r="AJ165" s="575"/>
      <c r="AK165" s="576"/>
      <c r="AL165" s="576"/>
      <c r="AM165" s="575"/>
      <c r="AN165" s="575"/>
      <c r="AO165" s="575"/>
      <c r="AP165" s="575"/>
      <c r="AQ165" s="575"/>
    </row>
    <row r="166" spans="1:43" ht="35.25" hidden="1" customHeight="1" thickTop="1" thickBot="1">
      <c r="A166" s="563">
        <v>15.4</v>
      </c>
      <c r="B166" s="564"/>
      <c r="C166" s="564"/>
      <c r="D166" s="564"/>
      <c r="E166" s="564"/>
      <c r="F166" s="577" t="s">
        <v>1313</v>
      </c>
      <c r="G166" s="578"/>
      <c r="H166" s="578"/>
      <c r="I166" s="567" t="str">
        <f t="shared" si="8"/>
        <v>No hay ejecución</v>
      </c>
      <c r="J166" s="568" t="str">
        <f t="shared" si="9"/>
        <v>NA</v>
      </c>
      <c r="K166" s="578"/>
      <c r="L166" s="581"/>
      <c r="M166" s="579"/>
      <c r="N166" s="572"/>
      <c r="O166" s="582"/>
      <c r="P166" s="581"/>
      <c r="Q166" s="579"/>
      <c r="R166" s="572"/>
      <c r="S166" s="582"/>
      <c r="T166" s="583"/>
      <c r="U166" s="579"/>
      <c r="V166" s="572"/>
      <c r="W166" s="582"/>
      <c r="X166" s="575"/>
      <c r="Y166" s="580"/>
      <c r="Z166" s="580"/>
      <c r="AA166" s="567" t="str">
        <f t="shared" si="10"/>
        <v>No hay ejecución</v>
      </c>
      <c r="AB166" s="568" t="str">
        <f t="shared" si="11"/>
        <v>NA</v>
      </c>
      <c r="AC166" s="575"/>
      <c r="AD166" s="575"/>
      <c r="AE166" s="575"/>
      <c r="AF166" s="576"/>
      <c r="AG166" s="576"/>
      <c r="AH166" s="575"/>
      <c r="AI166" s="575"/>
      <c r="AJ166" s="575"/>
      <c r="AK166" s="576"/>
      <c r="AL166" s="576"/>
      <c r="AM166" s="575"/>
      <c r="AN166" s="575"/>
      <c r="AO166" s="575"/>
      <c r="AP166" s="575"/>
      <c r="AQ166" s="575"/>
    </row>
    <row r="167" spans="1:43" ht="35.25" hidden="1" customHeight="1" thickTop="1" thickBot="1">
      <c r="A167" s="563">
        <v>15.4</v>
      </c>
      <c r="B167" s="564"/>
      <c r="C167" s="564"/>
      <c r="D167" s="564"/>
      <c r="E167" s="564"/>
      <c r="F167" s="577" t="s">
        <v>1313</v>
      </c>
      <c r="G167" s="578"/>
      <c r="H167" s="578"/>
      <c r="I167" s="567" t="str">
        <f t="shared" si="8"/>
        <v>No hay ejecución</v>
      </c>
      <c r="J167" s="568" t="str">
        <f t="shared" si="9"/>
        <v>NA</v>
      </c>
      <c r="K167" s="578"/>
      <c r="L167" s="581"/>
      <c r="M167" s="579"/>
      <c r="N167" s="572"/>
      <c r="O167" s="582"/>
      <c r="P167" s="581"/>
      <c r="Q167" s="579"/>
      <c r="R167" s="572"/>
      <c r="S167" s="582"/>
      <c r="T167" s="583"/>
      <c r="U167" s="579"/>
      <c r="V167" s="572"/>
      <c r="W167" s="582"/>
      <c r="X167" s="575"/>
      <c r="Y167" s="580"/>
      <c r="Z167" s="580"/>
      <c r="AA167" s="567" t="str">
        <f t="shared" si="10"/>
        <v>No hay ejecución</v>
      </c>
      <c r="AB167" s="568" t="str">
        <f t="shared" si="11"/>
        <v>NA</v>
      </c>
      <c r="AC167" s="575"/>
      <c r="AD167" s="575"/>
      <c r="AE167" s="575"/>
      <c r="AF167" s="576"/>
      <c r="AG167" s="576"/>
      <c r="AH167" s="575"/>
      <c r="AI167" s="575"/>
      <c r="AJ167" s="575"/>
      <c r="AK167" s="576"/>
      <c r="AL167" s="576"/>
      <c r="AM167" s="575"/>
      <c r="AN167" s="575"/>
      <c r="AO167" s="575"/>
      <c r="AP167" s="575"/>
      <c r="AQ167" s="575"/>
    </row>
    <row r="168" spans="1:43" ht="35.25" hidden="1" customHeight="1" thickTop="1" thickBot="1">
      <c r="A168" s="563">
        <v>15.4</v>
      </c>
      <c r="B168" s="564"/>
      <c r="C168" s="564"/>
      <c r="D168" s="564"/>
      <c r="E168" s="564"/>
      <c r="F168" s="577" t="s">
        <v>1313</v>
      </c>
      <c r="G168" s="578"/>
      <c r="H168" s="578"/>
      <c r="I168" s="567" t="str">
        <f t="shared" si="8"/>
        <v>No hay ejecución</v>
      </c>
      <c r="J168" s="568" t="str">
        <f t="shared" si="9"/>
        <v>NA</v>
      </c>
      <c r="K168" s="578"/>
      <c r="L168" s="581"/>
      <c r="M168" s="579"/>
      <c r="N168" s="572"/>
      <c r="O168" s="582"/>
      <c r="P168" s="581"/>
      <c r="Q168" s="579"/>
      <c r="R168" s="572"/>
      <c r="S168" s="582"/>
      <c r="T168" s="583"/>
      <c r="U168" s="579"/>
      <c r="V168" s="572"/>
      <c r="W168" s="582"/>
      <c r="X168" s="575"/>
      <c r="Y168" s="580"/>
      <c r="Z168" s="580"/>
      <c r="AA168" s="567" t="str">
        <f t="shared" si="10"/>
        <v>No hay ejecución</v>
      </c>
      <c r="AB168" s="568" t="str">
        <f t="shared" si="11"/>
        <v>NA</v>
      </c>
      <c r="AC168" s="575"/>
      <c r="AD168" s="575"/>
      <c r="AE168" s="575"/>
      <c r="AF168" s="576"/>
      <c r="AG168" s="576"/>
      <c r="AH168" s="575"/>
      <c r="AI168" s="575"/>
      <c r="AJ168" s="575"/>
      <c r="AK168" s="576"/>
      <c r="AL168" s="576"/>
      <c r="AM168" s="575"/>
      <c r="AN168" s="575"/>
      <c r="AO168" s="575"/>
      <c r="AP168" s="575"/>
      <c r="AQ168" s="575"/>
    </row>
    <row r="169" spans="1:43" ht="35.25" hidden="1" customHeight="1" thickTop="1" thickBot="1">
      <c r="A169" s="563">
        <v>15.4</v>
      </c>
      <c r="B169" s="564"/>
      <c r="C169" s="564"/>
      <c r="D169" s="564"/>
      <c r="E169" s="564"/>
      <c r="F169" s="577" t="s">
        <v>1313</v>
      </c>
      <c r="G169" s="578"/>
      <c r="H169" s="578"/>
      <c r="I169" s="567" t="str">
        <f t="shared" si="8"/>
        <v>No hay ejecución</v>
      </c>
      <c r="J169" s="568" t="str">
        <f t="shared" si="9"/>
        <v>NA</v>
      </c>
      <c r="K169" s="578"/>
      <c r="L169" s="581"/>
      <c r="M169" s="579"/>
      <c r="N169" s="572"/>
      <c r="O169" s="582"/>
      <c r="P169" s="581"/>
      <c r="Q169" s="579"/>
      <c r="R169" s="572"/>
      <c r="S169" s="582"/>
      <c r="T169" s="583"/>
      <c r="U169" s="579"/>
      <c r="V169" s="572"/>
      <c r="W169" s="582"/>
      <c r="X169" s="575"/>
      <c r="Y169" s="580"/>
      <c r="Z169" s="580"/>
      <c r="AA169" s="567" t="str">
        <f t="shared" si="10"/>
        <v>No hay ejecución</v>
      </c>
      <c r="AB169" s="568" t="str">
        <f t="shared" si="11"/>
        <v>NA</v>
      </c>
      <c r="AC169" s="575"/>
      <c r="AD169" s="575"/>
      <c r="AE169" s="575"/>
      <c r="AF169" s="576"/>
      <c r="AG169" s="576"/>
      <c r="AH169" s="575"/>
      <c r="AI169" s="575"/>
      <c r="AJ169" s="575"/>
      <c r="AK169" s="576"/>
      <c r="AL169" s="576"/>
      <c r="AM169" s="575"/>
      <c r="AN169" s="575"/>
      <c r="AO169" s="575"/>
      <c r="AP169" s="575"/>
      <c r="AQ169" s="575"/>
    </row>
    <row r="170" spans="1:43" ht="35.25" hidden="1" customHeight="1" thickTop="1" thickBot="1">
      <c r="A170" s="563">
        <v>15.5</v>
      </c>
      <c r="B170" s="564"/>
      <c r="C170" s="564"/>
      <c r="D170" s="564"/>
      <c r="E170" s="564"/>
      <c r="F170" s="577" t="s">
        <v>1314</v>
      </c>
      <c r="G170" s="578"/>
      <c r="H170" s="578"/>
      <c r="I170" s="567" t="str">
        <f t="shared" si="8"/>
        <v>No hay ejecución</v>
      </c>
      <c r="J170" s="568" t="str">
        <f t="shared" si="9"/>
        <v>NA</v>
      </c>
      <c r="K170" s="578"/>
      <c r="L170" s="581"/>
      <c r="M170" s="579"/>
      <c r="N170" s="572"/>
      <c r="O170" s="582"/>
      <c r="P170" s="581"/>
      <c r="Q170" s="579"/>
      <c r="R170" s="572"/>
      <c r="S170" s="582"/>
      <c r="T170" s="583"/>
      <c r="U170" s="579"/>
      <c r="V170" s="572"/>
      <c r="W170" s="582"/>
      <c r="X170" s="575"/>
      <c r="Y170" s="580">
        <v>1</v>
      </c>
      <c r="Z170" s="580">
        <v>1</v>
      </c>
      <c r="AA170" s="567">
        <f t="shared" si="10"/>
        <v>1</v>
      </c>
      <c r="AB170" s="568" t="str">
        <f t="shared" si="11"/>
        <v>De acuerdo con lo programado</v>
      </c>
      <c r="AC170" s="575"/>
      <c r="AD170" s="575"/>
      <c r="AE170" s="575"/>
      <c r="AF170" s="576"/>
      <c r="AG170" s="576"/>
      <c r="AH170" s="575"/>
      <c r="AI170" s="575"/>
      <c r="AJ170" s="575"/>
      <c r="AK170" s="576"/>
      <c r="AL170" s="576"/>
      <c r="AM170" s="575"/>
      <c r="AN170" s="575"/>
      <c r="AO170" s="575"/>
      <c r="AP170" s="575"/>
      <c r="AQ170" s="575"/>
    </row>
    <row r="171" spans="1:43" ht="35.25" hidden="1" customHeight="1" thickTop="1" thickBot="1">
      <c r="A171" s="563">
        <v>15.5</v>
      </c>
      <c r="B171" s="564"/>
      <c r="C171" s="564"/>
      <c r="D171" s="564"/>
      <c r="E171" s="564"/>
      <c r="F171" s="577" t="s">
        <v>1314</v>
      </c>
      <c r="G171" s="578"/>
      <c r="H171" s="578"/>
      <c r="I171" s="567" t="str">
        <f t="shared" si="8"/>
        <v>No hay ejecución</v>
      </c>
      <c r="J171" s="568" t="str">
        <f t="shared" si="9"/>
        <v>NA</v>
      </c>
      <c r="K171" s="578"/>
      <c r="L171" s="581"/>
      <c r="M171" s="579"/>
      <c r="N171" s="572"/>
      <c r="O171" s="582"/>
      <c r="P171" s="581"/>
      <c r="Q171" s="579"/>
      <c r="R171" s="572"/>
      <c r="S171" s="582"/>
      <c r="T171" s="583"/>
      <c r="U171" s="579"/>
      <c r="V171" s="572"/>
      <c r="W171" s="582"/>
      <c r="X171" s="575"/>
      <c r="Y171" s="580"/>
      <c r="Z171" s="580"/>
      <c r="AA171" s="567" t="str">
        <f t="shared" si="10"/>
        <v>No hay ejecución</v>
      </c>
      <c r="AB171" s="568" t="str">
        <f t="shared" si="11"/>
        <v>NA</v>
      </c>
      <c r="AC171" s="575"/>
      <c r="AD171" s="575"/>
      <c r="AE171" s="575"/>
      <c r="AF171" s="576"/>
      <c r="AG171" s="576"/>
      <c r="AH171" s="575"/>
      <c r="AI171" s="575"/>
      <c r="AJ171" s="575"/>
      <c r="AK171" s="576"/>
      <c r="AL171" s="576"/>
      <c r="AM171" s="575"/>
      <c r="AN171" s="575"/>
      <c r="AO171" s="575"/>
      <c r="AP171" s="575"/>
      <c r="AQ171" s="575"/>
    </row>
    <row r="172" spans="1:43" ht="35.25" hidden="1" customHeight="1" thickTop="1" thickBot="1">
      <c r="A172" s="563">
        <v>15.5</v>
      </c>
      <c r="B172" s="564"/>
      <c r="C172" s="564"/>
      <c r="D172" s="564"/>
      <c r="E172" s="564"/>
      <c r="F172" s="577" t="s">
        <v>1314</v>
      </c>
      <c r="G172" s="578"/>
      <c r="H172" s="578"/>
      <c r="I172" s="567" t="str">
        <f t="shared" si="8"/>
        <v>No hay ejecución</v>
      </c>
      <c r="J172" s="568" t="str">
        <f t="shared" si="9"/>
        <v>NA</v>
      </c>
      <c r="K172" s="578"/>
      <c r="L172" s="581"/>
      <c r="M172" s="579"/>
      <c r="N172" s="572"/>
      <c r="O172" s="582"/>
      <c r="P172" s="581"/>
      <c r="Q172" s="579"/>
      <c r="R172" s="572"/>
      <c r="S172" s="582"/>
      <c r="T172" s="583"/>
      <c r="U172" s="579"/>
      <c r="V172" s="572"/>
      <c r="W172" s="582"/>
      <c r="X172" s="575"/>
      <c r="Y172" s="580"/>
      <c r="Z172" s="580"/>
      <c r="AA172" s="567" t="str">
        <f t="shared" si="10"/>
        <v>No hay ejecución</v>
      </c>
      <c r="AB172" s="568" t="str">
        <f t="shared" si="11"/>
        <v>NA</v>
      </c>
      <c r="AC172" s="575"/>
      <c r="AD172" s="575"/>
      <c r="AE172" s="575"/>
      <c r="AF172" s="576"/>
      <c r="AG172" s="576"/>
      <c r="AH172" s="575"/>
      <c r="AI172" s="575"/>
      <c r="AJ172" s="575"/>
      <c r="AK172" s="576"/>
      <c r="AL172" s="576"/>
      <c r="AM172" s="575"/>
      <c r="AN172" s="575"/>
      <c r="AO172" s="575"/>
      <c r="AP172" s="575"/>
      <c r="AQ172" s="575"/>
    </row>
    <row r="173" spans="1:43" ht="35.25" hidden="1" customHeight="1" thickTop="1" thickBot="1">
      <c r="A173" s="563">
        <v>15.5</v>
      </c>
      <c r="B173" s="564"/>
      <c r="C173" s="564"/>
      <c r="D173" s="564"/>
      <c r="E173" s="564"/>
      <c r="F173" s="577" t="s">
        <v>1314</v>
      </c>
      <c r="G173" s="578"/>
      <c r="H173" s="578"/>
      <c r="I173" s="567" t="str">
        <f t="shared" si="8"/>
        <v>No hay ejecución</v>
      </c>
      <c r="J173" s="568" t="str">
        <f t="shared" si="9"/>
        <v>NA</v>
      </c>
      <c r="K173" s="578"/>
      <c r="L173" s="581"/>
      <c r="M173" s="579"/>
      <c r="N173" s="572"/>
      <c r="O173" s="582"/>
      <c r="P173" s="581"/>
      <c r="Q173" s="579"/>
      <c r="R173" s="572"/>
      <c r="S173" s="582"/>
      <c r="T173" s="583"/>
      <c r="U173" s="579"/>
      <c r="V173" s="572"/>
      <c r="W173" s="582"/>
      <c r="X173" s="575"/>
      <c r="Y173" s="580"/>
      <c r="Z173" s="580"/>
      <c r="AA173" s="567" t="str">
        <f t="shared" si="10"/>
        <v>No hay ejecución</v>
      </c>
      <c r="AB173" s="568" t="str">
        <f t="shared" si="11"/>
        <v>NA</v>
      </c>
      <c r="AC173" s="575"/>
      <c r="AD173" s="575"/>
      <c r="AE173" s="575"/>
      <c r="AF173" s="576"/>
      <c r="AG173" s="576"/>
      <c r="AH173" s="575"/>
      <c r="AI173" s="575"/>
      <c r="AJ173" s="575"/>
      <c r="AK173" s="576"/>
      <c r="AL173" s="576"/>
      <c r="AM173" s="575"/>
      <c r="AN173" s="575"/>
      <c r="AO173" s="575"/>
      <c r="AP173" s="575"/>
      <c r="AQ173" s="575"/>
    </row>
    <row r="174" spans="1:43" ht="35.25" hidden="1" customHeight="1" thickTop="1" thickBot="1">
      <c r="A174" s="563">
        <v>15.6</v>
      </c>
      <c r="B174" s="564"/>
      <c r="C174" s="564"/>
      <c r="D174" s="564"/>
      <c r="E174" s="564"/>
      <c r="F174" s="577" t="s">
        <v>1315</v>
      </c>
      <c r="G174" s="578"/>
      <c r="H174" s="578"/>
      <c r="I174" s="567" t="str">
        <f t="shared" si="8"/>
        <v>No hay ejecución</v>
      </c>
      <c r="J174" s="568" t="str">
        <f t="shared" si="9"/>
        <v>NA</v>
      </c>
      <c r="K174" s="578"/>
      <c r="L174" s="581"/>
      <c r="M174" s="579"/>
      <c r="N174" s="572"/>
      <c r="O174" s="582"/>
      <c r="P174" s="581"/>
      <c r="Q174" s="579"/>
      <c r="R174" s="572"/>
      <c r="S174" s="582"/>
      <c r="T174" s="583"/>
      <c r="U174" s="579"/>
      <c r="V174" s="572"/>
      <c r="W174" s="582"/>
      <c r="X174" s="575"/>
      <c r="Y174" s="580"/>
      <c r="Z174" s="580"/>
      <c r="AA174" s="567" t="str">
        <f t="shared" si="10"/>
        <v>No hay ejecución</v>
      </c>
      <c r="AB174" s="568" t="str">
        <f t="shared" si="11"/>
        <v>NA</v>
      </c>
      <c r="AC174" s="575"/>
      <c r="AD174" s="575"/>
      <c r="AE174" s="575"/>
      <c r="AF174" s="576"/>
      <c r="AG174" s="576"/>
      <c r="AH174" s="575"/>
      <c r="AI174" s="575"/>
      <c r="AJ174" s="575"/>
      <c r="AK174" s="576"/>
      <c r="AL174" s="576"/>
      <c r="AM174" s="575"/>
      <c r="AN174" s="575"/>
      <c r="AO174" s="575"/>
      <c r="AP174" s="575"/>
      <c r="AQ174" s="575"/>
    </row>
    <row r="175" spans="1:43" ht="35.25" hidden="1" customHeight="1" thickTop="1" thickBot="1">
      <c r="A175" s="563">
        <v>15.6</v>
      </c>
      <c r="B175" s="564"/>
      <c r="C175" s="564"/>
      <c r="D175" s="564"/>
      <c r="E175" s="564"/>
      <c r="F175" s="577" t="s">
        <v>1315</v>
      </c>
      <c r="G175" s="578"/>
      <c r="H175" s="578"/>
      <c r="I175" s="567" t="str">
        <f t="shared" si="8"/>
        <v>No hay ejecución</v>
      </c>
      <c r="J175" s="568" t="str">
        <f t="shared" si="9"/>
        <v>NA</v>
      </c>
      <c r="K175" s="578"/>
      <c r="L175" s="581"/>
      <c r="M175" s="579"/>
      <c r="N175" s="572"/>
      <c r="O175" s="582"/>
      <c r="P175" s="581"/>
      <c r="Q175" s="579"/>
      <c r="R175" s="572"/>
      <c r="S175" s="582"/>
      <c r="T175" s="583"/>
      <c r="U175" s="579"/>
      <c r="V175" s="572"/>
      <c r="W175" s="582"/>
      <c r="X175" s="575"/>
      <c r="Y175" s="580"/>
      <c r="Z175" s="580"/>
      <c r="AA175" s="567" t="str">
        <f t="shared" si="10"/>
        <v>No hay ejecución</v>
      </c>
      <c r="AB175" s="568" t="str">
        <f t="shared" si="11"/>
        <v>NA</v>
      </c>
      <c r="AC175" s="575"/>
      <c r="AD175" s="575"/>
      <c r="AE175" s="575"/>
      <c r="AF175" s="576"/>
      <c r="AG175" s="576"/>
      <c r="AH175" s="575"/>
      <c r="AI175" s="575"/>
      <c r="AJ175" s="575"/>
      <c r="AK175" s="576"/>
      <c r="AL175" s="576"/>
      <c r="AM175" s="575"/>
      <c r="AN175" s="575"/>
      <c r="AO175" s="575"/>
      <c r="AP175" s="575"/>
      <c r="AQ175" s="575"/>
    </row>
    <row r="176" spans="1:43" ht="35.25" hidden="1" customHeight="1" thickTop="1" thickBot="1">
      <c r="A176" s="563">
        <v>15.7</v>
      </c>
      <c r="B176" s="564"/>
      <c r="C176" s="564"/>
      <c r="D176" s="564"/>
      <c r="E176" s="564"/>
      <c r="F176" s="587" t="s">
        <v>1316</v>
      </c>
      <c r="G176" s="588"/>
      <c r="H176" s="588"/>
      <c r="I176" s="567" t="str">
        <f t="shared" si="8"/>
        <v>No hay ejecución</v>
      </c>
      <c r="J176" s="568" t="str">
        <f t="shared" si="9"/>
        <v>NA</v>
      </c>
      <c r="K176" s="588"/>
      <c r="L176" s="581"/>
      <c r="M176" s="579"/>
      <c r="N176" s="572"/>
      <c r="O176" s="582"/>
      <c r="P176" s="581"/>
      <c r="Q176" s="579"/>
      <c r="R176" s="572"/>
      <c r="S176" s="582"/>
      <c r="T176" s="583"/>
      <c r="U176" s="579"/>
      <c r="V176" s="572"/>
      <c r="W176" s="582"/>
      <c r="X176" s="575"/>
      <c r="Y176" s="580"/>
      <c r="Z176" s="580"/>
      <c r="AA176" s="567" t="str">
        <f t="shared" si="10"/>
        <v>No hay ejecución</v>
      </c>
      <c r="AB176" s="568" t="str">
        <f t="shared" si="11"/>
        <v>NA</v>
      </c>
      <c r="AC176" s="575"/>
      <c r="AD176" s="575"/>
      <c r="AE176" s="575"/>
      <c r="AF176" s="576"/>
      <c r="AG176" s="576"/>
      <c r="AH176" s="575"/>
      <c r="AI176" s="575"/>
      <c r="AJ176" s="575"/>
      <c r="AK176" s="576"/>
      <c r="AL176" s="576"/>
      <c r="AM176" s="575"/>
      <c r="AN176" s="575"/>
      <c r="AO176" s="575"/>
      <c r="AP176" s="575"/>
      <c r="AQ176" s="575"/>
    </row>
    <row r="177" spans="1:43" ht="35.25" hidden="1" customHeight="1" thickTop="1" thickBot="1">
      <c r="A177" s="563">
        <v>15.7</v>
      </c>
      <c r="B177" s="564"/>
      <c r="C177" s="564"/>
      <c r="D177" s="564"/>
      <c r="E177" s="564"/>
      <c r="F177" s="587" t="s">
        <v>1316</v>
      </c>
      <c r="G177" s="588"/>
      <c r="H177" s="588"/>
      <c r="I177" s="567" t="str">
        <f t="shared" si="8"/>
        <v>No hay ejecución</v>
      </c>
      <c r="J177" s="568" t="str">
        <f t="shared" si="9"/>
        <v>NA</v>
      </c>
      <c r="K177" s="588"/>
      <c r="L177" s="581"/>
      <c r="M177" s="579"/>
      <c r="N177" s="572"/>
      <c r="O177" s="582"/>
      <c r="P177" s="581"/>
      <c r="Q177" s="579"/>
      <c r="R177" s="572"/>
      <c r="S177" s="582"/>
      <c r="T177" s="583"/>
      <c r="U177" s="579"/>
      <c r="V177" s="572"/>
      <c r="W177" s="582"/>
      <c r="X177" s="575"/>
      <c r="Y177" s="580"/>
      <c r="Z177" s="580"/>
      <c r="AA177" s="567" t="str">
        <f t="shared" si="10"/>
        <v>No hay ejecución</v>
      </c>
      <c r="AB177" s="568" t="str">
        <f t="shared" si="11"/>
        <v>NA</v>
      </c>
      <c r="AC177" s="575"/>
      <c r="AD177" s="575"/>
      <c r="AE177" s="575"/>
      <c r="AF177" s="576"/>
      <c r="AG177" s="576"/>
      <c r="AH177" s="575"/>
      <c r="AI177" s="575"/>
      <c r="AJ177" s="575"/>
      <c r="AK177" s="576"/>
      <c r="AL177" s="576"/>
      <c r="AM177" s="575"/>
      <c r="AN177" s="575"/>
      <c r="AO177" s="575"/>
      <c r="AP177" s="575"/>
      <c r="AQ177" s="575"/>
    </row>
    <row r="178" spans="1:43" ht="35.25" hidden="1" customHeight="1" thickTop="1" thickBot="1">
      <c r="A178" s="563">
        <v>15.7</v>
      </c>
      <c r="B178" s="564"/>
      <c r="C178" s="564"/>
      <c r="D178" s="564"/>
      <c r="E178" s="564"/>
      <c r="F178" s="587" t="s">
        <v>1316</v>
      </c>
      <c r="G178" s="588"/>
      <c r="H178" s="588"/>
      <c r="I178" s="567" t="str">
        <f t="shared" si="8"/>
        <v>No hay ejecución</v>
      </c>
      <c r="J178" s="568" t="str">
        <f t="shared" si="9"/>
        <v>NA</v>
      </c>
      <c r="K178" s="588"/>
      <c r="L178" s="581"/>
      <c r="M178" s="579"/>
      <c r="N178" s="572"/>
      <c r="O178" s="582"/>
      <c r="P178" s="581"/>
      <c r="Q178" s="579"/>
      <c r="R178" s="572"/>
      <c r="S178" s="582"/>
      <c r="T178" s="583"/>
      <c r="U178" s="579"/>
      <c r="V178" s="572"/>
      <c r="W178" s="582"/>
      <c r="X178" s="575"/>
      <c r="Y178" s="580"/>
      <c r="Z178" s="580"/>
      <c r="AA178" s="567" t="str">
        <f t="shared" si="10"/>
        <v>No hay ejecución</v>
      </c>
      <c r="AB178" s="568" t="str">
        <f t="shared" si="11"/>
        <v>NA</v>
      </c>
      <c r="AC178" s="575"/>
      <c r="AD178" s="575"/>
      <c r="AE178" s="575"/>
      <c r="AF178" s="576"/>
      <c r="AG178" s="576"/>
      <c r="AH178" s="575"/>
      <c r="AI178" s="575"/>
      <c r="AJ178" s="575"/>
      <c r="AK178" s="576"/>
      <c r="AL178" s="576"/>
      <c r="AM178" s="575"/>
      <c r="AN178" s="575"/>
      <c r="AO178" s="575"/>
      <c r="AP178" s="575"/>
      <c r="AQ178" s="575"/>
    </row>
    <row r="179" spans="1:43" ht="35.25" hidden="1" customHeight="1" thickTop="1" thickBot="1">
      <c r="A179" s="563">
        <v>15.7</v>
      </c>
      <c r="B179" s="564"/>
      <c r="C179" s="564"/>
      <c r="D179" s="564"/>
      <c r="E179" s="564"/>
      <c r="F179" s="587" t="s">
        <v>1316</v>
      </c>
      <c r="G179" s="588"/>
      <c r="H179" s="588"/>
      <c r="I179" s="567" t="str">
        <f t="shared" si="8"/>
        <v>No hay ejecución</v>
      </c>
      <c r="J179" s="568" t="str">
        <f t="shared" si="9"/>
        <v>NA</v>
      </c>
      <c r="K179" s="588"/>
      <c r="L179" s="581"/>
      <c r="M179" s="579"/>
      <c r="N179" s="572"/>
      <c r="O179" s="582"/>
      <c r="P179" s="581"/>
      <c r="Q179" s="579"/>
      <c r="R179" s="572"/>
      <c r="S179" s="582"/>
      <c r="T179" s="583"/>
      <c r="U179" s="579"/>
      <c r="V179" s="572"/>
      <c r="W179" s="582"/>
      <c r="X179" s="575"/>
      <c r="Y179" s="580"/>
      <c r="Z179" s="580"/>
      <c r="AA179" s="567" t="str">
        <f t="shared" si="10"/>
        <v>No hay ejecución</v>
      </c>
      <c r="AB179" s="568" t="str">
        <f t="shared" si="11"/>
        <v>NA</v>
      </c>
      <c r="AC179" s="575"/>
      <c r="AD179" s="575"/>
      <c r="AE179" s="575"/>
      <c r="AF179" s="576"/>
      <c r="AG179" s="576"/>
      <c r="AH179" s="575"/>
      <c r="AI179" s="575"/>
      <c r="AJ179" s="575"/>
      <c r="AK179" s="576"/>
      <c r="AL179" s="576"/>
      <c r="AM179" s="575"/>
      <c r="AN179" s="575"/>
      <c r="AO179" s="575"/>
      <c r="AP179" s="575"/>
      <c r="AQ179" s="575"/>
    </row>
    <row r="180" spans="1:43" ht="35.25" hidden="1" customHeight="1" thickTop="1" thickBot="1">
      <c r="A180" s="563">
        <v>15.7</v>
      </c>
      <c r="B180" s="564"/>
      <c r="C180" s="564"/>
      <c r="D180" s="564"/>
      <c r="E180" s="564"/>
      <c r="F180" s="587" t="s">
        <v>1316</v>
      </c>
      <c r="G180" s="588"/>
      <c r="H180" s="588"/>
      <c r="I180" s="567" t="str">
        <f t="shared" si="8"/>
        <v>No hay ejecución</v>
      </c>
      <c r="J180" s="568" t="str">
        <f t="shared" si="9"/>
        <v>NA</v>
      </c>
      <c r="K180" s="588"/>
      <c r="L180" s="581"/>
      <c r="M180" s="579"/>
      <c r="N180" s="572"/>
      <c r="O180" s="582"/>
      <c r="P180" s="581"/>
      <c r="Q180" s="579"/>
      <c r="R180" s="572"/>
      <c r="S180" s="582"/>
      <c r="T180" s="583"/>
      <c r="U180" s="579"/>
      <c r="V180" s="572"/>
      <c r="W180" s="582"/>
      <c r="X180" s="575"/>
      <c r="Y180" s="580"/>
      <c r="Z180" s="580"/>
      <c r="AA180" s="567" t="str">
        <f t="shared" si="10"/>
        <v>No hay ejecución</v>
      </c>
      <c r="AB180" s="568" t="str">
        <f t="shared" si="11"/>
        <v>NA</v>
      </c>
      <c r="AC180" s="575"/>
      <c r="AD180" s="575"/>
      <c r="AE180" s="575"/>
      <c r="AF180" s="576"/>
      <c r="AG180" s="576"/>
      <c r="AH180" s="575"/>
      <c r="AI180" s="575"/>
      <c r="AJ180" s="575"/>
      <c r="AK180" s="576"/>
      <c r="AL180" s="576"/>
      <c r="AM180" s="575"/>
      <c r="AN180" s="575"/>
      <c r="AO180" s="575"/>
      <c r="AP180" s="575"/>
      <c r="AQ180" s="575"/>
    </row>
    <row r="181" spans="1:43" ht="35.25" hidden="1" customHeight="1" thickTop="1" thickBot="1">
      <c r="A181" s="563">
        <v>15.7</v>
      </c>
      <c r="B181" s="564"/>
      <c r="C181" s="564"/>
      <c r="D181" s="564"/>
      <c r="E181" s="564"/>
      <c r="F181" s="587" t="s">
        <v>1316</v>
      </c>
      <c r="G181" s="588"/>
      <c r="H181" s="588"/>
      <c r="I181" s="567" t="str">
        <f t="shared" si="8"/>
        <v>No hay ejecución</v>
      </c>
      <c r="J181" s="568" t="str">
        <f t="shared" si="9"/>
        <v>NA</v>
      </c>
      <c r="K181" s="588"/>
      <c r="L181" s="581"/>
      <c r="M181" s="579"/>
      <c r="N181" s="572"/>
      <c r="O181" s="582"/>
      <c r="P181" s="581"/>
      <c r="Q181" s="579"/>
      <c r="R181" s="572"/>
      <c r="S181" s="582"/>
      <c r="T181" s="583"/>
      <c r="U181" s="579"/>
      <c r="V181" s="572"/>
      <c r="W181" s="582"/>
      <c r="X181" s="575"/>
      <c r="Y181" s="580"/>
      <c r="Z181" s="580"/>
      <c r="AA181" s="567" t="str">
        <f t="shared" si="10"/>
        <v>No hay ejecución</v>
      </c>
      <c r="AB181" s="568" t="str">
        <f t="shared" si="11"/>
        <v>NA</v>
      </c>
      <c r="AC181" s="575"/>
      <c r="AD181" s="575"/>
      <c r="AE181" s="575"/>
      <c r="AF181" s="576"/>
      <c r="AG181" s="576"/>
      <c r="AH181" s="575"/>
      <c r="AI181" s="575"/>
      <c r="AJ181" s="575"/>
      <c r="AK181" s="576"/>
      <c r="AL181" s="576"/>
      <c r="AM181" s="575"/>
      <c r="AN181" s="575"/>
      <c r="AO181" s="575"/>
      <c r="AP181" s="575"/>
      <c r="AQ181" s="575"/>
    </row>
    <row r="182" spans="1:43" ht="35.25" hidden="1" customHeight="1" thickTop="1" thickBot="1">
      <c r="A182" s="563">
        <v>16</v>
      </c>
      <c r="B182" s="564"/>
      <c r="C182" s="564"/>
      <c r="D182" s="564"/>
      <c r="E182" s="564"/>
      <c r="F182" s="565" t="s">
        <v>1317</v>
      </c>
      <c r="G182" s="566"/>
      <c r="H182" s="566"/>
      <c r="I182" s="567" t="str">
        <f t="shared" si="8"/>
        <v>No hay ejecución</v>
      </c>
      <c r="J182" s="568" t="str">
        <f t="shared" si="9"/>
        <v>NA</v>
      </c>
      <c r="K182" s="569"/>
      <c r="L182" s="581"/>
      <c r="M182" s="579"/>
      <c r="N182" s="572"/>
      <c r="O182" s="582"/>
      <c r="P182" s="581"/>
      <c r="Q182" s="579"/>
      <c r="R182" s="572"/>
      <c r="S182" s="582"/>
      <c r="T182" s="583"/>
      <c r="U182" s="579"/>
      <c r="V182" s="572"/>
      <c r="W182" s="582"/>
      <c r="X182" s="575"/>
      <c r="Y182" s="580"/>
      <c r="Z182" s="580"/>
      <c r="AA182" s="567" t="str">
        <f t="shared" si="10"/>
        <v>No hay ejecución</v>
      </c>
      <c r="AB182" s="568" t="str">
        <f t="shared" si="11"/>
        <v>NA</v>
      </c>
      <c r="AC182" s="575"/>
      <c r="AD182" s="575"/>
      <c r="AE182" s="575"/>
      <c r="AF182" s="576"/>
      <c r="AG182" s="576"/>
      <c r="AH182" s="575"/>
      <c r="AI182" s="575"/>
      <c r="AJ182" s="575"/>
      <c r="AK182" s="576"/>
      <c r="AL182" s="576"/>
      <c r="AM182" s="575"/>
      <c r="AN182" s="575"/>
      <c r="AO182" s="575"/>
      <c r="AP182" s="575"/>
      <c r="AQ182" s="575"/>
    </row>
    <row r="183" spans="1:43" ht="35.25" hidden="1" customHeight="1" thickTop="1" thickBot="1">
      <c r="A183" s="563">
        <v>16.100000000000001</v>
      </c>
      <c r="B183" s="564"/>
      <c r="C183" s="564"/>
      <c r="D183" s="564"/>
      <c r="E183" s="564"/>
      <c r="F183" s="577" t="s">
        <v>1318</v>
      </c>
      <c r="G183" s="578"/>
      <c r="H183" s="578"/>
      <c r="I183" s="567" t="str">
        <f t="shared" si="8"/>
        <v>No hay ejecución</v>
      </c>
      <c r="J183" s="568" t="str">
        <f t="shared" si="9"/>
        <v>NA</v>
      </c>
      <c r="K183" s="578"/>
      <c r="L183" s="581"/>
      <c r="M183" s="579"/>
      <c r="N183" s="572"/>
      <c r="O183" s="582"/>
      <c r="P183" s="581"/>
      <c r="Q183" s="579"/>
      <c r="R183" s="572"/>
      <c r="S183" s="582"/>
      <c r="T183" s="583"/>
      <c r="U183" s="579"/>
      <c r="V183" s="572"/>
      <c r="W183" s="582"/>
      <c r="X183" s="575"/>
      <c r="Y183" s="580">
        <v>2</v>
      </c>
      <c r="Z183" s="580">
        <v>2</v>
      </c>
      <c r="AA183" s="567">
        <f t="shared" si="10"/>
        <v>1</v>
      </c>
      <c r="AB183" s="568" t="str">
        <f t="shared" si="11"/>
        <v>De acuerdo con lo programado</v>
      </c>
      <c r="AC183" s="575"/>
      <c r="AD183" s="575"/>
      <c r="AE183" s="575"/>
      <c r="AF183" s="576"/>
      <c r="AG183" s="576"/>
      <c r="AH183" s="575"/>
      <c r="AI183" s="575"/>
      <c r="AJ183" s="575"/>
      <c r="AK183" s="576"/>
      <c r="AL183" s="576"/>
      <c r="AM183" s="575"/>
      <c r="AN183" s="575"/>
      <c r="AO183" s="575"/>
      <c r="AP183" s="575"/>
      <c r="AQ183" s="575"/>
    </row>
    <row r="184" spans="1:43" ht="35.25" hidden="1" customHeight="1" thickTop="1" thickBot="1">
      <c r="A184" s="563">
        <v>16.100000000000001</v>
      </c>
      <c r="B184" s="564"/>
      <c r="C184" s="564"/>
      <c r="D184" s="564"/>
      <c r="E184" s="564"/>
      <c r="F184" s="577" t="s">
        <v>1318</v>
      </c>
      <c r="G184" s="578"/>
      <c r="H184" s="578"/>
      <c r="I184" s="567" t="str">
        <f t="shared" si="8"/>
        <v>No hay ejecución</v>
      </c>
      <c r="J184" s="568" t="str">
        <f t="shared" si="9"/>
        <v>NA</v>
      </c>
      <c r="K184" s="578"/>
      <c r="L184" s="581"/>
      <c r="M184" s="579"/>
      <c r="N184" s="572"/>
      <c r="O184" s="582"/>
      <c r="P184" s="581"/>
      <c r="Q184" s="579"/>
      <c r="R184" s="572"/>
      <c r="S184" s="582"/>
      <c r="T184" s="583"/>
      <c r="U184" s="579"/>
      <c r="V184" s="572"/>
      <c r="W184" s="582"/>
      <c r="X184" s="575"/>
      <c r="Y184" s="580"/>
      <c r="Z184" s="580"/>
      <c r="AA184" s="567" t="str">
        <f t="shared" si="10"/>
        <v>No hay ejecución</v>
      </c>
      <c r="AB184" s="568" t="str">
        <f t="shared" si="11"/>
        <v>NA</v>
      </c>
      <c r="AC184" s="575"/>
      <c r="AD184" s="575"/>
      <c r="AE184" s="575"/>
      <c r="AF184" s="576"/>
      <c r="AG184" s="576"/>
      <c r="AH184" s="575"/>
      <c r="AI184" s="575"/>
      <c r="AJ184" s="575"/>
      <c r="AK184" s="576"/>
      <c r="AL184" s="576"/>
      <c r="AM184" s="575"/>
      <c r="AN184" s="575"/>
      <c r="AO184" s="575"/>
      <c r="AP184" s="575"/>
      <c r="AQ184" s="575"/>
    </row>
    <row r="185" spans="1:43" ht="35.25" hidden="1" customHeight="1" thickTop="1" thickBot="1">
      <c r="A185" s="563">
        <v>16.2</v>
      </c>
      <c r="B185" s="564"/>
      <c r="C185" s="564"/>
      <c r="D185" s="564"/>
      <c r="E185" s="564"/>
      <c r="F185" s="577" t="s">
        <v>1319</v>
      </c>
      <c r="G185" s="578"/>
      <c r="H185" s="578"/>
      <c r="I185" s="567" t="str">
        <f t="shared" si="8"/>
        <v>No hay ejecución</v>
      </c>
      <c r="J185" s="568" t="str">
        <f t="shared" si="9"/>
        <v>NA</v>
      </c>
      <c r="K185" s="578"/>
      <c r="L185" s="581"/>
      <c r="M185" s="579"/>
      <c r="N185" s="572"/>
      <c r="O185" s="582"/>
      <c r="P185" s="581"/>
      <c r="Q185" s="579"/>
      <c r="R185" s="572"/>
      <c r="S185" s="582"/>
      <c r="T185" s="583"/>
      <c r="U185" s="579"/>
      <c r="V185" s="572"/>
      <c r="W185" s="582"/>
      <c r="X185" s="575"/>
      <c r="Y185" s="580"/>
      <c r="Z185" s="580"/>
      <c r="AA185" s="567" t="str">
        <f t="shared" si="10"/>
        <v>No hay ejecución</v>
      </c>
      <c r="AB185" s="568" t="str">
        <f t="shared" si="11"/>
        <v>NA</v>
      </c>
      <c r="AC185" s="575"/>
      <c r="AD185" s="575"/>
      <c r="AE185" s="575"/>
      <c r="AF185" s="576"/>
      <c r="AG185" s="576"/>
      <c r="AH185" s="575"/>
      <c r="AI185" s="575"/>
      <c r="AJ185" s="575"/>
      <c r="AK185" s="576"/>
      <c r="AL185" s="576"/>
      <c r="AM185" s="575"/>
      <c r="AN185" s="575"/>
      <c r="AO185" s="575"/>
      <c r="AP185" s="575"/>
      <c r="AQ185" s="575"/>
    </row>
    <row r="186" spans="1:43" ht="35.25" hidden="1" customHeight="1" thickTop="1" thickBot="1">
      <c r="A186" s="563">
        <v>16.2</v>
      </c>
      <c r="B186" s="564"/>
      <c r="C186" s="564"/>
      <c r="D186" s="564"/>
      <c r="E186" s="564"/>
      <c r="F186" s="577" t="s">
        <v>1319</v>
      </c>
      <c r="G186" s="578"/>
      <c r="H186" s="578"/>
      <c r="I186" s="567" t="str">
        <f t="shared" si="8"/>
        <v>No hay ejecución</v>
      </c>
      <c r="J186" s="568" t="str">
        <f t="shared" si="9"/>
        <v>NA</v>
      </c>
      <c r="K186" s="578"/>
      <c r="L186" s="581"/>
      <c r="M186" s="579"/>
      <c r="N186" s="572"/>
      <c r="O186" s="582"/>
      <c r="P186" s="581"/>
      <c r="Q186" s="579"/>
      <c r="R186" s="572"/>
      <c r="S186" s="582"/>
      <c r="T186" s="583"/>
      <c r="U186" s="579"/>
      <c r="V186" s="572"/>
      <c r="W186" s="582"/>
      <c r="X186" s="575"/>
      <c r="Y186" s="580"/>
      <c r="Z186" s="580"/>
      <c r="AA186" s="567" t="str">
        <f t="shared" si="10"/>
        <v>No hay ejecución</v>
      </c>
      <c r="AB186" s="568" t="str">
        <f t="shared" si="11"/>
        <v>NA</v>
      </c>
      <c r="AC186" s="575"/>
      <c r="AD186" s="575"/>
      <c r="AE186" s="575"/>
      <c r="AF186" s="576"/>
      <c r="AG186" s="576"/>
      <c r="AH186" s="575"/>
      <c r="AI186" s="575"/>
      <c r="AJ186" s="575"/>
      <c r="AK186" s="576"/>
      <c r="AL186" s="576"/>
      <c r="AM186" s="575"/>
      <c r="AN186" s="575"/>
      <c r="AO186" s="575"/>
      <c r="AP186" s="575"/>
      <c r="AQ186" s="575"/>
    </row>
    <row r="187" spans="1:43" ht="35.25" customHeight="1" thickTop="1" thickBot="1">
      <c r="A187" s="563">
        <v>16.2</v>
      </c>
      <c r="B187" s="564"/>
      <c r="C187" s="564"/>
      <c r="D187" s="564"/>
      <c r="E187" s="564"/>
      <c r="F187" s="577" t="s">
        <v>1319</v>
      </c>
      <c r="G187" s="578">
        <v>5</v>
      </c>
      <c r="H187" s="578">
        <v>5</v>
      </c>
      <c r="I187" s="567">
        <f t="shared" si="8"/>
        <v>1</v>
      </c>
      <c r="J187" s="568" t="str">
        <f t="shared" si="9"/>
        <v>De acuerdo con lo programado</v>
      </c>
      <c r="K187" s="578"/>
      <c r="L187" s="581"/>
      <c r="M187" s="579"/>
      <c r="N187" s="572"/>
      <c r="O187" s="582"/>
      <c r="P187" s="581"/>
      <c r="Q187" s="579"/>
      <c r="R187" s="572"/>
      <c r="S187" s="582"/>
      <c r="T187" s="583"/>
      <c r="U187" s="579"/>
      <c r="V187" s="572"/>
      <c r="W187" s="582"/>
      <c r="X187" s="575"/>
      <c r="Y187" s="580">
        <v>4</v>
      </c>
      <c r="Z187" s="580">
        <v>4</v>
      </c>
      <c r="AA187" s="567">
        <f t="shared" si="10"/>
        <v>1</v>
      </c>
      <c r="AB187" s="568" t="str">
        <f t="shared" si="11"/>
        <v>De acuerdo con lo programado</v>
      </c>
      <c r="AC187" s="575"/>
      <c r="AD187" s="575"/>
      <c r="AE187" s="575"/>
      <c r="AF187" s="576"/>
      <c r="AG187" s="576"/>
      <c r="AH187" s="575"/>
      <c r="AI187" s="575"/>
      <c r="AJ187" s="575"/>
      <c r="AK187" s="576"/>
      <c r="AL187" s="576"/>
      <c r="AM187" s="575"/>
      <c r="AN187" s="575"/>
      <c r="AO187" s="575"/>
      <c r="AP187" s="575"/>
      <c r="AQ187" s="575"/>
    </row>
    <row r="188" spans="1:43" ht="35.25" hidden="1" customHeight="1" thickTop="1" thickBot="1">
      <c r="A188" s="563">
        <v>16.3</v>
      </c>
      <c r="B188" s="564"/>
      <c r="C188" s="564"/>
      <c r="D188" s="564"/>
      <c r="E188" s="564"/>
      <c r="F188" s="577" t="s">
        <v>1320</v>
      </c>
      <c r="G188" s="578"/>
      <c r="H188" s="578"/>
      <c r="I188" s="567" t="str">
        <f t="shared" si="8"/>
        <v>No hay ejecución</v>
      </c>
      <c r="J188" s="568" t="str">
        <f t="shared" si="9"/>
        <v>NA</v>
      </c>
      <c r="K188" s="578"/>
      <c r="L188" s="581"/>
      <c r="M188" s="579"/>
      <c r="N188" s="572"/>
      <c r="O188" s="582"/>
      <c r="P188" s="581"/>
      <c r="Q188" s="579"/>
      <c r="R188" s="572"/>
      <c r="S188" s="582"/>
      <c r="T188" s="583"/>
      <c r="U188" s="579"/>
      <c r="V188" s="572"/>
      <c r="W188" s="582"/>
      <c r="X188" s="575"/>
      <c r="Y188" s="580"/>
      <c r="Z188" s="580"/>
      <c r="AA188" s="567" t="str">
        <f t="shared" si="10"/>
        <v>No hay ejecución</v>
      </c>
      <c r="AB188" s="568" t="str">
        <f t="shared" si="11"/>
        <v>NA</v>
      </c>
      <c r="AC188" s="575"/>
      <c r="AD188" s="575"/>
      <c r="AE188" s="575"/>
      <c r="AF188" s="576"/>
      <c r="AG188" s="576"/>
      <c r="AH188" s="575"/>
      <c r="AI188" s="575"/>
      <c r="AJ188" s="575"/>
      <c r="AK188" s="576"/>
      <c r="AL188" s="576"/>
      <c r="AM188" s="575"/>
      <c r="AN188" s="575"/>
      <c r="AO188" s="575"/>
      <c r="AP188" s="575"/>
      <c r="AQ188" s="575"/>
    </row>
    <row r="189" spans="1:43" ht="35.25" hidden="1" customHeight="1" thickTop="1" thickBot="1">
      <c r="A189" s="563">
        <v>16.3</v>
      </c>
      <c r="B189" s="564"/>
      <c r="C189" s="564"/>
      <c r="D189" s="564"/>
      <c r="E189" s="564"/>
      <c r="F189" s="577" t="s">
        <v>1320</v>
      </c>
      <c r="G189" s="578"/>
      <c r="H189" s="578"/>
      <c r="I189" s="567" t="str">
        <f t="shared" si="8"/>
        <v>No hay ejecución</v>
      </c>
      <c r="J189" s="568" t="str">
        <f t="shared" si="9"/>
        <v>NA</v>
      </c>
      <c r="K189" s="578"/>
      <c r="L189" s="581"/>
      <c r="M189" s="579"/>
      <c r="N189" s="572"/>
      <c r="O189" s="582"/>
      <c r="P189" s="581"/>
      <c r="Q189" s="579"/>
      <c r="R189" s="572"/>
      <c r="S189" s="582"/>
      <c r="T189" s="583"/>
      <c r="U189" s="579"/>
      <c r="V189" s="572"/>
      <c r="W189" s="582"/>
      <c r="X189" s="575"/>
      <c r="Y189" s="580"/>
      <c r="Z189" s="580"/>
      <c r="AA189" s="567" t="str">
        <f t="shared" si="10"/>
        <v>No hay ejecución</v>
      </c>
      <c r="AB189" s="568" t="str">
        <f t="shared" si="11"/>
        <v>NA</v>
      </c>
      <c r="AC189" s="575"/>
      <c r="AD189" s="575"/>
      <c r="AE189" s="575"/>
      <c r="AF189" s="576"/>
      <c r="AG189" s="576"/>
      <c r="AH189" s="575"/>
      <c r="AI189" s="575"/>
      <c r="AJ189" s="575"/>
      <c r="AK189" s="576"/>
      <c r="AL189" s="576"/>
      <c r="AM189" s="575"/>
      <c r="AN189" s="575"/>
      <c r="AO189" s="575"/>
      <c r="AP189" s="575"/>
      <c r="AQ189" s="575"/>
    </row>
    <row r="190" spans="1:43" ht="35.25" hidden="1" customHeight="1" thickTop="1" thickBot="1">
      <c r="A190" s="563">
        <v>16.3</v>
      </c>
      <c r="B190" s="564"/>
      <c r="C190" s="564"/>
      <c r="D190" s="564"/>
      <c r="E190" s="564"/>
      <c r="F190" s="577" t="s">
        <v>1320</v>
      </c>
      <c r="G190" s="578"/>
      <c r="H190" s="578"/>
      <c r="I190" s="567" t="str">
        <f t="shared" si="8"/>
        <v>No hay ejecución</v>
      </c>
      <c r="J190" s="568" t="str">
        <f t="shared" si="9"/>
        <v>NA</v>
      </c>
      <c r="K190" s="578"/>
      <c r="L190" s="581"/>
      <c r="M190" s="579"/>
      <c r="N190" s="572"/>
      <c r="O190" s="582"/>
      <c r="P190" s="581"/>
      <c r="Q190" s="579"/>
      <c r="R190" s="572"/>
      <c r="S190" s="582"/>
      <c r="T190" s="583"/>
      <c r="U190" s="579"/>
      <c r="V190" s="572"/>
      <c r="W190" s="582"/>
      <c r="X190" s="575"/>
      <c r="Y190" s="580"/>
      <c r="Z190" s="580"/>
      <c r="AA190" s="567" t="str">
        <f t="shared" si="10"/>
        <v>No hay ejecución</v>
      </c>
      <c r="AB190" s="568" t="str">
        <f t="shared" si="11"/>
        <v>NA</v>
      </c>
      <c r="AC190" s="575"/>
      <c r="AD190" s="575"/>
      <c r="AE190" s="575"/>
      <c r="AF190" s="576"/>
      <c r="AG190" s="576"/>
      <c r="AH190" s="575"/>
      <c r="AI190" s="575"/>
      <c r="AJ190" s="575"/>
      <c r="AK190" s="576"/>
      <c r="AL190" s="576"/>
      <c r="AM190" s="575"/>
      <c r="AN190" s="575"/>
      <c r="AO190" s="575"/>
      <c r="AP190" s="575"/>
      <c r="AQ190" s="575"/>
    </row>
    <row r="191" spans="1:43" ht="35.25" hidden="1" customHeight="1" thickTop="1" thickBot="1">
      <c r="A191" s="563">
        <v>16.399999999999999</v>
      </c>
      <c r="B191" s="564"/>
      <c r="C191" s="564"/>
      <c r="D191" s="564"/>
      <c r="E191" s="564"/>
      <c r="F191" s="577" t="s">
        <v>1321</v>
      </c>
      <c r="G191" s="578"/>
      <c r="H191" s="578"/>
      <c r="I191" s="567" t="str">
        <f t="shared" si="8"/>
        <v>No hay ejecución</v>
      </c>
      <c r="J191" s="568" t="str">
        <f t="shared" si="9"/>
        <v>NA</v>
      </c>
      <c r="K191" s="578"/>
      <c r="L191" s="581"/>
      <c r="M191" s="579"/>
      <c r="N191" s="572"/>
      <c r="O191" s="582"/>
      <c r="P191" s="581"/>
      <c r="Q191" s="579"/>
      <c r="R191" s="572"/>
      <c r="S191" s="582"/>
      <c r="T191" s="583"/>
      <c r="U191" s="579"/>
      <c r="V191" s="572"/>
      <c r="W191" s="582"/>
      <c r="X191" s="575"/>
      <c r="Y191" s="580"/>
      <c r="Z191" s="580"/>
      <c r="AA191" s="567" t="str">
        <f t="shared" si="10"/>
        <v>No hay ejecución</v>
      </c>
      <c r="AB191" s="568" t="str">
        <f t="shared" si="11"/>
        <v>NA</v>
      </c>
      <c r="AC191" s="575"/>
      <c r="AD191" s="575"/>
      <c r="AE191" s="575"/>
      <c r="AF191" s="576"/>
      <c r="AG191" s="576"/>
      <c r="AH191" s="575"/>
      <c r="AI191" s="575"/>
      <c r="AJ191" s="575"/>
      <c r="AK191" s="576"/>
      <c r="AL191" s="576"/>
      <c r="AM191" s="575"/>
      <c r="AN191" s="575"/>
      <c r="AO191" s="575"/>
      <c r="AP191" s="575"/>
      <c r="AQ191" s="575"/>
    </row>
    <row r="192" spans="1:43" ht="35.25" hidden="1" customHeight="1" thickTop="1" thickBot="1">
      <c r="A192" s="563">
        <v>16.399999999999999</v>
      </c>
      <c r="B192" s="564"/>
      <c r="C192" s="564"/>
      <c r="D192" s="564"/>
      <c r="E192" s="564"/>
      <c r="F192" s="577" t="s">
        <v>1321</v>
      </c>
      <c r="G192" s="578"/>
      <c r="H192" s="578"/>
      <c r="I192" s="567" t="str">
        <f t="shared" si="8"/>
        <v>No hay ejecución</v>
      </c>
      <c r="J192" s="568" t="str">
        <f t="shared" si="9"/>
        <v>NA</v>
      </c>
      <c r="K192" s="578"/>
      <c r="L192" s="581"/>
      <c r="M192" s="579"/>
      <c r="N192" s="572"/>
      <c r="O192" s="582"/>
      <c r="P192" s="581"/>
      <c r="Q192" s="579"/>
      <c r="R192" s="572"/>
      <c r="S192" s="582"/>
      <c r="T192" s="583"/>
      <c r="U192" s="579"/>
      <c r="V192" s="572"/>
      <c r="W192" s="582"/>
      <c r="X192" s="575"/>
      <c r="Y192" s="580"/>
      <c r="Z192" s="580"/>
      <c r="AA192" s="567" t="str">
        <f t="shared" si="10"/>
        <v>No hay ejecución</v>
      </c>
      <c r="AB192" s="568" t="str">
        <f t="shared" si="11"/>
        <v>NA</v>
      </c>
      <c r="AC192" s="575"/>
      <c r="AD192" s="575"/>
      <c r="AE192" s="575"/>
      <c r="AF192" s="576"/>
      <c r="AG192" s="576"/>
      <c r="AH192" s="575"/>
      <c r="AI192" s="575"/>
      <c r="AJ192" s="575"/>
      <c r="AK192" s="576"/>
      <c r="AL192" s="576"/>
      <c r="AM192" s="575"/>
      <c r="AN192" s="575"/>
      <c r="AO192" s="575"/>
      <c r="AP192" s="575"/>
      <c r="AQ192" s="575"/>
    </row>
    <row r="193" spans="1:43" ht="35.25" hidden="1" customHeight="1" thickTop="1" thickBot="1">
      <c r="A193" s="563">
        <v>16.399999999999999</v>
      </c>
      <c r="B193" s="564"/>
      <c r="C193" s="564"/>
      <c r="D193" s="564"/>
      <c r="E193" s="564"/>
      <c r="F193" s="577" t="s">
        <v>1321</v>
      </c>
      <c r="G193" s="578"/>
      <c r="H193" s="578"/>
      <c r="I193" s="567" t="str">
        <f t="shared" si="8"/>
        <v>No hay ejecución</v>
      </c>
      <c r="J193" s="568" t="str">
        <f t="shared" si="9"/>
        <v>NA</v>
      </c>
      <c r="K193" s="578"/>
      <c r="L193" s="581"/>
      <c r="M193" s="579"/>
      <c r="N193" s="572"/>
      <c r="O193" s="582"/>
      <c r="P193" s="581"/>
      <c r="Q193" s="579"/>
      <c r="R193" s="572"/>
      <c r="S193" s="582"/>
      <c r="T193" s="583"/>
      <c r="U193" s="579"/>
      <c r="V193" s="572"/>
      <c r="W193" s="582"/>
      <c r="X193" s="575"/>
      <c r="Y193" s="580"/>
      <c r="Z193" s="580"/>
      <c r="AA193" s="567" t="str">
        <f t="shared" si="10"/>
        <v>No hay ejecución</v>
      </c>
      <c r="AB193" s="568" t="str">
        <f t="shared" si="11"/>
        <v>NA</v>
      </c>
      <c r="AC193" s="575"/>
      <c r="AD193" s="575"/>
      <c r="AE193" s="575"/>
      <c r="AF193" s="576"/>
      <c r="AG193" s="576"/>
      <c r="AH193" s="575"/>
      <c r="AI193" s="575"/>
      <c r="AJ193" s="575"/>
      <c r="AK193" s="576"/>
      <c r="AL193" s="576"/>
      <c r="AM193" s="575"/>
      <c r="AN193" s="575"/>
      <c r="AO193" s="575"/>
      <c r="AP193" s="575"/>
      <c r="AQ193" s="575"/>
    </row>
    <row r="194" spans="1:43" ht="35.25" hidden="1" customHeight="1" thickTop="1" thickBot="1">
      <c r="A194" s="563">
        <v>16.399999999999999</v>
      </c>
      <c r="B194" s="564"/>
      <c r="C194" s="564"/>
      <c r="D194" s="564"/>
      <c r="E194" s="564"/>
      <c r="F194" s="577" t="s">
        <v>1321</v>
      </c>
      <c r="G194" s="578"/>
      <c r="H194" s="578"/>
      <c r="I194" s="567" t="str">
        <f t="shared" si="8"/>
        <v>No hay ejecución</v>
      </c>
      <c r="J194" s="568" t="str">
        <f t="shared" si="9"/>
        <v>NA</v>
      </c>
      <c r="K194" s="578"/>
      <c r="L194" s="581"/>
      <c r="M194" s="579"/>
      <c r="N194" s="572"/>
      <c r="O194" s="582"/>
      <c r="P194" s="581"/>
      <c r="Q194" s="579"/>
      <c r="R194" s="572"/>
      <c r="S194" s="582"/>
      <c r="T194" s="583"/>
      <c r="U194" s="579"/>
      <c r="V194" s="572"/>
      <c r="W194" s="582"/>
      <c r="X194" s="575"/>
      <c r="Y194" s="580"/>
      <c r="Z194" s="580"/>
      <c r="AA194" s="567" t="str">
        <f t="shared" si="10"/>
        <v>No hay ejecución</v>
      </c>
      <c r="AB194" s="568" t="str">
        <f t="shared" si="11"/>
        <v>NA</v>
      </c>
      <c r="AC194" s="575"/>
      <c r="AD194" s="575"/>
      <c r="AE194" s="575"/>
      <c r="AF194" s="576"/>
      <c r="AG194" s="576"/>
      <c r="AH194" s="575"/>
      <c r="AI194" s="575"/>
      <c r="AJ194" s="575"/>
      <c r="AK194" s="576"/>
      <c r="AL194" s="576"/>
      <c r="AM194" s="575"/>
      <c r="AN194" s="575"/>
      <c r="AO194" s="575"/>
      <c r="AP194" s="575"/>
      <c r="AQ194" s="575"/>
    </row>
    <row r="195" spans="1:43" ht="35.25" hidden="1" customHeight="1" thickTop="1" thickBot="1">
      <c r="A195" s="563">
        <v>16.399999999999999</v>
      </c>
      <c r="B195" s="564"/>
      <c r="C195" s="564"/>
      <c r="D195" s="564"/>
      <c r="E195" s="564"/>
      <c r="F195" s="577" t="s">
        <v>1321</v>
      </c>
      <c r="G195" s="578"/>
      <c r="H195" s="578"/>
      <c r="I195" s="567" t="str">
        <f t="shared" si="8"/>
        <v>No hay ejecución</v>
      </c>
      <c r="J195" s="568" t="str">
        <f t="shared" si="9"/>
        <v>NA</v>
      </c>
      <c r="K195" s="578"/>
      <c r="L195" s="581"/>
      <c r="M195" s="579"/>
      <c r="N195" s="572"/>
      <c r="O195" s="582"/>
      <c r="P195" s="581"/>
      <c r="Q195" s="579"/>
      <c r="R195" s="572"/>
      <c r="S195" s="582"/>
      <c r="T195" s="583"/>
      <c r="U195" s="579"/>
      <c r="V195" s="572"/>
      <c r="W195" s="582"/>
      <c r="X195" s="575"/>
      <c r="Y195" s="580"/>
      <c r="Z195" s="580"/>
      <c r="AA195" s="567" t="str">
        <f t="shared" si="10"/>
        <v>No hay ejecución</v>
      </c>
      <c r="AB195" s="568" t="str">
        <f t="shared" si="11"/>
        <v>NA</v>
      </c>
      <c r="AC195" s="575"/>
      <c r="AD195" s="575"/>
      <c r="AE195" s="575"/>
      <c r="AF195" s="576"/>
      <c r="AG195" s="576"/>
      <c r="AH195" s="575"/>
      <c r="AI195" s="575"/>
      <c r="AJ195" s="575"/>
      <c r="AK195" s="576"/>
      <c r="AL195" s="576"/>
      <c r="AM195" s="575"/>
      <c r="AN195" s="575"/>
      <c r="AO195" s="575"/>
      <c r="AP195" s="575"/>
      <c r="AQ195" s="575"/>
    </row>
    <row r="196" spans="1:43" ht="35.25" hidden="1" customHeight="1" thickTop="1" thickBot="1">
      <c r="A196" s="563">
        <v>16.399999999999999</v>
      </c>
      <c r="B196" s="564"/>
      <c r="C196" s="564"/>
      <c r="D196" s="564"/>
      <c r="E196" s="564"/>
      <c r="F196" s="577" t="s">
        <v>1321</v>
      </c>
      <c r="G196" s="578"/>
      <c r="H196" s="578"/>
      <c r="I196" s="567" t="str">
        <f t="shared" si="8"/>
        <v>No hay ejecución</v>
      </c>
      <c r="J196" s="568" t="str">
        <f t="shared" si="9"/>
        <v>NA</v>
      </c>
      <c r="K196" s="578"/>
      <c r="L196" s="581"/>
      <c r="M196" s="579"/>
      <c r="N196" s="572"/>
      <c r="O196" s="582"/>
      <c r="P196" s="581"/>
      <c r="Q196" s="579"/>
      <c r="R196" s="572"/>
      <c r="S196" s="582"/>
      <c r="T196" s="583"/>
      <c r="U196" s="579"/>
      <c r="V196" s="572"/>
      <c r="W196" s="582"/>
      <c r="X196" s="575"/>
      <c r="Y196" s="580"/>
      <c r="Z196" s="580"/>
      <c r="AA196" s="567" t="str">
        <f t="shared" si="10"/>
        <v>No hay ejecución</v>
      </c>
      <c r="AB196" s="568" t="str">
        <f t="shared" si="11"/>
        <v>NA</v>
      </c>
      <c r="AC196" s="575"/>
      <c r="AD196" s="575"/>
      <c r="AE196" s="575"/>
      <c r="AF196" s="576"/>
      <c r="AG196" s="576"/>
      <c r="AH196" s="575"/>
      <c r="AI196" s="575"/>
      <c r="AJ196" s="575"/>
      <c r="AK196" s="576"/>
      <c r="AL196" s="576"/>
      <c r="AM196" s="575"/>
      <c r="AN196" s="575"/>
      <c r="AO196" s="575"/>
      <c r="AP196" s="575"/>
      <c r="AQ196" s="575"/>
    </row>
    <row r="197" spans="1:43" ht="35.25" hidden="1" customHeight="1" thickTop="1" thickBot="1">
      <c r="A197" s="563">
        <v>16.5</v>
      </c>
      <c r="B197" s="564"/>
      <c r="C197" s="564"/>
      <c r="D197" s="564"/>
      <c r="E197" s="564"/>
      <c r="F197" s="577" t="s">
        <v>1322</v>
      </c>
      <c r="G197" s="578"/>
      <c r="H197" s="578"/>
      <c r="I197" s="567" t="str">
        <f t="shared" si="8"/>
        <v>No hay ejecución</v>
      </c>
      <c r="J197" s="568" t="str">
        <f t="shared" si="9"/>
        <v>NA</v>
      </c>
      <c r="K197" s="578"/>
      <c r="L197" s="581"/>
      <c r="M197" s="579"/>
      <c r="N197" s="572"/>
      <c r="O197" s="582"/>
      <c r="P197" s="581"/>
      <c r="Q197" s="579"/>
      <c r="R197" s="572"/>
      <c r="S197" s="582"/>
      <c r="T197" s="583"/>
      <c r="U197" s="579"/>
      <c r="V197" s="572"/>
      <c r="W197" s="582"/>
      <c r="X197" s="575"/>
      <c r="Y197" s="580"/>
      <c r="Z197" s="580"/>
      <c r="AA197" s="567" t="str">
        <f t="shared" si="10"/>
        <v>No hay ejecución</v>
      </c>
      <c r="AB197" s="568" t="str">
        <f t="shared" si="11"/>
        <v>NA</v>
      </c>
      <c r="AC197" s="575"/>
      <c r="AD197" s="575"/>
      <c r="AE197" s="575"/>
      <c r="AF197" s="576"/>
      <c r="AG197" s="576"/>
      <c r="AH197" s="575"/>
      <c r="AI197" s="575"/>
      <c r="AJ197" s="575"/>
      <c r="AK197" s="576"/>
      <c r="AL197" s="576"/>
      <c r="AM197" s="575"/>
      <c r="AN197" s="575"/>
      <c r="AO197" s="575"/>
      <c r="AP197" s="575"/>
      <c r="AQ197" s="575"/>
    </row>
    <row r="198" spans="1:43" ht="35.25" hidden="1" customHeight="1" thickTop="1" thickBot="1">
      <c r="A198" s="563">
        <v>16.5</v>
      </c>
      <c r="B198" s="564"/>
      <c r="C198" s="564"/>
      <c r="D198" s="564"/>
      <c r="E198" s="564"/>
      <c r="F198" s="577" t="s">
        <v>1322</v>
      </c>
      <c r="G198" s="578"/>
      <c r="H198" s="578"/>
      <c r="I198" s="567" t="str">
        <f t="shared" si="8"/>
        <v>No hay ejecución</v>
      </c>
      <c r="J198" s="568" t="str">
        <f t="shared" si="9"/>
        <v>NA</v>
      </c>
      <c r="K198" s="578"/>
      <c r="L198" s="581"/>
      <c r="M198" s="579"/>
      <c r="N198" s="572"/>
      <c r="O198" s="582"/>
      <c r="P198" s="581"/>
      <c r="Q198" s="579"/>
      <c r="R198" s="572"/>
      <c r="S198" s="582"/>
      <c r="T198" s="583"/>
      <c r="U198" s="579"/>
      <c r="V198" s="572"/>
      <c r="W198" s="582"/>
      <c r="X198" s="575"/>
      <c r="Y198" s="580"/>
      <c r="Z198" s="580"/>
      <c r="AA198" s="567" t="str">
        <f t="shared" si="10"/>
        <v>No hay ejecución</v>
      </c>
      <c r="AB198" s="568" t="str">
        <f t="shared" si="11"/>
        <v>NA</v>
      </c>
      <c r="AC198" s="575"/>
      <c r="AD198" s="575"/>
      <c r="AE198" s="575"/>
      <c r="AF198" s="576"/>
      <c r="AG198" s="576"/>
      <c r="AH198" s="575"/>
      <c r="AI198" s="575"/>
      <c r="AJ198" s="575"/>
      <c r="AK198" s="576"/>
      <c r="AL198" s="576"/>
      <c r="AM198" s="575"/>
      <c r="AN198" s="575"/>
      <c r="AO198" s="575"/>
      <c r="AP198" s="575"/>
      <c r="AQ198" s="575"/>
    </row>
    <row r="199" spans="1:43" ht="35.25" hidden="1" customHeight="1" thickTop="1" thickBot="1">
      <c r="A199" s="563">
        <v>16.600000000000001</v>
      </c>
      <c r="B199" s="564"/>
      <c r="C199" s="564"/>
      <c r="D199" s="564"/>
      <c r="E199" s="564"/>
      <c r="F199" s="577" t="s">
        <v>1323</v>
      </c>
      <c r="G199" s="578"/>
      <c r="H199" s="578"/>
      <c r="I199" s="567" t="str">
        <f t="shared" si="8"/>
        <v>No hay ejecución</v>
      </c>
      <c r="J199" s="568" t="str">
        <f t="shared" si="9"/>
        <v>NA</v>
      </c>
      <c r="K199" s="578"/>
      <c r="L199" s="581"/>
      <c r="M199" s="579"/>
      <c r="N199" s="572"/>
      <c r="O199" s="582"/>
      <c r="P199" s="581"/>
      <c r="Q199" s="579"/>
      <c r="R199" s="572"/>
      <c r="S199" s="582"/>
      <c r="T199" s="583"/>
      <c r="U199" s="579"/>
      <c r="V199" s="572"/>
      <c r="W199" s="582"/>
      <c r="X199" s="575"/>
      <c r="Y199" s="580"/>
      <c r="Z199" s="580"/>
      <c r="AA199" s="567" t="str">
        <f t="shared" si="10"/>
        <v>No hay ejecución</v>
      </c>
      <c r="AB199" s="568" t="str">
        <f t="shared" si="11"/>
        <v>NA</v>
      </c>
      <c r="AC199" s="575"/>
      <c r="AD199" s="575"/>
      <c r="AE199" s="575"/>
      <c r="AF199" s="576"/>
      <c r="AG199" s="576"/>
      <c r="AH199" s="575"/>
      <c r="AI199" s="575"/>
      <c r="AJ199" s="575"/>
      <c r="AK199" s="576"/>
      <c r="AL199" s="576"/>
      <c r="AM199" s="575"/>
      <c r="AN199" s="575"/>
      <c r="AO199" s="575"/>
      <c r="AP199" s="575"/>
      <c r="AQ199" s="575"/>
    </row>
    <row r="200" spans="1:43" ht="35.25" customHeight="1" thickTop="1" thickBot="1">
      <c r="A200" s="563">
        <v>16.600000000000001</v>
      </c>
      <c r="B200" s="564"/>
      <c r="C200" s="564"/>
      <c r="D200" s="564"/>
      <c r="E200" s="564"/>
      <c r="F200" s="577" t="s">
        <v>1323</v>
      </c>
      <c r="G200" s="578">
        <v>3</v>
      </c>
      <c r="H200" s="578">
        <v>3</v>
      </c>
      <c r="I200" s="567">
        <f t="shared" si="8"/>
        <v>1</v>
      </c>
      <c r="J200" s="568" t="str">
        <f t="shared" si="9"/>
        <v>De acuerdo con lo programado</v>
      </c>
      <c r="K200" s="578"/>
      <c r="L200" s="581"/>
      <c r="M200" s="579"/>
      <c r="N200" s="572"/>
      <c r="O200" s="582"/>
      <c r="P200" s="581"/>
      <c r="Q200" s="579"/>
      <c r="R200" s="572"/>
      <c r="S200" s="582"/>
      <c r="T200" s="583"/>
      <c r="U200" s="579"/>
      <c r="V200" s="572"/>
      <c r="W200" s="582"/>
      <c r="X200" s="575"/>
      <c r="Y200" s="580"/>
      <c r="Z200" s="580"/>
      <c r="AA200" s="567" t="str">
        <f t="shared" si="10"/>
        <v>No hay ejecución</v>
      </c>
      <c r="AB200" s="568" t="str">
        <f t="shared" si="11"/>
        <v>NA</v>
      </c>
      <c r="AC200" s="575"/>
      <c r="AD200" s="575"/>
      <c r="AE200" s="575"/>
      <c r="AF200" s="576"/>
      <c r="AG200" s="576"/>
      <c r="AH200" s="575"/>
      <c r="AI200" s="575"/>
      <c r="AJ200" s="575"/>
      <c r="AK200" s="576"/>
      <c r="AL200" s="576"/>
      <c r="AM200" s="575"/>
      <c r="AN200" s="575"/>
      <c r="AO200" s="575"/>
      <c r="AP200" s="575"/>
      <c r="AQ200" s="575"/>
    </row>
    <row r="201" spans="1:43" ht="35.25" hidden="1" customHeight="1" thickTop="1" thickBot="1">
      <c r="A201" s="563">
        <v>16.7</v>
      </c>
      <c r="B201" s="564"/>
      <c r="C201" s="564"/>
      <c r="D201" s="564"/>
      <c r="E201" s="564"/>
      <c r="F201" s="577" t="s">
        <v>1324</v>
      </c>
      <c r="G201" s="578"/>
      <c r="H201" s="578"/>
      <c r="I201" s="567" t="str">
        <f t="shared" si="8"/>
        <v>No hay ejecución</v>
      </c>
      <c r="J201" s="568" t="str">
        <f t="shared" si="9"/>
        <v>NA</v>
      </c>
      <c r="K201" s="578"/>
      <c r="L201" s="581"/>
      <c r="M201" s="579"/>
      <c r="N201" s="572"/>
      <c r="O201" s="582"/>
      <c r="P201" s="581"/>
      <c r="Q201" s="579"/>
      <c r="R201" s="572"/>
      <c r="S201" s="582"/>
      <c r="T201" s="583"/>
      <c r="U201" s="579"/>
      <c r="V201" s="572"/>
      <c r="W201" s="582"/>
      <c r="X201" s="575"/>
      <c r="Y201" s="580"/>
      <c r="Z201" s="580"/>
      <c r="AA201" s="567" t="str">
        <f t="shared" si="10"/>
        <v>No hay ejecución</v>
      </c>
      <c r="AB201" s="568" t="str">
        <f t="shared" si="11"/>
        <v>NA</v>
      </c>
      <c r="AC201" s="575"/>
      <c r="AD201" s="575"/>
      <c r="AE201" s="575"/>
      <c r="AF201" s="576"/>
      <c r="AG201" s="576"/>
      <c r="AH201" s="575"/>
      <c r="AI201" s="575"/>
      <c r="AJ201" s="575"/>
      <c r="AK201" s="576"/>
      <c r="AL201" s="576"/>
      <c r="AM201" s="575"/>
      <c r="AN201" s="575"/>
      <c r="AO201" s="575"/>
      <c r="AP201" s="575"/>
      <c r="AQ201" s="575"/>
    </row>
    <row r="202" spans="1:43" ht="35.25" hidden="1" customHeight="1" thickTop="1" thickBot="1">
      <c r="A202" s="563">
        <v>16.7</v>
      </c>
      <c r="B202" s="564"/>
      <c r="C202" s="564"/>
      <c r="D202" s="564"/>
      <c r="E202" s="564"/>
      <c r="F202" s="577" t="s">
        <v>1324</v>
      </c>
      <c r="G202" s="578"/>
      <c r="H202" s="578"/>
      <c r="I202" s="567" t="str">
        <f t="shared" si="8"/>
        <v>No hay ejecución</v>
      </c>
      <c r="J202" s="568" t="str">
        <f t="shared" si="9"/>
        <v>NA</v>
      </c>
      <c r="K202" s="578"/>
      <c r="L202" s="581"/>
      <c r="M202" s="579"/>
      <c r="N202" s="572"/>
      <c r="O202" s="582"/>
      <c r="P202" s="581"/>
      <c r="Q202" s="579"/>
      <c r="R202" s="572"/>
      <c r="S202" s="582"/>
      <c r="T202" s="583"/>
      <c r="U202" s="579"/>
      <c r="V202" s="572"/>
      <c r="W202" s="582"/>
      <c r="X202" s="575"/>
      <c r="Y202" s="580"/>
      <c r="Z202" s="580"/>
      <c r="AA202" s="567" t="str">
        <f t="shared" si="10"/>
        <v>No hay ejecución</v>
      </c>
      <c r="AB202" s="568" t="str">
        <f t="shared" si="11"/>
        <v>NA</v>
      </c>
      <c r="AC202" s="575"/>
      <c r="AD202" s="575"/>
      <c r="AE202" s="575"/>
      <c r="AF202" s="576"/>
      <c r="AG202" s="576"/>
      <c r="AH202" s="575"/>
      <c r="AI202" s="575"/>
      <c r="AJ202" s="575"/>
      <c r="AK202" s="576"/>
      <c r="AL202" s="576"/>
      <c r="AM202" s="575"/>
      <c r="AN202" s="575"/>
      <c r="AO202" s="575"/>
      <c r="AP202" s="575"/>
      <c r="AQ202" s="575"/>
    </row>
    <row r="203" spans="1:43" ht="35.25" hidden="1" customHeight="1" thickTop="1" thickBot="1">
      <c r="A203" s="563">
        <v>16.8</v>
      </c>
      <c r="B203" s="564"/>
      <c r="C203" s="564"/>
      <c r="D203" s="564"/>
      <c r="E203" s="564"/>
      <c r="F203" s="577" t="s">
        <v>1325</v>
      </c>
      <c r="G203" s="578"/>
      <c r="H203" s="578"/>
      <c r="I203" s="567" t="str">
        <f t="shared" si="8"/>
        <v>No hay ejecución</v>
      </c>
      <c r="J203" s="568" t="str">
        <f t="shared" si="9"/>
        <v>NA</v>
      </c>
      <c r="K203" s="578"/>
      <c r="L203" s="581"/>
      <c r="M203" s="579"/>
      <c r="N203" s="572"/>
      <c r="O203" s="582"/>
      <c r="P203" s="581"/>
      <c r="Q203" s="579"/>
      <c r="R203" s="572"/>
      <c r="S203" s="582"/>
      <c r="T203" s="583"/>
      <c r="U203" s="579"/>
      <c r="V203" s="572"/>
      <c r="W203" s="582"/>
      <c r="X203" s="575"/>
      <c r="Y203" s="580"/>
      <c r="Z203" s="580"/>
      <c r="AA203" s="567" t="str">
        <f t="shared" si="10"/>
        <v>No hay ejecución</v>
      </c>
      <c r="AB203" s="568" t="str">
        <f t="shared" si="11"/>
        <v>NA</v>
      </c>
      <c r="AC203" s="575"/>
      <c r="AD203" s="575"/>
      <c r="AE203" s="575"/>
      <c r="AF203" s="576"/>
      <c r="AG203" s="576"/>
      <c r="AH203" s="575"/>
      <c r="AI203" s="575"/>
      <c r="AJ203" s="575"/>
      <c r="AK203" s="576"/>
      <c r="AL203" s="576"/>
      <c r="AM203" s="575"/>
      <c r="AN203" s="575"/>
      <c r="AO203" s="575"/>
      <c r="AP203" s="575"/>
      <c r="AQ203" s="575"/>
    </row>
    <row r="204" spans="1:43" ht="35.25" hidden="1" customHeight="1" thickTop="1" thickBot="1">
      <c r="A204" s="563">
        <v>16.899999999999999</v>
      </c>
      <c r="B204" s="564"/>
      <c r="C204" s="564"/>
      <c r="D204" s="564"/>
      <c r="E204" s="564"/>
      <c r="F204" s="577" t="s">
        <v>1326</v>
      </c>
      <c r="G204" s="578"/>
      <c r="H204" s="578"/>
      <c r="I204" s="567" t="str">
        <f t="shared" si="8"/>
        <v>No hay ejecución</v>
      </c>
      <c r="J204" s="568" t="str">
        <f t="shared" si="9"/>
        <v>NA</v>
      </c>
      <c r="K204" s="578"/>
      <c r="L204" s="581"/>
      <c r="M204" s="579"/>
      <c r="N204" s="572"/>
      <c r="O204" s="582"/>
      <c r="P204" s="581"/>
      <c r="Q204" s="579"/>
      <c r="R204" s="572"/>
      <c r="S204" s="582"/>
      <c r="T204" s="583"/>
      <c r="U204" s="579"/>
      <c r="V204" s="572"/>
      <c r="W204" s="582"/>
      <c r="X204" s="575"/>
      <c r="Y204" s="580"/>
      <c r="Z204" s="580"/>
      <c r="AA204" s="567" t="str">
        <f t="shared" si="10"/>
        <v>No hay ejecución</v>
      </c>
      <c r="AB204" s="568" t="str">
        <f t="shared" si="11"/>
        <v>NA</v>
      </c>
      <c r="AC204" s="575"/>
      <c r="AD204" s="575"/>
      <c r="AE204" s="575"/>
      <c r="AF204" s="576"/>
      <c r="AG204" s="576"/>
      <c r="AH204" s="575"/>
      <c r="AI204" s="575"/>
      <c r="AJ204" s="575"/>
      <c r="AK204" s="576"/>
      <c r="AL204" s="576"/>
      <c r="AM204" s="575"/>
      <c r="AN204" s="575"/>
      <c r="AO204" s="575"/>
      <c r="AP204" s="575"/>
      <c r="AQ204" s="575"/>
    </row>
    <row r="205" spans="1:43" ht="35.25" hidden="1" customHeight="1" thickTop="1" thickBot="1">
      <c r="A205" s="563">
        <v>16.899999999999999</v>
      </c>
      <c r="B205" s="564"/>
      <c r="C205" s="564"/>
      <c r="D205" s="564"/>
      <c r="E205" s="564"/>
      <c r="F205" s="577" t="s">
        <v>1326</v>
      </c>
      <c r="G205" s="578"/>
      <c r="H205" s="578"/>
      <c r="I205" s="567" t="str">
        <f t="shared" si="8"/>
        <v>No hay ejecución</v>
      </c>
      <c r="J205" s="568" t="str">
        <f t="shared" si="9"/>
        <v>NA</v>
      </c>
      <c r="K205" s="578"/>
      <c r="L205" s="581"/>
      <c r="M205" s="579"/>
      <c r="N205" s="572"/>
      <c r="O205" s="582"/>
      <c r="P205" s="581"/>
      <c r="Q205" s="579"/>
      <c r="R205" s="572"/>
      <c r="S205" s="582"/>
      <c r="T205" s="583"/>
      <c r="U205" s="579"/>
      <c r="V205" s="572"/>
      <c r="W205" s="582"/>
      <c r="X205" s="575"/>
      <c r="Y205" s="580"/>
      <c r="Z205" s="580"/>
      <c r="AA205" s="567" t="str">
        <f t="shared" si="10"/>
        <v>No hay ejecución</v>
      </c>
      <c r="AB205" s="568" t="str">
        <f t="shared" si="11"/>
        <v>NA</v>
      </c>
      <c r="AC205" s="575"/>
      <c r="AD205" s="575"/>
      <c r="AE205" s="575"/>
      <c r="AF205" s="576"/>
      <c r="AG205" s="576"/>
      <c r="AH205" s="575"/>
      <c r="AI205" s="575"/>
      <c r="AJ205" s="575"/>
      <c r="AK205" s="576"/>
      <c r="AL205" s="576"/>
      <c r="AM205" s="575"/>
      <c r="AN205" s="575"/>
      <c r="AO205" s="575"/>
      <c r="AP205" s="575"/>
      <c r="AQ205" s="575"/>
    </row>
    <row r="206" spans="1:43" ht="35.25" hidden="1" customHeight="1" thickTop="1" thickBot="1">
      <c r="A206" s="563">
        <v>16.899999999999999</v>
      </c>
      <c r="B206" s="564"/>
      <c r="C206" s="564"/>
      <c r="D206" s="564"/>
      <c r="E206" s="564"/>
      <c r="F206" s="577" t="s">
        <v>1326</v>
      </c>
      <c r="G206" s="578"/>
      <c r="H206" s="578"/>
      <c r="I206" s="567" t="str">
        <f t="shared" ref="I206:I269" si="12">IF(H206="","No hay ejecución",IF(AND(G206=0),"No hay Programación", H206/G206))</f>
        <v>No hay ejecución</v>
      </c>
      <c r="J206" s="568" t="str">
        <f t="shared" ref="J206:J269" si="13">IF(I206="No hay ejecución","NA",IF(I206&gt;=90%,"De acuerdo con lo programado",IF(I206&gt;=51%,"Atraso Leve",IF(I206&lt;=50%,"En riesgo cumplimiento"))))</f>
        <v>NA</v>
      </c>
      <c r="K206" s="578"/>
      <c r="L206" s="581"/>
      <c r="M206" s="579"/>
      <c r="N206" s="572"/>
      <c r="O206" s="582"/>
      <c r="P206" s="581"/>
      <c r="Q206" s="579"/>
      <c r="R206" s="572"/>
      <c r="S206" s="582"/>
      <c r="T206" s="583"/>
      <c r="U206" s="579"/>
      <c r="V206" s="572"/>
      <c r="W206" s="582"/>
      <c r="X206" s="575"/>
      <c r="Y206" s="580"/>
      <c r="Z206" s="580"/>
      <c r="AA206" s="567" t="str">
        <f t="shared" ref="AA206:AA269" si="14">IF(Z206="","No hay ejecución",IF(AND(Y206=0),"No hay Programación", Z206/Y206))</f>
        <v>No hay ejecución</v>
      </c>
      <c r="AB206" s="568" t="str">
        <f t="shared" ref="AB206:AB269" si="15">IF(AA206="No hay ejecución","NA",IF(AA206&gt;=90%,"De acuerdo con lo programado",IF(AA206&gt;=51%,"Atraso Leve",IF(AA206&lt;=50%,"En riesgo cumplimiento"))))</f>
        <v>NA</v>
      </c>
      <c r="AC206" s="575"/>
      <c r="AD206" s="575"/>
      <c r="AE206" s="575"/>
      <c r="AF206" s="576"/>
      <c r="AG206" s="576"/>
      <c r="AH206" s="575"/>
      <c r="AI206" s="575"/>
      <c r="AJ206" s="575"/>
      <c r="AK206" s="576"/>
      <c r="AL206" s="576"/>
      <c r="AM206" s="575"/>
      <c r="AN206" s="575"/>
      <c r="AO206" s="575"/>
      <c r="AP206" s="575"/>
      <c r="AQ206" s="575"/>
    </row>
    <row r="207" spans="1:43" ht="35.25" hidden="1" customHeight="1" thickTop="1" thickBot="1">
      <c r="A207" s="563">
        <v>16.899999999999999</v>
      </c>
      <c r="B207" s="564"/>
      <c r="C207" s="564"/>
      <c r="D207" s="564"/>
      <c r="E207" s="564"/>
      <c r="F207" s="577" t="s">
        <v>1326</v>
      </c>
      <c r="G207" s="578"/>
      <c r="H207" s="578"/>
      <c r="I207" s="567" t="str">
        <f t="shared" si="12"/>
        <v>No hay ejecución</v>
      </c>
      <c r="J207" s="568" t="str">
        <f t="shared" si="13"/>
        <v>NA</v>
      </c>
      <c r="K207" s="578"/>
      <c r="L207" s="581"/>
      <c r="M207" s="579"/>
      <c r="N207" s="572"/>
      <c r="O207" s="582"/>
      <c r="P207" s="581"/>
      <c r="Q207" s="579"/>
      <c r="R207" s="572"/>
      <c r="S207" s="582"/>
      <c r="T207" s="583"/>
      <c r="U207" s="579"/>
      <c r="V207" s="572"/>
      <c r="W207" s="582"/>
      <c r="X207" s="575"/>
      <c r="Y207" s="580"/>
      <c r="Z207" s="580"/>
      <c r="AA207" s="567" t="str">
        <f t="shared" si="14"/>
        <v>No hay ejecución</v>
      </c>
      <c r="AB207" s="568" t="str">
        <f t="shared" si="15"/>
        <v>NA</v>
      </c>
      <c r="AC207" s="575"/>
      <c r="AD207" s="575"/>
      <c r="AE207" s="575"/>
      <c r="AF207" s="576"/>
      <c r="AG207" s="576"/>
      <c r="AH207" s="575"/>
      <c r="AI207" s="575"/>
      <c r="AJ207" s="575"/>
      <c r="AK207" s="576"/>
      <c r="AL207" s="576"/>
      <c r="AM207" s="575"/>
      <c r="AN207" s="575"/>
      <c r="AO207" s="575"/>
      <c r="AP207" s="575"/>
      <c r="AQ207" s="575"/>
    </row>
    <row r="208" spans="1:43" ht="35.25" hidden="1" customHeight="1" thickTop="1" thickBot="1">
      <c r="A208" s="563">
        <v>16.899999999999999</v>
      </c>
      <c r="B208" s="564"/>
      <c r="C208" s="564"/>
      <c r="D208" s="564"/>
      <c r="E208" s="564"/>
      <c r="F208" s="577" t="s">
        <v>1326</v>
      </c>
      <c r="G208" s="578"/>
      <c r="H208" s="578"/>
      <c r="I208" s="567" t="str">
        <f t="shared" si="12"/>
        <v>No hay ejecución</v>
      </c>
      <c r="J208" s="568" t="str">
        <f t="shared" si="13"/>
        <v>NA</v>
      </c>
      <c r="K208" s="578"/>
      <c r="L208" s="581"/>
      <c r="M208" s="579"/>
      <c r="N208" s="572"/>
      <c r="O208" s="582"/>
      <c r="P208" s="581"/>
      <c r="Q208" s="579"/>
      <c r="R208" s="572"/>
      <c r="S208" s="582"/>
      <c r="T208" s="583"/>
      <c r="U208" s="579"/>
      <c r="V208" s="572"/>
      <c r="W208" s="582"/>
      <c r="X208" s="575"/>
      <c r="Y208" s="580"/>
      <c r="Z208" s="580"/>
      <c r="AA208" s="567" t="str">
        <f t="shared" si="14"/>
        <v>No hay ejecución</v>
      </c>
      <c r="AB208" s="568" t="str">
        <f t="shared" si="15"/>
        <v>NA</v>
      </c>
      <c r="AC208" s="575"/>
      <c r="AD208" s="575"/>
      <c r="AE208" s="575"/>
      <c r="AF208" s="576"/>
      <c r="AG208" s="576"/>
      <c r="AH208" s="575"/>
      <c r="AI208" s="575"/>
      <c r="AJ208" s="575"/>
      <c r="AK208" s="576"/>
      <c r="AL208" s="576"/>
      <c r="AM208" s="575"/>
      <c r="AN208" s="575"/>
      <c r="AO208" s="575"/>
      <c r="AP208" s="575"/>
      <c r="AQ208" s="575"/>
    </row>
    <row r="209" spans="1:43" ht="35.25" hidden="1" customHeight="1" thickTop="1" thickBot="1">
      <c r="A209" s="563">
        <v>16.899999999999999</v>
      </c>
      <c r="B209" s="564"/>
      <c r="C209" s="564"/>
      <c r="D209" s="564"/>
      <c r="E209" s="564"/>
      <c r="F209" s="577" t="s">
        <v>1326</v>
      </c>
      <c r="G209" s="578"/>
      <c r="H209" s="578"/>
      <c r="I209" s="567" t="str">
        <f t="shared" si="12"/>
        <v>No hay ejecución</v>
      </c>
      <c r="J209" s="568" t="str">
        <f t="shared" si="13"/>
        <v>NA</v>
      </c>
      <c r="K209" s="578"/>
      <c r="L209" s="581"/>
      <c r="M209" s="579"/>
      <c r="N209" s="572"/>
      <c r="O209" s="582"/>
      <c r="P209" s="581"/>
      <c r="Q209" s="579"/>
      <c r="R209" s="572"/>
      <c r="S209" s="582"/>
      <c r="T209" s="583"/>
      <c r="U209" s="579"/>
      <c r="V209" s="572"/>
      <c r="W209" s="582"/>
      <c r="X209" s="575"/>
      <c r="Y209" s="580">
        <v>1</v>
      </c>
      <c r="Z209" s="580">
        <v>1</v>
      </c>
      <c r="AA209" s="567">
        <f t="shared" si="14"/>
        <v>1</v>
      </c>
      <c r="AB209" s="568" t="str">
        <f t="shared" si="15"/>
        <v>De acuerdo con lo programado</v>
      </c>
      <c r="AC209" s="575"/>
      <c r="AD209" s="575"/>
      <c r="AE209" s="575"/>
      <c r="AF209" s="576"/>
      <c r="AG209" s="576"/>
      <c r="AH209" s="575"/>
      <c r="AI209" s="575"/>
      <c r="AJ209" s="575"/>
      <c r="AK209" s="576"/>
      <c r="AL209" s="576"/>
      <c r="AM209" s="575"/>
      <c r="AN209" s="575"/>
      <c r="AO209" s="575"/>
      <c r="AP209" s="575"/>
      <c r="AQ209" s="575"/>
    </row>
    <row r="210" spans="1:43" ht="35.25" hidden="1" customHeight="1" thickTop="1" thickBot="1">
      <c r="A210" s="593">
        <v>16.100000000000001</v>
      </c>
      <c r="B210" s="564"/>
      <c r="C210" s="564"/>
      <c r="D210" s="564"/>
      <c r="E210" s="564"/>
      <c r="F210" s="577" t="s">
        <v>1327</v>
      </c>
      <c r="G210" s="578"/>
      <c r="H210" s="578"/>
      <c r="I210" s="567" t="str">
        <f t="shared" si="12"/>
        <v>No hay ejecución</v>
      </c>
      <c r="J210" s="568" t="str">
        <f t="shared" si="13"/>
        <v>NA</v>
      </c>
      <c r="K210" s="578"/>
      <c r="L210" s="581"/>
      <c r="M210" s="579"/>
      <c r="N210" s="572"/>
      <c r="O210" s="582"/>
      <c r="P210" s="581"/>
      <c r="Q210" s="579"/>
      <c r="R210" s="572"/>
      <c r="S210" s="582"/>
      <c r="T210" s="583"/>
      <c r="U210" s="579"/>
      <c r="V210" s="572"/>
      <c r="W210" s="582"/>
      <c r="X210" s="575"/>
      <c r="Y210" s="580"/>
      <c r="Z210" s="580"/>
      <c r="AA210" s="567" t="str">
        <f t="shared" si="14"/>
        <v>No hay ejecución</v>
      </c>
      <c r="AB210" s="568" t="str">
        <f t="shared" si="15"/>
        <v>NA</v>
      </c>
      <c r="AC210" s="575"/>
      <c r="AD210" s="575"/>
      <c r="AE210" s="575"/>
      <c r="AF210" s="576"/>
      <c r="AG210" s="576"/>
      <c r="AH210" s="575"/>
      <c r="AI210" s="575"/>
      <c r="AJ210" s="575"/>
      <c r="AK210" s="576"/>
      <c r="AL210" s="576"/>
      <c r="AM210" s="575"/>
      <c r="AN210" s="575"/>
      <c r="AO210" s="575"/>
      <c r="AP210" s="575"/>
      <c r="AQ210" s="575"/>
    </row>
    <row r="211" spans="1:43" ht="35.25" hidden="1" customHeight="1" thickTop="1" thickBot="1">
      <c r="A211" s="593">
        <v>16.100000000000001</v>
      </c>
      <c r="B211" s="564"/>
      <c r="C211" s="564"/>
      <c r="D211" s="564"/>
      <c r="E211" s="564"/>
      <c r="F211" s="577" t="s">
        <v>1327</v>
      </c>
      <c r="G211" s="578"/>
      <c r="H211" s="578"/>
      <c r="I211" s="567" t="str">
        <f t="shared" si="12"/>
        <v>No hay ejecución</v>
      </c>
      <c r="J211" s="568" t="str">
        <f t="shared" si="13"/>
        <v>NA</v>
      </c>
      <c r="K211" s="578"/>
      <c r="L211" s="581"/>
      <c r="M211" s="579"/>
      <c r="N211" s="572"/>
      <c r="O211" s="582"/>
      <c r="P211" s="581"/>
      <c r="Q211" s="579"/>
      <c r="R211" s="572"/>
      <c r="S211" s="582"/>
      <c r="T211" s="583"/>
      <c r="U211" s="579"/>
      <c r="V211" s="572"/>
      <c r="W211" s="582"/>
      <c r="X211" s="575"/>
      <c r="Y211" s="580"/>
      <c r="Z211" s="580"/>
      <c r="AA211" s="567" t="str">
        <f t="shared" si="14"/>
        <v>No hay ejecución</v>
      </c>
      <c r="AB211" s="568" t="str">
        <f t="shared" si="15"/>
        <v>NA</v>
      </c>
      <c r="AC211" s="575"/>
      <c r="AD211" s="575"/>
      <c r="AE211" s="575"/>
      <c r="AF211" s="576"/>
      <c r="AG211" s="576"/>
      <c r="AH211" s="575"/>
      <c r="AI211" s="575"/>
      <c r="AJ211" s="575"/>
      <c r="AK211" s="576"/>
      <c r="AL211" s="576"/>
      <c r="AM211" s="575"/>
      <c r="AN211" s="575"/>
      <c r="AO211" s="575"/>
      <c r="AP211" s="575"/>
      <c r="AQ211" s="575"/>
    </row>
    <row r="212" spans="1:43" ht="35.25" hidden="1" customHeight="1" thickTop="1" thickBot="1">
      <c r="A212" s="593">
        <v>16.100000000000001</v>
      </c>
      <c r="B212" s="564"/>
      <c r="C212" s="564"/>
      <c r="D212" s="564"/>
      <c r="E212" s="564"/>
      <c r="F212" s="577" t="s">
        <v>1327</v>
      </c>
      <c r="G212" s="578"/>
      <c r="H212" s="578"/>
      <c r="I212" s="567" t="str">
        <f t="shared" si="12"/>
        <v>No hay ejecución</v>
      </c>
      <c r="J212" s="568" t="str">
        <f t="shared" si="13"/>
        <v>NA</v>
      </c>
      <c r="K212" s="578"/>
      <c r="L212" s="581"/>
      <c r="M212" s="579"/>
      <c r="N212" s="572"/>
      <c r="O212" s="582"/>
      <c r="P212" s="581"/>
      <c r="Q212" s="579"/>
      <c r="R212" s="572"/>
      <c r="S212" s="582"/>
      <c r="T212" s="583"/>
      <c r="U212" s="579"/>
      <c r="V212" s="572"/>
      <c r="W212" s="582"/>
      <c r="X212" s="575"/>
      <c r="Y212" s="580"/>
      <c r="Z212" s="580"/>
      <c r="AA212" s="567" t="str">
        <f t="shared" si="14"/>
        <v>No hay ejecución</v>
      </c>
      <c r="AB212" s="568" t="str">
        <f t="shared" si="15"/>
        <v>NA</v>
      </c>
      <c r="AC212" s="575"/>
      <c r="AD212" s="575"/>
      <c r="AE212" s="575"/>
      <c r="AF212" s="576"/>
      <c r="AG212" s="576"/>
      <c r="AH212" s="575"/>
      <c r="AI212" s="575"/>
      <c r="AJ212" s="575"/>
      <c r="AK212" s="576"/>
      <c r="AL212" s="576"/>
      <c r="AM212" s="575"/>
      <c r="AN212" s="575"/>
      <c r="AO212" s="575"/>
      <c r="AP212" s="575"/>
      <c r="AQ212" s="575"/>
    </row>
    <row r="213" spans="1:43" ht="35.25" hidden="1" customHeight="1" thickTop="1" thickBot="1">
      <c r="A213" s="593">
        <v>16.100000000000001</v>
      </c>
      <c r="B213" s="564"/>
      <c r="C213" s="564"/>
      <c r="D213" s="564"/>
      <c r="E213" s="564"/>
      <c r="F213" s="577" t="s">
        <v>1327</v>
      </c>
      <c r="G213" s="578"/>
      <c r="H213" s="578"/>
      <c r="I213" s="567" t="str">
        <f t="shared" si="12"/>
        <v>No hay ejecución</v>
      </c>
      <c r="J213" s="568" t="str">
        <f t="shared" si="13"/>
        <v>NA</v>
      </c>
      <c r="K213" s="578"/>
      <c r="L213" s="581"/>
      <c r="M213" s="579"/>
      <c r="N213" s="572"/>
      <c r="O213" s="582"/>
      <c r="P213" s="581"/>
      <c r="Q213" s="579"/>
      <c r="R213" s="572"/>
      <c r="S213" s="582"/>
      <c r="T213" s="583"/>
      <c r="U213" s="579"/>
      <c r="V213" s="572"/>
      <c r="W213" s="582"/>
      <c r="X213" s="575"/>
      <c r="Y213" s="580"/>
      <c r="Z213" s="580"/>
      <c r="AA213" s="567" t="str">
        <f t="shared" si="14"/>
        <v>No hay ejecución</v>
      </c>
      <c r="AB213" s="568" t="str">
        <f t="shared" si="15"/>
        <v>NA</v>
      </c>
      <c r="AC213" s="575"/>
      <c r="AD213" s="575"/>
      <c r="AE213" s="575"/>
      <c r="AF213" s="576"/>
      <c r="AG213" s="576"/>
      <c r="AH213" s="575"/>
      <c r="AI213" s="575"/>
      <c r="AJ213" s="575"/>
      <c r="AK213" s="576"/>
      <c r="AL213" s="576"/>
      <c r="AM213" s="575"/>
      <c r="AN213" s="575"/>
      <c r="AO213" s="575"/>
      <c r="AP213" s="575"/>
      <c r="AQ213" s="575"/>
    </row>
    <row r="214" spans="1:43" ht="35.25" hidden="1" customHeight="1" thickTop="1" thickBot="1">
      <c r="A214" s="593">
        <v>16.100000000000001</v>
      </c>
      <c r="B214" s="564"/>
      <c r="C214" s="564"/>
      <c r="D214" s="564"/>
      <c r="E214" s="564"/>
      <c r="F214" s="577" t="s">
        <v>1327</v>
      </c>
      <c r="G214" s="578"/>
      <c r="H214" s="578"/>
      <c r="I214" s="567" t="str">
        <f t="shared" si="12"/>
        <v>No hay ejecución</v>
      </c>
      <c r="J214" s="568" t="str">
        <f t="shared" si="13"/>
        <v>NA</v>
      </c>
      <c r="K214" s="578"/>
      <c r="L214" s="581"/>
      <c r="M214" s="579"/>
      <c r="N214" s="572"/>
      <c r="O214" s="582"/>
      <c r="P214" s="581"/>
      <c r="Q214" s="579"/>
      <c r="R214" s="572"/>
      <c r="S214" s="582"/>
      <c r="T214" s="583"/>
      <c r="U214" s="579"/>
      <c r="V214" s="572"/>
      <c r="W214" s="582"/>
      <c r="X214" s="575"/>
      <c r="Y214" s="580"/>
      <c r="Z214" s="580"/>
      <c r="AA214" s="567" t="str">
        <f t="shared" si="14"/>
        <v>No hay ejecución</v>
      </c>
      <c r="AB214" s="568" t="str">
        <f t="shared" si="15"/>
        <v>NA</v>
      </c>
      <c r="AC214" s="575"/>
      <c r="AD214" s="575"/>
      <c r="AE214" s="575"/>
      <c r="AF214" s="576"/>
      <c r="AG214" s="576"/>
      <c r="AH214" s="575"/>
      <c r="AI214" s="575"/>
      <c r="AJ214" s="575"/>
      <c r="AK214" s="576"/>
      <c r="AL214" s="576"/>
      <c r="AM214" s="575"/>
      <c r="AN214" s="575"/>
      <c r="AO214" s="575"/>
      <c r="AP214" s="575"/>
      <c r="AQ214" s="575"/>
    </row>
    <row r="215" spans="1:43" ht="35.25" hidden="1" customHeight="1" thickTop="1" thickBot="1">
      <c r="A215" s="593">
        <v>16.100000000000001</v>
      </c>
      <c r="B215" s="564"/>
      <c r="C215" s="564"/>
      <c r="D215" s="564"/>
      <c r="E215" s="564"/>
      <c r="F215" s="577" t="s">
        <v>1327</v>
      </c>
      <c r="G215" s="578"/>
      <c r="H215" s="578"/>
      <c r="I215" s="567" t="str">
        <f t="shared" si="12"/>
        <v>No hay ejecución</v>
      </c>
      <c r="J215" s="568" t="str">
        <f t="shared" si="13"/>
        <v>NA</v>
      </c>
      <c r="K215" s="578"/>
      <c r="L215" s="581"/>
      <c r="M215" s="579"/>
      <c r="N215" s="572"/>
      <c r="O215" s="582"/>
      <c r="P215" s="581"/>
      <c r="Q215" s="579"/>
      <c r="R215" s="572"/>
      <c r="S215" s="582"/>
      <c r="T215" s="583"/>
      <c r="U215" s="579"/>
      <c r="V215" s="572"/>
      <c r="W215" s="582"/>
      <c r="X215" s="575"/>
      <c r="Y215" s="580"/>
      <c r="Z215" s="580"/>
      <c r="AA215" s="567" t="str">
        <f t="shared" si="14"/>
        <v>No hay ejecución</v>
      </c>
      <c r="AB215" s="568" t="str">
        <f t="shared" si="15"/>
        <v>NA</v>
      </c>
      <c r="AC215" s="575"/>
      <c r="AD215" s="575"/>
      <c r="AE215" s="575"/>
      <c r="AF215" s="576"/>
      <c r="AG215" s="576"/>
      <c r="AH215" s="575"/>
      <c r="AI215" s="575"/>
      <c r="AJ215" s="575"/>
      <c r="AK215" s="576"/>
      <c r="AL215" s="576"/>
      <c r="AM215" s="575"/>
      <c r="AN215" s="575"/>
      <c r="AO215" s="575"/>
      <c r="AP215" s="575"/>
      <c r="AQ215" s="575"/>
    </row>
    <row r="216" spans="1:43" ht="35.25" hidden="1" customHeight="1" thickTop="1" thickBot="1">
      <c r="A216" s="593">
        <v>16.100000000000001</v>
      </c>
      <c r="B216" s="564"/>
      <c r="C216" s="564"/>
      <c r="D216" s="564"/>
      <c r="E216" s="564"/>
      <c r="F216" s="577" t="s">
        <v>1327</v>
      </c>
      <c r="G216" s="578"/>
      <c r="H216" s="578"/>
      <c r="I216" s="567" t="str">
        <f t="shared" si="12"/>
        <v>No hay ejecución</v>
      </c>
      <c r="J216" s="568" t="str">
        <f t="shared" si="13"/>
        <v>NA</v>
      </c>
      <c r="K216" s="578"/>
      <c r="L216" s="581"/>
      <c r="M216" s="579"/>
      <c r="N216" s="572"/>
      <c r="O216" s="582"/>
      <c r="P216" s="581"/>
      <c r="Q216" s="579"/>
      <c r="R216" s="572"/>
      <c r="S216" s="582"/>
      <c r="T216" s="583"/>
      <c r="U216" s="579"/>
      <c r="V216" s="572"/>
      <c r="W216" s="582"/>
      <c r="X216" s="575"/>
      <c r="Y216" s="580"/>
      <c r="Z216" s="580"/>
      <c r="AA216" s="567" t="str">
        <f t="shared" si="14"/>
        <v>No hay ejecución</v>
      </c>
      <c r="AB216" s="568" t="str">
        <f t="shared" si="15"/>
        <v>NA</v>
      </c>
      <c r="AC216" s="575"/>
      <c r="AD216" s="575"/>
      <c r="AE216" s="575"/>
      <c r="AF216" s="576"/>
      <c r="AG216" s="576"/>
      <c r="AH216" s="575"/>
      <c r="AI216" s="575"/>
      <c r="AJ216" s="575"/>
      <c r="AK216" s="576"/>
      <c r="AL216" s="576"/>
      <c r="AM216" s="575"/>
      <c r="AN216" s="575"/>
      <c r="AO216" s="575"/>
      <c r="AP216" s="575"/>
      <c r="AQ216" s="575"/>
    </row>
    <row r="217" spans="1:43" ht="35.25" customHeight="1" thickTop="1" thickBot="1">
      <c r="A217" s="593">
        <v>16.100000000000001</v>
      </c>
      <c r="B217" s="564"/>
      <c r="C217" s="564"/>
      <c r="D217" s="564"/>
      <c r="E217" s="564"/>
      <c r="F217" s="577" t="s">
        <v>1327</v>
      </c>
      <c r="G217" s="578">
        <v>14</v>
      </c>
      <c r="H217" s="578">
        <v>14</v>
      </c>
      <c r="I217" s="567">
        <f t="shared" si="12"/>
        <v>1</v>
      </c>
      <c r="J217" s="568" t="str">
        <f t="shared" si="13"/>
        <v>De acuerdo con lo programado</v>
      </c>
      <c r="K217" s="578"/>
      <c r="L217" s="581"/>
      <c r="M217" s="579"/>
      <c r="N217" s="572"/>
      <c r="O217" s="582"/>
      <c r="P217" s="581"/>
      <c r="Q217" s="579"/>
      <c r="R217" s="572"/>
      <c r="S217" s="582"/>
      <c r="T217" s="583"/>
      <c r="U217" s="579"/>
      <c r="V217" s="572"/>
      <c r="W217" s="582"/>
      <c r="X217" s="575"/>
      <c r="Y217" s="580">
        <v>8</v>
      </c>
      <c r="Z217" s="580">
        <v>8</v>
      </c>
      <c r="AA217" s="567">
        <f t="shared" si="14"/>
        <v>1</v>
      </c>
      <c r="AB217" s="568" t="str">
        <f t="shared" si="15"/>
        <v>De acuerdo con lo programado</v>
      </c>
      <c r="AC217" s="575"/>
      <c r="AD217" s="575"/>
      <c r="AE217" s="575"/>
      <c r="AF217" s="576"/>
      <c r="AG217" s="576"/>
      <c r="AH217" s="575"/>
      <c r="AI217" s="575"/>
      <c r="AJ217" s="575"/>
      <c r="AK217" s="576"/>
      <c r="AL217" s="576"/>
      <c r="AM217" s="575"/>
      <c r="AN217" s="575"/>
      <c r="AO217" s="575"/>
      <c r="AP217" s="575"/>
      <c r="AQ217" s="575"/>
    </row>
    <row r="218" spans="1:43" ht="35.25" hidden="1" customHeight="1" thickTop="1" thickBot="1">
      <c r="A218" s="563">
        <v>16.11</v>
      </c>
      <c r="B218" s="564"/>
      <c r="C218" s="564"/>
      <c r="D218" s="564"/>
      <c r="E218" s="564"/>
      <c r="F218" s="577" t="s">
        <v>1328</v>
      </c>
      <c r="G218" s="578"/>
      <c r="H218" s="578"/>
      <c r="I218" s="567" t="str">
        <f t="shared" si="12"/>
        <v>No hay ejecución</v>
      </c>
      <c r="J218" s="568" t="str">
        <f t="shared" si="13"/>
        <v>NA</v>
      </c>
      <c r="K218" s="578"/>
      <c r="L218" s="581"/>
      <c r="M218" s="579"/>
      <c r="N218" s="572"/>
      <c r="O218" s="582"/>
      <c r="P218" s="581"/>
      <c r="Q218" s="579"/>
      <c r="R218" s="572"/>
      <c r="S218" s="582"/>
      <c r="T218" s="583"/>
      <c r="U218" s="579"/>
      <c r="V218" s="572"/>
      <c r="W218" s="582"/>
      <c r="X218" s="575"/>
      <c r="Y218" s="580"/>
      <c r="Z218" s="580"/>
      <c r="AA218" s="567" t="str">
        <f t="shared" si="14"/>
        <v>No hay ejecución</v>
      </c>
      <c r="AB218" s="568" t="str">
        <f t="shared" si="15"/>
        <v>NA</v>
      </c>
      <c r="AC218" s="575"/>
      <c r="AD218" s="575"/>
      <c r="AE218" s="575"/>
      <c r="AF218" s="576"/>
      <c r="AG218" s="576"/>
      <c r="AH218" s="575"/>
      <c r="AI218" s="575"/>
      <c r="AJ218" s="575"/>
      <c r="AK218" s="576"/>
      <c r="AL218" s="576"/>
      <c r="AM218" s="575"/>
      <c r="AN218" s="575"/>
      <c r="AO218" s="575"/>
      <c r="AP218" s="575"/>
      <c r="AQ218" s="575"/>
    </row>
    <row r="219" spans="1:43" ht="35.25" hidden="1" customHeight="1" thickTop="1" thickBot="1">
      <c r="A219" s="563">
        <v>16.11</v>
      </c>
      <c r="B219" s="564"/>
      <c r="C219" s="564"/>
      <c r="D219" s="564"/>
      <c r="E219" s="564"/>
      <c r="F219" s="577" t="s">
        <v>1328</v>
      </c>
      <c r="G219" s="578"/>
      <c r="H219" s="578"/>
      <c r="I219" s="567" t="str">
        <f t="shared" si="12"/>
        <v>No hay ejecución</v>
      </c>
      <c r="J219" s="568" t="str">
        <f t="shared" si="13"/>
        <v>NA</v>
      </c>
      <c r="K219" s="578"/>
      <c r="L219" s="581"/>
      <c r="M219" s="579"/>
      <c r="N219" s="572"/>
      <c r="O219" s="582"/>
      <c r="P219" s="581"/>
      <c r="Q219" s="579"/>
      <c r="R219" s="572"/>
      <c r="S219" s="582"/>
      <c r="T219" s="583"/>
      <c r="U219" s="579"/>
      <c r="V219" s="572"/>
      <c r="W219" s="582"/>
      <c r="X219" s="575"/>
      <c r="Y219" s="580"/>
      <c r="Z219" s="580"/>
      <c r="AA219" s="567" t="str">
        <f t="shared" si="14"/>
        <v>No hay ejecución</v>
      </c>
      <c r="AB219" s="568" t="str">
        <f t="shared" si="15"/>
        <v>NA</v>
      </c>
      <c r="AC219" s="575"/>
      <c r="AD219" s="575"/>
      <c r="AE219" s="575"/>
      <c r="AF219" s="576"/>
      <c r="AG219" s="576"/>
      <c r="AH219" s="575"/>
      <c r="AI219" s="575"/>
      <c r="AJ219" s="575"/>
      <c r="AK219" s="576"/>
      <c r="AL219" s="576"/>
      <c r="AM219" s="575"/>
      <c r="AN219" s="575"/>
      <c r="AO219" s="575"/>
      <c r="AP219" s="575"/>
      <c r="AQ219" s="575"/>
    </row>
    <row r="220" spans="1:43" ht="35.25" hidden="1" customHeight="1" thickTop="1" thickBot="1">
      <c r="A220" s="563">
        <v>16.11</v>
      </c>
      <c r="B220" s="564"/>
      <c r="C220" s="564"/>
      <c r="D220" s="564"/>
      <c r="E220" s="564"/>
      <c r="F220" s="577" t="s">
        <v>1328</v>
      </c>
      <c r="G220" s="578"/>
      <c r="H220" s="578"/>
      <c r="I220" s="567" t="str">
        <f t="shared" si="12"/>
        <v>No hay ejecución</v>
      </c>
      <c r="J220" s="568" t="str">
        <f t="shared" si="13"/>
        <v>NA</v>
      </c>
      <c r="K220" s="578"/>
      <c r="L220" s="581"/>
      <c r="M220" s="579"/>
      <c r="N220" s="572"/>
      <c r="O220" s="582"/>
      <c r="P220" s="581"/>
      <c r="Q220" s="579"/>
      <c r="R220" s="572"/>
      <c r="S220" s="582"/>
      <c r="T220" s="583"/>
      <c r="U220" s="579"/>
      <c r="V220" s="572"/>
      <c r="W220" s="582"/>
      <c r="X220" s="575"/>
      <c r="Y220" s="580"/>
      <c r="Z220" s="580"/>
      <c r="AA220" s="567" t="str">
        <f t="shared" si="14"/>
        <v>No hay ejecución</v>
      </c>
      <c r="AB220" s="568" t="str">
        <f t="shared" si="15"/>
        <v>NA</v>
      </c>
      <c r="AC220" s="575"/>
      <c r="AD220" s="575"/>
      <c r="AE220" s="575"/>
      <c r="AF220" s="576"/>
      <c r="AG220" s="576"/>
      <c r="AH220" s="575"/>
      <c r="AI220" s="575"/>
      <c r="AJ220" s="575"/>
      <c r="AK220" s="576"/>
      <c r="AL220" s="576"/>
      <c r="AM220" s="575"/>
      <c r="AN220" s="575"/>
      <c r="AO220" s="575"/>
      <c r="AP220" s="575"/>
      <c r="AQ220" s="575"/>
    </row>
    <row r="221" spans="1:43" ht="35.25" hidden="1" customHeight="1" thickTop="1" thickBot="1">
      <c r="A221" s="563">
        <v>16.11</v>
      </c>
      <c r="B221" s="564"/>
      <c r="C221" s="564"/>
      <c r="D221" s="564"/>
      <c r="E221" s="564"/>
      <c r="F221" s="577" t="s">
        <v>1328</v>
      </c>
      <c r="G221" s="578"/>
      <c r="H221" s="578"/>
      <c r="I221" s="567" t="str">
        <f t="shared" si="12"/>
        <v>No hay ejecución</v>
      </c>
      <c r="J221" s="568" t="str">
        <f t="shared" si="13"/>
        <v>NA</v>
      </c>
      <c r="K221" s="578"/>
      <c r="L221" s="581"/>
      <c r="M221" s="579"/>
      <c r="N221" s="572"/>
      <c r="O221" s="582"/>
      <c r="P221" s="581"/>
      <c r="Q221" s="579"/>
      <c r="R221" s="572"/>
      <c r="S221" s="582"/>
      <c r="T221" s="583"/>
      <c r="U221" s="579"/>
      <c r="V221" s="572"/>
      <c r="W221" s="582"/>
      <c r="X221" s="575"/>
      <c r="Y221" s="580"/>
      <c r="Z221" s="580"/>
      <c r="AA221" s="567" t="str">
        <f t="shared" si="14"/>
        <v>No hay ejecución</v>
      </c>
      <c r="AB221" s="568" t="str">
        <f t="shared" si="15"/>
        <v>NA</v>
      </c>
      <c r="AC221" s="575"/>
      <c r="AD221" s="575"/>
      <c r="AE221" s="575"/>
      <c r="AF221" s="576"/>
      <c r="AG221" s="576"/>
      <c r="AH221" s="575"/>
      <c r="AI221" s="575"/>
      <c r="AJ221" s="575"/>
      <c r="AK221" s="576"/>
      <c r="AL221" s="576"/>
      <c r="AM221" s="575"/>
      <c r="AN221" s="575"/>
      <c r="AO221" s="575"/>
      <c r="AP221" s="575"/>
      <c r="AQ221" s="575"/>
    </row>
    <row r="222" spans="1:43" ht="35.25" hidden="1" customHeight="1" thickTop="1" thickBot="1">
      <c r="A222" s="563">
        <v>16.11</v>
      </c>
      <c r="B222" s="564"/>
      <c r="C222" s="564"/>
      <c r="D222" s="564"/>
      <c r="E222" s="564"/>
      <c r="F222" s="577" t="s">
        <v>1328</v>
      </c>
      <c r="G222" s="578"/>
      <c r="H222" s="578"/>
      <c r="I222" s="567" t="str">
        <f t="shared" si="12"/>
        <v>No hay ejecución</v>
      </c>
      <c r="J222" s="568" t="str">
        <f t="shared" si="13"/>
        <v>NA</v>
      </c>
      <c r="K222" s="578"/>
      <c r="L222" s="581"/>
      <c r="M222" s="579"/>
      <c r="N222" s="572"/>
      <c r="O222" s="582"/>
      <c r="P222" s="581"/>
      <c r="Q222" s="579"/>
      <c r="R222" s="572"/>
      <c r="S222" s="582"/>
      <c r="T222" s="583"/>
      <c r="U222" s="579"/>
      <c r="V222" s="572"/>
      <c r="W222" s="582"/>
      <c r="X222" s="575"/>
      <c r="Y222" s="580"/>
      <c r="Z222" s="580"/>
      <c r="AA222" s="567" t="str">
        <f t="shared" si="14"/>
        <v>No hay ejecución</v>
      </c>
      <c r="AB222" s="568" t="str">
        <f t="shared" si="15"/>
        <v>NA</v>
      </c>
      <c r="AC222" s="575"/>
      <c r="AD222" s="575"/>
      <c r="AE222" s="575"/>
      <c r="AF222" s="576"/>
      <c r="AG222" s="576"/>
      <c r="AH222" s="575"/>
      <c r="AI222" s="575"/>
      <c r="AJ222" s="575"/>
      <c r="AK222" s="576"/>
      <c r="AL222" s="576"/>
      <c r="AM222" s="575"/>
      <c r="AN222" s="575"/>
      <c r="AO222" s="575"/>
      <c r="AP222" s="575"/>
      <c r="AQ222" s="575"/>
    </row>
    <row r="223" spans="1:43" ht="35.25" hidden="1" customHeight="1" thickTop="1" thickBot="1">
      <c r="A223" s="563">
        <v>16.11</v>
      </c>
      <c r="B223" s="564"/>
      <c r="C223" s="564"/>
      <c r="D223" s="564"/>
      <c r="E223" s="564"/>
      <c r="F223" s="577" t="s">
        <v>1328</v>
      </c>
      <c r="G223" s="578"/>
      <c r="H223" s="578"/>
      <c r="I223" s="567" t="str">
        <f t="shared" si="12"/>
        <v>No hay ejecución</v>
      </c>
      <c r="J223" s="568" t="str">
        <f t="shared" si="13"/>
        <v>NA</v>
      </c>
      <c r="K223" s="578"/>
      <c r="L223" s="581"/>
      <c r="M223" s="579"/>
      <c r="N223" s="572"/>
      <c r="O223" s="582"/>
      <c r="P223" s="581"/>
      <c r="Q223" s="579"/>
      <c r="R223" s="572"/>
      <c r="S223" s="582"/>
      <c r="T223" s="583"/>
      <c r="U223" s="579"/>
      <c r="V223" s="572"/>
      <c r="W223" s="582"/>
      <c r="X223" s="575"/>
      <c r="Y223" s="580"/>
      <c r="Z223" s="580"/>
      <c r="AA223" s="567" t="str">
        <f t="shared" si="14"/>
        <v>No hay ejecución</v>
      </c>
      <c r="AB223" s="568" t="str">
        <f t="shared" si="15"/>
        <v>NA</v>
      </c>
      <c r="AC223" s="575"/>
      <c r="AD223" s="575"/>
      <c r="AE223" s="575"/>
      <c r="AF223" s="576"/>
      <c r="AG223" s="576"/>
      <c r="AH223" s="575"/>
      <c r="AI223" s="575"/>
      <c r="AJ223" s="575"/>
      <c r="AK223" s="576"/>
      <c r="AL223" s="576"/>
      <c r="AM223" s="575"/>
      <c r="AN223" s="575"/>
      <c r="AO223" s="575"/>
      <c r="AP223" s="575"/>
      <c r="AQ223" s="575"/>
    </row>
    <row r="224" spans="1:43" ht="35.25" hidden="1" customHeight="1" thickTop="1" thickBot="1">
      <c r="A224" s="563">
        <v>16.11</v>
      </c>
      <c r="B224" s="564"/>
      <c r="C224" s="564"/>
      <c r="D224" s="564"/>
      <c r="E224" s="564"/>
      <c r="F224" s="577" t="s">
        <v>1328</v>
      </c>
      <c r="G224" s="578"/>
      <c r="H224" s="578"/>
      <c r="I224" s="567" t="str">
        <f t="shared" si="12"/>
        <v>No hay ejecución</v>
      </c>
      <c r="J224" s="568" t="str">
        <f t="shared" si="13"/>
        <v>NA</v>
      </c>
      <c r="K224" s="578"/>
      <c r="L224" s="581"/>
      <c r="M224" s="579"/>
      <c r="N224" s="572"/>
      <c r="O224" s="582"/>
      <c r="P224" s="581"/>
      <c r="Q224" s="579"/>
      <c r="R224" s="572"/>
      <c r="S224" s="582"/>
      <c r="T224" s="583"/>
      <c r="U224" s="579"/>
      <c r="V224" s="572"/>
      <c r="W224" s="582"/>
      <c r="X224" s="575"/>
      <c r="Y224" s="580"/>
      <c r="Z224" s="580"/>
      <c r="AA224" s="567" t="str">
        <f t="shared" si="14"/>
        <v>No hay ejecución</v>
      </c>
      <c r="AB224" s="568" t="str">
        <f t="shared" si="15"/>
        <v>NA</v>
      </c>
      <c r="AC224" s="575"/>
      <c r="AD224" s="575"/>
      <c r="AE224" s="575"/>
      <c r="AF224" s="576"/>
      <c r="AG224" s="576"/>
      <c r="AH224" s="575"/>
      <c r="AI224" s="575"/>
      <c r="AJ224" s="575"/>
      <c r="AK224" s="576"/>
      <c r="AL224" s="576"/>
      <c r="AM224" s="575"/>
      <c r="AN224" s="575"/>
      <c r="AO224" s="575"/>
      <c r="AP224" s="575"/>
      <c r="AQ224" s="575"/>
    </row>
    <row r="225" spans="1:43" ht="35.25" hidden="1" customHeight="1" thickTop="1" thickBot="1">
      <c r="A225" s="563">
        <v>16.11</v>
      </c>
      <c r="B225" s="564"/>
      <c r="C225" s="564"/>
      <c r="D225" s="564"/>
      <c r="E225" s="564"/>
      <c r="F225" s="577" t="s">
        <v>1328</v>
      </c>
      <c r="G225" s="578"/>
      <c r="H225" s="578"/>
      <c r="I225" s="567" t="str">
        <f t="shared" si="12"/>
        <v>No hay ejecución</v>
      </c>
      <c r="J225" s="568" t="str">
        <f t="shared" si="13"/>
        <v>NA</v>
      </c>
      <c r="K225" s="578"/>
      <c r="L225" s="581"/>
      <c r="M225" s="579"/>
      <c r="N225" s="572"/>
      <c r="O225" s="582"/>
      <c r="P225" s="581"/>
      <c r="Q225" s="579"/>
      <c r="R225" s="572"/>
      <c r="S225" s="582"/>
      <c r="T225" s="583"/>
      <c r="U225" s="579"/>
      <c r="V225" s="572"/>
      <c r="W225" s="582"/>
      <c r="X225" s="575"/>
      <c r="Y225" s="580"/>
      <c r="Z225" s="580"/>
      <c r="AA225" s="567" t="str">
        <f t="shared" si="14"/>
        <v>No hay ejecución</v>
      </c>
      <c r="AB225" s="568" t="str">
        <f t="shared" si="15"/>
        <v>NA</v>
      </c>
      <c r="AC225" s="575"/>
      <c r="AD225" s="575"/>
      <c r="AE225" s="575"/>
      <c r="AF225" s="576"/>
      <c r="AG225" s="576"/>
      <c r="AH225" s="575"/>
      <c r="AI225" s="575"/>
      <c r="AJ225" s="575"/>
      <c r="AK225" s="576"/>
      <c r="AL225" s="576"/>
      <c r="AM225" s="575"/>
      <c r="AN225" s="575"/>
      <c r="AO225" s="575"/>
      <c r="AP225" s="575"/>
      <c r="AQ225" s="575"/>
    </row>
    <row r="226" spans="1:43" ht="35.25" hidden="1" customHeight="1" thickTop="1" thickBot="1">
      <c r="A226" s="563">
        <v>16.11</v>
      </c>
      <c r="B226" s="564"/>
      <c r="C226" s="564"/>
      <c r="D226" s="564"/>
      <c r="E226" s="564"/>
      <c r="F226" s="577" t="s">
        <v>1328</v>
      </c>
      <c r="G226" s="578"/>
      <c r="H226" s="578"/>
      <c r="I226" s="567" t="str">
        <f t="shared" si="12"/>
        <v>No hay ejecución</v>
      </c>
      <c r="J226" s="568" t="str">
        <f t="shared" si="13"/>
        <v>NA</v>
      </c>
      <c r="K226" s="578"/>
      <c r="L226" s="581"/>
      <c r="M226" s="579"/>
      <c r="N226" s="572"/>
      <c r="O226" s="582"/>
      <c r="P226" s="581"/>
      <c r="Q226" s="579"/>
      <c r="R226" s="572"/>
      <c r="S226" s="582"/>
      <c r="T226" s="583"/>
      <c r="U226" s="579"/>
      <c r="V226" s="572"/>
      <c r="W226" s="582"/>
      <c r="X226" s="575"/>
      <c r="Y226" s="580"/>
      <c r="Z226" s="580"/>
      <c r="AA226" s="567" t="str">
        <f t="shared" si="14"/>
        <v>No hay ejecución</v>
      </c>
      <c r="AB226" s="568" t="str">
        <f t="shared" si="15"/>
        <v>NA</v>
      </c>
      <c r="AC226" s="575"/>
      <c r="AD226" s="575"/>
      <c r="AE226" s="575"/>
      <c r="AF226" s="576"/>
      <c r="AG226" s="576"/>
      <c r="AH226" s="575"/>
      <c r="AI226" s="575"/>
      <c r="AJ226" s="575"/>
      <c r="AK226" s="576"/>
      <c r="AL226" s="576"/>
      <c r="AM226" s="575"/>
      <c r="AN226" s="575"/>
      <c r="AO226" s="575"/>
      <c r="AP226" s="575"/>
      <c r="AQ226" s="575"/>
    </row>
    <row r="227" spans="1:43" ht="35.25" hidden="1" customHeight="1" thickTop="1" thickBot="1">
      <c r="A227" s="563">
        <v>16.11</v>
      </c>
      <c r="B227" s="564"/>
      <c r="C227" s="564"/>
      <c r="D227" s="564"/>
      <c r="E227" s="564"/>
      <c r="F227" s="577" t="s">
        <v>1328</v>
      </c>
      <c r="G227" s="578"/>
      <c r="H227" s="578"/>
      <c r="I227" s="567" t="str">
        <f t="shared" si="12"/>
        <v>No hay ejecución</v>
      </c>
      <c r="J227" s="568" t="str">
        <f t="shared" si="13"/>
        <v>NA</v>
      </c>
      <c r="K227" s="578"/>
      <c r="L227" s="581"/>
      <c r="M227" s="579"/>
      <c r="N227" s="572"/>
      <c r="O227" s="582"/>
      <c r="P227" s="581"/>
      <c r="Q227" s="579"/>
      <c r="R227" s="572"/>
      <c r="S227" s="582"/>
      <c r="T227" s="583"/>
      <c r="U227" s="579"/>
      <c r="V227" s="572"/>
      <c r="W227" s="582"/>
      <c r="X227" s="575"/>
      <c r="Y227" s="580"/>
      <c r="Z227" s="580"/>
      <c r="AA227" s="567" t="str">
        <f t="shared" si="14"/>
        <v>No hay ejecución</v>
      </c>
      <c r="AB227" s="568" t="str">
        <f t="shared" si="15"/>
        <v>NA</v>
      </c>
      <c r="AC227" s="575"/>
      <c r="AD227" s="575"/>
      <c r="AE227" s="575"/>
      <c r="AF227" s="576"/>
      <c r="AG227" s="576"/>
      <c r="AH227" s="575"/>
      <c r="AI227" s="575"/>
      <c r="AJ227" s="575"/>
      <c r="AK227" s="576"/>
      <c r="AL227" s="576"/>
      <c r="AM227" s="575"/>
      <c r="AN227" s="575"/>
      <c r="AO227" s="575"/>
      <c r="AP227" s="575"/>
      <c r="AQ227" s="575"/>
    </row>
    <row r="228" spans="1:43" ht="35.25" customHeight="1" thickTop="1" thickBot="1">
      <c r="A228" s="563">
        <v>16.11</v>
      </c>
      <c r="B228" s="564"/>
      <c r="C228" s="564"/>
      <c r="D228" s="564"/>
      <c r="E228" s="564"/>
      <c r="F228" s="577" t="s">
        <v>1328</v>
      </c>
      <c r="G228" s="578">
        <v>13</v>
      </c>
      <c r="H228" s="578">
        <v>13</v>
      </c>
      <c r="I228" s="567">
        <f t="shared" si="12"/>
        <v>1</v>
      </c>
      <c r="J228" s="568" t="str">
        <f t="shared" si="13"/>
        <v>De acuerdo con lo programado</v>
      </c>
      <c r="K228" s="578"/>
      <c r="L228" s="581"/>
      <c r="M228" s="579"/>
      <c r="N228" s="572"/>
      <c r="O228" s="582"/>
      <c r="P228" s="581"/>
      <c r="Q228" s="579"/>
      <c r="R228" s="572"/>
      <c r="S228" s="582"/>
      <c r="T228" s="583"/>
      <c r="U228" s="579"/>
      <c r="V228" s="572"/>
      <c r="W228" s="582"/>
      <c r="X228" s="575"/>
      <c r="Y228" s="580">
        <v>18</v>
      </c>
      <c r="Z228" s="580">
        <v>18</v>
      </c>
      <c r="AA228" s="567">
        <f t="shared" si="14"/>
        <v>1</v>
      </c>
      <c r="AB228" s="568" t="str">
        <f t="shared" si="15"/>
        <v>De acuerdo con lo programado</v>
      </c>
      <c r="AC228" s="575"/>
      <c r="AD228" s="575"/>
      <c r="AE228" s="575"/>
      <c r="AF228" s="576"/>
      <c r="AG228" s="576"/>
      <c r="AH228" s="575"/>
      <c r="AI228" s="575"/>
      <c r="AJ228" s="575"/>
      <c r="AK228" s="576"/>
      <c r="AL228" s="576"/>
      <c r="AM228" s="575"/>
      <c r="AN228" s="575"/>
      <c r="AO228" s="575"/>
      <c r="AP228" s="575"/>
      <c r="AQ228" s="575"/>
    </row>
    <row r="229" spans="1:43" ht="35.25" hidden="1" customHeight="1" thickTop="1" thickBot="1">
      <c r="A229" s="563">
        <v>16.12</v>
      </c>
      <c r="B229" s="564"/>
      <c r="C229" s="564"/>
      <c r="D229" s="564"/>
      <c r="E229" s="564"/>
      <c r="F229" s="587" t="s">
        <v>1329</v>
      </c>
      <c r="G229" s="588"/>
      <c r="H229" s="588"/>
      <c r="I229" s="567" t="str">
        <f t="shared" si="12"/>
        <v>No hay ejecución</v>
      </c>
      <c r="J229" s="568" t="str">
        <f t="shared" si="13"/>
        <v>NA</v>
      </c>
      <c r="K229" s="588"/>
      <c r="L229" s="581"/>
      <c r="M229" s="579"/>
      <c r="N229" s="572"/>
      <c r="O229" s="582"/>
      <c r="P229" s="581"/>
      <c r="Q229" s="579"/>
      <c r="R229" s="572"/>
      <c r="S229" s="582"/>
      <c r="T229" s="583"/>
      <c r="U229" s="579"/>
      <c r="V229" s="572"/>
      <c r="W229" s="582"/>
      <c r="X229" s="575"/>
      <c r="Y229" s="580"/>
      <c r="Z229" s="580"/>
      <c r="AA229" s="567" t="str">
        <f t="shared" si="14"/>
        <v>No hay ejecución</v>
      </c>
      <c r="AB229" s="568" t="str">
        <f t="shared" si="15"/>
        <v>NA</v>
      </c>
      <c r="AC229" s="575"/>
      <c r="AD229" s="575"/>
      <c r="AE229" s="575"/>
      <c r="AF229" s="576"/>
      <c r="AG229" s="576"/>
      <c r="AH229" s="575"/>
      <c r="AI229" s="575"/>
      <c r="AJ229" s="575"/>
      <c r="AK229" s="576"/>
      <c r="AL229" s="576"/>
      <c r="AM229" s="575"/>
      <c r="AN229" s="575"/>
      <c r="AO229" s="575"/>
      <c r="AP229" s="575"/>
      <c r="AQ229" s="575"/>
    </row>
    <row r="230" spans="1:43" ht="35.25" hidden="1" customHeight="1" thickTop="1" thickBot="1">
      <c r="A230" s="563">
        <v>16.12</v>
      </c>
      <c r="B230" s="564"/>
      <c r="C230" s="564"/>
      <c r="D230" s="564"/>
      <c r="E230" s="564"/>
      <c r="F230" s="587" t="s">
        <v>1329</v>
      </c>
      <c r="G230" s="588"/>
      <c r="H230" s="588"/>
      <c r="I230" s="567" t="str">
        <f t="shared" si="12"/>
        <v>No hay ejecución</v>
      </c>
      <c r="J230" s="568" t="str">
        <f t="shared" si="13"/>
        <v>NA</v>
      </c>
      <c r="K230" s="588"/>
      <c r="L230" s="581"/>
      <c r="M230" s="579"/>
      <c r="N230" s="572"/>
      <c r="O230" s="582"/>
      <c r="P230" s="581"/>
      <c r="Q230" s="579"/>
      <c r="R230" s="572"/>
      <c r="S230" s="582"/>
      <c r="T230" s="583"/>
      <c r="U230" s="579"/>
      <c r="V230" s="572"/>
      <c r="W230" s="582"/>
      <c r="X230" s="575"/>
      <c r="Y230" s="580"/>
      <c r="Z230" s="580"/>
      <c r="AA230" s="567" t="str">
        <f t="shared" si="14"/>
        <v>No hay ejecución</v>
      </c>
      <c r="AB230" s="568" t="str">
        <f t="shared" si="15"/>
        <v>NA</v>
      </c>
      <c r="AC230" s="575"/>
      <c r="AD230" s="575"/>
      <c r="AE230" s="575"/>
      <c r="AF230" s="576"/>
      <c r="AG230" s="576"/>
      <c r="AH230" s="575"/>
      <c r="AI230" s="575"/>
      <c r="AJ230" s="575"/>
      <c r="AK230" s="576"/>
      <c r="AL230" s="576"/>
      <c r="AM230" s="575"/>
      <c r="AN230" s="575"/>
      <c r="AO230" s="575"/>
      <c r="AP230" s="575"/>
      <c r="AQ230" s="575"/>
    </row>
    <row r="231" spans="1:43" ht="35.25" hidden="1" customHeight="1" thickTop="1" thickBot="1">
      <c r="A231" s="563">
        <v>16.12</v>
      </c>
      <c r="B231" s="564"/>
      <c r="C231" s="564"/>
      <c r="D231" s="564"/>
      <c r="E231" s="564"/>
      <c r="F231" s="587" t="s">
        <v>1329</v>
      </c>
      <c r="G231" s="588"/>
      <c r="H231" s="588"/>
      <c r="I231" s="567" t="str">
        <f t="shared" si="12"/>
        <v>No hay ejecución</v>
      </c>
      <c r="J231" s="568" t="str">
        <f t="shared" si="13"/>
        <v>NA</v>
      </c>
      <c r="K231" s="588"/>
      <c r="L231" s="581"/>
      <c r="M231" s="579"/>
      <c r="N231" s="572"/>
      <c r="O231" s="582"/>
      <c r="P231" s="581"/>
      <c r="Q231" s="579"/>
      <c r="R231" s="572"/>
      <c r="S231" s="582"/>
      <c r="T231" s="583"/>
      <c r="U231" s="579"/>
      <c r="V231" s="572"/>
      <c r="W231" s="582"/>
      <c r="X231" s="575"/>
      <c r="Y231" s="580"/>
      <c r="Z231" s="580"/>
      <c r="AA231" s="567" t="str">
        <f t="shared" si="14"/>
        <v>No hay ejecución</v>
      </c>
      <c r="AB231" s="568" t="str">
        <f t="shared" si="15"/>
        <v>NA</v>
      </c>
      <c r="AC231" s="575"/>
      <c r="AD231" s="575"/>
      <c r="AE231" s="575"/>
      <c r="AF231" s="576"/>
      <c r="AG231" s="576"/>
      <c r="AH231" s="575"/>
      <c r="AI231" s="575"/>
      <c r="AJ231" s="575"/>
      <c r="AK231" s="576"/>
      <c r="AL231" s="576"/>
      <c r="AM231" s="575"/>
      <c r="AN231" s="575"/>
      <c r="AO231" s="575"/>
      <c r="AP231" s="575"/>
      <c r="AQ231" s="575"/>
    </row>
    <row r="232" spans="1:43" ht="35.25" hidden="1" customHeight="1" thickTop="1" thickBot="1">
      <c r="A232" s="563">
        <v>16.13</v>
      </c>
      <c r="B232" s="564"/>
      <c r="C232" s="564"/>
      <c r="D232" s="564"/>
      <c r="E232" s="564"/>
      <c r="F232" s="577" t="s">
        <v>1330</v>
      </c>
      <c r="G232" s="578"/>
      <c r="H232" s="578"/>
      <c r="I232" s="567" t="str">
        <f t="shared" si="12"/>
        <v>No hay ejecución</v>
      </c>
      <c r="J232" s="568" t="str">
        <f t="shared" si="13"/>
        <v>NA</v>
      </c>
      <c r="K232" s="578"/>
      <c r="L232" s="581"/>
      <c r="M232" s="579"/>
      <c r="N232" s="572"/>
      <c r="O232" s="582"/>
      <c r="P232" s="581"/>
      <c r="Q232" s="579"/>
      <c r="R232" s="572"/>
      <c r="S232" s="582"/>
      <c r="T232" s="583"/>
      <c r="U232" s="579"/>
      <c r="V232" s="572"/>
      <c r="W232" s="582"/>
      <c r="X232" s="575"/>
      <c r="Y232" s="580"/>
      <c r="Z232" s="580"/>
      <c r="AA232" s="567" t="str">
        <f t="shared" si="14"/>
        <v>No hay ejecución</v>
      </c>
      <c r="AB232" s="568" t="str">
        <f t="shared" si="15"/>
        <v>NA</v>
      </c>
      <c r="AC232" s="575"/>
      <c r="AD232" s="575"/>
      <c r="AE232" s="575"/>
      <c r="AF232" s="576"/>
      <c r="AG232" s="576"/>
      <c r="AH232" s="575"/>
      <c r="AI232" s="575"/>
      <c r="AJ232" s="575"/>
      <c r="AK232" s="576"/>
      <c r="AL232" s="576"/>
      <c r="AM232" s="575"/>
      <c r="AN232" s="575"/>
      <c r="AO232" s="575"/>
      <c r="AP232" s="575"/>
      <c r="AQ232" s="575"/>
    </row>
    <row r="233" spans="1:43" ht="35.25" hidden="1" customHeight="1" thickTop="1" thickBot="1">
      <c r="A233" s="563">
        <v>16.14</v>
      </c>
      <c r="B233" s="564"/>
      <c r="C233" s="564"/>
      <c r="D233" s="564"/>
      <c r="E233" s="564"/>
      <c r="F233" s="577" t="s">
        <v>1331</v>
      </c>
      <c r="G233" s="578"/>
      <c r="H233" s="578"/>
      <c r="I233" s="567" t="str">
        <f t="shared" si="12"/>
        <v>No hay ejecución</v>
      </c>
      <c r="J233" s="568" t="str">
        <f t="shared" si="13"/>
        <v>NA</v>
      </c>
      <c r="K233" s="578"/>
      <c r="L233" s="581"/>
      <c r="M233" s="579"/>
      <c r="N233" s="572"/>
      <c r="O233" s="582"/>
      <c r="P233" s="581"/>
      <c r="Q233" s="579"/>
      <c r="R233" s="572"/>
      <c r="S233" s="582"/>
      <c r="T233" s="583"/>
      <c r="U233" s="579"/>
      <c r="V233" s="572"/>
      <c r="W233" s="582"/>
      <c r="X233" s="575"/>
      <c r="Y233" s="580"/>
      <c r="Z233" s="580"/>
      <c r="AA233" s="567" t="str">
        <f t="shared" si="14"/>
        <v>No hay ejecución</v>
      </c>
      <c r="AB233" s="568" t="str">
        <f t="shared" si="15"/>
        <v>NA</v>
      </c>
      <c r="AC233" s="575"/>
      <c r="AD233" s="575"/>
      <c r="AE233" s="575"/>
      <c r="AF233" s="576"/>
      <c r="AG233" s="576"/>
      <c r="AH233" s="575"/>
      <c r="AI233" s="575"/>
      <c r="AJ233" s="575"/>
      <c r="AK233" s="576"/>
      <c r="AL233" s="576"/>
      <c r="AM233" s="575"/>
      <c r="AN233" s="575"/>
      <c r="AO233" s="575"/>
      <c r="AP233" s="575"/>
      <c r="AQ233" s="575"/>
    </row>
    <row r="234" spans="1:43" ht="35.25" hidden="1" customHeight="1" thickTop="1" thickBot="1">
      <c r="A234" s="563">
        <v>16.14</v>
      </c>
      <c r="B234" s="564"/>
      <c r="C234" s="564"/>
      <c r="D234" s="564"/>
      <c r="E234" s="564"/>
      <c r="F234" s="577" t="s">
        <v>1331</v>
      </c>
      <c r="G234" s="578"/>
      <c r="H234" s="578"/>
      <c r="I234" s="567" t="str">
        <f t="shared" si="12"/>
        <v>No hay ejecución</v>
      </c>
      <c r="J234" s="568" t="str">
        <f t="shared" si="13"/>
        <v>NA</v>
      </c>
      <c r="K234" s="578"/>
      <c r="L234" s="581"/>
      <c r="M234" s="579"/>
      <c r="N234" s="572"/>
      <c r="O234" s="582"/>
      <c r="P234" s="581"/>
      <c r="Q234" s="579"/>
      <c r="R234" s="572"/>
      <c r="S234" s="582"/>
      <c r="T234" s="583"/>
      <c r="U234" s="579"/>
      <c r="V234" s="572"/>
      <c r="W234" s="582"/>
      <c r="X234" s="575"/>
      <c r="Y234" s="580"/>
      <c r="Z234" s="580"/>
      <c r="AA234" s="567" t="str">
        <f t="shared" si="14"/>
        <v>No hay ejecución</v>
      </c>
      <c r="AB234" s="568" t="str">
        <f t="shared" si="15"/>
        <v>NA</v>
      </c>
      <c r="AC234" s="575"/>
      <c r="AD234" s="575"/>
      <c r="AE234" s="575"/>
      <c r="AF234" s="576"/>
      <c r="AG234" s="576"/>
      <c r="AH234" s="575"/>
      <c r="AI234" s="575"/>
      <c r="AJ234" s="575"/>
      <c r="AK234" s="576"/>
      <c r="AL234" s="576"/>
      <c r="AM234" s="575"/>
      <c r="AN234" s="575"/>
      <c r="AO234" s="575"/>
      <c r="AP234" s="575"/>
      <c r="AQ234" s="575"/>
    </row>
    <row r="235" spans="1:43" ht="35.25" customHeight="1" thickTop="1" thickBot="1">
      <c r="A235" s="563">
        <v>16.14</v>
      </c>
      <c r="B235" s="564"/>
      <c r="C235" s="564"/>
      <c r="D235" s="564"/>
      <c r="E235" s="564"/>
      <c r="F235" s="577" t="s">
        <v>1331</v>
      </c>
      <c r="G235" s="578">
        <v>4</v>
      </c>
      <c r="H235" s="578">
        <v>4</v>
      </c>
      <c r="I235" s="567">
        <f t="shared" si="12"/>
        <v>1</v>
      </c>
      <c r="J235" s="568" t="str">
        <f t="shared" si="13"/>
        <v>De acuerdo con lo programado</v>
      </c>
      <c r="K235" s="578"/>
      <c r="L235" s="581"/>
      <c r="M235" s="579"/>
      <c r="N235" s="572"/>
      <c r="O235" s="582"/>
      <c r="P235" s="581"/>
      <c r="Q235" s="579"/>
      <c r="R235" s="572"/>
      <c r="S235" s="582"/>
      <c r="T235" s="583"/>
      <c r="U235" s="579"/>
      <c r="V235" s="572"/>
      <c r="W235" s="582"/>
      <c r="X235" s="575"/>
      <c r="Y235" s="580"/>
      <c r="Z235" s="580"/>
      <c r="AA235" s="567" t="str">
        <f t="shared" si="14"/>
        <v>No hay ejecución</v>
      </c>
      <c r="AB235" s="568" t="str">
        <f t="shared" si="15"/>
        <v>NA</v>
      </c>
      <c r="AC235" s="575"/>
      <c r="AD235" s="575"/>
      <c r="AE235" s="575"/>
      <c r="AF235" s="576"/>
      <c r="AG235" s="576"/>
      <c r="AH235" s="575"/>
      <c r="AI235" s="575"/>
      <c r="AJ235" s="575"/>
      <c r="AK235" s="576"/>
      <c r="AL235" s="576"/>
      <c r="AM235" s="575"/>
      <c r="AN235" s="575"/>
      <c r="AO235" s="575"/>
      <c r="AP235" s="575"/>
      <c r="AQ235" s="575"/>
    </row>
    <row r="236" spans="1:43" ht="35.25" hidden="1" customHeight="1" thickTop="1" thickBot="1">
      <c r="A236" s="563">
        <v>16.149999999999999</v>
      </c>
      <c r="B236" s="564"/>
      <c r="C236" s="564"/>
      <c r="D236" s="564"/>
      <c r="E236" s="564"/>
      <c r="F236" s="577" t="s">
        <v>1332</v>
      </c>
      <c r="G236" s="578"/>
      <c r="H236" s="578"/>
      <c r="I236" s="567" t="str">
        <f t="shared" si="12"/>
        <v>No hay ejecución</v>
      </c>
      <c r="J236" s="568" t="str">
        <f t="shared" si="13"/>
        <v>NA</v>
      </c>
      <c r="K236" s="578"/>
      <c r="L236" s="581"/>
      <c r="M236" s="579"/>
      <c r="N236" s="572"/>
      <c r="O236" s="582"/>
      <c r="P236" s="581"/>
      <c r="Q236" s="579"/>
      <c r="R236" s="572"/>
      <c r="S236" s="582"/>
      <c r="T236" s="583"/>
      <c r="U236" s="579"/>
      <c r="V236" s="572"/>
      <c r="W236" s="582"/>
      <c r="X236" s="575"/>
      <c r="Y236" s="580"/>
      <c r="Z236" s="580"/>
      <c r="AA236" s="567" t="str">
        <f t="shared" si="14"/>
        <v>No hay ejecución</v>
      </c>
      <c r="AB236" s="568" t="str">
        <f t="shared" si="15"/>
        <v>NA</v>
      </c>
      <c r="AC236" s="575"/>
      <c r="AD236" s="575"/>
      <c r="AE236" s="575"/>
      <c r="AF236" s="576"/>
      <c r="AG236" s="576"/>
      <c r="AH236" s="575"/>
      <c r="AI236" s="575"/>
      <c r="AJ236" s="575"/>
      <c r="AK236" s="576"/>
      <c r="AL236" s="576"/>
      <c r="AM236" s="575"/>
      <c r="AN236" s="575"/>
      <c r="AO236" s="575"/>
      <c r="AP236" s="575"/>
      <c r="AQ236" s="575"/>
    </row>
    <row r="237" spans="1:43" ht="35.25" hidden="1" customHeight="1" thickTop="1" thickBot="1">
      <c r="A237" s="563">
        <v>16.149999999999999</v>
      </c>
      <c r="B237" s="564"/>
      <c r="C237" s="564"/>
      <c r="D237" s="564"/>
      <c r="E237" s="564"/>
      <c r="F237" s="577" t="s">
        <v>1332</v>
      </c>
      <c r="G237" s="578"/>
      <c r="H237" s="578"/>
      <c r="I237" s="567" t="str">
        <f t="shared" si="12"/>
        <v>No hay ejecución</v>
      </c>
      <c r="J237" s="568" t="str">
        <f t="shared" si="13"/>
        <v>NA</v>
      </c>
      <c r="K237" s="578"/>
      <c r="L237" s="581"/>
      <c r="M237" s="579"/>
      <c r="N237" s="572"/>
      <c r="O237" s="582"/>
      <c r="P237" s="581"/>
      <c r="Q237" s="579"/>
      <c r="R237" s="572"/>
      <c r="S237" s="582"/>
      <c r="T237" s="583"/>
      <c r="U237" s="579"/>
      <c r="V237" s="572"/>
      <c r="W237" s="582"/>
      <c r="X237" s="575"/>
      <c r="Y237" s="580"/>
      <c r="Z237" s="580"/>
      <c r="AA237" s="567" t="str">
        <f t="shared" si="14"/>
        <v>No hay ejecución</v>
      </c>
      <c r="AB237" s="568" t="str">
        <f t="shared" si="15"/>
        <v>NA</v>
      </c>
      <c r="AC237" s="575"/>
      <c r="AD237" s="575"/>
      <c r="AE237" s="575"/>
      <c r="AF237" s="576"/>
      <c r="AG237" s="576"/>
      <c r="AH237" s="575"/>
      <c r="AI237" s="575"/>
      <c r="AJ237" s="575"/>
      <c r="AK237" s="576"/>
      <c r="AL237" s="576"/>
      <c r="AM237" s="575"/>
      <c r="AN237" s="575"/>
      <c r="AO237" s="575"/>
      <c r="AP237" s="575"/>
      <c r="AQ237" s="575"/>
    </row>
    <row r="238" spans="1:43" ht="35.25" hidden="1" customHeight="1" thickTop="1" thickBot="1">
      <c r="A238" s="563">
        <v>16.16</v>
      </c>
      <c r="B238" s="564"/>
      <c r="C238" s="564"/>
      <c r="D238" s="564"/>
      <c r="E238" s="564"/>
      <c r="F238" s="577" t="s">
        <v>1333</v>
      </c>
      <c r="G238" s="578"/>
      <c r="H238" s="578"/>
      <c r="I238" s="567" t="str">
        <f t="shared" si="12"/>
        <v>No hay ejecución</v>
      </c>
      <c r="J238" s="568" t="str">
        <f t="shared" si="13"/>
        <v>NA</v>
      </c>
      <c r="K238" s="578"/>
      <c r="L238" s="581"/>
      <c r="M238" s="579"/>
      <c r="N238" s="572"/>
      <c r="O238" s="582"/>
      <c r="P238" s="581"/>
      <c r="Q238" s="579"/>
      <c r="R238" s="572"/>
      <c r="S238" s="582"/>
      <c r="T238" s="583"/>
      <c r="U238" s="579"/>
      <c r="V238" s="572"/>
      <c r="W238" s="582"/>
      <c r="X238" s="575"/>
      <c r="Y238" s="580"/>
      <c r="Z238" s="580"/>
      <c r="AA238" s="567" t="str">
        <f t="shared" si="14"/>
        <v>No hay ejecución</v>
      </c>
      <c r="AB238" s="568" t="str">
        <f t="shared" si="15"/>
        <v>NA</v>
      </c>
      <c r="AC238" s="575"/>
      <c r="AD238" s="575"/>
      <c r="AE238" s="575"/>
      <c r="AF238" s="576"/>
      <c r="AG238" s="576"/>
      <c r="AH238" s="575"/>
      <c r="AI238" s="575"/>
      <c r="AJ238" s="575"/>
      <c r="AK238" s="576"/>
      <c r="AL238" s="576"/>
      <c r="AM238" s="575"/>
      <c r="AN238" s="575"/>
      <c r="AO238" s="575"/>
      <c r="AP238" s="575"/>
      <c r="AQ238" s="575"/>
    </row>
    <row r="239" spans="1:43" ht="35.25" customHeight="1" thickTop="1" thickBot="1">
      <c r="A239" s="563">
        <v>16.170000000000002</v>
      </c>
      <c r="B239" s="564"/>
      <c r="C239" s="564"/>
      <c r="D239" s="564"/>
      <c r="E239" s="564"/>
      <c r="F239" s="577" t="s">
        <v>1334</v>
      </c>
      <c r="G239" s="578">
        <v>15</v>
      </c>
      <c r="H239" s="578">
        <v>15</v>
      </c>
      <c r="I239" s="567">
        <f t="shared" si="12"/>
        <v>1</v>
      </c>
      <c r="J239" s="568" t="str">
        <f t="shared" si="13"/>
        <v>De acuerdo con lo programado</v>
      </c>
      <c r="K239" s="578"/>
      <c r="L239" s="581"/>
      <c r="M239" s="579"/>
      <c r="N239" s="572"/>
      <c r="O239" s="582"/>
      <c r="P239" s="581"/>
      <c r="Q239" s="579"/>
      <c r="R239" s="572"/>
      <c r="S239" s="582"/>
      <c r="T239" s="583"/>
      <c r="U239" s="579"/>
      <c r="V239" s="572"/>
      <c r="W239" s="582"/>
      <c r="X239" s="575"/>
      <c r="Y239" s="580">
        <v>14</v>
      </c>
      <c r="Z239" s="580">
        <v>14</v>
      </c>
      <c r="AA239" s="567">
        <f t="shared" si="14"/>
        <v>1</v>
      </c>
      <c r="AB239" s="568" t="str">
        <f t="shared" si="15"/>
        <v>De acuerdo con lo programado</v>
      </c>
      <c r="AC239" s="575"/>
      <c r="AD239" s="575"/>
      <c r="AE239" s="575"/>
      <c r="AF239" s="576"/>
      <c r="AG239" s="576"/>
      <c r="AH239" s="575"/>
      <c r="AI239" s="575"/>
      <c r="AJ239" s="575"/>
      <c r="AK239" s="576"/>
      <c r="AL239" s="576"/>
      <c r="AM239" s="575"/>
      <c r="AN239" s="575"/>
      <c r="AO239" s="575"/>
      <c r="AP239" s="575"/>
      <c r="AQ239" s="575"/>
    </row>
    <row r="240" spans="1:43" ht="35.25" hidden="1" customHeight="1" thickTop="1" thickBot="1">
      <c r="A240" s="563">
        <v>16.170000000000002</v>
      </c>
      <c r="B240" s="564"/>
      <c r="C240" s="564"/>
      <c r="D240" s="564"/>
      <c r="E240" s="564"/>
      <c r="F240" s="577" t="s">
        <v>1334</v>
      </c>
      <c r="G240" s="578"/>
      <c r="H240" s="578"/>
      <c r="I240" s="567" t="str">
        <f t="shared" si="12"/>
        <v>No hay ejecución</v>
      </c>
      <c r="J240" s="568" t="str">
        <f t="shared" si="13"/>
        <v>NA</v>
      </c>
      <c r="K240" s="578"/>
      <c r="L240" s="581"/>
      <c r="M240" s="579"/>
      <c r="N240" s="572"/>
      <c r="O240" s="582"/>
      <c r="P240" s="581"/>
      <c r="Q240" s="579"/>
      <c r="R240" s="572"/>
      <c r="S240" s="582"/>
      <c r="T240" s="583"/>
      <c r="U240" s="579"/>
      <c r="V240" s="572"/>
      <c r="W240" s="582"/>
      <c r="X240" s="575"/>
      <c r="Y240" s="580"/>
      <c r="Z240" s="580"/>
      <c r="AA240" s="567" t="str">
        <f t="shared" si="14"/>
        <v>No hay ejecución</v>
      </c>
      <c r="AB240" s="568" t="str">
        <f t="shared" si="15"/>
        <v>NA</v>
      </c>
      <c r="AC240" s="575"/>
      <c r="AD240" s="575"/>
      <c r="AE240" s="575"/>
      <c r="AF240" s="576"/>
      <c r="AG240" s="576"/>
      <c r="AH240" s="575"/>
      <c r="AI240" s="575"/>
      <c r="AJ240" s="575"/>
      <c r="AK240" s="576"/>
      <c r="AL240" s="576"/>
      <c r="AM240" s="575"/>
      <c r="AN240" s="575"/>
      <c r="AO240" s="575"/>
      <c r="AP240" s="575"/>
      <c r="AQ240" s="575"/>
    </row>
    <row r="241" spans="1:43" ht="35.25" hidden="1" customHeight="1" thickTop="1" thickBot="1">
      <c r="A241" s="563">
        <v>16.170000000000002</v>
      </c>
      <c r="B241" s="564"/>
      <c r="C241" s="564"/>
      <c r="D241" s="564"/>
      <c r="E241" s="564"/>
      <c r="F241" s="577" t="s">
        <v>1334</v>
      </c>
      <c r="G241" s="578"/>
      <c r="H241" s="578"/>
      <c r="I241" s="567" t="str">
        <f t="shared" si="12"/>
        <v>No hay ejecución</v>
      </c>
      <c r="J241" s="568" t="str">
        <f t="shared" si="13"/>
        <v>NA</v>
      </c>
      <c r="K241" s="578"/>
      <c r="L241" s="581"/>
      <c r="M241" s="579"/>
      <c r="N241" s="572"/>
      <c r="O241" s="582"/>
      <c r="P241" s="581"/>
      <c r="Q241" s="579"/>
      <c r="R241" s="572"/>
      <c r="S241" s="582"/>
      <c r="T241" s="583"/>
      <c r="U241" s="579"/>
      <c r="V241" s="572"/>
      <c r="W241" s="582"/>
      <c r="X241" s="575"/>
      <c r="Y241" s="580"/>
      <c r="Z241" s="580"/>
      <c r="AA241" s="567" t="str">
        <f t="shared" si="14"/>
        <v>No hay ejecución</v>
      </c>
      <c r="AB241" s="568" t="str">
        <f t="shared" si="15"/>
        <v>NA</v>
      </c>
      <c r="AC241" s="575"/>
      <c r="AD241" s="575"/>
      <c r="AE241" s="575"/>
      <c r="AF241" s="576"/>
      <c r="AG241" s="576"/>
      <c r="AH241" s="575"/>
      <c r="AI241" s="575"/>
      <c r="AJ241" s="575"/>
      <c r="AK241" s="576"/>
      <c r="AL241" s="576"/>
      <c r="AM241" s="575"/>
      <c r="AN241" s="575"/>
      <c r="AO241" s="575"/>
      <c r="AP241" s="575"/>
      <c r="AQ241" s="575"/>
    </row>
    <row r="242" spans="1:43" ht="35.25" hidden="1" customHeight="1" thickTop="1" thickBot="1">
      <c r="A242" s="563">
        <v>16.170000000000002</v>
      </c>
      <c r="B242" s="564"/>
      <c r="C242" s="564"/>
      <c r="D242" s="564"/>
      <c r="E242" s="564"/>
      <c r="F242" s="577" t="s">
        <v>1334</v>
      </c>
      <c r="G242" s="578"/>
      <c r="H242" s="578"/>
      <c r="I242" s="567" t="str">
        <f t="shared" si="12"/>
        <v>No hay ejecución</v>
      </c>
      <c r="J242" s="568" t="str">
        <f t="shared" si="13"/>
        <v>NA</v>
      </c>
      <c r="K242" s="578"/>
      <c r="L242" s="581"/>
      <c r="M242" s="579"/>
      <c r="N242" s="572"/>
      <c r="O242" s="582"/>
      <c r="P242" s="581"/>
      <c r="Q242" s="579"/>
      <c r="R242" s="572"/>
      <c r="S242" s="582"/>
      <c r="T242" s="583"/>
      <c r="U242" s="579"/>
      <c r="V242" s="572"/>
      <c r="W242" s="582"/>
      <c r="X242" s="575"/>
      <c r="Y242" s="580"/>
      <c r="Z242" s="580"/>
      <c r="AA242" s="567" t="str">
        <f t="shared" si="14"/>
        <v>No hay ejecución</v>
      </c>
      <c r="AB242" s="568" t="str">
        <f t="shared" si="15"/>
        <v>NA</v>
      </c>
      <c r="AC242" s="575"/>
      <c r="AD242" s="575"/>
      <c r="AE242" s="575"/>
      <c r="AF242" s="576"/>
      <c r="AG242" s="576"/>
      <c r="AH242" s="575"/>
      <c r="AI242" s="575"/>
      <c r="AJ242" s="575"/>
      <c r="AK242" s="576"/>
      <c r="AL242" s="576"/>
      <c r="AM242" s="575"/>
      <c r="AN242" s="575"/>
      <c r="AO242" s="575"/>
      <c r="AP242" s="575"/>
      <c r="AQ242" s="575"/>
    </row>
    <row r="243" spans="1:43" ht="35.25" hidden="1" customHeight="1" thickTop="1" thickBot="1">
      <c r="A243" s="563">
        <v>16.170000000000002</v>
      </c>
      <c r="B243" s="564"/>
      <c r="C243" s="564"/>
      <c r="D243" s="564"/>
      <c r="E243" s="564"/>
      <c r="F243" s="577" t="s">
        <v>1334</v>
      </c>
      <c r="G243" s="578"/>
      <c r="H243" s="578"/>
      <c r="I243" s="567" t="str">
        <f t="shared" si="12"/>
        <v>No hay ejecución</v>
      </c>
      <c r="J243" s="568" t="str">
        <f t="shared" si="13"/>
        <v>NA</v>
      </c>
      <c r="K243" s="578"/>
      <c r="L243" s="581"/>
      <c r="M243" s="579"/>
      <c r="N243" s="572"/>
      <c r="O243" s="582"/>
      <c r="P243" s="581"/>
      <c r="Q243" s="579"/>
      <c r="R243" s="572"/>
      <c r="S243" s="582"/>
      <c r="T243" s="583"/>
      <c r="U243" s="579"/>
      <c r="V243" s="572"/>
      <c r="W243" s="582"/>
      <c r="X243" s="575"/>
      <c r="Y243" s="580"/>
      <c r="Z243" s="580"/>
      <c r="AA243" s="567" t="str">
        <f t="shared" si="14"/>
        <v>No hay ejecución</v>
      </c>
      <c r="AB243" s="568" t="str">
        <f t="shared" si="15"/>
        <v>NA</v>
      </c>
      <c r="AC243" s="575"/>
      <c r="AD243" s="575"/>
      <c r="AE243" s="575"/>
      <c r="AF243" s="576"/>
      <c r="AG243" s="576"/>
      <c r="AH243" s="575"/>
      <c r="AI243" s="575"/>
      <c r="AJ243" s="575"/>
      <c r="AK243" s="576"/>
      <c r="AL243" s="576"/>
      <c r="AM243" s="575"/>
      <c r="AN243" s="575"/>
      <c r="AO243" s="575"/>
      <c r="AP243" s="575"/>
      <c r="AQ243" s="575"/>
    </row>
    <row r="244" spans="1:43" ht="35.25" hidden="1" customHeight="1" thickTop="1" thickBot="1">
      <c r="A244" s="563">
        <v>16.170000000000002</v>
      </c>
      <c r="B244" s="564"/>
      <c r="C244" s="564"/>
      <c r="D244" s="564"/>
      <c r="E244" s="564"/>
      <c r="F244" s="577" t="s">
        <v>1334</v>
      </c>
      <c r="G244" s="578"/>
      <c r="H244" s="578"/>
      <c r="I244" s="567" t="str">
        <f t="shared" si="12"/>
        <v>No hay ejecución</v>
      </c>
      <c r="J244" s="568" t="str">
        <f t="shared" si="13"/>
        <v>NA</v>
      </c>
      <c r="K244" s="578"/>
      <c r="L244" s="581"/>
      <c r="M244" s="579"/>
      <c r="N244" s="572"/>
      <c r="O244" s="582"/>
      <c r="P244" s="581"/>
      <c r="Q244" s="579"/>
      <c r="R244" s="572"/>
      <c r="S244" s="582"/>
      <c r="T244" s="583"/>
      <c r="U244" s="579"/>
      <c r="V244" s="572"/>
      <c r="W244" s="582"/>
      <c r="X244" s="575"/>
      <c r="Y244" s="580"/>
      <c r="Z244" s="580"/>
      <c r="AA244" s="567" t="str">
        <f t="shared" si="14"/>
        <v>No hay ejecución</v>
      </c>
      <c r="AB244" s="568" t="str">
        <f t="shared" si="15"/>
        <v>NA</v>
      </c>
      <c r="AC244" s="575"/>
      <c r="AD244" s="575"/>
      <c r="AE244" s="575"/>
      <c r="AF244" s="576"/>
      <c r="AG244" s="576"/>
      <c r="AH244" s="575"/>
      <c r="AI244" s="575"/>
      <c r="AJ244" s="575"/>
      <c r="AK244" s="576"/>
      <c r="AL244" s="576"/>
      <c r="AM244" s="575"/>
      <c r="AN244" s="575"/>
      <c r="AO244" s="575"/>
      <c r="AP244" s="575"/>
      <c r="AQ244" s="575"/>
    </row>
    <row r="245" spans="1:43" ht="35.25" hidden="1" customHeight="1" thickTop="1" thickBot="1">
      <c r="A245" s="563">
        <v>16.18</v>
      </c>
      <c r="B245" s="564"/>
      <c r="C245" s="564"/>
      <c r="D245" s="564"/>
      <c r="E245" s="564"/>
      <c r="F245" s="577" t="s">
        <v>1335</v>
      </c>
      <c r="G245" s="578"/>
      <c r="H245" s="578"/>
      <c r="I245" s="567" t="str">
        <f t="shared" si="12"/>
        <v>No hay ejecución</v>
      </c>
      <c r="J245" s="568" t="str">
        <f t="shared" si="13"/>
        <v>NA</v>
      </c>
      <c r="K245" s="578"/>
      <c r="L245" s="581"/>
      <c r="M245" s="579"/>
      <c r="N245" s="572"/>
      <c r="O245" s="582"/>
      <c r="P245" s="581"/>
      <c r="Q245" s="579"/>
      <c r="R245" s="572"/>
      <c r="S245" s="582"/>
      <c r="T245" s="583"/>
      <c r="U245" s="579"/>
      <c r="V245" s="572"/>
      <c r="W245" s="582"/>
      <c r="X245" s="575"/>
      <c r="Y245" s="580"/>
      <c r="Z245" s="580"/>
      <c r="AA245" s="567" t="str">
        <f t="shared" si="14"/>
        <v>No hay ejecución</v>
      </c>
      <c r="AB245" s="568" t="str">
        <f t="shared" si="15"/>
        <v>NA</v>
      </c>
      <c r="AC245" s="575"/>
      <c r="AD245" s="575"/>
      <c r="AE245" s="575"/>
      <c r="AF245" s="576"/>
      <c r="AG245" s="576"/>
      <c r="AH245" s="575"/>
      <c r="AI245" s="575"/>
      <c r="AJ245" s="575"/>
      <c r="AK245" s="576"/>
      <c r="AL245" s="576"/>
      <c r="AM245" s="575"/>
      <c r="AN245" s="575"/>
      <c r="AO245" s="575"/>
      <c r="AP245" s="575"/>
      <c r="AQ245" s="575"/>
    </row>
    <row r="246" spans="1:43" ht="35.25" hidden="1" customHeight="1" thickTop="1" thickBot="1">
      <c r="A246" s="563">
        <v>16.18</v>
      </c>
      <c r="B246" s="564"/>
      <c r="C246" s="564"/>
      <c r="D246" s="564"/>
      <c r="E246" s="564"/>
      <c r="F246" s="577" t="s">
        <v>1335</v>
      </c>
      <c r="G246" s="578"/>
      <c r="H246" s="578"/>
      <c r="I246" s="567" t="str">
        <f t="shared" si="12"/>
        <v>No hay ejecución</v>
      </c>
      <c r="J246" s="568" t="str">
        <f t="shared" si="13"/>
        <v>NA</v>
      </c>
      <c r="K246" s="578"/>
      <c r="L246" s="581"/>
      <c r="M246" s="579"/>
      <c r="N246" s="572"/>
      <c r="O246" s="582"/>
      <c r="P246" s="581"/>
      <c r="Q246" s="579"/>
      <c r="R246" s="572"/>
      <c r="S246" s="582"/>
      <c r="T246" s="583"/>
      <c r="U246" s="579"/>
      <c r="V246" s="572"/>
      <c r="W246" s="582"/>
      <c r="X246" s="575"/>
      <c r="Y246" s="580"/>
      <c r="Z246" s="580"/>
      <c r="AA246" s="567" t="str">
        <f t="shared" si="14"/>
        <v>No hay ejecución</v>
      </c>
      <c r="AB246" s="568" t="str">
        <f t="shared" si="15"/>
        <v>NA</v>
      </c>
      <c r="AC246" s="575"/>
      <c r="AD246" s="575"/>
      <c r="AE246" s="575"/>
      <c r="AF246" s="576"/>
      <c r="AG246" s="576"/>
      <c r="AH246" s="575"/>
      <c r="AI246" s="575"/>
      <c r="AJ246" s="575"/>
      <c r="AK246" s="576"/>
      <c r="AL246" s="576"/>
      <c r="AM246" s="575"/>
      <c r="AN246" s="575"/>
      <c r="AO246" s="575"/>
      <c r="AP246" s="575"/>
      <c r="AQ246" s="575"/>
    </row>
    <row r="247" spans="1:43" ht="35.25" hidden="1" customHeight="1" thickTop="1" thickBot="1">
      <c r="A247" s="563">
        <v>16.18</v>
      </c>
      <c r="B247" s="564"/>
      <c r="C247" s="564"/>
      <c r="D247" s="564"/>
      <c r="E247" s="564"/>
      <c r="F247" s="577" t="s">
        <v>1335</v>
      </c>
      <c r="G247" s="578"/>
      <c r="H247" s="578"/>
      <c r="I247" s="567" t="str">
        <f t="shared" si="12"/>
        <v>No hay ejecución</v>
      </c>
      <c r="J247" s="568" t="str">
        <f t="shared" si="13"/>
        <v>NA</v>
      </c>
      <c r="K247" s="578"/>
      <c r="L247" s="581"/>
      <c r="M247" s="579"/>
      <c r="N247" s="572"/>
      <c r="O247" s="582"/>
      <c r="P247" s="581"/>
      <c r="Q247" s="579"/>
      <c r="R247" s="572"/>
      <c r="S247" s="582"/>
      <c r="T247" s="583"/>
      <c r="U247" s="579"/>
      <c r="V247" s="572"/>
      <c r="W247" s="582"/>
      <c r="X247" s="575"/>
      <c r="Y247" s="580"/>
      <c r="Z247" s="580"/>
      <c r="AA247" s="567" t="str">
        <f t="shared" si="14"/>
        <v>No hay ejecución</v>
      </c>
      <c r="AB247" s="568" t="str">
        <f t="shared" si="15"/>
        <v>NA</v>
      </c>
      <c r="AC247" s="575"/>
      <c r="AD247" s="575"/>
      <c r="AE247" s="575"/>
      <c r="AF247" s="576"/>
      <c r="AG247" s="576"/>
      <c r="AH247" s="575"/>
      <c r="AI247" s="575"/>
      <c r="AJ247" s="575"/>
      <c r="AK247" s="576"/>
      <c r="AL247" s="576"/>
      <c r="AM247" s="575"/>
      <c r="AN247" s="575"/>
      <c r="AO247" s="575"/>
      <c r="AP247" s="575"/>
      <c r="AQ247" s="575"/>
    </row>
    <row r="248" spans="1:43" ht="35.25" hidden="1" customHeight="1" thickTop="1" thickBot="1">
      <c r="A248" s="563">
        <v>16.190000000000001</v>
      </c>
      <c r="B248" s="564"/>
      <c r="C248" s="564"/>
      <c r="D248" s="564"/>
      <c r="E248" s="564"/>
      <c r="F248" s="577" t="s">
        <v>1336</v>
      </c>
      <c r="G248" s="578"/>
      <c r="H248" s="578"/>
      <c r="I248" s="567" t="str">
        <f t="shared" si="12"/>
        <v>No hay ejecución</v>
      </c>
      <c r="J248" s="568" t="str">
        <f t="shared" si="13"/>
        <v>NA</v>
      </c>
      <c r="K248" s="578"/>
      <c r="L248" s="581"/>
      <c r="M248" s="579"/>
      <c r="N248" s="572"/>
      <c r="O248" s="582"/>
      <c r="P248" s="581"/>
      <c r="Q248" s="579"/>
      <c r="R248" s="572"/>
      <c r="S248" s="582"/>
      <c r="T248" s="583"/>
      <c r="U248" s="579"/>
      <c r="V248" s="572"/>
      <c r="W248" s="582"/>
      <c r="X248" s="575"/>
      <c r="Y248" s="580"/>
      <c r="Z248" s="580"/>
      <c r="AA248" s="567" t="str">
        <f t="shared" si="14"/>
        <v>No hay ejecución</v>
      </c>
      <c r="AB248" s="568" t="str">
        <f t="shared" si="15"/>
        <v>NA</v>
      </c>
      <c r="AC248" s="575"/>
      <c r="AD248" s="575"/>
      <c r="AE248" s="575"/>
      <c r="AF248" s="576"/>
      <c r="AG248" s="576"/>
      <c r="AH248" s="575"/>
      <c r="AI248" s="575"/>
      <c r="AJ248" s="575"/>
      <c r="AK248" s="576"/>
      <c r="AL248" s="576"/>
      <c r="AM248" s="575"/>
      <c r="AN248" s="575"/>
      <c r="AO248" s="575"/>
      <c r="AP248" s="575"/>
      <c r="AQ248" s="575"/>
    </row>
    <row r="249" spans="1:43" ht="35.25" hidden="1" customHeight="1" thickTop="1" thickBot="1">
      <c r="A249" s="563">
        <v>16.190000000000001</v>
      </c>
      <c r="B249" s="564"/>
      <c r="C249" s="564"/>
      <c r="D249" s="564"/>
      <c r="E249" s="564"/>
      <c r="F249" s="577" t="s">
        <v>1336</v>
      </c>
      <c r="G249" s="578"/>
      <c r="H249" s="578"/>
      <c r="I249" s="567" t="str">
        <f t="shared" si="12"/>
        <v>No hay ejecución</v>
      </c>
      <c r="J249" s="568" t="str">
        <f t="shared" si="13"/>
        <v>NA</v>
      </c>
      <c r="K249" s="578"/>
      <c r="L249" s="581"/>
      <c r="M249" s="579"/>
      <c r="N249" s="572"/>
      <c r="O249" s="582"/>
      <c r="P249" s="581"/>
      <c r="Q249" s="579"/>
      <c r="R249" s="572"/>
      <c r="S249" s="582"/>
      <c r="T249" s="583"/>
      <c r="U249" s="579"/>
      <c r="V249" s="572"/>
      <c r="W249" s="582"/>
      <c r="X249" s="575"/>
      <c r="Y249" s="580"/>
      <c r="Z249" s="580"/>
      <c r="AA249" s="567" t="str">
        <f t="shared" si="14"/>
        <v>No hay ejecución</v>
      </c>
      <c r="AB249" s="568" t="str">
        <f t="shared" si="15"/>
        <v>NA</v>
      </c>
      <c r="AC249" s="575"/>
      <c r="AD249" s="575"/>
      <c r="AE249" s="575"/>
      <c r="AF249" s="576"/>
      <c r="AG249" s="576"/>
      <c r="AH249" s="575"/>
      <c r="AI249" s="575"/>
      <c r="AJ249" s="575"/>
      <c r="AK249" s="576"/>
      <c r="AL249" s="576"/>
      <c r="AM249" s="575"/>
      <c r="AN249" s="575"/>
      <c r="AO249" s="575"/>
      <c r="AP249" s="575"/>
      <c r="AQ249" s="575"/>
    </row>
    <row r="250" spans="1:43" ht="35.25" customHeight="1" thickTop="1" thickBot="1">
      <c r="A250" s="563">
        <v>16.190000000000001</v>
      </c>
      <c r="B250" s="564"/>
      <c r="C250" s="564"/>
      <c r="D250" s="564"/>
      <c r="E250" s="564"/>
      <c r="F250" s="577" t="s">
        <v>1336</v>
      </c>
      <c r="G250" s="578">
        <v>3</v>
      </c>
      <c r="H250" s="578">
        <v>3</v>
      </c>
      <c r="I250" s="567">
        <f t="shared" si="12"/>
        <v>1</v>
      </c>
      <c r="J250" s="568" t="str">
        <f t="shared" si="13"/>
        <v>De acuerdo con lo programado</v>
      </c>
      <c r="K250" s="578"/>
      <c r="L250" s="581"/>
      <c r="M250" s="579"/>
      <c r="N250" s="572"/>
      <c r="O250" s="582"/>
      <c r="P250" s="581"/>
      <c r="Q250" s="579"/>
      <c r="R250" s="572"/>
      <c r="S250" s="582"/>
      <c r="T250" s="583"/>
      <c r="U250" s="579"/>
      <c r="V250" s="572"/>
      <c r="W250" s="582"/>
      <c r="X250" s="575"/>
      <c r="Y250" s="580">
        <v>1</v>
      </c>
      <c r="Z250" s="580">
        <v>1</v>
      </c>
      <c r="AA250" s="567">
        <f t="shared" si="14"/>
        <v>1</v>
      </c>
      <c r="AB250" s="568" t="str">
        <f t="shared" si="15"/>
        <v>De acuerdo con lo programado</v>
      </c>
      <c r="AC250" s="575"/>
      <c r="AD250" s="575"/>
      <c r="AE250" s="575"/>
      <c r="AF250" s="576"/>
      <c r="AG250" s="576"/>
      <c r="AH250" s="575"/>
      <c r="AI250" s="575"/>
      <c r="AJ250" s="575"/>
      <c r="AK250" s="576"/>
      <c r="AL250" s="576"/>
      <c r="AM250" s="575"/>
      <c r="AN250" s="575"/>
      <c r="AO250" s="575"/>
      <c r="AP250" s="575"/>
      <c r="AQ250" s="575"/>
    </row>
    <row r="251" spans="1:43" ht="35.25" hidden="1" customHeight="1" thickTop="1" thickBot="1">
      <c r="A251" s="593">
        <v>16.2</v>
      </c>
      <c r="B251" s="564"/>
      <c r="C251" s="564"/>
      <c r="D251" s="564"/>
      <c r="E251" s="564"/>
      <c r="F251" s="577" t="s">
        <v>1337</v>
      </c>
      <c r="G251" s="578"/>
      <c r="H251" s="578"/>
      <c r="I251" s="567" t="str">
        <f t="shared" si="12"/>
        <v>No hay ejecución</v>
      </c>
      <c r="J251" s="568" t="str">
        <f t="shared" si="13"/>
        <v>NA</v>
      </c>
      <c r="K251" s="578"/>
      <c r="L251" s="581"/>
      <c r="M251" s="579"/>
      <c r="N251" s="572"/>
      <c r="O251" s="582"/>
      <c r="P251" s="581"/>
      <c r="Q251" s="579"/>
      <c r="R251" s="572"/>
      <c r="S251" s="582"/>
      <c r="T251" s="583"/>
      <c r="U251" s="579"/>
      <c r="V251" s="572"/>
      <c r="W251" s="582"/>
      <c r="X251" s="575"/>
      <c r="Y251" s="580"/>
      <c r="Z251" s="580"/>
      <c r="AA251" s="567" t="str">
        <f t="shared" si="14"/>
        <v>No hay ejecución</v>
      </c>
      <c r="AB251" s="568" t="str">
        <f t="shared" si="15"/>
        <v>NA</v>
      </c>
      <c r="AC251" s="575"/>
      <c r="AD251" s="575"/>
      <c r="AE251" s="575"/>
      <c r="AF251" s="576"/>
      <c r="AG251" s="576"/>
      <c r="AH251" s="575"/>
      <c r="AI251" s="575"/>
      <c r="AJ251" s="575"/>
      <c r="AK251" s="576"/>
      <c r="AL251" s="576"/>
      <c r="AM251" s="575"/>
      <c r="AN251" s="575"/>
      <c r="AO251" s="575"/>
      <c r="AP251" s="575"/>
      <c r="AQ251" s="575"/>
    </row>
    <row r="252" spans="1:43" ht="35.25" hidden="1" customHeight="1" thickTop="1" thickBot="1">
      <c r="A252" s="593">
        <v>16.2</v>
      </c>
      <c r="B252" s="564"/>
      <c r="C252" s="564"/>
      <c r="D252" s="564"/>
      <c r="E252" s="564"/>
      <c r="F252" s="577" t="s">
        <v>1337</v>
      </c>
      <c r="G252" s="578"/>
      <c r="H252" s="578"/>
      <c r="I252" s="567" t="str">
        <f t="shared" si="12"/>
        <v>No hay ejecución</v>
      </c>
      <c r="J252" s="568" t="str">
        <f t="shared" si="13"/>
        <v>NA</v>
      </c>
      <c r="K252" s="578"/>
      <c r="L252" s="581"/>
      <c r="M252" s="579"/>
      <c r="N252" s="572"/>
      <c r="O252" s="582"/>
      <c r="P252" s="581"/>
      <c r="Q252" s="579"/>
      <c r="R252" s="572"/>
      <c r="S252" s="582"/>
      <c r="T252" s="583"/>
      <c r="U252" s="579"/>
      <c r="V252" s="572"/>
      <c r="W252" s="582"/>
      <c r="X252" s="575"/>
      <c r="Y252" s="580"/>
      <c r="Z252" s="580"/>
      <c r="AA252" s="567" t="str">
        <f t="shared" si="14"/>
        <v>No hay ejecución</v>
      </c>
      <c r="AB252" s="568" t="str">
        <f t="shared" si="15"/>
        <v>NA</v>
      </c>
      <c r="AC252" s="575"/>
      <c r="AD252" s="575"/>
      <c r="AE252" s="575"/>
      <c r="AF252" s="576"/>
      <c r="AG252" s="576"/>
      <c r="AH252" s="575"/>
      <c r="AI252" s="575"/>
      <c r="AJ252" s="575"/>
      <c r="AK252" s="576"/>
      <c r="AL252" s="576"/>
      <c r="AM252" s="575"/>
      <c r="AN252" s="575"/>
      <c r="AO252" s="575"/>
      <c r="AP252" s="575"/>
      <c r="AQ252" s="575"/>
    </row>
    <row r="253" spans="1:43" ht="35.25" hidden="1" customHeight="1" thickTop="1" thickBot="1">
      <c r="A253" s="563">
        <v>16.21</v>
      </c>
      <c r="B253" s="564"/>
      <c r="C253" s="564"/>
      <c r="D253" s="564"/>
      <c r="E253" s="564"/>
      <c r="F253" s="577" t="s">
        <v>1338</v>
      </c>
      <c r="G253" s="578"/>
      <c r="H253" s="578"/>
      <c r="I253" s="567" t="str">
        <f t="shared" si="12"/>
        <v>No hay ejecución</v>
      </c>
      <c r="J253" s="568" t="str">
        <f t="shared" si="13"/>
        <v>NA</v>
      </c>
      <c r="K253" s="578"/>
      <c r="L253" s="581"/>
      <c r="M253" s="579"/>
      <c r="N253" s="572"/>
      <c r="O253" s="582"/>
      <c r="P253" s="581"/>
      <c r="Q253" s="579"/>
      <c r="R253" s="572"/>
      <c r="S253" s="582"/>
      <c r="T253" s="583"/>
      <c r="U253" s="579"/>
      <c r="V253" s="572"/>
      <c r="W253" s="582"/>
      <c r="X253" s="575"/>
      <c r="Y253" s="580"/>
      <c r="Z253" s="580"/>
      <c r="AA253" s="567" t="str">
        <f t="shared" si="14"/>
        <v>No hay ejecución</v>
      </c>
      <c r="AB253" s="568" t="str">
        <f t="shared" si="15"/>
        <v>NA</v>
      </c>
      <c r="AC253" s="575"/>
      <c r="AD253" s="575"/>
      <c r="AE253" s="575"/>
      <c r="AF253" s="576"/>
      <c r="AG253" s="576"/>
      <c r="AH253" s="575"/>
      <c r="AI253" s="575"/>
      <c r="AJ253" s="575"/>
      <c r="AK253" s="576"/>
      <c r="AL253" s="576"/>
      <c r="AM253" s="575"/>
      <c r="AN253" s="575"/>
      <c r="AO253" s="575"/>
      <c r="AP253" s="575"/>
      <c r="AQ253" s="575"/>
    </row>
    <row r="254" spans="1:43" ht="35.25" hidden="1" customHeight="1" thickTop="1" thickBot="1">
      <c r="A254" s="563">
        <v>16.21</v>
      </c>
      <c r="B254" s="564"/>
      <c r="C254" s="564"/>
      <c r="D254" s="564"/>
      <c r="E254" s="564"/>
      <c r="F254" s="577" t="s">
        <v>1338</v>
      </c>
      <c r="G254" s="578"/>
      <c r="H254" s="578"/>
      <c r="I254" s="567" t="str">
        <f t="shared" si="12"/>
        <v>No hay ejecución</v>
      </c>
      <c r="J254" s="568" t="str">
        <f t="shared" si="13"/>
        <v>NA</v>
      </c>
      <c r="K254" s="578"/>
      <c r="L254" s="581"/>
      <c r="M254" s="579"/>
      <c r="N254" s="572"/>
      <c r="O254" s="582"/>
      <c r="P254" s="581"/>
      <c r="Q254" s="579"/>
      <c r="R254" s="572"/>
      <c r="S254" s="582"/>
      <c r="T254" s="583"/>
      <c r="U254" s="579"/>
      <c r="V254" s="572"/>
      <c r="W254" s="582"/>
      <c r="X254" s="575"/>
      <c r="Y254" s="580"/>
      <c r="Z254" s="580"/>
      <c r="AA254" s="567" t="str">
        <f t="shared" si="14"/>
        <v>No hay ejecución</v>
      </c>
      <c r="AB254" s="568" t="str">
        <f t="shared" si="15"/>
        <v>NA</v>
      </c>
      <c r="AC254" s="575"/>
      <c r="AD254" s="575"/>
      <c r="AE254" s="575"/>
      <c r="AF254" s="576"/>
      <c r="AG254" s="576"/>
      <c r="AH254" s="575"/>
      <c r="AI254" s="575"/>
      <c r="AJ254" s="575"/>
      <c r="AK254" s="576"/>
      <c r="AL254" s="576"/>
      <c r="AM254" s="575"/>
      <c r="AN254" s="575"/>
      <c r="AO254" s="575"/>
      <c r="AP254" s="575"/>
      <c r="AQ254" s="575"/>
    </row>
    <row r="255" spans="1:43" ht="35.25" hidden="1" customHeight="1" thickTop="1" thickBot="1">
      <c r="A255" s="563">
        <v>16.22</v>
      </c>
      <c r="B255" s="564"/>
      <c r="C255" s="564"/>
      <c r="D255" s="564"/>
      <c r="E255" s="564"/>
      <c r="F255" s="577" t="s">
        <v>1339</v>
      </c>
      <c r="G255" s="578"/>
      <c r="H255" s="578"/>
      <c r="I255" s="567" t="str">
        <f t="shared" si="12"/>
        <v>No hay ejecución</v>
      </c>
      <c r="J255" s="568" t="str">
        <f t="shared" si="13"/>
        <v>NA</v>
      </c>
      <c r="K255" s="578"/>
      <c r="L255" s="581"/>
      <c r="M255" s="579"/>
      <c r="N255" s="572"/>
      <c r="O255" s="582"/>
      <c r="P255" s="581"/>
      <c r="Q255" s="579"/>
      <c r="R255" s="572"/>
      <c r="S255" s="582"/>
      <c r="T255" s="583"/>
      <c r="U255" s="579"/>
      <c r="V255" s="572"/>
      <c r="W255" s="582"/>
      <c r="X255" s="575"/>
      <c r="Y255" s="580">
        <v>1</v>
      </c>
      <c r="Z255" s="580">
        <v>1</v>
      </c>
      <c r="AA255" s="567">
        <f t="shared" si="14"/>
        <v>1</v>
      </c>
      <c r="AB255" s="568" t="str">
        <f t="shared" si="15"/>
        <v>De acuerdo con lo programado</v>
      </c>
      <c r="AC255" s="575"/>
      <c r="AD255" s="575"/>
      <c r="AE255" s="575"/>
      <c r="AF255" s="576"/>
      <c r="AG255" s="576"/>
      <c r="AH255" s="575"/>
      <c r="AI255" s="575"/>
      <c r="AJ255" s="575"/>
      <c r="AK255" s="576"/>
      <c r="AL255" s="576"/>
      <c r="AM255" s="575"/>
      <c r="AN255" s="575"/>
      <c r="AO255" s="575"/>
      <c r="AP255" s="575"/>
      <c r="AQ255" s="575"/>
    </row>
    <row r="256" spans="1:43" ht="35.25" hidden="1" customHeight="1" thickTop="1" thickBot="1">
      <c r="A256" s="563">
        <v>16.22</v>
      </c>
      <c r="B256" s="564"/>
      <c r="C256" s="564"/>
      <c r="D256" s="564"/>
      <c r="E256" s="564"/>
      <c r="F256" s="577" t="s">
        <v>1339</v>
      </c>
      <c r="G256" s="578"/>
      <c r="H256" s="578"/>
      <c r="I256" s="567" t="str">
        <f t="shared" si="12"/>
        <v>No hay ejecución</v>
      </c>
      <c r="J256" s="568" t="str">
        <f t="shared" si="13"/>
        <v>NA</v>
      </c>
      <c r="K256" s="578"/>
      <c r="L256" s="581"/>
      <c r="M256" s="579"/>
      <c r="N256" s="572"/>
      <c r="O256" s="582"/>
      <c r="P256" s="581"/>
      <c r="Q256" s="579"/>
      <c r="R256" s="572"/>
      <c r="S256" s="582"/>
      <c r="T256" s="583"/>
      <c r="U256" s="579"/>
      <c r="V256" s="572"/>
      <c r="W256" s="582"/>
      <c r="X256" s="575"/>
      <c r="Y256" s="580"/>
      <c r="Z256" s="580"/>
      <c r="AA256" s="567" t="str">
        <f t="shared" si="14"/>
        <v>No hay ejecución</v>
      </c>
      <c r="AB256" s="568" t="str">
        <f t="shared" si="15"/>
        <v>NA</v>
      </c>
      <c r="AC256" s="575"/>
      <c r="AD256" s="575"/>
      <c r="AE256" s="575"/>
      <c r="AF256" s="576"/>
      <c r="AG256" s="576"/>
      <c r="AH256" s="575"/>
      <c r="AI256" s="575"/>
      <c r="AJ256" s="575"/>
      <c r="AK256" s="576"/>
      <c r="AL256" s="576"/>
      <c r="AM256" s="575"/>
      <c r="AN256" s="575"/>
      <c r="AO256" s="575"/>
      <c r="AP256" s="575"/>
      <c r="AQ256" s="575"/>
    </row>
    <row r="257" spans="1:43" ht="35.25" hidden="1" customHeight="1" thickTop="1" thickBot="1">
      <c r="A257" s="563">
        <v>16.22</v>
      </c>
      <c r="B257" s="564"/>
      <c r="C257" s="564"/>
      <c r="D257" s="564"/>
      <c r="E257" s="564"/>
      <c r="F257" s="577" t="s">
        <v>1339</v>
      </c>
      <c r="G257" s="578"/>
      <c r="H257" s="578"/>
      <c r="I257" s="567" t="str">
        <f t="shared" si="12"/>
        <v>No hay ejecución</v>
      </c>
      <c r="J257" s="568" t="str">
        <f t="shared" si="13"/>
        <v>NA</v>
      </c>
      <c r="K257" s="578"/>
      <c r="L257" s="581"/>
      <c r="M257" s="579"/>
      <c r="N257" s="572"/>
      <c r="O257" s="582"/>
      <c r="P257" s="581"/>
      <c r="Q257" s="579"/>
      <c r="R257" s="572"/>
      <c r="S257" s="582"/>
      <c r="T257" s="583"/>
      <c r="U257" s="579"/>
      <c r="V257" s="572"/>
      <c r="W257" s="582"/>
      <c r="X257" s="575"/>
      <c r="Y257" s="580"/>
      <c r="Z257" s="580"/>
      <c r="AA257" s="567" t="str">
        <f t="shared" si="14"/>
        <v>No hay ejecución</v>
      </c>
      <c r="AB257" s="568" t="str">
        <f t="shared" si="15"/>
        <v>NA</v>
      </c>
      <c r="AC257" s="575"/>
      <c r="AD257" s="575"/>
      <c r="AE257" s="575"/>
      <c r="AF257" s="576"/>
      <c r="AG257" s="576"/>
      <c r="AH257" s="575"/>
      <c r="AI257" s="575"/>
      <c r="AJ257" s="575"/>
      <c r="AK257" s="576"/>
      <c r="AL257" s="576"/>
      <c r="AM257" s="575"/>
      <c r="AN257" s="575"/>
      <c r="AO257" s="575"/>
      <c r="AP257" s="575"/>
      <c r="AQ257" s="575"/>
    </row>
    <row r="258" spans="1:43" ht="35.25" hidden="1" customHeight="1" thickTop="1" thickBot="1">
      <c r="A258" s="563">
        <v>16.22</v>
      </c>
      <c r="B258" s="564"/>
      <c r="C258" s="564"/>
      <c r="D258" s="564"/>
      <c r="E258" s="564"/>
      <c r="F258" s="577" t="s">
        <v>1339</v>
      </c>
      <c r="G258" s="578"/>
      <c r="H258" s="578"/>
      <c r="I258" s="567" t="str">
        <f t="shared" si="12"/>
        <v>No hay ejecución</v>
      </c>
      <c r="J258" s="568" t="str">
        <f t="shared" si="13"/>
        <v>NA</v>
      </c>
      <c r="K258" s="578"/>
      <c r="L258" s="581"/>
      <c r="M258" s="579"/>
      <c r="N258" s="572"/>
      <c r="O258" s="582"/>
      <c r="P258" s="581"/>
      <c r="Q258" s="579"/>
      <c r="R258" s="572"/>
      <c r="S258" s="582"/>
      <c r="T258" s="583"/>
      <c r="U258" s="579"/>
      <c r="V258" s="572"/>
      <c r="W258" s="582"/>
      <c r="X258" s="575"/>
      <c r="Y258" s="580"/>
      <c r="Z258" s="580"/>
      <c r="AA258" s="567" t="str">
        <f t="shared" si="14"/>
        <v>No hay ejecución</v>
      </c>
      <c r="AB258" s="568" t="str">
        <f t="shared" si="15"/>
        <v>NA</v>
      </c>
      <c r="AC258" s="575"/>
      <c r="AD258" s="575"/>
      <c r="AE258" s="575"/>
      <c r="AF258" s="576"/>
      <c r="AG258" s="576"/>
      <c r="AH258" s="575"/>
      <c r="AI258" s="575"/>
      <c r="AJ258" s="575"/>
      <c r="AK258" s="576"/>
      <c r="AL258" s="576"/>
      <c r="AM258" s="575"/>
      <c r="AN258" s="575"/>
      <c r="AO258" s="575"/>
      <c r="AP258" s="575"/>
      <c r="AQ258" s="575"/>
    </row>
    <row r="259" spans="1:43" ht="35.25" hidden="1" customHeight="1" thickTop="1" thickBot="1">
      <c r="A259" s="563">
        <v>16.23</v>
      </c>
      <c r="B259" s="564"/>
      <c r="C259" s="564"/>
      <c r="D259" s="564"/>
      <c r="E259" s="564"/>
      <c r="F259" s="577" t="s">
        <v>1340</v>
      </c>
      <c r="G259" s="578"/>
      <c r="H259" s="578"/>
      <c r="I259" s="567" t="str">
        <f t="shared" si="12"/>
        <v>No hay ejecución</v>
      </c>
      <c r="J259" s="568" t="str">
        <f t="shared" si="13"/>
        <v>NA</v>
      </c>
      <c r="K259" s="578"/>
      <c r="L259" s="581"/>
      <c r="M259" s="579"/>
      <c r="N259" s="572"/>
      <c r="O259" s="582"/>
      <c r="P259" s="581"/>
      <c r="Q259" s="579"/>
      <c r="R259" s="572"/>
      <c r="S259" s="582"/>
      <c r="T259" s="583"/>
      <c r="U259" s="579"/>
      <c r="V259" s="572"/>
      <c r="W259" s="582"/>
      <c r="X259" s="575"/>
      <c r="Y259" s="580">
        <v>1</v>
      </c>
      <c r="Z259" s="580">
        <v>1</v>
      </c>
      <c r="AA259" s="567">
        <f t="shared" si="14"/>
        <v>1</v>
      </c>
      <c r="AB259" s="568" t="str">
        <f t="shared" si="15"/>
        <v>De acuerdo con lo programado</v>
      </c>
      <c r="AC259" s="575"/>
      <c r="AD259" s="575"/>
      <c r="AE259" s="575"/>
      <c r="AF259" s="576"/>
      <c r="AG259" s="576"/>
      <c r="AH259" s="575"/>
      <c r="AI259" s="575"/>
      <c r="AJ259" s="575"/>
      <c r="AK259" s="576"/>
      <c r="AL259" s="576"/>
      <c r="AM259" s="575"/>
      <c r="AN259" s="575"/>
      <c r="AO259" s="575"/>
      <c r="AP259" s="575"/>
      <c r="AQ259" s="575"/>
    </row>
    <row r="260" spans="1:43" ht="35.25" hidden="1" customHeight="1" thickTop="1" thickBot="1">
      <c r="A260" s="563">
        <v>16.23</v>
      </c>
      <c r="B260" s="564"/>
      <c r="C260" s="564"/>
      <c r="D260" s="564"/>
      <c r="E260" s="564"/>
      <c r="F260" s="577" t="s">
        <v>1340</v>
      </c>
      <c r="G260" s="578"/>
      <c r="H260" s="578"/>
      <c r="I260" s="567" t="str">
        <f t="shared" si="12"/>
        <v>No hay ejecución</v>
      </c>
      <c r="J260" s="568" t="str">
        <f t="shared" si="13"/>
        <v>NA</v>
      </c>
      <c r="K260" s="578"/>
      <c r="L260" s="581"/>
      <c r="M260" s="579"/>
      <c r="N260" s="572"/>
      <c r="O260" s="582"/>
      <c r="P260" s="581"/>
      <c r="Q260" s="579"/>
      <c r="R260" s="572"/>
      <c r="S260" s="582"/>
      <c r="T260" s="583"/>
      <c r="U260" s="579"/>
      <c r="V260" s="572"/>
      <c r="W260" s="582"/>
      <c r="X260" s="575"/>
      <c r="Y260" s="580"/>
      <c r="Z260" s="580"/>
      <c r="AA260" s="567" t="str">
        <f t="shared" si="14"/>
        <v>No hay ejecución</v>
      </c>
      <c r="AB260" s="568" t="str">
        <f t="shared" si="15"/>
        <v>NA</v>
      </c>
      <c r="AC260" s="575"/>
      <c r="AD260" s="575"/>
      <c r="AE260" s="575"/>
      <c r="AF260" s="576"/>
      <c r="AG260" s="576"/>
      <c r="AH260" s="575"/>
      <c r="AI260" s="575"/>
      <c r="AJ260" s="575"/>
      <c r="AK260" s="576"/>
      <c r="AL260" s="576"/>
      <c r="AM260" s="575"/>
      <c r="AN260" s="575"/>
      <c r="AO260" s="575"/>
      <c r="AP260" s="575"/>
      <c r="AQ260" s="575"/>
    </row>
    <row r="261" spans="1:43" ht="35.25" hidden="1" customHeight="1" thickTop="1" thickBot="1">
      <c r="A261" s="563">
        <v>16.23</v>
      </c>
      <c r="B261" s="564"/>
      <c r="C261" s="564"/>
      <c r="D261" s="564"/>
      <c r="E261" s="564"/>
      <c r="F261" s="577" t="s">
        <v>1340</v>
      </c>
      <c r="G261" s="578"/>
      <c r="H261" s="578"/>
      <c r="I261" s="567" t="str">
        <f t="shared" si="12"/>
        <v>No hay ejecución</v>
      </c>
      <c r="J261" s="568" t="str">
        <f t="shared" si="13"/>
        <v>NA</v>
      </c>
      <c r="K261" s="578"/>
      <c r="L261" s="581"/>
      <c r="M261" s="579"/>
      <c r="N261" s="572"/>
      <c r="O261" s="582"/>
      <c r="P261" s="581"/>
      <c r="Q261" s="579"/>
      <c r="R261" s="572"/>
      <c r="S261" s="582"/>
      <c r="T261" s="583"/>
      <c r="U261" s="579"/>
      <c r="V261" s="572"/>
      <c r="W261" s="582"/>
      <c r="X261" s="575"/>
      <c r="Y261" s="580"/>
      <c r="Z261" s="580"/>
      <c r="AA261" s="567" t="str">
        <f t="shared" si="14"/>
        <v>No hay ejecución</v>
      </c>
      <c r="AB261" s="568" t="str">
        <f t="shared" si="15"/>
        <v>NA</v>
      </c>
      <c r="AC261" s="575"/>
      <c r="AD261" s="575"/>
      <c r="AE261" s="575"/>
      <c r="AF261" s="576"/>
      <c r="AG261" s="576"/>
      <c r="AH261" s="575"/>
      <c r="AI261" s="575"/>
      <c r="AJ261" s="575"/>
      <c r="AK261" s="576"/>
      <c r="AL261" s="576"/>
      <c r="AM261" s="575"/>
      <c r="AN261" s="575"/>
      <c r="AO261" s="575"/>
      <c r="AP261" s="575"/>
      <c r="AQ261" s="575"/>
    </row>
    <row r="262" spans="1:43" ht="35.25" hidden="1" customHeight="1" thickTop="1" thickBot="1">
      <c r="A262" s="563">
        <v>16.239999999999998</v>
      </c>
      <c r="B262" s="564"/>
      <c r="C262" s="564"/>
      <c r="D262" s="564"/>
      <c r="E262" s="564"/>
      <c r="F262" s="577" t="s">
        <v>1341</v>
      </c>
      <c r="G262" s="578"/>
      <c r="H262" s="578"/>
      <c r="I262" s="567" t="str">
        <f t="shared" si="12"/>
        <v>No hay ejecución</v>
      </c>
      <c r="J262" s="568" t="str">
        <f t="shared" si="13"/>
        <v>NA</v>
      </c>
      <c r="K262" s="578"/>
      <c r="L262" s="581"/>
      <c r="M262" s="579"/>
      <c r="N262" s="572"/>
      <c r="O262" s="582"/>
      <c r="P262" s="581"/>
      <c r="Q262" s="579"/>
      <c r="R262" s="572"/>
      <c r="S262" s="582"/>
      <c r="T262" s="583"/>
      <c r="U262" s="579"/>
      <c r="V262" s="572"/>
      <c r="W262" s="582"/>
      <c r="X262" s="575"/>
      <c r="Y262" s="580"/>
      <c r="Z262" s="580"/>
      <c r="AA262" s="567" t="str">
        <f t="shared" si="14"/>
        <v>No hay ejecución</v>
      </c>
      <c r="AB262" s="568" t="str">
        <f t="shared" si="15"/>
        <v>NA</v>
      </c>
      <c r="AC262" s="575"/>
      <c r="AD262" s="575"/>
      <c r="AE262" s="575"/>
      <c r="AF262" s="576"/>
      <c r="AG262" s="576"/>
      <c r="AH262" s="575"/>
      <c r="AI262" s="575"/>
      <c r="AJ262" s="575"/>
      <c r="AK262" s="576"/>
      <c r="AL262" s="576"/>
      <c r="AM262" s="575"/>
      <c r="AN262" s="575"/>
      <c r="AO262" s="575"/>
      <c r="AP262" s="575"/>
      <c r="AQ262" s="575"/>
    </row>
    <row r="263" spans="1:43" ht="35.25" hidden="1" customHeight="1" thickTop="1" thickBot="1">
      <c r="A263" s="563">
        <v>16.239999999999998</v>
      </c>
      <c r="B263" s="564"/>
      <c r="C263" s="564"/>
      <c r="D263" s="564"/>
      <c r="E263" s="564"/>
      <c r="F263" s="577" t="s">
        <v>1341</v>
      </c>
      <c r="G263" s="578"/>
      <c r="H263" s="578"/>
      <c r="I263" s="567" t="str">
        <f t="shared" si="12"/>
        <v>No hay ejecución</v>
      </c>
      <c r="J263" s="568" t="str">
        <f t="shared" si="13"/>
        <v>NA</v>
      </c>
      <c r="K263" s="578"/>
      <c r="L263" s="581"/>
      <c r="M263" s="579"/>
      <c r="N263" s="572"/>
      <c r="O263" s="582"/>
      <c r="P263" s="581"/>
      <c r="Q263" s="579"/>
      <c r="R263" s="572"/>
      <c r="S263" s="582"/>
      <c r="T263" s="583"/>
      <c r="U263" s="579"/>
      <c r="V263" s="572"/>
      <c r="W263" s="582"/>
      <c r="X263" s="575"/>
      <c r="Y263" s="580"/>
      <c r="Z263" s="580"/>
      <c r="AA263" s="567" t="str">
        <f t="shared" si="14"/>
        <v>No hay ejecución</v>
      </c>
      <c r="AB263" s="568" t="str">
        <f t="shared" si="15"/>
        <v>NA</v>
      </c>
      <c r="AC263" s="575"/>
      <c r="AD263" s="575"/>
      <c r="AE263" s="575"/>
      <c r="AF263" s="576"/>
      <c r="AG263" s="576"/>
      <c r="AH263" s="575"/>
      <c r="AI263" s="575"/>
      <c r="AJ263" s="575"/>
      <c r="AK263" s="576"/>
      <c r="AL263" s="576"/>
      <c r="AM263" s="575"/>
      <c r="AN263" s="575"/>
      <c r="AO263" s="575"/>
      <c r="AP263" s="575"/>
      <c r="AQ263" s="575"/>
    </row>
    <row r="264" spans="1:43" ht="35.25" hidden="1" customHeight="1" thickTop="1" thickBot="1">
      <c r="A264" s="563">
        <v>16.239999999999998</v>
      </c>
      <c r="B264" s="564"/>
      <c r="C264" s="564"/>
      <c r="D264" s="564"/>
      <c r="E264" s="564"/>
      <c r="F264" s="577" t="s">
        <v>1341</v>
      </c>
      <c r="G264" s="578"/>
      <c r="H264" s="578"/>
      <c r="I264" s="567" t="str">
        <f t="shared" si="12"/>
        <v>No hay ejecución</v>
      </c>
      <c r="J264" s="568" t="str">
        <f t="shared" si="13"/>
        <v>NA</v>
      </c>
      <c r="K264" s="578"/>
      <c r="L264" s="581"/>
      <c r="M264" s="579"/>
      <c r="N264" s="572"/>
      <c r="O264" s="582"/>
      <c r="P264" s="581"/>
      <c r="Q264" s="579"/>
      <c r="R264" s="572"/>
      <c r="S264" s="582"/>
      <c r="T264" s="583"/>
      <c r="U264" s="579"/>
      <c r="V264" s="572"/>
      <c r="W264" s="582"/>
      <c r="X264" s="575"/>
      <c r="Y264" s="580"/>
      <c r="Z264" s="580"/>
      <c r="AA264" s="567" t="str">
        <f t="shared" si="14"/>
        <v>No hay ejecución</v>
      </c>
      <c r="AB264" s="568" t="str">
        <f t="shared" si="15"/>
        <v>NA</v>
      </c>
      <c r="AC264" s="575"/>
      <c r="AD264" s="575"/>
      <c r="AE264" s="575"/>
      <c r="AF264" s="576"/>
      <c r="AG264" s="576"/>
      <c r="AH264" s="575"/>
      <c r="AI264" s="575"/>
      <c r="AJ264" s="575"/>
      <c r="AK264" s="576"/>
      <c r="AL264" s="576"/>
      <c r="AM264" s="575"/>
      <c r="AN264" s="575"/>
      <c r="AO264" s="575"/>
      <c r="AP264" s="575"/>
      <c r="AQ264" s="575"/>
    </row>
    <row r="265" spans="1:43" ht="35.25" hidden="1" customHeight="1" thickTop="1" thickBot="1">
      <c r="A265" s="563">
        <v>16.239999999999998</v>
      </c>
      <c r="B265" s="564"/>
      <c r="C265" s="564"/>
      <c r="D265" s="564"/>
      <c r="E265" s="564"/>
      <c r="F265" s="577" t="s">
        <v>1341</v>
      </c>
      <c r="G265" s="578"/>
      <c r="H265" s="578"/>
      <c r="I265" s="567" t="str">
        <f t="shared" si="12"/>
        <v>No hay ejecución</v>
      </c>
      <c r="J265" s="568" t="str">
        <f t="shared" si="13"/>
        <v>NA</v>
      </c>
      <c r="K265" s="578"/>
      <c r="L265" s="581"/>
      <c r="M265" s="579"/>
      <c r="N265" s="572"/>
      <c r="O265" s="582"/>
      <c r="P265" s="581"/>
      <c r="Q265" s="579"/>
      <c r="R265" s="572"/>
      <c r="S265" s="582"/>
      <c r="T265" s="583"/>
      <c r="U265" s="579"/>
      <c r="V265" s="572"/>
      <c r="W265" s="582"/>
      <c r="X265" s="575"/>
      <c r="Y265" s="580"/>
      <c r="Z265" s="580"/>
      <c r="AA265" s="567" t="str">
        <f t="shared" si="14"/>
        <v>No hay ejecución</v>
      </c>
      <c r="AB265" s="568" t="str">
        <f t="shared" si="15"/>
        <v>NA</v>
      </c>
      <c r="AC265" s="575"/>
      <c r="AD265" s="575"/>
      <c r="AE265" s="575"/>
      <c r="AF265" s="576"/>
      <c r="AG265" s="576"/>
      <c r="AH265" s="575"/>
      <c r="AI265" s="575"/>
      <c r="AJ265" s="575"/>
      <c r="AK265" s="576"/>
      <c r="AL265" s="576"/>
      <c r="AM265" s="575"/>
      <c r="AN265" s="575"/>
      <c r="AO265" s="575"/>
      <c r="AP265" s="575"/>
      <c r="AQ265" s="575"/>
    </row>
    <row r="266" spans="1:43" ht="35.25" hidden="1" customHeight="1" thickTop="1" thickBot="1">
      <c r="A266" s="563">
        <v>16.239999999999998</v>
      </c>
      <c r="B266" s="564"/>
      <c r="C266" s="564"/>
      <c r="D266" s="564"/>
      <c r="E266" s="564"/>
      <c r="F266" s="577" t="s">
        <v>1341</v>
      </c>
      <c r="G266" s="578"/>
      <c r="H266" s="578"/>
      <c r="I266" s="567" t="str">
        <f t="shared" si="12"/>
        <v>No hay ejecución</v>
      </c>
      <c r="J266" s="568" t="str">
        <f t="shared" si="13"/>
        <v>NA</v>
      </c>
      <c r="K266" s="578"/>
      <c r="L266" s="581"/>
      <c r="M266" s="579"/>
      <c r="N266" s="572"/>
      <c r="O266" s="582"/>
      <c r="P266" s="581"/>
      <c r="Q266" s="579"/>
      <c r="R266" s="572"/>
      <c r="S266" s="582"/>
      <c r="T266" s="583"/>
      <c r="U266" s="579"/>
      <c r="V266" s="572"/>
      <c r="W266" s="582"/>
      <c r="X266" s="575"/>
      <c r="Y266" s="580"/>
      <c r="Z266" s="580"/>
      <c r="AA266" s="567" t="str">
        <f t="shared" si="14"/>
        <v>No hay ejecución</v>
      </c>
      <c r="AB266" s="568" t="str">
        <f t="shared" si="15"/>
        <v>NA</v>
      </c>
      <c r="AC266" s="575"/>
      <c r="AD266" s="575"/>
      <c r="AE266" s="575"/>
      <c r="AF266" s="576"/>
      <c r="AG266" s="576"/>
      <c r="AH266" s="575"/>
      <c r="AI266" s="575"/>
      <c r="AJ266" s="575"/>
      <c r="AK266" s="576"/>
      <c r="AL266" s="576"/>
      <c r="AM266" s="575"/>
      <c r="AN266" s="575"/>
      <c r="AO266" s="575"/>
      <c r="AP266" s="575"/>
      <c r="AQ266" s="575"/>
    </row>
    <row r="267" spans="1:43" ht="35.25" customHeight="1" thickTop="1" thickBot="1">
      <c r="A267" s="563">
        <v>16.239999999999998</v>
      </c>
      <c r="B267" s="564"/>
      <c r="C267" s="564"/>
      <c r="D267" s="564"/>
      <c r="E267" s="564"/>
      <c r="F267" s="577" t="s">
        <v>1341</v>
      </c>
      <c r="G267" s="578">
        <v>8</v>
      </c>
      <c r="H267" s="578">
        <v>8</v>
      </c>
      <c r="I267" s="567">
        <f t="shared" si="12"/>
        <v>1</v>
      </c>
      <c r="J267" s="568" t="str">
        <f t="shared" si="13"/>
        <v>De acuerdo con lo programado</v>
      </c>
      <c r="K267" s="578"/>
      <c r="L267" s="581"/>
      <c r="M267" s="579"/>
      <c r="N267" s="572"/>
      <c r="O267" s="582"/>
      <c r="P267" s="581"/>
      <c r="Q267" s="579"/>
      <c r="R267" s="572"/>
      <c r="S267" s="582"/>
      <c r="T267" s="583"/>
      <c r="U267" s="579"/>
      <c r="V267" s="572"/>
      <c r="W267" s="582"/>
      <c r="X267" s="575"/>
      <c r="Y267" s="580">
        <v>13</v>
      </c>
      <c r="Z267" s="580">
        <v>13</v>
      </c>
      <c r="AA267" s="567">
        <f t="shared" si="14"/>
        <v>1</v>
      </c>
      <c r="AB267" s="568" t="str">
        <f t="shared" si="15"/>
        <v>De acuerdo con lo programado</v>
      </c>
      <c r="AC267" s="575"/>
      <c r="AD267" s="575"/>
      <c r="AE267" s="575"/>
      <c r="AF267" s="576"/>
      <c r="AG267" s="576"/>
      <c r="AH267" s="575"/>
      <c r="AI267" s="575"/>
      <c r="AJ267" s="575"/>
      <c r="AK267" s="576"/>
      <c r="AL267" s="576"/>
      <c r="AM267" s="575"/>
      <c r="AN267" s="575"/>
      <c r="AO267" s="575"/>
      <c r="AP267" s="575"/>
      <c r="AQ267" s="575"/>
    </row>
    <row r="268" spans="1:43" ht="35.25" hidden="1" customHeight="1" thickTop="1" thickBot="1">
      <c r="A268" s="563">
        <v>16.25</v>
      </c>
      <c r="B268" s="564"/>
      <c r="C268" s="564"/>
      <c r="D268" s="564"/>
      <c r="E268" s="564"/>
      <c r="F268" s="577" t="s">
        <v>1342</v>
      </c>
      <c r="G268" s="578"/>
      <c r="H268" s="578"/>
      <c r="I268" s="567" t="str">
        <f t="shared" si="12"/>
        <v>No hay ejecución</v>
      </c>
      <c r="J268" s="568" t="str">
        <f t="shared" si="13"/>
        <v>NA</v>
      </c>
      <c r="K268" s="578"/>
      <c r="L268" s="581"/>
      <c r="M268" s="579"/>
      <c r="N268" s="572"/>
      <c r="O268" s="582"/>
      <c r="P268" s="581"/>
      <c r="Q268" s="579"/>
      <c r="R268" s="572"/>
      <c r="S268" s="582"/>
      <c r="T268" s="583"/>
      <c r="U268" s="579"/>
      <c r="V268" s="572"/>
      <c r="W268" s="582"/>
      <c r="X268" s="575"/>
      <c r="Y268" s="580"/>
      <c r="Z268" s="580"/>
      <c r="AA268" s="567" t="str">
        <f t="shared" si="14"/>
        <v>No hay ejecución</v>
      </c>
      <c r="AB268" s="568" t="str">
        <f t="shared" si="15"/>
        <v>NA</v>
      </c>
      <c r="AC268" s="575"/>
      <c r="AD268" s="575"/>
      <c r="AE268" s="575"/>
      <c r="AF268" s="576"/>
      <c r="AG268" s="576"/>
      <c r="AH268" s="575"/>
      <c r="AI268" s="575"/>
      <c r="AJ268" s="575"/>
      <c r="AK268" s="576"/>
      <c r="AL268" s="576"/>
      <c r="AM268" s="575"/>
      <c r="AN268" s="575"/>
      <c r="AO268" s="575"/>
      <c r="AP268" s="575"/>
      <c r="AQ268" s="575"/>
    </row>
    <row r="269" spans="1:43" ht="35.25" hidden="1" customHeight="1" thickTop="1" thickBot="1">
      <c r="A269" s="563">
        <v>16.25</v>
      </c>
      <c r="B269" s="564"/>
      <c r="C269" s="564"/>
      <c r="D269" s="564"/>
      <c r="E269" s="564"/>
      <c r="F269" s="577" t="s">
        <v>1342</v>
      </c>
      <c r="G269" s="578"/>
      <c r="H269" s="578"/>
      <c r="I269" s="567" t="str">
        <f t="shared" si="12"/>
        <v>No hay ejecución</v>
      </c>
      <c r="J269" s="568" t="str">
        <f t="shared" si="13"/>
        <v>NA</v>
      </c>
      <c r="K269" s="578"/>
      <c r="L269" s="581"/>
      <c r="M269" s="579"/>
      <c r="N269" s="572"/>
      <c r="O269" s="582"/>
      <c r="P269" s="581"/>
      <c r="Q269" s="579"/>
      <c r="R269" s="572"/>
      <c r="S269" s="582"/>
      <c r="T269" s="583"/>
      <c r="U269" s="579"/>
      <c r="V269" s="572"/>
      <c r="W269" s="582"/>
      <c r="X269" s="575"/>
      <c r="Y269" s="580"/>
      <c r="Z269" s="580"/>
      <c r="AA269" s="567" t="str">
        <f t="shared" si="14"/>
        <v>No hay ejecución</v>
      </c>
      <c r="AB269" s="568" t="str">
        <f t="shared" si="15"/>
        <v>NA</v>
      </c>
      <c r="AC269" s="575"/>
      <c r="AD269" s="575"/>
      <c r="AE269" s="575"/>
      <c r="AF269" s="576"/>
      <c r="AG269" s="576"/>
      <c r="AH269" s="575"/>
      <c r="AI269" s="575"/>
      <c r="AJ269" s="575"/>
      <c r="AK269" s="576"/>
      <c r="AL269" s="576"/>
      <c r="AM269" s="575"/>
      <c r="AN269" s="575"/>
      <c r="AO269" s="575"/>
      <c r="AP269" s="575"/>
      <c r="AQ269" s="575"/>
    </row>
    <row r="270" spans="1:43" ht="35.25" hidden="1" customHeight="1" thickTop="1" thickBot="1">
      <c r="A270" s="563">
        <v>16.25</v>
      </c>
      <c r="B270" s="564"/>
      <c r="C270" s="564"/>
      <c r="D270" s="564"/>
      <c r="E270" s="564"/>
      <c r="F270" s="577" t="s">
        <v>1342</v>
      </c>
      <c r="G270" s="578"/>
      <c r="H270" s="578"/>
      <c r="I270" s="567" t="str">
        <f t="shared" ref="I270:I333" si="16">IF(H270="","No hay ejecución",IF(AND(G270=0),"No hay Programación", H270/G270))</f>
        <v>No hay ejecución</v>
      </c>
      <c r="J270" s="568" t="str">
        <f t="shared" ref="J270:J333" si="17">IF(I270="No hay ejecución","NA",IF(I270&gt;=90%,"De acuerdo con lo programado",IF(I270&gt;=51%,"Atraso Leve",IF(I270&lt;=50%,"En riesgo cumplimiento"))))</f>
        <v>NA</v>
      </c>
      <c r="K270" s="578"/>
      <c r="L270" s="581"/>
      <c r="M270" s="579"/>
      <c r="N270" s="572"/>
      <c r="O270" s="582"/>
      <c r="P270" s="581"/>
      <c r="Q270" s="579"/>
      <c r="R270" s="572"/>
      <c r="S270" s="582"/>
      <c r="T270" s="583"/>
      <c r="U270" s="579"/>
      <c r="V270" s="572"/>
      <c r="W270" s="582"/>
      <c r="X270" s="575"/>
      <c r="Y270" s="580"/>
      <c r="Z270" s="580"/>
      <c r="AA270" s="567" t="str">
        <f t="shared" ref="AA270:AA333" si="18">IF(Z270="","No hay ejecución",IF(AND(Y270=0),"No hay Programación", Z270/Y270))</f>
        <v>No hay ejecución</v>
      </c>
      <c r="AB270" s="568" t="str">
        <f t="shared" ref="AB270:AB333" si="19">IF(AA270="No hay ejecución","NA",IF(AA270&gt;=90%,"De acuerdo con lo programado",IF(AA270&gt;=51%,"Atraso Leve",IF(AA270&lt;=50%,"En riesgo cumplimiento"))))</f>
        <v>NA</v>
      </c>
      <c r="AC270" s="575"/>
      <c r="AD270" s="575"/>
      <c r="AE270" s="575"/>
      <c r="AF270" s="576"/>
      <c r="AG270" s="576"/>
      <c r="AH270" s="575"/>
      <c r="AI270" s="575"/>
      <c r="AJ270" s="575"/>
      <c r="AK270" s="576"/>
      <c r="AL270" s="576"/>
      <c r="AM270" s="575"/>
      <c r="AN270" s="575"/>
      <c r="AO270" s="575"/>
      <c r="AP270" s="575"/>
      <c r="AQ270" s="575"/>
    </row>
    <row r="271" spans="1:43" ht="35.25" hidden="1" customHeight="1" thickTop="1" thickBot="1">
      <c r="A271" s="563">
        <v>16.25</v>
      </c>
      <c r="B271" s="564"/>
      <c r="C271" s="564"/>
      <c r="D271" s="564"/>
      <c r="E271" s="564"/>
      <c r="F271" s="577" t="s">
        <v>1342</v>
      </c>
      <c r="G271" s="578"/>
      <c r="H271" s="578"/>
      <c r="I271" s="567" t="str">
        <f t="shared" si="16"/>
        <v>No hay ejecución</v>
      </c>
      <c r="J271" s="568" t="str">
        <f t="shared" si="17"/>
        <v>NA</v>
      </c>
      <c r="K271" s="578"/>
      <c r="L271" s="581"/>
      <c r="M271" s="579"/>
      <c r="N271" s="572"/>
      <c r="O271" s="582"/>
      <c r="P271" s="581"/>
      <c r="Q271" s="579"/>
      <c r="R271" s="572"/>
      <c r="S271" s="582"/>
      <c r="T271" s="583"/>
      <c r="U271" s="579"/>
      <c r="V271" s="572"/>
      <c r="W271" s="582"/>
      <c r="X271" s="575"/>
      <c r="Y271" s="580"/>
      <c r="Z271" s="580"/>
      <c r="AA271" s="567" t="str">
        <f t="shared" si="18"/>
        <v>No hay ejecución</v>
      </c>
      <c r="AB271" s="568" t="str">
        <f t="shared" si="19"/>
        <v>NA</v>
      </c>
      <c r="AC271" s="575"/>
      <c r="AD271" s="575"/>
      <c r="AE271" s="575"/>
      <c r="AF271" s="576"/>
      <c r="AG271" s="576"/>
      <c r="AH271" s="575"/>
      <c r="AI271" s="575"/>
      <c r="AJ271" s="575"/>
      <c r="AK271" s="576"/>
      <c r="AL271" s="576"/>
      <c r="AM271" s="575"/>
      <c r="AN271" s="575"/>
      <c r="AO271" s="575"/>
      <c r="AP271" s="575"/>
      <c r="AQ271" s="575"/>
    </row>
    <row r="272" spans="1:43" ht="35.25" hidden="1" customHeight="1" thickTop="1" thickBot="1">
      <c r="A272" s="563">
        <v>16.25</v>
      </c>
      <c r="B272" s="564"/>
      <c r="C272" s="564"/>
      <c r="D272" s="564"/>
      <c r="E272" s="564"/>
      <c r="F272" s="577" t="s">
        <v>1342</v>
      </c>
      <c r="G272" s="578"/>
      <c r="H272" s="578"/>
      <c r="I272" s="567" t="str">
        <f t="shared" si="16"/>
        <v>No hay ejecución</v>
      </c>
      <c r="J272" s="568" t="str">
        <f t="shared" si="17"/>
        <v>NA</v>
      </c>
      <c r="K272" s="578"/>
      <c r="L272" s="581"/>
      <c r="M272" s="579"/>
      <c r="N272" s="572"/>
      <c r="O272" s="582"/>
      <c r="P272" s="581"/>
      <c r="Q272" s="579"/>
      <c r="R272" s="572"/>
      <c r="S272" s="582"/>
      <c r="T272" s="583"/>
      <c r="U272" s="579"/>
      <c r="V272" s="572"/>
      <c r="W272" s="582"/>
      <c r="X272" s="575"/>
      <c r="Y272" s="580"/>
      <c r="Z272" s="580"/>
      <c r="AA272" s="567" t="str">
        <f t="shared" si="18"/>
        <v>No hay ejecución</v>
      </c>
      <c r="AB272" s="568" t="str">
        <f t="shared" si="19"/>
        <v>NA</v>
      </c>
      <c r="AC272" s="575"/>
      <c r="AD272" s="575"/>
      <c r="AE272" s="575"/>
      <c r="AF272" s="576"/>
      <c r="AG272" s="576"/>
      <c r="AH272" s="575"/>
      <c r="AI272" s="575"/>
      <c r="AJ272" s="575"/>
      <c r="AK272" s="576"/>
      <c r="AL272" s="576"/>
      <c r="AM272" s="575"/>
      <c r="AN272" s="575"/>
      <c r="AO272" s="575"/>
      <c r="AP272" s="575"/>
      <c r="AQ272" s="575"/>
    </row>
    <row r="273" spans="1:43" ht="35.25" hidden="1" customHeight="1" thickTop="1" thickBot="1">
      <c r="A273" s="563">
        <v>16.25</v>
      </c>
      <c r="B273" s="564"/>
      <c r="C273" s="564"/>
      <c r="D273" s="564"/>
      <c r="E273" s="564"/>
      <c r="F273" s="577" t="s">
        <v>1342</v>
      </c>
      <c r="G273" s="578"/>
      <c r="H273" s="578"/>
      <c r="I273" s="567" t="str">
        <f t="shared" si="16"/>
        <v>No hay ejecución</v>
      </c>
      <c r="J273" s="568" t="str">
        <f t="shared" si="17"/>
        <v>NA</v>
      </c>
      <c r="K273" s="578"/>
      <c r="L273" s="581"/>
      <c r="M273" s="579"/>
      <c r="N273" s="572"/>
      <c r="O273" s="582"/>
      <c r="P273" s="581"/>
      <c r="Q273" s="579"/>
      <c r="R273" s="572"/>
      <c r="S273" s="582"/>
      <c r="T273" s="583"/>
      <c r="U273" s="579"/>
      <c r="V273" s="572"/>
      <c r="W273" s="582"/>
      <c r="X273" s="575"/>
      <c r="Y273" s="580"/>
      <c r="Z273" s="580"/>
      <c r="AA273" s="567" t="str">
        <f t="shared" si="18"/>
        <v>No hay ejecución</v>
      </c>
      <c r="AB273" s="568" t="str">
        <f t="shared" si="19"/>
        <v>NA</v>
      </c>
      <c r="AC273" s="575"/>
      <c r="AD273" s="575"/>
      <c r="AE273" s="575"/>
      <c r="AF273" s="576"/>
      <c r="AG273" s="576"/>
      <c r="AH273" s="575"/>
      <c r="AI273" s="575"/>
      <c r="AJ273" s="575"/>
      <c r="AK273" s="576"/>
      <c r="AL273" s="576"/>
      <c r="AM273" s="575"/>
      <c r="AN273" s="575"/>
      <c r="AO273" s="575"/>
      <c r="AP273" s="575"/>
      <c r="AQ273" s="575"/>
    </row>
    <row r="274" spans="1:43" ht="35.25" customHeight="1" thickTop="1" thickBot="1">
      <c r="A274" s="563">
        <v>16.260000000000002</v>
      </c>
      <c r="B274" s="564"/>
      <c r="C274" s="564"/>
      <c r="D274" s="564"/>
      <c r="E274" s="564"/>
      <c r="F274" s="577" t="s">
        <v>1343</v>
      </c>
      <c r="G274" s="578">
        <v>1</v>
      </c>
      <c r="H274" s="578">
        <v>1</v>
      </c>
      <c r="I274" s="567">
        <f t="shared" si="16"/>
        <v>1</v>
      </c>
      <c r="J274" s="568" t="str">
        <f t="shared" si="17"/>
        <v>De acuerdo con lo programado</v>
      </c>
      <c r="K274" s="578"/>
      <c r="L274" s="581"/>
      <c r="M274" s="579"/>
      <c r="N274" s="572"/>
      <c r="O274" s="582"/>
      <c r="P274" s="581"/>
      <c r="Q274" s="579"/>
      <c r="R274" s="572"/>
      <c r="S274" s="582"/>
      <c r="T274" s="583"/>
      <c r="U274" s="579"/>
      <c r="V274" s="572"/>
      <c r="W274" s="582"/>
      <c r="X274" s="575"/>
      <c r="Y274" s="580"/>
      <c r="Z274" s="580"/>
      <c r="AA274" s="567" t="str">
        <f t="shared" si="18"/>
        <v>No hay ejecución</v>
      </c>
      <c r="AB274" s="568" t="str">
        <f t="shared" si="19"/>
        <v>NA</v>
      </c>
      <c r="AC274" s="575"/>
      <c r="AD274" s="575"/>
      <c r="AE274" s="575"/>
      <c r="AF274" s="576"/>
      <c r="AG274" s="576"/>
      <c r="AH274" s="575"/>
      <c r="AI274" s="575"/>
      <c r="AJ274" s="575"/>
      <c r="AK274" s="576"/>
      <c r="AL274" s="576"/>
      <c r="AM274" s="575"/>
      <c r="AN274" s="575"/>
      <c r="AO274" s="575"/>
      <c r="AP274" s="575"/>
      <c r="AQ274" s="575"/>
    </row>
    <row r="275" spans="1:43" ht="35.25" hidden="1" customHeight="1" thickTop="1" thickBot="1">
      <c r="A275" s="563">
        <v>16.260000000000002</v>
      </c>
      <c r="B275" s="564"/>
      <c r="C275" s="564"/>
      <c r="D275" s="564"/>
      <c r="E275" s="564"/>
      <c r="F275" s="577" t="s">
        <v>1343</v>
      </c>
      <c r="G275" s="578"/>
      <c r="H275" s="578"/>
      <c r="I275" s="567" t="str">
        <f t="shared" si="16"/>
        <v>No hay ejecución</v>
      </c>
      <c r="J275" s="568" t="str">
        <f t="shared" si="17"/>
        <v>NA</v>
      </c>
      <c r="K275" s="578"/>
      <c r="L275" s="581"/>
      <c r="M275" s="579"/>
      <c r="N275" s="572"/>
      <c r="O275" s="582"/>
      <c r="P275" s="581"/>
      <c r="Q275" s="579"/>
      <c r="R275" s="572"/>
      <c r="S275" s="582"/>
      <c r="T275" s="583"/>
      <c r="U275" s="579"/>
      <c r="V275" s="572"/>
      <c r="W275" s="582"/>
      <c r="X275" s="575"/>
      <c r="Y275" s="580"/>
      <c r="Z275" s="580"/>
      <c r="AA275" s="567" t="str">
        <f t="shared" si="18"/>
        <v>No hay ejecución</v>
      </c>
      <c r="AB275" s="568" t="str">
        <f t="shared" si="19"/>
        <v>NA</v>
      </c>
      <c r="AC275" s="575"/>
      <c r="AD275" s="575"/>
      <c r="AE275" s="575"/>
      <c r="AF275" s="576"/>
      <c r="AG275" s="576"/>
      <c r="AH275" s="575"/>
      <c r="AI275" s="575"/>
      <c r="AJ275" s="575"/>
      <c r="AK275" s="576"/>
      <c r="AL275" s="576"/>
      <c r="AM275" s="575"/>
      <c r="AN275" s="575"/>
      <c r="AO275" s="575"/>
      <c r="AP275" s="575"/>
      <c r="AQ275" s="575"/>
    </row>
    <row r="276" spans="1:43" ht="35.25" hidden="1" customHeight="1" thickTop="1" thickBot="1">
      <c r="A276" s="563">
        <v>16.260000000000002</v>
      </c>
      <c r="B276" s="564"/>
      <c r="C276" s="564"/>
      <c r="D276" s="564"/>
      <c r="E276" s="564"/>
      <c r="F276" s="577" t="s">
        <v>1343</v>
      </c>
      <c r="G276" s="578"/>
      <c r="H276" s="578"/>
      <c r="I276" s="567" t="str">
        <f t="shared" si="16"/>
        <v>No hay ejecución</v>
      </c>
      <c r="J276" s="568" t="str">
        <f t="shared" si="17"/>
        <v>NA</v>
      </c>
      <c r="K276" s="578"/>
      <c r="L276" s="581"/>
      <c r="M276" s="579"/>
      <c r="N276" s="572"/>
      <c r="O276" s="582"/>
      <c r="P276" s="581"/>
      <c r="Q276" s="579"/>
      <c r="R276" s="572"/>
      <c r="S276" s="582"/>
      <c r="T276" s="583"/>
      <c r="U276" s="579"/>
      <c r="V276" s="572"/>
      <c r="W276" s="582"/>
      <c r="X276" s="575"/>
      <c r="Y276" s="580"/>
      <c r="Z276" s="580"/>
      <c r="AA276" s="567" t="str">
        <f t="shared" si="18"/>
        <v>No hay ejecución</v>
      </c>
      <c r="AB276" s="568" t="str">
        <f t="shared" si="19"/>
        <v>NA</v>
      </c>
      <c r="AC276" s="575"/>
      <c r="AD276" s="575"/>
      <c r="AE276" s="575"/>
      <c r="AF276" s="576"/>
      <c r="AG276" s="576"/>
      <c r="AH276" s="575"/>
      <c r="AI276" s="575"/>
      <c r="AJ276" s="575"/>
      <c r="AK276" s="576"/>
      <c r="AL276" s="576"/>
      <c r="AM276" s="575"/>
      <c r="AN276" s="575"/>
      <c r="AO276" s="575"/>
      <c r="AP276" s="575"/>
      <c r="AQ276" s="575"/>
    </row>
    <row r="277" spans="1:43" ht="35.25" hidden="1" customHeight="1" thickTop="1" thickBot="1">
      <c r="A277" s="563">
        <v>16.260000000000002</v>
      </c>
      <c r="B277" s="564"/>
      <c r="C277" s="564"/>
      <c r="D277" s="564"/>
      <c r="E277" s="564"/>
      <c r="F277" s="577" t="s">
        <v>1343</v>
      </c>
      <c r="G277" s="578"/>
      <c r="H277" s="578"/>
      <c r="I277" s="567" t="str">
        <f t="shared" si="16"/>
        <v>No hay ejecución</v>
      </c>
      <c r="J277" s="568" t="str">
        <f t="shared" si="17"/>
        <v>NA</v>
      </c>
      <c r="K277" s="578"/>
      <c r="L277" s="581"/>
      <c r="M277" s="579"/>
      <c r="N277" s="572"/>
      <c r="O277" s="582"/>
      <c r="P277" s="581"/>
      <c r="Q277" s="579"/>
      <c r="R277" s="572"/>
      <c r="S277" s="582"/>
      <c r="T277" s="583"/>
      <c r="U277" s="579"/>
      <c r="V277" s="572"/>
      <c r="W277" s="582"/>
      <c r="X277" s="575"/>
      <c r="Y277" s="580"/>
      <c r="Z277" s="580"/>
      <c r="AA277" s="567" t="str">
        <f t="shared" si="18"/>
        <v>No hay ejecución</v>
      </c>
      <c r="AB277" s="568" t="str">
        <f t="shared" si="19"/>
        <v>NA</v>
      </c>
      <c r="AC277" s="575"/>
      <c r="AD277" s="575"/>
      <c r="AE277" s="575"/>
      <c r="AF277" s="576"/>
      <c r="AG277" s="576"/>
      <c r="AH277" s="575"/>
      <c r="AI277" s="575"/>
      <c r="AJ277" s="575"/>
      <c r="AK277" s="576"/>
      <c r="AL277" s="576"/>
      <c r="AM277" s="575"/>
      <c r="AN277" s="575"/>
      <c r="AO277" s="575"/>
      <c r="AP277" s="575"/>
      <c r="AQ277" s="575"/>
    </row>
    <row r="278" spans="1:43" ht="35.25" hidden="1" customHeight="1" thickTop="1" thickBot="1">
      <c r="A278" s="563">
        <v>16.260000000000002</v>
      </c>
      <c r="B278" s="564"/>
      <c r="C278" s="564"/>
      <c r="D278" s="564"/>
      <c r="E278" s="564"/>
      <c r="F278" s="577" t="s">
        <v>1343</v>
      </c>
      <c r="G278" s="578"/>
      <c r="H278" s="578"/>
      <c r="I278" s="567" t="str">
        <f t="shared" si="16"/>
        <v>No hay ejecución</v>
      </c>
      <c r="J278" s="568" t="str">
        <f t="shared" si="17"/>
        <v>NA</v>
      </c>
      <c r="K278" s="578"/>
      <c r="L278" s="581"/>
      <c r="M278" s="579"/>
      <c r="N278" s="572"/>
      <c r="O278" s="582"/>
      <c r="P278" s="581"/>
      <c r="Q278" s="579"/>
      <c r="R278" s="572"/>
      <c r="S278" s="582"/>
      <c r="T278" s="583"/>
      <c r="U278" s="579"/>
      <c r="V278" s="572"/>
      <c r="W278" s="582"/>
      <c r="X278" s="575"/>
      <c r="Y278" s="580"/>
      <c r="Z278" s="580"/>
      <c r="AA278" s="567" t="str">
        <f t="shared" si="18"/>
        <v>No hay ejecución</v>
      </c>
      <c r="AB278" s="568" t="str">
        <f t="shared" si="19"/>
        <v>NA</v>
      </c>
      <c r="AC278" s="575"/>
      <c r="AD278" s="575"/>
      <c r="AE278" s="575"/>
      <c r="AF278" s="576"/>
      <c r="AG278" s="576"/>
      <c r="AH278" s="575"/>
      <c r="AI278" s="575"/>
      <c r="AJ278" s="575"/>
      <c r="AK278" s="576"/>
      <c r="AL278" s="576"/>
      <c r="AM278" s="575"/>
      <c r="AN278" s="575"/>
      <c r="AO278" s="575"/>
      <c r="AP278" s="575"/>
      <c r="AQ278" s="575"/>
    </row>
    <row r="279" spans="1:43" ht="35.25" hidden="1" customHeight="1" thickTop="1" thickBot="1">
      <c r="A279" s="563">
        <v>16.260000000000002</v>
      </c>
      <c r="B279" s="564"/>
      <c r="C279" s="564"/>
      <c r="D279" s="564"/>
      <c r="E279" s="564"/>
      <c r="F279" s="577" t="s">
        <v>1343</v>
      </c>
      <c r="G279" s="578"/>
      <c r="H279" s="578"/>
      <c r="I279" s="567" t="str">
        <f t="shared" si="16"/>
        <v>No hay ejecución</v>
      </c>
      <c r="J279" s="568" t="str">
        <f t="shared" si="17"/>
        <v>NA</v>
      </c>
      <c r="K279" s="578"/>
      <c r="L279" s="581"/>
      <c r="M279" s="579"/>
      <c r="N279" s="572"/>
      <c r="O279" s="582"/>
      <c r="P279" s="581"/>
      <c r="Q279" s="579"/>
      <c r="R279" s="572"/>
      <c r="S279" s="582"/>
      <c r="T279" s="583"/>
      <c r="U279" s="579"/>
      <c r="V279" s="572"/>
      <c r="W279" s="582"/>
      <c r="X279" s="575"/>
      <c r="Y279" s="580"/>
      <c r="Z279" s="580"/>
      <c r="AA279" s="567" t="str">
        <f t="shared" si="18"/>
        <v>No hay ejecución</v>
      </c>
      <c r="AB279" s="568" t="str">
        <f t="shared" si="19"/>
        <v>NA</v>
      </c>
      <c r="AC279" s="575"/>
      <c r="AD279" s="575"/>
      <c r="AE279" s="575"/>
      <c r="AF279" s="576"/>
      <c r="AG279" s="576"/>
      <c r="AH279" s="575"/>
      <c r="AI279" s="575"/>
      <c r="AJ279" s="575"/>
      <c r="AK279" s="576"/>
      <c r="AL279" s="576"/>
      <c r="AM279" s="575"/>
      <c r="AN279" s="575"/>
      <c r="AO279" s="575"/>
      <c r="AP279" s="575"/>
      <c r="AQ279" s="575"/>
    </row>
    <row r="280" spans="1:43" ht="35.25" hidden="1" customHeight="1" thickTop="1" thickBot="1">
      <c r="A280" s="563">
        <v>16.260000000000002</v>
      </c>
      <c r="B280" s="564"/>
      <c r="C280" s="564"/>
      <c r="D280" s="564"/>
      <c r="E280" s="564"/>
      <c r="F280" s="577" t="s">
        <v>1343</v>
      </c>
      <c r="G280" s="578"/>
      <c r="H280" s="578"/>
      <c r="I280" s="567" t="str">
        <f t="shared" si="16"/>
        <v>No hay ejecución</v>
      </c>
      <c r="J280" s="568" t="str">
        <f t="shared" si="17"/>
        <v>NA</v>
      </c>
      <c r="K280" s="578"/>
      <c r="L280" s="581"/>
      <c r="M280" s="579"/>
      <c r="N280" s="572"/>
      <c r="O280" s="582"/>
      <c r="P280" s="581"/>
      <c r="Q280" s="579"/>
      <c r="R280" s="572"/>
      <c r="S280" s="582"/>
      <c r="T280" s="583"/>
      <c r="U280" s="579"/>
      <c r="V280" s="572"/>
      <c r="W280" s="582"/>
      <c r="X280" s="575"/>
      <c r="Y280" s="580"/>
      <c r="Z280" s="580"/>
      <c r="AA280" s="567" t="str">
        <f t="shared" si="18"/>
        <v>No hay ejecución</v>
      </c>
      <c r="AB280" s="568" t="str">
        <f t="shared" si="19"/>
        <v>NA</v>
      </c>
      <c r="AC280" s="575"/>
      <c r="AD280" s="575"/>
      <c r="AE280" s="575"/>
      <c r="AF280" s="576"/>
      <c r="AG280" s="576"/>
      <c r="AH280" s="575"/>
      <c r="AI280" s="575"/>
      <c r="AJ280" s="575"/>
      <c r="AK280" s="576"/>
      <c r="AL280" s="576"/>
      <c r="AM280" s="575"/>
      <c r="AN280" s="575"/>
      <c r="AO280" s="575"/>
      <c r="AP280" s="575"/>
      <c r="AQ280" s="575"/>
    </row>
    <row r="281" spans="1:43" ht="35.25" customHeight="1" thickTop="1" thickBot="1">
      <c r="A281" s="563">
        <v>16.27</v>
      </c>
      <c r="B281" s="564"/>
      <c r="C281" s="564"/>
      <c r="D281" s="564"/>
      <c r="E281" s="564"/>
      <c r="F281" s="577" t="s">
        <v>1344</v>
      </c>
      <c r="G281" s="578">
        <v>1</v>
      </c>
      <c r="H281" s="578">
        <v>1</v>
      </c>
      <c r="I281" s="567">
        <f t="shared" si="16"/>
        <v>1</v>
      </c>
      <c r="J281" s="568" t="str">
        <f t="shared" si="17"/>
        <v>De acuerdo con lo programado</v>
      </c>
      <c r="K281" s="578"/>
      <c r="L281" s="581"/>
      <c r="M281" s="579"/>
      <c r="N281" s="572"/>
      <c r="O281" s="582"/>
      <c r="P281" s="581"/>
      <c r="Q281" s="579"/>
      <c r="R281" s="572"/>
      <c r="S281" s="582"/>
      <c r="T281" s="583"/>
      <c r="U281" s="579"/>
      <c r="V281" s="572"/>
      <c r="W281" s="582"/>
      <c r="X281" s="575"/>
      <c r="Y281" s="580"/>
      <c r="Z281" s="580"/>
      <c r="AA281" s="567" t="str">
        <f t="shared" si="18"/>
        <v>No hay ejecución</v>
      </c>
      <c r="AB281" s="568" t="str">
        <f t="shared" si="19"/>
        <v>NA</v>
      </c>
      <c r="AC281" s="575"/>
      <c r="AD281" s="575"/>
      <c r="AE281" s="575"/>
      <c r="AF281" s="576"/>
      <c r="AG281" s="576"/>
      <c r="AH281" s="575"/>
      <c r="AI281" s="575"/>
      <c r="AJ281" s="575"/>
      <c r="AK281" s="576"/>
      <c r="AL281" s="576"/>
      <c r="AM281" s="575"/>
      <c r="AN281" s="575"/>
      <c r="AO281" s="575"/>
      <c r="AP281" s="575"/>
      <c r="AQ281" s="575"/>
    </row>
    <row r="282" spans="1:43" ht="35.25" hidden="1" customHeight="1" thickTop="1" thickBot="1">
      <c r="A282" s="563">
        <v>16.27</v>
      </c>
      <c r="B282" s="564"/>
      <c r="C282" s="564"/>
      <c r="D282" s="564"/>
      <c r="E282" s="564"/>
      <c r="F282" s="577" t="s">
        <v>1344</v>
      </c>
      <c r="G282" s="578"/>
      <c r="H282" s="578"/>
      <c r="I282" s="567" t="str">
        <f t="shared" si="16"/>
        <v>No hay ejecución</v>
      </c>
      <c r="J282" s="568" t="str">
        <f t="shared" si="17"/>
        <v>NA</v>
      </c>
      <c r="K282" s="578"/>
      <c r="L282" s="581"/>
      <c r="M282" s="579"/>
      <c r="N282" s="572"/>
      <c r="O282" s="582"/>
      <c r="P282" s="581"/>
      <c r="Q282" s="579"/>
      <c r="R282" s="572"/>
      <c r="S282" s="582"/>
      <c r="T282" s="583"/>
      <c r="U282" s="579"/>
      <c r="V282" s="572"/>
      <c r="W282" s="582"/>
      <c r="X282" s="575"/>
      <c r="Y282" s="580"/>
      <c r="Z282" s="580"/>
      <c r="AA282" s="567" t="str">
        <f t="shared" si="18"/>
        <v>No hay ejecución</v>
      </c>
      <c r="AB282" s="568" t="str">
        <f t="shared" si="19"/>
        <v>NA</v>
      </c>
      <c r="AC282" s="575"/>
      <c r="AD282" s="575"/>
      <c r="AE282" s="575"/>
      <c r="AF282" s="576"/>
      <c r="AG282" s="576"/>
      <c r="AH282" s="575"/>
      <c r="AI282" s="575"/>
      <c r="AJ282" s="575"/>
      <c r="AK282" s="576"/>
      <c r="AL282" s="576"/>
      <c r="AM282" s="575"/>
      <c r="AN282" s="575"/>
      <c r="AO282" s="575"/>
      <c r="AP282" s="575"/>
      <c r="AQ282" s="575"/>
    </row>
    <row r="283" spans="1:43" ht="35.25" hidden="1" customHeight="1" thickTop="1" thickBot="1">
      <c r="A283" s="563">
        <v>16.28</v>
      </c>
      <c r="B283" s="564"/>
      <c r="C283" s="564"/>
      <c r="D283" s="564"/>
      <c r="E283" s="564"/>
      <c r="F283" s="577" t="s">
        <v>1345</v>
      </c>
      <c r="G283" s="578"/>
      <c r="H283" s="578"/>
      <c r="I283" s="567" t="str">
        <f t="shared" si="16"/>
        <v>No hay ejecución</v>
      </c>
      <c r="J283" s="568" t="str">
        <f t="shared" si="17"/>
        <v>NA</v>
      </c>
      <c r="K283" s="578"/>
      <c r="L283" s="581"/>
      <c r="M283" s="579"/>
      <c r="N283" s="572"/>
      <c r="O283" s="582"/>
      <c r="P283" s="581"/>
      <c r="Q283" s="579"/>
      <c r="R283" s="572"/>
      <c r="S283" s="582"/>
      <c r="T283" s="583"/>
      <c r="U283" s="579"/>
      <c r="V283" s="572"/>
      <c r="W283" s="582"/>
      <c r="X283" s="575"/>
      <c r="Y283" s="580"/>
      <c r="Z283" s="580"/>
      <c r="AA283" s="567" t="str">
        <f t="shared" si="18"/>
        <v>No hay ejecución</v>
      </c>
      <c r="AB283" s="568" t="str">
        <f t="shared" si="19"/>
        <v>NA</v>
      </c>
      <c r="AC283" s="575"/>
      <c r="AD283" s="575"/>
      <c r="AE283" s="575"/>
      <c r="AF283" s="576"/>
      <c r="AG283" s="576"/>
      <c r="AH283" s="575"/>
      <c r="AI283" s="575"/>
      <c r="AJ283" s="575"/>
      <c r="AK283" s="576"/>
      <c r="AL283" s="576"/>
      <c r="AM283" s="575"/>
      <c r="AN283" s="575"/>
      <c r="AO283" s="575"/>
      <c r="AP283" s="575"/>
      <c r="AQ283" s="575"/>
    </row>
    <row r="284" spans="1:43" ht="35.25" hidden="1" customHeight="1" thickTop="1" thickBot="1">
      <c r="A284" s="563">
        <v>17</v>
      </c>
      <c r="B284" s="564"/>
      <c r="C284" s="564"/>
      <c r="D284" s="564"/>
      <c r="E284" s="564"/>
      <c r="F284" s="565" t="s">
        <v>1346</v>
      </c>
      <c r="G284" s="566"/>
      <c r="H284" s="566"/>
      <c r="I284" s="567" t="str">
        <f t="shared" si="16"/>
        <v>No hay ejecución</v>
      </c>
      <c r="J284" s="568" t="str">
        <f t="shared" si="17"/>
        <v>NA</v>
      </c>
      <c r="K284" s="569"/>
      <c r="L284" s="581"/>
      <c r="M284" s="579"/>
      <c r="N284" s="572"/>
      <c r="O284" s="582"/>
      <c r="P284" s="581"/>
      <c r="Q284" s="579"/>
      <c r="R284" s="572"/>
      <c r="S284" s="582"/>
      <c r="T284" s="583"/>
      <c r="U284" s="579"/>
      <c r="V284" s="572"/>
      <c r="W284" s="582"/>
      <c r="X284" s="575"/>
      <c r="Y284" s="580"/>
      <c r="Z284" s="580"/>
      <c r="AA284" s="567" t="str">
        <f t="shared" si="18"/>
        <v>No hay ejecución</v>
      </c>
      <c r="AB284" s="568" t="str">
        <f t="shared" si="19"/>
        <v>NA</v>
      </c>
      <c r="AC284" s="575"/>
      <c r="AD284" s="575"/>
      <c r="AE284" s="575"/>
      <c r="AF284" s="576"/>
      <c r="AG284" s="576"/>
      <c r="AH284" s="575"/>
      <c r="AI284" s="575"/>
      <c r="AJ284" s="575"/>
      <c r="AK284" s="576"/>
      <c r="AL284" s="576"/>
      <c r="AM284" s="575"/>
      <c r="AN284" s="575"/>
      <c r="AO284" s="575"/>
      <c r="AP284" s="575"/>
      <c r="AQ284" s="575"/>
    </row>
    <row r="285" spans="1:43" ht="35.25" hidden="1" customHeight="1" thickTop="1" thickBot="1">
      <c r="A285" s="563">
        <v>17.100000000000001</v>
      </c>
      <c r="B285" s="564"/>
      <c r="C285" s="564"/>
      <c r="D285" s="564"/>
      <c r="E285" s="564"/>
      <c r="F285" s="587" t="s">
        <v>1347</v>
      </c>
      <c r="G285" s="588"/>
      <c r="H285" s="588"/>
      <c r="I285" s="567" t="str">
        <f t="shared" si="16"/>
        <v>No hay ejecución</v>
      </c>
      <c r="J285" s="568" t="str">
        <f t="shared" si="17"/>
        <v>NA</v>
      </c>
      <c r="K285" s="588"/>
      <c r="L285" s="581"/>
      <c r="M285" s="579"/>
      <c r="N285" s="572"/>
      <c r="O285" s="582"/>
      <c r="P285" s="581"/>
      <c r="Q285" s="579"/>
      <c r="R285" s="572"/>
      <c r="S285" s="582"/>
      <c r="T285" s="583"/>
      <c r="U285" s="579"/>
      <c r="V285" s="572"/>
      <c r="W285" s="582"/>
      <c r="X285" s="575"/>
      <c r="Y285" s="580"/>
      <c r="Z285" s="580"/>
      <c r="AA285" s="567" t="str">
        <f t="shared" si="18"/>
        <v>No hay ejecución</v>
      </c>
      <c r="AB285" s="568" t="str">
        <f t="shared" si="19"/>
        <v>NA</v>
      </c>
      <c r="AC285" s="575"/>
      <c r="AD285" s="575"/>
      <c r="AE285" s="575"/>
      <c r="AF285" s="576"/>
      <c r="AG285" s="576"/>
      <c r="AH285" s="575"/>
      <c r="AI285" s="575"/>
      <c r="AJ285" s="575"/>
      <c r="AK285" s="576"/>
      <c r="AL285" s="576"/>
      <c r="AM285" s="575"/>
      <c r="AN285" s="575"/>
      <c r="AO285" s="575"/>
      <c r="AP285" s="575"/>
      <c r="AQ285" s="575"/>
    </row>
    <row r="286" spans="1:43" ht="35.25" hidden="1" customHeight="1" thickTop="1" thickBot="1">
      <c r="A286" s="563">
        <v>17.2</v>
      </c>
      <c r="B286" s="564"/>
      <c r="C286" s="564"/>
      <c r="D286" s="564"/>
      <c r="E286" s="564"/>
      <c r="F286" s="577" t="s">
        <v>1348</v>
      </c>
      <c r="G286" s="578"/>
      <c r="H286" s="578"/>
      <c r="I286" s="567" t="str">
        <f t="shared" si="16"/>
        <v>No hay ejecución</v>
      </c>
      <c r="J286" s="568" t="str">
        <f t="shared" si="17"/>
        <v>NA</v>
      </c>
      <c r="K286" s="578"/>
      <c r="L286" s="581"/>
      <c r="M286" s="579"/>
      <c r="N286" s="572"/>
      <c r="O286" s="582"/>
      <c r="P286" s="581"/>
      <c r="Q286" s="579"/>
      <c r="R286" s="572"/>
      <c r="S286" s="582"/>
      <c r="T286" s="583"/>
      <c r="U286" s="579"/>
      <c r="V286" s="572"/>
      <c r="W286" s="582"/>
      <c r="X286" s="575"/>
      <c r="Y286" s="580"/>
      <c r="Z286" s="580"/>
      <c r="AA286" s="567" t="str">
        <f t="shared" si="18"/>
        <v>No hay ejecución</v>
      </c>
      <c r="AB286" s="568" t="str">
        <f t="shared" si="19"/>
        <v>NA</v>
      </c>
      <c r="AC286" s="575"/>
      <c r="AD286" s="575"/>
      <c r="AE286" s="575"/>
      <c r="AF286" s="576"/>
      <c r="AG286" s="576"/>
      <c r="AH286" s="575"/>
      <c r="AI286" s="575"/>
      <c r="AJ286" s="575"/>
      <c r="AK286" s="576"/>
      <c r="AL286" s="576"/>
      <c r="AM286" s="575"/>
      <c r="AN286" s="575"/>
      <c r="AO286" s="575"/>
      <c r="AP286" s="575"/>
      <c r="AQ286" s="575"/>
    </row>
    <row r="287" spans="1:43" ht="35.25" hidden="1" customHeight="1" thickTop="1" thickBot="1">
      <c r="A287" s="563">
        <v>17.3</v>
      </c>
      <c r="B287" s="564"/>
      <c r="C287" s="564"/>
      <c r="D287" s="564"/>
      <c r="E287" s="564"/>
      <c r="F287" s="577" t="s">
        <v>1349</v>
      </c>
      <c r="G287" s="578"/>
      <c r="H287" s="578"/>
      <c r="I287" s="567" t="str">
        <f t="shared" si="16"/>
        <v>No hay ejecución</v>
      </c>
      <c r="J287" s="568" t="str">
        <f t="shared" si="17"/>
        <v>NA</v>
      </c>
      <c r="K287" s="578"/>
      <c r="L287" s="581"/>
      <c r="M287" s="579"/>
      <c r="N287" s="572"/>
      <c r="O287" s="582"/>
      <c r="P287" s="581"/>
      <c r="Q287" s="579"/>
      <c r="R287" s="572"/>
      <c r="S287" s="582"/>
      <c r="T287" s="583"/>
      <c r="U287" s="579"/>
      <c r="V287" s="572"/>
      <c r="W287" s="582"/>
      <c r="X287" s="575"/>
      <c r="Y287" s="580">
        <v>300</v>
      </c>
      <c r="Z287" s="580">
        <v>300</v>
      </c>
      <c r="AA287" s="567">
        <f t="shared" si="18"/>
        <v>1</v>
      </c>
      <c r="AB287" s="568" t="str">
        <f t="shared" si="19"/>
        <v>De acuerdo con lo programado</v>
      </c>
      <c r="AC287" s="575"/>
      <c r="AD287" s="575"/>
      <c r="AE287" s="575"/>
      <c r="AF287" s="576"/>
      <c r="AG287" s="576"/>
      <c r="AH287" s="575"/>
      <c r="AI287" s="575"/>
      <c r="AJ287" s="575"/>
      <c r="AK287" s="576"/>
      <c r="AL287" s="576"/>
      <c r="AM287" s="575"/>
      <c r="AN287" s="575"/>
      <c r="AO287" s="575"/>
      <c r="AP287" s="575"/>
      <c r="AQ287" s="575"/>
    </row>
    <row r="288" spans="1:43" ht="35.25" hidden="1" customHeight="1" thickTop="1" thickBot="1">
      <c r="A288" s="563">
        <v>17.399999999999999</v>
      </c>
      <c r="B288" s="564"/>
      <c r="C288" s="564"/>
      <c r="D288" s="564"/>
      <c r="E288" s="564"/>
      <c r="F288" s="577" t="s">
        <v>1350</v>
      </c>
      <c r="G288" s="578"/>
      <c r="H288" s="578"/>
      <c r="I288" s="567" t="str">
        <f t="shared" si="16"/>
        <v>No hay ejecución</v>
      </c>
      <c r="J288" s="568" t="str">
        <f t="shared" si="17"/>
        <v>NA</v>
      </c>
      <c r="K288" s="578"/>
      <c r="L288" s="581"/>
      <c r="M288" s="579"/>
      <c r="N288" s="572"/>
      <c r="O288" s="582"/>
      <c r="P288" s="581"/>
      <c r="Q288" s="579"/>
      <c r="R288" s="572"/>
      <c r="S288" s="582"/>
      <c r="T288" s="583"/>
      <c r="U288" s="579"/>
      <c r="V288" s="572"/>
      <c r="W288" s="582"/>
      <c r="X288" s="575"/>
      <c r="Y288" s="580"/>
      <c r="Z288" s="580"/>
      <c r="AA288" s="567" t="str">
        <f t="shared" si="18"/>
        <v>No hay ejecución</v>
      </c>
      <c r="AB288" s="568" t="str">
        <f t="shared" si="19"/>
        <v>NA</v>
      </c>
      <c r="AC288" s="575"/>
      <c r="AD288" s="575"/>
      <c r="AE288" s="575"/>
      <c r="AF288" s="576"/>
      <c r="AG288" s="576"/>
      <c r="AH288" s="575"/>
      <c r="AI288" s="575"/>
      <c r="AJ288" s="575"/>
      <c r="AK288" s="576"/>
      <c r="AL288" s="576"/>
      <c r="AM288" s="575"/>
      <c r="AN288" s="575"/>
      <c r="AO288" s="575"/>
      <c r="AP288" s="575"/>
      <c r="AQ288" s="575"/>
    </row>
    <row r="289" spans="1:43" ht="35.25" hidden="1" customHeight="1" thickTop="1" thickBot="1">
      <c r="A289" s="563">
        <v>17.5</v>
      </c>
      <c r="B289" s="564"/>
      <c r="C289" s="564"/>
      <c r="D289" s="564"/>
      <c r="E289" s="564"/>
      <c r="F289" s="577" t="s">
        <v>1351</v>
      </c>
      <c r="G289" s="578"/>
      <c r="H289" s="578"/>
      <c r="I289" s="567" t="str">
        <f t="shared" si="16"/>
        <v>No hay ejecución</v>
      </c>
      <c r="J289" s="568" t="str">
        <f t="shared" si="17"/>
        <v>NA</v>
      </c>
      <c r="K289" s="578"/>
      <c r="L289" s="581"/>
      <c r="M289" s="579"/>
      <c r="N289" s="572"/>
      <c r="O289" s="582"/>
      <c r="P289" s="581"/>
      <c r="Q289" s="579"/>
      <c r="R289" s="572"/>
      <c r="S289" s="582"/>
      <c r="T289" s="583"/>
      <c r="U289" s="579"/>
      <c r="V289" s="572"/>
      <c r="W289" s="582"/>
      <c r="X289" s="575"/>
      <c r="Y289" s="580"/>
      <c r="Z289" s="580"/>
      <c r="AA289" s="567" t="str">
        <f t="shared" si="18"/>
        <v>No hay ejecución</v>
      </c>
      <c r="AB289" s="568" t="str">
        <f t="shared" si="19"/>
        <v>NA</v>
      </c>
      <c r="AC289" s="575"/>
      <c r="AD289" s="575"/>
      <c r="AE289" s="575"/>
      <c r="AF289" s="576"/>
      <c r="AG289" s="576"/>
      <c r="AH289" s="575"/>
      <c r="AI289" s="575"/>
      <c r="AJ289" s="575"/>
      <c r="AK289" s="576"/>
      <c r="AL289" s="576"/>
      <c r="AM289" s="575"/>
      <c r="AN289" s="575"/>
      <c r="AO289" s="575"/>
      <c r="AP289" s="575"/>
      <c r="AQ289" s="575"/>
    </row>
    <row r="290" spans="1:43" ht="35.25" hidden="1" customHeight="1" thickTop="1" thickBot="1">
      <c r="A290" s="563">
        <v>17.600000000000001</v>
      </c>
      <c r="B290" s="564"/>
      <c r="C290" s="564"/>
      <c r="D290" s="564"/>
      <c r="E290" s="564"/>
      <c r="F290" s="577" t="s">
        <v>1352</v>
      </c>
      <c r="G290" s="578"/>
      <c r="H290" s="578"/>
      <c r="I290" s="567" t="str">
        <f t="shared" si="16"/>
        <v>No hay ejecución</v>
      </c>
      <c r="J290" s="568" t="str">
        <f t="shared" si="17"/>
        <v>NA</v>
      </c>
      <c r="K290" s="578"/>
      <c r="L290" s="581"/>
      <c r="M290" s="579"/>
      <c r="N290" s="572"/>
      <c r="O290" s="582"/>
      <c r="P290" s="581"/>
      <c r="Q290" s="579"/>
      <c r="R290" s="572"/>
      <c r="S290" s="582"/>
      <c r="T290" s="583"/>
      <c r="U290" s="579"/>
      <c r="V290" s="572"/>
      <c r="W290" s="582"/>
      <c r="X290" s="575"/>
      <c r="Y290" s="580">
        <v>1</v>
      </c>
      <c r="Z290" s="580">
        <v>1</v>
      </c>
      <c r="AA290" s="567">
        <f t="shared" si="18"/>
        <v>1</v>
      </c>
      <c r="AB290" s="568" t="str">
        <f t="shared" si="19"/>
        <v>De acuerdo con lo programado</v>
      </c>
      <c r="AC290" s="575"/>
      <c r="AD290" s="575"/>
      <c r="AE290" s="575"/>
      <c r="AF290" s="576"/>
      <c r="AG290" s="576"/>
      <c r="AH290" s="575"/>
      <c r="AI290" s="575"/>
      <c r="AJ290" s="575"/>
      <c r="AK290" s="576"/>
      <c r="AL290" s="576"/>
      <c r="AM290" s="575"/>
      <c r="AN290" s="575"/>
      <c r="AO290" s="575"/>
      <c r="AP290" s="575"/>
      <c r="AQ290" s="575"/>
    </row>
    <row r="291" spans="1:43" ht="35.25" hidden="1" customHeight="1" thickTop="1" thickBot="1">
      <c r="A291" s="563">
        <v>18</v>
      </c>
      <c r="B291" s="564"/>
      <c r="C291" s="564"/>
      <c r="D291" s="564"/>
      <c r="E291" s="564"/>
      <c r="F291" s="565" t="s">
        <v>1353</v>
      </c>
      <c r="G291" s="566"/>
      <c r="H291" s="566"/>
      <c r="I291" s="567" t="str">
        <f t="shared" si="16"/>
        <v>No hay ejecución</v>
      </c>
      <c r="J291" s="568" t="str">
        <f t="shared" si="17"/>
        <v>NA</v>
      </c>
      <c r="K291" s="569"/>
      <c r="L291" s="581"/>
      <c r="M291" s="579"/>
      <c r="N291" s="572"/>
      <c r="O291" s="582"/>
      <c r="P291" s="581"/>
      <c r="Q291" s="579"/>
      <c r="R291" s="572"/>
      <c r="S291" s="582"/>
      <c r="T291" s="583"/>
      <c r="U291" s="579"/>
      <c r="V291" s="572"/>
      <c r="W291" s="582"/>
      <c r="X291" s="575"/>
      <c r="Y291" s="580"/>
      <c r="Z291" s="580"/>
      <c r="AA291" s="567" t="str">
        <f t="shared" si="18"/>
        <v>No hay ejecución</v>
      </c>
      <c r="AB291" s="568" t="str">
        <f t="shared" si="19"/>
        <v>NA</v>
      </c>
      <c r="AC291" s="575"/>
      <c r="AD291" s="575"/>
      <c r="AE291" s="575"/>
      <c r="AF291" s="576"/>
      <c r="AG291" s="576"/>
      <c r="AH291" s="575"/>
      <c r="AI291" s="575"/>
      <c r="AJ291" s="575"/>
      <c r="AK291" s="576"/>
      <c r="AL291" s="576"/>
      <c r="AM291" s="575"/>
      <c r="AN291" s="575"/>
      <c r="AO291" s="575"/>
      <c r="AP291" s="575"/>
      <c r="AQ291" s="575"/>
    </row>
    <row r="292" spans="1:43" ht="35.25" hidden="1" customHeight="1" thickTop="1" thickBot="1">
      <c r="A292" s="563">
        <v>18.100000000000001</v>
      </c>
      <c r="B292" s="564"/>
      <c r="C292" s="564"/>
      <c r="D292" s="564"/>
      <c r="E292" s="564"/>
      <c r="F292" s="587" t="s">
        <v>1354</v>
      </c>
      <c r="G292" s="588"/>
      <c r="H292" s="588"/>
      <c r="I292" s="567" t="str">
        <f t="shared" si="16"/>
        <v>No hay ejecución</v>
      </c>
      <c r="J292" s="568" t="str">
        <f t="shared" si="17"/>
        <v>NA</v>
      </c>
      <c r="K292" s="588"/>
      <c r="L292" s="581"/>
      <c r="M292" s="579"/>
      <c r="N292" s="572"/>
      <c r="O292" s="582"/>
      <c r="P292" s="581"/>
      <c r="Q292" s="579"/>
      <c r="R292" s="572"/>
      <c r="S292" s="582"/>
      <c r="T292" s="583"/>
      <c r="U292" s="579"/>
      <c r="V292" s="572"/>
      <c r="W292" s="582"/>
      <c r="X292" s="575"/>
      <c r="Y292" s="580">
        <v>322</v>
      </c>
      <c r="Z292" s="580">
        <v>322</v>
      </c>
      <c r="AA292" s="567">
        <f t="shared" si="18"/>
        <v>1</v>
      </c>
      <c r="AB292" s="568" t="str">
        <f t="shared" si="19"/>
        <v>De acuerdo con lo programado</v>
      </c>
      <c r="AC292" s="575"/>
      <c r="AD292" s="575"/>
      <c r="AE292" s="575"/>
      <c r="AF292" s="576"/>
      <c r="AG292" s="576"/>
      <c r="AH292" s="575"/>
      <c r="AI292" s="575"/>
      <c r="AJ292" s="575"/>
      <c r="AK292" s="576"/>
      <c r="AL292" s="576"/>
      <c r="AM292" s="575"/>
      <c r="AN292" s="575"/>
      <c r="AO292" s="575"/>
      <c r="AP292" s="575"/>
      <c r="AQ292" s="575"/>
    </row>
    <row r="293" spans="1:43" ht="35.25" hidden="1" customHeight="1" thickTop="1" thickBot="1">
      <c r="A293" s="563">
        <v>18.2</v>
      </c>
      <c r="B293" s="564"/>
      <c r="C293" s="564"/>
      <c r="D293" s="564"/>
      <c r="E293" s="564"/>
      <c r="F293" s="587" t="s">
        <v>1355</v>
      </c>
      <c r="G293" s="588"/>
      <c r="H293" s="588"/>
      <c r="I293" s="567" t="str">
        <f t="shared" si="16"/>
        <v>No hay ejecución</v>
      </c>
      <c r="J293" s="568" t="str">
        <f t="shared" si="17"/>
        <v>NA</v>
      </c>
      <c r="K293" s="588"/>
      <c r="L293" s="581"/>
      <c r="M293" s="579"/>
      <c r="N293" s="572"/>
      <c r="O293" s="582"/>
      <c r="P293" s="581"/>
      <c r="Q293" s="579"/>
      <c r="R293" s="572"/>
      <c r="S293" s="582"/>
      <c r="T293" s="583"/>
      <c r="U293" s="579"/>
      <c r="V293" s="572"/>
      <c r="W293" s="582"/>
      <c r="X293" s="575"/>
      <c r="Y293" s="580"/>
      <c r="Z293" s="580"/>
      <c r="AA293" s="567" t="str">
        <f t="shared" si="18"/>
        <v>No hay ejecución</v>
      </c>
      <c r="AB293" s="568" t="str">
        <f t="shared" si="19"/>
        <v>NA</v>
      </c>
      <c r="AC293" s="575"/>
      <c r="AD293" s="575"/>
      <c r="AE293" s="575"/>
      <c r="AF293" s="576"/>
      <c r="AG293" s="576"/>
      <c r="AH293" s="575"/>
      <c r="AI293" s="575"/>
      <c r="AJ293" s="575"/>
      <c r="AK293" s="576"/>
      <c r="AL293" s="576"/>
      <c r="AM293" s="575"/>
      <c r="AN293" s="575"/>
      <c r="AO293" s="575"/>
      <c r="AP293" s="575"/>
      <c r="AQ293" s="575"/>
    </row>
    <row r="294" spans="1:43" ht="35.25" hidden="1" customHeight="1" thickTop="1" thickBot="1">
      <c r="A294" s="563">
        <v>18.3</v>
      </c>
      <c r="B294" s="564"/>
      <c r="C294" s="564"/>
      <c r="D294" s="564"/>
      <c r="E294" s="564"/>
      <c r="F294" s="587" t="s">
        <v>1356</v>
      </c>
      <c r="G294" s="588"/>
      <c r="H294" s="588"/>
      <c r="I294" s="567" t="str">
        <f t="shared" si="16"/>
        <v>No hay ejecución</v>
      </c>
      <c r="J294" s="568" t="str">
        <f t="shared" si="17"/>
        <v>NA</v>
      </c>
      <c r="K294" s="588"/>
      <c r="L294" s="581"/>
      <c r="M294" s="579"/>
      <c r="N294" s="572"/>
      <c r="O294" s="582"/>
      <c r="P294" s="581"/>
      <c r="Q294" s="579"/>
      <c r="R294" s="572"/>
      <c r="S294" s="582"/>
      <c r="T294" s="583"/>
      <c r="U294" s="579"/>
      <c r="V294" s="572"/>
      <c r="W294" s="582"/>
      <c r="X294" s="575"/>
      <c r="Y294" s="580"/>
      <c r="Z294" s="580"/>
      <c r="AA294" s="567" t="str">
        <f t="shared" si="18"/>
        <v>No hay ejecución</v>
      </c>
      <c r="AB294" s="568" t="str">
        <f t="shared" si="19"/>
        <v>NA</v>
      </c>
      <c r="AC294" s="575"/>
      <c r="AD294" s="575"/>
      <c r="AE294" s="575"/>
      <c r="AF294" s="576"/>
      <c r="AG294" s="576"/>
      <c r="AH294" s="575"/>
      <c r="AI294" s="575"/>
      <c r="AJ294" s="575"/>
      <c r="AK294" s="576"/>
      <c r="AL294" s="576"/>
      <c r="AM294" s="575"/>
      <c r="AN294" s="575"/>
      <c r="AO294" s="575"/>
      <c r="AP294" s="575"/>
      <c r="AQ294" s="575"/>
    </row>
    <row r="295" spans="1:43" ht="35.25" hidden="1" customHeight="1" thickTop="1" thickBot="1">
      <c r="A295" s="563">
        <v>19</v>
      </c>
      <c r="B295" s="564"/>
      <c r="C295" s="564"/>
      <c r="D295" s="564"/>
      <c r="E295" s="564"/>
      <c r="F295" s="584" t="s">
        <v>1357</v>
      </c>
      <c r="G295" s="585"/>
      <c r="H295" s="585"/>
      <c r="I295" s="567" t="str">
        <f t="shared" si="16"/>
        <v>No hay ejecución</v>
      </c>
      <c r="J295" s="568" t="str">
        <f t="shared" si="17"/>
        <v>NA</v>
      </c>
      <c r="K295" s="586"/>
      <c r="L295" s="581"/>
      <c r="M295" s="579"/>
      <c r="N295" s="572"/>
      <c r="O295" s="582"/>
      <c r="P295" s="581"/>
      <c r="Q295" s="579"/>
      <c r="R295" s="572"/>
      <c r="S295" s="582"/>
      <c r="T295" s="583"/>
      <c r="U295" s="579"/>
      <c r="V295" s="572"/>
      <c r="W295" s="582"/>
      <c r="X295" s="575"/>
      <c r="Y295" s="580"/>
      <c r="Z295" s="580"/>
      <c r="AA295" s="567" t="str">
        <f t="shared" si="18"/>
        <v>No hay ejecución</v>
      </c>
      <c r="AB295" s="568" t="str">
        <f t="shared" si="19"/>
        <v>NA</v>
      </c>
      <c r="AC295" s="575"/>
      <c r="AD295" s="575"/>
      <c r="AE295" s="575"/>
      <c r="AF295" s="576"/>
      <c r="AG295" s="576"/>
      <c r="AH295" s="575"/>
      <c r="AI295" s="575"/>
      <c r="AJ295" s="575"/>
      <c r="AK295" s="576"/>
      <c r="AL295" s="576"/>
      <c r="AM295" s="575"/>
      <c r="AN295" s="575"/>
      <c r="AO295" s="575"/>
      <c r="AP295" s="575"/>
      <c r="AQ295" s="575"/>
    </row>
    <row r="296" spans="1:43" ht="35.25" customHeight="1" thickTop="1" thickBot="1">
      <c r="A296" s="563">
        <v>19.100000000000001</v>
      </c>
      <c r="B296" s="564"/>
      <c r="C296" s="564"/>
      <c r="D296" s="564"/>
      <c r="E296" s="564"/>
      <c r="F296" s="587" t="s">
        <v>1358</v>
      </c>
      <c r="G296" s="588">
        <v>1</v>
      </c>
      <c r="H296" s="588">
        <v>1</v>
      </c>
      <c r="I296" s="567">
        <f t="shared" si="16"/>
        <v>1</v>
      </c>
      <c r="J296" s="568" t="str">
        <f t="shared" si="17"/>
        <v>De acuerdo con lo programado</v>
      </c>
      <c r="K296" s="588"/>
      <c r="L296" s="581"/>
      <c r="M296" s="579"/>
      <c r="N296" s="572"/>
      <c r="O296" s="582"/>
      <c r="P296" s="581"/>
      <c r="Q296" s="579"/>
      <c r="R296" s="572"/>
      <c r="S296" s="582"/>
      <c r="T296" s="583"/>
      <c r="U296" s="579"/>
      <c r="V296" s="572"/>
      <c r="W296" s="582"/>
      <c r="X296" s="575"/>
      <c r="Y296" s="580" t="s">
        <v>1211</v>
      </c>
      <c r="Z296" s="580" t="s">
        <v>1211</v>
      </c>
      <c r="AA296" s="567" t="e">
        <f t="shared" si="18"/>
        <v>#VALUE!</v>
      </c>
      <c r="AB296" s="568" t="e">
        <f t="shared" si="19"/>
        <v>#VALUE!</v>
      </c>
      <c r="AC296" s="575"/>
      <c r="AD296" s="575"/>
      <c r="AE296" s="575"/>
      <c r="AF296" s="576"/>
      <c r="AG296" s="576"/>
      <c r="AH296" s="575"/>
      <c r="AI296" s="575"/>
      <c r="AJ296" s="575"/>
      <c r="AK296" s="576"/>
      <c r="AL296" s="576"/>
      <c r="AM296" s="575"/>
      <c r="AN296" s="575"/>
      <c r="AO296" s="575"/>
      <c r="AP296" s="575"/>
      <c r="AQ296" s="575"/>
    </row>
    <row r="297" spans="1:43" ht="35.25" hidden="1" customHeight="1" thickTop="1" thickBot="1">
      <c r="A297" s="563">
        <v>19.2</v>
      </c>
      <c r="B297" s="564"/>
      <c r="C297" s="564"/>
      <c r="D297" s="564"/>
      <c r="E297" s="564"/>
      <c r="F297" s="587" t="s">
        <v>1359</v>
      </c>
      <c r="G297" s="588"/>
      <c r="H297" s="588"/>
      <c r="I297" s="567" t="str">
        <f t="shared" si="16"/>
        <v>No hay ejecución</v>
      </c>
      <c r="J297" s="568" t="str">
        <f t="shared" si="17"/>
        <v>NA</v>
      </c>
      <c r="K297" s="588"/>
      <c r="L297" s="581"/>
      <c r="M297" s="579"/>
      <c r="N297" s="572"/>
      <c r="O297" s="582"/>
      <c r="P297" s="581"/>
      <c r="Q297" s="579"/>
      <c r="R297" s="572"/>
      <c r="S297" s="582"/>
      <c r="T297" s="583"/>
      <c r="U297" s="579"/>
      <c r="V297" s="572"/>
      <c r="W297" s="582"/>
      <c r="X297" s="575"/>
      <c r="Y297" s="580"/>
      <c r="Z297" s="580"/>
      <c r="AA297" s="567" t="str">
        <f t="shared" si="18"/>
        <v>No hay ejecución</v>
      </c>
      <c r="AB297" s="568" t="str">
        <f t="shared" si="19"/>
        <v>NA</v>
      </c>
      <c r="AC297" s="575"/>
      <c r="AD297" s="575"/>
      <c r="AE297" s="575"/>
      <c r="AF297" s="576"/>
      <c r="AG297" s="576"/>
      <c r="AH297" s="575"/>
      <c r="AI297" s="575"/>
      <c r="AJ297" s="575"/>
      <c r="AK297" s="576"/>
      <c r="AL297" s="576"/>
      <c r="AM297" s="575"/>
      <c r="AN297" s="575"/>
      <c r="AO297" s="575"/>
      <c r="AP297" s="575"/>
      <c r="AQ297" s="575"/>
    </row>
    <row r="298" spans="1:43" ht="35.25" hidden="1" customHeight="1" thickTop="1" thickBot="1">
      <c r="A298" s="563">
        <v>19.2</v>
      </c>
      <c r="B298" s="564"/>
      <c r="C298" s="564"/>
      <c r="D298" s="564"/>
      <c r="E298" s="564"/>
      <c r="F298" s="587" t="s">
        <v>1359</v>
      </c>
      <c r="G298" s="588"/>
      <c r="H298" s="588"/>
      <c r="I298" s="567" t="str">
        <f t="shared" si="16"/>
        <v>No hay ejecución</v>
      </c>
      <c r="J298" s="568" t="str">
        <f t="shared" si="17"/>
        <v>NA</v>
      </c>
      <c r="K298" s="588"/>
      <c r="L298" s="581"/>
      <c r="M298" s="579"/>
      <c r="N298" s="572"/>
      <c r="O298" s="582"/>
      <c r="P298" s="581"/>
      <c r="Q298" s="579"/>
      <c r="R298" s="572"/>
      <c r="S298" s="582"/>
      <c r="T298" s="583"/>
      <c r="U298" s="579"/>
      <c r="V298" s="572"/>
      <c r="W298" s="582"/>
      <c r="X298" s="575"/>
      <c r="Y298" s="580"/>
      <c r="Z298" s="580"/>
      <c r="AA298" s="567" t="str">
        <f t="shared" si="18"/>
        <v>No hay ejecución</v>
      </c>
      <c r="AB298" s="568" t="str">
        <f t="shared" si="19"/>
        <v>NA</v>
      </c>
      <c r="AC298" s="575"/>
      <c r="AD298" s="575"/>
      <c r="AE298" s="575"/>
      <c r="AF298" s="576"/>
      <c r="AG298" s="576"/>
      <c r="AH298" s="575"/>
      <c r="AI298" s="575"/>
      <c r="AJ298" s="575"/>
      <c r="AK298" s="576"/>
      <c r="AL298" s="576"/>
      <c r="AM298" s="575"/>
      <c r="AN298" s="575"/>
      <c r="AO298" s="575"/>
      <c r="AP298" s="575"/>
      <c r="AQ298" s="575"/>
    </row>
    <row r="299" spans="1:43" ht="35.25" hidden="1" customHeight="1" thickTop="1" thickBot="1">
      <c r="A299" s="563">
        <v>19.2</v>
      </c>
      <c r="B299" s="564"/>
      <c r="C299" s="564"/>
      <c r="D299" s="564"/>
      <c r="E299" s="564"/>
      <c r="F299" s="587" t="s">
        <v>1359</v>
      </c>
      <c r="G299" s="588"/>
      <c r="H299" s="588"/>
      <c r="I299" s="567" t="str">
        <f t="shared" si="16"/>
        <v>No hay ejecución</v>
      </c>
      <c r="J299" s="568" t="str">
        <f t="shared" si="17"/>
        <v>NA</v>
      </c>
      <c r="K299" s="588"/>
      <c r="L299" s="581"/>
      <c r="M299" s="579"/>
      <c r="N299" s="572"/>
      <c r="O299" s="582"/>
      <c r="P299" s="581"/>
      <c r="Q299" s="579"/>
      <c r="R299" s="572"/>
      <c r="S299" s="582"/>
      <c r="T299" s="583"/>
      <c r="U299" s="579"/>
      <c r="V299" s="572"/>
      <c r="W299" s="582"/>
      <c r="X299" s="575"/>
      <c r="Y299" s="580"/>
      <c r="Z299" s="580"/>
      <c r="AA299" s="567" t="str">
        <f t="shared" si="18"/>
        <v>No hay ejecución</v>
      </c>
      <c r="AB299" s="568" t="str">
        <f t="shared" si="19"/>
        <v>NA</v>
      </c>
      <c r="AC299" s="575"/>
      <c r="AD299" s="575"/>
      <c r="AE299" s="575"/>
      <c r="AF299" s="576"/>
      <c r="AG299" s="576"/>
      <c r="AH299" s="575"/>
      <c r="AI299" s="575"/>
      <c r="AJ299" s="575"/>
      <c r="AK299" s="576"/>
      <c r="AL299" s="576"/>
      <c r="AM299" s="575"/>
      <c r="AN299" s="575"/>
      <c r="AO299" s="575"/>
      <c r="AP299" s="575"/>
      <c r="AQ299" s="575"/>
    </row>
    <row r="300" spans="1:43" ht="35.25" customHeight="1" thickTop="1" thickBot="1">
      <c r="A300" s="563">
        <v>19.3</v>
      </c>
      <c r="B300" s="564"/>
      <c r="C300" s="564"/>
      <c r="D300" s="564"/>
      <c r="E300" s="564"/>
      <c r="F300" s="587" t="s">
        <v>1360</v>
      </c>
      <c r="G300" s="588">
        <v>1</v>
      </c>
      <c r="H300" s="588">
        <v>1</v>
      </c>
      <c r="I300" s="567">
        <f t="shared" si="16"/>
        <v>1</v>
      </c>
      <c r="J300" s="568" t="str">
        <f t="shared" si="17"/>
        <v>De acuerdo con lo programado</v>
      </c>
      <c r="K300" s="588"/>
      <c r="L300" s="581"/>
      <c r="M300" s="579"/>
      <c r="N300" s="572"/>
      <c r="O300" s="582"/>
      <c r="P300" s="581"/>
      <c r="Q300" s="579"/>
      <c r="R300" s="572"/>
      <c r="S300" s="582"/>
      <c r="T300" s="583"/>
      <c r="U300" s="579"/>
      <c r="V300" s="572"/>
      <c r="W300" s="582"/>
      <c r="X300" s="575"/>
      <c r="Y300" s="580">
        <v>2</v>
      </c>
      <c r="Z300" s="580">
        <v>2</v>
      </c>
      <c r="AA300" s="567">
        <f t="shared" si="18"/>
        <v>1</v>
      </c>
      <c r="AB300" s="568" t="str">
        <f t="shared" si="19"/>
        <v>De acuerdo con lo programado</v>
      </c>
      <c r="AC300" s="575"/>
      <c r="AD300" s="575"/>
      <c r="AE300" s="575"/>
      <c r="AF300" s="576"/>
      <c r="AG300" s="576"/>
      <c r="AH300" s="575"/>
      <c r="AI300" s="575"/>
      <c r="AJ300" s="575"/>
      <c r="AK300" s="576"/>
      <c r="AL300" s="576"/>
      <c r="AM300" s="575"/>
      <c r="AN300" s="575"/>
      <c r="AO300" s="575"/>
      <c r="AP300" s="575"/>
      <c r="AQ300" s="575"/>
    </row>
    <row r="301" spans="1:43" ht="35.25" hidden="1" customHeight="1" thickTop="1" thickBot="1">
      <c r="A301" s="563">
        <v>19.3</v>
      </c>
      <c r="B301" s="564"/>
      <c r="C301" s="564"/>
      <c r="D301" s="564"/>
      <c r="E301" s="564"/>
      <c r="F301" s="587" t="s">
        <v>1360</v>
      </c>
      <c r="G301" s="588"/>
      <c r="H301" s="588"/>
      <c r="I301" s="567" t="str">
        <f t="shared" si="16"/>
        <v>No hay ejecución</v>
      </c>
      <c r="J301" s="568" t="str">
        <f t="shared" si="17"/>
        <v>NA</v>
      </c>
      <c r="K301" s="588"/>
      <c r="L301" s="581"/>
      <c r="M301" s="579"/>
      <c r="N301" s="572"/>
      <c r="O301" s="582"/>
      <c r="P301" s="581"/>
      <c r="Q301" s="579"/>
      <c r="R301" s="572"/>
      <c r="S301" s="582"/>
      <c r="T301" s="583"/>
      <c r="U301" s="579"/>
      <c r="V301" s="572"/>
      <c r="W301" s="582"/>
      <c r="X301" s="575"/>
      <c r="Y301" s="580"/>
      <c r="Z301" s="580"/>
      <c r="AA301" s="567" t="str">
        <f t="shared" si="18"/>
        <v>No hay ejecución</v>
      </c>
      <c r="AB301" s="568" t="str">
        <f t="shared" si="19"/>
        <v>NA</v>
      </c>
      <c r="AC301" s="575"/>
      <c r="AD301" s="575"/>
      <c r="AE301" s="575"/>
      <c r="AF301" s="576"/>
      <c r="AG301" s="576"/>
      <c r="AH301" s="575"/>
      <c r="AI301" s="575"/>
      <c r="AJ301" s="575"/>
      <c r="AK301" s="576"/>
      <c r="AL301" s="576"/>
      <c r="AM301" s="575"/>
      <c r="AN301" s="575"/>
      <c r="AO301" s="575"/>
      <c r="AP301" s="575"/>
      <c r="AQ301" s="575"/>
    </row>
    <row r="302" spans="1:43" ht="35.25" hidden="1" customHeight="1" thickTop="1" thickBot="1">
      <c r="A302" s="563">
        <v>19.3</v>
      </c>
      <c r="B302" s="564"/>
      <c r="C302" s="564"/>
      <c r="D302" s="564"/>
      <c r="E302" s="564"/>
      <c r="F302" s="587" t="s">
        <v>1360</v>
      </c>
      <c r="G302" s="588"/>
      <c r="H302" s="588"/>
      <c r="I302" s="567" t="str">
        <f t="shared" si="16"/>
        <v>No hay ejecución</v>
      </c>
      <c r="J302" s="568" t="str">
        <f t="shared" si="17"/>
        <v>NA</v>
      </c>
      <c r="K302" s="588"/>
      <c r="L302" s="581"/>
      <c r="M302" s="579"/>
      <c r="N302" s="572"/>
      <c r="O302" s="582"/>
      <c r="P302" s="581"/>
      <c r="Q302" s="579"/>
      <c r="R302" s="572"/>
      <c r="S302" s="582"/>
      <c r="T302" s="583"/>
      <c r="U302" s="579"/>
      <c r="V302" s="572"/>
      <c r="W302" s="582"/>
      <c r="X302" s="575"/>
      <c r="Y302" s="580"/>
      <c r="Z302" s="580"/>
      <c r="AA302" s="567" t="str">
        <f t="shared" si="18"/>
        <v>No hay ejecución</v>
      </c>
      <c r="AB302" s="568" t="str">
        <f t="shared" si="19"/>
        <v>NA</v>
      </c>
      <c r="AC302" s="575"/>
      <c r="AD302" s="575"/>
      <c r="AE302" s="575"/>
      <c r="AF302" s="576"/>
      <c r="AG302" s="576"/>
      <c r="AH302" s="575"/>
      <c r="AI302" s="575"/>
      <c r="AJ302" s="575"/>
      <c r="AK302" s="576"/>
      <c r="AL302" s="576"/>
      <c r="AM302" s="575"/>
      <c r="AN302" s="575"/>
      <c r="AO302" s="575"/>
      <c r="AP302" s="575"/>
      <c r="AQ302" s="575"/>
    </row>
    <row r="303" spans="1:43" ht="35.25" hidden="1" customHeight="1" thickTop="1" thickBot="1">
      <c r="A303" s="563">
        <v>20</v>
      </c>
      <c r="B303" s="564"/>
      <c r="C303" s="564"/>
      <c r="D303" s="564"/>
      <c r="E303" s="564"/>
      <c r="F303" s="584" t="s">
        <v>1361</v>
      </c>
      <c r="G303" s="585"/>
      <c r="H303" s="585"/>
      <c r="I303" s="567" t="str">
        <f t="shared" si="16"/>
        <v>No hay ejecución</v>
      </c>
      <c r="J303" s="568" t="str">
        <f t="shared" si="17"/>
        <v>NA</v>
      </c>
      <c r="K303" s="586"/>
      <c r="L303" s="581"/>
      <c r="M303" s="579"/>
      <c r="N303" s="572"/>
      <c r="O303" s="582"/>
      <c r="P303" s="581"/>
      <c r="Q303" s="579"/>
      <c r="R303" s="572"/>
      <c r="S303" s="582"/>
      <c r="T303" s="583"/>
      <c r="U303" s="579"/>
      <c r="V303" s="572"/>
      <c r="W303" s="582"/>
      <c r="X303" s="575"/>
      <c r="Y303" s="580"/>
      <c r="Z303" s="580"/>
      <c r="AA303" s="567" t="str">
        <f t="shared" si="18"/>
        <v>No hay ejecución</v>
      </c>
      <c r="AB303" s="568" t="str">
        <f t="shared" si="19"/>
        <v>NA</v>
      </c>
      <c r="AC303" s="575"/>
      <c r="AD303" s="575"/>
      <c r="AE303" s="575"/>
      <c r="AF303" s="576"/>
      <c r="AG303" s="576"/>
      <c r="AH303" s="575"/>
      <c r="AI303" s="575"/>
      <c r="AJ303" s="575"/>
      <c r="AK303" s="576"/>
      <c r="AL303" s="576"/>
      <c r="AM303" s="575"/>
      <c r="AN303" s="575"/>
      <c r="AO303" s="575"/>
      <c r="AP303" s="575"/>
      <c r="AQ303" s="575"/>
    </row>
    <row r="304" spans="1:43" ht="35.25" hidden="1" customHeight="1" thickTop="1" thickBot="1">
      <c r="A304" s="563">
        <v>20.100000000000001</v>
      </c>
      <c r="B304" s="564"/>
      <c r="C304" s="564"/>
      <c r="D304" s="564"/>
      <c r="E304" s="564"/>
      <c r="F304" s="577" t="s">
        <v>1362</v>
      </c>
      <c r="G304" s="578"/>
      <c r="H304" s="578"/>
      <c r="I304" s="567" t="str">
        <f t="shared" si="16"/>
        <v>No hay ejecución</v>
      </c>
      <c r="J304" s="568" t="str">
        <f t="shared" si="17"/>
        <v>NA</v>
      </c>
      <c r="K304" s="578"/>
      <c r="L304" s="581"/>
      <c r="M304" s="579"/>
      <c r="N304" s="572"/>
      <c r="O304" s="582"/>
      <c r="P304" s="581"/>
      <c r="Q304" s="579"/>
      <c r="R304" s="572"/>
      <c r="S304" s="582"/>
      <c r="T304" s="583"/>
      <c r="U304" s="579"/>
      <c r="V304" s="572"/>
      <c r="W304" s="582"/>
      <c r="X304" s="575"/>
      <c r="Y304" s="580">
        <v>2</v>
      </c>
      <c r="Z304" s="580">
        <v>2</v>
      </c>
      <c r="AA304" s="567">
        <f t="shared" si="18"/>
        <v>1</v>
      </c>
      <c r="AB304" s="568" t="str">
        <f t="shared" si="19"/>
        <v>De acuerdo con lo programado</v>
      </c>
      <c r="AC304" s="575"/>
      <c r="AD304" s="575"/>
      <c r="AE304" s="575"/>
      <c r="AF304" s="576"/>
      <c r="AG304" s="576"/>
      <c r="AH304" s="575"/>
      <c r="AI304" s="575"/>
      <c r="AJ304" s="575"/>
      <c r="AK304" s="576"/>
      <c r="AL304" s="576"/>
      <c r="AM304" s="575"/>
      <c r="AN304" s="575"/>
      <c r="AO304" s="575"/>
      <c r="AP304" s="575"/>
      <c r="AQ304" s="575"/>
    </row>
    <row r="305" spans="1:43" ht="35.25" hidden="1" customHeight="1" thickTop="1" thickBot="1">
      <c r="A305" s="563">
        <v>20.100000000000001</v>
      </c>
      <c r="B305" s="564"/>
      <c r="C305" s="564"/>
      <c r="D305" s="564"/>
      <c r="E305" s="564"/>
      <c r="F305" s="577" t="s">
        <v>1362</v>
      </c>
      <c r="G305" s="578"/>
      <c r="H305" s="578"/>
      <c r="I305" s="567" t="str">
        <f t="shared" si="16"/>
        <v>No hay ejecución</v>
      </c>
      <c r="J305" s="568" t="str">
        <f t="shared" si="17"/>
        <v>NA</v>
      </c>
      <c r="K305" s="578"/>
      <c r="L305" s="581"/>
      <c r="M305" s="579"/>
      <c r="N305" s="572"/>
      <c r="O305" s="582"/>
      <c r="P305" s="581"/>
      <c r="Q305" s="579"/>
      <c r="R305" s="572"/>
      <c r="S305" s="582"/>
      <c r="T305" s="583"/>
      <c r="U305" s="579"/>
      <c r="V305" s="572"/>
      <c r="W305" s="582"/>
      <c r="X305" s="575"/>
      <c r="Y305" s="580"/>
      <c r="Z305" s="580"/>
      <c r="AA305" s="567" t="str">
        <f t="shared" si="18"/>
        <v>No hay ejecución</v>
      </c>
      <c r="AB305" s="568" t="str">
        <f t="shared" si="19"/>
        <v>NA</v>
      </c>
      <c r="AC305" s="575"/>
      <c r="AD305" s="575"/>
      <c r="AE305" s="575"/>
      <c r="AF305" s="576"/>
      <c r="AG305" s="576"/>
      <c r="AH305" s="575"/>
      <c r="AI305" s="575"/>
      <c r="AJ305" s="575"/>
      <c r="AK305" s="576"/>
      <c r="AL305" s="576"/>
      <c r="AM305" s="575"/>
      <c r="AN305" s="575"/>
      <c r="AO305" s="575"/>
      <c r="AP305" s="575"/>
      <c r="AQ305" s="575"/>
    </row>
    <row r="306" spans="1:43" ht="35.25" hidden="1" customHeight="1" thickTop="1" thickBot="1">
      <c r="A306" s="563">
        <v>20.100000000000001</v>
      </c>
      <c r="B306" s="564"/>
      <c r="C306" s="564"/>
      <c r="D306" s="564"/>
      <c r="E306" s="564"/>
      <c r="F306" s="577" t="s">
        <v>1362</v>
      </c>
      <c r="G306" s="578"/>
      <c r="H306" s="578"/>
      <c r="I306" s="567" t="str">
        <f t="shared" si="16"/>
        <v>No hay ejecución</v>
      </c>
      <c r="J306" s="568" t="str">
        <f t="shared" si="17"/>
        <v>NA</v>
      </c>
      <c r="K306" s="578"/>
      <c r="L306" s="581"/>
      <c r="M306" s="579"/>
      <c r="N306" s="572"/>
      <c r="O306" s="582"/>
      <c r="P306" s="581"/>
      <c r="Q306" s="579"/>
      <c r="R306" s="572"/>
      <c r="S306" s="582"/>
      <c r="T306" s="583"/>
      <c r="U306" s="579"/>
      <c r="V306" s="572"/>
      <c r="W306" s="582"/>
      <c r="X306" s="575"/>
      <c r="Y306" s="580"/>
      <c r="Z306" s="580"/>
      <c r="AA306" s="567" t="str">
        <f t="shared" si="18"/>
        <v>No hay ejecución</v>
      </c>
      <c r="AB306" s="568" t="str">
        <f t="shared" si="19"/>
        <v>NA</v>
      </c>
      <c r="AC306" s="575"/>
      <c r="AD306" s="575"/>
      <c r="AE306" s="575"/>
      <c r="AF306" s="576"/>
      <c r="AG306" s="576"/>
      <c r="AH306" s="575"/>
      <c r="AI306" s="575"/>
      <c r="AJ306" s="575"/>
      <c r="AK306" s="576"/>
      <c r="AL306" s="576"/>
      <c r="AM306" s="575"/>
      <c r="AN306" s="575"/>
      <c r="AO306" s="575"/>
      <c r="AP306" s="575"/>
      <c r="AQ306" s="575"/>
    </row>
    <row r="307" spans="1:43" ht="35.25" hidden="1" customHeight="1" thickTop="1" thickBot="1">
      <c r="A307" s="563">
        <v>20.2</v>
      </c>
      <c r="B307" s="564"/>
      <c r="C307" s="564"/>
      <c r="D307" s="564"/>
      <c r="E307" s="564"/>
      <c r="F307" s="577" t="s">
        <v>1363</v>
      </c>
      <c r="G307" s="578"/>
      <c r="H307" s="578"/>
      <c r="I307" s="567" t="str">
        <f t="shared" si="16"/>
        <v>No hay ejecución</v>
      </c>
      <c r="J307" s="568" t="str">
        <f t="shared" si="17"/>
        <v>NA</v>
      </c>
      <c r="K307" s="578"/>
      <c r="L307" s="581"/>
      <c r="M307" s="579"/>
      <c r="N307" s="572"/>
      <c r="O307" s="582"/>
      <c r="P307" s="581"/>
      <c r="Q307" s="579"/>
      <c r="R307" s="572"/>
      <c r="S307" s="582"/>
      <c r="T307" s="583"/>
      <c r="U307" s="579"/>
      <c r="V307" s="572"/>
      <c r="W307" s="582"/>
      <c r="X307" s="575"/>
      <c r="Y307" s="580">
        <v>1</v>
      </c>
      <c r="Z307" s="580">
        <v>1</v>
      </c>
      <c r="AA307" s="567">
        <f t="shared" si="18"/>
        <v>1</v>
      </c>
      <c r="AB307" s="568" t="str">
        <f t="shared" si="19"/>
        <v>De acuerdo con lo programado</v>
      </c>
      <c r="AC307" s="575"/>
      <c r="AD307" s="575"/>
      <c r="AE307" s="575"/>
      <c r="AF307" s="576"/>
      <c r="AG307" s="576"/>
      <c r="AH307" s="575"/>
      <c r="AI307" s="575"/>
      <c r="AJ307" s="575"/>
      <c r="AK307" s="576"/>
      <c r="AL307" s="576"/>
      <c r="AM307" s="575"/>
      <c r="AN307" s="575"/>
      <c r="AO307" s="575"/>
      <c r="AP307" s="575"/>
      <c r="AQ307" s="575"/>
    </row>
    <row r="308" spans="1:43" ht="35.25" customHeight="1" thickTop="1" thickBot="1">
      <c r="A308" s="563">
        <v>20.3</v>
      </c>
      <c r="B308" s="564"/>
      <c r="C308" s="564"/>
      <c r="D308" s="564"/>
      <c r="E308" s="564"/>
      <c r="F308" s="577" t="s">
        <v>1364</v>
      </c>
      <c r="G308" s="578">
        <v>4</v>
      </c>
      <c r="H308" s="578">
        <v>4</v>
      </c>
      <c r="I308" s="567">
        <f t="shared" si="16"/>
        <v>1</v>
      </c>
      <c r="J308" s="568" t="str">
        <f t="shared" si="17"/>
        <v>De acuerdo con lo programado</v>
      </c>
      <c r="K308" s="578"/>
      <c r="L308" s="581"/>
      <c r="M308" s="579"/>
      <c r="N308" s="572"/>
      <c r="O308" s="582"/>
      <c r="P308" s="581"/>
      <c r="Q308" s="579"/>
      <c r="R308" s="572"/>
      <c r="S308" s="582"/>
      <c r="T308" s="583"/>
      <c r="U308" s="579"/>
      <c r="V308" s="572"/>
      <c r="W308" s="582"/>
      <c r="X308" s="575"/>
      <c r="Y308" s="580">
        <v>4</v>
      </c>
      <c r="Z308" s="580">
        <v>4</v>
      </c>
      <c r="AA308" s="567">
        <f t="shared" si="18"/>
        <v>1</v>
      </c>
      <c r="AB308" s="568" t="str">
        <f t="shared" si="19"/>
        <v>De acuerdo con lo programado</v>
      </c>
      <c r="AC308" s="575"/>
      <c r="AD308" s="575"/>
      <c r="AE308" s="575"/>
      <c r="AF308" s="576"/>
      <c r="AG308" s="576"/>
      <c r="AH308" s="575"/>
      <c r="AI308" s="575"/>
      <c r="AJ308" s="575"/>
      <c r="AK308" s="576"/>
      <c r="AL308" s="576"/>
      <c r="AM308" s="575"/>
      <c r="AN308" s="575"/>
      <c r="AO308" s="575"/>
      <c r="AP308" s="575"/>
      <c r="AQ308" s="575"/>
    </row>
    <row r="309" spans="1:43" ht="35.25" hidden="1" customHeight="1" thickTop="1" thickBot="1">
      <c r="A309" s="563">
        <v>20.3</v>
      </c>
      <c r="B309" s="564"/>
      <c r="C309" s="564"/>
      <c r="D309" s="564"/>
      <c r="E309" s="564"/>
      <c r="F309" s="577" t="s">
        <v>1364</v>
      </c>
      <c r="G309" s="578"/>
      <c r="H309" s="578"/>
      <c r="I309" s="567" t="str">
        <f t="shared" si="16"/>
        <v>No hay ejecución</v>
      </c>
      <c r="J309" s="568" t="str">
        <f t="shared" si="17"/>
        <v>NA</v>
      </c>
      <c r="K309" s="578"/>
      <c r="L309" s="581"/>
      <c r="M309" s="579"/>
      <c r="N309" s="572"/>
      <c r="O309" s="582"/>
      <c r="P309" s="581"/>
      <c r="Q309" s="579"/>
      <c r="R309" s="572"/>
      <c r="S309" s="582"/>
      <c r="T309" s="583"/>
      <c r="U309" s="579"/>
      <c r="V309" s="572"/>
      <c r="W309" s="582"/>
      <c r="X309" s="575"/>
      <c r="Y309" s="580"/>
      <c r="Z309" s="580"/>
      <c r="AA309" s="567" t="str">
        <f t="shared" si="18"/>
        <v>No hay ejecución</v>
      </c>
      <c r="AB309" s="568" t="str">
        <f t="shared" si="19"/>
        <v>NA</v>
      </c>
      <c r="AC309" s="575"/>
      <c r="AD309" s="575"/>
      <c r="AE309" s="575"/>
      <c r="AF309" s="576"/>
      <c r="AG309" s="576"/>
      <c r="AH309" s="575"/>
      <c r="AI309" s="575"/>
      <c r="AJ309" s="575"/>
      <c r="AK309" s="576"/>
      <c r="AL309" s="576"/>
      <c r="AM309" s="575"/>
      <c r="AN309" s="575"/>
      <c r="AO309" s="575"/>
      <c r="AP309" s="575"/>
      <c r="AQ309" s="575"/>
    </row>
    <row r="310" spans="1:43" ht="35.25" hidden="1" customHeight="1" thickTop="1" thickBot="1">
      <c r="A310" s="563">
        <v>20.3</v>
      </c>
      <c r="B310" s="564"/>
      <c r="C310" s="564"/>
      <c r="D310" s="564"/>
      <c r="E310" s="564"/>
      <c r="F310" s="577" t="s">
        <v>1364</v>
      </c>
      <c r="G310" s="578"/>
      <c r="H310" s="578"/>
      <c r="I310" s="567" t="str">
        <f t="shared" si="16"/>
        <v>No hay ejecución</v>
      </c>
      <c r="J310" s="568" t="str">
        <f t="shared" si="17"/>
        <v>NA</v>
      </c>
      <c r="K310" s="578"/>
      <c r="L310" s="581"/>
      <c r="M310" s="579"/>
      <c r="N310" s="572"/>
      <c r="O310" s="582"/>
      <c r="P310" s="581"/>
      <c r="Q310" s="579"/>
      <c r="R310" s="572"/>
      <c r="S310" s="582"/>
      <c r="T310" s="583"/>
      <c r="U310" s="579"/>
      <c r="V310" s="572"/>
      <c r="W310" s="582"/>
      <c r="X310" s="575"/>
      <c r="Y310" s="580"/>
      <c r="Z310" s="580"/>
      <c r="AA310" s="567" t="str">
        <f t="shared" si="18"/>
        <v>No hay ejecución</v>
      </c>
      <c r="AB310" s="568" t="str">
        <f t="shared" si="19"/>
        <v>NA</v>
      </c>
      <c r="AC310" s="575"/>
      <c r="AD310" s="575"/>
      <c r="AE310" s="575"/>
      <c r="AF310" s="576"/>
      <c r="AG310" s="576"/>
      <c r="AH310" s="575"/>
      <c r="AI310" s="575"/>
      <c r="AJ310" s="575"/>
      <c r="AK310" s="576"/>
      <c r="AL310" s="576"/>
      <c r="AM310" s="575"/>
      <c r="AN310" s="575"/>
      <c r="AO310" s="575"/>
      <c r="AP310" s="575"/>
      <c r="AQ310" s="575"/>
    </row>
    <row r="311" spans="1:43" ht="35.25" hidden="1" customHeight="1" thickTop="1" thickBot="1">
      <c r="A311" s="563">
        <v>20.3</v>
      </c>
      <c r="B311" s="564"/>
      <c r="C311" s="564"/>
      <c r="D311" s="564"/>
      <c r="E311" s="564"/>
      <c r="F311" s="577" t="s">
        <v>1364</v>
      </c>
      <c r="G311" s="578"/>
      <c r="H311" s="578"/>
      <c r="I311" s="567" t="str">
        <f t="shared" si="16"/>
        <v>No hay ejecución</v>
      </c>
      <c r="J311" s="568" t="str">
        <f t="shared" si="17"/>
        <v>NA</v>
      </c>
      <c r="K311" s="578"/>
      <c r="L311" s="581"/>
      <c r="M311" s="579"/>
      <c r="N311" s="572"/>
      <c r="O311" s="582"/>
      <c r="P311" s="581"/>
      <c r="Q311" s="579"/>
      <c r="R311" s="572"/>
      <c r="S311" s="582"/>
      <c r="T311" s="583"/>
      <c r="U311" s="579"/>
      <c r="V311" s="572"/>
      <c r="W311" s="582"/>
      <c r="X311" s="575"/>
      <c r="Y311" s="580"/>
      <c r="Z311" s="580"/>
      <c r="AA311" s="567" t="str">
        <f t="shared" si="18"/>
        <v>No hay ejecución</v>
      </c>
      <c r="AB311" s="568" t="str">
        <f t="shared" si="19"/>
        <v>NA</v>
      </c>
      <c r="AC311" s="575"/>
      <c r="AD311" s="575"/>
      <c r="AE311" s="575"/>
      <c r="AF311" s="576"/>
      <c r="AG311" s="576"/>
      <c r="AH311" s="575"/>
      <c r="AI311" s="575"/>
      <c r="AJ311" s="575"/>
      <c r="AK311" s="576"/>
      <c r="AL311" s="576"/>
      <c r="AM311" s="575"/>
      <c r="AN311" s="575"/>
      <c r="AO311" s="575"/>
      <c r="AP311" s="575"/>
      <c r="AQ311" s="575"/>
    </row>
    <row r="312" spans="1:43" ht="35.25" hidden="1" customHeight="1" thickTop="1" thickBot="1">
      <c r="A312" s="563">
        <v>20.3</v>
      </c>
      <c r="B312" s="564"/>
      <c r="C312" s="564"/>
      <c r="D312" s="564"/>
      <c r="E312" s="564"/>
      <c r="F312" s="577" t="s">
        <v>1364</v>
      </c>
      <c r="G312" s="578"/>
      <c r="H312" s="578"/>
      <c r="I312" s="567" t="str">
        <f t="shared" si="16"/>
        <v>No hay ejecución</v>
      </c>
      <c r="J312" s="568" t="str">
        <f t="shared" si="17"/>
        <v>NA</v>
      </c>
      <c r="K312" s="578"/>
      <c r="L312" s="581"/>
      <c r="M312" s="579"/>
      <c r="N312" s="572"/>
      <c r="O312" s="582"/>
      <c r="P312" s="581"/>
      <c r="Q312" s="579"/>
      <c r="R312" s="572"/>
      <c r="S312" s="582"/>
      <c r="T312" s="583"/>
      <c r="U312" s="579"/>
      <c r="V312" s="572"/>
      <c r="W312" s="582"/>
      <c r="X312" s="575"/>
      <c r="Y312" s="580"/>
      <c r="Z312" s="580"/>
      <c r="AA312" s="567" t="str">
        <f t="shared" si="18"/>
        <v>No hay ejecución</v>
      </c>
      <c r="AB312" s="568" t="str">
        <f t="shared" si="19"/>
        <v>NA</v>
      </c>
      <c r="AC312" s="575"/>
      <c r="AD312" s="575"/>
      <c r="AE312" s="575"/>
      <c r="AF312" s="576"/>
      <c r="AG312" s="576"/>
      <c r="AH312" s="575"/>
      <c r="AI312" s="575"/>
      <c r="AJ312" s="575"/>
      <c r="AK312" s="576"/>
      <c r="AL312" s="576"/>
      <c r="AM312" s="575"/>
      <c r="AN312" s="575"/>
      <c r="AO312" s="575"/>
      <c r="AP312" s="575"/>
      <c r="AQ312" s="575"/>
    </row>
    <row r="313" spans="1:43" ht="35.25" hidden="1" customHeight="1" thickTop="1" thickBot="1">
      <c r="A313" s="563">
        <v>20.3</v>
      </c>
      <c r="B313" s="564"/>
      <c r="C313" s="564"/>
      <c r="D313" s="564"/>
      <c r="E313" s="564"/>
      <c r="F313" s="577" t="s">
        <v>1364</v>
      </c>
      <c r="G313" s="578"/>
      <c r="H313" s="578"/>
      <c r="I313" s="567" t="str">
        <f t="shared" si="16"/>
        <v>No hay ejecución</v>
      </c>
      <c r="J313" s="568" t="str">
        <f t="shared" si="17"/>
        <v>NA</v>
      </c>
      <c r="K313" s="578"/>
      <c r="L313" s="581"/>
      <c r="M313" s="579"/>
      <c r="N313" s="572"/>
      <c r="O313" s="582"/>
      <c r="P313" s="581"/>
      <c r="Q313" s="579"/>
      <c r="R313" s="572"/>
      <c r="S313" s="582"/>
      <c r="T313" s="583"/>
      <c r="U313" s="579"/>
      <c r="V313" s="572"/>
      <c r="W313" s="582"/>
      <c r="X313" s="575"/>
      <c r="Y313" s="580"/>
      <c r="Z313" s="580"/>
      <c r="AA313" s="567" t="str">
        <f t="shared" si="18"/>
        <v>No hay ejecución</v>
      </c>
      <c r="AB313" s="568" t="str">
        <f t="shared" si="19"/>
        <v>NA</v>
      </c>
      <c r="AC313" s="575"/>
      <c r="AD313" s="575"/>
      <c r="AE313" s="575"/>
      <c r="AF313" s="576"/>
      <c r="AG313" s="576"/>
      <c r="AH313" s="575"/>
      <c r="AI313" s="575"/>
      <c r="AJ313" s="575"/>
      <c r="AK313" s="576"/>
      <c r="AL313" s="576"/>
      <c r="AM313" s="575"/>
      <c r="AN313" s="575"/>
      <c r="AO313" s="575"/>
      <c r="AP313" s="575"/>
      <c r="AQ313" s="575"/>
    </row>
    <row r="314" spans="1:43" ht="35.25" hidden="1" customHeight="1" thickTop="1" thickBot="1">
      <c r="A314" s="563">
        <v>20.399999999999999</v>
      </c>
      <c r="B314" s="564"/>
      <c r="C314" s="564"/>
      <c r="D314" s="564"/>
      <c r="E314" s="564"/>
      <c r="F314" s="577" t="s">
        <v>1365</v>
      </c>
      <c r="G314" s="578"/>
      <c r="H314" s="578"/>
      <c r="I314" s="567" t="str">
        <f t="shared" si="16"/>
        <v>No hay ejecución</v>
      </c>
      <c r="J314" s="568" t="str">
        <f t="shared" si="17"/>
        <v>NA</v>
      </c>
      <c r="K314" s="578"/>
      <c r="L314" s="581"/>
      <c r="M314" s="579"/>
      <c r="N314" s="572"/>
      <c r="O314" s="582"/>
      <c r="P314" s="581"/>
      <c r="Q314" s="579"/>
      <c r="R314" s="572"/>
      <c r="S314" s="582"/>
      <c r="T314" s="583"/>
      <c r="U314" s="579"/>
      <c r="V314" s="572"/>
      <c r="W314" s="582"/>
      <c r="X314" s="575"/>
      <c r="Y314" s="580"/>
      <c r="Z314" s="580"/>
      <c r="AA314" s="567" t="str">
        <f t="shared" si="18"/>
        <v>No hay ejecución</v>
      </c>
      <c r="AB314" s="568" t="str">
        <f t="shared" si="19"/>
        <v>NA</v>
      </c>
      <c r="AC314" s="575"/>
      <c r="AD314" s="575"/>
      <c r="AE314" s="575"/>
      <c r="AF314" s="576"/>
      <c r="AG314" s="576"/>
      <c r="AH314" s="575"/>
      <c r="AI314" s="575"/>
      <c r="AJ314" s="575"/>
      <c r="AK314" s="576"/>
      <c r="AL314" s="576"/>
      <c r="AM314" s="575"/>
      <c r="AN314" s="575"/>
      <c r="AO314" s="575"/>
      <c r="AP314" s="575"/>
      <c r="AQ314" s="575"/>
    </row>
    <row r="315" spans="1:43" ht="35.25" hidden="1" customHeight="1" thickTop="1" thickBot="1">
      <c r="A315" s="563">
        <v>20.399999999999999</v>
      </c>
      <c r="B315" s="564"/>
      <c r="C315" s="564"/>
      <c r="D315" s="564"/>
      <c r="E315" s="564"/>
      <c r="F315" s="577" t="s">
        <v>1365</v>
      </c>
      <c r="G315" s="578"/>
      <c r="H315" s="578"/>
      <c r="I315" s="567" t="str">
        <f t="shared" si="16"/>
        <v>No hay ejecución</v>
      </c>
      <c r="J315" s="568" t="str">
        <f t="shared" si="17"/>
        <v>NA</v>
      </c>
      <c r="K315" s="578"/>
      <c r="L315" s="581"/>
      <c r="M315" s="579"/>
      <c r="N315" s="572"/>
      <c r="O315" s="582"/>
      <c r="P315" s="581"/>
      <c r="Q315" s="579"/>
      <c r="R315" s="572"/>
      <c r="S315" s="582"/>
      <c r="T315" s="583"/>
      <c r="U315" s="579"/>
      <c r="V315" s="572"/>
      <c r="W315" s="582"/>
      <c r="X315" s="575"/>
      <c r="Y315" s="580"/>
      <c r="Z315" s="580"/>
      <c r="AA315" s="567" t="str">
        <f t="shared" si="18"/>
        <v>No hay ejecución</v>
      </c>
      <c r="AB315" s="568" t="str">
        <f t="shared" si="19"/>
        <v>NA</v>
      </c>
      <c r="AC315" s="575"/>
      <c r="AD315" s="575"/>
      <c r="AE315" s="575"/>
      <c r="AF315" s="576"/>
      <c r="AG315" s="576"/>
      <c r="AH315" s="575"/>
      <c r="AI315" s="575"/>
      <c r="AJ315" s="575"/>
      <c r="AK315" s="576"/>
      <c r="AL315" s="576"/>
      <c r="AM315" s="575"/>
      <c r="AN315" s="575"/>
      <c r="AO315" s="575"/>
      <c r="AP315" s="575"/>
      <c r="AQ315" s="575"/>
    </row>
    <row r="316" spans="1:43" ht="35.25" customHeight="1" thickTop="1" thickBot="1">
      <c r="A316" s="563">
        <v>20.5</v>
      </c>
      <c r="B316" s="564"/>
      <c r="C316" s="564"/>
      <c r="D316" s="564"/>
      <c r="E316" s="564"/>
      <c r="F316" s="577" t="s">
        <v>1366</v>
      </c>
      <c r="G316" s="578">
        <v>2</v>
      </c>
      <c r="H316" s="578">
        <v>2</v>
      </c>
      <c r="I316" s="567">
        <f t="shared" si="16"/>
        <v>1</v>
      </c>
      <c r="J316" s="568" t="str">
        <f t="shared" si="17"/>
        <v>De acuerdo con lo programado</v>
      </c>
      <c r="K316" s="578"/>
      <c r="L316" s="581"/>
      <c r="M316" s="579"/>
      <c r="N316" s="572"/>
      <c r="O316" s="582"/>
      <c r="P316" s="581"/>
      <c r="Q316" s="579"/>
      <c r="R316" s="572"/>
      <c r="S316" s="582"/>
      <c r="T316" s="583"/>
      <c r="U316" s="579"/>
      <c r="V316" s="572"/>
      <c r="W316" s="582"/>
      <c r="X316" s="575"/>
      <c r="Y316" s="580">
        <v>2</v>
      </c>
      <c r="Z316" s="580">
        <v>2</v>
      </c>
      <c r="AA316" s="567">
        <f t="shared" si="18"/>
        <v>1</v>
      </c>
      <c r="AB316" s="568" t="str">
        <f t="shared" si="19"/>
        <v>De acuerdo con lo programado</v>
      </c>
      <c r="AC316" s="575"/>
      <c r="AD316" s="575"/>
      <c r="AE316" s="575"/>
      <c r="AF316" s="576"/>
      <c r="AG316" s="576"/>
      <c r="AH316" s="575"/>
      <c r="AI316" s="575"/>
      <c r="AJ316" s="575"/>
      <c r="AK316" s="576"/>
      <c r="AL316" s="576"/>
      <c r="AM316" s="575"/>
      <c r="AN316" s="575"/>
      <c r="AO316" s="575"/>
      <c r="AP316" s="575"/>
      <c r="AQ316" s="575"/>
    </row>
    <row r="317" spans="1:43" ht="35.25" hidden="1" customHeight="1" thickTop="1" thickBot="1">
      <c r="A317" s="563">
        <v>20.6</v>
      </c>
      <c r="B317" s="564"/>
      <c r="C317" s="564"/>
      <c r="D317" s="564"/>
      <c r="E317" s="564"/>
      <c r="F317" s="577" t="s">
        <v>1367</v>
      </c>
      <c r="G317" s="578"/>
      <c r="H317" s="578"/>
      <c r="I317" s="567" t="str">
        <f t="shared" si="16"/>
        <v>No hay ejecución</v>
      </c>
      <c r="J317" s="568" t="str">
        <f t="shared" si="17"/>
        <v>NA</v>
      </c>
      <c r="K317" s="578"/>
      <c r="L317" s="581"/>
      <c r="M317" s="579"/>
      <c r="N317" s="572"/>
      <c r="O317" s="582"/>
      <c r="P317" s="581"/>
      <c r="Q317" s="579"/>
      <c r="R317" s="572"/>
      <c r="S317" s="582"/>
      <c r="T317" s="583"/>
      <c r="U317" s="579"/>
      <c r="V317" s="572"/>
      <c r="W317" s="582"/>
      <c r="X317" s="575"/>
      <c r="Y317" s="580"/>
      <c r="Z317" s="580"/>
      <c r="AA317" s="567" t="str">
        <f t="shared" si="18"/>
        <v>No hay ejecución</v>
      </c>
      <c r="AB317" s="568" t="str">
        <f t="shared" si="19"/>
        <v>NA</v>
      </c>
      <c r="AC317" s="575"/>
      <c r="AD317" s="575"/>
      <c r="AE317" s="575"/>
      <c r="AF317" s="576"/>
      <c r="AG317" s="576"/>
      <c r="AH317" s="575"/>
      <c r="AI317" s="575"/>
      <c r="AJ317" s="575"/>
      <c r="AK317" s="576"/>
      <c r="AL317" s="576"/>
      <c r="AM317" s="575"/>
      <c r="AN317" s="575"/>
      <c r="AO317" s="575"/>
      <c r="AP317" s="575"/>
      <c r="AQ317" s="575"/>
    </row>
    <row r="318" spans="1:43" ht="35.25" hidden="1" customHeight="1" thickTop="1" thickBot="1">
      <c r="A318" s="563">
        <v>20.6</v>
      </c>
      <c r="B318" s="564"/>
      <c r="C318" s="564"/>
      <c r="D318" s="564"/>
      <c r="E318" s="564"/>
      <c r="F318" s="577" t="s">
        <v>1367</v>
      </c>
      <c r="G318" s="578"/>
      <c r="H318" s="578"/>
      <c r="I318" s="567" t="str">
        <f t="shared" si="16"/>
        <v>No hay ejecución</v>
      </c>
      <c r="J318" s="568" t="str">
        <f t="shared" si="17"/>
        <v>NA</v>
      </c>
      <c r="K318" s="578"/>
      <c r="L318" s="581"/>
      <c r="M318" s="579"/>
      <c r="N318" s="572"/>
      <c r="O318" s="582"/>
      <c r="P318" s="581"/>
      <c r="Q318" s="579"/>
      <c r="R318" s="572"/>
      <c r="S318" s="582"/>
      <c r="T318" s="583"/>
      <c r="U318" s="579"/>
      <c r="V318" s="572"/>
      <c r="W318" s="582"/>
      <c r="X318" s="575"/>
      <c r="Y318" s="580"/>
      <c r="Z318" s="580"/>
      <c r="AA318" s="567" t="str">
        <f t="shared" si="18"/>
        <v>No hay ejecución</v>
      </c>
      <c r="AB318" s="568" t="str">
        <f t="shared" si="19"/>
        <v>NA</v>
      </c>
      <c r="AC318" s="575"/>
      <c r="AD318" s="575"/>
      <c r="AE318" s="575"/>
      <c r="AF318" s="576"/>
      <c r="AG318" s="576"/>
      <c r="AH318" s="575"/>
      <c r="AI318" s="575"/>
      <c r="AJ318" s="575"/>
      <c r="AK318" s="576"/>
      <c r="AL318" s="576"/>
      <c r="AM318" s="575"/>
      <c r="AN318" s="575"/>
      <c r="AO318" s="575"/>
      <c r="AP318" s="575"/>
      <c r="AQ318" s="575"/>
    </row>
    <row r="319" spans="1:43" ht="35.25" hidden="1" customHeight="1" thickTop="1" thickBot="1">
      <c r="A319" s="563">
        <v>20.7</v>
      </c>
      <c r="B319" s="564"/>
      <c r="C319" s="564"/>
      <c r="D319" s="564"/>
      <c r="E319" s="564"/>
      <c r="F319" s="577" t="s">
        <v>1368</v>
      </c>
      <c r="G319" s="578"/>
      <c r="H319" s="578"/>
      <c r="I319" s="567" t="str">
        <f t="shared" si="16"/>
        <v>No hay ejecución</v>
      </c>
      <c r="J319" s="568" t="str">
        <f t="shared" si="17"/>
        <v>NA</v>
      </c>
      <c r="K319" s="578"/>
      <c r="L319" s="581"/>
      <c r="M319" s="579"/>
      <c r="N319" s="572"/>
      <c r="O319" s="582"/>
      <c r="P319" s="581"/>
      <c r="Q319" s="579"/>
      <c r="R319" s="572"/>
      <c r="S319" s="582"/>
      <c r="T319" s="583"/>
      <c r="U319" s="579"/>
      <c r="V319" s="572"/>
      <c r="W319" s="582"/>
      <c r="X319" s="575"/>
      <c r="Y319" s="580">
        <v>1</v>
      </c>
      <c r="Z319" s="580">
        <v>2</v>
      </c>
      <c r="AA319" s="567">
        <f t="shared" si="18"/>
        <v>2</v>
      </c>
      <c r="AB319" s="568" t="str">
        <f t="shared" si="19"/>
        <v>De acuerdo con lo programado</v>
      </c>
      <c r="AC319" s="575"/>
      <c r="AD319" s="575"/>
      <c r="AE319" s="575"/>
      <c r="AF319" s="576"/>
      <c r="AG319" s="576"/>
      <c r="AH319" s="575"/>
      <c r="AI319" s="575"/>
      <c r="AJ319" s="575"/>
      <c r="AK319" s="576"/>
      <c r="AL319" s="576"/>
      <c r="AM319" s="575"/>
      <c r="AN319" s="575"/>
      <c r="AO319" s="575"/>
      <c r="AP319" s="575"/>
      <c r="AQ319" s="575"/>
    </row>
    <row r="320" spans="1:43" ht="35.25" hidden="1" customHeight="1" thickTop="1" thickBot="1">
      <c r="A320" s="563">
        <v>20.7</v>
      </c>
      <c r="B320" s="564"/>
      <c r="C320" s="564"/>
      <c r="D320" s="564"/>
      <c r="E320" s="564"/>
      <c r="F320" s="577" t="s">
        <v>1368</v>
      </c>
      <c r="G320" s="578"/>
      <c r="H320" s="578"/>
      <c r="I320" s="567" t="str">
        <f t="shared" si="16"/>
        <v>No hay ejecución</v>
      </c>
      <c r="J320" s="568" t="str">
        <f t="shared" si="17"/>
        <v>NA</v>
      </c>
      <c r="K320" s="578"/>
      <c r="L320" s="581"/>
      <c r="M320" s="579"/>
      <c r="N320" s="572"/>
      <c r="O320" s="582"/>
      <c r="P320" s="581"/>
      <c r="Q320" s="579"/>
      <c r="R320" s="572"/>
      <c r="S320" s="582"/>
      <c r="T320" s="583"/>
      <c r="U320" s="579"/>
      <c r="V320" s="572"/>
      <c r="W320" s="582"/>
      <c r="X320" s="575"/>
      <c r="Y320" s="580"/>
      <c r="Z320" s="580"/>
      <c r="AA320" s="567" t="str">
        <f t="shared" si="18"/>
        <v>No hay ejecución</v>
      </c>
      <c r="AB320" s="568" t="str">
        <f t="shared" si="19"/>
        <v>NA</v>
      </c>
      <c r="AC320" s="575"/>
      <c r="AD320" s="575"/>
      <c r="AE320" s="575"/>
      <c r="AF320" s="576"/>
      <c r="AG320" s="576"/>
      <c r="AH320" s="575"/>
      <c r="AI320" s="575"/>
      <c r="AJ320" s="575"/>
      <c r="AK320" s="576"/>
      <c r="AL320" s="576"/>
      <c r="AM320" s="575"/>
      <c r="AN320" s="575"/>
      <c r="AO320" s="575"/>
      <c r="AP320" s="575"/>
      <c r="AQ320" s="575"/>
    </row>
    <row r="321" spans="1:43" ht="35.25" hidden="1" customHeight="1" thickTop="1" thickBot="1">
      <c r="A321" s="563">
        <v>20.7</v>
      </c>
      <c r="B321" s="564"/>
      <c r="C321" s="564"/>
      <c r="D321" s="564"/>
      <c r="E321" s="564"/>
      <c r="F321" s="577" t="s">
        <v>1368</v>
      </c>
      <c r="G321" s="578"/>
      <c r="H321" s="578"/>
      <c r="I321" s="567" t="str">
        <f t="shared" si="16"/>
        <v>No hay ejecución</v>
      </c>
      <c r="J321" s="568" t="str">
        <f t="shared" si="17"/>
        <v>NA</v>
      </c>
      <c r="K321" s="578"/>
      <c r="L321" s="581"/>
      <c r="M321" s="579"/>
      <c r="N321" s="572"/>
      <c r="O321" s="582"/>
      <c r="P321" s="581"/>
      <c r="Q321" s="579"/>
      <c r="R321" s="572"/>
      <c r="S321" s="582"/>
      <c r="T321" s="583"/>
      <c r="U321" s="579"/>
      <c r="V321" s="572"/>
      <c r="W321" s="582"/>
      <c r="X321" s="575"/>
      <c r="Y321" s="580"/>
      <c r="Z321" s="580"/>
      <c r="AA321" s="567" t="str">
        <f t="shared" si="18"/>
        <v>No hay ejecución</v>
      </c>
      <c r="AB321" s="568" t="str">
        <f t="shared" si="19"/>
        <v>NA</v>
      </c>
      <c r="AC321" s="575"/>
      <c r="AD321" s="575"/>
      <c r="AE321" s="575"/>
      <c r="AF321" s="576"/>
      <c r="AG321" s="576"/>
      <c r="AH321" s="575"/>
      <c r="AI321" s="575"/>
      <c r="AJ321" s="575"/>
      <c r="AK321" s="576"/>
      <c r="AL321" s="576"/>
      <c r="AM321" s="575"/>
      <c r="AN321" s="575"/>
      <c r="AO321" s="575"/>
      <c r="AP321" s="575"/>
      <c r="AQ321" s="575"/>
    </row>
    <row r="322" spans="1:43" ht="35.25" hidden="1" customHeight="1" thickTop="1" thickBot="1">
      <c r="A322" s="563">
        <v>21.7</v>
      </c>
      <c r="B322" s="564"/>
      <c r="C322" s="564"/>
      <c r="D322" s="564"/>
      <c r="E322" s="564"/>
      <c r="F322" s="577" t="s">
        <v>1368</v>
      </c>
      <c r="G322" s="578"/>
      <c r="H322" s="578"/>
      <c r="I322" s="567" t="str">
        <f t="shared" si="16"/>
        <v>No hay ejecución</v>
      </c>
      <c r="J322" s="568" t="str">
        <f t="shared" si="17"/>
        <v>NA</v>
      </c>
      <c r="K322" s="578"/>
      <c r="L322" s="581"/>
      <c r="M322" s="579"/>
      <c r="N322" s="572"/>
      <c r="O322" s="582"/>
      <c r="P322" s="581"/>
      <c r="Q322" s="579"/>
      <c r="R322" s="572"/>
      <c r="S322" s="582"/>
      <c r="T322" s="583"/>
      <c r="U322" s="579"/>
      <c r="V322" s="572"/>
      <c r="W322" s="582"/>
      <c r="X322" s="575"/>
      <c r="Y322" s="580"/>
      <c r="Z322" s="580"/>
      <c r="AA322" s="567" t="str">
        <f t="shared" si="18"/>
        <v>No hay ejecución</v>
      </c>
      <c r="AB322" s="568" t="str">
        <f t="shared" si="19"/>
        <v>NA</v>
      </c>
      <c r="AC322" s="575"/>
      <c r="AD322" s="575"/>
      <c r="AE322" s="575"/>
      <c r="AF322" s="576"/>
      <c r="AG322" s="576"/>
      <c r="AH322" s="575"/>
      <c r="AI322" s="575"/>
      <c r="AJ322" s="575"/>
      <c r="AK322" s="576"/>
      <c r="AL322" s="576"/>
      <c r="AM322" s="575"/>
      <c r="AN322" s="575"/>
      <c r="AO322" s="575"/>
      <c r="AP322" s="575"/>
      <c r="AQ322" s="575"/>
    </row>
    <row r="323" spans="1:43" ht="35.25" hidden="1" customHeight="1" thickTop="1" thickBot="1">
      <c r="A323" s="563">
        <v>20.8</v>
      </c>
      <c r="B323" s="564"/>
      <c r="C323" s="564"/>
      <c r="D323" s="564"/>
      <c r="E323" s="564"/>
      <c r="F323" s="577" t="s">
        <v>1369</v>
      </c>
      <c r="G323" s="578"/>
      <c r="H323" s="578"/>
      <c r="I323" s="567" t="str">
        <f t="shared" si="16"/>
        <v>No hay ejecución</v>
      </c>
      <c r="J323" s="568" t="str">
        <f t="shared" si="17"/>
        <v>NA</v>
      </c>
      <c r="K323" s="578"/>
      <c r="L323" s="581"/>
      <c r="M323" s="579"/>
      <c r="N323" s="572"/>
      <c r="O323" s="582"/>
      <c r="P323" s="581"/>
      <c r="Q323" s="579"/>
      <c r="R323" s="572"/>
      <c r="S323" s="582"/>
      <c r="T323" s="583"/>
      <c r="U323" s="579"/>
      <c r="V323" s="572"/>
      <c r="W323" s="582"/>
      <c r="X323" s="575"/>
      <c r="Y323" s="580"/>
      <c r="Z323" s="580"/>
      <c r="AA323" s="567" t="str">
        <f t="shared" si="18"/>
        <v>No hay ejecución</v>
      </c>
      <c r="AB323" s="568" t="str">
        <f t="shared" si="19"/>
        <v>NA</v>
      </c>
      <c r="AC323" s="575"/>
      <c r="AD323" s="575"/>
      <c r="AE323" s="575"/>
      <c r="AF323" s="576"/>
      <c r="AG323" s="576"/>
      <c r="AH323" s="575"/>
      <c r="AI323" s="575"/>
      <c r="AJ323" s="575"/>
      <c r="AK323" s="576"/>
      <c r="AL323" s="576"/>
      <c r="AM323" s="575"/>
      <c r="AN323" s="575"/>
      <c r="AO323" s="575"/>
      <c r="AP323" s="575"/>
      <c r="AQ323" s="575"/>
    </row>
    <row r="324" spans="1:43" ht="35.25" hidden="1" customHeight="1" thickTop="1" thickBot="1">
      <c r="A324" s="563">
        <v>20.8</v>
      </c>
      <c r="B324" s="564"/>
      <c r="C324" s="564"/>
      <c r="D324" s="564"/>
      <c r="E324" s="564"/>
      <c r="F324" s="577" t="s">
        <v>1369</v>
      </c>
      <c r="G324" s="578"/>
      <c r="H324" s="578"/>
      <c r="I324" s="567" t="str">
        <f t="shared" si="16"/>
        <v>No hay ejecución</v>
      </c>
      <c r="J324" s="568" t="str">
        <f t="shared" si="17"/>
        <v>NA</v>
      </c>
      <c r="K324" s="578"/>
      <c r="L324" s="581"/>
      <c r="M324" s="579"/>
      <c r="N324" s="572"/>
      <c r="O324" s="582"/>
      <c r="P324" s="581"/>
      <c r="Q324" s="579"/>
      <c r="R324" s="572"/>
      <c r="S324" s="582"/>
      <c r="T324" s="583"/>
      <c r="U324" s="579"/>
      <c r="V324" s="572"/>
      <c r="W324" s="582"/>
      <c r="X324" s="575"/>
      <c r="Y324" s="580"/>
      <c r="Z324" s="580"/>
      <c r="AA324" s="567" t="str">
        <f t="shared" si="18"/>
        <v>No hay ejecución</v>
      </c>
      <c r="AB324" s="568" t="str">
        <f t="shared" si="19"/>
        <v>NA</v>
      </c>
      <c r="AC324" s="575"/>
      <c r="AD324" s="575"/>
      <c r="AE324" s="575"/>
      <c r="AF324" s="576"/>
      <c r="AG324" s="576"/>
      <c r="AH324" s="575"/>
      <c r="AI324" s="575"/>
      <c r="AJ324" s="575"/>
      <c r="AK324" s="576"/>
      <c r="AL324" s="576"/>
      <c r="AM324" s="575"/>
      <c r="AN324" s="575"/>
      <c r="AO324" s="575"/>
      <c r="AP324" s="575"/>
      <c r="AQ324" s="575"/>
    </row>
    <row r="325" spans="1:43" ht="35.25" hidden="1" customHeight="1" thickTop="1" thickBot="1">
      <c r="A325" s="563">
        <v>20.8</v>
      </c>
      <c r="B325" s="564"/>
      <c r="C325" s="564"/>
      <c r="D325" s="564"/>
      <c r="E325" s="564"/>
      <c r="F325" s="577" t="s">
        <v>1369</v>
      </c>
      <c r="G325" s="578"/>
      <c r="H325" s="578"/>
      <c r="I325" s="567" t="str">
        <f t="shared" si="16"/>
        <v>No hay ejecución</v>
      </c>
      <c r="J325" s="568" t="str">
        <f t="shared" si="17"/>
        <v>NA</v>
      </c>
      <c r="K325" s="578"/>
      <c r="L325" s="581"/>
      <c r="M325" s="579"/>
      <c r="N325" s="572"/>
      <c r="O325" s="582"/>
      <c r="P325" s="581"/>
      <c r="Q325" s="579"/>
      <c r="R325" s="572"/>
      <c r="S325" s="582"/>
      <c r="T325" s="583"/>
      <c r="U325" s="579"/>
      <c r="V325" s="572"/>
      <c r="W325" s="582"/>
      <c r="X325" s="575"/>
      <c r="Y325" s="580"/>
      <c r="Z325" s="580"/>
      <c r="AA325" s="567" t="str">
        <f t="shared" si="18"/>
        <v>No hay ejecución</v>
      </c>
      <c r="AB325" s="568" t="str">
        <f t="shared" si="19"/>
        <v>NA</v>
      </c>
      <c r="AC325" s="575"/>
      <c r="AD325" s="575"/>
      <c r="AE325" s="575"/>
      <c r="AF325" s="576"/>
      <c r="AG325" s="576"/>
      <c r="AH325" s="575"/>
      <c r="AI325" s="575"/>
      <c r="AJ325" s="575"/>
      <c r="AK325" s="576"/>
      <c r="AL325" s="576"/>
      <c r="AM325" s="575"/>
      <c r="AN325" s="575"/>
      <c r="AO325" s="575"/>
      <c r="AP325" s="575"/>
      <c r="AQ325" s="575"/>
    </row>
    <row r="326" spans="1:43" ht="35.25" hidden="1" customHeight="1" thickTop="1" thickBot="1">
      <c r="A326" s="563">
        <v>20.9</v>
      </c>
      <c r="B326" s="564"/>
      <c r="C326" s="564"/>
      <c r="D326" s="564"/>
      <c r="E326" s="564"/>
      <c r="F326" s="577" t="s">
        <v>1370</v>
      </c>
      <c r="G326" s="578"/>
      <c r="H326" s="578"/>
      <c r="I326" s="567" t="str">
        <f t="shared" si="16"/>
        <v>No hay ejecución</v>
      </c>
      <c r="J326" s="568" t="str">
        <f t="shared" si="17"/>
        <v>NA</v>
      </c>
      <c r="K326" s="578"/>
      <c r="L326" s="581"/>
      <c r="M326" s="579"/>
      <c r="N326" s="572"/>
      <c r="O326" s="582"/>
      <c r="P326" s="581"/>
      <c r="Q326" s="579"/>
      <c r="R326" s="572"/>
      <c r="S326" s="582"/>
      <c r="T326" s="583"/>
      <c r="U326" s="579"/>
      <c r="V326" s="572"/>
      <c r="W326" s="582"/>
      <c r="X326" s="575"/>
      <c r="Y326" s="580"/>
      <c r="Z326" s="580"/>
      <c r="AA326" s="567" t="str">
        <f t="shared" si="18"/>
        <v>No hay ejecución</v>
      </c>
      <c r="AB326" s="568" t="str">
        <f t="shared" si="19"/>
        <v>NA</v>
      </c>
      <c r="AC326" s="575"/>
      <c r="AD326" s="575"/>
      <c r="AE326" s="575"/>
      <c r="AF326" s="576"/>
      <c r="AG326" s="576"/>
      <c r="AH326" s="575"/>
      <c r="AI326" s="575"/>
      <c r="AJ326" s="575"/>
      <c r="AK326" s="576"/>
      <c r="AL326" s="576"/>
      <c r="AM326" s="575"/>
      <c r="AN326" s="575"/>
      <c r="AO326" s="575"/>
      <c r="AP326" s="575"/>
      <c r="AQ326" s="575"/>
    </row>
    <row r="327" spans="1:43" ht="35.25" customHeight="1" thickTop="1" thickBot="1">
      <c r="A327" s="593">
        <v>20.100000000000001</v>
      </c>
      <c r="B327" s="564"/>
      <c r="C327" s="564"/>
      <c r="D327" s="564"/>
      <c r="E327" s="564"/>
      <c r="F327" s="577" t="s">
        <v>1371</v>
      </c>
      <c r="G327" s="578">
        <v>1</v>
      </c>
      <c r="H327" s="578">
        <v>1</v>
      </c>
      <c r="I327" s="567">
        <f t="shared" si="16"/>
        <v>1</v>
      </c>
      <c r="J327" s="568" t="str">
        <f t="shared" si="17"/>
        <v>De acuerdo con lo programado</v>
      </c>
      <c r="K327" s="578"/>
      <c r="L327" s="581"/>
      <c r="M327" s="579"/>
      <c r="N327" s="572"/>
      <c r="O327" s="582"/>
      <c r="P327" s="581"/>
      <c r="Q327" s="579"/>
      <c r="R327" s="572"/>
      <c r="S327" s="582"/>
      <c r="T327" s="583"/>
      <c r="U327" s="579"/>
      <c r="V327" s="572"/>
      <c r="W327" s="582"/>
      <c r="X327" s="575"/>
      <c r="Y327" s="580">
        <v>1</v>
      </c>
      <c r="Z327" s="580">
        <v>1</v>
      </c>
      <c r="AA327" s="567">
        <f t="shared" si="18"/>
        <v>1</v>
      </c>
      <c r="AB327" s="568" t="str">
        <f t="shared" si="19"/>
        <v>De acuerdo con lo programado</v>
      </c>
      <c r="AC327" s="575"/>
      <c r="AD327" s="575"/>
      <c r="AE327" s="575"/>
      <c r="AF327" s="576"/>
      <c r="AG327" s="576"/>
      <c r="AH327" s="575"/>
      <c r="AI327" s="575"/>
      <c r="AJ327" s="575"/>
      <c r="AK327" s="576"/>
      <c r="AL327" s="576"/>
      <c r="AM327" s="575"/>
      <c r="AN327" s="575"/>
      <c r="AO327" s="575"/>
      <c r="AP327" s="575"/>
      <c r="AQ327" s="575"/>
    </row>
    <row r="328" spans="1:43" ht="35.25" hidden="1" customHeight="1" thickTop="1" thickBot="1">
      <c r="A328" s="593">
        <v>20.100000000000001</v>
      </c>
      <c r="B328" s="564"/>
      <c r="C328" s="564"/>
      <c r="D328" s="564"/>
      <c r="E328" s="564"/>
      <c r="F328" s="577" t="s">
        <v>1371</v>
      </c>
      <c r="G328" s="578"/>
      <c r="H328" s="578"/>
      <c r="I328" s="567" t="str">
        <f t="shared" si="16"/>
        <v>No hay ejecución</v>
      </c>
      <c r="J328" s="568" t="str">
        <f t="shared" si="17"/>
        <v>NA</v>
      </c>
      <c r="K328" s="578"/>
      <c r="L328" s="581"/>
      <c r="M328" s="579"/>
      <c r="N328" s="572"/>
      <c r="O328" s="582"/>
      <c r="P328" s="581"/>
      <c r="Q328" s="579"/>
      <c r="R328" s="572"/>
      <c r="S328" s="582"/>
      <c r="T328" s="583"/>
      <c r="U328" s="579"/>
      <c r="V328" s="572"/>
      <c r="W328" s="582"/>
      <c r="X328" s="575"/>
      <c r="Y328" s="580"/>
      <c r="Z328" s="580"/>
      <c r="AA328" s="567" t="str">
        <f t="shared" si="18"/>
        <v>No hay ejecución</v>
      </c>
      <c r="AB328" s="568" t="str">
        <f t="shared" si="19"/>
        <v>NA</v>
      </c>
      <c r="AC328" s="575"/>
      <c r="AD328" s="575"/>
      <c r="AE328" s="575"/>
      <c r="AF328" s="576"/>
      <c r="AG328" s="576"/>
      <c r="AH328" s="575"/>
      <c r="AI328" s="575"/>
      <c r="AJ328" s="575"/>
      <c r="AK328" s="576"/>
      <c r="AL328" s="576"/>
      <c r="AM328" s="575"/>
      <c r="AN328" s="575"/>
      <c r="AO328" s="575"/>
      <c r="AP328" s="575"/>
      <c r="AQ328" s="575"/>
    </row>
    <row r="329" spans="1:43" ht="35.25" hidden="1" customHeight="1" thickTop="1" thickBot="1">
      <c r="A329" s="593">
        <v>20.100000000000001</v>
      </c>
      <c r="B329" s="564"/>
      <c r="C329" s="564"/>
      <c r="D329" s="564"/>
      <c r="E329" s="564"/>
      <c r="F329" s="577" t="s">
        <v>1371</v>
      </c>
      <c r="G329" s="578"/>
      <c r="H329" s="578"/>
      <c r="I329" s="567" t="str">
        <f t="shared" si="16"/>
        <v>No hay ejecución</v>
      </c>
      <c r="J329" s="568" t="str">
        <f t="shared" si="17"/>
        <v>NA</v>
      </c>
      <c r="K329" s="578"/>
      <c r="L329" s="581"/>
      <c r="M329" s="579"/>
      <c r="N329" s="572"/>
      <c r="O329" s="582"/>
      <c r="P329" s="581"/>
      <c r="Q329" s="579"/>
      <c r="R329" s="572"/>
      <c r="S329" s="582"/>
      <c r="T329" s="583"/>
      <c r="U329" s="579"/>
      <c r="V329" s="572"/>
      <c r="W329" s="582"/>
      <c r="X329" s="575"/>
      <c r="Y329" s="580"/>
      <c r="Z329" s="580"/>
      <c r="AA329" s="567" t="str">
        <f t="shared" si="18"/>
        <v>No hay ejecución</v>
      </c>
      <c r="AB329" s="568" t="str">
        <f t="shared" si="19"/>
        <v>NA</v>
      </c>
      <c r="AC329" s="575"/>
      <c r="AD329" s="575"/>
      <c r="AE329" s="575"/>
      <c r="AF329" s="576"/>
      <c r="AG329" s="576"/>
      <c r="AH329" s="575"/>
      <c r="AI329" s="575"/>
      <c r="AJ329" s="575"/>
      <c r="AK329" s="576"/>
      <c r="AL329" s="576"/>
      <c r="AM329" s="575"/>
      <c r="AN329" s="575"/>
      <c r="AO329" s="575"/>
      <c r="AP329" s="575"/>
      <c r="AQ329" s="575"/>
    </row>
    <row r="330" spans="1:43" ht="35.25" hidden="1" customHeight="1" thickTop="1" thickBot="1">
      <c r="A330" s="593">
        <v>20.100000000000001</v>
      </c>
      <c r="B330" s="564"/>
      <c r="C330" s="564"/>
      <c r="D330" s="564"/>
      <c r="E330" s="564"/>
      <c r="F330" s="577" t="s">
        <v>1371</v>
      </c>
      <c r="G330" s="578"/>
      <c r="H330" s="578"/>
      <c r="I330" s="567" t="str">
        <f t="shared" si="16"/>
        <v>No hay ejecución</v>
      </c>
      <c r="J330" s="568" t="str">
        <f t="shared" si="17"/>
        <v>NA</v>
      </c>
      <c r="K330" s="578"/>
      <c r="L330" s="581"/>
      <c r="M330" s="579"/>
      <c r="N330" s="572"/>
      <c r="O330" s="582"/>
      <c r="P330" s="581"/>
      <c r="Q330" s="579"/>
      <c r="R330" s="572"/>
      <c r="S330" s="582"/>
      <c r="T330" s="583"/>
      <c r="U330" s="579"/>
      <c r="V330" s="572"/>
      <c r="W330" s="582"/>
      <c r="X330" s="575"/>
      <c r="Y330" s="580"/>
      <c r="Z330" s="580"/>
      <c r="AA330" s="567" t="str">
        <f t="shared" si="18"/>
        <v>No hay ejecución</v>
      </c>
      <c r="AB330" s="568" t="str">
        <f t="shared" si="19"/>
        <v>NA</v>
      </c>
      <c r="AC330" s="575"/>
      <c r="AD330" s="575"/>
      <c r="AE330" s="575"/>
      <c r="AF330" s="576"/>
      <c r="AG330" s="576"/>
      <c r="AH330" s="575"/>
      <c r="AI330" s="575"/>
      <c r="AJ330" s="575"/>
      <c r="AK330" s="576"/>
      <c r="AL330" s="576"/>
      <c r="AM330" s="575"/>
      <c r="AN330" s="575"/>
      <c r="AO330" s="575"/>
      <c r="AP330" s="575"/>
      <c r="AQ330" s="575"/>
    </row>
    <row r="331" spans="1:43" ht="35.25" hidden="1" customHeight="1" thickTop="1" thickBot="1">
      <c r="A331" s="593">
        <v>20.100000000000001</v>
      </c>
      <c r="B331" s="564"/>
      <c r="C331" s="564"/>
      <c r="D331" s="564"/>
      <c r="E331" s="564"/>
      <c r="F331" s="577" t="s">
        <v>1371</v>
      </c>
      <c r="G331" s="578"/>
      <c r="H331" s="578"/>
      <c r="I331" s="567" t="str">
        <f t="shared" si="16"/>
        <v>No hay ejecución</v>
      </c>
      <c r="J331" s="568" t="str">
        <f t="shared" si="17"/>
        <v>NA</v>
      </c>
      <c r="K331" s="578"/>
      <c r="L331" s="581"/>
      <c r="M331" s="579"/>
      <c r="N331" s="572"/>
      <c r="O331" s="582"/>
      <c r="P331" s="581"/>
      <c r="Q331" s="579"/>
      <c r="R331" s="572"/>
      <c r="S331" s="582"/>
      <c r="T331" s="583"/>
      <c r="U331" s="579"/>
      <c r="V331" s="572"/>
      <c r="W331" s="582"/>
      <c r="X331" s="575"/>
      <c r="Y331" s="580"/>
      <c r="Z331" s="580"/>
      <c r="AA331" s="567" t="str">
        <f t="shared" si="18"/>
        <v>No hay ejecución</v>
      </c>
      <c r="AB331" s="568" t="str">
        <f t="shared" si="19"/>
        <v>NA</v>
      </c>
      <c r="AC331" s="575"/>
      <c r="AD331" s="575"/>
      <c r="AE331" s="575"/>
      <c r="AF331" s="576"/>
      <c r="AG331" s="576"/>
      <c r="AH331" s="575"/>
      <c r="AI331" s="575"/>
      <c r="AJ331" s="575"/>
      <c r="AK331" s="576"/>
      <c r="AL331" s="576"/>
      <c r="AM331" s="575"/>
      <c r="AN331" s="575"/>
      <c r="AO331" s="575"/>
      <c r="AP331" s="575"/>
      <c r="AQ331" s="575"/>
    </row>
    <row r="332" spans="1:43" ht="35.25" customHeight="1" thickTop="1" thickBot="1">
      <c r="A332" s="593">
        <v>20.100000000000001</v>
      </c>
      <c r="B332" s="564"/>
      <c r="C332" s="564"/>
      <c r="D332" s="564"/>
      <c r="E332" s="564"/>
      <c r="F332" s="577" t="s">
        <v>1371</v>
      </c>
      <c r="G332" s="578">
        <v>1</v>
      </c>
      <c r="H332" s="578">
        <v>1</v>
      </c>
      <c r="I332" s="567">
        <f t="shared" si="16"/>
        <v>1</v>
      </c>
      <c r="J332" s="568" t="str">
        <f t="shared" si="17"/>
        <v>De acuerdo con lo programado</v>
      </c>
      <c r="K332" s="578"/>
      <c r="L332" s="581"/>
      <c r="M332" s="579"/>
      <c r="N332" s="572"/>
      <c r="O332" s="582"/>
      <c r="P332" s="581"/>
      <c r="Q332" s="579"/>
      <c r="R332" s="572"/>
      <c r="S332" s="582"/>
      <c r="T332" s="583"/>
      <c r="U332" s="579"/>
      <c r="V332" s="572"/>
      <c r="W332" s="582"/>
      <c r="X332" s="575"/>
      <c r="Y332" s="580"/>
      <c r="Z332" s="580"/>
      <c r="AA332" s="567" t="str">
        <f t="shared" si="18"/>
        <v>No hay ejecución</v>
      </c>
      <c r="AB332" s="568" t="str">
        <f t="shared" si="19"/>
        <v>NA</v>
      </c>
      <c r="AC332" s="575"/>
      <c r="AD332" s="575"/>
      <c r="AE332" s="575"/>
      <c r="AF332" s="576"/>
      <c r="AG332" s="576"/>
      <c r="AH332" s="575"/>
      <c r="AI332" s="575"/>
      <c r="AJ332" s="575"/>
      <c r="AK332" s="576"/>
      <c r="AL332" s="576"/>
      <c r="AM332" s="575"/>
      <c r="AN332" s="575"/>
      <c r="AO332" s="575"/>
      <c r="AP332" s="575"/>
      <c r="AQ332" s="575"/>
    </row>
    <row r="333" spans="1:43" ht="35.25" hidden="1" customHeight="1" thickTop="1" thickBot="1">
      <c r="A333" s="563">
        <v>20.11</v>
      </c>
      <c r="B333" s="564"/>
      <c r="C333" s="564"/>
      <c r="D333" s="564"/>
      <c r="E333" s="564"/>
      <c r="F333" s="577" t="s">
        <v>1372</v>
      </c>
      <c r="G333" s="578"/>
      <c r="H333" s="578"/>
      <c r="I333" s="567" t="str">
        <f t="shared" si="16"/>
        <v>No hay ejecución</v>
      </c>
      <c r="J333" s="568" t="str">
        <f t="shared" si="17"/>
        <v>NA</v>
      </c>
      <c r="K333" s="578"/>
      <c r="L333" s="581"/>
      <c r="M333" s="579"/>
      <c r="N333" s="572"/>
      <c r="O333" s="582"/>
      <c r="P333" s="581"/>
      <c r="Q333" s="579"/>
      <c r="R333" s="572"/>
      <c r="S333" s="582"/>
      <c r="T333" s="583"/>
      <c r="U333" s="579"/>
      <c r="V333" s="572"/>
      <c r="W333" s="582"/>
      <c r="X333" s="575"/>
      <c r="Y333" s="580">
        <v>1</v>
      </c>
      <c r="Z333" s="580">
        <v>1</v>
      </c>
      <c r="AA333" s="567">
        <f t="shared" si="18"/>
        <v>1</v>
      </c>
      <c r="AB333" s="568" t="str">
        <f t="shared" si="19"/>
        <v>De acuerdo con lo programado</v>
      </c>
      <c r="AC333" s="575"/>
      <c r="AD333" s="575"/>
      <c r="AE333" s="575"/>
      <c r="AF333" s="576"/>
      <c r="AG333" s="576"/>
      <c r="AH333" s="575"/>
      <c r="AI333" s="575"/>
      <c r="AJ333" s="575"/>
      <c r="AK333" s="576"/>
      <c r="AL333" s="576"/>
      <c r="AM333" s="575"/>
      <c r="AN333" s="575"/>
      <c r="AO333" s="575"/>
      <c r="AP333" s="575"/>
      <c r="AQ333" s="575"/>
    </row>
    <row r="334" spans="1:43" ht="35.25" hidden="1" customHeight="1" thickTop="1" thickBot="1">
      <c r="A334" s="563">
        <v>20.11</v>
      </c>
      <c r="B334" s="564"/>
      <c r="C334" s="564"/>
      <c r="D334" s="564"/>
      <c r="E334" s="564"/>
      <c r="F334" s="577" t="s">
        <v>1372</v>
      </c>
      <c r="G334" s="578"/>
      <c r="H334" s="578"/>
      <c r="I334" s="567" t="str">
        <f t="shared" ref="I334:I397" si="20">IF(H334="","No hay ejecución",IF(AND(G334=0),"No hay Programación", H334/G334))</f>
        <v>No hay ejecución</v>
      </c>
      <c r="J334" s="568" t="str">
        <f t="shared" ref="J334:J397" si="21">IF(I334="No hay ejecución","NA",IF(I334&gt;=90%,"De acuerdo con lo programado",IF(I334&gt;=51%,"Atraso Leve",IF(I334&lt;=50%,"En riesgo cumplimiento"))))</f>
        <v>NA</v>
      </c>
      <c r="K334" s="578"/>
      <c r="L334" s="581"/>
      <c r="M334" s="579"/>
      <c r="N334" s="572"/>
      <c r="O334" s="582"/>
      <c r="P334" s="581"/>
      <c r="Q334" s="579"/>
      <c r="R334" s="572"/>
      <c r="S334" s="582"/>
      <c r="T334" s="583"/>
      <c r="U334" s="579"/>
      <c r="V334" s="572"/>
      <c r="W334" s="582"/>
      <c r="X334" s="575"/>
      <c r="Y334" s="580"/>
      <c r="Z334" s="580"/>
      <c r="AA334" s="567" t="str">
        <f t="shared" ref="AA334:AA397" si="22">IF(Z334="","No hay ejecución",IF(AND(Y334=0),"No hay Programación", Z334/Y334))</f>
        <v>No hay ejecución</v>
      </c>
      <c r="AB334" s="568" t="str">
        <f t="shared" ref="AB334:AB397" si="23">IF(AA334="No hay ejecución","NA",IF(AA334&gt;=90%,"De acuerdo con lo programado",IF(AA334&gt;=51%,"Atraso Leve",IF(AA334&lt;=50%,"En riesgo cumplimiento"))))</f>
        <v>NA</v>
      </c>
      <c r="AC334" s="575"/>
      <c r="AD334" s="575"/>
      <c r="AE334" s="575"/>
      <c r="AF334" s="576"/>
      <c r="AG334" s="576"/>
      <c r="AH334" s="575"/>
      <c r="AI334" s="575"/>
      <c r="AJ334" s="575"/>
      <c r="AK334" s="576"/>
      <c r="AL334" s="576"/>
      <c r="AM334" s="575"/>
      <c r="AN334" s="575"/>
      <c r="AO334" s="575"/>
      <c r="AP334" s="575"/>
      <c r="AQ334" s="575"/>
    </row>
    <row r="335" spans="1:43" ht="35.25" hidden="1" customHeight="1" thickTop="1" thickBot="1">
      <c r="A335" s="563">
        <v>20.11</v>
      </c>
      <c r="B335" s="564"/>
      <c r="C335" s="564"/>
      <c r="D335" s="564"/>
      <c r="E335" s="564"/>
      <c r="F335" s="577" t="s">
        <v>1372</v>
      </c>
      <c r="G335" s="578"/>
      <c r="H335" s="578"/>
      <c r="I335" s="567" t="str">
        <f t="shared" si="20"/>
        <v>No hay ejecución</v>
      </c>
      <c r="J335" s="568" t="str">
        <f t="shared" si="21"/>
        <v>NA</v>
      </c>
      <c r="K335" s="578"/>
      <c r="L335" s="581"/>
      <c r="M335" s="579"/>
      <c r="N335" s="572"/>
      <c r="O335" s="582"/>
      <c r="P335" s="581"/>
      <c r="Q335" s="579"/>
      <c r="R335" s="572"/>
      <c r="S335" s="582"/>
      <c r="T335" s="583"/>
      <c r="U335" s="579"/>
      <c r="V335" s="572"/>
      <c r="W335" s="582"/>
      <c r="X335" s="575"/>
      <c r="Y335" s="580"/>
      <c r="Z335" s="580"/>
      <c r="AA335" s="567" t="str">
        <f t="shared" si="22"/>
        <v>No hay ejecución</v>
      </c>
      <c r="AB335" s="568" t="str">
        <f t="shared" si="23"/>
        <v>NA</v>
      </c>
      <c r="AC335" s="575"/>
      <c r="AD335" s="575"/>
      <c r="AE335" s="575"/>
      <c r="AF335" s="576"/>
      <c r="AG335" s="576"/>
      <c r="AH335" s="575"/>
      <c r="AI335" s="575"/>
      <c r="AJ335" s="575"/>
      <c r="AK335" s="576"/>
      <c r="AL335" s="576"/>
      <c r="AM335" s="575"/>
      <c r="AN335" s="575"/>
      <c r="AO335" s="575"/>
      <c r="AP335" s="575"/>
      <c r="AQ335" s="575"/>
    </row>
    <row r="336" spans="1:43" ht="35.25" hidden="1" customHeight="1" thickTop="1" thickBot="1">
      <c r="A336" s="563">
        <v>20.11</v>
      </c>
      <c r="B336" s="564"/>
      <c r="C336" s="564"/>
      <c r="D336" s="564"/>
      <c r="E336" s="564"/>
      <c r="F336" s="577" t="s">
        <v>1372</v>
      </c>
      <c r="G336" s="578"/>
      <c r="H336" s="578"/>
      <c r="I336" s="567" t="str">
        <f t="shared" si="20"/>
        <v>No hay ejecución</v>
      </c>
      <c r="J336" s="568" t="str">
        <f t="shared" si="21"/>
        <v>NA</v>
      </c>
      <c r="K336" s="578"/>
      <c r="L336" s="581"/>
      <c r="M336" s="579"/>
      <c r="N336" s="572"/>
      <c r="O336" s="582"/>
      <c r="P336" s="581"/>
      <c r="Q336" s="579"/>
      <c r="R336" s="572"/>
      <c r="S336" s="582"/>
      <c r="T336" s="583"/>
      <c r="U336" s="579"/>
      <c r="V336" s="572"/>
      <c r="W336" s="582"/>
      <c r="X336" s="575"/>
      <c r="Y336" s="580"/>
      <c r="Z336" s="580"/>
      <c r="AA336" s="567" t="str">
        <f t="shared" si="22"/>
        <v>No hay ejecución</v>
      </c>
      <c r="AB336" s="568" t="str">
        <f t="shared" si="23"/>
        <v>NA</v>
      </c>
      <c r="AC336" s="575"/>
      <c r="AD336" s="575"/>
      <c r="AE336" s="575"/>
      <c r="AF336" s="576"/>
      <c r="AG336" s="576"/>
      <c r="AH336" s="575"/>
      <c r="AI336" s="575"/>
      <c r="AJ336" s="575"/>
      <c r="AK336" s="576"/>
      <c r="AL336" s="576"/>
      <c r="AM336" s="575"/>
      <c r="AN336" s="575"/>
      <c r="AO336" s="575"/>
      <c r="AP336" s="575"/>
      <c r="AQ336" s="575"/>
    </row>
    <row r="337" spans="1:43" ht="46.2" hidden="1" thickTop="1" thickBot="1">
      <c r="A337" s="563">
        <v>20.11</v>
      </c>
      <c r="B337" s="564"/>
      <c r="C337" s="564"/>
      <c r="D337" s="564"/>
      <c r="E337" s="564"/>
      <c r="F337" s="577" t="s">
        <v>1372</v>
      </c>
      <c r="G337" s="578"/>
      <c r="H337" s="578"/>
      <c r="I337" s="567" t="str">
        <f t="shared" si="20"/>
        <v>No hay ejecución</v>
      </c>
      <c r="J337" s="568" t="str">
        <f t="shared" si="21"/>
        <v>NA</v>
      </c>
      <c r="K337" s="578"/>
      <c r="L337" s="581"/>
      <c r="M337" s="579"/>
      <c r="N337" s="572"/>
      <c r="O337" s="582"/>
      <c r="P337" s="581"/>
      <c r="Q337" s="579"/>
      <c r="R337" s="572"/>
      <c r="S337" s="582"/>
      <c r="T337" s="583"/>
      <c r="U337" s="579"/>
      <c r="V337" s="572"/>
      <c r="W337" s="582"/>
      <c r="X337" s="575"/>
      <c r="Y337" s="580"/>
      <c r="Z337" s="580"/>
      <c r="AA337" s="567" t="str">
        <f t="shared" si="22"/>
        <v>No hay ejecución</v>
      </c>
      <c r="AB337" s="568" t="str">
        <f t="shared" si="23"/>
        <v>NA</v>
      </c>
      <c r="AC337" s="575"/>
      <c r="AD337" s="575"/>
      <c r="AE337" s="575"/>
      <c r="AF337" s="576"/>
      <c r="AG337" s="576"/>
      <c r="AH337" s="575"/>
      <c r="AI337" s="575"/>
      <c r="AJ337" s="575"/>
      <c r="AK337" s="576"/>
      <c r="AL337" s="576"/>
      <c r="AM337" s="575"/>
      <c r="AN337" s="575"/>
      <c r="AO337" s="575"/>
      <c r="AP337" s="575"/>
      <c r="AQ337" s="575"/>
    </row>
    <row r="338" spans="1:43" ht="46.2" hidden="1" thickTop="1" thickBot="1">
      <c r="A338" s="563">
        <v>20.11</v>
      </c>
      <c r="B338" s="564"/>
      <c r="C338" s="564"/>
      <c r="D338" s="564"/>
      <c r="E338" s="564"/>
      <c r="F338" s="577" t="s">
        <v>1372</v>
      </c>
      <c r="G338" s="578"/>
      <c r="H338" s="578"/>
      <c r="I338" s="567" t="str">
        <f t="shared" si="20"/>
        <v>No hay ejecución</v>
      </c>
      <c r="J338" s="568" t="str">
        <f t="shared" si="21"/>
        <v>NA</v>
      </c>
      <c r="K338" s="578"/>
      <c r="L338" s="581"/>
      <c r="M338" s="579"/>
      <c r="N338" s="572"/>
      <c r="O338" s="582"/>
      <c r="P338" s="581"/>
      <c r="Q338" s="579"/>
      <c r="R338" s="572"/>
      <c r="S338" s="582"/>
      <c r="T338" s="583"/>
      <c r="U338" s="579"/>
      <c r="V338" s="572"/>
      <c r="W338" s="582"/>
      <c r="X338" s="575"/>
      <c r="Y338" s="580"/>
      <c r="Z338" s="580"/>
      <c r="AA338" s="567" t="str">
        <f t="shared" si="22"/>
        <v>No hay ejecución</v>
      </c>
      <c r="AB338" s="568" t="str">
        <f t="shared" si="23"/>
        <v>NA</v>
      </c>
      <c r="AC338" s="575"/>
      <c r="AD338" s="575"/>
      <c r="AE338" s="575"/>
      <c r="AF338" s="576"/>
      <c r="AG338" s="576"/>
      <c r="AH338" s="575"/>
      <c r="AI338" s="575"/>
      <c r="AJ338" s="575"/>
      <c r="AK338" s="576"/>
      <c r="AL338" s="576"/>
      <c r="AM338" s="575"/>
      <c r="AN338" s="575"/>
      <c r="AO338" s="575"/>
      <c r="AP338" s="575"/>
      <c r="AQ338" s="575"/>
    </row>
    <row r="339" spans="1:43" ht="46.2" hidden="1" thickTop="1" thickBot="1">
      <c r="A339" s="563">
        <v>20.11</v>
      </c>
      <c r="B339" s="564"/>
      <c r="C339" s="564"/>
      <c r="D339" s="564"/>
      <c r="E339" s="564"/>
      <c r="F339" s="577" t="s">
        <v>1372</v>
      </c>
      <c r="G339" s="578"/>
      <c r="H339" s="578"/>
      <c r="I339" s="567" t="str">
        <f t="shared" si="20"/>
        <v>No hay ejecución</v>
      </c>
      <c r="J339" s="568" t="str">
        <f t="shared" si="21"/>
        <v>NA</v>
      </c>
      <c r="K339" s="578"/>
      <c r="L339" s="581"/>
      <c r="M339" s="579"/>
      <c r="N339" s="572"/>
      <c r="O339" s="582"/>
      <c r="P339" s="581"/>
      <c r="Q339" s="579"/>
      <c r="R339" s="572"/>
      <c r="S339" s="582"/>
      <c r="T339" s="583"/>
      <c r="U339" s="579"/>
      <c r="V339" s="572"/>
      <c r="W339" s="582"/>
      <c r="X339" s="575"/>
      <c r="Y339" s="580"/>
      <c r="Z339" s="580"/>
      <c r="AA339" s="567" t="str">
        <f t="shared" si="22"/>
        <v>No hay ejecución</v>
      </c>
      <c r="AB339" s="568" t="str">
        <f t="shared" si="23"/>
        <v>NA</v>
      </c>
      <c r="AC339" s="575"/>
      <c r="AD339" s="575"/>
      <c r="AE339" s="575"/>
      <c r="AF339" s="576"/>
      <c r="AG339" s="576"/>
      <c r="AH339" s="575"/>
      <c r="AI339" s="575"/>
      <c r="AJ339" s="575"/>
      <c r="AK339" s="576"/>
      <c r="AL339" s="576"/>
      <c r="AM339" s="575"/>
      <c r="AN339" s="575"/>
      <c r="AO339" s="575"/>
      <c r="AP339" s="575"/>
      <c r="AQ339" s="575"/>
    </row>
    <row r="340" spans="1:43" ht="46.2" hidden="1" thickTop="1" thickBot="1">
      <c r="A340" s="563">
        <v>20.11</v>
      </c>
      <c r="B340" s="564"/>
      <c r="C340" s="564"/>
      <c r="D340" s="564"/>
      <c r="E340" s="564"/>
      <c r="F340" s="577" t="s">
        <v>1372</v>
      </c>
      <c r="G340" s="578"/>
      <c r="H340" s="578"/>
      <c r="I340" s="567" t="str">
        <f t="shared" si="20"/>
        <v>No hay ejecución</v>
      </c>
      <c r="J340" s="568" t="str">
        <f t="shared" si="21"/>
        <v>NA</v>
      </c>
      <c r="K340" s="578"/>
      <c r="L340" s="581"/>
      <c r="M340" s="579"/>
      <c r="N340" s="572"/>
      <c r="O340" s="582"/>
      <c r="P340" s="581"/>
      <c r="Q340" s="579"/>
      <c r="R340" s="572"/>
      <c r="S340" s="582"/>
      <c r="T340" s="583"/>
      <c r="U340" s="579"/>
      <c r="V340" s="572"/>
      <c r="W340" s="582"/>
      <c r="X340" s="575"/>
      <c r="Y340" s="580"/>
      <c r="Z340" s="580"/>
      <c r="AA340" s="567" t="str">
        <f t="shared" si="22"/>
        <v>No hay ejecución</v>
      </c>
      <c r="AB340" s="568" t="str">
        <f t="shared" si="23"/>
        <v>NA</v>
      </c>
      <c r="AC340" s="575"/>
      <c r="AD340" s="575"/>
      <c r="AE340" s="575"/>
      <c r="AF340" s="576"/>
      <c r="AG340" s="576"/>
      <c r="AH340" s="575"/>
      <c r="AI340" s="575"/>
      <c r="AJ340" s="575"/>
      <c r="AK340" s="576"/>
      <c r="AL340" s="576"/>
      <c r="AM340" s="575"/>
      <c r="AN340" s="575"/>
      <c r="AO340" s="575"/>
      <c r="AP340" s="575"/>
      <c r="AQ340" s="575"/>
    </row>
    <row r="341" spans="1:43" ht="46.2" hidden="1" thickTop="1" thickBot="1">
      <c r="A341" s="563">
        <v>20.11</v>
      </c>
      <c r="B341" s="564"/>
      <c r="C341" s="564"/>
      <c r="D341" s="564"/>
      <c r="E341" s="564"/>
      <c r="F341" s="577" t="s">
        <v>1372</v>
      </c>
      <c r="G341" s="578"/>
      <c r="H341" s="578"/>
      <c r="I341" s="567" t="str">
        <f t="shared" si="20"/>
        <v>No hay ejecución</v>
      </c>
      <c r="J341" s="568" t="str">
        <f t="shared" si="21"/>
        <v>NA</v>
      </c>
      <c r="K341" s="578"/>
      <c r="L341" s="581"/>
      <c r="M341" s="579"/>
      <c r="N341" s="572"/>
      <c r="O341" s="582"/>
      <c r="P341" s="581"/>
      <c r="Q341" s="579"/>
      <c r="R341" s="572"/>
      <c r="S341" s="582"/>
      <c r="T341" s="583"/>
      <c r="U341" s="579"/>
      <c r="V341" s="572"/>
      <c r="W341" s="582"/>
      <c r="X341" s="575"/>
      <c r="Y341" s="580"/>
      <c r="Z341" s="580"/>
      <c r="AA341" s="567" t="str">
        <f t="shared" si="22"/>
        <v>No hay ejecución</v>
      </c>
      <c r="AB341" s="568" t="str">
        <f t="shared" si="23"/>
        <v>NA</v>
      </c>
      <c r="AC341" s="575"/>
      <c r="AD341" s="575"/>
      <c r="AE341" s="575"/>
      <c r="AF341" s="576"/>
      <c r="AG341" s="576"/>
      <c r="AH341" s="575"/>
      <c r="AI341" s="575"/>
      <c r="AJ341" s="575"/>
      <c r="AK341" s="576"/>
      <c r="AL341" s="576"/>
      <c r="AM341" s="575"/>
      <c r="AN341" s="575"/>
      <c r="AO341" s="575"/>
      <c r="AP341" s="575"/>
      <c r="AQ341" s="575"/>
    </row>
    <row r="342" spans="1:43" ht="46.2" hidden="1" thickTop="1" thickBot="1">
      <c r="A342" s="563">
        <v>20.11</v>
      </c>
      <c r="B342" s="564"/>
      <c r="C342" s="564"/>
      <c r="D342" s="564"/>
      <c r="E342" s="564"/>
      <c r="F342" s="577" t="s">
        <v>1372</v>
      </c>
      <c r="G342" s="578"/>
      <c r="H342" s="578"/>
      <c r="I342" s="567" t="str">
        <f t="shared" si="20"/>
        <v>No hay ejecución</v>
      </c>
      <c r="J342" s="568" t="str">
        <f t="shared" si="21"/>
        <v>NA</v>
      </c>
      <c r="K342" s="578"/>
      <c r="L342" s="581"/>
      <c r="M342" s="579"/>
      <c r="N342" s="572"/>
      <c r="O342" s="582"/>
      <c r="P342" s="581"/>
      <c r="Q342" s="579"/>
      <c r="R342" s="572"/>
      <c r="S342" s="582"/>
      <c r="T342" s="583"/>
      <c r="U342" s="579"/>
      <c r="V342" s="572"/>
      <c r="W342" s="582"/>
      <c r="X342" s="575"/>
      <c r="Y342" s="580"/>
      <c r="Z342" s="580"/>
      <c r="AA342" s="567" t="str">
        <f t="shared" si="22"/>
        <v>No hay ejecución</v>
      </c>
      <c r="AB342" s="568" t="str">
        <f t="shared" si="23"/>
        <v>NA</v>
      </c>
      <c r="AC342" s="575"/>
      <c r="AD342" s="575"/>
      <c r="AE342" s="575"/>
      <c r="AF342" s="576"/>
      <c r="AG342" s="576"/>
      <c r="AH342" s="575"/>
      <c r="AI342" s="575"/>
      <c r="AJ342" s="575"/>
      <c r="AK342" s="576"/>
      <c r="AL342" s="576"/>
      <c r="AM342" s="575"/>
      <c r="AN342" s="575"/>
      <c r="AO342" s="575"/>
      <c r="AP342" s="575"/>
      <c r="AQ342" s="575"/>
    </row>
    <row r="343" spans="1:43" ht="46.2" hidden="1" thickTop="1" thickBot="1">
      <c r="A343" s="563">
        <v>20.11</v>
      </c>
      <c r="B343" s="564"/>
      <c r="C343" s="564"/>
      <c r="D343" s="564"/>
      <c r="E343" s="564"/>
      <c r="F343" s="577" t="s">
        <v>1372</v>
      </c>
      <c r="G343" s="578"/>
      <c r="H343" s="578"/>
      <c r="I343" s="567" t="str">
        <f t="shared" si="20"/>
        <v>No hay ejecución</v>
      </c>
      <c r="J343" s="568" t="str">
        <f t="shared" si="21"/>
        <v>NA</v>
      </c>
      <c r="K343" s="578"/>
      <c r="L343" s="581"/>
      <c r="M343" s="579"/>
      <c r="N343" s="572"/>
      <c r="O343" s="582"/>
      <c r="P343" s="581"/>
      <c r="Q343" s="579"/>
      <c r="R343" s="572"/>
      <c r="S343" s="582"/>
      <c r="T343" s="583"/>
      <c r="U343" s="579"/>
      <c r="V343" s="572"/>
      <c r="W343" s="582"/>
      <c r="X343" s="575"/>
      <c r="Y343" s="580"/>
      <c r="Z343" s="580"/>
      <c r="AA343" s="567" t="str">
        <f t="shared" si="22"/>
        <v>No hay ejecución</v>
      </c>
      <c r="AB343" s="568" t="str">
        <f t="shared" si="23"/>
        <v>NA</v>
      </c>
      <c r="AC343" s="575"/>
      <c r="AD343" s="575"/>
      <c r="AE343" s="575"/>
      <c r="AF343" s="576"/>
      <c r="AG343" s="576"/>
      <c r="AH343" s="575"/>
      <c r="AI343" s="575"/>
      <c r="AJ343" s="575"/>
      <c r="AK343" s="576"/>
      <c r="AL343" s="576"/>
      <c r="AM343" s="575"/>
      <c r="AN343" s="575"/>
      <c r="AO343" s="575"/>
      <c r="AP343" s="575"/>
      <c r="AQ343" s="575"/>
    </row>
    <row r="344" spans="1:43" ht="46.2" thickTop="1" thickBot="1">
      <c r="A344" s="563">
        <v>20.12</v>
      </c>
      <c r="B344" s="564"/>
      <c r="C344" s="564"/>
      <c r="D344" s="564"/>
      <c r="E344" s="564"/>
      <c r="F344" s="577" t="s">
        <v>1373</v>
      </c>
      <c r="G344" s="578">
        <v>1</v>
      </c>
      <c r="H344" s="578">
        <v>1</v>
      </c>
      <c r="I344" s="567">
        <f t="shared" si="20"/>
        <v>1</v>
      </c>
      <c r="J344" s="568" t="str">
        <f t="shared" si="21"/>
        <v>De acuerdo con lo programado</v>
      </c>
      <c r="K344" s="578"/>
      <c r="L344" s="581"/>
      <c r="M344" s="579"/>
      <c r="N344" s="572"/>
      <c r="O344" s="582"/>
      <c r="P344" s="581"/>
      <c r="Q344" s="579"/>
      <c r="R344" s="572"/>
      <c r="S344" s="582"/>
      <c r="T344" s="583"/>
      <c r="U344" s="579"/>
      <c r="V344" s="572"/>
      <c r="W344" s="582"/>
      <c r="X344" s="575"/>
      <c r="Y344" s="580">
        <v>1</v>
      </c>
      <c r="Z344" s="580">
        <v>1</v>
      </c>
      <c r="AA344" s="567">
        <f t="shared" si="22"/>
        <v>1</v>
      </c>
      <c r="AB344" s="568" t="str">
        <f t="shared" si="23"/>
        <v>De acuerdo con lo programado</v>
      </c>
      <c r="AC344" s="575"/>
      <c r="AD344" s="575"/>
      <c r="AE344" s="575"/>
      <c r="AF344" s="576"/>
      <c r="AG344" s="576"/>
      <c r="AH344" s="575"/>
      <c r="AI344" s="575"/>
      <c r="AJ344" s="575"/>
      <c r="AK344" s="576"/>
      <c r="AL344" s="576"/>
      <c r="AM344" s="575"/>
      <c r="AN344" s="575"/>
      <c r="AO344" s="575"/>
      <c r="AP344" s="575"/>
      <c r="AQ344" s="575"/>
    </row>
    <row r="345" spans="1:43" ht="35.25" customHeight="1" thickTop="1" thickBot="1">
      <c r="A345" s="563">
        <v>20.13</v>
      </c>
      <c r="B345" s="564"/>
      <c r="C345" s="564"/>
      <c r="D345" s="564"/>
      <c r="E345" s="564"/>
      <c r="F345" s="587" t="s">
        <v>1374</v>
      </c>
      <c r="G345" s="588">
        <v>1</v>
      </c>
      <c r="H345" s="588">
        <v>1</v>
      </c>
      <c r="I345" s="567">
        <f t="shared" si="20"/>
        <v>1</v>
      </c>
      <c r="J345" s="568" t="str">
        <f t="shared" si="21"/>
        <v>De acuerdo con lo programado</v>
      </c>
      <c r="K345" s="588"/>
      <c r="L345" s="581"/>
      <c r="M345" s="579"/>
      <c r="N345" s="572"/>
      <c r="O345" s="582"/>
      <c r="P345" s="581"/>
      <c r="Q345" s="579"/>
      <c r="R345" s="572"/>
      <c r="S345" s="582"/>
      <c r="T345" s="583"/>
      <c r="U345" s="579"/>
      <c r="V345" s="572"/>
      <c r="W345" s="582"/>
      <c r="X345" s="575"/>
      <c r="Y345" s="580">
        <v>1</v>
      </c>
      <c r="Z345" s="580">
        <v>1</v>
      </c>
      <c r="AA345" s="567">
        <f t="shared" si="22"/>
        <v>1</v>
      </c>
      <c r="AB345" s="568" t="str">
        <f t="shared" si="23"/>
        <v>De acuerdo con lo programado</v>
      </c>
      <c r="AC345" s="575"/>
      <c r="AD345" s="575"/>
      <c r="AE345" s="575"/>
      <c r="AF345" s="576"/>
      <c r="AG345" s="576"/>
      <c r="AH345" s="575"/>
      <c r="AI345" s="575"/>
      <c r="AJ345" s="575"/>
      <c r="AK345" s="576"/>
      <c r="AL345" s="576"/>
      <c r="AM345" s="575"/>
      <c r="AN345" s="575"/>
      <c r="AO345" s="575"/>
      <c r="AP345" s="575"/>
      <c r="AQ345" s="575"/>
    </row>
    <row r="346" spans="1:43" ht="35.25" hidden="1" customHeight="1" thickTop="1" thickBot="1">
      <c r="A346" s="563">
        <v>20.13</v>
      </c>
      <c r="B346" s="564"/>
      <c r="C346" s="564"/>
      <c r="D346" s="564"/>
      <c r="E346" s="564"/>
      <c r="F346" s="587" t="s">
        <v>1374</v>
      </c>
      <c r="G346" s="588"/>
      <c r="H346" s="588"/>
      <c r="I346" s="567" t="str">
        <f t="shared" si="20"/>
        <v>No hay ejecución</v>
      </c>
      <c r="J346" s="568" t="str">
        <f t="shared" si="21"/>
        <v>NA</v>
      </c>
      <c r="K346" s="588"/>
      <c r="L346" s="581"/>
      <c r="M346" s="579"/>
      <c r="N346" s="572"/>
      <c r="O346" s="582"/>
      <c r="P346" s="581"/>
      <c r="Q346" s="579"/>
      <c r="R346" s="572"/>
      <c r="S346" s="582"/>
      <c r="T346" s="583"/>
      <c r="U346" s="579"/>
      <c r="V346" s="572"/>
      <c r="W346" s="582"/>
      <c r="X346" s="575"/>
      <c r="Y346" s="580"/>
      <c r="Z346" s="580"/>
      <c r="AA346" s="567" t="str">
        <f t="shared" si="22"/>
        <v>No hay ejecución</v>
      </c>
      <c r="AB346" s="568" t="str">
        <f t="shared" si="23"/>
        <v>NA</v>
      </c>
      <c r="AC346" s="575"/>
      <c r="AD346" s="575"/>
      <c r="AE346" s="575"/>
      <c r="AF346" s="576"/>
      <c r="AG346" s="576"/>
      <c r="AH346" s="575"/>
      <c r="AI346" s="575"/>
      <c r="AJ346" s="575"/>
      <c r="AK346" s="576"/>
      <c r="AL346" s="576"/>
      <c r="AM346" s="575"/>
      <c r="AN346" s="575"/>
      <c r="AO346" s="575"/>
      <c r="AP346" s="575"/>
      <c r="AQ346" s="575"/>
    </row>
    <row r="347" spans="1:43" ht="35.25" hidden="1" customHeight="1" thickTop="1" thickBot="1">
      <c r="A347" s="563">
        <v>20.13</v>
      </c>
      <c r="B347" s="564"/>
      <c r="C347" s="564"/>
      <c r="D347" s="564"/>
      <c r="E347" s="564"/>
      <c r="F347" s="587" t="s">
        <v>1374</v>
      </c>
      <c r="G347" s="588"/>
      <c r="H347" s="588"/>
      <c r="I347" s="567" t="str">
        <f t="shared" si="20"/>
        <v>No hay ejecución</v>
      </c>
      <c r="J347" s="568" t="str">
        <f t="shared" si="21"/>
        <v>NA</v>
      </c>
      <c r="K347" s="588"/>
      <c r="L347" s="581"/>
      <c r="M347" s="579"/>
      <c r="N347" s="572"/>
      <c r="O347" s="582"/>
      <c r="P347" s="581"/>
      <c r="Q347" s="579"/>
      <c r="R347" s="572"/>
      <c r="S347" s="582"/>
      <c r="T347" s="583"/>
      <c r="U347" s="579"/>
      <c r="V347" s="572"/>
      <c r="W347" s="582"/>
      <c r="X347" s="575"/>
      <c r="Y347" s="580"/>
      <c r="Z347" s="580"/>
      <c r="AA347" s="567" t="str">
        <f t="shared" si="22"/>
        <v>No hay ejecución</v>
      </c>
      <c r="AB347" s="568" t="str">
        <f t="shared" si="23"/>
        <v>NA</v>
      </c>
      <c r="AC347" s="575"/>
      <c r="AD347" s="575"/>
      <c r="AE347" s="575"/>
      <c r="AF347" s="576"/>
      <c r="AG347" s="576"/>
      <c r="AH347" s="575"/>
      <c r="AI347" s="575"/>
      <c r="AJ347" s="575"/>
      <c r="AK347" s="576"/>
      <c r="AL347" s="576"/>
      <c r="AM347" s="575"/>
      <c r="AN347" s="575"/>
      <c r="AO347" s="575"/>
      <c r="AP347" s="575"/>
      <c r="AQ347" s="575"/>
    </row>
    <row r="348" spans="1:43" ht="35.25" hidden="1" customHeight="1" thickTop="1" thickBot="1">
      <c r="A348" s="563">
        <v>20.13</v>
      </c>
      <c r="B348" s="564"/>
      <c r="C348" s="564"/>
      <c r="D348" s="564"/>
      <c r="E348" s="564"/>
      <c r="F348" s="587" t="s">
        <v>1374</v>
      </c>
      <c r="G348" s="588"/>
      <c r="H348" s="588"/>
      <c r="I348" s="567" t="str">
        <f t="shared" si="20"/>
        <v>No hay ejecución</v>
      </c>
      <c r="J348" s="568" t="str">
        <f t="shared" si="21"/>
        <v>NA</v>
      </c>
      <c r="K348" s="588"/>
      <c r="L348" s="581"/>
      <c r="M348" s="579"/>
      <c r="N348" s="572"/>
      <c r="O348" s="582"/>
      <c r="P348" s="581"/>
      <c r="Q348" s="579"/>
      <c r="R348" s="572"/>
      <c r="S348" s="582"/>
      <c r="T348" s="583"/>
      <c r="U348" s="579"/>
      <c r="V348" s="572"/>
      <c r="W348" s="582"/>
      <c r="X348" s="575"/>
      <c r="Y348" s="580"/>
      <c r="Z348" s="580"/>
      <c r="AA348" s="567" t="str">
        <f t="shared" si="22"/>
        <v>No hay ejecución</v>
      </c>
      <c r="AB348" s="568" t="str">
        <f t="shared" si="23"/>
        <v>NA</v>
      </c>
      <c r="AC348" s="575"/>
      <c r="AD348" s="575"/>
      <c r="AE348" s="575"/>
      <c r="AF348" s="576"/>
      <c r="AG348" s="576"/>
      <c r="AH348" s="575"/>
      <c r="AI348" s="575"/>
      <c r="AJ348" s="575"/>
      <c r="AK348" s="576"/>
      <c r="AL348" s="576"/>
      <c r="AM348" s="575"/>
      <c r="AN348" s="575"/>
      <c r="AO348" s="575"/>
      <c r="AP348" s="575"/>
      <c r="AQ348" s="575"/>
    </row>
    <row r="349" spans="1:43" ht="35.25" hidden="1" customHeight="1" thickTop="1" thickBot="1">
      <c r="A349" s="563">
        <v>20.13</v>
      </c>
      <c r="B349" s="564"/>
      <c r="C349" s="564"/>
      <c r="D349" s="564"/>
      <c r="E349" s="564"/>
      <c r="F349" s="587" t="s">
        <v>1374</v>
      </c>
      <c r="G349" s="588"/>
      <c r="H349" s="588"/>
      <c r="I349" s="567" t="str">
        <f t="shared" si="20"/>
        <v>No hay ejecución</v>
      </c>
      <c r="J349" s="568" t="str">
        <f t="shared" si="21"/>
        <v>NA</v>
      </c>
      <c r="K349" s="588"/>
      <c r="L349" s="581"/>
      <c r="M349" s="579"/>
      <c r="N349" s="572"/>
      <c r="O349" s="582"/>
      <c r="P349" s="581"/>
      <c r="Q349" s="579"/>
      <c r="R349" s="572"/>
      <c r="S349" s="582"/>
      <c r="T349" s="583"/>
      <c r="U349" s="579"/>
      <c r="V349" s="572"/>
      <c r="W349" s="582"/>
      <c r="X349" s="575"/>
      <c r="Y349" s="580"/>
      <c r="Z349" s="580"/>
      <c r="AA349" s="567" t="str">
        <f t="shared" si="22"/>
        <v>No hay ejecución</v>
      </c>
      <c r="AB349" s="568" t="str">
        <f t="shared" si="23"/>
        <v>NA</v>
      </c>
      <c r="AC349" s="575"/>
      <c r="AD349" s="575"/>
      <c r="AE349" s="575"/>
      <c r="AF349" s="576"/>
      <c r="AG349" s="576"/>
      <c r="AH349" s="575"/>
      <c r="AI349" s="575"/>
      <c r="AJ349" s="575"/>
      <c r="AK349" s="576"/>
      <c r="AL349" s="576"/>
      <c r="AM349" s="575"/>
      <c r="AN349" s="575"/>
      <c r="AO349" s="575"/>
      <c r="AP349" s="575"/>
      <c r="AQ349" s="575"/>
    </row>
    <row r="350" spans="1:43" ht="35.25" hidden="1" customHeight="1" thickTop="1" thickBot="1">
      <c r="A350" s="563">
        <v>20.13</v>
      </c>
      <c r="B350" s="564"/>
      <c r="C350" s="564"/>
      <c r="D350" s="564"/>
      <c r="E350" s="564"/>
      <c r="F350" s="587" t="s">
        <v>1374</v>
      </c>
      <c r="G350" s="588"/>
      <c r="H350" s="588"/>
      <c r="I350" s="567" t="str">
        <f t="shared" si="20"/>
        <v>No hay ejecución</v>
      </c>
      <c r="J350" s="568" t="str">
        <f t="shared" si="21"/>
        <v>NA</v>
      </c>
      <c r="K350" s="588"/>
      <c r="L350" s="581"/>
      <c r="M350" s="579"/>
      <c r="N350" s="572"/>
      <c r="O350" s="582"/>
      <c r="P350" s="581"/>
      <c r="Q350" s="579"/>
      <c r="R350" s="572"/>
      <c r="S350" s="582"/>
      <c r="T350" s="583"/>
      <c r="U350" s="579"/>
      <c r="V350" s="572"/>
      <c r="W350" s="582"/>
      <c r="X350" s="575"/>
      <c r="Y350" s="580"/>
      <c r="Z350" s="580"/>
      <c r="AA350" s="567" t="str">
        <f t="shared" si="22"/>
        <v>No hay ejecución</v>
      </c>
      <c r="AB350" s="568" t="str">
        <f t="shared" si="23"/>
        <v>NA</v>
      </c>
      <c r="AC350" s="575"/>
      <c r="AD350" s="575"/>
      <c r="AE350" s="575"/>
      <c r="AF350" s="576"/>
      <c r="AG350" s="576"/>
      <c r="AH350" s="575"/>
      <c r="AI350" s="575"/>
      <c r="AJ350" s="575"/>
      <c r="AK350" s="576"/>
      <c r="AL350" s="576"/>
      <c r="AM350" s="575"/>
      <c r="AN350" s="575"/>
      <c r="AO350" s="575"/>
      <c r="AP350" s="575"/>
      <c r="AQ350" s="575"/>
    </row>
    <row r="351" spans="1:43" ht="35.25" hidden="1" customHeight="1" thickTop="1" thickBot="1">
      <c r="A351" s="563">
        <v>20.13</v>
      </c>
      <c r="B351" s="564"/>
      <c r="C351" s="564"/>
      <c r="D351" s="564"/>
      <c r="E351" s="564"/>
      <c r="F351" s="587" t="s">
        <v>1374</v>
      </c>
      <c r="G351" s="588"/>
      <c r="H351" s="588"/>
      <c r="I351" s="567" t="str">
        <f t="shared" si="20"/>
        <v>No hay ejecución</v>
      </c>
      <c r="J351" s="568" t="str">
        <f t="shared" si="21"/>
        <v>NA</v>
      </c>
      <c r="K351" s="588"/>
      <c r="L351" s="581"/>
      <c r="M351" s="579"/>
      <c r="N351" s="572"/>
      <c r="O351" s="582"/>
      <c r="P351" s="581"/>
      <c r="Q351" s="579"/>
      <c r="R351" s="572"/>
      <c r="S351" s="582"/>
      <c r="T351" s="583"/>
      <c r="U351" s="579"/>
      <c r="V351" s="572"/>
      <c r="W351" s="582"/>
      <c r="X351" s="575"/>
      <c r="Y351" s="580"/>
      <c r="Z351" s="580"/>
      <c r="AA351" s="567" t="str">
        <f t="shared" si="22"/>
        <v>No hay ejecución</v>
      </c>
      <c r="AB351" s="568" t="str">
        <f t="shared" si="23"/>
        <v>NA</v>
      </c>
      <c r="AC351" s="575"/>
      <c r="AD351" s="575"/>
      <c r="AE351" s="575"/>
      <c r="AF351" s="576"/>
      <c r="AG351" s="576"/>
      <c r="AH351" s="575"/>
      <c r="AI351" s="575"/>
      <c r="AJ351" s="575"/>
      <c r="AK351" s="576"/>
      <c r="AL351" s="576"/>
      <c r="AM351" s="575"/>
      <c r="AN351" s="575"/>
      <c r="AO351" s="575"/>
      <c r="AP351" s="575"/>
      <c r="AQ351" s="575"/>
    </row>
    <row r="352" spans="1:43" ht="35.25" hidden="1" customHeight="1" thickTop="1" thickBot="1">
      <c r="A352" s="563">
        <v>20.13</v>
      </c>
      <c r="B352" s="564"/>
      <c r="C352" s="564"/>
      <c r="D352" s="564"/>
      <c r="E352" s="564"/>
      <c r="F352" s="587" t="s">
        <v>1374</v>
      </c>
      <c r="G352" s="588"/>
      <c r="H352" s="588"/>
      <c r="I352" s="567" t="str">
        <f t="shared" si="20"/>
        <v>No hay ejecución</v>
      </c>
      <c r="J352" s="568" t="str">
        <f t="shared" si="21"/>
        <v>NA</v>
      </c>
      <c r="K352" s="588"/>
      <c r="L352" s="581"/>
      <c r="M352" s="579"/>
      <c r="N352" s="572"/>
      <c r="O352" s="582"/>
      <c r="P352" s="581"/>
      <c r="Q352" s="579"/>
      <c r="R352" s="572"/>
      <c r="S352" s="582"/>
      <c r="T352" s="583"/>
      <c r="U352" s="579"/>
      <c r="V352" s="572"/>
      <c r="W352" s="582"/>
      <c r="X352" s="575"/>
      <c r="Y352" s="580"/>
      <c r="Z352" s="580"/>
      <c r="AA352" s="567" t="str">
        <f t="shared" si="22"/>
        <v>No hay ejecución</v>
      </c>
      <c r="AB352" s="568" t="str">
        <f t="shared" si="23"/>
        <v>NA</v>
      </c>
      <c r="AC352" s="575"/>
      <c r="AD352" s="575"/>
      <c r="AE352" s="575"/>
      <c r="AF352" s="576"/>
      <c r="AG352" s="576"/>
      <c r="AH352" s="575"/>
      <c r="AI352" s="575"/>
      <c r="AJ352" s="575"/>
      <c r="AK352" s="576"/>
      <c r="AL352" s="576"/>
      <c r="AM352" s="575"/>
      <c r="AN352" s="575"/>
      <c r="AO352" s="575"/>
      <c r="AP352" s="575"/>
      <c r="AQ352" s="575"/>
    </row>
    <row r="353" spans="1:43" ht="35.25" hidden="1" customHeight="1" thickTop="1" thickBot="1">
      <c r="A353" s="563">
        <v>20.13</v>
      </c>
      <c r="B353" s="564"/>
      <c r="C353" s="564"/>
      <c r="D353" s="564"/>
      <c r="E353" s="564"/>
      <c r="F353" s="587" t="s">
        <v>1374</v>
      </c>
      <c r="G353" s="588"/>
      <c r="H353" s="588"/>
      <c r="I353" s="567" t="str">
        <f t="shared" si="20"/>
        <v>No hay ejecución</v>
      </c>
      <c r="J353" s="568" t="str">
        <f t="shared" si="21"/>
        <v>NA</v>
      </c>
      <c r="K353" s="588"/>
      <c r="L353" s="581"/>
      <c r="M353" s="579"/>
      <c r="N353" s="572"/>
      <c r="O353" s="582"/>
      <c r="P353" s="581"/>
      <c r="Q353" s="579"/>
      <c r="R353" s="572"/>
      <c r="S353" s="582"/>
      <c r="T353" s="583"/>
      <c r="U353" s="579"/>
      <c r="V353" s="572"/>
      <c r="W353" s="582"/>
      <c r="X353" s="575"/>
      <c r="Y353" s="580"/>
      <c r="Z353" s="580"/>
      <c r="AA353" s="567" t="str">
        <f t="shared" si="22"/>
        <v>No hay ejecución</v>
      </c>
      <c r="AB353" s="568" t="str">
        <f t="shared" si="23"/>
        <v>NA</v>
      </c>
      <c r="AC353" s="575"/>
      <c r="AD353" s="575"/>
      <c r="AE353" s="575"/>
      <c r="AF353" s="576"/>
      <c r="AG353" s="576"/>
      <c r="AH353" s="575"/>
      <c r="AI353" s="575"/>
      <c r="AJ353" s="575"/>
      <c r="AK353" s="576"/>
      <c r="AL353" s="576"/>
      <c r="AM353" s="575"/>
      <c r="AN353" s="575"/>
      <c r="AO353" s="575"/>
      <c r="AP353" s="575"/>
      <c r="AQ353" s="575"/>
    </row>
    <row r="354" spans="1:43" ht="35.25" hidden="1" customHeight="1" thickTop="1" thickBot="1">
      <c r="A354" s="563">
        <v>20.13</v>
      </c>
      <c r="B354" s="564"/>
      <c r="C354" s="564"/>
      <c r="D354" s="564"/>
      <c r="E354" s="564"/>
      <c r="F354" s="587" t="s">
        <v>1374</v>
      </c>
      <c r="G354" s="588"/>
      <c r="H354" s="588"/>
      <c r="I354" s="567" t="str">
        <f t="shared" si="20"/>
        <v>No hay ejecución</v>
      </c>
      <c r="J354" s="568" t="str">
        <f t="shared" si="21"/>
        <v>NA</v>
      </c>
      <c r="K354" s="588"/>
      <c r="L354" s="581"/>
      <c r="M354" s="579"/>
      <c r="N354" s="572"/>
      <c r="O354" s="582"/>
      <c r="P354" s="581"/>
      <c r="Q354" s="579"/>
      <c r="R354" s="572"/>
      <c r="S354" s="582"/>
      <c r="T354" s="583"/>
      <c r="U354" s="579"/>
      <c r="V354" s="572"/>
      <c r="W354" s="582"/>
      <c r="X354" s="575"/>
      <c r="Y354" s="580"/>
      <c r="Z354" s="580"/>
      <c r="AA354" s="567" t="str">
        <f t="shared" si="22"/>
        <v>No hay ejecución</v>
      </c>
      <c r="AB354" s="568" t="str">
        <f t="shared" si="23"/>
        <v>NA</v>
      </c>
      <c r="AC354" s="575"/>
      <c r="AD354" s="575"/>
      <c r="AE354" s="575"/>
      <c r="AF354" s="576"/>
      <c r="AG354" s="576"/>
      <c r="AH354" s="575"/>
      <c r="AI354" s="575"/>
      <c r="AJ354" s="575"/>
      <c r="AK354" s="576"/>
      <c r="AL354" s="576"/>
      <c r="AM354" s="575"/>
      <c r="AN354" s="575"/>
      <c r="AO354" s="575"/>
      <c r="AP354" s="575"/>
      <c r="AQ354" s="575"/>
    </row>
    <row r="355" spans="1:43" ht="35.25" hidden="1" customHeight="1" thickTop="1" thickBot="1">
      <c r="A355" s="563">
        <v>20.13</v>
      </c>
      <c r="B355" s="564"/>
      <c r="C355" s="564"/>
      <c r="D355" s="564"/>
      <c r="E355" s="564"/>
      <c r="F355" s="587" t="s">
        <v>1374</v>
      </c>
      <c r="G355" s="588"/>
      <c r="H355" s="588"/>
      <c r="I355" s="567" t="str">
        <f t="shared" si="20"/>
        <v>No hay ejecución</v>
      </c>
      <c r="J355" s="568" t="str">
        <f t="shared" si="21"/>
        <v>NA</v>
      </c>
      <c r="K355" s="588"/>
      <c r="L355" s="581"/>
      <c r="M355" s="579"/>
      <c r="N355" s="572"/>
      <c r="O355" s="582"/>
      <c r="P355" s="581"/>
      <c r="Q355" s="579"/>
      <c r="R355" s="572"/>
      <c r="S355" s="582"/>
      <c r="T355" s="583"/>
      <c r="U355" s="579"/>
      <c r="V355" s="572"/>
      <c r="W355" s="582"/>
      <c r="X355" s="575"/>
      <c r="Y355" s="580"/>
      <c r="Z355" s="580"/>
      <c r="AA355" s="567" t="str">
        <f t="shared" si="22"/>
        <v>No hay ejecución</v>
      </c>
      <c r="AB355" s="568" t="str">
        <f t="shared" si="23"/>
        <v>NA</v>
      </c>
      <c r="AC355" s="575"/>
      <c r="AD355" s="575"/>
      <c r="AE355" s="575"/>
      <c r="AF355" s="576"/>
      <c r="AG355" s="576"/>
      <c r="AH355" s="575"/>
      <c r="AI355" s="575"/>
      <c r="AJ355" s="575"/>
      <c r="AK355" s="576"/>
      <c r="AL355" s="576"/>
      <c r="AM355" s="575"/>
      <c r="AN355" s="575"/>
      <c r="AO355" s="575"/>
      <c r="AP355" s="575"/>
      <c r="AQ355" s="575"/>
    </row>
    <row r="356" spans="1:43" ht="35.25" hidden="1" customHeight="1" thickTop="1" thickBot="1">
      <c r="A356" s="563">
        <v>20.13</v>
      </c>
      <c r="B356" s="564"/>
      <c r="C356" s="564"/>
      <c r="D356" s="564"/>
      <c r="E356" s="564"/>
      <c r="F356" s="587" t="s">
        <v>1374</v>
      </c>
      <c r="G356" s="588"/>
      <c r="H356" s="588"/>
      <c r="I356" s="567" t="str">
        <f t="shared" si="20"/>
        <v>No hay ejecución</v>
      </c>
      <c r="J356" s="568" t="str">
        <f t="shared" si="21"/>
        <v>NA</v>
      </c>
      <c r="K356" s="588"/>
      <c r="L356" s="581"/>
      <c r="M356" s="579"/>
      <c r="N356" s="572"/>
      <c r="O356" s="582"/>
      <c r="P356" s="581"/>
      <c r="Q356" s="579"/>
      <c r="R356" s="572"/>
      <c r="S356" s="582"/>
      <c r="T356" s="583"/>
      <c r="U356" s="579"/>
      <c r="V356" s="572"/>
      <c r="W356" s="582"/>
      <c r="X356" s="575"/>
      <c r="Y356" s="580"/>
      <c r="Z356" s="580"/>
      <c r="AA356" s="567" t="str">
        <f t="shared" si="22"/>
        <v>No hay ejecución</v>
      </c>
      <c r="AB356" s="568" t="str">
        <f t="shared" si="23"/>
        <v>NA</v>
      </c>
      <c r="AC356" s="575"/>
      <c r="AD356" s="575"/>
      <c r="AE356" s="575"/>
      <c r="AF356" s="576"/>
      <c r="AG356" s="576"/>
      <c r="AH356" s="575"/>
      <c r="AI356" s="575"/>
      <c r="AJ356" s="575"/>
      <c r="AK356" s="576"/>
      <c r="AL356" s="576"/>
      <c r="AM356" s="575"/>
      <c r="AN356" s="575"/>
      <c r="AO356" s="575"/>
      <c r="AP356" s="575"/>
      <c r="AQ356" s="575"/>
    </row>
    <row r="357" spans="1:43" ht="35.25" hidden="1" customHeight="1" thickTop="1" thickBot="1">
      <c r="A357" s="563">
        <v>20.14</v>
      </c>
      <c r="B357" s="564"/>
      <c r="C357" s="564"/>
      <c r="D357" s="564"/>
      <c r="E357" s="564"/>
      <c r="F357" s="587" t="s">
        <v>1375</v>
      </c>
      <c r="G357" s="588"/>
      <c r="H357" s="588"/>
      <c r="I357" s="567" t="str">
        <f t="shared" si="20"/>
        <v>No hay ejecución</v>
      </c>
      <c r="J357" s="568" t="str">
        <f t="shared" si="21"/>
        <v>NA</v>
      </c>
      <c r="K357" s="588"/>
      <c r="L357" s="581"/>
      <c r="M357" s="579"/>
      <c r="N357" s="572"/>
      <c r="O357" s="582"/>
      <c r="P357" s="581"/>
      <c r="Q357" s="579"/>
      <c r="R357" s="572"/>
      <c r="S357" s="582"/>
      <c r="T357" s="583"/>
      <c r="U357" s="579"/>
      <c r="V357" s="572"/>
      <c r="W357" s="582"/>
      <c r="X357" s="575"/>
      <c r="Y357" s="580"/>
      <c r="Z357" s="580"/>
      <c r="AA357" s="567" t="str">
        <f t="shared" si="22"/>
        <v>No hay ejecución</v>
      </c>
      <c r="AB357" s="568" t="str">
        <f t="shared" si="23"/>
        <v>NA</v>
      </c>
      <c r="AC357" s="575"/>
      <c r="AD357" s="575"/>
      <c r="AE357" s="575"/>
      <c r="AF357" s="576"/>
      <c r="AG357" s="576"/>
      <c r="AH357" s="575"/>
      <c r="AI357" s="575"/>
      <c r="AJ357" s="575"/>
      <c r="AK357" s="576"/>
      <c r="AL357" s="576"/>
      <c r="AM357" s="575"/>
      <c r="AN357" s="575"/>
      <c r="AO357" s="575"/>
      <c r="AP357" s="575"/>
      <c r="AQ357" s="575"/>
    </row>
    <row r="358" spans="1:43" ht="35.25" hidden="1" customHeight="1" thickTop="1" thickBot="1">
      <c r="A358" s="563">
        <v>20.14</v>
      </c>
      <c r="B358" s="564"/>
      <c r="C358" s="564"/>
      <c r="D358" s="564"/>
      <c r="E358" s="564"/>
      <c r="F358" s="587" t="s">
        <v>1375</v>
      </c>
      <c r="G358" s="588"/>
      <c r="H358" s="588"/>
      <c r="I358" s="567" t="str">
        <f t="shared" si="20"/>
        <v>No hay ejecución</v>
      </c>
      <c r="J358" s="568" t="str">
        <f t="shared" si="21"/>
        <v>NA</v>
      </c>
      <c r="K358" s="588"/>
      <c r="L358" s="581"/>
      <c r="M358" s="579"/>
      <c r="N358" s="572"/>
      <c r="O358" s="582"/>
      <c r="P358" s="581"/>
      <c r="Q358" s="579"/>
      <c r="R358" s="572"/>
      <c r="S358" s="582"/>
      <c r="T358" s="583"/>
      <c r="U358" s="579"/>
      <c r="V358" s="572"/>
      <c r="W358" s="582"/>
      <c r="X358" s="575"/>
      <c r="Y358" s="580"/>
      <c r="Z358" s="580"/>
      <c r="AA358" s="567" t="str">
        <f t="shared" si="22"/>
        <v>No hay ejecución</v>
      </c>
      <c r="AB358" s="568" t="str">
        <f t="shared" si="23"/>
        <v>NA</v>
      </c>
      <c r="AC358" s="575"/>
      <c r="AD358" s="575"/>
      <c r="AE358" s="575"/>
      <c r="AF358" s="576"/>
      <c r="AG358" s="576"/>
      <c r="AH358" s="575"/>
      <c r="AI358" s="575"/>
      <c r="AJ358" s="575"/>
      <c r="AK358" s="576"/>
      <c r="AL358" s="576"/>
      <c r="AM358" s="575"/>
      <c r="AN358" s="575"/>
      <c r="AO358" s="575"/>
      <c r="AP358" s="575"/>
      <c r="AQ358" s="575"/>
    </row>
    <row r="359" spans="1:43" ht="35.25" hidden="1" customHeight="1" thickTop="1" thickBot="1">
      <c r="A359" s="563">
        <v>20.14</v>
      </c>
      <c r="B359" s="564"/>
      <c r="C359" s="564"/>
      <c r="D359" s="564"/>
      <c r="E359" s="564"/>
      <c r="F359" s="587" t="s">
        <v>1375</v>
      </c>
      <c r="G359" s="588"/>
      <c r="H359" s="588"/>
      <c r="I359" s="567" t="str">
        <f t="shared" si="20"/>
        <v>No hay ejecución</v>
      </c>
      <c r="J359" s="568" t="str">
        <f t="shared" si="21"/>
        <v>NA</v>
      </c>
      <c r="K359" s="588"/>
      <c r="L359" s="581"/>
      <c r="M359" s="579"/>
      <c r="N359" s="572"/>
      <c r="O359" s="582"/>
      <c r="P359" s="581"/>
      <c r="Q359" s="579"/>
      <c r="R359" s="572"/>
      <c r="S359" s="582"/>
      <c r="T359" s="583"/>
      <c r="U359" s="579"/>
      <c r="V359" s="572"/>
      <c r="W359" s="582"/>
      <c r="X359" s="575"/>
      <c r="Y359" s="580"/>
      <c r="Z359" s="580"/>
      <c r="AA359" s="567" t="str">
        <f t="shared" si="22"/>
        <v>No hay ejecución</v>
      </c>
      <c r="AB359" s="568" t="str">
        <f t="shared" si="23"/>
        <v>NA</v>
      </c>
      <c r="AC359" s="575"/>
      <c r="AD359" s="575"/>
      <c r="AE359" s="575"/>
      <c r="AF359" s="576"/>
      <c r="AG359" s="576"/>
      <c r="AH359" s="575"/>
      <c r="AI359" s="575"/>
      <c r="AJ359" s="575"/>
      <c r="AK359" s="576"/>
      <c r="AL359" s="576"/>
      <c r="AM359" s="575"/>
      <c r="AN359" s="575"/>
      <c r="AO359" s="575"/>
      <c r="AP359" s="575"/>
      <c r="AQ359" s="575"/>
    </row>
    <row r="360" spans="1:43" ht="35.25" hidden="1" customHeight="1" thickTop="1" thickBot="1">
      <c r="A360" s="563">
        <v>20.14</v>
      </c>
      <c r="B360" s="564"/>
      <c r="C360" s="564"/>
      <c r="D360" s="564"/>
      <c r="E360" s="564"/>
      <c r="F360" s="587" t="s">
        <v>1375</v>
      </c>
      <c r="G360" s="588"/>
      <c r="H360" s="588"/>
      <c r="I360" s="567" t="str">
        <f t="shared" si="20"/>
        <v>No hay ejecución</v>
      </c>
      <c r="J360" s="568" t="str">
        <f t="shared" si="21"/>
        <v>NA</v>
      </c>
      <c r="K360" s="588"/>
      <c r="L360" s="581"/>
      <c r="M360" s="579"/>
      <c r="N360" s="572"/>
      <c r="O360" s="582"/>
      <c r="P360" s="581"/>
      <c r="Q360" s="579"/>
      <c r="R360" s="572"/>
      <c r="S360" s="582"/>
      <c r="T360" s="583"/>
      <c r="U360" s="579"/>
      <c r="V360" s="572"/>
      <c r="W360" s="582"/>
      <c r="X360" s="575"/>
      <c r="Y360" s="580"/>
      <c r="Z360" s="580"/>
      <c r="AA360" s="567" t="str">
        <f t="shared" si="22"/>
        <v>No hay ejecución</v>
      </c>
      <c r="AB360" s="568" t="str">
        <f t="shared" si="23"/>
        <v>NA</v>
      </c>
      <c r="AC360" s="575"/>
      <c r="AD360" s="575"/>
      <c r="AE360" s="575"/>
      <c r="AF360" s="576"/>
      <c r="AG360" s="576"/>
      <c r="AH360" s="575"/>
      <c r="AI360" s="575"/>
      <c r="AJ360" s="575"/>
      <c r="AK360" s="576"/>
      <c r="AL360" s="576"/>
      <c r="AM360" s="575"/>
      <c r="AN360" s="575"/>
      <c r="AO360" s="575"/>
      <c r="AP360" s="575"/>
      <c r="AQ360" s="575"/>
    </row>
    <row r="361" spans="1:43" ht="35.25" hidden="1" customHeight="1" thickTop="1" thickBot="1">
      <c r="A361" s="563">
        <v>20.14</v>
      </c>
      <c r="B361" s="564"/>
      <c r="C361" s="564"/>
      <c r="D361" s="564"/>
      <c r="E361" s="564"/>
      <c r="F361" s="587" t="s">
        <v>1375</v>
      </c>
      <c r="G361" s="588"/>
      <c r="H361" s="588"/>
      <c r="I361" s="567" t="str">
        <f t="shared" si="20"/>
        <v>No hay ejecución</v>
      </c>
      <c r="J361" s="568" t="str">
        <f t="shared" si="21"/>
        <v>NA</v>
      </c>
      <c r="K361" s="588"/>
      <c r="L361" s="581"/>
      <c r="M361" s="579"/>
      <c r="N361" s="572"/>
      <c r="O361" s="582"/>
      <c r="P361" s="581"/>
      <c r="Q361" s="579"/>
      <c r="R361" s="572"/>
      <c r="S361" s="582"/>
      <c r="T361" s="583"/>
      <c r="U361" s="579"/>
      <c r="V361" s="572"/>
      <c r="W361" s="582"/>
      <c r="X361" s="575"/>
      <c r="Y361" s="580"/>
      <c r="Z361" s="580"/>
      <c r="AA361" s="567" t="str">
        <f t="shared" si="22"/>
        <v>No hay ejecución</v>
      </c>
      <c r="AB361" s="568" t="str">
        <f t="shared" si="23"/>
        <v>NA</v>
      </c>
      <c r="AC361" s="575"/>
      <c r="AD361" s="575"/>
      <c r="AE361" s="575"/>
      <c r="AF361" s="576"/>
      <c r="AG361" s="576"/>
      <c r="AH361" s="575"/>
      <c r="AI361" s="575"/>
      <c r="AJ361" s="575"/>
      <c r="AK361" s="576"/>
      <c r="AL361" s="576"/>
      <c r="AM361" s="575"/>
      <c r="AN361" s="575"/>
      <c r="AO361" s="575"/>
      <c r="AP361" s="575"/>
      <c r="AQ361" s="575"/>
    </row>
    <row r="362" spans="1:43" ht="35.25" hidden="1" customHeight="1" thickTop="1" thickBot="1">
      <c r="A362" s="563">
        <v>20.14</v>
      </c>
      <c r="B362" s="564"/>
      <c r="C362" s="564"/>
      <c r="D362" s="564"/>
      <c r="E362" s="564"/>
      <c r="F362" s="587" t="s">
        <v>1375</v>
      </c>
      <c r="G362" s="588"/>
      <c r="H362" s="588"/>
      <c r="I362" s="567" t="str">
        <f t="shared" si="20"/>
        <v>No hay ejecución</v>
      </c>
      <c r="J362" s="568" t="str">
        <f t="shared" si="21"/>
        <v>NA</v>
      </c>
      <c r="K362" s="588"/>
      <c r="L362" s="581"/>
      <c r="M362" s="579"/>
      <c r="N362" s="572"/>
      <c r="O362" s="582"/>
      <c r="P362" s="581"/>
      <c r="Q362" s="579"/>
      <c r="R362" s="572"/>
      <c r="S362" s="582"/>
      <c r="T362" s="583"/>
      <c r="U362" s="579"/>
      <c r="V362" s="572"/>
      <c r="W362" s="582"/>
      <c r="X362" s="575"/>
      <c r="Y362" s="580"/>
      <c r="Z362" s="580"/>
      <c r="AA362" s="567" t="str">
        <f t="shared" si="22"/>
        <v>No hay ejecución</v>
      </c>
      <c r="AB362" s="568" t="str">
        <f t="shared" si="23"/>
        <v>NA</v>
      </c>
      <c r="AC362" s="575"/>
      <c r="AD362" s="575"/>
      <c r="AE362" s="575"/>
      <c r="AF362" s="576"/>
      <c r="AG362" s="576"/>
      <c r="AH362" s="575"/>
      <c r="AI362" s="575"/>
      <c r="AJ362" s="575"/>
      <c r="AK362" s="576"/>
      <c r="AL362" s="576"/>
      <c r="AM362" s="575"/>
      <c r="AN362" s="575"/>
      <c r="AO362" s="575"/>
      <c r="AP362" s="575"/>
      <c r="AQ362" s="575"/>
    </row>
    <row r="363" spans="1:43" ht="35.25" hidden="1" customHeight="1" thickTop="1" thickBot="1">
      <c r="A363" s="563">
        <v>20.14</v>
      </c>
      <c r="B363" s="564"/>
      <c r="C363" s="564"/>
      <c r="D363" s="564"/>
      <c r="E363" s="564"/>
      <c r="F363" s="587" t="s">
        <v>1375</v>
      </c>
      <c r="G363" s="588"/>
      <c r="H363" s="588"/>
      <c r="I363" s="567" t="str">
        <f t="shared" si="20"/>
        <v>No hay ejecución</v>
      </c>
      <c r="J363" s="568" t="str">
        <f t="shared" si="21"/>
        <v>NA</v>
      </c>
      <c r="K363" s="588"/>
      <c r="L363" s="581"/>
      <c r="M363" s="579"/>
      <c r="N363" s="572"/>
      <c r="O363" s="582"/>
      <c r="P363" s="581"/>
      <c r="Q363" s="579"/>
      <c r="R363" s="572"/>
      <c r="S363" s="582"/>
      <c r="T363" s="583"/>
      <c r="U363" s="579"/>
      <c r="V363" s="572"/>
      <c r="W363" s="582"/>
      <c r="X363" s="575"/>
      <c r="Y363" s="580"/>
      <c r="Z363" s="580"/>
      <c r="AA363" s="567" t="str">
        <f t="shared" si="22"/>
        <v>No hay ejecución</v>
      </c>
      <c r="AB363" s="568" t="str">
        <f t="shared" si="23"/>
        <v>NA</v>
      </c>
      <c r="AC363" s="575"/>
      <c r="AD363" s="575"/>
      <c r="AE363" s="575"/>
      <c r="AF363" s="576"/>
      <c r="AG363" s="576"/>
      <c r="AH363" s="575"/>
      <c r="AI363" s="575"/>
      <c r="AJ363" s="575"/>
      <c r="AK363" s="576"/>
      <c r="AL363" s="576"/>
      <c r="AM363" s="575"/>
      <c r="AN363" s="575"/>
      <c r="AO363" s="575"/>
      <c r="AP363" s="575"/>
      <c r="AQ363" s="575"/>
    </row>
    <row r="364" spans="1:43" ht="35.25" hidden="1" customHeight="1" thickTop="1" thickBot="1">
      <c r="A364" s="563">
        <v>20.149999999999999</v>
      </c>
      <c r="B364" s="564"/>
      <c r="C364" s="564"/>
      <c r="D364" s="564"/>
      <c r="E364" s="564"/>
      <c r="F364" s="587" t="s">
        <v>1376</v>
      </c>
      <c r="G364" s="588"/>
      <c r="H364" s="588"/>
      <c r="I364" s="567" t="str">
        <f t="shared" si="20"/>
        <v>No hay ejecución</v>
      </c>
      <c r="J364" s="568" t="str">
        <f t="shared" si="21"/>
        <v>NA</v>
      </c>
      <c r="K364" s="588"/>
      <c r="L364" s="581"/>
      <c r="M364" s="579"/>
      <c r="N364" s="572"/>
      <c r="O364" s="582"/>
      <c r="P364" s="581"/>
      <c r="Q364" s="579"/>
      <c r="R364" s="572"/>
      <c r="S364" s="582"/>
      <c r="T364" s="583"/>
      <c r="U364" s="579"/>
      <c r="V364" s="572"/>
      <c r="W364" s="582"/>
      <c r="X364" s="575"/>
      <c r="Y364" s="580"/>
      <c r="Z364" s="580"/>
      <c r="AA364" s="567" t="str">
        <f t="shared" si="22"/>
        <v>No hay ejecución</v>
      </c>
      <c r="AB364" s="568" t="str">
        <f t="shared" si="23"/>
        <v>NA</v>
      </c>
      <c r="AC364" s="575"/>
      <c r="AD364" s="575"/>
      <c r="AE364" s="575"/>
      <c r="AF364" s="576"/>
      <c r="AG364" s="576"/>
      <c r="AH364" s="575"/>
      <c r="AI364" s="575"/>
      <c r="AJ364" s="575"/>
      <c r="AK364" s="576"/>
      <c r="AL364" s="576"/>
      <c r="AM364" s="575"/>
      <c r="AN364" s="575"/>
      <c r="AO364" s="575"/>
      <c r="AP364" s="575"/>
      <c r="AQ364" s="575"/>
    </row>
    <row r="365" spans="1:43" ht="35.25" hidden="1" customHeight="1" thickTop="1" thickBot="1">
      <c r="A365" s="563">
        <v>20.149999999999999</v>
      </c>
      <c r="B365" s="564"/>
      <c r="C365" s="564"/>
      <c r="D365" s="564"/>
      <c r="E365" s="564"/>
      <c r="F365" s="587" t="s">
        <v>1376</v>
      </c>
      <c r="G365" s="588"/>
      <c r="H365" s="588"/>
      <c r="I365" s="567" t="str">
        <f t="shared" si="20"/>
        <v>No hay ejecución</v>
      </c>
      <c r="J365" s="568" t="str">
        <f t="shared" si="21"/>
        <v>NA</v>
      </c>
      <c r="K365" s="588"/>
      <c r="L365" s="581"/>
      <c r="M365" s="579"/>
      <c r="N365" s="572"/>
      <c r="O365" s="582"/>
      <c r="P365" s="581"/>
      <c r="Q365" s="579"/>
      <c r="R365" s="572"/>
      <c r="S365" s="582"/>
      <c r="T365" s="583"/>
      <c r="U365" s="579"/>
      <c r="V365" s="572"/>
      <c r="W365" s="582"/>
      <c r="X365" s="575"/>
      <c r="Y365" s="580"/>
      <c r="Z365" s="580"/>
      <c r="AA365" s="567" t="str">
        <f t="shared" si="22"/>
        <v>No hay ejecución</v>
      </c>
      <c r="AB365" s="568" t="str">
        <f t="shared" si="23"/>
        <v>NA</v>
      </c>
      <c r="AC365" s="575"/>
      <c r="AD365" s="575"/>
      <c r="AE365" s="575"/>
      <c r="AF365" s="576"/>
      <c r="AG365" s="576"/>
      <c r="AH365" s="575"/>
      <c r="AI365" s="575"/>
      <c r="AJ365" s="575"/>
      <c r="AK365" s="576"/>
      <c r="AL365" s="576"/>
      <c r="AM365" s="575"/>
      <c r="AN365" s="575"/>
      <c r="AO365" s="575"/>
      <c r="AP365" s="575"/>
      <c r="AQ365" s="575"/>
    </row>
    <row r="366" spans="1:43" ht="35.25" hidden="1" customHeight="1" thickTop="1" thickBot="1">
      <c r="A366" s="563">
        <v>20.149999999999999</v>
      </c>
      <c r="B366" s="564"/>
      <c r="C366" s="564"/>
      <c r="D366" s="564"/>
      <c r="E366" s="564"/>
      <c r="F366" s="587" t="s">
        <v>1376</v>
      </c>
      <c r="G366" s="588"/>
      <c r="H366" s="588"/>
      <c r="I366" s="567" t="str">
        <f t="shared" si="20"/>
        <v>No hay ejecución</v>
      </c>
      <c r="J366" s="568" t="str">
        <f t="shared" si="21"/>
        <v>NA</v>
      </c>
      <c r="K366" s="588"/>
      <c r="L366" s="581"/>
      <c r="M366" s="579"/>
      <c r="N366" s="572"/>
      <c r="O366" s="582"/>
      <c r="P366" s="581"/>
      <c r="Q366" s="579"/>
      <c r="R366" s="572"/>
      <c r="S366" s="582"/>
      <c r="T366" s="583"/>
      <c r="U366" s="579"/>
      <c r="V366" s="572"/>
      <c r="W366" s="582"/>
      <c r="X366" s="575"/>
      <c r="Y366" s="580">
        <v>3</v>
      </c>
      <c r="Z366" s="580">
        <v>3</v>
      </c>
      <c r="AA366" s="567">
        <f t="shared" si="22"/>
        <v>1</v>
      </c>
      <c r="AB366" s="568" t="str">
        <f t="shared" si="23"/>
        <v>De acuerdo con lo programado</v>
      </c>
      <c r="AC366" s="575"/>
      <c r="AD366" s="575"/>
      <c r="AE366" s="575"/>
      <c r="AF366" s="576"/>
      <c r="AG366" s="576"/>
      <c r="AH366" s="575"/>
      <c r="AI366" s="575"/>
      <c r="AJ366" s="575"/>
      <c r="AK366" s="576"/>
      <c r="AL366" s="576"/>
      <c r="AM366" s="575"/>
      <c r="AN366" s="575"/>
      <c r="AO366" s="575"/>
      <c r="AP366" s="575"/>
      <c r="AQ366" s="575"/>
    </row>
    <row r="367" spans="1:43" ht="35.25" hidden="1" customHeight="1" thickTop="1" thickBot="1">
      <c r="A367" s="563">
        <v>20.149999999999999</v>
      </c>
      <c r="B367" s="564"/>
      <c r="C367" s="564"/>
      <c r="D367" s="564"/>
      <c r="E367" s="564"/>
      <c r="F367" s="587" t="s">
        <v>1376</v>
      </c>
      <c r="G367" s="588"/>
      <c r="H367" s="588"/>
      <c r="I367" s="567" t="str">
        <f t="shared" si="20"/>
        <v>No hay ejecución</v>
      </c>
      <c r="J367" s="568" t="str">
        <f t="shared" si="21"/>
        <v>NA</v>
      </c>
      <c r="K367" s="588"/>
      <c r="L367" s="581"/>
      <c r="M367" s="579"/>
      <c r="N367" s="572"/>
      <c r="O367" s="582"/>
      <c r="P367" s="581"/>
      <c r="Q367" s="579"/>
      <c r="R367" s="572"/>
      <c r="S367" s="582"/>
      <c r="T367" s="583"/>
      <c r="U367" s="579"/>
      <c r="V367" s="572"/>
      <c r="W367" s="582"/>
      <c r="X367" s="575"/>
      <c r="Y367" s="580"/>
      <c r="Z367" s="580"/>
      <c r="AA367" s="567" t="str">
        <f t="shared" si="22"/>
        <v>No hay ejecución</v>
      </c>
      <c r="AB367" s="568" t="str">
        <f t="shared" si="23"/>
        <v>NA</v>
      </c>
      <c r="AC367" s="575"/>
      <c r="AD367" s="575"/>
      <c r="AE367" s="575"/>
      <c r="AF367" s="576"/>
      <c r="AG367" s="576"/>
      <c r="AH367" s="575"/>
      <c r="AI367" s="575"/>
      <c r="AJ367" s="575"/>
      <c r="AK367" s="576"/>
      <c r="AL367" s="576"/>
      <c r="AM367" s="575"/>
      <c r="AN367" s="575"/>
      <c r="AO367" s="575"/>
      <c r="AP367" s="575"/>
      <c r="AQ367" s="575"/>
    </row>
    <row r="368" spans="1:43" ht="35.25" hidden="1" customHeight="1" thickTop="1" thickBot="1">
      <c r="A368" s="563">
        <v>20.149999999999999</v>
      </c>
      <c r="B368" s="564"/>
      <c r="C368" s="564"/>
      <c r="D368" s="564"/>
      <c r="E368" s="564"/>
      <c r="F368" s="587" t="s">
        <v>1376</v>
      </c>
      <c r="G368" s="588"/>
      <c r="H368" s="588"/>
      <c r="I368" s="567" t="str">
        <f t="shared" si="20"/>
        <v>No hay ejecución</v>
      </c>
      <c r="J368" s="568" t="str">
        <f t="shared" si="21"/>
        <v>NA</v>
      </c>
      <c r="K368" s="588"/>
      <c r="L368" s="581"/>
      <c r="M368" s="579"/>
      <c r="N368" s="572"/>
      <c r="O368" s="582"/>
      <c r="P368" s="581"/>
      <c r="Q368" s="579"/>
      <c r="R368" s="572"/>
      <c r="S368" s="582"/>
      <c r="T368" s="583"/>
      <c r="U368" s="579"/>
      <c r="V368" s="572"/>
      <c r="W368" s="582"/>
      <c r="X368" s="575"/>
      <c r="Y368" s="580"/>
      <c r="Z368" s="580"/>
      <c r="AA368" s="567" t="str">
        <f t="shared" si="22"/>
        <v>No hay ejecución</v>
      </c>
      <c r="AB368" s="568" t="str">
        <f t="shared" si="23"/>
        <v>NA</v>
      </c>
      <c r="AC368" s="575"/>
      <c r="AD368" s="575"/>
      <c r="AE368" s="575"/>
      <c r="AF368" s="576"/>
      <c r="AG368" s="576"/>
      <c r="AH368" s="575"/>
      <c r="AI368" s="575"/>
      <c r="AJ368" s="575"/>
      <c r="AK368" s="576"/>
      <c r="AL368" s="576"/>
      <c r="AM368" s="575"/>
      <c r="AN368" s="575"/>
      <c r="AO368" s="575"/>
      <c r="AP368" s="575"/>
      <c r="AQ368" s="575"/>
    </row>
    <row r="369" spans="1:43" ht="35.25" hidden="1" customHeight="1" thickTop="1" thickBot="1">
      <c r="A369" s="563">
        <v>20.149999999999999</v>
      </c>
      <c r="B369" s="564"/>
      <c r="C369" s="564"/>
      <c r="D369" s="564"/>
      <c r="E369" s="564"/>
      <c r="F369" s="587" t="s">
        <v>1376</v>
      </c>
      <c r="G369" s="588"/>
      <c r="H369" s="588"/>
      <c r="I369" s="567" t="str">
        <f t="shared" si="20"/>
        <v>No hay ejecución</v>
      </c>
      <c r="J369" s="568" t="str">
        <f t="shared" si="21"/>
        <v>NA</v>
      </c>
      <c r="K369" s="588"/>
      <c r="L369" s="581"/>
      <c r="M369" s="579"/>
      <c r="N369" s="572"/>
      <c r="O369" s="582"/>
      <c r="P369" s="581"/>
      <c r="Q369" s="579"/>
      <c r="R369" s="572"/>
      <c r="S369" s="582"/>
      <c r="T369" s="583"/>
      <c r="U369" s="579"/>
      <c r="V369" s="572"/>
      <c r="W369" s="582"/>
      <c r="X369" s="575"/>
      <c r="Y369" s="580"/>
      <c r="Z369" s="580"/>
      <c r="AA369" s="567" t="str">
        <f t="shared" si="22"/>
        <v>No hay ejecución</v>
      </c>
      <c r="AB369" s="568" t="str">
        <f t="shared" si="23"/>
        <v>NA</v>
      </c>
      <c r="AC369" s="575"/>
      <c r="AD369" s="575"/>
      <c r="AE369" s="575"/>
      <c r="AF369" s="576"/>
      <c r="AG369" s="576"/>
      <c r="AH369" s="575"/>
      <c r="AI369" s="575"/>
      <c r="AJ369" s="575"/>
      <c r="AK369" s="576"/>
      <c r="AL369" s="576"/>
      <c r="AM369" s="575"/>
      <c r="AN369" s="575"/>
      <c r="AO369" s="575"/>
      <c r="AP369" s="575"/>
      <c r="AQ369" s="575"/>
    </row>
    <row r="370" spans="1:43" ht="35.25" hidden="1" customHeight="1" thickTop="1" thickBot="1">
      <c r="A370" s="563">
        <v>20.149999999999999</v>
      </c>
      <c r="B370" s="564"/>
      <c r="C370" s="564"/>
      <c r="D370" s="564"/>
      <c r="E370" s="564"/>
      <c r="F370" s="587" t="s">
        <v>1376</v>
      </c>
      <c r="G370" s="588"/>
      <c r="H370" s="588"/>
      <c r="I370" s="567" t="str">
        <f t="shared" si="20"/>
        <v>No hay ejecución</v>
      </c>
      <c r="J370" s="568" t="str">
        <f t="shared" si="21"/>
        <v>NA</v>
      </c>
      <c r="K370" s="588"/>
      <c r="L370" s="581"/>
      <c r="M370" s="579"/>
      <c r="N370" s="572"/>
      <c r="O370" s="582"/>
      <c r="P370" s="581"/>
      <c r="Q370" s="579"/>
      <c r="R370" s="572"/>
      <c r="S370" s="582"/>
      <c r="T370" s="583"/>
      <c r="U370" s="579"/>
      <c r="V370" s="572"/>
      <c r="W370" s="582"/>
      <c r="X370" s="575"/>
      <c r="Y370" s="580"/>
      <c r="Z370" s="580"/>
      <c r="AA370" s="567" t="str">
        <f t="shared" si="22"/>
        <v>No hay ejecución</v>
      </c>
      <c r="AB370" s="568" t="str">
        <f t="shared" si="23"/>
        <v>NA</v>
      </c>
      <c r="AC370" s="575"/>
      <c r="AD370" s="575"/>
      <c r="AE370" s="575"/>
      <c r="AF370" s="576"/>
      <c r="AG370" s="576"/>
      <c r="AH370" s="575"/>
      <c r="AI370" s="575"/>
      <c r="AJ370" s="575"/>
      <c r="AK370" s="576"/>
      <c r="AL370" s="576"/>
      <c r="AM370" s="575"/>
      <c r="AN370" s="575"/>
      <c r="AO370" s="575"/>
      <c r="AP370" s="575"/>
      <c r="AQ370" s="575"/>
    </row>
    <row r="371" spans="1:43" ht="35.25" hidden="1" customHeight="1" thickTop="1" thickBot="1">
      <c r="A371" s="563">
        <v>20.149999999999999</v>
      </c>
      <c r="B371" s="564"/>
      <c r="C371" s="564"/>
      <c r="D371" s="564"/>
      <c r="E371" s="564"/>
      <c r="F371" s="587" t="s">
        <v>1376</v>
      </c>
      <c r="G371" s="588"/>
      <c r="H371" s="588"/>
      <c r="I371" s="567" t="str">
        <f t="shared" si="20"/>
        <v>No hay ejecución</v>
      </c>
      <c r="J371" s="568" t="str">
        <f t="shared" si="21"/>
        <v>NA</v>
      </c>
      <c r="K371" s="588"/>
      <c r="L371" s="581"/>
      <c r="M371" s="579"/>
      <c r="N371" s="572"/>
      <c r="O371" s="582"/>
      <c r="P371" s="581"/>
      <c r="Q371" s="579"/>
      <c r="R371" s="572"/>
      <c r="S371" s="582"/>
      <c r="T371" s="583"/>
      <c r="U371" s="579"/>
      <c r="V371" s="572"/>
      <c r="W371" s="582"/>
      <c r="X371" s="575"/>
      <c r="Y371" s="580"/>
      <c r="Z371" s="580"/>
      <c r="AA371" s="567" t="str">
        <f t="shared" si="22"/>
        <v>No hay ejecución</v>
      </c>
      <c r="AB371" s="568" t="str">
        <f t="shared" si="23"/>
        <v>NA</v>
      </c>
      <c r="AC371" s="575"/>
      <c r="AD371" s="575"/>
      <c r="AE371" s="575"/>
      <c r="AF371" s="576"/>
      <c r="AG371" s="576"/>
      <c r="AH371" s="575"/>
      <c r="AI371" s="575"/>
      <c r="AJ371" s="575"/>
      <c r="AK371" s="576"/>
      <c r="AL371" s="576"/>
      <c r="AM371" s="575"/>
      <c r="AN371" s="575"/>
      <c r="AO371" s="575"/>
      <c r="AP371" s="575"/>
      <c r="AQ371" s="575"/>
    </row>
    <row r="372" spans="1:43" ht="35.25" hidden="1" customHeight="1" thickTop="1" thickBot="1">
      <c r="A372" s="563">
        <v>20.149999999999999</v>
      </c>
      <c r="B372" s="564"/>
      <c r="C372" s="564"/>
      <c r="D372" s="564"/>
      <c r="E372" s="564"/>
      <c r="F372" s="587" t="s">
        <v>1376</v>
      </c>
      <c r="G372" s="588"/>
      <c r="H372" s="588"/>
      <c r="I372" s="567" t="str">
        <f t="shared" si="20"/>
        <v>No hay ejecución</v>
      </c>
      <c r="J372" s="568" t="str">
        <f t="shared" si="21"/>
        <v>NA</v>
      </c>
      <c r="K372" s="588"/>
      <c r="L372" s="581"/>
      <c r="M372" s="579"/>
      <c r="N372" s="572"/>
      <c r="O372" s="582"/>
      <c r="P372" s="581"/>
      <c r="Q372" s="579"/>
      <c r="R372" s="572"/>
      <c r="S372" s="582"/>
      <c r="T372" s="583"/>
      <c r="U372" s="579"/>
      <c r="V372" s="572"/>
      <c r="W372" s="582"/>
      <c r="X372" s="575"/>
      <c r="Y372" s="580"/>
      <c r="Z372" s="580"/>
      <c r="AA372" s="567" t="str">
        <f t="shared" si="22"/>
        <v>No hay ejecución</v>
      </c>
      <c r="AB372" s="568" t="str">
        <f t="shared" si="23"/>
        <v>NA</v>
      </c>
      <c r="AC372" s="575"/>
      <c r="AD372" s="575"/>
      <c r="AE372" s="575"/>
      <c r="AF372" s="576"/>
      <c r="AG372" s="576"/>
      <c r="AH372" s="575"/>
      <c r="AI372" s="575"/>
      <c r="AJ372" s="575"/>
      <c r="AK372" s="576"/>
      <c r="AL372" s="576"/>
      <c r="AM372" s="575"/>
      <c r="AN372" s="575"/>
      <c r="AO372" s="575"/>
      <c r="AP372" s="575"/>
      <c r="AQ372" s="575"/>
    </row>
    <row r="373" spans="1:43" ht="35.25" hidden="1" customHeight="1" thickTop="1" thickBot="1">
      <c r="A373" s="563">
        <v>20.149999999999999</v>
      </c>
      <c r="B373" s="564"/>
      <c r="C373" s="564"/>
      <c r="D373" s="564"/>
      <c r="E373" s="564"/>
      <c r="F373" s="587" t="s">
        <v>1376</v>
      </c>
      <c r="G373" s="588"/>
      <c r="H373" s="588"/>
      <c r="I373" s="567" t="str">
        <f t="shared" si="20"/>
        <v>No hay ejecución</v>
      </c>
      <c r="J373" s="568" t="str">
        <f t="shared" si="21"/>
        <v>NA</v>
      </c>
      <c r="K373" s="588"/>
      <c r="L373" s="581"/>
      <c r="M373" s="579"/>
      <c r="N373" s="572"/>
      <c r="O373" s="582"/>
      <c r="P373" s="581"/>
      <c r="Q373" s="579"/>
      <c r="R373" s="572"/>
      <c r="S373" s="582"/>
      <c r="T373" s="583"/>
      <c r="U373" s="579"/>
      <c r="V373" s="572"/>
      <c r="W373" s="582"/>
      <c r="X373" s="575"/>
      <c r="Y373" s="580"/>
      <c r="Z373" s="580"/>
      <c r="AA373" s="567" t="str">
        <f t="shared" si="22"/>
        <v>No hay ejecución</v>
      </c>
      <c r="AB373" s="568" t="str">
        <f t="shared" si="23"/>
        <v>NA</v>
      </c>
      <c r="AC373" s="575"/>
      <c r="AD373" s="575"/>
      <c r="AE373" s="575"/>
      <c r="AF373" s="576"/>
      <c r="AG373" s="576"/>
      <c r="AH373" s="575"/>
      <c r="AI373" s="575"/>
      <c r="AJ373" s="575"/>
      <c r="AK373" s="576"/>
      <c r="AL373" s="576"/>
      <c r="AM373" s="575"/>
      <c r="AN373" s="575"/>
      <c r="AO373" s="575"/>
      <c r="AP373" s="575"/>
      <c r="AQ373" s="575"/>
    </row>
    <row r="374" spans="1:43" ht="35.25" hidden="1" customHeight="1" thickTop="1" thickBot="1">
      <c r="A374" s="563">
        <v>20.149999999999999</v>
      </c>
      <c r="B374" s="564"/>
      <c r="C374" s="564"/>
      <c r="D374" s="564"/>
      <c r="E374" s="564"/>
      <c r="F374" s="587" t="s">
        <v>1376</v>
      </c>
      <c r="G374" s="588"/>
      <c r="H374" s="588"/>
      <c r="I374" s="567" t="str">
        <f t="shared" si="20"/>
        <v>No hay ejecución</v>
      </c>
      <c r="J374" s="568" t="str">
        <f t="shared" si="21"/>
        <v>NA</v>
      </c>
      <c r="K374" s="588"/>
      <c r="L374" s="581"/>
      <c r="M374" s="579"/>
      <c r="N374" s="572"/>
      <c r="O374" s="582"/>
      <c r="P374" s="581"/>
      <c r="Q374" s="579"/>
      <c r="R374" s="572"/>
      <c r="S374" s="582"/>
      <c r="T374" s="583"/>
      <c r="U374" s="579"/>
      <c r="V374" s="572"/>
      <c r="W374" s="582"/>
      <c r="X374" s="575"/>
      <c r="Y374" s="580"/>
      <c r="Z374" s="580"/>
      <c r="AA374" s="567" t="str">
        <f t="shared" si="22"/>
        <v>No hay ejecución</v>
      </c>
      <c r="AB374" s="568" t="str">
        <f t="shared" si="23"/>
        <v>NA</v>
      </c>
      <c r="AC374" s="575"/>
      <c r="AD374" s="575"/>
      <c r="AE374" s="575"/>
      <c r="AF374" s="576"/>
      <c r="AG374" s="576"/>
      <c r="AH374" s="575"/>
      <c r="AI374" s="575"/>
      <c r="AJ374" s="575"/>
      <c r="AK374" s="576"/>
      <c r="AL374" s="576"/>
      <c r="AM374" s="575"/>
      <c r="AN374" s="575"/>
      <c r="AO374" s="575"/>
      <c r="AP374" s="575"/>
      <c r="AQ374" s="575"/>
    </row>
    <row r="375" spans="1:43" ht="35.25" hidden="1" customHeight="1" thickTop="1" thickBot="1">
      <c r="A375" s="563">
        <v>20.149999999999999</v>
      </c>
      <c r="B375" s="564"/>
      <c r="C375" s="564"/>
      <c r="D375" s="564"/>
      <c r="E375" s="564"/>
      <c r="F375" s="587" t="s">
        <v>1376</v>
      </c>
      <c r="G375" s="588"/>
      <c r="H375" s="588"/>
      <c r="I375" s="567" t="str">
        <f t="shared" si="20"/>
        <v>No hay ejecución</v>
      </c>
      <c r="J375" s="568" t="str">
        <f t="shared" si="21"/>
        <v>NA</v>
      </c>
      <c r="K375" s="588"/>
      <c r="L375" s="581"/>
      <c r="M375" s="579"/>
      <c r="N375" s="572"/>
      <c r="O375" s="582"/>
      <c r="P375" s="581"/>
      <c r="Q375" s="579"/>
      <c r="R375" s="572"/>
      <c r="S375" s="582"/>
      <c r="T375" s="583"/>
      <c r="U375" s="579"/>
      <c r="V375" s="572"/>
      <c r="W375" s="582"/>
      <c r="X375" s="575"/>
      <c r="Y375" s="580"/>
      <c r="Z375" s="580"/>
      <c r="AA375" s="567" t="str">
        <f t="shared" si="22"/>
        <v>No hay ejecución</v>
      </c>
      <c r="AB375" s="568" t="str">
        <f t="shared" si="23"/>
        <v>NA</v>
      </c>
      <c r="AC375" s="575"/>
      <c r="AD375" s="575"/>
      <c r="AE375" s="575"/>
      <c r="AF375" s="576"/>
      <c r="AG375" s="576"/>
      <c r="AH375" s="575"/>
      <c r="AI375" s="575"/>
      <c r="AJ375" s="575"/>
      <c r="AK375" s="576"/>
      <c r="AL375" s="576"/>
      <c r="AM375" s="575"/>
      <c r="AN375" s="575"/>
      <c r="AO375" s="575"/>
      <c r="AP375" s="575"/>
      <c r="AQ375" s="575"/>
    </row>
    <row r="376" spans="1:43" ht="35.25" hidden="1" customHeight="1" thickTop="1" thickBot="1">
      <c r="A376" s="563">
        <v>20.149999999999999</v>
      </c>
      <c r="B376" s="564"/>
      <c r="C376" s="564"/>
      <c r="D376" s="564"/>
      <c r="E376" s="564"/>
      <c r="F376" s="587" t="s">
        <v>1376</v>
      </c>
      <c r="G376" s="588"/>
      <c r="H376" s="588"/>
      <c r="I376" s="567" t="str">
        <f t="shared" si="20"/>
        <v>No hay ejecución</v>
      </c>
      <c r="J376" s="568" t="str">
        <f t="shared" si="21"/>
        <v>NA</v>
      </c>
      <c r="K376" s="588"/>
      <c r="L376" s="581"/>
      <c r="M376" s="579"/>
      <c r="N376" s="572"/>
      <c r="O376" s="582"/>
      <c r="P376" s="581"/>
      <c r="Q376" s="579"/>
      <c r="R376" s="572"/>
      <c r="S376" s="582"/>
      <c r="T376" s="583"/>
      <c r="U376" s="579"/>
      <c r="V376" s="572"/>
      <c r="W376" s="582"/>
      <c r="X376" s="575"/>
      <c r="Y376" s="580"/>
      <c r="Z376" s="580"/>
      <c r="AA376" s="567" t="str">
        <f t="shared" si="22"/>
        <v>No hay ejecución</v>
      </c>
      <c r="AB376" s="568" t="str">
        <f t="shared" si="23"/>
        <v>NA</v>
      </c>
      <c r="AC376" s="575"/>
      <c r="AD376" s="575"/>
      <c r="AE376" s="575"/>
      <c r="AF376" s="576"/>
      <c r="AG376" s="576"/>
      <c r="AH376" s="575"/>
      <c r="AI376" s="575"/>
      <c r="AJ376" s="575"/>
      <c r="AK376" s="576"/>
      <c r="AL376" s="576"/>
      <c r="AM376" s="575"/>
      <c r="AN376" s="575"/>
      <c r="AO376" s="575"/>
      <c r="AP376" s="575"/>
      <c r="AQ376" s="575"/>
    </row>
    <row r="377" spans="1:43" ht="35.25" hidden="1" customHeight="1" thickTop="1" thickBot="1">
      <c r="A377" s="563">
        <v>21</v>
      </c>
      <c r="B377" s="564"/>
      <c r="C377" s="564"/>
      <c r="D377" s="564"/>
      <c r="E377" s="564"/>
      <c r="F377" s="584" t="s">
        <v>1377</v>
      </c>
      <c r="G377" s="585"/>
      <c r="H377" s="585"/>
      <c r="I377" s="567" t="str">
        <f t="shared" si="20"/>
        <v>No hay ejecución</v>
      </c>
      <c r="J377" s="568" t="str">
        <f t="shared" si="21"/>
        <v>NA</v>
      </c>
      <c r="K377" s="586"/>
      <c r="L377" s="581"/>
      <c r="M377" s="579"/>
      <c r="N377" s="572"/>
      <c r="O377" s="582"/>
      <c r="P377" s="581"/>
      <c r="Q377" s="579"/>
      <c r="R377" s="572"/>
      <c r="S377" s="582"/>
      <c r="T377" s="583"/>
      <c r="U377" s="579"/>
      <c r="V377" s="572"/>
      <c r="W377" s="582"/>
      <c r="X377" s="575"/>
      <c r="Y377" s="580"/>
      <c r="Z377" s="580"/>
      <c r="AA377" s="567" t="str">
        <f t="shared" si="22"/>
        <v>No hay ejecución</v>
      </c>
      <c r="AB377" s="568" t="str">
        <f t="shared" si="23"/>
        <v>NA</v>
      </c>
      <c r="AC377" s="575"/>
      <c r="AD377" s="575"/>
      <c r="AE377" s="575"/>
      <c r="AF377" s="576"/>
      <c r="AG377" s="576"/>
      <c r="AH377" s="575"/>
      <c r="AI377" s="575"/>
      <c r="AJ377" s="575"/>
      <c r="AK377" s="576"/>
      <c r="AL377" s="576"/>
      <c r="AM377" s="575"/>
      <c r="AN377" s="575"/>
      <c r="AO377" s="575"/>
      <c r="AP377" s="575"/>
      <c r="AQ377" s="575"/>
    </row>
    <row r="378" spans="1:43" ht="35.25" hidden="1" customHeight="1" thickTop="1" thickBot="1">
      <c r="A378" s="563">
        <v>21.1</v>
      </c>
      <c r="B378" s="564"/>
      <c r="C378" s="564"/>
      <c r="D378" s="564"/>
      <c r="E378" s="564"/>
      <c r="F378" s="577" t="s">
        <v>1378</v>
      </c>
      <c r="G378" s="578"/>
      <c r="H378" s="578"/>
      <c r="I378" s="567" t="str">
        <f t="shared" si="20"/>
        <v>No hay ejecución</v>
      </c>
      <c r="J378" s="568" t="str">
        <f t="shared" si="21"/>
        <v>NA</v>
      </c>
      <c r="K378" s="578"/>
      <c r="L378" s="581"/>
      <c r="M378" s="579"/>
      <c r="N378" s="572"/>
      <c r="O378" s="582"/>
      <c r="P378" s="581"/>
      <c r="Q378" s="579"/>
      <c r="R378" s="572"/>
      <c r="S378" s="582"/>
      <c r="T378" s="583"/>
      <c r="U378" s="579"/>
      <c r="V378" s="572"/>
      <c r="W378" s="582"/>
      <c r="X378" s="575"/>
      <c r="Y378" s="580"/>
      <c r="Z378" s="580"/>
      <c r="AA378" s="567" t="str">
        <f t="shared" si="22"/>
        <v>No hay ejecución</v>
      </c>
      <c r="AB378" s="568" t="str">
        <f t="shared" si="23"/>
        <v>NA</v>
      </c>
      <c r="AC378" s="575"/>
      <c r="AD378" s="575"/>
      <c r="AE378" s="575"/>
      <c r="AF378" s="576"/>
      <c r="AG378" s="576"/>
      <c r="AH378" s="575"/>
      <c r="AI378" s="575"/>
      <c r="AJ378" s="575"/>
      <c r="AK378" s="576"/>
      <c r="AL378" s="576"/>
      <c r="AM378" s="575"/>
      <c r="AN378" s="575"/>
      <c r="AO378" s="575"/>
      <c r="AP378" s="575"/>
      <c r="AQ378" s="575"/>
    </row>
    <row r="379" spans="1:43" ht="35.25" hidden="1" customHeight="1" thickTop="1" thickBot="1">
      <c r="A379" s="563">
        <v>21.1</v>
      </c>
      <c r="B379" s="564"/>
      <c r="C379" s="564"/>
      <c r="D379" s="564"/>
      <c r="E379" s="564"/>
      <c r="F379" s="577" t="s">
        <v>1378</v>
      </c>
      <c r="G379" s="578"/>
      <c r="H379" s="578"/>
      <c r="I379" s="567" t="str">
        <f t="shared" si="20"/>
        <v>No hay ejecución</v>
      </c>
      <c r="J379" s="568" t="str">
        <f t="shared" si="21"/>
        <v>NA</v>
      </c>
      <c r="K379" s="578"/>
      <c r="L379" s="581"/>
      <c r="M379" s="579"/>
      <c r="N379" s="572"/>
      <c r="O379" s="582"/>
      <c r="P379" s="581"/>
      <c r="Q379" s="579"/>
      <c r="R379" s="572"/>
      <c r="S379" s="582"/>
      <c r="T379" s="583"/>
      <c r="U379" s="579"/>
      <c r="V379" s="572"/>
      <c r="W379" s="582"/>
      <c r="X379" s="575"/>
      <c r="Y379" s="580"/>
      <c r="Z379" s="580"/>
      <c r="AA379" s="567" t="str">
        <f t="shared" si="22"/>
        <v>No hay ejecución</v>
      </c>
      <c r="AB379" s="568" t="str">
        <f t="shared" si="23"/>
        <v>NA</v>
      </c>
      <c r="AC379" s="575"/>
      <c r="AD379" s="575"/>
      <c r="AE379" s="575"/>
      <c r="AF379" s="576"/>
      <c r="AG379" s="576"/>
      <c r="AH379" s="575"/>
      <c r="AI379" s="575"/>
      <c r="AJ379" s="575"/>
      <c r="AK379" s="576"/>
      <c r="AL379" s="576"/>
      <c r="AM379" s="575"/>
      <c r="AN379" s="575"/>
      <c r="AO379" s="575"/>
      <c r="AP379" s="575"/>
      <c r="AQ379" s="575"/>
    </row>
    <row r="380" spans="1:43" ht="35.25" hidden="1" customHeight="1" thickTop="1" thickBot="1">
      <c r="A380" s="563">
        <v>21.1</v>
      </c>
      <c r="B380" s="564"/>
      <c r="C380" s="564"/>
      <c r="D380" s="564"/>
      <c r="E380" s="564"/>
      <c r="F380" s="577" t="s">
        <v>1378</v>
      </c>
      <c r="G380" s="578"/>
      <c r="H380" s="578"/>
      <c r="I380" s="567" t="str">
        <f t="shared" si="20"/>
        <v>No hay ejecución</v>
      </c>
      <c r="J380" s="568" t="str">
        <f t="shared" si="21"/>
        <v>NA</v>
      </c>
      <c r="K380" s="578"/>
      <c r="L380" s="581"/>
      <c r="M380" s="579"/>
      <c r="N380" s="572"/>
      <c r="O380" s="582"/>
      <c r="P380" s="581"/>
      <c r="Q380" s="579"/>
      <c r="R380" s="572"/>
      <c r="S380" s="582"/>
      <c r="T380" s="583"/>
      <c r="U380" s="579"/>
      <c r="V380" s="572"/>
      <c r="W380" s="582"/>
      <c r="X380" s="575"/>
      <c r="Y380" s="580"/>
      <c r="Z380" s="580"/>
      <c r="AA380" s="567" t="str">
        <f t="shared" si="22"/>
        <v>No hay ejecución</v>
      </c>
      <c r="AB380" s="568" t="str">
        <f t="shared" si="23"/>
        <v>NA</v>
      </c>
      <c r="AC380" s="575"/>
      <c r="AD380" s="575"/>
      <c r="AE380" s="575"/>
      <c r="AF380" s="576"/>
      <c r="AG380" s="576"/>
      <c r="AH380" s="575"/>
      <c r="AI380" s="575"/>
      <c r="AJ380" s="575"/>
      <c r="AK380" s="576"/>
      <c r="AL380" s="576"/>
      <c r="AM380" s="575"/>
      <c r="AN380" s="575"/>
      <c r="AO380" s="575"/>
      <c r="AP380" s="575"/>
      <c r="AQ380" s="575"/>
    </row>
    <row r="381" spans="1:43" ht="35.25" hidden="1" customHeight="1" thickTop="1" thickBot="1">
      <c r="A381" s="563">
        <v>21.1</v>
      </c>
      <c r="B381" s="564"/>
      <c r="C381" s="564"/>
      <c r="D381" s="564"/>
      <c r="E381" s="564"/>
      <c r="F381" s="577" t="s">
        <v>1378</v>
      </c>
      <c r="G381" s="578"/>
      <c r="H381" s="578"/>
      <c r="I381" s="567" t="str">
        <f t="shared" si="20"/>
        <v>No hay ejecución</v>
      </c>
      <c r="J381" s="568" t="str">
        <f t="shared" si="21"/>
        <v>NA</v>
      </c>
      <c r="K381" s="578"/>
      <c r="L381" s="581"/>
      <c r="M381" s="579"/>
      <c r="N381" s="572"/>
      <c r="O381" s="582"/>
      <c r="P381" s="581"/>
      <c r="Q381" s="579"/>
      <c r="R381" s="572"/>
      <c r="S381" s="582"/>
      <c r="T381" s="583"/>
      <c r="U381" s="579"/>
      <c r="V381" s="572"/>
      <c r="W381" s="582"/>
      <c r="X381" s="575"/>
      <c r="Y381" s="580"/>
      <c r="Z381" s="580"/>
      <c r="AA381" s="567" t="str">
        <f t="shared" si="22"/>
        <v>No hay ejecución</v>
      </c>
      <c r="AB381" s="568" t="str">
        <f t="shared" si="23"/>
        <v>NA</v>
      </c>
      <c r="AC381" s="575"/>
      <c r="AD381" s="575"/>
      <c r="AE381" s="575"/>
      <c r="AF381" s="576"/>
      <c r="AG381" s="576"/>
      <c r="AH381" s="575"/>
      <c r="AI381" s="575"/>
      <c r="AJ381" s="575"/>
      <c r="AK381" s="576"/>
      <c r="AL381" s="576"/>
      <c r="AM381" s="575"/>
      <c r="AN381" s="575"/>
      <c r="AO381" s="575"/>
      <c r="AP381" s="575"/>
      <c r="AQ381" s="575"/>
    </row>
    <row r="382" spans="1:43" ht="35.25" hidden="1" customHeight="1" thickTop="1" thickBot="1">
      <c r="A382" s="563">
        <v>21.1</v>
      </c>
      <c r="B382" s="564"/>
      <c r="C382" s="564"/>
      <c r="D382" s="564"/>
      <c r="E382" s="564"/>
      <c r="F382" s="577" t="s">
        <v>1378</v>
      </c>
      <c r="G382" s="578"/>
      <c r="H382" s="578"/>
      <c r="I382" s="567" t="str">
        <f t="shared" si="20"/>
        <v>No hay ejecución</v>
      </c>
      <c r="J382" s="568" t="str">
        <f t="shared" si="21"/>
        <v>NA</v>
      </c>
      <c r="K382" s="578"/>
      <c r="L382" s="581"/>
      <c r="M382" s="579"/>
      <c r="N382" s="572"/>
      <c r="O382" s="582"/>
      <c r="P382" s="581"/>
      <c r="Q382" s="579"/>
      <c r="R382" s="572"/>
      <c r="S382" s="582"/>
      <c r="T382" s="583"/>
      <c r="U382" s="579"/>
      <c r="V382" s="572"/>
      <c r="W382" s="582"/>
      <c r="X382" s="575"/>
      <c r="Y382" s="580"/>
      <c r="Z382" s="580"/>
      <c r="AA382" s="567" t="str">
        <f t="shared" si="22"/>
        <v>No hay ejecución</v>
      </c>
      <c r="AB382" s="568" t="str">
        <f t="shared" si="23"/>
        <v>NA</v>
      </c>
      <c r="AC382" s="575"/>
      <c r="AD382" s="575"/>
      <c r="AE382" s="575"/>
      <c r="AF382" s="576"/>
      <c r="AG382" s="576"/>
      <c r="AH382" s="575"/>
      <c r="AI382" s="575"/>
      <c r="AJ382" s="575"/>
      <c r="AK382" s="576"/>
      <c r="AL382" s="576"/>
      <c r="AM382" s="575"/>
      <c r="AN382" s="575"/>
      <c r="AO382" s="575"/>
      <c r="AP382" s="575"/>
      <c r="AQ382" s="575"/>
    </row>
    <row r="383" spans="1:43" ht="35.25" hidden="1" customHeight="1" thickTop="1" thickBot="1">
      <c r="A383" s="563">
        <v>21.1</v>
      </c>
      <c r="B383" s="564"/>
      <c r="C383" s="564"/>
      <c r="D383" s="564"/>
      <c r="E383" s="564"/>
      <c r="F383" s="577" t="s">
        <v>1378</v>
      </c>
      <c r="G383" s="578"/>
      <c r="H383" s="578"/>
      <c r="I383" s="567" t="str">
        <f t="shared" si="20"/>
        <v>No hay ejecución</v>
      </c>
      <c r="J383" s="568" t="str">
        <f t="shared" si="21"/>
        <v>NA</v>
      </c>
      <c r="K383" s="578"/>
      <c r="L383" s="581"/>
      <c r="M383" s="579"/>
      <c r="N383" s="572"/>
      <c r="O383" s="582"/>
      <c r="P383" s="581"/>
      <c r="Q383" s="579"/>
      <c r="R383" s="572"/>
      <c r="S383" s="582"/>
      <c r="T383" s="583"/>
      <c r="U383" s="579"/>
      <c r="V383" s="572"/>
      <c r="W383" s="582"/>
      <c r="X383" s="575"/>
      <c r="Y383" s="580"/>
      <c r="Z383" s="580"/>
      <c r="AA383" s="567" t="str">
        <f t="shared" si="22"/>
        <v>No hay ejecución</v>
      </c>
      <c r="AB383" s="568" t="str">
        <f t="shared" si="23"/>
        <v>NA</v>
      </c>
      <c r="AC383" s="575"/>
      <c r="AD383" s="575"/>
      <c r="AE383" s="575"/>
      <c r="AF383" s="576"/>
      <c r="AG383" s="576"/>
      <c r="AH383" s="575"/>
      <c r="AI383" s="575"/>
      <c r="AJ383" s="575"/>
      <c r="AK383" s="576"/>
      <c r="AL383" s="576"/>
      <c r="AM383" s="575"/>
      <c r="AN383" s="575"/>
      <c r="AO383" s="575"/>
      <c r="AP383" s="575"/>
      <c r="AQ383" s="575"/>
    </row>
    <row r="384" spans="1:43" ht="35.25" hidden="1" customHeight="1" thickTop="1" thickBot="1">
      <c r="A384" s="563">
        <v>21.2</v>
      </c>
      <c r="B384" s="564"/>
      <c r="C384" s="564"/>
      <c r="D384" s="564"/>
      <c r="E384" s="564"/>
      <c r="F384" s="577" t="s">
        <v>1379</v>
      </c>
      <c r="G384" s="578"/>
      <c r="H384" s="578"/>
      <c r="I384" s="567" t="str">
        <f t="shared" si="20"/>
        <v>No hay ejecución</v>
      </c>
      <c r="J384" s="568" t="str">
        <f t="shared" si="21"/>
        <v>NA</v>
      </c>
      <c r="K384" s="578"/>
      <c r="L384" s="581"/>
      <c r="M384" s="579"/>
      <c r="N384" s="572"/>
      <c r="O384" s="582"/>
      <c r="P384" s="581"/>
      <c r="Q384" s="579"/>
      <c r="R384" s="572"/>
      <c r="S384" s="582"/>
      <c r="T384" s="583"/>
      <c r="U384" s="579"/>
      <c r="V384" s="572"/>
      <c r="W384" s="582"/>
      <c r="X384" s="575"/>
      <c r="Y384" s="580"/>
      <c r="Z384" s="580"/>
      <c r="AA384" s="567" t="str">
        <f t="shared" si="22"/>
        <v>No hay ejecución</v>
      </c>
      <c r="AB384" s="568" t="str">
        <f t="shared" si="23"/>
        <v>NA</v>
      </c>
      <c r="AC384" s="575"/>
      <c r="AD384" s="575"/>
      <c r="AE384" s="575"/>
      <c r="AF384" s="576"/>
      <c r="AG384" s="576"/>
      <c r="AH384" s="575"/>
      <c r="AI384" s="575"/>
      <c r="AJ384" s="575"/>
      <c r="AK384" s="576"/>
      <c r="AL384" s="576"/>
      <c r="AM384" s="575"/>
      <c r="AN384" s="575"/>
      <c r="AO384" s="575"/>
      <c r="AP384" s="575"/>
      <c r="AQ384" s="575"/>
    </row>
    <row r="385" spans="1:43" ht="35.25" hidden="1" customHeight="1" thickTop="1" thickBot="1">
      <c r="A385" s="563">
        <v>22</v>
      </c>
      <c r="B385" s="564"/>
      <c r="C385" s="564"/>
      <c r="D385" s="564"/>
      <c r="E385" s="564"/>
      <c r="F385" s="565" t="s">
        <v>1380</v>
      </c>
      <c r="G385" s="566"/>
      <c r="H385" s="566"/>
      <c r="I385" s="567" t="str">
        <f t="shared" si="20"/>
        <v>No hay ejecución</v>
      </c>
      <c r="J385" s="568" t="str">
        <f t="shared" si="21"/>
        <v>NA</v>
      </c>
      <c r="K385" s="569"/>
      <c r="L385" s="581"/>
      <c r="M385" s="579"/>
      <c r="N385" s="572"/>
      <c r="O385" s="582"/>
      <c r="P385" s="581"/>
      <c r="Q385" s="579"/>
      <c r="R385" s="572"/>
      <c r="S385" s="582"/>
      <c r="T385" s="583"/>
      <c r="U385" s="579"/>
      <c r="V385" s="572"/>
      <c r="W385" s="582"/>
      <c r="X385" s="575"/>
      <c r="Y385" s="580"/>
      <c r="Z385" s="580"/>
      <c r="AA385" s="567" t="str">
        <f t="shared" si="22"/>
        <v>No hay ejecución</v>
      </c>
      <c r="AB385" s="568" t="str">
        <f t="shared" si="23"/>
        <v>NA</v>
      </c>
      <c r="AC385" s="575"/>
      <c r="AD385" s="575"/>
      <c r="AE385" s="575"/>
      <c r="AF385" s="576"/>
      <c r="AG385" s="576"/>
      <c r="AH385" s="575"/>
      <c r="AI385" s="575"/>
      <c r="AJ385" s="575"/>
      <c r="AK385" s="576"/>
      <c r="AL385" s="576"/>
      <c r="AM385" s="575"/>
      <c r="AN385" s="575"/>
      <c r="AO385" s="575"/>
      <c r="AP385" s="575"/>
      <c r="AQ385" s="575"/>
    </row>
    <row r="386" spans="1:43" ht="35.25" hidden="1" customHeight="1" thickTop="1" thickBot="1">
      <c r="A386" s="563">
        <v>22.1</v>
      </c>
      <c r="B386" s="564"/>
      <c r="C386" s="564"/>
      <c r="D386" s="564"/>
      <c r="E386" s="564"/>
      <c r="F386" s="577" t="s">
        <v>1381</v>
      </c>
      <c r="G386" s="578"/>
      <c r="H386" s="578"/>
      <c r="I386" s="567" t="str">
        <f t="shared" si="20"/>
        <v>No hay ejecución</v>
      </c>
      <c r="J386" s="568" t="str">
        <f t="shared" si="21"/>
        <v>NA</v>
      </c>
      <c r="K386" s="578"/>
      <c r="L386" s="581"/>
      <c r="M386" s="579"/>
      <c r="N386" s="572"/>
      <c r="O386" s="582"/>
      <c r="P386" s="581"/>
      <c r="Q386" s="579"/>
      <c r="R386" s="572"/>
      <c r="S386" s="582"/>
      <c r="T386" s="583"/>
      <c r="U386" s="579"/>
      <c r="V386" s="572"/>
      <c r="W386" s="582"/>
      <c r="X386" s="575"/>
      <c r="Y386" s="580">
        <v>52</v>
      </c>
      <c r="Z386" s="580">
        <v>52</v>
      </c>
      <c r="AA386" s="567">
        <f t="shared" si="22"/>
        <v>1</v>
      </c>
      <c r="AB386" s="568" t="str">
        <f t="shared" si="23"/>
        <v>De acuerdo con lo programado</v>
      </c>
      <c r="AC386" s="575"/>
      <c r="AD386" s="575"/>
      <c r="AE386" s="575"/>
      <c r="AF386" s="576"/>
      <c r="AG386" s="576"/>
      <c r="AH386" s="575"/>
      <c r="AI386" s="575"/>
      <c r="AJ386" s="575"/>
      <c r="AK386" s="576"/>
      <c r="AL386" s="576"/>
      <c r="AM386" s="575"/>
      <c r="AN386" s="575"/>
      <c r="AO386" s="575"/>
      <c r="AP386" s="575"/>
      <c r="AQ386" s="575"/>
    </row>
    <row r="387" spans="1:43" ht="35.25" hidden="1" customHeight="1" thickTop="1" thickBot="1">
      <c r="A387" s="563">
        <v>22.1</v>
      </c>
      <c r="B387" s="564"/>
      <c r="C387" s="564"/>
      <c r="D387" s="564"/>
      <c r="E387" s="564"/>
      <c r="F387" s="577" t="s">
        <v>1381</v>
      </c>
      <c r="G387" s="578"/>
      <c r="H387" s="578"/>
      <c r="I387" s="567" t="str">
        <f t="shared" si="20"/>
        <v>No hay ejecución</v>
      </c>
      <c r="J387" s="568" t="str">
        <f t="shared" si="21"/>
        <v>NA</v>
      </c>
      <c r="K387" s="578"/>
      <c r="L387" s="581"/>
      <c r="M387" s="579"/>
      <c r="N387" s="572"/>
      <c r="O387" s="582"/>
      <c r="P387" s="581"/>
      <c r="Q387" s="579"/>
      <c r="R387" s="572"/>
      <c r="S387" s="582"/>
      <c r="T387" s="583"/>
      <c r="U387" s="579"/>
      <c r="V387" s="572"/>
      <c r="W387" s="582"/>
      <c r="X387" s="575"/>
      <c r="Y387" s="580"/>
      <c r="Z387" s="580"/>
      <c r="AA387" s="567" t="str">
        <f t="shared" si="22"/>
        <v>No hay ejecución</v>
      </c>
      <c r="AB387" s="568" t="str">
        <f t="shared" si="23"/>
        <v>NA</v>
      </c>
      <c r="AC387" s="575"/>
      <c r="AD387" s="575"/>
      <c r="AE387" s="575"/>
      <c r="AF387" s="576"/>
      <c r="AG387" s="576"/>
      <c r="AH387" s="575"/>
      <c r="AI387" s="575"/>
      <c r="AJ387" s="575"/>
      <c r="AK387" s="576"/>
      <c r="AL387" s="576"/>
      <c r="AM387" s="575"/>
      <c r="AN387" s="575"/>
      <c r="AO387" s="575"/>
      <c r="AP387" s="575"/>
      <c r="AQ387" s="575"/>
    </row>
    <row r="388" spans="1:43" ht="35.25" hidden="1" customHeight="1" thickTop="1" thickBot="1">
      <c r="A388" s="563">
        <v>23</v>
      </c>
      <c r="B388" s="564"/>
      <c r="C388" s="564"/>
      <c r="D388" s="564"/>
      <c r="E388" s="564"/>
      <c r="F388" s="565" t="s">
        <v>1382</v>
      </c>
      <c r="G388" s="566"/>
      <c r="H388" s="566"/>
      <c r="I388" s="567" t="str">
        <f t="shared" si="20"/>
        <v>No hay ejecución</v>
      </c>
      <c r="J388" s="568" t="str">
        <f t="shared" si="21"/>
        <v>NA</v>
      </c>
      <c r="K388" s="569"/>
      <c r="L388" s="581"/>
      <c r="M388" s="579"/>
      <c r="N388" s="572"/>
      <c r="O388" s="582"/>
      <c r="P388" s="581"/>
      <c r="Q388" s="579"/>
      <c r="R388" s="572"/>
      <c r="S388" s="582"/>
      <c r="T388" s="583"/>
      <c r="U388" s="579"/>
      <c r="V388" s="572"/>
      <c r="W388" s="582"/>
      <c r="X388" s="575"/>
      <c r="Y388" s="580"/>
      <c r="Z388" s="580"/>
      <c r="AA388" s="567" t="str">
        <f t="shared" si="22"/>
        <v>No hay ejecución</v>
      </c>
      <c r="AB388" s="568" t="str">
        <f t="shared" si="23"/>
        <v>NA</v>
      </c>
      <c r="AC388" s="575"/>
      <c r="AD388" s="575"/>
      <c r="AE388" s="575"/>
      <c r="AF388" s="576"/>
      <c r="AG388" s="576"/>
      <c r="AH388" s="575"/>
      <c r="AI388" s="575"/>
      <c r="AJ388" s="575"/>
      <c r="AK388" s="576"/>
      <c r="AL388" s="576"/>
      <c r="AM388" s="575"/>
      <c r="AN388" s="575"/>
      <c r="AO388" s="575"/>
      <c r="AP388" s="575"/>
      <c r="AQ388" s="575"/>
    </row>
    <row r="389" spans="1:43" ht="35.25" hidden="1" customHeight="1" thickTop="1" thickBot="1">
      <c r="A389" s="563">
        <v>23.1</v>
      </c>
      <c r="B389" s="564"/>
      <c r="C389" s="564"/>
      <c r="D389" s="564"/>
      <c r="E389" s="564"/>
      <c r="F389" s="577" t="s">
        <v>1383</v>
      </c>
      <c r="G389" s="578"/>
      <c r="H389" s="578"/>
      <c r="I389" s="567" t="str">
        <f t="shared" si="20"/>
        <v>No hay ejecución</v>
      </c>
      <c r="J389" s="568" t="str">
        <f t="shared" si="21"/>
        <v>NA</v>
      </c>
      <c r="K389" s="578"/>
      <c r="L389" s="581"/>
      <c r="M389" s="579"/>
      <c r="N389" s="572"/>
      <c r="O389" s="582"/>
      <c r="P389" s="581"/>
      <c r="Q389" s="579"/>
      <c r="R389" s="572"/>
      <c r="S389" s="582"/>
      <c r="T389" s="583"/>
      <c r="U389" s="579"/>
      <c r="V389" s="572"/>
      <c r="W389" s="582"/>
      <c r="X389" s="575"/>
      <c r="Y389" s="580">
        <v>52</v>
      </c>
      <c r="Z389" s="580">
        <v>52</v>
      </c>
      <c r="AA389" s="567">
        <f t="shared" si="22"/>
        <v>1</v>
      </c>
      <c r="AB389" s="568" t="str">
        <f t="shared" si="23"/>
        <v>De acuerdo con lo programado</v>
      </c>
      <c r="AC389" s="575"/>
      <c r="AD389" s="575"/>
      <c r="AE389" s="575"/>
      <c r="AF389" s="576"/>
      <c r="AG389" s="576"/>
      <c r="AH389" s="575"/>
      <c r="AI389" s="575"/>
      <c r="AJ389" s="575"/>
      <c r="AK389" s="576"/>
      <c r="AL389" s="576"/>
      <c r="AM389" s="575"/>
      <c r="AN389" s="575"/>
      <c r="AO389" s="575"/>
      <c r="AP389" s="575"/>
      <c r="AQ389" s="575"/>
    </row>
    <row r="390" spans="1:43" ht="35.25" hidden="1" customHeight="1" thickTop="1" thickBot="1">
      <c r="A390" s="563">
        <v>23.1</v>
      </c>
      <c r="B390" s="564"/>
      <c r="C390" s="564"/>
      <c r="D390" s="564"/>
      <c r="E390" s="564"/>
      <c r="F390" s="577" t="s">
        <v>1383</v>
      </c>
      <c r="G390" s="578"/>
      <c r="H390" s="578"/>
      <c r="I390" s="567" t="str">
        <f t="shared" si="20"/>
        <v>No hay ejecución</v>
      </c>
      <c r="J390" s="568" t="str">
        <f t="shared" si="21"/>
        <v>NA</v>
      </c>
      <c r="K390" s="578"/>
      <c r="L390" s="581"/>
      <c r="M390" s="579"/>
      <c r="N390" s="572"/>
      <c r="O390" s="582"/>
      <c r="P390" s="581"/>
      <c r="Q390" s="579"/>
      <c r="R390" s="572"/>
      <c r="S390" s="582"/>
      <c r="T390" s="583"/>
      <c r="U390" s="579"/>
      <c r="V390" s="572"/>
      <c r="W390" s="582"/>
      <c r="X390" s="575"/>
      <c r="Y390" s="580"/>
      <c r="Z390" s="580"/>
      <c r="AA390" s="567" t="str">
        <f t="shared" si="22"/>
        <v>No hay ejecución</v>
      </c>
      <c r="AB390" s="568" t="str">
        <f t="shared" si="23"/>
        <v>NA</v>
      </c>
      <c r="AC390" s="575"/>
      <c r="AD390" s="575"/>
      <c r="AE390" s="575"/>
      <c r="AF390" s="576"/>
      <c r="AG390" s="576"/>
      <c r="AH390" s="575"/>
      <c r="AI390" s="575"/>
      <c r="AJ390" s="575"/>
      <c r="AK390" s="576"/>
      <c r="AL390" s="576"/>
      <c r="AM390" s="575"/>
      <c r="AN390" s="575"/>
      <c r="AO390" s="575"/>
      <c r="AP390" s="575"/>
      <c r="AQ390" s="575"/>
    </row>
    <row r="391" spans="1:43" ht="35.25" hidden="1" customHeight="1" thickTop="1" thickBot="1">
      <c r="A391" s="563">
        <v>24</v>
      </c>
      <c r="B391" s="564"/>
      <c r="C391" s="564"/>
      <c r="D391" s="564"/>
      <c r="E391" s="564"/>
      <c r="F391" s="565" t="s">
        <v>1384</v>
      </c>
      <c r="G391" s="566"/>
      <c r="H391" s="566"/>
      <c r="I391" s="567" t="str">
        <f t="shared" si="20"/>
        <v>No hay ejecución</v>
      </c>
      <c r="J391" s="568" t="str">
        <f t="shared" si="21"/>
        <v>NA</v>
      </c>
      <c r="K391" s="569"/>
      <c r="L391" s="581"/>
      <c r="M391" s="579"/>
      <c r="N391" s="572"/>
      <c r="O391" s="582"/>
      <c r="P391" s="581"/>
      <c r="Q391" s="579"/>
      <c r="R391" s="572"/>
      <c r="S391" s="582"/>
      <c r="T391" s="583"/>
      <c r="U391" s="579"/>
      <c r="V391" s="572"/>
      <c r="W391" s="582"/>
      <c r="X391" s="575"/>
      <c r="Y391" s="580"/>
      <c r="Z391" s="580"/>
      <c r="AA391" s="567" t="str">
        <f t="shared" si="22"/>
        <v>No hay ejecución</v>
      </c>
      <c r="AB391" s="568" t="str">
        <f t="shared" si="23"/>
        <v>NA</v>
      </c>
      <c r="AC391" s="575"/>
      <c r="AD391" s="575"/>
      <c r="AE391" s="575"/>
      <c r="AF391" s="576"/>
      <c r="AG391" s="576"/>
      <c r="AH391" s="575"/>
      <c r="AI391" s="575"/>
      <c r="AJ391" s="575"/>
      <c r="AK391" s="576"/>
      <c r="AL391" s="576"/>
      <c r="AM391" s="575"/>
      <c r="AN391" s="575"/>
      <c r="AO391" s="575"/>
      <c r="AP391" s="575"/>
      <c r="AQ391" s="575"/>
    </row>
    <row r="392" spans="1:43" ht="35.25" customHeight="1" thickTop="1" thickBot="1">
      <c r="A392" s="563">
        <v>24.1</v>
      </c>
      <c r="B392" s="564"/>
      <c r="C392" s="564"/>
      <c r="D392" s="564"/>
      <c r="E392" s="564"/>
      <c r="F392" s="594" t="s">
        <v>1384</v>
      </c>
      <c r="G392" s="595">
        <v>16</v>
      </c>
      <c r="H392" s="595">
        <v>16</v>
      </c>
      <c r="I392" s="567">
        <f t="shared" si="20"/>
        <v>1</v>
      </c>
      <c r="J392" s="568" t="str">
        <f t="shared" si="21"/>
        <v>De acuerdo con lo programado</v>
      </c>
      <c r="K392" s="595"/>
      <c r="L392" s="581"/>
      <c r="M392" s="579"/>
      <c r="N392" s="572"/>
      <c r="O392" s="582"/>
      <c r="P392" s="581"/>
      <c r="Q392" s="579"/>
      <c r="R392" s="572"/>
      <c r="S392" s="582"/>
      <c r="T392" s="583"/>
      <c r="U392" s="579"/>
      <c r="V392" s="572"/>
      <c r="W392" s="582"/>
      <c r="X392" s="575"/>
      <c r="Y392" s="580">
        <v>15</v>
      </c>
      <c r="Z392" s="580">
        <v>15</v>
      </c>
      <c r="AA392" s="567">
        <f t="shared" si="22"/>
        <v>1</v>
      </c>
      <c r="AB392" s="568" t="str">
        <f t="shared" si="23"/>
        <v>De acuerdo con lo programado</v>
      </c>
      <c r="AC392" s="575"/>
      <c r="AD392" s="575"/>
      <c r="AE392" s="575"/>
      <c r="AF392" s="576"/>
      <c r="AG392" s="576"/>
      <c r="AH392" s="575"/>
      <c r="AI392" s="575"/>
      <c r="AJ392" s="575"/>
      <c r="AK392" s="576"/>
      <c r="AL392" s="576"/>
      <c r="AM392" s="575"/>
      <c r="AN392" s="575"/>
      <c r="AO392" s="575"/>
      <c r="AP392" s="575"/>
      <c r="AQ392" s="575"/>
    </row>
    <row r="393" spans="1:43" ht="35.25" hidden="1" customHeight="1" thickTop="1" thickBot="1">
      <c r="A393" s="563">
        <v>24.1</v>
      </c>
      <c r="B393" s="564"/>
      <c r="C393" s="564"/>
      <c r="D393" s="564"/>
      <c r="E393" s="564"/>
      <c r="F393" s="594" t="s">
        <v>1384</v>
      </c>
      <c r="G393" s="595"/>
      <c r="H393" s="595"/>
      <c r="I393" s="567" t="str">
        <f t="shared" si="20"/>
        <v>No hay ejecución</v>
      </c>
      <c r="J393" s="568" t="str">
        <f t="shared" si="21"/>
        <v>NA</v>
      </c>
      <c r="K393" s="595"/>
      <c r="L393" s="581"/>
      <c r="M393" s="579"/>
      <c r="N393" s="572"/>
      <c r="O393" s="582"/>
      <c r="P393" s="581"/>
      <c r="Q393" s="579"/>
      <c r="R393" s="572"/>
      <c r="S393" s="582"/>
      <c r="T393" s="583"/>
      <c r="U393" s="579"/>
      <c r="V393" s="572"/>
      <c r="W393" s="582"/>
      <c r="X393" s="575"/>
      <c r="Y393" s="580"/>
      <c r="Z393" s="580"/>
      <c r="AA393" s="567" t="str">
        <f t="shared" si="22"/>
        <v>No hay ejecución</v>
      </c>
      <c r="AB393" s="568" t="str">
        <f t="shared" si="23"/>
        <v>NA</v>
      </c>
      <c r="AC393" s="575"/>
      <c r="AD393" s="575"/>
      <c r="AE393" s="575"/>
      <c r="AF393" s="576"/>
      <c r="AG393" s="576"/>
      <c r="AH393" s="575"/>
      <c r="AI393" s="575"/>
      <c r="AJ393" s="575"/>
      <c r="AK393" s="576"/>
      <c r="AL393" s="576"/>
      <c r="AM393" s="575"/>
      <c r="AN393" s="575"/>
      <c r="AO393" s="575"/>
      <c r="AP393" s="575"/>
      <c r="AQ393" s="575"/>
    </row>
    <row r="394" spans="1:43" ht="35.25" hidden="1" customHeight="1" thickTop="1" thickBot="1">
      <c r="A394" s="563">
        <v>24.1</v>
      </c>
      <c r="B394" s="564"/>
      <c r="C394" s="564"/>
      <c r="D394" s="564"/>
      <c r="E394" s="564"/>
      <c r="F394" s="594" t="s">
        <v>1384</v>
      </c>
      <c r="G394" s="595"/>
      <c r="H394" s="595"/>
      <c r="I394" s="567" t="str">
        <f t="shared" si="20"/>
        <v>No hay ejecución</v>
      </c>
      <c r="J394" s="568" t="str">
        <f t="shared" si="21"/>
        <v>NA</v>
      </c>
      <c r="K394" s="595"/>
      <c r="L394" s="581"/>
      <c r="M394" s="579"/>
      <c r="N394" s="572"/>
      <c r="O394" s="582"/>
      <c r="P394" s="581"/>
      <c r="Q394" s="579"/>
      <c r="R394" s="572"/>
      <c r="S394" s="582"/>
      <c r="T394" s="583"/>
      <c r="U394" s="579"/>
      <c r="V394" s="572"/>
      <c r="W394" s="582"/>
      <c r="X394" s="575"/>
      <c r="Y394" s="580"/>
      <c r="Z394" s="580"/>
      <c r="AA394" s="567" t="str">
        <f t="shared" si="22"/>
        <v>No hay ejecución</v>
      </c>
      <c r="AB394" s="568" t="str">
        <f t="shared" si="23"/>
        <v>NA</v>
      </c>
      <c r="AC394" s="575"/>
      <c r="AD394" s="575"/>
      <c r="AE394" s="575"/>
      <c r="AF394" s="576"/>
      <c r="AG394" s="576"/>
      <c r="AH394" s="575"/>
      <c r="AI394" s="575"/>
      <c r="AJ394" s="575"/>
      <c r="AK394" s="576"/>
      <c r="AL394" s="576"/>
      <c r="AM394" s="575"/>
      <c r="AN394" s="575"/>
      <c r="AO394" s="575"/>
      <c r="AP394" s="575"/>
      <c r="AQ394" s="575"/>
    </row>
    <row r="395" spans="1:43" ht="35.25" hidden="1" customHeight="1" thickTop="1" thickBot="1">
      <c r="A395" s="563">
        <v>24.1</v>
      </c>
      <c r="B395" s="564"/>
      <c r="C395" s="564"/>
      <c r="D395" s="564"/>
      <c r="E395" s="564"/>
      <c r="F395" s="594" t="s">
        <v>1384</v>
      </c>
      <c r="G395" s="595"/>
      <c r="H395" s="595"/>
      <c r="I395" s="567" t="str">
        <f t="shared" si="20"/>
        <v>No hay ejecución</v>
      </c>
      <c r="J395" s="568" t="str">
        <f t="shared" si="21"/>
        <v>NA</v>
      </c>
      <c r="K395" s="595"/>
      <c r="L395" s="581"/>
      <c r="M395" s="579"/>
      <c r="N395" s="572"/>
      <c r="O395" s="582"/>
      <c r="P395" s="581"/>
      <c r="Q395" s="579"/>
      <c r="R395" s="572"/>
      <c r="S395" s="582"/>
      <c r="T395" s="583"/>
      <c r="U395" s="579"/>
      <c r="V395" s="572"/>
      <c r="W395" s="582"/>
      <c r="X395" s="575"/>
      <c r="Y395" s="580"/>
      <c r="Z395" s="580"/>
      <c r="AA395" s="567" t="str">
        <f t="shared" si="22"/>
        <v>No hay ejecución</v>
      </c>
      <c r="AB395" s="568" t="str">
        <f t="shared" si="23"/>
        <v>NA</v>
      </c>
      <c r="AC395" s="575"/>
      <c r="AD395" s="575"/>
      <c r="AE395" s="575"/>
      <c r="AF395" s="576"/>
      <c r="AG395" s="576"/>
      <c r="AH395" s="575"/>
      <c r="AI395" s="575"/>
      <c r="AJ395" s="575"/>
      <c r="AK395" s="576"/>
      <c r="AL395" s="576"/>
      <c r="AM395" s="575"/>
      <c r="AN395" s="575"/>
      <c r="AO395" s="575"/>
      <c r="AP395" s="575"/>
      <c r="AQ395" s="575"/>
    </row>
    <row r="396" spans="1:43" ht="35.25" hidden="1" customHeight="1" thickTop="1" thickBot="1">
      <c r="A396" s="563">
        <v>24.1</v>
      </c>
      <c r="B396" s="564"/>
      <c r="C396" s="564"/>
      <c r="D396" s="564"/>
      <c r="E396" s="564"/>
      <c r="F396" s="594" t="s">
        <v>1384</v>
      </c>
      <c r="G396" s="595"/>
      <c r="H396" s="595"/>
      <c r="I396" s="567" t="str">
        <f t="shared" si="20"/>
        <v>No hay ejecución</v>
      </c>
      <c r="J396" s="568" t="str">
        <f t="shared" si="21"/>
        <v>NA</v>
      </c>
      <c r="K396" s="595"/>
      <c r="L396" s="581"/>
      <c r="M396" s="579"/>
      <c r="N396" s="572"/>
      <c r="O396" s="582"/>
      <c r="P396" s="581"/>
      <c r="Q396" s="579"/>
      <c r="R396" s="572"/>
      <c r="S396" s="582"/>
      <c r="T396" s="583"/>
      <c r="U396" s="579"/>
      <c r="V396" s="572"/>
      <c r="W396" s="582"/>
      <c r="X396" s="575"/>
      <c r="Y396" s="580"/>
      <c r="Z396" s="580"/>
      <c r="AA396" s="567" t="str">
        <f t="shared" si="22"/>
        <v>No hay ejecución</v>
      </c>
      <c r="AB396" s="568" t="str">
        <f t="shared" si="23"/>
        <v>NA</v>
      </c>
      <c r="AC396" s="575"/>
      <c r="AD396" s="575"/>
      <c r="AE396" s="575"/>
      <c r="AF396" s="576"/>
      <c r="AG396" s="576"/>
      <c r="AH396" s="575"/>
      <c r="AI396" s="575"/>
      <c r="AJ396" s="575"/>
      <c r="AK396" s="576"/>
      <c r="AL396" s="576"/>
      <c r="AM396" s="575"/>
      <c r="AN396" s="575"/>
      <c r="AO396" s="575"/>
      <c r="AP396" s="575"/>
      <c r="AQ396" s="575"/>
    </row>
    <row r="397" spans="1:43" ht="35.25" hidden="1" customHeight="1" thickTop="1" thickBot="1">
      <c r="A397" s="563">
        <v>24.1</v>
      </c>
      <c r="B397" s="564"/>
      <c r="C397" s="564"/>
      <c r="D397" s="564"/>
      <c r="E397" s="564"/>
      <c r="F397" s="594" t="s">
        <v>1384</v>
      </c>
      <c r="G397" s="595"/>
      <c r="H397" s="595"/>
      <c r="I397" s="567" t="str">
        <f t="shared" si="20"/>
        <v>No hay ejecución</v>
      </c>
      <c r="J397" s="568" t="str">
        <f t="shared" si="21"/>
        <v>NA</v>
      </c>
      <c r="K397" s="595"/>
      <c r="L397" s="581"/>
      <c r="M397" s="579"/>
      <c r="N397" s="572"/>
      <c r="O397" s="582"/>
      <c r="P397" s="581"/>
      <c r="Q397" s="579"/>
      <c r="R397" s="572"/>
      <c r="S397" s="582"/>
      <c r="T397" s="583"/>
      <c r="U397" s="579"/>
      <c r="V397" s="572"/>
      <c r="W397" s="582"/>
      <c r="X397" s="575"/>
      <c r="Y397" s="580"/>
      <c r="Z397" s="580"/>
      <c r="AA397" s="567" t="str">
        <f t="shared" si="22"/>
        <v>No hay ejecución</v>
      </c>
      <c r="AB397" s="568" t="str">
        <f t="shared" si="23"/>
        <v>NA</v>
      </c>
      <c r="AC397" s="575"/>
      <c r="AD397" s="575"/>
      <c r="AE397" s="575"/>
      <c r="AF397" s="576"/>
      <c r="AG397" s="576"/>
      <c r="AH397" s="575"/>
      <c r="AI397" s="575"/>
      <c r="AJ397" s="575"/>
      <c r="AK397" s="576"/>
      <c r="AL397" s="576"/>
      <c r="AM397" s="575"/>
      <c r="AN397" s="575"/>
      <c r="AO397" s="575"/>
      <c r="AP397" s="575"/>
      <c r="AQ397" s="575"/>
    </row>
    <row r="398" spans="1:43" ht="35.25" hidden="1" customHeight="1" thickTop="1" thickBot="1">
      <c r="A398" s="563">
        <v>25</v>
      </c>
      <c r="B398" s="564"/>
      <c r="C398" s="564"/>
      <c r="D398" s="564"/>
      <c r="E398" s="564"/>
      <c r="F398" s="565" t="s">
        <v>1385</v>
      </c>
      <c r="G398" s="566"/>
      <c r="H398" s="566"/>
      <c r="I398" s="567" t="str">
        <f t="shared" ref="I398:I429" si="24">IF(H398="","No hay ejecución",IF(AND(G398=0),"No hay Programación", H398/G398))</f>
        <v>No hay ejecución</v>
      </c>
      <c r="J398" s="568" t="str">
        <f t="shared" ref="J398:J429" si="25">IF(I398="No hay ejecución","NA",IF(I398&gt;=90%,"De acuerdo con lo programado",IF(I398&gt;=51%,"Atraso Leve",IF(I398&lt;=50%,"En riesgo cumplimiento"))))</f>
        <v>NA</v>
      </c>
      <c r="K398" s="569"/>
      <c r="L398" s="581"/>
      <c r="M398" s="579"/>
      <c r="N398" s="572"/>
      <c r="O398" s="582"/>
      <c r="P398" s="581"/>
      <c r="Q398" s="579"/>
      <c r="R398" s="572"/>
      <c r="S398" s="582"/>
      <c r="T398" s="583"/>
      <c r="U398" s="579"/>
      <c r="V398" s="572"/>
      <c r="W398" s="582"/>
      <c r="X398" s="575"/>
      <c r="Y398" s="580"/>
      <c r="Z398" s="580"/>
      <c r="AA398" s="567" t="str">
        <f t="shared" ref="AA398:AA429" si="26">IF(Z398="","No hay ejecución",IF(AND(Y398=0),"No hay Programación", Z398/Y398))</f>
        <v>No hay ejecución</v>
      </c>
      <c r="AB398" s="568" t="str">
        <f t="shared" ref="AB398:AB429" si="27">IF(AA398="No hay ejecución","NA",IF(AA398&gt;=90%,"De acuerdo con lo programado",IF(AA398&gt;=51%,"Atraso Leve",IF(AA398&lt;=50%,"En riesgo cumplimiento"))))</f>
        <v>NA</v>
      </c>
      <c r="AC398" s="575"/>
      <c r="AD398" s="575"/>
      <c r="AE398" s="575"/>
      <c r="AF398" s="576"/>
      <c r="AG398" s="576"/>
      <c r="AH398" s="575"/>
      <c r="AI398" s="575"/>
      <c r="AJ398" s="575"/>
      <c r="AK398" s="576"/>
      <c r="AL398" s="576"/>
      <c r="AM398" s="575"/>
      <c r="AN398" s="575"/>
      <c r="AO398" s="575"/>
      <c r="AP398" s="575"/>
      <c r="AQ398" s="575"/>
    </row>
    <row r="399" spans="1:43" ht="35.25" hidden="1" customHeight="1" thickTop="1" thickBot="1">
      <c r="A399" s="563">
        <v>25.1</v>
      </c>
      <c r="B399" s="564"/>
      <c r="C399" s="564"/>
      <c r="D399" s="564"/>
      <c r="E399" s="564"/>
      <c r="F399" s="594" t="s">
        <v>1385</v>
      </c>
      <c r="G399" s="595"/>
      <c r="H399" s="595"/>
      <c r="I399" s="567" t="str">
        <f t="shared" si="24"/>
        <v>No hay ejecución</v>
      </c>
      <c r="J399" s="568" t="str">
        <f t="shared" si="25"/>
        <v>NA</v>
      </c>
      <c r="K399" s="595"/>
      <c r="L399" s="581"/>
      <c r="M399" s="579"/>
      <c r="N399" s="572"/>
      <c r="O399" s="582"/>
      <c r="P399" s="581"/>
      <c r="Q399" s="579"/>
      <c r="R399" s="572"/>
      <c r="S399" s="582"/>
      <c r="T399" s="583"/>
      <c r="U399" s="579"/>
      <c r="V399" s="572"/>
      <c r="W399" s="582"/>
      <c r="X399" s="575"/>
      <c r="Y399" s="580"/>
      <c r="Z399" s="580"/>
      <c r="AA399" s="567" t="str">
        <f t="shared" si="26"/>
        <v>No hay ejecución</v>
      </c>
      <c r="AB399" s="568" t="str">
        <f t="shared" si="27"/>
        <v>NA</v>
      </c>
      <c r="AC399" s="575"/>
      <c r="AD399" s="575"/>
      <c r="AE399" s="575"/>
      <c r="AF399" s="576"/>
      <c r="AG399" s="576"/>
      <c r="AH399" s="575"/>
      <c r="AI399" s="575"/>
      <c r="AJ399" s="575"/>
      <c r="AK399" s="576"/>
      <c r="AL399" s="576"/>
      <c r="AM399" s="575"/>
      <c r="AN399" s="575"/>
      <c r="AO399" s="575"/>
      <c r="AP399" s="575"/>
      <c r="AQ399" s="575"/>
    </row>
    <row r="400" spans="1:43" ht="35.25" hidden="1" customHeight="1" thickTop="1" thickBot="1">
      <c r="A400" s="563">
        <v>25.1</v>
      </c>
      <c r="B400" s="564"/>
      <c r="C400" s="564"/>
      <c r="D400" s="564"/>
      <c r="E400" s="564"/>
      <c r="F400" s="594" t="s">
        <v>1385</v>
      </c>
      <c r="G400" s="595"/>
      <c r="H400" s="595"/>
      <c r="I400" s="567" t="str">
        <f t="shared" si="24"/>
        <v>No hay ejecución</v>
      </c>
      <c r="J400" s="568" t="str">
        <f t="shared" si="25"/>
        <v>NA</v>
      </c>
      <c r="K400" s="595"/>
      <c r="L400" s="581"/>
      <c r="M400" s="579"/>
      <c r="N400" s="572"/>
      <c r="O400" s="582"/>
      <c r="P400" s="581"/>
      <c r="Q400" s="579"/>
      <c r="R400" s="572"/>
      <c r="S400" s="582"/>
      <c r="T400" s="583"/>
      <c r="U400" s="579"/>
      <c r="V400" s="572"/>
      <c r="W400" s="582"/>
      <c r="X400" s="575"/>
      <c r="Y400" s="580"/>
      <c r="Z400" s="580"/>
      <c r="AA400" s="567" t="str">
        <f t="shared" si="26"/>
        <v>No hay ejecución</v>
      </c>
      <c r="AB400" s="568" t="str">
        <f t="shared" si="27"/>
        <v>NA</v>
      </c>
      <c r="AC400" s="575"/>
      <c r="AD400" s="575"/>
      <c r="AE400" s="575"/>
      <c r="AF400" s="576"/>
      <c r="AG400" s="576"/>
      <c r="AH400" s="575"/>
      <c r="AI400" s="575"/>
      <c r="AJ400" s="575"/>
      <c r="AK400" s="576"/>
      <c r="AL400" s="576"/>
      <c r="AM400" s="575"/>
      <c r="AN400" s="575"/>
      <c r="AO400" s="575"/>
      <c r="AP400" s="575"/>
      <c r="AQ400" s="575"/>
    </row>
    <row r="401" spans="1:43" ht="35.25" hidden="1" customHeight="1" thickTop="1" thickBot="1">
      <c r="A401" s="563">
        <v>25.1</v>
      </c>
      <c r="B401" s="564"/>
      <c r="C401" s="564"/>
      <c r="D401" s="564"/>
      <c r="E401" s="564"/>
      <c r="F401" s="594" t="s">
        <v>1385</v>
      </c>
      <c r="G401" s="595"/>
      <c r="H401" s="595"/>
      <c r="I401" s="567" t="str">
        <f t="shared" si="24"/>
        <v>No hay ejecución</v>
      </c>
      <c r="J401" s="568" t="str">
        <f t="shared" si="25"/>
        <v>NA</v>
      </c>
      <c r="K401" s="595"/>
      <c r="L401" s="581"/>
      <c r="M401" s="579"/>
      <c r="N401" s="572"/>
      <c r="O401" s="582"/>
      <c r="P401" s="581"/>
      <c r="Q401" s="579"/>
      <c r="R401" s="572"/>
      <c r="S401" s="582"/>
      <c r="T401" s="583"/>
      <c r="U401" s="579"/>
      <c r="V401" s="572"/>
      <c r="W401" s="582"/>
      <c r="X401" s="575"/>
      <c r="Y401" s="580"/>
      <c r="Z401" s="580"/>
      <c r="AA401" s="567" t="str">
        <f t="shared" si="26"/>
        <v>No hay ejecución</v>
      </c>
      <c r="AB401" s="568" t="str">
        <f t="shared" si="27"/>
        <v>NA</v>
      </c>
      <c r="AC401" s="575"/>
      <c r="AD401" s="575"/>
      <c r="AE401" s="575"/>
      <c r="AF401" s="576"/>
      <c r="AG401" s="576"/>
      <c r="AH401" s="575"/>
      <c r="AI401" s="575"/>
      <c r="AJ401" s="575"/>
      <c r="AK401" s="576"/>
      <c r="AL401" s="576"/>
      <c r="AM401" s="575"/>
      <c r="AN401" s="575"/>
      <c r="AO401" s="575"/>
      <c r="AP401" s="575"/>
      <c r="AQ401" s="575"/>
    </row>
    <row r="402" spans="1:43" ht="35.25" hidden="1" customHeight="1" thickTop="1" thickBot="1">
      <c r="A402" s="563">
        <v>25.1</v>
      </c>
      <c r="B402" s="564"/>
      <c r="C402" s="564"/>
      <c r="D402" s="564"/>
      <c r="E402" s="564"/>
      <c r="F402" s="594" t="s">
        <v>1385</v>
      </c>
      <c r="G402" s="595"/>
      <c r="H402" s="595"/>
      <c r="I402" s="567" t="str">
        <f t="shared" si="24"/>
        <v>No hay ejecución</v>
      </c>
      <c r="J402" s="568" t="str">
        <f t="shared" si="25"/>
        <v>NA</v>
      </c>
      <c r="K402" s="595"/>
      <c r="L402" s="581"/>
      <c r="M402" s="579"/>
      <c r="N402" s="572"/>
      <c r="O402" s="582"/>
      <c r="P402" s="581"/>
      <c r="Q402" s="579"/>
      <c r="R402" s="572"/>
      <c r="S402" s="582"/>
      <c r="T402" s="583"/>
      <c r="U402" s="579"/>
      <c r="V402" s="572"/>
      <c r="W402" s="582"/>
      <c r="X402" s="575"/>
      <c r="Y402" s="580"/>
      <c r="Z402" s="580"/>
      <c r="AA402" s="567" t="str">
        <f t="shared" si="26"/>
        <v>No hay ejecución</v>
      </c>
      <c r="AB402" s="568" t="str">
        <f t="shared" si="27"/>
        <v>NA</v>
      </c>
      <c r="AC402" s="575"/>
      <c r="AD402" s="575"/>
      <c r="AE402" s="575"/>
      <c r="AF402" s="576"/>
      <c r="AG402" s="576"/>
      <c r="AH402" s="575"/>
      <c r="AI402" s="575"/>
      <c r="AJ402" s="575"/>
      <c r="AK402" s="576"/>
      <c r="AL402" s="576"/>
      <c r="AM402" s="575"/>
      <c r="AN402" s="575"/>
      <c r="AO402" s="575"/>
      <c r="AP402" s="575"/>
      <c r="AQ402" s="575"/>
    </row>
    <row r="403" spans="1:43" ht="35.25" hidden="1" customHeight="1" thickTop="1" thickBot="1">
      <c r="A403" s="563">
        <v>25.1</v>
      </c>
      <c r="B403" s="564"/>
      <c r="C403" s="564"/>
      <c r="D403" s="564"/>
      <c r="E403" s="564"/>
      <c r="F403" s="594" t="s">
        <v>1385</v>
      </c>
      <c r="G403" s="595"/>
      <c r="H403" s="595"/>
      <c r="I403" s="567" t="str">
        <f t="shared" si="24"/>
        <v>No hay ejecución</v>
      </c>
      <c r="J403" s="568" t="str">
        <f t="shared" si="25"/>
        <v>NA</v>
      </c>
      <c r="K403" s="595"/>
      <c r="L403" s="581"/>
      <c r="M403" s="579"/>
      <c r="N403" s="572"/>
      <c r="O403" s="582"/>
      <c r="P403" s="581"/>
      <c r="Q403" s="579"/>
      <c r="R403" s="572"/>
      <c r="S403" s="582"/>
      <c r="T403" s="583"/>
      <c r="U403" s="579"/>
      <c r="V403" s="572"/>
      <c r="W403" s="582"/>
      <c r="X403" s="575"/>
      <c r="Y403" s="580"/>
      <c r="Z403" s="580"/>
      <c r="AA403" s="567" t="str">
        <f t="shared" si="26"/>
        <v>No hay ejecución</v>
      </c>
      <c r="AB403" s="568" t="str">
        <f t="shared" si="27"/>
        <v>NA</v>
      </c>
      <c r="AC403" s="575"/>
      <c r="AD403" s="575"/>
      <c r="AE403" s="575"/>
      <c r="AF403" s="576"/>
      <c r="AG403" s="576"/>
      <c r="AH403" s="575"/>
      <c r="AI403" s="575"/>
      <c r="AJ403" s="575"/>
      <c r="AK403" s="576"/>
      <c r="AL403" s="576"/>
      <c r="AM403" s="575"/>
      <c r="AN403" s="575"/>
      <c r="AO403" s="575"/>
      <c r="AP403" s="575"/>
      <c r="AQ403" s="575"/>
    </row>
    <row r="404" spans="1:43" ht="35.25" hidden="1" customHeight="1" thickTop="1" thickBot="1">
      <c r="A404" s="563">
        <v>25.2</v>
      </c>
      <c r="B404" s="564"/>
      <c r="C404" s="564"/>
      <c r="D404" s="564"/>
      <c r="E404" s="564"/>
      <c r="F404" s="594" t="s">
        <v>1386</v>
      </c>
      <c r="G404" s="595"/>
      <c r="H404" s="595"/>
      <c r="I404" s="567" t="str">
        <f t="shared" si="24"/>
        <v>No hay ejecución</v>
      </c>
      <c r="J404" s="568" t="str">
        <f t="shared" si="25"/>
        <v>NA</v>
      </c>
      <c r="K404" s="595"/>
      <c r="L404" s="581"/>
      <c r="M404" s="579"/>
      <c r="N404" s="572"/>
      <c r="O404" s="582"/>
      <c r="P404" s="581"/>
      <c r="Q404" s="579"/>
      <c r="R404" s="572"/>
      <c r="S404" s="582"/>
      <c r="T404" s="583"/>
      <c r="U404" s="579"/>
      <c r="V404" s="572"/>
      <c r="W404" s="582"/>
      <c r="X404" s="575"/>
      <c r="Y404" s="580"/>
      <c r="Z404" s="580"/>
      <c r="AA404" s="567" t="str">
        <f t="shared" si="26"/>
        <v>No hay ejecución</v>
      </c>
      <c r="AB404" s="568" t="str">
        <f t="shared" si="27"/>
        <v>NA</v>
      </c>
      <c r="AC404" s="575"/>
      <c r="AD404" s="575"/>
      <c r="AE404" s="575"/>
      <c r="AF404" s="576"/>
      <c r="AG404" s="576"/>
      <c r="AH404" s="575"/>
      <c r="AI404" s="575"/>
      <c r="AJ404" s="575"/>
      <c r="AK404" s="576"/>
      <c r="AL404" s="576"/>
      <c r="AM404" s="575"/>
      <c r="AN404" s="575"/>
      <c r="AO404" s="575"/>
      <c r="AP404" s="575"/>
      <c r="AQ404" s="575"/>
    </row>
    <row r="405" spans="1:43" ht="35.25" hidden="1" customHeight="1" thickTop="1" thickBot="1">
      <c r="A405" s="563">
        <v>25.3</v>
      </c>
      <c r="B405" s="564"/>
      <c r="C405" s="564"/>
      <c r="D405" s="564"/>
      <c r="E405" s="564"/>
      <c r="F405" s="594" t="s">
        <v>1387</v>
      </c>
      <c r="G405" s="595"/>
      <c r="H405" s="595"/>
      <c r="I405" s="567" t="str">
        <f t="shared" si="24"/>
        <v>No hay ejecución</v>
      </c>
      <c r="J405" s="568" t="str">
        <f t="shared" si="25"/>
        <v>NA</v>
      </c>
      <c r="K405" s="595"/>
      <c r="L405" s="581"/>
      <c r="M405" s="579"/>
      <c r="N405" s="572"/>
      <c r="O405" s="582"/>
      <c r="P405" s="581"/>
      <c r="Q405" s="579"/>
      <c r="R405" s="572"/>
      <c r="S405" s="582"/>
      <c r="T405" s="583"/>
      <c r="U405" s="579"/>
      <c r="V405" s="572"/>
      <c r="W405" s="582"/>
      <c r="X405" s="575"/>
      <c r="Y405" s="580"/>
      <c r="Z405" s="580"/>
      <c r="AA405" s="567" t="str">
        <f t="shared" si="26"/>
        <v>No hay ejecución</v>
      </c>
      <c r="AB405" s="568" t="str">
        <f t="shared" si="27"/>
        <v>NA</v>
      </c>
      <c r="AC405" s="575"/>
      <c r="AD405" s="575"/>
      <c r="AE405" s="575"/>
      <c r="AF405" s="576"/>
      <c r="AG405" s="576"/>
      <c r="AH405" s="575"/>
      <c r="AI405" s="575"/>
      <c r="AJ405" s="575"/>
      <c r="AK405" s="576"/>
      <c r="AL405" s="576"/>
      <c r="AM405" s="575"/>
      <c r="AN405" s="575"/>
      <c r="AO405" s="575"/>
      <c r="AP405" s="575"/>
      <c r="AQ405" s="575"/>
    </row>
    <row r="406" spans="1:43" ht="35.25" hidden="1" customHeight="1" thickTop="1" thickBot="1">
      <c r="A406" s="563">
        <v>25.3</v>
      </c>
      <c r="B406" s="564"/>
      <c r="C406" s="564"/>
      <c r="D406" s="564"/>
      <c r="E406" s="564"/>
      <c r="F406" s="594" t="s">
        <v>1387</v>
      </c>
      <c r="G406" s="595"/>
      <c r="H406" s="595"/>
      <c r="I406" s="567" t="str">
        <f t="shared" si="24"/>
        <v>No hay ejecución</v>
      </c>
      <c r="J406" s="568" t="str">
        <f t="shared" si="25"/>
        <v>NA</v>
      </c>
      <c r="K406" s="595"/>
      <c r="L406" s="581"/>
      <c r="M406" s="579"/>
      <c r="N406" s="572"/>
      <c r="O406" s="582"/>
      <c r="P406" s="581"/>
      <c r="Q406" s="579"/>
      <c r="R406" s="572"/>
      <c r="S406" s="582"/>
      <c r="T406" s="583"/>
      <c r="U406" s="579"/>
      <c r="V406" s="572"/>
      <c r="W406" s="582"/>
      <c r="X406" s="575"/>
      <c r="Y406" s="580"/>
      <c r="Z406" s="580"/>
      <c r="AA406" s="567" t="str">
        <f t="shared" si="26"/>
        <v>No hay ejecución</v>
      </c>
      <c r="AB406" s="568" t="str">
        <f t="shared" si="27"/>
        <v>NA</v>
      </c>
      <c r="AC406" s="575"/>
      <c r="AD406" s="575"/>
      <c r="AE406" s="575"/>
      <c r="AF406" s="576"/>
      <c r="AG406" s="576"/>
      <c r="AH406" s="575"/>
      <c r="AI406" s="575"/>
      <c r="AJ406" s="575"/>
      <c r="AK406" s="576"/>
      <c r="AL406" s="576"/>
      <c r="AM406" s="575"/>
      <c r="AN406" s="575"/>
      <c r="AO406" s="575"/>
      <c r="AP406" s="575"/>
      <c r="AQ406" s="575"/>
    </row>
    <row r="407" spans="1:43" ht="35.25" hidden="1" customHeight="1" thickTop="1" thickBot="1">
      <c r="A407" s="563">
        <v>25.3</v>
      </c>
      <c r="B407" s="564"/>
      <c r="C407" s="564"/>
      <c r="D407" s="564"/>
      <c r="E407" s="564"/>
      <c r="F407" s="594" t="s">
        <v>1387</v>
      </c>
      <c r="G407" s="595"/>
      <c r="H407" s="595"/>
      <c r="I407" s="567" t="str">
        <f t="shared" si="24"/>
        <v>No hay ejecución</v>
      </c>
      <c r="J407" s="568" t="str">
        <f t="shared" si="25"/>
        <v>NA</v>
      </c>
      <c r="K407" s="595"/>
      <c r="L407" s="581"/>
      <c r="M407" s="579"/>
      <c r="N407" s="572"/>
      <c r="O407" s="582"/>
      <c r="P407" s="581"/>
      <c r="Q407" s="579"/>
      <c r="R407" s="572"/>
      <c r="S407" s="582"/>
      <c r="T407" s="583"/>
      <c r="U407" s="579"/>
      <c r="V407" s="572"/>
      <c r="W407" s="582"/>
      <c r="X407" s="575"/>
      <c r="Y407" s="580"/>
      <c r="Z407" s="580"/>
      <c r="AA407" s="567" t="str">
        <f t="shared" si="26"/>
        <v>No hay ejecución</v>
      </c>
      <c r="AB407" s="568" t="str">
        <f t="shared" si="27"/>
        <v>NA</v>
      </c>
      <c r="AC407" s="575"/>
      <c r="AD407" s="575"/>
      <c r="AE407" s="575"/>
      <c r="AF407" s="576"/>
      <c r="AG407" s="576"/>
      <c r="AH407" s="575"/>
      <c r="AI407" s="575"/>
      <c r="AJ407" s="575"/>
      <c r="AK407" s="576"/>
      <c r="AL407" s="576"/>
      <c r="AM407" s="575"/>
      <c r="AN407" s="575"/>
      <c r="AO407" s="575"/>
      <c r="AP407" s="575"/>
      <c r="AQ407" s="575"/>
    </row>
    <row r="408" spans="1:43" ht="35.25" hidden="1" customHeight="1" thickTop="1" thickBot="1">
      <c r="A408" s="563">
        <v>26</v>
      </c>
      <c r="B408" s="564"/>
      <c r="C408" s="564"/>
      <c r="D408" s="564"/>
      <c r="E408" s="564"/>
      <c r="F408" s="596" t="s">
        <v>1388</v>
      </c>
      <c r="G408" s="597"/>
      <c r="H408" s="597"/>
      <c r="I408" s="567" t="str">
        <f t="shared" si="24"/>
        <v>No hay ejecución</v>
      </c>
      <c r="J408" s="568" t="str">
        <f t="shared" si="25"/>
        <v>NA</v>
      </c>
      <c r="K408" s="598"/>
      <c r="L408" s="575"/>
      <c r="M408" s="575"/>
      <c r="N408" s="575"/>
      <c r="O408" s="575"/>
      <c r="P408" s="575"/>
      <c r="Q408" s="575"/>
      <c r="R408" s="575"/>
      <c r="S408" s="575"/>
      <c r="T408" s="575"/>
      <c r="U408" s="575"/>
      <c r="V408" s="575"/>
      <c r="W408" s="575"/>
      <c r="X408" s="575"/>
      <c r="Y408" s="580"/>
      <c r="Z408" s="580"/>
      <c r="AA408" s="567" t="str">
        <f t="shared" si="26"/>
        <v>No hay ejecución</v>
      </c>
      <c r="AB408" s="568" t="str">
        <f t="shared" si="27"/>
        <v>NA</v>
      </c>
      <c r="AC408" s="575"/>
      <c r="AD408" s="575"/>
      <c r="AE408" s="575"/>
      <c r="AF408" s="576"/>
      <c r="AG408" s="576"/>
      <c r="AH408" s="575"/>
      <c r="AI408" s="575"/>
      <c r="AJ408" s="575"/>
      <c r="AK408" s="576"/>
      <c r="AL408" s="576"/>
      <c r="AM408" s="575"/>
      <c r="AN408" s="575"/>
      <c r="AO408" s="575"/>
      <c r="AP408" s="575"/>
      <c r="AQ408" s="575"/>
    </row>
    <row r="409" spans="1:43" ht="35.25" hidden="1" customHeight="1" thickTop="1" thickBot="1">
      <c r="A409" s="563">
        <v>26.1</v>
      </c>
      <c r="B409" s="564"/>
      <c r="C409" s="564"/>
      <c r="D409" s="564"/>
      <c r="E409" s="564"/>
      <c r="F409" s="599" t="s">
        <v>1389</v>
      </c>
      <c r="G409" s="600"/>
      <c r="H409" s="600"/>
      <c r="I409" s="567" t="str">
        <f t="shared" si="24"/>
        <v>No hay ejecución</v>
      </c>
      <c r="J409" s="568" t="str">
        <f t="shared" si="25"/>
        <v>NA</v>
      </c>
      <c r="K409" s="601"/>
      <c r="L409" s="575"/>
      <c r="M409" s="575"/>
      <c r="N409" s="575"/>
      <c r="O409" s="575"/>
      <c r="P409" s="575"/>
      <c r="Q409" s="575"/>
      <c r="R409" s="575"/>
      <c r="S409" s="575"/>
      <c r="T409" s="575"/>
      <c r="U409" s="575"/>
      <c r="V409" s="575"/>
      <c r="W409" s="575"/>
      <c r="X409" s="575"/>
      <c r="Y409" s="580">
        <v>2</v>
      </c>
      <c r="Z409" s="580">
        <v>2</v>
      </c>
      <c r="AA409" s="567">
        <f t="shared" si="26"/>
        <v>1</v>
      </c>
      <c r="AB409" s="568" t="str">
        <f t="shared" si="27"/>
        <v>De acuerdo con lo programado</v>
      </c>
      <c r="AC409" s="575"/>
      <c r="AD409" s="575"/>
      <c r="AE409" s="575"/>
      <c r="AF409" s="576"/>
      <c r="AG409" s="576"/>
      <c r="AH409" s="575"/>
      <c r="AI409" s="575"/>
      <c r="AJ409" s="575"/>
      <c r="AK409" s="576"/>
      <c r="AL409" s="576"/>
      <c r="AM409" s="575"/>
      <c r="AN409" s="575"/>
      <c r="AO409" s="575"/>
      <c r="AP409" s="575"/>
      <c r="AQ409" s="575"/>
    </row>
    <row r="410" spans="1:43" ht="35.25" hidden="1" customHeight="1" thickTop="1" thickBot="1">
      <c r="A410" s="563">
        <v>26.2</v>
      </c>
      <c r="B410" s="564"/>
      <c r="C410" s="564"/>
      <c r="D410" s="564"/>
      <c r="E410" s="564"/>
      <c r="F410" s="599" t="s">
        <v>1390</v>
      </c>
      <c r="G410" s="600"/>
      <c r="H410" s="600"/>
      <c r="I410" s="567" t="str">
        <f t="shared" si="24"/>
        <v>No hay ejecución</v>
      </c>
      <c r="J410" s="568" t="str">
        <f t="shared" si="25"/>
        <v>NA</v>
      </c>
      <c r="K410" s="601"/>
      <c r="L410" s="575"/>
      <c r="M410" s="575"/>
      <c r="N410" s="575"/>
      <c r="O410" s="575"/>
      <c r="P410" s="575"/>
      <c r="Q410" s="575"/>
      <c r="R410" s="575"/>
      <c r="S410" s="575"/>
      <c r="T410" s="575"/>
      <c r="U410" s="575"/>
      <c r="V410" s="575"/>
      <c r="W410" s="575"/>
      <c r="X410" s="575"/>
      <c r="Y410" s="580"/>
      <c r="Z410" s="580"/>
      <c r="AA410" s="567" t="str">
        <f t="shared" si="26"/>
        <v>No hay ejecución</v>
      </c>
      <c r="AB410" s="568" t="str">
        <f t="shared" si="27"/>
        <v>NA</v>
      </c>
      <c r="AC410" s="575"/>
      <c r="AD410" s="575"/>
      <c r="AE410" s="575"/>
      <c r="AF410" s="576"/>
      <c r="AG410" s="576"/>
      <c r="AH410" s="575"/>
      <c r="AI410" s="575"/>
      <c r="AJ410" s="575"/>
      <c r="AK410" s="576"/>
      <c r="AL410" s="576"/>
      <c r="AM410" s="575"/>
      <c r="AN410" s="575"/>
      <c r="AO410" s="575"/>
      <c r="AP410" s="575"/>
      <c r="AQ410" s="575"/>
    </row>
    <row r="411" spans="1:43" ht="35.25" hidden="1" customHeight="1" thickTop="1" thickBot="1">
      <c r="A411" s="563">
        <v>26.3</v>
      </c>
      <c r="B411" s="564"/>
      <c r="C411" s="564"/>
      <c r="D411" s="564"/>
      <c r="E411" s="564"/>
      <c r="F411" s="599" t="s">
        <v>1391</v>
      </c>
      <c r="G411" s="600"/>
      <c r="H411" s="600"/>
      <c r="I411" s="567" t="str">
        <f t="shared" si="24"/>
        <v>No hay ejecución</v>
      </c>
      <c r="J411" s="568" t="str">
        <f t="shared" si="25"/>
        <v>NA</v>
      </c>
      <c r="K411" s="601"/>
      <c r="L411" s="575"/>
      <c r="M411" s="575"/>
      <c r="N411" s="575"/>
      <c r="O411" s="575"/>
      <c r="P411" s="575"/>
      <c r="Q411" s="575"/>
      <c r="R411" s="575"/>
      <c r="S411" s="575"/>
      <c r="T411" s="575"/>
      <c r="U411" s="575"/>
      <c r="V411" s="575"/>
      <c r="W411" s="575"/>
      <c r="X411" s="575"/>
      <c r="Y411" s="580">
        <v>2</v>
      </c>
      <c r="Z411" s="580">
        <v>2</v>
      </c>
      <c r="AA411" s="567">
        <f t="shared" si="26"/>
        <v>1</v>
      </c>
      <c r="AB411" s="568" t="str">
        <f t="shared" si="27"/>
        <v>De acuerdo con lo programado</v>
      </c>
      <c r="AC411" s="575"/>
      <c r="AD411" s="575"/>
      <c r="AE411" s="575"/>
      <c r="AF411" s="576"/>
      <c r="AG411" s="576"/>
      <c r="AH411" s="575"/>
      <c r="AI411" s="575"/>
      <c r="AJ411" s="575"/>
      <c r="AK411" s="576"/>
      <c r="AL411" s="576"/>
      <c r="AM411" s="575"/>
      <c r="AN411" s="575"/>
      <c r="AO411" s="575"/>
      <c r="AP411" s="575"/>
      <c r="AQ411" s="575"/>
    </row>
    <row r="412" spans="1:43" ht="35.25" hidden="1" customHeight="1" thickTop="1" thickBot="1">
      <c r="A412" s="563">
        <v>26.4</v>
      </c>
      <c r="B412" s="564"/>
      <c r="C412" s="564"/>
      <c r="D412" s="564"/>
      <c r="E412" s="564"/>
      <c r="F412" s="599" t="s">
        <v>1392</v>
      </c>
      <c r="G412" s="600"/>
      <c r="H412" s="600"/>
      <c r="I412" s="567" t="str">
        <f t="shared" si="24"/>
        <v>No hay ejecución</v>
      </c>
      <c r="J412" s="568" t="str">
        <f t="shared" si="25"/>
        <v>NA</v>
      </c>
      <c r="K412" s="601"/>
      <c r="L412" s="575"/>
      <c r="M412" s="575"/>
      <c r="N412" s="575"/>
      <c r="O412" s="575"/>
      <c r="P412" s="575"/>
      <c r="Q412" s="575"/>
      <c r="R412" s="575"/>
      <c r="S412" s="575"/>
      <c r="T412" s="575"/>
      <c r="U412" s="575"/>
      <c r="V412" s="575"/>
      <c r="W412" s="575"/>
      <c r="X412" s="575"/>
      <c r="Y412" s="580"/>
      <c r="Z412" s="580"/>
      <c r="AA412" s="567" t="str">
        <f t="shared" si="26"/>
        <v>No hay ejecución</v>
      </c>
      <c r="AB412" s="568" t="str">
        <f t="shared" si="27"/>
        <v>NA</v>
      </c>
      <c r="AC412" s="575"/>
      <c r="AD412" s="575"/>
      <c r="AE412" s="575"/>
      <c r="AF412" s="576"/>
      <c r="AG412" s="576"/>
      <c r="AH412" s="575"/>
      <c r="AI412" s="575"/>
      <c r="AJ412" s="575"/>
      <c r="AK412" s="576"/>
      <c r="AL412" s="576"/>
      <c r="AM412" s="575"/>
      <c r="AN412" s="575"/>
      <c r="AO412" s="575"/>
      <c r="AP412" s="575"/>
      <c r="AQ412" s="575"/>
    </row>
    <row r="413" spans="1:43" ht="35.25" hidden="1" customHeight="1" thickTop="1" thickBot="1">
      <c r="A413" s="563">
        <v>26.5</v>
      </c>
      <c r="B413" s="564"/>
      <c r="C413" s="564"/>
      <c r="D413" s="564"/>
      <c r="E413" s="564"/>
      <c r="F413" s="599" t="s">
        <v>1393</v>
      </c>
      <c r="G413" s="600"/>
      <c r="H413" s="600"/>
      <c r="I413" s="567" t="str">
        <f t="shared" si="24"/>
        <v>No hay ejecución</v>
      </c>
      <c r="J413" s="568" t="str">
        <f t="shared" si="25"/>
        <v>NA</v>
      </c>
      <c r="K413" s="601"/>
      <c r="L413" s="575"/>
      <c r="M413" s="575"/>
      <c r="N413" s="575"/>
      <c r="O413" s="575"/>
      <c r="P413" s="575"/>
      <c r="Q413" s="575"/>
      <c r="R413" s="575"/>
      <c r="S413" s="575"/>
      <c r="T413" s="575"/>
      <c r="U413" s="575"/>
      <c r="V413" s="575"/>
      <c r="W413" s="575"/>
      <c r="X413" s="575"/>
      <c r="Y413" s="580"/>
      <c r="Z413" s="580"/>
      <c r="AA413" s="567" t="str">
        <f t="shared" si="26"/>
        <v>No hay ejecución</v>
      </c>
      <c r="AB413" s="568" t="str">
        <f t="shared" si="27"/>
        <v>NA</v>
      </c>
      <c r="AC413" s="575"/>
      <c r="AD413" s="575"/>
      <c r="AE413" s="575"/>
      <c r="AF413" s="576"/>
      <c r="AG413" s="576"/>
      <c r="AH413" s="575"/>
      <c r="AI413" s="575"/>
      <c r="AJ413" s="575"/>
      <c r="AK413" s="576"/>
      <c r="AL413" s="576"/>
      <c r="AM413" s="575"/>
      <c r="AN413" s="575"/>
      <c r="AO413" s="575"/>
      <c r="AP413" s="575"/>
      <c r="AQ413" s="575"/>
    </row>
    <row r="414" spans="1:43" ht="35.25" hidden="1" customHeight="1" thickTop="1" thickBot="1">
      <c r="A414" s="563">
        <v>26.6</v>
      </c>
      <c r="B414" s="564"/>
      <c r="C414" s="564"/>
      <c r="D414" s="564"/>
      <c r="E414" s="564"/>
      <c r="F414" s="599" t="s">
        <v>1394</v>
      </c>
      <c r="G414" s="600"/>
      <c r="H414" s="600"/>
      <c r="I414" s="567" t="str">
        <f t="shared" si="24"/>
        <v>No hay ejecución</v>
      </c>
      <c r="J414" s="568" t="str">
        <f t="shared" si="25"/>
        <v>NA</v>
      </c>
      <c r="K414" s="601"/>
      <c r="L414" s="575"/>
      <c r="M414" s="575"/>
      <c r="N414" s="575"/>
      <c r="O414" s="575"/>
      <c r="P414" s="575"/>
      <c r="Q414" s="575"/>
      <c r="R414" s="575"/>
      <c r="S414" s="575"/>
      <c r="T414" s="575"/>
      <c r="U414" s="575"/>
      <c r="V414" s="575"/>
      <c r="W414" s="575"/>
      <c r="X414" s="575"/>
      <c r="Y414" s="580"/>
      <c r="Z414" s="580"/>
      <c r="AA414" s="567" t="str">
        <f t="shared" si="26"/>
        <v>No hay ejecución</v>
      </c>
      <c r="AB414" s="568" t="str">
        <f t="shared" si="27"/>
        <v>NA</v>
      </c>
      <c r="AC414" s="575"/>
      <c r="AD414" s="575"/>
      <c r="AE414" s="575"/>
      <c r="AF414" s="576"/>
      <c r="AG414" s="576"/>
      <c r="AH414" s="575"/>
      <c r="AI414" s="575"/>
      <c r="AJ414" s="575"/>
      <c r="AK414" s="576"/>
      <c r="AL414" s="576"/>
      <c r="AM414" s="575"/>
      <c r="AN414" s="575"/>
      <c r="AO414" s="575"/>
      <c r="AP414" s="575"/>
      <c r="AQ414" s="575"/>
    </row>
    <row r="415" spans="1:43" ht="35.25" hidden="1" customHeight="1" thickTop="1" thickBot="1">
      <c r="A415" s="563">
        <v>26.7</v>
      </c>
      <c r="B415" s="564"/>
      <c r="C415" s="564"/>
      <c r="D415" s="564"/>
      <c r="E415" s="564"/>
      <c r="F415" s="599" t="s">
        <v>1395</v>
      </c>
      <c r="G415" s="600"/>
      <c r="H415" s="600"/>
      <c r="I415" s="567" t="str">
        <f t="shared" si="24"/>
        <v>No hay ejecución</v>
      </c>
      <c r="J415" s="568" t="str">
        <f t="shared" si="25"/>
        <v>NA</v>
      </c>
      <c r="K415" s="601"/>
      <c r="L415" s="575"/>
      <c r="M415" s="575"/>
      <c r="N415" s="575"/>
      <c r="O415" s="575"/>
      <c r="P415" s="575"/>
      <c r="Q415" s="575"/>
      <c r="R415" s="575"/>
      <c r="S415" s="575"/>
      <c r="T415" s="575"/>
      <c r="U415" s="575"/>
      <c r="V415" s="575"/>
      <c r="W415" s="575"/>
      <c r="X415" s="575"/>
      <c r="Y415" s="580"/>
      <c r="Z415" s="580"/>
      <c r="AA415" s="567" t="str">
        <f t="shared" si="26"/>
        <v>No hay ejecución</v>
      </c>
      <c r="AB415" s="568" t="str">
        <f t="shared" si="27"/>
        <v>NA</v>
      </c>
      <c r="AC415" s="575"/>
      <c r="AD415" s="575"/>
      <c r="AE415" s="575"/>
      <c r="AF415" s="576"/>
      <c r="AG415" s="576"/>
      <c r="AH415" s="575"/>
      <c r="AI415" s="575"/>
      <c r="AJ415" s="575"/>
      <c r="AK415" s="576"/>
      <c r="AL415" s="576"/>
      <c r="AM415" s="575"/>
      <c r="AN415" s="575"/>
      <c r="AO415" s="575"/>
      <c r="AP415" s="575"/>
      <c r="AQ415" s="575"/>
    </row>
    <row r="416" spans="1:43" ht="35.25" hidden="1" customHeight="1" thickTop="1" thickBot="1">
      <c r="A416" s="563">
        <v>26.8</v>
      </c>
      <c r="B416" s="564"/>
      <c r="C416" s="564"/>
      <c r="D416" s="564"/>
      <c r="E416" s="564"/>
      <c r="F416" s="599" t="s">
        <v>1396</v>
      </c>
      <c r="G416" s="600"/>
      <c r="H416" s="600"/>
      <c r="I416" s="567" t="str">
        <f t="shared" si="24"/>
        <v>No hay ejecución</v>
      </c>
      <c r="J416" s="568" t="str">
        <f t="shared" si="25"/>
        <v>NA</v>
      </c>
      <c r="K416" s="601"/>
      <c r="L416" s="575"/>
      <c r="M416" s="575"/>
      <c r="N416" s="575"/>
      <c r="O416" s="575"/>
      <c r="P416" s="575"/>
      <c r="Q416" s="575"/>
      <c r="R416" s="575"/>
      <c r="S416" s="575"/>
      <c r="T416" s="575"/>
      <c r="U416" s="575"/>
      <c r="V416" s="575"/>
      <c r="W416" s="575"/>
      <c r="X416" s="575"/>
      <c r="Y416" s="580"/>
      <c r="Z416" s="580"/>
      <c r="AA416" s="567" t="str">
        <f t="shared" si="26"/>
        <v>No hay ejecución</v>
      </c>
      <c r="AB416" s="568" t="str">
        <f t="shared" si="27"/>
        <v>NA</v>
      </c>
      <c r="AC416" s="575"/>
      <c r="AD416" s="575"/>
      <c r="AE416" s="575"/>
      <c r="AF416" s="576"/>
      <c r="AG416" s="576"/>
      <c r="AH416" s="575"/>
      <c r="AI416" s="575"/>
      <c r="AJ416" s="575"/>
      <c r="AK416" s="576"/>
      <c r="AL416" s="576"/>
      <c r="AM416" s="575"/>
      <c r="AN416" s="575"/>
      <c r="AO416" s="575"/>
      <c r="AP416" s="575"/>
      <c r="AQ416" s="575"/>
    </row>
    <row r="417" spans="1:43" ht="35.25" hidden="1" customHeight="1" thickTop="1" thickBot="1">
      <c r="A417" s="563">
        <v>26.9</v>
      </c>
      <c r="B417" s="564"/>
      <c r="C417" s="564"/>
      <c r="D417" s="564"/>
      <c r="E417" s="564"/>
      <c r="F417" s="599" t="s">
        <v>1397</v>
      </c>
      <c r="G417" s="600"/>
      <c r="H417" s="600"/>
      <c r="I417" s="567" t="str">
        <f t="shared" si="24"/>
        <v>No hay ejecución</v>
      </c>
      <c r="J417" s="568" t="str">
        <f t="shared" si="25"/>
        <v>NA</v>
      </c>
      <c r="K417" s="601"/>
      <c r="L417" s="575"/>
      <c r="M417" s="575"/>
      <c r="N417" s="575"/>
      <c r="O417" s="575"/>
      <c r="P417" s="575"/>
      <c r="Q417" s="575"/>
      <c r="R417" s="575"/>
      <c r="S417" s="575"/>
      <c r="T417" s="575"/>
      <c r="U417" s="575"/>
      <c r="V417" s="575"/>
      <c r="W417" s="575"/>
      <c r="X417" s="575"/>
      <c r="Y417" s="580"/>
      <c r="Z417" s="580"/>
      <c r="AA417" s="567" t="str">
        <f t="shared" si="26"/>
        <v>No hay ejecución</v>
      </c>
      <c r="AB417" s="568" t="str">
        <f t="shared" si="27"/>
        <v>NA</v>
      </c>
      <c r="AC417" s="575"/>
      <c r="AD417" s="575"/>
      <c r="AE417" s="575"/>
      <c r="AF417" s="576"/>
      <c r="AG417" s="576"/>
      <c r="AH417" s="575"/>
      <c r="AI417" s="575"/>
      <c r="AJ417" s="575"/>
      <c r="AK417" s="576"/>
      <c r="AL417" s="576"/>
      <c r="AM417" s="575"/>
      <c r="AN417" s="575"/>
      <c r="AO417" s="575"/>
      <c r="AP417" s="575"/>
      <c r="AQ417" s="575"/>
    </row>
    <row r="418" spans="1:43" ht="35.25" hidden="1" customHeight="1" thickTop="1" thickBot="1">
      <c r="A418" s="593">
        <v>26.1</v>
      </c>
      <c r="B418" s="564"/>
      <c r="C418" s="564"/>
      <c r="D418" s="564"/>
      <c r="E418" s="564"/>
      <c r="F418" s="599" t="s">
        <v>1398</v>
      </c>
      <c r="G418" s="600"/>
      <c r="H418" s="600"/>
      <c r="I418" s="567" t="str">
        <f t="shared" si="24"/>
        <v>No hay ejecución</v>
      </c>
      <c r="J418" s="568" t="str">
        <f t="shared" si="25"/>
        <v>NA</v>
      </c>
      <c r="K418" s="601"/>
      <c r="L418" s="575"/>
      <c r="M418" s="575"/>
      <c r="N418" s="575"/>
      <c r="O418" s="575"/>
      <c r="P418" s="575"/>
      <c r="Q418" s="575"/>
      <c r="R418" s="575"/>
      <c r="S418" s="575"/>
      <c r="T418" s="575"/>
      <c r="U418" s="575"/>
      <c r="V418" s="575"/>
      <c r="W418" s="575"/>
      <c r="X418" s="575"/>
      <c r="Y418" s="580"/>
      <c r="Z418" s="580"/>
      <c r="AA418" s="567" t="str">
        <f t="shared" si="26"/>
        <v>No hay ejecución</v>
      </c>
      <c r="AB418" s="568" t="str">
        <f t="shared" si="27"/>
        <v>NA</v>
      </c>
      <c r="AC418" s="575"/>
      <c r="AD418" s="575"/>
      <c r="AE418" s="575"/>
      <c r="AF418" s="576"/>
      <c r="AG418" s="576"/>
      <c r="AH418" s="575"/>
      <c r="AI418" s="575"/>
      <c r="AJ418" s="575"/>
      <c r="AK418" s="576"/>
      <c r="AL418" s="576"/>
      <c r="AM418" s="575"/>
      <c r="AN418" s="575"/>
      <c r="AO418" s="575"/>
      <c r="AP418" s="575"/>
      <c r="AQ418" s="575"/>
    </row>
    <row r="419" spans="1:43" ht="35.25" hidden="1" customHeight="1" thickTop="1" thickBot="1">
      <c r="A419" s="563">
        <v>26.11</v>
      </c>
      <c r="B419" s="564"/>
      <c r="C419" s="564"/>
      <c r="D419" s="564"/>
      <c r="E419" s="564"/>
      <c r="F419" s="599" t="s">
        <v>1399</v>
      </c>
      <c r="G419" s="600"/>
      <c r="H419" s="600"/>
      <c r="I419" s="567" t="str">
        <f t="shared" si="24"/>
        <v>No hay ejecución</v>
      </c>
      <c r="J419" s="568" t="str">
        <f t="shared" si="25"/>
        <v>NA</v>
      </c>
      <c r="K419" s="601"/>
      <c r="L419" s="575"/>
      <c r="M419" s="575"/>
      <c r="N419" s="575"/>
      <c r="O419" s="575"/>
      <c r="P419" s="575"/>
      <c r="Q419" s="575"/>
      <c r="R419" s="575"/>
      <c r="S419" s="575"/>
      <c r="T419" s="575"/>
      <c r="U419" s="575"/>
      <c r="V419" s="575"/>
      <c r="W419" s="575"/>
      <c r="X419" s="575"/>
      <c r="Y419" s="580"/>
      <c r="Z419" s="580"/>
      <c r="AA419" s="567" t="str">
        <f t="shared" si="26"/>
        <v>No hay ejecución</v>
      </c>
      <c r="AB419" s="568" t="str">
        <f t="shared" si="27"/>
        <v>NA</v>
      </c>
      <c r="AC419" s="575"/>
      <c r="AD419" s="575"/>
      <c r="AE419" s="575"/>
      <c r="AF419" s="576"/>
      <c r="AG419" s="576"/>
      <c r="AH419" s="575"/>
      <c r="AI419" s="575"/>
      <c r="AJ419" s="575"/>
      <c r="AK419" s="576"/>
      <c r="AL419" s="576"/>
      <c r="AM419" s="575"/>
      <c r="AN419" s="575"/>
      <c r="AO419" s="575"/>
      <c r="AP419" s="575"/>
      <c r="AQ419" s="575"/>
    </row>
    <row r="420" spans="1:43" ht="35.25" hidden="1" customHeight="1" thickTop="1" thickBot="1">
      <c r="A420" s="563">
        <v>26.12</v>
      </c>
      <c r="B420" s="564"/>
      <c r="C420" s="564"/>
      <c r="D420" s="564"/>
      <c r="E420" s="564"/>
      <c r="F420" s="599" t="s">
        <v>1400</v>
      </c>
      <c r="G420" s="600"/>
      <c r="H420" s="600"/>
      <c r="I420" s="567" t="str">
        <f t="shared" si="24"/>
        <v>No hay ejecución</v>
      </c>
      <c r="J420" s="568" t="str">
        <f t="shared" si="25"/>
        <v>NA</v>
      </c>
      <c r="K420" s="601"/>
      <c r="L420" s="575"/>
      <c r="M420" s="575"/>
      <c r="N420" s="575"/>
      <c r="O420" s="575"/>
      <c r="P420" s="575"/>
      <c r="Q420" s="575"/>
      <c r="R420" s="575"/>
      <c r="S420" s="575"/>
      <c r="T420" s="575"/>
      <c r="U420" s="575"/>
      <c r="V420" s="575"/>
      <c r="W420" s="575"/>
      <c r="X420" s="575"/>
      <c r="Y420" s="580"/>
      <c r="Z420" s="580"/>
      <c r="AA420" s="567" t="str">
        <f t="shared" si="26"/>
        <v>No hay ejecución</v>
      </c>
      <c r="AB420" s="568" t="str">
        <f t="shared" si="27"/>
        <v>NA</v>
      </c>
      <c r="AC420" s="575"/>
      <c r="AD420" s="575"/>
      <c r="AE420" s="575"/>
      <c r="AF420" s="576"/>
      <c r="AG420" s="576"/>
      <c r="AH420" s="575"/>
      <c r="AI420" s="575"/>
      <c r="AJ420" s="575"/>
      <c r="AK420" s="576"/>
      <c r="AL420" s="576"/>
      <c r="AM420" s="575"/>
      <c r="AN420" s="575"/>
      <c r="AO420" s="575"/>
      <c r="AP420" s="575"/>
      <c r="AQ420" s="575"/>
    </row>
    <row r="421" spans="1:43" ht="35.25" hidden="1" customHeight="1" thickTop="1" thickBot="1">
      <c r="A421" s="563">
        <v>26.13</v>
      </c>
      <c r="B421" s="564"/>
      <c r="C421" s="564"/>
      <c r="D421" s="564"/>
      <c r="E421" s="564"/>
      <c r="F421" s="599" t="s">
        <v>1401</v>
      </c>
      <c r="G421" s="600"/>
      <c r="H421" s="600"/>
      <c r="I421" s="567" t="str">
        <f t="shared" si="24"/>
        <v>No hay ejecución</v>
      </c>
      <c r="J421" s="568" t="str">
        <f t="shared" si="25"/>
        <v>NA</v>
      </c>
      <c r="K421" s="601"/>
      <c r="L421" s="575"/>
      <c r="M421" s="575"/>
      <c r="N421" s="575"/>
      <c r="O421" s="575"/>
      <c r="P421" s="575"/>
      <c r="Q421" s="575"/>
      <c r="R421" s="575"/>
      <c r="S421" s="575"/>
      <c r="T421" s="575"/>
      <c r="U421" s="575"/>
      <c r="V421" s="575"/>
      <c r="W421" s="575"/>
      <c r="X421" s="575"/>
      <c r="Y421" s="580"/>
      <c r="Z421" s="580"/>
      <c r="AA421" s="567" t="str">
        <f t="shared" si="26"/>
        <v>No hay ejecución</v>
      </c>
      <c r="AB421" s="568" t="str">
        <f t="shared" si="27"/>
        <v>NA</v>
      </c>
      <c r="AC421" s="575"/>
      <c r="AD421" s="575"/>
      <c r="AE421" s="575"/>
      <c r="AF421" s="576"/>
      <c r="AG421" s="576"/>
      <c r="AH421" s="575"/>
      <c r="AI421" s="575"/>
      <c r="AJ421" s="575"/>
      <c r="AK421" s="576"/>
      <c r="AL421" s="576"/>
      <c r="AM421" s="575"/>
      <c r="AN421" s="575"/>
      <c r="AO421" s="575"/>
      <c r="AP421" s="575"/>
      <c r="AQ421" s="575"/>
    </row>
    <row r="422" spans="1:43" ht="35.25" hidden="1" customHeight="1" thickTop="1" thickBot="1">
      <c r="A422" s="563">
        <v>26.14</v>
      </c>
      <c r="B422" s="564"/>
      <c r="C422" s="564"/>
      <c r="D422" s="564"/>
      <c r="E422" s="564"/>
      <c r="F422" s="599" t="s">
        <v>1402</v>
      </c>
      <c r="G422" s="600"/>
      <c r="H422" s="600"/>
      <c r="I422" s="567" t="str">
        <f t="shared" si="24"/>
        <v>No hay ejecución</v>
      </c>
      <c r="J422" s="568" t="str">
        <f t="shared" si="25"/>
        <v>NA</v>
      </c>
      <c r="K422" s="601"/>
      <c r="L422" s="575"/>
      <c r="M422" s="575"/>
      <c r="N422" s="575"/>
      <c r="O422" s="575"/>
      <c r="P422" s="575"/>
      <c r="Q422" s="575"/>
      <c r="R422" s="575"/>
      <c r="S422" s="575"/>
      <c r="T422" s="575"/>
      <c r="U422" s="575"/>
      <c r="V422" s="575"/>
      <c r="W422" s="575"/>
      <c r="X422" s="575"/>
      <c r="Y422" s="580"/>
      <c r="Z422" s="580"/>
      <c r="AA422" s="567" t="str">
        <f t="shared" si="26"/>
        <v>No hay ejecución</v>
      </c>
      <c r="AB422" s="568" t="str">
        <f t="shared" si="27"/>
        <v>NA</v>
      </c>
      <c r="AC422" s="575"/>
      <c r="AD422" s="575"/>
      <c r="AE422" s="575"/>
      <c r="AF422" s="576"/>
      <c r="AG422" s="576"/>
      <c r="AH422" s="575"/>
      <c r="AI422" s="575"/>
      <c r="AJ422" s="575"/>
      <c r="AK422" s="576"/>
      <c r="AL422" s="576"/>
      <c r="AM422" s="575"/>
      <c r="AN422" s="575"/>
      <c r="AO422" s="575"/>
      <c r="AP422" s="575"/>
      <c r="AQ422" s="575"/>
    </row>
    <row r="423" spans="1:43" ht="35.25" hidden="1" customHeight="1" thickTop="1" thickBot="1">
      <c r="A423" s="563">
        <v>26.15</v>
      </c>
      <c r="B423" s="564"/>
      <c r="C423" s="564"/>
      <c r="D423" s="564"/>
      <c r="E423" s="564"/>
      <c r="F423" s="599" t="s">
        <v>1403</v>
      </c>
      <c r="G423" s="600"/>
      <c r="H423" s="600"/>
      <c r="I423" s="567" t="str">
        <f t="shared" si="24"/>
        <v>No hay ejecución</v>
      </c>
      <c r="J423" s="568" t="str">
        <f t="shared" si="25"/>
        <v>NA</v>
      </c>
      <c r="K423" s="601"/>
      <c r="L423" s="575"/>
      <c r="M423" s="575"/>
      <c r="N423" s="575"/>
      <c r="O423" s="575"/>
      <c r="P423" s="575"/>
      <c r="Q423" s="575"/>
      <c r="R423" s="575"/>
      <c r="S423" s="575"/>
      <c r="T423" s="575"/>
      <c r="U423" s="575"/>
      <c r="V423" s="575"/>
      <c r="W423" s="575"/>
      <c r="X423" s="575"/>
      <c r="Y423" s="580">
        <v>1</v>
      </c>
      <c r="Z423" s="580">
        <v>1</v>
      </c>
      <c r="AA423" s="567">
        <f t="shared" si="26"/>
        <v>1</v>
      </c>
      <c r="AB423" s="568" t="str">
        <f t="shared" si="27"/>
        <v>De acuerdo con lo programado</v>
      </c>
      <c r="AC423" s="575"/>
      <c r="AD423" s="575"/>
      <c r="AE423" s="575"/>
      <c r="AF423" s="576"/>
      <c r="AG423" s="576"/>
      <c r="AH423" s="575"/>
      <c r="AI423" s="575"/>
      <c r="AJ423" s="575"/>
      <c r="AK423" s="576"/>
      <c r="AL423" s="576"/>
      <c r="AM423" s="575"/>
      <c r="AN423" s="575"/>
      <c r="AO423" s="575"/>
      <c r="AP423" s="575"/>
      <c r="AQ423" s="575"/>
    </row>
    <row r="424" spans="1:43" ht="35.25" customHeight="1" thickTop="1" thickBot="1">
      <c r="A424" s="563">
        <v>26.16</v>
      </c>
      <c r="B424" s="564"/>
      <c r="C424" s="564"/>
      <c r="D424" s="564"/>
      <c r="E424" s="564"/>
      <c r="F424" s="599" t="s">
        <v>1404</v>
      </c>
      <c r="G424" s="600">
        <v>1</v>
      </c>
      <c r="H424" s="600">
        <v>1</v>
      </c>
      <c r="I424" s="567">
        <f t="shared" si="24"/>
        <v>1</v>
      </c>
      <c r="J424" s="568" t="str">
        <f t="shared" si="25"/>
        <v>De acuerdo con lo programado</v>
      </c>
      <c r="K424" s="601"/>
      <c r="L424" s="575"/>
      <c r="M424" s="575"/>
      <c r="N424" s="575"/>
      <c r="O424" s="575"/>
      <c r="P424" s="575"/>
      <c r="Q424" s="575"/>
      <c r="R424" s="575"/>
      <c r="S424" s="575"/>
      <c r="T424" s="575"/>
      <c r="U424" s="575"/>
      <c r="V424" s="575"/>
      <c r="W424" s="575"/>
      <c r="X424" s="575"/>
      <c r="Y424" s="580">
        <v>1</v>
      </c>
      <c r="Z424" s="580">
        <v>1</v>
      </c>
      <c r="AA424" s="567">
        <f t="shared" si="26"/>
        <v>1</v>
      </c>
      <c r="AB424" s="568" t="str">
        <f t="shared" si="27"/>
        <v>De acuerdo con lo programado</v>
      </c>
      <c r="AC424" s="575"/>
      <c r="AD424" s="575"/>
      <c r="AE424" s="575"/>
      <c r="AF424" s="576"/>
      <c r="AG424" s="576"/>
      <c r="AH424" s="575"/>
      <c r="AI424" s="575"/>
      <c r="AJ424" s="575"/>
      <c r="AK424" s="576"/>
      <c r="AL424" s="576"/>
      <c r="AM424" s="575"/>
      <c r="AN424" s="575"/>
      <c r="AO424" s="575"/>
      <c r="AP424" s="575"/>
      <c r="AQ424" s="575"/>
    </row>
    <row r="425" spans="1:43" ht="35.25" hidden="1" customHeight="1" thickTop="1" thickBot="1">
      <c r="A425" s="563">
        <v>26.17</v>
      </c>
      <c r="B425" s="564"/>
      <c r="C425" s="564"/>
      <c r="D425" s="564"/>
      <c r="E425" s="564"/>
      <c r="F425" s="599" t="s">
        <v>1405</v>
      </c>
      <c r="G425" s="600"/>
      <c r="H425" s="600"/>
      <c r="I425" s="567" t="str">
        <f t="shared" si="24"/>
        <v>No hay ejecución</v>
      </c>
      <c r="J425" s="568" t="str">
        <f t="shared" si="25"/>
        <v>NA</v>
      </c>
      <c r="K425" s="601"/>
      <c r="L425" s="575"/>
      <c r="M425" s="575"/>
      <c r="N425" s="575"/>
      <c r="O425" s="575"/>
      <c r="P425" s="575"/>
      <c r="Q425" s="575"/>
      <c r="R425" s="575"/>
      <c r="S425" s="575"/>
      <c r="T425" s="575"/>
      <c r="U425" s="575"/>
      <c r="V425" s="575"/>
      <c r="W425" s="575"/>
      <c r="X425" s="575"/>
      <c r="Y425" s="580"/>
      <c r="Z425" s="580"/>
      <c r="AA425" s="567" t="str">
        <f t="shared" si="26"/>
        <v>No hay ejecución</v>
      </c>
      <c r="AB425" s="568" t="str">
        <f t="shared" si="27"/>
        <v>NA</v>
      </c>
      <c r="AC425" s="575"/>
      <c r="AD425" s="575"/>
      <c r="AE425" s="575"/>
      <c r="AF425" s="576"/>
      <c r="AG425" s="576"/>
      <c r="AH425" s="575"/>
      <c r="AI425" s="575"/>
      <c r="AJ425" s="575"/>
      <c r="AK425" s="576"/>
      <c r="AL425" s="576"/>
      <c r="AM425" s="575"/>
      <c r="AN425" s="575"/>
      <c r="AO425" s="575"/>
      <c r="AP425" s="575"/>
      <c r="AQ425" s="575"/>
    </row>
    <row r="426" spans="1:43" ht="35.25" hidden="1" customHeight="1" thickTop="1" thickBot="1">
      <c r="A426" s="563">
        <v>26.18</v>
      </c>
      <c r="B426" s="564"/>
      <c r="C426" s="564"/>
      <c r="D426" s="564"/>
      <c r="E426" s="564"/>
      <c r="F426" s="599" t="s">
        <v>1406</v>
      </c>
      <c r="G426" s="600"/>
      <c r="H426" s="600"/>
      <c r="I426" s="567" t="str">
        <f t="shared" si="24"/>
        <v>No hay ejecución</v>
      </c>
      <c r="J426" s="568" t="str">
        <f t="shared" si="25"/>
        <v>NA</v>
      </c>
      <c r="K426" s="601"/>
      <c r="L426" s="575"/>
      <c r="M426" s="575"/>
      <c r="N426" s="575"/>
      <c r="O426" s="575"/>
      <c r="P426" s="575"/>
      <c r="Q426" s="575"/>
      <c r="R426" s="575"/>
      <c r="S426" s="575"/>
      <c r="T426" s="575"/>
      <c r="U426" s="575"/>
      <c r="V426" s="575"/>
      <c r="W426" s="575"/>
      <c r="X426" s="575"/>
      <c r="Y426" s="580"/>
      <c r="Z426" s="580"/>
      <c r="AA426" s="567" t="str">
        <f t="shared" si="26"/>
        <v>No hay ejecución</v>
      </c>
      <c r="AB426" s="568" t="str">
        <f t="shared" si="27"/>
        <v>NA</v>
      </c>
      <c r="AC426" s="575"/>
      <c r="AD426" s="575"/>
      <c r="AE426" s="575"/>
      <c r="AF426" s="576"/>
      <c r="AG426" s="576"/>
      <c r="AH426" s="575"/>
      <c r="AI426" s="575"/>
      <c r="AJ426" s="575"/>
      <c r="AK426" s="576"/>
      <c r="AL426" s="576"/>
      <c r="AM426" s="575"/>
      <c r="AN426" s="575"/>
      <c r="AO426" s="575"/>
      <c r="AP426" s="575"/>
      <c r="AQ426" s="575"/>
    </row>
    <row r="427" spans="1:43" ht="35.25" hidden="1" customHeight="1" thickTop="1" thickBot="1">
      <c r="A427" s="563">
        <v>26.19</v>
      </c>
      <c r="B427" s="564"/>
      <c r="C427" s="564"/>
      <c r="D427" s="564"/>
      <c r="E427" s="564"/>
      <c r="F427" s="599" t="s">
        <v>1407</v>
      </c>
      <c r="G427" s="600"/>
      <c r="H427" s="600"/>
      <c r="I427" s="567" t="str">
        <f t="shared" si="24"/>
        <v>No hay ejecución</v>
      </c>
      <c r="J427" s="568" t="str">
        <f t="shared" si="25"/>
        <v>NA</v>
      </c>
      <c r="K427" s="601"/>
      <c r="L427" s="575"/>
      <c r="M427" s="575"/>
      <c r="N427" s="575"/>
      <c r="O427" s="575"/>
      <c r="P427" s="575"/>
      <c r="Q427" s="575"/>
      <c r="R427" s="575"/>
      <c r="S427" s="575"/>
      <c r="T427" s="575"/>
      <c r="U427" s="575"/>
      <c r="V427" s="575"/>
      <c r="W427" s="575"/>
      <c r="X427" s="575"/>
      <c r="Y427" s="580"/>
      <c r="Z427" s="580"/>
      <c r="AA427" s="567" t="str">
        <f t="shared" si="26"/>
        <v>No hay ejecución</v>
      </c>
      <c r="AB427" s="568" t="str">
        <f t="shared" si="27"/>
        <v>NA</v>
      </c>
      <c r="AC427" s="575"/>
      <c r="AD427" s="575"/>
      <c r="AE427" s="575"/>
      <c r="AF427" s="576"/>
      <c r="AG427" s="576"/>
      <c r="AH427" s="575"/>
      <c r="AI427" s="575"/>
      <c r="AJ427" s="575"/>
      <c r="AK427" s="576"/>
      <c r="AL427" s="576"/>
      <c r="AM427" s="575"/>
      <c r="AN427" s="575"/>
      <c r="AO427" s="575"/>
      <c r="AP427" s="575"/>
      <c r="AQ427" s="575"/>
    </row>
    <row r="428" spans="1:43" ht="35.25" hidden="1" customHeight="1" thickTop="1" thickBot="1">
      <c r="A428" s="593">
        <v>26.2</v>
      </c>
      <c r="B428" s="564"/>
      <c r="C428" s="564"/>
      <c r="D428" s="564"/>
      <c r="E428" s="564"/>
      <c r="F428" s="599" t="s">
        <v>1408</v>
      </c>
      <c r="G428" s="600"/>
      <c r="H428" s="600"/>
      <c r="I428" s="567" t="str">
        <f t="shared" si="24"/>
        <v>No hay ejecución</v>
      </c>
      <c r="J428" s="568" t="str">
        <f t="shared" si="25"/>
        <v>NA</v>
      </c>
      <c r="K428" s="601"/>
      <c r="L428" s="575"/>
      <c r="M428" s="575"/>
      <c r="N428" s="575"/>
      <c r="O428" s="575"/>
      <c r="P428" s="575"/>
      <c r="Q428" s="575"/>
      <c r="R428" s="575"/>
      <c r="S428" s="575"/>
      <c r="T428" s="575"/>
      <c r="U428" s="575"/>
      <c r="V428" s="575"/>
      <c r="W428" s="575"/>
      <c r="X428" s="575"/>
      <c r="Y428" s="580"/>
      <c r="Z428" s="580"/>
      <c r="AA428" s="567" t="str">
        <f t="shared" si="26"/>
        <v>No hay ejecución</v>
      </c>
      <c r="AB428" s="568" t="str">
        <f t="shared" si="27"/>
        <v>NA</v>
      </c>
      <c r="AC428" s="575"/>
      <c r="AD428" s="575"/>
      <c r="AE428" s="575"/>
      <c r="AF428" s="576"/>
      <c r="AG428" s="576"/>
      <c r="AH428" s="575"/>
      <c r="AI428" s="575"/>
      <c r="AJ428" s="575"/>
      <c r="AK428" s="576"/>
      <c r="AL428" s="576"/>
      <c r="AM428" s="575"/>
      <c r="AN428" s="575"/>
      <c r="AO428" s="575"/>
      <c r="AP428" s="575"/>
      <c r="AQ428" s="575"/>
    </row>
    <row r="429" spans="1:43" ht="35.25" customHeight="1" thickTop="1" thickBot="1">
      <c r="A429" s="563">
        <v>26.21</v>
      </c>
      <c r="B429" s="564"/>
      <c r="C429" s="564"/>
      <c r="D429" s="564"/>
      <c r="E429" s="564"/>
      <c r="F429" s="599" t="s">
        <v>1409</v>
      </c>
      <c r="G429" s="600">
        <v>1</v>
      </c>
      <c r="H429" s="600">
        <v>1</v>
      </c>
      <c r="I429" s="567">
        <f t="shared" si="24"/>
        <v>1</v>
      </c>
      <c r="J429" s="568" t="str">
        <f t="shared" si="25"/>
        <v>De acuerdo con lo programado</v>
      </c>
      <c r="K429" s="601"/>
      <c r="L429" s="575"/>
      <c r="M429" s="575"/>
      <c r="N429" s="575"/>
      <c r="O429" s="575"/>
      <c r="P429" s="575"/>
      <c r="Q429" s="575"/>
      <c r="R429" s="575"/>
      <c r="S429" s="575"/>
      <c r="T429" s="575"/>
      <c r="U429" s="575"/>
      <c r="V429" s="575"/>
      <c r="W429" s="575"/>
      <c r="X429" s="575"/>
      <c r="Y429" s="580">
        <v>1</v>
      </c>
      <c r="Z429" s="580">
        <v>1</v>
      </c>
      <c r="AA429" s="567">
        <f t="shared" si="26"/>
        <v>1</v>
      </c>
      <c r="AB429" s="568" t="str">
        <f t="shared" si="27"/>
        <v>De acuerdo con lo programado</v>
      </c>
      <c r="AC429" s="575"/>
      <c r="AD429" s="575"/>
      <c r="AE429" s="575"/>
      <c r="AF429" s="576"/>
      <c r="AG429" s="576"/>
      <c r="AH429" s="575"/>
      <c r="AI429" s="575"/>
      <c r="AJ429" s="575"/>
      <c r="AK429" s="576"/>
      <c r="AL429" s="576"/>
      <c r="AM429" s="575"/>
      <c r="AN429" s="575"/>
      <c r="AO429" s="575"/>
      <c r="AP429" s="575"/>
      <c r="AQ429" s="575"/>
    </row>
    <row r="430" spans="1:43" ht="35.25" customHeight="1" thickTop="1">
      <c r="F430" s="602"/>
      <c r="G430" s="602"/>
      <c r="H430" s="602"/>
      <c r="I430" s="602"/>
      <c r="J430" s="602"/>
      <c r="K430" s="602"/>
    </row>
    <row r="431" spans="1:43" ht="35.25" customHeight="1">
      <c r="F431" s="602"/>
      <c r="G431" s="602"/>
      <c r="H431" s="602"/>
      <c r="I431" s="602"/>
      <c r="J431" s="602"/>
      <c r="K431" s="602"/>
    </row>
    <row r="432" spans="1:43" ht="35.25" customHeight="1">
      <c r="F432" s="602"/>
      <c r="G432" s="602"/>
      <c r="H432" s="602"/>
      <c r="I432" s="602"/>
      <c r="J432" s="602"/>
      <c r="K432" s="602"/>
    </row>
    <row r="433" spans="6:11" ht="35.25" customHeight="1">
      <c r="F433" s="602"/>
      <c r="G433" s="602"/>
      <c r="H433" s="602"/>
      <c r="I433" s="602"/>
      <c r="J433" s="602"/>
      <c r="K433" s="602"/>
    </row>
    <row r="434" spans="6:11" ht="35.25" customHeight="1">
      <c r="F434" s="602"/>
      <c r="G434" s="602"/>
      <c r="H434" s="602"/>
      <c r="I434" s="602"/>
      <c r="J434" s="602"/>
      <c r="K434" s="602"/>
    </row>
    <row r="435" spans="6:11" ht="35.25" customHeight="1">
      <c r="F435" s="602"/>
      <c r="G435" s="602"/>
      <c r="H435" s="602"/>
      <c r="I435" s="602"/>
      <c r="J435" s="602"/>
      <c r="K435" s="602"/>
    </row>
    <row r="436" spans="6:11" ht="35.25" customHeight="1">
      <c r="F436" s="602"/>
      <c r="G436" s="602"/>
      <c r="H436" s="602"/>
      <c r="I436" s="602"/>
      <c r="J436" s="602"/>
      <c r="K436" s="602"/>
    </row>
    <row r="437" spans="6:11" ht="35.25" customHeight="1">
      <c r="F437" s="602"/>
      <c r="G437" s="602"/>
      <c r="H437" s="602"/>
      <c r="I437" s="602"/>
      <c r="J437" s="602"/>
      <c r="K437" s="602"/>
    </row>
    <row r="438" spans="6:11" ht="35.25" customHeight="1">
      <c r="F438" s="602"/>
      <c r="G438" s="602"/>
      <c r="H438" s="602"/>
      <c r="I438" s="602"/>
      <c r="J438" s="602"/>
      <c r="K438" s="602"/>
    </row>
    <row r="439" spans="6:11" ht="35.25" customHeight="1">
      <c r="F439" s="602"/>
      <c r="G439" s="602"/>
      <c r="H439" s="602"/>
      <c r="I439" s="602"/>
      <c r="J439" s="602"/>
      <c r="K439" s="602"/>
    </row>
    <row r="440" spans="6:11" ht="35.25" customHeight="1">
      <c r="F440" s="602"/>
      <c r="G440" s="602"/>
      <c r="H440" s="602"/>
      <c r="I440" s="602"/>
      <c r="J440" s="602"/>
      <c r="K440" s="602"/>
    </row>
    <row r="441" spans="6:11" ht="35.25" customHeight="1">
      <c r="F441" s="602"/>
      <c r="G441" s="602"/>
      <c r="H441" s="602"/>
      <c r="I441" s="602"/>
      <c r="J441" s="602"/>
      <c r="K441" s="602"/>
    </row>
  </sheetData>
  <autoFilter ref="G12:J429" xr:uid="{631BB352-7E4C-4A3F-AAE1-EC2304297202}">
    <filterColumn colId="0">
      <customFilters>
        <customFilter operator="notEqual" val=" "/>
      </customFilters>
    </filterColumn>
  </autoFilter>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6750B-8BF4-4BFE-89C7-3BFEBA69EB53}">
  <sheetPr filterMode="1">
    <tabColor theme="0"/>
  </sheetPr>
  <dimension ref="A1:AQ441"/>
  <sheetViews>
    <sheetView topLeftCell="G10" zoomScale="80" zoomScaleNormal="80" workbookViewId="0">
      <selection activeCell="J14" sqref="J14:J429"/>
    </sheetView>
  </sheetViews>
  <sheetFormatPr baseColWidth="10" defaultColWidth="11.44140625" defaultRowHeight="35.25" customHeight="1"/>
  <cols>
    <col min="1" max="1" width="10.21875" style="524" customWidth="1"/>
    <col min="2" max="5" width="6.77734375" style="524" hidden="1" customWidth="1"/>
    <col min="6" max="6" width="53.77734375" style="603" customWidth="1"/>
    <col min="7" max="7" width="25.21875" style="603" customWidth="1"/>
    <col min="8" max="9" width="27.21875" style="603" customWidth="1"/>
    <col min="10" max="10" width="23.77734375" style="603" customWidth="1"/>
    <col min="11" max="11" width="24.21875" style="603" customWidth="1"/>
    <col min="12" max="13" width="0" style="524" hidden="1" customWidth="1"/>
    <col min="14" max="14" width="13.21875" style="524" hidden="1" customWidth="1"/>
    <col min="15" max="15" width="26.77734375" style="524" hidden="1" customWidth="1"/>
    <col min="16" max="19" width="0" style="524" hidden="1" customWidth="1"/>
    <col min="20" max="20" width="23.5546875" style="524" hidden="1" customWidth="1"/>
    <col min="21" max="24" width="0" style="524" hidden="1" customWidth="1"/>
    <col min="25" max="25" width="16.77734375" style="524" customWidth="1"/>
    <col min="26" max="26" width="18.77734375" style="524" customWidth="1"/>
    <col min="27" max="27" width="15.77734375" style="525" customWidth="1"/>
    <col min="28" max="28" width="17.44140625" style="525" customWidth="1"/>
    <col min="29" max="29" width="29.21875" style="524" customWidth="1"/>
    <col min="30" max="30" width="14.5546875" style="524" hidden="1" customWidth="1"/>
    <col min="31" max="31" width="12.77734375" style="524" hidden="1" customWidth="1"/>
    <col min="32" max="32" width="16.21875" style="525" hidden="1" customWidth="1"/>
    <col min="33" max="33" width="0" style="525" hidden="1" customWidth="1"/>
    <col min="34" max="34" width="26.21875" style="524" hidden="1" customWidth="1"/>
    <col min="35" max="35" width="17.44140625" style="524" hidden="1" customWidth="1"/>
    <col min="36" max="36" width="0" style="524" hidden="1" customWidth="1"/>
    <col min="37" max="37" width="0" style="525" hidden="1" customWidth="1"/>
    <col min="38" max="38" width="15.44140625" style="525" hidden="1" customWidth="1"/>
    <col min="39" max="39" width="21.21875" style="524" hidden="1" customWidth="1"/>
    <col min="40" max="40" width="18.21875" style="524" customWidth="1"/>
    <col min="41" max="41" width="15.77734375" style="524" customWidth="1"/>
    <col min="42" max="42" width="14.77734375" style="524" customWidth="1"/>
    <col min="43" max="43" width="25.77734375" style="524" customWidth="1"/>
    <col min="44" max="16384" width="11.44140625" style="524"/>
  </cols>
  <sheetData>
    <row r="1" spans="1:43" ht="35.25" customHeight="1">
      <c r="F1" s="524"/>
      <c r="G1" s="524"/>
      <c r="H1" s="524"/>
      <c r="I1" s="524"/>
      <c r="J1" s="524"/>
      <c r="K1" s="524"/>
    </row>
    <row r="2" spans="1:43" ht="35.25" customHeight="1">
      <c r="A2" s="526"/>
      <c r="B2" s="526"/>
      <c r="C2" s="526"/>
      <c r="D2" s="526"/>
      <c r="E2" s="526"/>
      <c r="F2" s="527"/>
      <c r="G2" s="527"/>
      <c r="H2" s="527"/>
      <c r="I2" s="527"/>
      <c r="J2" s="527"/>
      <c r="K2" s="527"/>
    </row>
    <row r="6" spans="1:43" ht="35.25" customHeight="1">
      <c r="A6" s="528" t="s">
        <v>40</v>
      </c>
      <c r="B6" s="528"/>
      <c r="C6" s="528"/>
      <c r="D6" s="528"/>
      <c r="E6" s="528"/>
      <c r="F6" s="529">
        <v>2024</v>
      </c>
      <c r="G6" s="530"/>
      <c r="H6" s="530"/>
      <c r="I6" s="530"/>
      <c r="J6" s="530"/>
      <c r="K6" s="530"/>
    </row>
    <row r="7" spans="1:43" ht="35.25" customHeight="1">
      <c r="A7" s="531" t="s">
        <v>41</v>
      </c>
      <c r="B7" s="531"/>
      <c r="C7" s="531"/>
      <c r="D7" s="531"/>
      <c r="E7" s="531"/>
      <c r="F7" s="532"/>
      <c r="G7" s="530"/>
      <c r="H7" s="530"/>
      <c r="I7" s="530"/>
      <c r="J7" s="530"/>
      <c r="K7" s="530"/>
    </row>
    <row r="8" spans="1:43" ht="35.25" customHeight="1">
      <c r="A8" s="528" t="s">
        <v>42</v>
      </c>
      <c r="B8" s="528"/>
      <c r="C8" s="528"/>
      <c r="D8" s="528"/>
      <c r="E8" s="528"/>
      <c r="F8" s="532" t="s">
        <v>1241</v>
      </c>
      <c r="G8" s="530"/>
      <c r="H8" s="530"/>
      <c r="I8" s="530"/>
      <c r="J8" s="530"/>
      <c r="K8" s="530"/>
    </row>
    <row r="9" spans="1:43" ht="35.25" customHeight="1">
      <c r="A9" s="531" t="s">
        <v>43</v>
      </c>
      <c r="B9" s="531"/>
      <c r="C9" s="531"/>
      <c r="D9" s="531"/>
      <c r="E9" s="531"/>
      <c r="F9" s="532" t="s">
        <v>1242</v>
      </c>
      <c r="G9" s="530"/>
      <c r="H9" s="530"/>
      <c r="I9" s="530"/>
      <c r="J9" s="530"/>
      <c r="K9" s="530"/>
    </row>
    <row r="10" spans="1:43" ht="35.25" customHeight="1">
      <c r="A10" s="533" t="s">
        <v>45</v>
      </c>
      <c r="B10" s="534" t="s">
        <v>1243</v>
      </c>
      <c r="C10" s="535"/>
      <c r="D10" s="535"/>
      <c r="E10" s="536"/>
      <c r="F10" s="537" t="s">
        <v>48</v>
      </c>
      <c r="G10" s="538"/>
      <c r="H10" s="538"/>
      <c r="I10" s="538"/>
      <c r="J10" s="538"/>
      <c r="K10" s="538"/>
      <c r="L10" s="538"/>
      <c r="M10" s="538"/>
      <c r="N10" s="538"/>
      <c r="O10" s="538"/>
      <c r="P10" s="538"/>
      <c r="Q10" s="538"/>
      <c r="R10" s="538"/>
      <c r="S10" s="538"/>
      <c r="T10" s="538"/>
      <c r="U10" s="538"/>
      <c r="V10" s="538"/>
      <c r="W10" s="538"/>
      <c r="X10" s="538"/>
      <c r="Y10" s="538"/>
      <c r="Z10" s="538"/>
      <c r="AA10" s="539"/>
      <c r="AB10" s="539"/>
      <c r="AC10" s="538"/>
      <c r="AD10" s="538"/>
      <c r="AE10" s="538"/>
      <c r="AF10" s="539"/>
      <c r="AG10" s="539"/>
      <c r="AH10" s="538"/>
      <c r="AI10" s="538"/>
      <c r="AJ10" s="538"/>
      <c r="AK10" s="539"/>
      <c r="AL10" s="539"/>
      <c r="AM10" s="538"/>
      <c r="AN10" s="538"/>
      <c r="AO10" s="538"/>
      <c r="AP10" s="538"/>
      <c r="AQ10" s="538"/>
    </row>
    <row r="11" spans="1:43" ht="35.25" customHeight="1">
      <c r="A11" s="540"/>
      <c r="B11" s="541" t="s">
        <v>1244</v>
      </c>
      <c r="C11" s="541" t="s">
        <v>1245</v>
      </c>
      <c r="D11" s="541" t="s">
        <v>1246</v>
      </c>
      <c r="E11" s="541" t="s">
        <v>1247</v>
      </c>
      <c r="F11" s="542"/>
      <c r="G11" s="543" t="s">
        <v>59</v>
      </c>
      <c r="H11" s="120"/>
      <c r="I11" s="120"/>
      <c r="J11" s="120"/>
      <c r="K11" s="120"/>
      <c r="L11" s="544" t="s">
        <v>1248</v>
      </c>
      <c r="M11" s="545"/>
      <c r="N11" s="545"/>
      <c r="O11" s="546"/>
      <c r="P11" s="547" t="s">
        <v>1249</v>
      </c>
      <c r="Q11" s="548"/>
      <c r="R11" s="548"/>
      <c r="S11" s="549"/>
      <c r="T11" s="550"/>
      <c r="U11" s="551"/>
      <c r="V11" s="551"/>
      <c r="W11" s="551"/>
      <c r="Y11" s="543" t="s">
        <v>60</v>
      </c>
      <c r="Z11" s="120"/>
      <c r="AA11" s="270"/>
      <c r="AB11" s="270"/>
      <c r="AC11" s="120"/>
      <c r="AD11" s="543" t="s">
        <v>61</v>
      </c>
      <c r="AE11" s="120"/>
      <c r="AF11" s="270"/>
      <c r="AG11" s="270"/>
      <c r="AH11" s="120"/>
      <c r="AI11" s="543" t="s">
        <v>62</v>
      </c>
      <c r="AJ11" s="120"/>
      <c r="AK11" s="270"/>
      <c r="AL11" s="270"/>
      <c r="AM11" s="120"/>
      <c r="AN11" s="543" t="s">
        <v>49</v>
      </c>
      <c r="AO11" s="120"/>
      <c r="AP11" s="120"/>
      <c r="AQ11" s="120"/>
    </row>
    <row r="12" spans="1:43" ht="35.25" customHeight="1">
      <c r="A12" s="540"/>
      <c r="B12" s="541"/>
      <c r="C12" s="541"/>
      <c r="D12" s="541"/>
      <c r="E12" s="541"/>
      <c r="F12" s="552" t="s">
        <v>1250</v>
      </c>
      <c r="G12" s="553" t="s">
        <v>1251</v>
      </c>
      <c r="H12" s="554" t="s">
        <v>67</v>
      </c>
      <c r="I12" s="555" t="s">
        <v>68</v>
      </c>
      <c r="J12" s="555" t="s">
        <v>69</v>
      </c>
      <c r="K12" s="554" t="s">
        <v>70</v>
      </c>
      <c r="L12" s="556" t="s">
        <v>67</v>
      </c>
      <c r="M12" s="556" t="s">
        <v>68</v>
      </c>
      <c r="N12" s="556" t="s">
        <v>69</v>
      </c>
      <c r="O12" s="556" t="s">
        <v>70</v>
      </c>
      <c r="P12" s="557" t="s">
        <v>67</v>
      </c>
      <c r="Q12" s="557" t="s">
        <v>68</v>
      </c>
      <c r="R12" s="557" t="s">
        <v>69</v>
      </c>
      <c r="S12" s="557" t="s">
        <v>70</v>
      </c>
      <c r="T12" s="558" t="s">
        <v>71</v>
      </c>
      <c r="U12" s="559" t="s">
        <v>72</v>
      </c>
      <c r="V12" s="559" t="s">
        <v>73</v>
      </c>
      <c r="W12" s="559" t="s">
        <v>70</v>
      </c>
      <c r="Y12" s="560" t="s">
        <v>1251</v>
      </c>
      <c r="Z12" s="561" t="s">
        <v>67</v>
      </c>
      <c r="AA12" s="562" t="s">
        <v>68</v>
      </c>
      <c r="AB12" s="562" t="s">
        <v>69</v>
      </c>
      <c r="AC12" s="561" t="s">
        <v>70</v>
      </c>
      <c r="AD12" s="560" t="s">
        <v>1251</v>
      </c>
      <c r="AE12" s="561" t="s">
        <v>67</v>
      </c>
      <c r="AF12" s="562" t="s">
        <v>68</v>
      </c>
      <c r="AG12" s="562" t="s">
        <v>69</v>
      </c>
      <c r="AH12" s="561" t="s">
        <v>70</v>
      </c>
      <c r="AI12" s="560" t="s">
        <v>1251</v>
      </c>
      <c r="AJ12" s="561" t="s">
        <v>67</v>
      </c>
      <c r="AK12" s="562" t="s">
        <v>68</v>
      </c>
      <c r="AL12" s="562" t="s">
        <v>69</v>
      </c>
      <c r="AM12" s="561" t="s">
        <v>70</v>
      </c>
      <c r="AN12" s="553" t="s">
        <v>71</v>
      </c>
      <c r="AO12" s="561" t="s">
        <v>72</v>
      </c>
      <c r="AP12" s="561" t="s">
        <v>73</v>
      </c>
      <c r="AQ12" s="561" t="s">
        <v>70</v>
      </c>
    </row>
    <row r="13" spans="1:43" ht="35.25" hidden="1" customHeight="1" thickBot="1">
      <c r="A13" s="563">
        <v>1</v>
      </c>
      <c r="B13" s="564">
        <v>0</v>
      </c>
      <c r="C13" s="564">
        <v>0</v>
      </c>
      <c r="D13" s="564">
        <v>0</v>
      </c>
      <c r="E13" s="564">
        <v>0</v>
      </c>
      <c r="F13" s="565" t="s">
        <v>1252</v>
      </c>
      <c r="G13" s="566"/>
      <c r="H13" s="566"/>
      <c r="I13" s="567" t="str">
        <f>IF(H13="","No hay ejecución",IF(AND(G13=0),"No hay Programación", H13/G13))</f>
        <v>No hay ejecución</v>
      </c>
      <c r="J13" s="568" t="str">
        <f>IF(I13="No hay ejecución","NA",IF(I13&gt;=90%,"De acuerdo con lo programado",IF(I13&gt;=51%,"Atraso Leve",IF(I13&lt;=50%,"En riesgo cumplimiento"))))</f>
        <v>NA</v>
      </c>
      <c r="K13" s="569"/>
      <c r="L13" s="570"/>
      <c r="M13" s="571"/>
      <c r="N13" s="572"/>
      <c r="O13" s="573"/>
      <c r="P13" s="570"/>
      <c r="Q13" s="571"/>
      <c r="R13" s="573"/>
      <c r="S13" s="573"/>
      <c r="T13" s="574"/>
      <c r="U13" s="571"/>
      <c r="V13" s="573"/>
      <c r="W13" s="573"/>
      <c r="X13" s="575"/>
      <c r="Y13" s="566"/>
      <c r="Z13" s="566"/>
      <c r="AA13" s="567" t="str">
        <f>IF(Z13="","No hay ejecución",IF(AND(Y13=0),"No hay Programación", Z13/Y13))</f>
        <v>No hay ejecución</v>
      </c>
      <c r="AB13" s="568" t="str">
        <f>IF(AA13="No hay ejecución","NA",IF(AA13&gt;=90%,"De acuerdo con lo programado",IF(AA13&gt;=51%,"Atraso Leve",IF(AA13&lt;=50%,"En riesgo cumplimiento"))))</f>
        <v>NA</v>
      </c>
      <c r="AC13" s="569"/>
      <c r="AD13" s="575"/>
      <c r="AE13" s="575"/>
      <c r="AF13" s="576"/>
      <c r="AG13" s="576"/>
      <c r="AH13" s="575"/>
      <c r="AI13" s="575"/>
      <c r="AJ13" s="575"/>
      <c r="AK13" s="576"/>
      <c r="AL13" s="576"/>
      <c r="AM13" s="575"/>
      <c r="AN13" s="575"/>
      <c r="AO13" s="575"/>
      <c r="AP13" s="575"/>
      <c r="AQ13" s="575"/>
    </row>
    <row r="14" spans="1:43" ht="35.25" hidden="1" customHeight="1" thickBot="1">
      <c r="A14" s="563">
        <v>1.1000000000000001</v>
      </c>
      <c r="B14" s="564"/>
      <c r="C14" s="564"/>
      <c r="D14" s="564"/>
      <c r="E14" s="564"/>
      <c r="F14" s="577" t="s">
        <v>1253</v>
      </c>
      <c r="G14" s="578">
        <v>1</v>
      </c>
      <c r="H14" s="578">
        <v>1</v>
      </c>
      <c r="I14" s="567">
        <f t="shared" ref="I14:I77" si="0">IF(H14="","No hay ejecución",IF(AND(G14=0),"No hay Programación", H14/G14))</f>
        <v>1</v>
      </c>
      <c r="J14" s="568" t="str">
        <f t="shared" ref="J14:J77" si="1">IF(I14="No hay ejecución","NA",IF(I14&gt;=90%,"De acuerdo con lo programado",IF(I14&gt;=51%,"Atraso Leve",IF(I14&lt;=50%,"En riesgo cumplimiento"))))</f>
        <v>De acuerdo con lo programado</v>
      </c>
      <c r="K14" s="578"/>
      <c r="L14" s="570"/>
      <c r="M14" s="579"/>
      <c r="N14" s="572"/>
      <c r="O14" s="573"/>
      <c r="P14" s="570"/>
      <c r="Q14" s="571"/>
      <c r="R14" s="573"/>
      <c r="S14" s="573"/>
      <c r="T14" s="574"/>
      <c r="U14" s="571"/>
      <c r="V14" s="573"/>
      <c r="W14" s="573"/>
      <c r="X14" s="575"/>
      <c r="Y14" s="580">
        <v>1</v>
      </c>
      <c r="Z14" s="580">
        <v>1</v>
      </c>
      <c r="AA14" s="567">
        <f t="shared" ref="AA14:AA77" si="2">IF(Z14="","No hay ejecución",IF(AND(Y14=0),"No hay Programación", Z14/Y14))</f>
        <v>1</v>
      </c>
      <c r="AB14" s="568" t="str">
        <f t="shared" ref="AB14:AB77" si="3">IF(AA14="No hay ejecución","NA",IF(AA14&gt;=90%,"De acuerdo con lo programado",IF(AA14&gt;=51%,"Atraso Leve",IF(AA14&lt;=50%,"En riesgo cumplimiento"))))</f>
        <v>De acuerdo con lo programado</v>
      </c>
      <c r="AC14" s="575"/>
      <c r="AD14" s="575"/>
      <c r="AE14" s="575"/>
      <c r="AF14" s="576"/>
      <c r="AG14" s="576"/>
      <c r="AH14" s="575"/>
      <c r="AI14" s="575"/>
      <c r="AJ14" s="575"/>
      <c r="AK14" s="576"/>
      <c r="AL14" s="576"/>
      <c r="AM14" s="575"/>
      <c r="AN14" s="575"/>
      <c r="AO14" s="575"/>
      <c r="AP14" s="575"/>
      <c r="AQ14" s="575"/>
    </row>
    <row r="15" spans="1:43" ht="35.25" hidden="1" customHeight="1" thickTop="1" thickBot="1">
      <c r="A15" s="563">
        <v>1.1000000000000001</v>
      </c>
      <c r="B15" s="564"/>
      <c r="C15" s="564"/>
      <c r="D15" s="564"/>
      <c r="E15" s="564"/>
      <c r="F15" s="577" t="s">
        <v>1253</v>
      </c>
      <c r="G15" s="578">
        <v>1</v>
      </c>
      <c r="H15" s="578">
        <v>1</v>
      </c>
      <c r="I15" s="567">
        <f t="shared" si="0"/>
        <v>1</v>
      </c>
      <c r="J15" s="568" t="str">
        <f t="shared" si="1"/>
        <v>De acuerdo con lo programado</v>
      </c>
      <c r="K15" s="578"/>
      <c r="L15" s="581"/>
      <c r="M15" s="579"/>
      <c r="N15" s="572"/>
      <c r="O15" s="582"/>
      <c r="P15" s="581"/>
      <c r="Q15" s="579"/>
      <c r="R15" s="572"/>
      <c r="S15" s="582"/>
      <c r="T15" s="583"/>
      <c r="U15" s="579"/>
      <c r="V15" s="572"/>
      <c r="W15" s="582"/>
      <c r="X15" s="575"/>
      <c r="Y15" s="580">
        <v>2</v>
      </c>
      <c r="Z15" s="580">
        <v>2</v>
      </c>
      <c r="AA15" s="567">
        <f t="shared" si="2"/>
        <v>1</v>
      </c>
      <c r="AB15" s="568" t="str">
        <f t="shared" si="3"/>
        <v>De acuerdo con lo programado</v>
      </c>
      <c r="AC15" s="575"/>
      <c r="AD15" s="575"/>
      <c r="AE15" s="575"/>
      <c r="AF15" s="576"/>
      <c r="AG15" s="576"/>
      <c r="AH15" s="575"/>
      <c r="AI15" s="575"/>
      <c r="AJ15" s="575"/>
      <c r="AK15" s="576"/>
      <c r="AL15" s="576"/>
      <c r="AM15" s="575"/>
      <c r="AN15" s="575"/>
      <c r="AO15" s="575"/>
      <c r="AP15" s="575"/>
      <c r="AQ15" s="575"/>
    </row>
    <row r="16" spans="1:43" ht="35.25" customHeight="1" thickBot="1">
      <c r="A16" s="563">
        <v>1.1000000000000001</v>
      </c>
      <c r="B16" s="564"/>
      <c r="C16" s="564"/>
      <c r="D16" s="564"/>
      <c r="E16" s="564"/>
      <c r="F16" s="577" t="s">
        <v>1253</v>
      </c>
      <c r="G16" s="578">
        <v>1</v>
      </c>
      <c r="H16" s="578">
        <v>0</v>
      </c>
      <c r="I16" s="567">
        <f t="shared" si="0"/>
        <v>0</v>
      </c>
      <c r="J16" s="568" t="str">
        <f t="shared" si="1"/>
        <v>En riesgo cumplimiento</v>
      </c>
      <c r="K16" s="578"/>
      <c r="L16" s="581"/>
      <c r="M16" s="579"/>
      <c r="N16" s="572"/>
      <c r="O16" s="582"/>
      <c r="P16" s="581"/>
      <c r="Q16" s="579"/>
      <c r="R16" s="572"/>
      <c r="S16" s="582"/>
      <c r="T16" s="583"/>
      <c r="U16" s="579"/>
      <c r="V16" s="572"/>
      <c r="W16" s="582"/>
      <c r="X16" s="575"/>
      <c r="Y16" s="580">
        <v>2</v>
      </c>
      <c r="Z16" s="580">
        <v>1</v>
      </c>
      <c r="AA16" s="567">
        <f t="shared" si="2"/>
        <v>0.5</v>
      </c>
      <c r="AB16" s="568" t="str">
        <f t="shared" si="3"/>
        <v>En riesgo cumplimiento</v>
      </c>
      <c r="AC16" s="575"/>
      <c r="AD16" s="575"/>
      <c r="AE16" s="575"/>
      <c r="AF16" s="576"/>
      <c r="AG16" s="576"/>
      <c r="AH16" s="575"/>
      <c r="AI16" s="575"/>
      <c r="AJ16" s="575"/>
      <c r="AK16" s="576"/>
      <c r="AL16" s="576"/>
      <c r="AM16" s="575"/>
      <c r="AN16" s="575"/>
      <c r="AO16" s="575"/>
      <c r="AP16" s="575"/>
      <c r="AQ16" s="575"/>
    </row>
    <row r="17" spans="1:43" ht="35.25" customHeight="1" thickTop="1" thickBot="1">
      <c r="A17" s="563">
        <v>1.1000000000000001</v>
      </c>
      <c r="B17" s="564"/>
      <c r="C17" s="564"/>
      <c r="D17" s="564"/>
      <c r="E17" s="564"/>
      <c r="F17" s="577" t="s">
        <v>1253</v>
      </c>
      <c r="G17" s="578">
        <v>1</v>
      </c>
      <c r="H17" s="578">
        <v>0</v>
      </c>
      <c r="I17" s="567">
        <f t="shared" si="0"/>
        <v>0</v>
      </c>
      <c r="J17" s="568" t="str">
        <f t="shared" si="1"/>
        <v>En riesgo cumplimiento</v>
      </c>
      <c r="K17" s="578"/>
      <c r="L17" s="581"/>
      <c r="M17" s="579"/>
      <c r="N17" s="572"/>
      <c r="O17" s="582"/>
      <c r="P17" s="581"/>
      <c r="Q17" s="579"/>
      <c r="R17" s="572"/>
      <c r="S17" s="582"/>
      <c r="T17" s="583"/>
      <c r="U17" s="579"/>
      <c r="V17" s="572"/>
      <c r="W17" s="582"/>
      <c r="X17" s="575"/>
      <c r="Y17" s="580">
        <v>1</v>
      </c>
      <c r="Z17" s="580">
        <v>1</v>
      </c>
      <c r="AA17" s="567">
        <f t="shared" si="2"/>
        <v>1</v>
      </c>
      <c r="AB17" s="568" t="str">
        <f t="shared" si="3"/>
        <v>De acuerdo con lo programado</v>
      </c>
      <c r="AC17" s="575"/>
      <c r="AD17" s="575"/>
      <c r="AE17" s="575"/>
      <c r="AF17" s="576"/>
      <c r="AG17" s="576"/>
      <c r="AH17" s="575"/>
      <c r="AI17" s="575"/>
      <c r="AJ17" s="575"/>
      <c r="AK17" s="576"/>
      <c r="AL17" s="576"/>
      <c r="AM17" s="575"/>
      <c r="AN17" s="575"/>
      <c r="AO17" s="575"/>
      <c r="AP17" s="575"/>
      <c r="AQ17" s="575"/>
    </row>
    <row r="18" spans="1:43" ht="35.25" customHeight="1" thickTop="1" thickBot="1">
      <c r="A18" s="563">
        <v>1.1000000000000001</v>
      </c>
      <c r="B18" s="564"/>
      <c r="C18" s="564"/>
      <c r="D18" s="564"/>
      <c r="E18" s="564"/>
      <c r="F18" s="577" t="s">
        <v>1253</v>
      </c>
      <c r="G18" s="578">
        <v>1</v>
      </c>
      <c r="H18" s="578">
        <v>0</v>
      </c>
      <c r="I18" s="567">
        <f t="shared" si="0"/>
        <v>0</v>
      </c>
      <c r="J18" s="568" t="str">
        <f t="shared" si="1"/>
        <v>En riesgo cumplimiento</v>
      </c>
      <c r="K18" s="578"/>
      <c r="L18" s="581"/>
      <c r="M18" s="579"/>
      <c r="N18" s="572"/>
      <c r="O18" s="582"/>
      <c r="P18" s="581"/>
      <c r="Q18" s="579"/>
      <c r="R18" s="572"/>
      <c r="S18" s="582"/>
      <c r="T18" s="583"/>
      <c r="U18" s="579"/>
      <c r="V18" s="572"/>
      <c r="W18" s="582"/>
      <c r="X18" s="575"/>
      <c r="Y18" s="580">
        <v>1</v>
      </c>
      <c r="Z18" s="580">
        <v>1</v>
      </c>
      <c r="AA18" s="567">
        <f t="shared" si="2"/>
        <v>1</v>
      </c>
      <c r="AB18" s="568" t="str">
        <f t="shared" si="3"/>
        <v>De acuerdo con lo programado</v>
      </c>
      <c r="AC18" s="575"/>
      <c r="AD18" s="575"/>
      <c r="AE18" s="575"/>
      <c r="AF18" s="576"/>
      <c r="AG18" s="576"/>
      <c r="AH18" s="575"/>
      <c r="AI18" s="575"/>
      <c r="AJ18" s="575"/>
      <c r="AK18" s="576"/>
      <c r="AL18" s="576"/>
      <c r="AM18" s="575"/>
      <c r="AN18" s="575"/>
      <c r="AO18" s="575"/>
      <c r="AP18" s="575"/>
      <c r="AQ18" s="575"/>
    </row>
    <row r="19" spans="1:43" ht="35.25" customHeight="1" thickTop="1" thickBot="1">
      <c r="A19" s="563">
        <v>1.1000000000000001</v>
      </c>
      <c r="B19" s="564"/>
      <c r="C19" s="564"/>
      <c r="D19" s="564"/>
      <c r="E19" s="564"/>
      <c r="F19" s="577" t="s">
        <v>1253</v>
      </c>
      <c r="G19" s="578">
        <v>1</v>
      </c>
      <c r="H19" s="578">
        <v>0</v>
      </c>
      <c r="I19" s="567">
        <f t="shared" si="0"/>
        <v>0</v>
      </c>
      <c r="J19" s="568" t="str">
        <f t="shared" si="1"/>
        <v>En riesgo cumplimiento</v>
      </c>
      <c r="K19" s="578"/>
      <c r="L19" s="581"/>
      <c r="M19" s="579"/>
      <c r="N19" s="572"/>
      <c r="O19" s="582"/>
      <c r="P19" s="581"/>
      <c r="Q19" s="579"/>
      <c r="R19" s="572"/>
      <c r="S19" s="582"/>
      <c r="T19" s="583"/>
      <c r="U19" s="579"/>
      <c r="V19" s="572"/>
      <c r="W19" s="582"/>
      <c r="X19" s="575"/>
      <c r="Y19" s="580">
        <v>1</v>
      </c>
      <c r="Z19" s="580">
        <v>1</v>
      </c>
      <c r="AA19" s="567">
        <f t="shared" si="2"/>
        <v>1</v>
      </c>
      <c r="AB19" s="568" t="str">
        <f t="shared" si="3"/>
        <v>De acuerdo con lo programado</v>
      </c>
      <c r="AC19" s="575"/>
      <c r="AD19" s="575"/>
      <c r="AE19" s="575"/>
      <c r="AF19" s="576"/>
      <c r="AG19" s="576"/>
      <c r="AH19" s="575"/>
      <c r="AI19" s="575"/>
      <c r="AJ19" s="575"/>
      <c r="AK19" s="576"/>
      <c r="AL19" s="576"/>
      <c r="AM19" s="575"/>
      <c r="AN19" s="575"/>
      <c r="AO19" s="575"/>
      <c r="AP19" s="575"/>
      <c r="AQ19" s="575"/>
    </row>
    <row r="20" spans="1:43" ht="39" customHeight="1" thickTop="1" thickBot="1">
      <c r="A20" s="563">
        <v>1.1000000000000001</v>
      </c>
      <c r="B20" s="564"/>
      <c r="C20" s="564"/>
      <c r="D20" s="564"/>
      <c r="E20" s="564"/>
      <c r="F20" s="577" t="s">
        <v>1253</v>
      </c>
      <c r="G20" s="578">
        <v>1</v>
      </c>
      <c r="H20" s="578">
        <v>0</v>
      </c>
      <c r="I20" s="567">
        <f t="shared" si="0"/>
        <v>0</v>
      </c>
      <c r="J20" s="568" t="str">
        <f t="shared" si="1"/>
        <v>En riesgo cumplimiento</v>
      </c>
      <c r="K20" s="578"/>
      <c r="L20" s="581"/>
      <c r="M20" s="579"/>
      <c r="N20" s="572"/>
      <c r="O20" s="582"/>
      <c r="P20" s="581"/>
      <c r="Q20" s="579"/>
      <c r="R20" s="572"/>
      <c r="S20" s="582"/>
      <c r="T20" s="583"/>
      <c r="U20" s="579"/>
      <c r="V20" s="572"/>
      <c r="W20" s="582"/>
      <c r="X20" s="575"/>
      <c r="Y20" s="580">
        <v>2</v>
      </c>
      <c r="Z20" s="580">
        <v>2</v>
      </c>
      <c r="AA20" s="567">
        <f t="shared" si="2"/>
        <v>1</v>
      </c>
      <c r="AB20" s="568" t="str">
        <f t="shared" si="3"/>
        <v>De acuerdo con lo programado</v>
      </c>
      <c r="AC20" s="575"/>
      <c r="AD20" s="575"/>
      <c r="AE20" s="575"/>
      <c r="AF20" s="576"/>
      <c r="AG20" s="576"/>
      <c r="AH20" s="575"/>
      <c r="AI20" s="575"/>
      <c r="AJ20" s="575"/>
      <c r="AK20" s="576"/>
      <c r="AL20" s="576"/>
      <c r="AM20" s="575"/>
      <c r="AN20" s="575"/>
      <c r="AO20" s="575"/>
      <c r="AP20" s="575"/>
      <c r="AQ20" s="575"/>
    </row>
    <row r="21" spans="1:43" ht="35.25" customHeight="1" thickTop="1" thickBot="1">
      <c r="A21" s="563">
        <v>1.2</v>
      </c>
      <c r="B21" s="564"/>
      <c r="C21" s="564"/>
      <c r="D21" s="564"/>
      <c r="E21" s="564"/>
      <c r="F21" s="577" t="s">
        <v>1254</v>
      </c>
      <c r="G21" s="578">
        <v>1</v>
      </c>
      <c r="H21" s="578">
        <v>0</v>
      </c>
      <c r="I21" s="567">
        <f t="shared" si="0"/>
        <v>0</v>
      </c>
      <c r="J21" s="568" t="str">
        <f t="shared" si="1"/>
        <v>En riesgo cumplimiento</v>
      </c>
      <c r="K21" s="578"/>
      <c r="L21" s="581"/>
      <c r="M21" s="579"/>
      <c r="N21" s="572"/>
      <c r="O21" s="582"/>
      <c r="P21" s="581"/>
      <c r="Q21" s="579"/>
      <c r="R21" s="572"/>
      <c r="S21" s="582"/>
      <c r="T21" s="583"/>
      <c r="U21" s="579"/>
      <c r="V21" s="572"/>
      <c r="W21" s="582"/>
      <c r="X21" s="575"/>
      <c r="Y21" s="580">
        <v>1</v>
      </c>
      <c r="Z21" s="580">
        <v>0</v>
      </c>
      <c r="AA21" s="567">
        <f t="shared" si="2"/>
        <v>0</v>
      </c>
      <c r="AB21" s="568" t="str">
        <f t="shared" si="3"/>
        <v>En riesgo cumplimiento</v>
      </c>
      <c r="AC21" s="575"/>
      <c r="AD21" s="575"/>
      <c r="AE21" s="575"/>
      <c r="AF21" s="576"/>
      <c r="AG21" s="576"/>
      <c r="AH21" s="575"/>
      <c r="AI21" s="575"/>
      <c r="AJ21" s="575"/>
      <c r="AK21" s="576"/>
      <c r="AL21" s="576"/>
      <c r="AM21" s="575"/>
      <c r="AN21" s="575"/>
      <c r="AO21" s="575"/>
      <c r="AP21" s="575"/>
      <c r="AQ21" s="575"/>
    </row>
    <row r="22" spans="1:43" ht="40.5" customHeight="1" thickTop="1" thickBot="1">
      <c r="A22" s="563">
        <v>1.2</v>
      </c>
      <c r="B22" s="564"/>
      <c r="C22" s="564"/>
      <c r="D22" s="564"/>
      <c r="E22" s="564"/>
      <c r="F22" s="577" t="s">
        <v>1254</v>
      </c>
      <c r="G22" s="578">
        <v>1</v>
      </c>
      <c r="H22" s="578">
        <v>0</v>
      </c>
      <c r="I22" s="567">
        <f t="shared" si="0"/>
        <v>0</v>
      </c>
      <c r="J22" s="568" t="str">
        <f t="shared" si="1"/>
        <v>En riesgo cumplimiento</v>
      </c>
      <c r="K22" s="578"/>
      <c r="L22" s="581"/>
      <c r="M22" s="579"/>
      <c r="N22" s="572"/>
      <c r="O22" s="582"/>
      <c r="P22" s="581"/>
      <c r="Q22" s="579"/>
      <c r="R22" s="572"/>
      <c r="S22" s="582"/>
      <c r="T22" s="583"/>
      <c r="U22" s="579"/>
      <c r="V22" s="572"/>
      <c r="W22" s="582"/>
      <c r="X22" s="575"/>
      <c r="Y22" s="580">
        <v>1</v>
      </c>
      <c r="Z22" s="580">
        <v>0</v>
      </c>
      <c r="AA22" s="567">
        <f t="shared" si="2"/>
        <v>0</v>
      </c>
      <c r="AB22" s="568" t="str">
        <f t="shared" si="3"/>
        <v>En riesgo cumplimiento</v>
      </c>
      <c r="AC22" s="575"/>
      <c r="AD22" s="575"/>
      <c r="AE22" s="575"/>
      <c r="AF22" s="576"/>
      <c r="AG22" s="576"/>
      <c r="AH22" s="575"/>
      <c r="AI22" s="575"/>
      <c r="AJ22" s="575"/>
      <c r="AK22" s="576"/>
      <c r="AL22" s="576"/>
      <c r="AM22" s="575"/>
      <c r="AN22" s="575"/>
      <c r="AO22" s="575"/>
      <c r="AP22" s="575"/>
      <c r="AQ22" s="575"/>
    </row>
    <row r="23" spans="1:43" ht="35.25" customHeight="1" thickTop="1" thickBot="1">
      <c r="A23" s="563">
        <v>1.3</v>
      </c>
      <c r="B23" s="564"/>
      <c r="C23" s="564"/>
      <c r="D23" s="564"/>
      <c r="E23" s="564"/>
      <c r="F23" s="577" t="s">
        <v>1255</v>
      </c>
      <c r="G23" s="578">
        <v>2</v>
      </c>
      <c r="H23" s="578">
        <v>1</v>
      </c>
      <c r="I23" s="567">
        <f t="shared" si="0"/>
        <v>0.5</v>
      </c>
      <c r="J23" s="568" t="str">
        <f t="shared" si="1"/>
        <v>En riesgo cumplimiento</v>
      </c>
      <c r="K23" s="578"/>
      <c r="L23" s="581"/>
      <c r="M23" s="579"/>
      <c r="N23" s="572"/>
      <c r="O23" s="582"/>
      <c r="P23" s="581"/>
      <c r="Q23" s="579"/>
      <c r="R23" s="572"/>
      <c r="S23" s="582"/>
      <c r="T23" s="583"/>
      <c r="U23" s="579"/>
      <c r="V23" s="572"/>
      <c r="W23" s="582"/>
      <c r="X23" s="575"/>
      <c r="Y23" s="580">
        <v>2</v>
      </c>
      <c r="Z23" s="580">
        <v>2</v>
      </c>
      <c r="AA23" s="567">
        <f t="shared" si="2"/>
        <v>1</v>
      </c>
      <c r="AB23" s="568" t="str">
        <f t="shared" si="3"/>
        <v>De acuerdo con lo programado</v>
      </c>
      <c r="AC23" s="575"/>
      <c r="AD23" s="575"/>
      <c r="AE23" s="575"/>
      <c r="AF23" s="576"/>
      <c r="AG23" s="576"/>
      <c r="AH23" s="575"/>
      <c r="AI23" s="575"/>
      <c r="AJ23" s="575"/>
      <c r="AK23" s="576"/>
      <c r="AL23" s="576"/>
      <c r="AM23" s="575"/>
      <c r="AN23" s="575"/>
      <c r="AO23" s="575"/>
      <c r="AP23" s="575"/>
      <c r="AQ23" s="575"/>
    </row>
    <row r="24" spans="1:43" ht="35.25" hidden="1" customHeight="1" thickTop="1" thickBot="1">
      <c r="A24" s="563">
        <v>1.3</v>
      </c>
      <c r="B24" s="564"/>
      <c r="C24" s="564"/>
      <c r="D24" s="564"/>
      <c r="E24" s="564"/>
      <c r="F24" s="577" t="s">
        <v>1255</v>
      </c>
      <c r="G24" s="578">
        <v>1</v>
      </c>
      <c r="H24" s="578">
        <v>1</v>
      </c>
      <c r="I24" s="567">
        <f t="shared" si="0"/>
        <v>1</v>
      </c>
      <c r="J24" s="568" t="str">
        <f t="shared" si="1"/>
        <v>De acuerdo con lo programado</v>
      </c>
      <c r="K24" s="578"/>
      <c r="L24" s="581"/>
      <c r="M24" s="579"/>
      <c r="N24" s="572"/>
      <c r="O24" s="582"/>
      <c r="P24" s="581"/>
      <c r="Q24" s="579"/>
      <c r="R24" s="572"/>
      <c r="S24" s="582"/>
      <c r="T24" s="583"/>
      <c r="U24" s="579"/>
      <c r="V24" s="572"/>
      <c r="W24" s="582"/>
      <c r="X24" s="575"/>
      <c r="Y24" s="580">
        <v>1</v>
      </c>
      <c r="Z24" s="580">
        <v>1</v>
      </c>
      <c r="AA24" s="567">
        <f t="shared" si="2"/>
        <v>1</v>
      </c>
      <c r="AB24" s="568" t="str">
        <f t="shared" si="3"/>
        <v>De acuerdo con lo programado</v>
      </c>
      <c r="AC24" s="575"/>
      <c r="AD24" s="575"/>
      <c r="AE24" s="575"/>
      <c r="AF24" s="576"/>
      <c r="AG24" s="576"/>
      <c r="AH24" s="575"/>
      <c r="AI24" s="575"/>
      <c r="AJ24" s="575"/>
      <c r="AK24" s="576"/>
      <c r="AL24" s="576"/>
      <c r="AM24" s="575"/>
      <c r="AN24" s="575"/>
      <c r="AO24" s="575"/>
      <c r="AP24" s="575"/>
      <c r="AQ24" s="575"/>
    </row>
    <row r="25" spans="1:43" ht="35.25" hidden="1" customHeight="1" thickTop="1" thickBot="1">
      <c r="A25" s="563">
        <v>1.3</v>
      </c>
      <c r="B25" s="564"/>
      <c r="C25" s="564"/>
      <c r="D25" s="564"/>
      <c r="E25" s="564"/>
      <c r="F25" s="577" t="s">
        <v>1255</v>
      </c>
      <c r="G25" s="578">
        <v>1</v>
      </c>
      <c r="H25" s="578">
        <v>1</v>
      </c>
      <c r="I25" s="567">
        <f t="shared" si="0"/>
        <v>1</v>
      </c>
      <c r="J25" s="568" t="str">
        <f t="shared" si="1"/>
        <v>De acuerdo con lo programado</v>
      </c>
      <c r="K25" s="578"/>
      <c r="L25" s="581"/>
      <c r="M25" s="579"/>
      <c r="N25" s="572"/>
      <c r="O25" s="582"/>
      <c r="P25" s="581"/>
      <c r="Q25" s="579"/>
      <c r="R25" s="572"/>
      <c r="S25" s="582"/>
      <c r="T25" s="583"/>
      <c r="U25" s="579"/>
      <c r="V25" s="572"/>
      <c r="W25" s="582"/>
      <c r="X25" s="575"/>
      <c r="Y25" s="580">
        <v>2</v>
      </c>
      <c r="Z25" s="580">
        <v>2</v>
      </c>
      <c r="AA25" s="567">
        <f t="shared" si="2"/>
        <v>1</v>
      </c>
      <c r="AB25" s="568" t="str">
        <f t="shared" si="3"/>
        <v>De acuerdo con lo programado</v>
      </c>
      <c r="AC25" s="575"/>
      <c r="AD25" s="575"/>
      <c r="AE25" s="575"/>
      <c r="AF25" s="576"/>
      <c r="AG25" s="576"/>
      <c r="AH25" s="575"/>
      <c r="AI25" s="575"/>
      <c r="AJ25" s="575"/>
      <c r="AK25" s="576"/>
      <c r="AL25" s="576"/>
      <c r="AM25" s="575"/>
      <c r="AN25" s="575"/>
      <c r="AO25" s="575"/>
      <c r="AP25" s="575"/>
      <c r="AQ25" s="575"/>
    </row>
    <row r="26" spans="1:43" ht="35.25" hidden="1" customHeight="1" thickTop="1" thickBot="1">
      <c r="A26" s="563">
        <v>1.3</v>
      </c>
      <c r="B26" s="564"/>
      <c r="C26" s="564"/>
      <c r="D26" s="564"/>
      <c r="E26" s="564"/>
      <c r="F26" s="577" t="s">
        <v>1255</v>
      </c>
      <c r="G26" s="578">
        <v>1</v>
      </c>
      <c r="H26" s="578">
        <v>1</v>
      </c>
      <c r="I26" s="567">
        <f t="shared" si="0"/>
        <v>1</v>
      </c>
      <c r="J26" s="568" t="str">
        <f t="shared" si="1"/>
        <v>De acuerdo con lo programado</v>
      </c>
      <c r="K26" s="578"/>
      <c r="L26" s="581"/>
      <c r="M26" s="579"/>
      <c r="N26" s="572"/>
      <c r="O26" s="582"/>
      <c r="P26" s="581"/>
      <c r="Q26" s="579"/>
      <c r="R26" s="572"/>
      <c r="S26" s="582"/>
      <c r="T26" s="583"/>
      <c r="U26" s="579"/>
      <c r="V26" s="572"/>
      <c r="W26" s="582"/>
      <c r="X26" s="575"/>
      <c r="Y26" s="580">
        <v>2</v>
      </c>
      <c r="Z26" s="580">
        <v>2</v>
      </c>
      <c r="AA26" s="567">
        <f t="shared" si="2"/>
        <v>1</v>
      </c>
      <c r="AB26" s="568" t="str">
        <f t="shared" si="3"/>
        <v>De acuerdo con lo programado</v>
      </c>
      <c r="AC26" s="575"/>
      <c r="AD26" s="575"/>
      <c r="AE26" s="575"/>
      <c r="AF26" s="576"/>
      <c r="AG26" s="576"/>
      <c r="AH26" s="575"/>
      <c r="AI26" s="575"/>
      <c r="AJ26" s="575"/>
      <c r="AK26" s="576"/>
      <c r="AL26" s="576"/>
      <c r="AM26" s="575"/>
      <c r="AN26" s="575"/>
      <c r="AO26" s="575"/>
      <c r="AP26" s="575"/>
      <c r="AQ26" s="575"/>
    </row>
    <row r="27" spans="1:43" ht="35.25" hidden="1" customHeight="1" thickTop="1" thickBot="1">
      <c r="A27" s="563">
        <v>1.3</v>
      </c>
      <c r="B27" s="564"/>
      <c r="C27" s="564"/>
      <c r="D27" s="564"/>
      <c r="E27" s="564"/>
      <c r="F27" s="577" t="s">
        <v>1255</v>
      </c>
      <c r="G27" s="578">
        <v>1</v>
      </c>
      <c r="H27" s="578">
        <v>1</v>
      </c>
      <c r="I27" s="567">
        <f t="shared" si="0"/>
        <v>1</v>
      </c>
      <c r="J27" s="568" t="str">
        <f t="shared" si="1"/>
        <v>De acuerdo con lo programado</v>
      </c>
      <c r="K27" s="578"/>
      <c r="L27" s="581"/>
      <c r="M27" s="579"/>
      <c r="N27" s="572"/>
      <c r="O27" s="582"/>
      <c r="P27" s="581"/>
      <c r="Q27" s="579"/>
      <c r="R27" s="572"/>
      <c r="S27" s="582"/>
      <c r="T27" s="583"/>
      <c r="U27" s="579"/>
      <c r="V27" s="572"/>
      <c r="W27" s="582"/>
      <c r="X27" s="575"/>
      <c r="Y27" s="580">
        <v>1</v>
      </c>
      <c r="Z27" s="580">
        <v>1</v>
      </c>
      <c r="AA27" s="567">
        <f t="shared" si="2"/>
        <v>1</v>
      </c>
      <c r="AB27" s="568" t="str">
        <f t="shared" si="3"/>
        <v>De acuerdo con lo programado</v>
      </c>
      <c r="AC27" s="575"/>
      <c r="AD27" s="575"/>
      <c r="AE27" s="575"/>
      <c r="AF27" s="576"/>
      <c r="AG27" s="576"/>
      <c r="AH27" s="575"/>
      <c r="AI27" s="575"/>
      <c r="AJ27" s="575"/>
      <c r="AK27" s="576"/>
      <c r="AL27" s="576"/>
      <c r="AM27" s="575"/>
      <c r="AN27" s="575"/>
      <c r="AO27" s="575"/>
      <c r="AP27" s="575"/>
      <c r="AQ27" s="575"/>
    </row>
    <row r="28" spans="1:43" ht="16.5" hidden="1" customHeight="1" thickTop="1" thickBot="1">
      <c r="A28" s="563">
        <v>2</v>
      </c>
      <c r="B28" s="564">
        <v>0</v>
      </c>
      <c r="C28" s="564">
        <v>0</v>
      </c>
      <c r="D28" s="564">
        <v>0</v>
      </c>
      <c r="E28" s="564">
        <v>0</v>
      </c>
      <c r="F28" s="584" t="s">
        <v>1256</v>
      </c>
      <c r="G28" s="585"/>
      <c r="H28" s="585"/>
      <c r="I28" s="567" t="str">
        <f t="shared" si="0"/>
        <v>No hay ejecución</v>
      </c>
      <c r="J28" s="568" t="str">
        <f t="shared" si="1"/>
        <v>NA</v>
      </c>
      <c r="K28" s="586"/>
      <c r="L28" s="581"/>
      <c r="M28" s="579"/>
      <c r="N28" s="572"/>
      <c r="O28" s="582"/>
      <c r="P28" s="581"/>
      <c r="Q28" s="579"/>
      <c r="R28" s="572"/>
      <c r="S28" s="582"/>
      <c r="T28" s="583"/>
      <c r="U28" s="579"/>
      <c r="V28" s="572"/>
      <c r="W28" s="582"/>
      <c r="X28" s="575"/>
      <c r="Y28" s="580"/>
      <c r="Z28" s="580"/>
      <c r="AA28" s="567" t="str">
        <f t="shared" si="2"/>
        <v>No hay ejecución</v>
      </c>
      <c r="AB28" s="568" t="str">
        <f t="shared" si="3"/>
        <v>NA</v>
      </c>
      <c r="AC28" s="575"/>
      <c r="AD28" s="575"/>
      <c r="AE28" s="575"/>
      <c r="AF28" s="576"/>
      <c r="AG28" s="576"/>
      <c r="AH28" s="575"/>
      <c r="AI28" s="575"/>
      <c r="AJ28" s="575"/>
      <c r="AK28" s="576"/>
      <c r="AL28" s="576"/>
      <c r="AM28" s="575"/>
      <c r="AN28" s="575"/>
      <c r="AO28" s="575"/>
      <c r="AP28" s="575"/>
      <c r="AQ28" s="575"/>
    </row>
    <row r="29" spans="1:43" ht="35.25" hidden="1" customHeight="1" thickTop="1" thickBot="1">
      <c r="A29" s="563">
        <v>2.1</v>
      </c>
      <c r="B29" s="564"/>
      <c r="C29" s="564"/>
      <c r="D29" s="564"/>
      <c r="E29" s="564"/>
      <c r="F29" s="577" t="s">
        <v>1257</v>
      </c>
      <c r="G29" s="578">
        <v>1</v>
      </c>
      <c r="H29" s="578">
        <v>1</v>
      </c>
      <c r="I29" s="567">
        <f t="shared" si="0"/>
        <v>1</v>
      </c>
      <c r="J29" s="568" t="str">
        <f t="shared" si="1"/>
        <v>De acuerdo con lo programado</v>
      </c>
      <c r="K29" s="578"/>
      <c r="L29" s="581"/>
      <c r="M29" s="579"/>
      <c r="N29" s="572"/>
      <c r="O29" s="582"/>
      <c r="P29" s="581"/>
      <c r="Q29" s="579"/>
      <c r="R29" s="572"/>
      <c r="S29" s="582"/>
      <c r="T29" s="583"/>
      <c r="U29" s="579"/>
      <c r="V29" s="572"/>
      <c r="W29" s="582"/>
      <c r="X29" s="575"/>
      <c r="Y29" s="580">
        <v>1</v>
      </c>
      <c r="Z29" s="580">
        <v>1</v>
      </c>
      <c r="AA29" s="567">
        <f t="shared" si="2"/>
        <v>1</v>
      </c>
      <c r="AB29" s="568" t="str">
        <f t="shared" si="3"/>
        <v>De acuerdo con lo programado</v>
      </c>
      <c r="AC29" s="575"/>
      <c r="AD29" s="575"/>
      <c r="AE29" s="575"/>
      <c r="AF29" s="576"/>
      <c r="AG29" s="576"/>
      <c r="AH29" s="575"/>
      <c r="AI29" s="575"/>
      <c r="AJ29" s="575"/>
      <c r="AK29" s="576"/>
      <c r="AL29" s="576"/>
      <c r="AM29" s="575"/>
      <c r="AN29" s="575"/>
      <c r="AO29" s="575"/>
      <c r="AP29" s="575"/>
      <c r="AQ29" s="575"/>
    </row>
    <row r="30" spans="1:43" ht="35.25" hidden="1" customHeight="1" thickTop="1" thickBot="1">
      <c r="A30" s="563">
        <v>2.1</v>
      </c>
      <c r="B30" s="564"/>
      <c r="C30" s="564"/>
      <c r="D30" s="564"/>
      <c r="E30" s="564"/>
      <c r="F30" s="577" t="s">
        <v>1257</v>
      </c>
      <c r="G30" s="578">
        <v>1</v>
      </c>
      <c r="H30" s="578">
        <v>1</v>
      </c>
      <c r="I30" s="567">
        <f t="shared" si="0"/>
        <v>1</v>
      </c>
      <c r="J30" s="568" t="str">
        <f t="shared" si="1"/>
        <v>De acuerdo con lo programado</v>
      </c>
      <c r="K30" s="578"/>
      <c r="L30" s="581"/>
      <c r="M30" s="579"/>
      <c r="N30" s="572"/>
      <c r="O30" s="582"/>
      <c r="P30" s="581"/>
      <c r="Q30" s="579"/>
      <c r="R30" s="572"/>
      <c r="S30" s="582"/>
      <c r="T30" s="583"/>
      <c r="U30" s="579"/>
      <c r="V30" s="572"/>
      <c r="W30" s="582"/>
      <c r="X30" s="575"/>
      <c r="Y30" s="580">
        <v>1</v>
      </c>
      <c r="Z30" s="580">
        <v>1</v>
      </c>
      <c r="AA30" s="567">
        <f t="shared" si="2"/>
        <v>1</v>
      </c>
      <c r="AB30" s="568" t="str">
        <f t="shared" si="3"/>
        <v>De acuerdo con lo programado</v>
      </c>
      <c r="AC30" s="575"/>
      <c r="AD30" s="575"/>
      <c r="AE30" s="575"/>
      <c r="AF30" s="576"/>
      <c r="AG30" s="576"/>
      <c r="AH30" s="575"/>
      <c r="AI30" s="575"/>
      <c r="AJ30" s="575"/>
      <c r="AK30" s="576"/>
      <c r="AL30" s="576"/>
      <c r="AM30" s="575"/>
      <c r="AN30" s="575"/>
      <c r="AO30" s="575"/>
      <c r="AP30" s="575"/>
      <c r="AQ30" s="575"/>
    </row>
    <row r="31" spans="1:43" ht="35.25" hidden="1" customHeight="1" thickTop="1" thickBot="1">
      <c r="A31" s="563">
        <v>2.1</v>
      </c>
      <c r="B31" s="564"/>
      <c r="C31" s="564"/>
      <c r="D31" s="564"/>
      <c r="E31" s="564"/>
      <c r="F31" s="577" t="s">
        <v>1257</v>
      </c>
      <c r="G31" s="578">
        <v>1</v>
      </c>
      <c r="H31" s="578">
        <v>1</v>
      </c>
      <c r="I31" s="567">
        <f t="shared" si="0"/>
        <v>1</v>
      </c>
      <c r="J31" s="568" t="str">
        <f t="shared" si="1"/>
        <v>De acuerdo con lo programado</v>
      </c>
      <c r="K31" s="578"/>
      <c r="L31" s="581"/>
      <c r="M31" s="579"/>
      <c r="N31" s="572"/>
      <c r="O31" s="582"/>
      <c r="P31" s="581"/>
      <c r="Q31" s="579"/>
      <c r="R31" s="572"/>
      <c r="S31" s="582"/>
      <c r="T31" s="583"/>
      <c r="U31" s="579"/>
      <c r="V31" s="572"/>
      <c r="W31" s="582"/>
      <c r="X31" s="575"/>
      <c r="Y31" s="580">
        <v>1</v>
      </c>
      <c r="Z31" s="580">
        <v>1</v>
      </c>
      <c r="AA31" s="567">
        <f t="shared" si="2"/>
        <v>1</v>
      </c>
      <c r="AB31" s="568" t="str">
        <f t="shared" si="3"/>
        <v>De acuerdo con lo programado</v>
      </c>
      <c r="AC31" s="575"/>
      <c r="AD31" s="575"/>
      <c r="AE31" s="575"/>
      <c r="AF31" s="576"/>
      <c r="AG31" s="576"/>
      <c r="AH31" s="575"/>
      <c r="AI31" s="575"/>
      <c r="AJ31" s="575"/>
      <c r="AK31" s="576"/>
      <c r="AL31" s="576"/>
      <c r="AM31" s="575"/>
      <c r="AN31" s="575"/>
      <c r="AO31" s="575"/>
      <c r="AP31" s="575"/>
      <c r="AQ31" s="575"/>
    </row>
    <row r="32" spans="1:43" ht="35.25" hidden="1" customHeight="1" thickTop="1" thickBot="1">
      <c r="A32" s="563">
        <v>2.1</v>
      </c>
      <c r="B32" s="564"/>
      <c r="C32" s="564"/>
      <c r="D32" s="564"/>
      <c r="E32" s="564"/>
      <c r="F32" s="577" t="s">
        <v>1257</v>
      </c>
      <c r="G32" s="578">
        <v>1</v>
      </c>
      <c r="H32" s="578">
        <v>1</v>
      </c>
      <c r="I32" s="567">
        <f t="shared" si="0"/>
        <v>1</v>
      </c>
      <c r="J32" s="568" t="str">
        <f t="shared" si="1"/>
        <v>De acuerdo con lo programado</v>
      </c>
      <c r="K32" s="578"/>
      <c r="L32" s="581"/>
      <c r="M32" s="579"/>
      <c r="N32" s="572"/>
      <c r="O32" s="582"/>
      <c r="P32" s="581"/>
      <c r="Q32" s="579"/>
      <c r="R32" s="572"/>
      <c r="S32" s="582"/>
      <c r="T32" s="583"/>
      <c r="U32" s="579"/>
      <c r="V32" s="572"/>
      <c r="W32" s="582"/>
      <c r="X32" s="575"/>
      <c r="Y32" s="580">
        <v>0</v>
      </c>
      <c r="Z32" s="580">
        <v>0</v>
      </c>
      <c r="AA32" s="567" t="str">
        <f t="shared" si="2"/>
        <v>No hay Programación</v>
      </c>
      <c r="AB32" s="568" t="str">
        <f t="shared" si="3"/>
        <v>De acuerdo con lo programado</v>
      </c>
      <c r="AC32" s="575"/>
      <c r="AD32" s="575"/>
      <c r="AE32" s="575"/>
      <c r="AF32" s="576"/>
      <c r="AG32" s="576"/>
      <c r="AH32" s="575"/>
      <c r="AI32" s="575"/>
      <c r="AJ32" s="575"/>
      <c r="AK32" s="576"/>
      <c r="AL32" s="576"/>
      <c r="AM32" s="575"/>
      <c r="AN32" s="575"/>
      <c r="AO32" s="575"/>
      <c r="AP32" s="575"/>
      <c r="AQ32" s="575"/>
    </row>
    <row r="33" spans="1:43" ht="35.25" hidden="1" customHeight="1" thickTop="1" thickBot="1">
      <c r="A33" s="563">
        <v>2.1</v>
      </c>
      <c r="B33" s="564"/>
      <c r="C33" s="564"/>
      <c r="D33" s="564"/>
      <c r="E33" s="564"/>
      <c r="F33" s="577" t="s">
        <v>1257</v>
      </c>
      <c r="G33" s="578">
        <v>1</v>
      </c>
      <c r="H33" s="578">
        <v>1</v>
      </c>
      <c r="I33" s="567">
        <f t="shared" si="0"/>
        <v>1</v>
      </c>
      <c r="J33" s="568" t="str">
        <f t="shared" si="1"/>
        <v>De acuerdo con lo programado</v>
      </c>
      <c r="K33" s="578"/>
      <c r="L33" s="581"/>
      <c r="M33" s="579"/>
      <c r="N33" s="572"/>
      <c r="O33" s="582"/>
      <c r="P33" s="581"/>
      <c r="Q33" s="579"/>
      <c r="R33" s="572"/>
      <c r="S33" s="582"/>
      <c r="T33" s="583"/>
      <c r="U33" s="579"/>
      <c r="V33" s="572"/>
      <c r="W33" s="582"/>
      <c r="X33" s="575"/>
      <c r="Y33" s="580">
        <v>0</v>
      </c>
      <c r="Z33" s="580">
        <v>0</v>
      </c>
      <c r="AA33" s="567" t="str">
        <f t="shared" si="2"/>
        <v>No hay Programación</v>
      </c>
      <c r="AB33" s="568" t="str">
        <f t="shared" si="3"/>
        <v>De acuerdo con lo programado</v>
      </c>
      <c r="AC33" s="575"/>
      <c r="AD33" s="575"/>
      <c r="AE33" s="575"/>
      <c r="AF33" s="576"/>
      <c r="AG33" s="576"/>
      <c r="AH33" s="575"/>
      <c r="AI33" s="575"/>
      <c r="AJ33" s="575"/>
      <c r="AK33" s="576"/>
      <c r="AL33" s="576"/>
      <c r="AM33" s="575"/>
      <c r="AN33" s="575"/>
      <c r="AO33" s="575"/>
      <c r="AP33" s="575"/>
      <c r="AQ33" s="575"/>
    </row>
    <row r="34" spans="1:43" ht="35.25" hidden="1" customHeight="1" thickTop="1" thickBot="1">
      <c r="A34" s="563">
        <v>2.1</v>
      </c>
      <c r="B34" s="564"/>
      <c r="C34" s="564"/>
      <c r="D34" s="564"/>
      <c r="E34" s="564"/>
      <c r="F34" s="577" t="s">
        <v>1257</v>
      </c>
      <c r="G34" s="578">
        <v>0</v>
      </c>
      <c r="H34" s="578">
        <v>0</v>
      </c>
      <c r="I34" s="567" t="str">
        <f t="shared" si="0"/>
        <v>No hay Programación</v>
      </c>
      <c r="J34" s="568" t="str">
        <f t="shared" si="1"/>
        <v>De acuerdo con lo programado</v>
      </c>
      <c r="K34" s="578"/>
      <c r="L34" s="581"/>
      <c r="M34" s="579"/>
      <c r="N34" s="572"/>
      <c r="O34" s="582"/>
      <c r="P34" s="581"/>
      <c r="Q34" s="579"/>
      <c r="R34" s="572"/>
      <c r="S34" s="582"/>
      <c r="T34" s="583"/>
      <c r="U34" s="579"/>
      <c r="V34" s="572"/>
      <c r="W34" s="582"/>
      <c r="X34" s="575"/>
      <c r="Y34" s="580">
        <v>0</v>
      </c>
      <c r="Z34" s="580">
        <v>0</v>
      </c>
      <c r="AA34" s="567" t="str">
        <f t="shared" si="2"/>
        <v>No hay Programación</v>
      </c>
      <c r="AB34" s="568" t="str">
        <f t="shared" si="3"/>
        <v>De acuerdo con lo programado</v>
      </c>
      <c r="AC34" s="575"/>
      <c r="AD34" s="575"/>
      <c r="AE34" s="575"/>
      <c r="AF34" s="576"/>
      <c r="AG34" s="576"/>
      <c r="AH34" s="575"/>
      <c r="AI34" s="575"/>
      <c r="AJ34" s="575"/>
      <c r="AK34" s="576"/>
      <c r="AL34" s="576"/>
      <c r="AM34" s="575"/>
      <c r="AN34" s="575"/>
      <c r="AO34" s="575"/>
      <c r="AP34" s="575"/>
      <c r="AQ34" s="575"/>
    </row>
    <row r="35" spans="1:43" ht="35.25" hidden="1" customHeight="1" thickTop="1" thickBot="1">
      <c r="A35" s="563">
        <v>2.2000000000000002</v>
      </c>
      <c r="B35" s="564"/>
      <c r="C35" s="564"/>
      <c r="D35" s="564"/>
      <c r="E35" s="564"/>
      <c r="F35" s="577" t="s">
        <v>1258</v>
      </c>
      <c r="G35" s="578">
        <v>1</v>
      </c>
      <c r="H35" s="578">
        <v>1</v>
      </c>
      <c r="I35" s="567">
        <f t="shared" si="0"/>
        <v>1</v>
      </c>
      <c r="J35" s="568" t="str">
        <f t="shared" si="1"/>
        <v>De acuerdo con lo programado</v>
      </c>
      <c r="K35" s="578"/>
      <c r="L35" s="581"/>
      <c r="M35" s="579"/>
      <c r="N35" s="572"/>
      <c r="O35" s="582"/>
      <c r="P35" s="581"/>
      <c r="Q35" s="579"/>
      <c r="R35" s="572"/>
      <c r="S35" s="582"/>
      <c r="T35" s="583"/>
      <c r="U35" s="579"/>
      <c r="V35" s="572"/>
      <c r="W35" s="582"/>
      <c r="X35" s="575"/>
      <c r="Y35" s="580">
        <v>0</v>
      </c>
      <c r="Z35" s="580">
        <v>0</v>
      </c>
      <c r="AA35" s="567" t="str">
        <f t="shared" si="2"/>
        <v>No hay Programación</v>
      </c>
      <c r="AB35" s="568" t="str">
        <f t="shared" si="3"/>
        <v>De acuerdo con lo programado</v>
      </c>
      <c r="AC35" s="575"/>
      <c r="AD35" s="575"/>
      <c r="AE35" s="575"/>
      <c r="AF35" s="576"/>
      <c r="AG35" s="576"/>
      <c r="AH35" s="575"/>
      <c r="AI35" s="575"/>
      <c r="AJ35" s="575"/>
      <c r="AK35" s="576"/>
      <c r="AL35" s="576"/>
      <c r="AM35" s="575"/>
      <c r="AN35" s="575"/>
      <c r="AO35" s="575"/>
      <c r="AP35" s="575"/>
      <c r="AQ35" s="575"/>
    </row>
    <row r="36" spans="1:43" ht="35.25" hidden="1" customHeight="1" thickTop="1" thickBot="1">
      <c r="A36" s="563">
        <v>2.2000000000000002</v>
      </c>
      <c r="B36" s="564"/>
      <c r="C36" s="564"/>
      <c r="D36" s="564"/>
      <c r="E36" s="564"/>
      <c r="F36" s="577" t="s">
        <v>1258</v>
      </c>
      <c r="G36" s="578">
        <v>0</v>
      </c>
      <c r="H36" s="578">
        <v>0</v>
      </c>
      <c r="I36" s="567" t="str">
        <f t="shared" si="0"/>
        <v>No hay Programación</v>
      </c>
      <c r="J36" s="568" t="str">
        <f t="shared" si="1"/>
        <v>De acuerdo con lo programado</v>
      </c>
      <c r="K36" s="578"/>
      <c r="L36" s="581"/>
      <c r="M36" s="579"/>
      <c r="N36" s="572"/>
      <c r="O36" s="582"/>
      <c r="P36" s="581"/>
      <c r="Q36" s="579"/>
      <c r="R36" s="572"/>
      <c r="S36" s="582"/>
      <c r="T36" s="583"/>
      <c r="U36" s="579"/>
      <c r="V36" s="572"/>
      <c r="W36" s="582"/>
      <c r="X36" s="575"/>
      <c r="Y36" s="580">
        <v>0</v>
      </c>
      <c r="Z36" s="580">
        <v>0</v>
      </c>
      <c r="AA36" s="567" t="str">
        <f t="shared" si="2"/>
        <v>No hay Programación</v>
      </c>
      <c r="AB36" s="568" t="str">
        <f t="shared" si="3"/>
        <v>De acuerdo con lo programado</v>
      </c>
      <c r="AC36" s="575"/>
      <c r="AD36" s="575"/>
      <c r="AE36" s="575"/>
      <c r="AF36" s="576"/>
      <c r="AG36" s="576"/>
      <c r="AH36" s="575"/>
      <c r="AI36" s="575"/>
      <c r="AJ36" s="575"/>
      <c r="AK36" s="576"/>
      <c r="AL36" s="576"/>
      <c r="AM36" s="575"/>
      <c r="AN36" s="575"/>
      <c r="AO36" s="575"/>
      <c r="AP36" s="575"/>
      <c r="AQ36" s="575"/>
    </row>
    <row r="37" spans="1:43" ht="35.25" hidden="1" customHeight="1" thickTop="1" thickBot="1">
      <c r="A37" s="563">
        <v>2.2999999999999998</v>
      </c>
      <c r="B37" s="564"/>
      <c r="C37" s="564"/>
      <c r="D37" s="564"/>
      <c r="E37" s="564"/>
      <c r="F37" s="577" t="s">
        <v>1259</v>
      </c>
      <c r="G37" s="578">
        <v>0</v>
      </c>
      <c r="H37" s="578">
        <v>0</v>
      </c>
      <c r="I37" s="567" t="str">
        <f t="shared" si="0"/>
        <v>No hay Programación</v>
      </c>
      <c r="J37" s="568" t="str">
        <f t="shared" si="1"/>
        <v>De acuerdo con lo programado</v>
      </c>
      <c r="K37" s="578"/>
      <c r="L37" s="581"/>
      <c r="M37" s="579"/>
      <c r="N37" s="572"/>
      <c r="O37" s="582"/>
      <c r="P37" s="581"/>
      <c r="Q37" s="579"/>
      <c r="R37" s="572"/>
      <c r="S37" s="582"/>
      <c r="T37" s="583"/>
      <c r="U37" s="579"/>
      <c r="V37" s="572"/>
      <c r="W37" s="582"/>
      <c r="X37" s="575"/>
      <c r="Y37" s="580">
        <v>0</v>
      </c>
      <c r="Z37" s="580">
        <v>0</v>
      </c>
      <c r="AA37" s="567" t="str">
        <f t="shared" si="2"/>
        <v>No hay Programación</v>
      </c>
      <c r="AB37" s="568" t="str">
        <f t="shared" si="3"/>
        <v>De acuerdo con lo programado</v>
      </c>
      <c r="AC37" s="575"/>
      <c r="AD37" s="575"/>
      <c r="AE37" s="575"/>
      <c r="AF37" s="576"/>
      <c r="AG37" s="576"/>
      <c r="AH37" s="575"/>
      <c r="AI37" s="575"/>
      <c r="AJ37" s="575"/>
      <c r="AK37" s="576"/>
      <c r="AL37" s="576"/>
      <c r="AM37" s="575"/>
      <c r="AN37" s="575"/>
      <c r="AO37" s="575"/>
      <c r="AP37" s="575"/>
      <c r="AQ37" s="575"/>
    </row>
    <row r="38" spans="1:43" ht="35.25" hidden="1" customHeight="1" thickTop="1" thickBot="1">
      <c r="A38" s="563">
        <v>2.4</v>
      </c>
      <c r="B38" s="564"/>
      <c r="C38" s="564"/>
      <c r="D38" s="564"/>
      <c r="E38" s="564"/>
      <c r="F38" s="577" t="s">
        <v>1260</v>
      </c>
      <c r="G38" s="578">
        <v>1</v>
      </c>
      <c r="H38" s="578">
        <v>1</v>
      </c>
      <c r="I38" s="567">
        <f t="shared" si="0"/>
        <v>1</v>
      </c>
      <c r="J38" s="568" t="str">
        <f t="shared" si="1"/>
        <v>De acuerdo con lo programado</v>
      </c>
      <c r="K38" s="578"/>
      <c r="L38" s="581"/>
      <c r="M38" s="579"/>
      <c r="N38" s="572"/>
      <c r="O38" s="582"/>
      <c r="P38" s="581"/>
      <c r="Q38" s="579"/>
      <c r="R38" s="572"/>
      <c r="S38" s="582"/>
      <c r="T38" s="583"/>
      <c r="U38" s="579"/>
      <c r="V38" s="572"/>
      <c r="W38" s="582"/>
      <c r="X38" s="575"/>
      <c r="Y38" s="580">
        <v>1</v>
      </c>
      <c r="Z38" s="580">
        <v>1</v>
      </c>
      <c r="AA38" s="567">
        <f t="shared" si="2"/>
        <v>1</v>
      </c>
      <c r="AB38" s="568" t="str">
        <f t="shared" si="3"/>
        <v>De acuerdo con lo programado</v>
      </c>
      <c r="AC38" s="575"/>
      <c r="AD38" s="575"/>
      <c r="AE38" s="575"/>
      <c r="AF38" s="576"/>
      <c r="AG38" s="576"/>
      <c r="AH38" s="575"/>
      <c r="AI38" s="575"/>
      <c r="AJ38" s="575"/>
      <c r="AK38" s="576"/>
      <c r="AL38" s="576"/>
      <c r="AM38" s="575"/>
      <c r="AN38" s="575"/>
      <c r="AO38" s="575"/>
      <c r="AP38" s="575"/>
      <c r="AQ38" s="575"/>
    </row>
    <row r="39" spans="1:43" ht="35.25" hidden="1" customHeight="1" thickTop="1" thickBot="1">
      <c r="A39" s="563">
        <v>2.4</v>
      </c>
      <c r="B39" s="564"/>
      <c r="C39" s="564"/>
      <c r="D39" s="564"/>
      <c r="E39" s="564"/>
      <c r="F39" s="577" t="s">
        <v>1260</v>
      </c>
      <c r="G39" s="578">
        <v>1</v>
      </c>
      <c r="H39" s="578">
        <v>1</v>
      </c>
      <c r="I39" s="567">
        <f t="shared" si="0"/>
        <v>1</v>
      </c>
      <c r="J39" s="568" t="str">
        <f t="shared" si="1"/>
        <v>De acuerdo con lo programado</v>
      </c>
      <c r="K39" s="578"/>
      <c r="L39" s="581"/>
      <c r="M39" s="579"/>
      <c r="N39" s="572"/>
      <c r="O39" s="582"/>
      <c r="P39" s="581"/>
      <c r="Q39" s="579"/>
      <c r="R39" s="572"/>
      <c r="S39" s="582"/>
      <c r="T39" s="583"/>
      <c r="U39" s="579"/>
      <c r="V39" s="572"/>
      <c r="W39" s="582"/>
      <c r="X39" s="575"/>
      <c r="Y39" s="580">
        <v>1</v>
      </c>
      <c r="Z39" s="580">
        <v>1</v>
      </c>
      <c r="AA39" s="567">
        <f t="shared" si="2"/>
        <v>1</v>
      </c>
      <c r="AB39" s="568" t="str">
        <f t="shared" si="3"/>
        <v>De acuerdo con lo programado</v>
      </c>
      <c r="AC39" s="575"/>
      <c r="AD39" s="575"/>
      <c r="AE39" s="575"/>
      <c r="AF39" s="576"/>
      <c r="AG39" s="576"/>
      <c r="AH39" s="575"/>
      <c r="AI39" s="575"/>
      <c r="AJ39" s="575"/>
      <c r="AK39" s="576"/>
      <c r="AL39" s="576"/>
      <c r="AM39" s="575"/>
      <c r="AN39" s="575"/>
      <c r="AO39" s="575"/>
      <c r="AP39" s="575"/>
      <c r="AQ39" s="575"/>
    </row>
    <row r="40" spans="1:43" ht="35.25" hidden="1" customHeight="1" thickTop="1" thickBot="1">
      <c r="A40" s="563">
        <v>2.4</v>
      </c>
      <c r="B40" s="564"/>
      <c r="C40" s="564"/>
      <c r="D40" s="564"/>
      <c r="E40" s="564"/>
      <c r="F40" s="577" t="s">
        <v>1260</v>
      </c>
      <c r="G40" s="578">
        <v>1</v>
      </c>
      <c r="H40" s="578">
        <v>1</v>
      </c>
      <c r="I40" s="567">
        <f t="shared" si="0"/>
        <v>1</v>
      </c>
      <c r="J40" s="568" t="str">
        <f t="shared" si="1"/>
        <v>De acuerdo con lo programado</v>
      </c>
      <c r="K40" s="578"/>
      <c r="L40" s="581"/>
      <c r="M40" s="579"/>
      <c r="N40" s="572"/>
      <c r="O40" s="582"/>
      <c r="P40" s="581"/>
      <c r="Q40" s="579"/>
      <c r="R40" s="572"/>
      <c r="S40" s="582"/>
      <c r="T40" s="583"/>
      <c r="U40" s="579"/>
      <c r="V40" s="572"/>
      <c r="W40" s="582"/>
      <c r="X40" s="575"/>
      <c r="Y40" s="580">
        <v>1</v>
      </c>
      <c r="Z40" s="580">
        <v>1</v>
      </c>
      <c r="AA40" s="567">
        <f t="shared" si="2"/>
        <v>1</v>
      </c>
      <c r="AB40" s="568" t="str">
        <f t="shared" si="3"/>
        <v>De acuerdo con lo programado</v>
      </c>
      <c r="AC40" s="575"/>
      <c r="AD40" s="575"/>
      <c r="AE40" s="575"/>
      <c r="AF40" s="576"/>
      <c r="AG40" s="576"/>
      <c r="AH40" s="575"/>
      <c r="AI40" s="575"/>
      <c r="AJ40" s="575"/>
      <c r="AK40" s="576"/>
      <c r="AL40" s="576"/>
      <c r="AM40" s="575"/>
      <c r="AN40" s="575"/>
      <c r="AO40" s="575"/>
      <c r="AP40" s="575"/>
      <c r="AQ40" s="575"/>
    </row>
    <row r="41" spans="1:43" ht="35.25" hidden="1" customHeight="1" thickTop="1" thickBot="1">
      <c r="A41" s="563">
        <v>2.4</v>
      </c>
      <c r="B41" s="564"/>
      <c r="C41" s="564"/>
      <c r="D41" s="564"/>
      <c r="E41" s="564"/>
      <c r="F41" s="577" t="s">
        <v>1260</v>
      </c>
      <c r="G41" s="578">
        <v>1</v>
      </c>
      <c r="H41" s="578">
        <v>1</v>
      </c>
      <c r="I41" s="567">
        <f t="shared" si="0"/>
        <v>1</v>
      </c>
      <c r="J41" s="568" t="str">
        <f t="shared" si="1"/>
        <v>De acuerdo con lo programado</v>
      </c>
      <c r="K41" s="578"/>
      <c r="L41" s="581"/>
      <c r="M41" s="579"/>
      <c r="N41" s="572"/>
      <c r="O41" s="582"/>
      <c r="P41" s="581"/>
      <c r="Q41" s="579"/>
      <c r="R41" s="572"/>
      <c r="S41" s="582"/>
      <c r="T41" s="583"/>
      <c r="U41" s="579"/>
      <c r="V41" s="572"/>
      <c r="W41" s="582"/>
      <c r="X41" s="575"/>
      <c r="Y41" s="580">
        <v>0</v>
      </c>
      <c r="Z41" s="580">
        <v>0</v>
      </c>
      <c r="AA41" s="567" t="str">
        <f t="shared" si="2"/>
        <v>No hay Programación</v>
      </c>
      <c r="AB41" s="568" t="str">
        <f t="shared" si="3"/>
        <v>De acuerdo con lo programado</v>
      </c>
      <c r="AC41" s="575"/>
      <c r="AD41" s="575"/>
      <c r="AE41" s="575"/>
      <c r="AF41" s="576"/>
      <c r="AG41" s="576"/>
      <c r="AH41" s="575"/>
      <c r="AI41" s="575"/>
      <c r="AJ41" s="575"/>
      <c r="AK41" s="576"/>
      <c r="AL41" s="576"/>
      <c r="AM41" s="575"/>
      <c r="AN41" s="575"/>
      <c r="AO41" s="575"/>
      <c r="AP41" s="575"/>
      <c r="AQ41" s="575"/>
    </row>
    <row r="42" spans="1:43" ht="35.25" hidden="1" customHeight="1" thickTop="1" thickBot="1">
      <c r="A42" s="563">
        <v>2.4</v>
      </c>
      <c r="B42" s="564"/>
      <c r="C42" s="564"/>
      <c r="D42" s="564"/>
      <c r="E42" s="564"/>
      <c r="F42" s="577" t="s">
        <v>1260</v>
      </c>
      <c r="G42" s="578">
        <v>1</v>
      </c>
      <c r="H42" s="578">
        <v>1</v>
      </c>
      <c r="I42" s="567">
        <f t="shared" si="0"/>
        <v>1</v>
      </c>
      <c r="J42" s="568" t="str">
        <f t="shared" si="1"/>
        <v>De acuerdo con lo programado</v>
      </c>
      <c r="K42" s="578"/>
      <c r="L42" s="581"/>
      <c r="M42" s="579"/>
      <c r="N42" s="572"/>
      <c r="O42" s="582"/>
      <c r="P42" s="581"/>
      <c r="Q42" s="579"/>
      <c r="R42" s="572"/>
      <c r="S42" s="582"/>
      <c r="T42" s="583"/>
      <c r="U42" s="579"/>
      <c r="V42" s="572"/>
      <c r="W42" s="582"/>
      <c r="X42" s="575"/>
      <c r="Y42" s="580">
        <v>0</v>
      </c>
      <c r="Z42" s="580">
        <v>0</v>
      </c>
      <c r="AA42" s="567" t="str">
        <f t="shared" si="2"/>
        <v>No hay Programación</v>
      </c>
      <c r="AB42" s="568" t="str">
        <f t="shared" si="3"/>
        <v>De acuerdo con lo programado</v>
      </c>
      <c r="AC42" s="575"/>
      <c r="AD42" s="575"/>
      <c r="AE42" s="575"/>
      <c r="AF42" s="576"/>
      <c r="AG42" s="576"/>
      <c r="AH42" s="575"/>
      <c r="AI42" s="575"/>
      <c r="AJ42" s="575"/>
      <c r="AK42" s="576"/>
      <c r="AL42" s="576"/>
      <c r="AM42" s="575"/>
      <c r="AN42" s="575"/>
      <c r="AO42" s="575"/>
      <c r="AP42" s="575"/>
      <c r="AQ42" s="575"/>
    </row>
    <row r="43" spans="1:43" ht="35.25" hidden="1" customHeight="1" thickTop="1" thickBot="1">
      <c r="A43" s="563">
        <v>2.4</v>
      </c>
      <c r="B43" s="564"/>
      <c r="C43" s="564"/>
      <c r="D43" s="564"/>
      <c r="E43" s="564"/>
      <c r="F43" s="577" t="s">
        <v>1260</v>
      </c>
      <c r="G43" s="578">
        <v>0</v>
      </c>
      <c r="H43" s="578">
        <v>0</v>
      </c>
      <c r="I43" s="567" t="str">
        <f t="shared" si="0"/>
        <v>No hay Programación</v>
      </c>
      <c r="J43" s="568" t="str">
        <f t="shared" si="1"/>
        <v>De acuerdo con lo programado</v>
      </c>
      <c r="K43" s="578"/>
      <c r="L43" s="581"/>
      <c r="M43" s="579"/>
      <c r="N43" s="572"/>
      <c r="O43" s="582"/>
      <c r="P43" s="581"/>
      <c r="Q43" s="579"/>
      <c r="R43" s="572"/>
      <c r="S43" s="582"/>
      <c r="T43" s="583"/>
      <c r="U43" s="579"/>
      <c r="V43" s="572"/>
      <c r="W43" s="582"/>
      <c r="X43" s="575"/>
      <c r="Y43" s="580">
        <v>0</v>
      </c>
      <c r="Z43" s="580">
        <v>0</v>
      </c>
      <c r="AA43" s="567" t="str">
        <f t="shared" si="2"/>
        <v>No hay Programación</v>
      </c>
      <c r="AB43" s="568" t="str">
        <f t="shared" si="3"/>
        <v>De acuerdo con lo programado</v>
      </c>
      <c r="AC43" s="575"/>
      <c r="AD43" s="575"/>
      <c r="AE43" s="575"/>
      <c r="AF43" s="576"/>
      <c r="AG43" s="576"/>
      <c r="AH43" s="575"/>
      <c r="AI43" s="575"/>
      <c r="AJ43" s="575"/>
      <c r="AK43" s="576"/>
      <c r="AL43" s="576"/>
      <c r="AM43" s="575"/>
      <c r="AN43" s="575"/>
      <c r="AO43" s="575"/>
      <c r="AP43" s="575"/>
      <c r="AQ43" s="575"/>
    </row>
    <row r="44" spans="1:43" ht="28.2" hidden="1" customHeight="1" thickTop="1" thickBot="1">
      <c r="A44" s="563">
        <v>3</v>
      </c>
      <c r="B44" s="564">
        <v>0</v>
      </c>
      <c r="C44" s="564">
        <v>0</v>
      </c>
      <c r="D44" s="564">
        <v>0</v>
      </c>
      <c r="E44" s="564">
        <v>0</v>
      </c>
      <c r="F44" s="584" t="s">
        <v>1261</v>
      </c>
      <c r="G44" s="585"/>
      <c r="H44" s="585"/>
      <c r="I44" s="567" t="str">
        <f t="shared" si="0"/>
        <v>No hay ejecución</v>
      </c>
      <c r="J44" s="568" t="str">
        <f t="shared" si="1"/>
        <v>NA</v>
      </c>
      <c r="K44" s="586"/>
      <c r="L44" s="581"/>
      <c r="M44" s="579"/>
      <c r="N44" s="572"/>
      <c r="O44" s="582"/>
      <c r="P44" s="581"/>
      <c r="Q44" s="579"/>
      <c r="R44" s="572"/>
      <c r="S44" s="582"/>
      <c r="T44" s="583"/>
      <c r="U44" s="579"/>
      <c r="V44" s="572"/>
      <c r="W44" s="582"/>
      <c r="X44" s="575"/>
      <c r="Y44" s="580"/>
      <c r="Z44" s="580"/>
      <c r="AA44" s="567" t="str">
        <f t="shared" si="2"/>
        <v>No hay ejecución</v>
      </c>
      <c r="AB44" s="568" t="str">
        <f t="shared" si="3"/>
        <v>NA</v>
      </c>
      <c r="AC44" s="575"/>
      <c r="AD44" s="575"/>
      <c r="AE44" s="575"/>
      <c r="AF44" s="576"/>
      <c r="AG44" s="576"/>
      <c r="AH44" s="575"/>
      <c r="AI44" s="575"/>
      <c r="AJ44" s="575"/>
      <c r="AK44" s="576"/>
      <c r="AL44" s="576"/>
      <c r="AM44" s="575"/>
      <c r="AN44" s="575"/>
      <c r="AO44" s="575"/>
      <c r="AP44" s="575"/>
      <c r="AQ44" s="575"/>
    </row>
    <row r="45" spans="1:43" ht="35.25" hidden="1" customHeight="1" thickTop="1" thickBot="1">
      <c r="A45" s="563">
        <v>3.1</v>
      </c>
      <c r="B45" s="564"/>
      <c r="C45" s="564"/>
      <c r="D45" s="564"/>
      <c r="E45" s="564"/>
      <c r="F45" s="577" t="s">
        <v>1262</v>
      </c>
      <c r="G45" s="578">
        <v>3</v>
      </c>
      <c r="H45" s="578">
        <v>3</v>
      </c>
      <c r="I45" s="567">
        <f t="shared" si="0"/>
        <v>1</v>
      </c>
      <c r="J45" s="568" t="str">
        <f t="shared" si="1"/>
        <v>De acuerdo con lo programado</v>
      </c>
      <c r="K45" s="578"/>
      <c r="L45" s="581"/>
      <c r="M45" s="579"/>
      <c r="N45" s="572"/>
      <c r="O45" s="582"/>
      <c r="P45" s="581"/>
      <c r="Q45" s="579"/>
      <c r="R45" s="572"/>
      <c r="S45" s="582"/>
      <c r="T45" s="583"/>
      <c r="U45" s="579"/>
      <c r="V45" s="572"/>
      <c r="W45" s="582"/>
      <c r="X45" s="575"/>
      <c r="Y45" s="580">
        <v>2</v>
      </c>
      <c r="Z45" s="580">
        <v>2</v>
      </c>
      <c r="AA45" s="567">
        <f t="shared" si="2"/>
        <v>1</v>
      </c>
      <c r="AB45" s="568" t="str">
        <f t="shared" si="3"/>
        <v>De acuerdo con lo programado</v>
      </c>
      <c r="AC45" s="575"/>
      <c r="AD45" s="575"/>
      <c r="AE45" s="575"/>
      <c r="AF45" s="576"/>
      <c r="AG45" s="576"/>
      <c r="AH45" s="575"/>
      <c r="AI45" s="575"/>
      <c r="AJ45" s="575"/>
      <c r="AK45" s="576"/>
      <c r="AL45" s="576"/>
      <c r="AM45" s="575"/>
      <c r="AN45" s="575"/>
      <c r="AO45" s="575"/>
      <c r="AP45" s="575"/>
      <c r="AQ45" s="575"/>
    </row>
    <row r="46" spans="1:43" ht="35.25" hidden="1" customHeight="1" thickTop="1" thickBot="1">
      <c r="A46" s="563">
        <v>3.1</v>
      </c>
      <c r="B46" s="564"/>
      <c r="C46" s="564"/>
      <c r="D46" s="564"/>
      <c r="E46" s="564"/>
      <c r="F46" s="577" t="s">
        <v>1262</v>
      </c>
      <c r="G46" s="578">
        <v>3</v>
      </c>
      <c r="H46" s="578">
        <v>3</v>
      </c>
      <c r="I46" s="567">
        <f t="shared" si="0"/>
        <v>1</v>
      </c>
      <c r="J46" s="568" t="str">
        <f t="shared" si="1"/>
        <v>De acuerdo con lo programado</v>
      </c>
      <c r="K46" s="578"/>
      <c r="L46" s="581"/>
      <c r="M46" s="579"/>
      <c r="N46" s="572"/>
      <c r="O46" s="582"/>
      <c r="P46" s="581"/>
      <c r="Q46" s="579"/>
      <c r="R46" s="572"/>
      <c r="S46" s="582"/>
      <c r="T46" s="583"/>
      <c r="U46" s="579"/>
      <c r="V46" s="572"/>
      <c r="W46" s="582"/>
      <c r="X46" s="575"/>
      <c r="Y46" s="580">
        <v>1</v>
      </c>
      <c r="Z46" s="580">
        <v>1</v>
      </c>
      <c r="AA46" s="567">
        <f t="shared" si="2"/>
        <v>1</v>
      </c>
      <c r="AB46" s="568" t="str">
        <f t="shared" si="3"/>
        <v>De acuerdo con lo programado</v>
      </c>
      <c r="AC46" s="575"/>
      <c r="AD46" s="575"/>
      <c r="AE46" s="575"/>
      <c r="AF46" s="576"/>
      <c r="AG46" s="576"/>
      <c r="AH46" s="575"/>
      <c r="AI46" s="575"/>
      <c r="AJ46" s="575"/>
      <c r="AK46" s="576"/>
      <c r="AL46" s="576"/>
      <c r="AM46" s="575"/>
      <c r="AN46" s="575"/>
      <c r="AO46" s="575"/>
      <c r="AP46" s="575"/>
      <c r="AQ46" s="575"/>
    </row>
    <row r="47" spans="1:43" ht="35.25" hidden="1" customHeight="1" thickTop="1" thickBot="1">
      <c r="A47" s="563">
        <v>3.1</v>
      </c>
      <c r="B47" s="564"/>
      <c r="C47" s="564"/>
      <c r="D47" s="564"/>
      <c r="E47" s="564"/>
      <c r="F47" s="577" t="s">
        <v>1262</v>
      </c>
      <c r="G47" s="578">
        <v>2</v>
      </c>
      <c r="H47" s="578">
        <v>2</v>
      </c>
      <c r="I47" s="567">
        <f t="shared" si="0"/>
        <v>1</v>
      </c>
      <c r="J47" s="568" t="str">
        <f t="shared" si="1"/>
        <v>De acuerdo con lo programado</v>
      </c>
      <c r="K47" s="578"/>
      <c r="L47" s="581"/>
      <c r="M47" s="579"/>
      <c r="N47" s="572"/>
      <c r="O47" s="582"/>
      <c r="P47" s="581"/>
      <c r="Q47" s="579"/>
      <c r="R47" s="572"/>
      <c r="S47" s="582"/>
      <c r="T47" s="583"/>
      <c r="U47" s="579"/>
      <c r="V47" s="572"/>
      <c r="W47" s="582"/>
      <c r="X47" s="575"/>
      <c r="Y47" s="580">
        <v>1</v>
      </c>
      <c r="Z47" s="580">
        <v>1</v>
      </c>
      <c r="AA47" s="567">
        <f t="shared" si="2"/>
        <v>1</v>
      </c>
      <c r="AB47" s="568" t="str">
        <f t="shared" si="3"/>
        <v>De acuerdo con lo programado</v>
      </c>
      <c r="AC47" s="575"/>
      <c r="AD47" s="575"/>
      <c r="AE47" s="575"/>
      <c r="AF47" s="576"/>
      <c r="AG47" s="576"/>
      <c r="AH47" s="575"/>
      <c r="AI47" s="575"/>
      <c r="AJ47" s="575"/>
      <c r="AK47" s="576"/>
      <c r="AL47" s="576"/>
      <c r="AM47" s="575"/>
      <c r="AN47" s="575"/>
      <c r="AO47" s="575"/>
      <c r="AP47" s="575"/>
      <c r="AQ47" s="575"/>
    </row>
    <row r="48" spans="1:43" ht="35.25" hidden="1" customHeight="1" thickTop="1" thickBot="1">
      <c r="A48" s="563">
        <v>4</v>
      </c>
      <c r="B48" s="564"/>
      <c r="C48" s="564"/>
      <c r="D48" s="564"/>
      <c r="E48" s="564"/>
      <c r="F48" s="584" t="s">
        <v>1263</v>
      </c>
      <c r="G48" s="585"/>
      <c r="H48" s="585"/>
      <c r="I48" s="567" t="str">
        <f t="shared" si="0"/>
        <v>No hay ejecución</v>
      </c>
      <c r="J48" s="568" t="str">
        <f t="shared" si="1"/>
        <v>NA</v>
      </c>
      <c r="K48" s="586"/>
      <c r="L48" s="581"/>
      <c r="M48" s="579"/>
      <c r="N48" s="572"/>
      <c r="O48" s="582"/>
      <c r="P48" s="581"/>
      <c r="Q48" s="579"/>
      <c r="R48" s="572"/>
      <c r="S48" s="582"/>
      <c r="T48" s="583"/>
      <c r="U48" s="579"/>
      <c r="V48" s="572"/>
      <c r="W48" s="582"/>
      <c r="X48" s="575"/>
      <c r="Y48" s="580"/>
      <c r="Z48" s="580"/>
      <c r="AA48" s="567" t="str">
        <f t="shared" si="2"/>
        <v>No hay ejecución</v>
      </c>
      <c r="AB48" s="568" t="str">
        <f t="shared" si="3"/>
        <v>NA</v>
      </c>
      <c r="AC48" s="575"/>
      <c r="AD48" s="575"/>
      <c r="AE48" s="575"/>
      <c r="AF48" s="576"/>
      <c r="AG48" s="576"/>
      <c r="AH48" s="575"/>
      <c r="AI48" s="575"/>
      <c r="AJ48" s="575"/>
      <c r="AK48" s="576"/>
      <c r="AL48" s="576"/>
      <c r="AM48" s="575"/>
      <c r="AN48" s="575"/>
      <c r="AO48" s="575"/>
      <c r="AP48" s="575"/>
      <c r="AQ48" s="575"/>
    </row>
    <row r="49" spans="1:43" ht="35.25" hidden="1" customHeight="1" thickTop="1" thickBot="1">
      <c r="A49" s="563">
        <v>4.0999999999999996</v>
      </c>
      <c r="B49" s="564"/>
      <c r="C49" s="564"/>
      <c r="D49" s="564"/>
      <c r="E49" s="564"/>
      <c r="F49" s="577" t="s">
        <v>1264</v>
      </c>
      <c r="G49" s="578">
        <v>3</v>
      </c>
      <c r="H49" s="578">
        <v>3</v>
      </c>
      <c r="I49" s="567">
        <f t="shared" si="0"/>
        <v>1</v>
      </c>
      <c r="J49" s="568" t="str">
        <f t="shared" si="1"/>
        <v>De acuerdo con lo programado</v>
      </c>
      <c r="K49" s="578"/>
      <c r="L49" s="581"/>
      <c r="M49" s="579"/>
      <c r="N49" s="572"/>
      <c r="O49" s="582"/>
      <c r="P49" s="581"/>
      <c r="Q49" s="579"/>
      <c r="R49" s="572"/>
      <c r="S49" s="582"/>
      <c r="T49" s="583"/>
      <c r="U49" s="579"/>
      <c r="V49" s="572"/>
      <c r="W49" s="582"/>
      <c r="X49" s="575"/>
      <c r="Y49" s="580">
        <v>0</v>
      </c>
      <c r="Z49" s="580">
        <v>0</v>
      </c>
      <c r="AA49" s="567" t="str">
        <f t="shared" si="2"/>
        <v>No hay Programación</v>
      </c>
      <c r="AB49" s="568" t="str">
        <f t="shared" si="3"/>
        <v>De acuerdo con lo programado</v>
      </c>
      <c r="AC49" s="575"/>
      <c r="AD49" s="575"/>
      <c r="AE49" s="575"/>
      <c r="AF49" s="576"/>
      <c r="AG49" s="576"/>
      <c r="AH49" s="575"/>
      <c r="AI49" s="575"/>
      <c r="AJ49" s="575"/>
      <c r="AK49" s="576"/>
      <c r="AL49" s="576"/>
      <c r="AM49" s="575"/>
      <c r="AN49" s="575"/>
      <c r="AO49" s="575"/>
      <c r="AP49" s="575"/>
      <c r="AQ49" s="575"/>
    </row>
    <row r="50" spans="1:43" ht="35.25" hidden="1" customHeight="1" thickTop="1" thickBot="1">
      <c r="A50" s="563">
        <v>5</v>
      </c>
      <c r="B50" s="564">
        <v>0</v>
      </c>
      <c r="C50" s="564">
        <v>0</v>
      </c>
      <c r="D50" s="564">
        <v>0</v>
      </c>
      <c r="E50" s="564">
        <v>0</v>
      </c>
      <c r="F50" s="584" t="s">
        <v>1265</v>
      </c>
      <c r="G50" s="585"/>
      <c r="H50" s="585"/>
      <c r="I50" s="567" t="str">
        <f t="shared" si="0"/>
        <v>No hay ejecución</v>
      </c>
      <c r="J50" s="568" t="str">
        <f t="shared" si="1"/>
        <v>NA</v>
      </c>
      <c r="K50" s="586"/>
      <c r="L50" s="581"/>
      <c r="M50" s="579"/>
      <c r="N50" s="572"/>
      <c r="O50" s="582"/>
      <c r="P50" s="581"/>
      <c r="Q50" s="579"/>
      <c r="R50" s="572"/>
      <c r="S50" s="582"/>
      <c r="T50" s="583"/>
      <c r="U50" s="579"/>
      <c r="V50" s="572"/>
      <c r="W50" s="582"/>
      <c r="X50" s="575"/>
      <c r="Y50" s="580">
        <v>1</v>
      </c>
      <c r="Z50" s="580">
        <v>1</v>
      </c>
      <c r="AA50" s="567">
        <f t="shared" si="2"/>
        <v>1</v>
      </c>
      <c r="AB50" s="568" t="str">
        <f t="shared" si="3"/>
        <v>De acuerdo con lo programado</v>
      </c>
      <c r="AC50" s="575"/>
      <c r="AD50" s="575"/>
      <c r="AE50" s="575"/>
      <c r="AF50" s="576"/>
      <c r="AG50" s="576"/>
      <c r="AH50" s="575"/>
      <c r="AI50" s="575"/>
      <c r="AJ50" s="575"/>
      <c r="AK50" s="576"/>
      <c r="AL50" s="576"/>
      <c r="AM50" s="575"/>
      <c r="AN50" s="575"/>
      <c r="AO50" s="575"/>
      <c r="AP50" s="575"/>
      <c r="AQ50" s="575"/>
    </row>
    <row r="51" spans="1:43" ht="35.25" hidden="1" customHeight="1" thickTop="1" thickBot="1">
      <c r="A51" s="563">
        <v>5.0999999999999996</v>
      </c>
      <c r="B51" s="564"/>
      <c r="C51" s="564"/>
      <c r="D51" s="564"/>
      <c r="E51" s="564"/>
      <c r="F51" s="577" t="s">
        <v>1266</v>
      </c>
      <c r="G51" s="578">
        <v>1</v>
      </c>
      <c r="H51" s="578">
        <v>1</v>
      </c>
      <c r="I51" s="567">
        <f t="shared" si="0"/>
        <v>1</v>
      </c>
      <c r="J51" s="568" t="str">
        <f t="shared" si="1"/>
        <v>De acuerdo con lo programado</v>
      </c>
      <c r="K51" s="578"/>
      <c r="L51" s="581"/>
      <c r="M51" s="579"/>
      <c r="N51" s="572"/>
      <c r="O51" s="582"/>
      <c r="P51" s="581"/>
      <c r="Q51" s="579"/>
      <c r="R51" s="572"/>
      <c r="S51" s="582"/>
      <c r="T51" s="583"/>
      <c r="U51" s="579"/>
      <c r="V51" s="572"/>
      <c r="W51" s="582"/>
      <c r="X51" s="575"/>
      <c r="Y51" s="580">
        <v>1</v>
      </c>
      <c r="Z51" s="580">
        <v>1</v>
      </c>
      <c r="AA51" s="567">
        <f t="shared" si="2"/>
        <v>1</v>
      </c>
      <c r="AB51" s="568" t="str">
        <f t="shared" si="3"/>
        <v>De acuerdo con lo programado</v>
      </c>
      <c r="AC51" s="575"/>
      <c r="AD51" s="575"/>
      <c r="AE51" s="575"/>
      <c r="AF51" s="576"/>
      <c r="AG51" s="576"/>
      <c r="AH51" s="575"/>
      <c r="AI51" s="575"/>
      <c r="AJ51" s="575"/>
      <c r="AK51" s="576"/>
      <c r="AL51" s="576"/>
      <c r="AM51" s="575"/>
      <c r="AN51" s="575"/>
      <c r="AO51" s="575"/>
      <c r="AP51" s="575"/>
      <c r="AQ51" s="575"/>
    </row>
    <row r="52" spans="1:43" ht="35.25" hidden="1" customHeight="1" thickTop="1" thickBot="1">
      <c r="A52" s="563">
        <v>5.0999999999999996</v>
      </c>
      <c r="B52" s="564"/>
      <c r="C52" s="564"/>
      <c r="D52" s="564"/>
      <c r="E52" s="564"/>
      <c r="F52" s="577" t="s">
        <v>1266</v>
      </c>
      <c r="G52" s="578">
        <v>1</v>
      </c>
      <c r="H52" s="578">
        <v>1</v>
      </c>
      <c r="I52" s="567">
        <f t="shared" si="0"/>
        <v>1</v>
      </c>
      <c r="J52" s="568" t="str">
        <f t="shared" si="1"/>
        <v>De acuerdo con lo programado</v>
      </c>
      <c r="K52" s="578"/>
      <c r="L52" s="581"/>
      <c r="M52" s="579"/>
      <c r="N52" s="572"/>
      <c r="O52" s="582"/>
      <c r="P52" s="581"/>
      <c r="Q52" s="579"/>
      <c r="R52" s="572"/>
      <c r="S52" s="582"/>
      <c r="T52" s="583"/>
      <c r="U52" s="579"/>
      <c r="V52" s="572"/>
      <c r="W52" s="582"/>
      <c r="X52" s="575"/>
      <c r="Y52" s="580">
        <v>1</v>
      </c>
      <c r="Z52" s="580">
        <v>1</v>
      </c>
      <c r="AA52" s="567">
        <f t="shared" si="2"/>
        <v>1</v>
      </c>
      <c r="AB52" s="568" t="str">
        <f t="shared" si="3"/>
        <v>De acuerdo con lo programado</v>
      </c>
      <c r="AC52" s="575"/>
      <c r="AD52" s="575"/>
      <c r="AE52" s="575"/>
      <c r="AF52" s="576"/>
      <c r="AG52" s="576"/>
      <c r="AH52" s="575"/>
      <c r="AI52" s="575"/>
      <c r="AJ52" s="575"/>
      <c r="AK52" s="576"/>
      <c r="AL52" s="576"/>
      <c r="AM52" s="575"/>
      <c r="AN52" s="575"/>
      <c r="AO52" s="575"/>
      <c r="AP52" s="575"/>
      <c r="AQ52" s="575"/>
    </row>
    <row r="53" spans="1:43" ht="35.25" hidden="1" customHeight="1" thickTop="1" thickBot="1">
      <c r="A53" s="563">
        <v>5.0999999999999996</v>
      </c>
      <c r="B53" s="564"/>
      <c r="C53" s="564"/>
      <c r="D53" s="564"/>
      <c r="E53" s="564"/>
      <c r="F53" s="577" t="s">
        <v>1266</v>
      </c>
      <c r="G53" s="578">
        <v>1</v>
      </c>
      <c r="H53" s="578">
        <v>1</v>
      </c>
      <c r="I53" s="567">
        <f t="shared" si="0"/>
        <v>1</v>
      </c>
      <c r="J53" s="568" t="str">
        <f t="shared" si="1"/>
        <v>De acuerdo con lo programado</v>
      </c>
      <c r="K53" s="578"/>
      <c r="L53" s="581"/>
      <c r="M53" s="579"/>
      <c r="N53" s="572"/>
      <c r="O53" s="582"/>
      <c r="P53" s="581"/>
      <c r="Q53" s="579"/>
      <c r="R53" s="572"/>
      <c r="S53" s="582"/>
      <c r="T53" s="583"/>
      <c r="U53" s="579"/>
      <c r="V53" s="572"/>
      <c r="W53" s="582"/>
      <c r="X53" s="575"/>
      <c r="Y53" s="580">
        <v>0</v>
      </c>
      <c r="Z53" s="580">
        <v>0</v>
      </c>
      <c r="AA53" s="567" t="str">
        <f t="shared" si="2"/>
        <v>No hay Programación</v>
      </c>
      <c r="AB53" s="568" t="str">
        <f t="shared" si="3"/>
        <v>De acuerdo con lo programado</v>
      </c>
      <c r="AC53" s="575"/>
      <c r="AD53" s="575"/>
      <c r="AE53" s="575"/>
      <c r="AF53" s="576"/>
      <c r="AG53" s="576"/>
      <c r="AH53" s="575"/>
      <c r="AI53" s="575"/>
      <c r="AJ53" s="575"/>
      <c r="AK53" s="576"/>
      <c r="AL53" s="576"/>
      <c r="AM53" s="575"/>
      <c r="AN53" s="575"/>
      <c r="AO53" s="575"/>
      <c r="AP53" s="575"/>
      <c r="AQ53" s="575"/>
    </row>
    <row r="54" spans="1:43" ht="35.25" hidden="1" customHeight="1" thickTop="1" thickBot="1">
      <c r="A54" s="563">
        <v>5.0999999999999996</v>
      </c>
      <c r="B54" s="564"/>
      <c r="C54" s="564"/>
      <c r="D54" s="564"/>
      <c r="E54" s="564"/>
      <c r="F54" s="577" t="s">
        <v>1266</v>
      </c>
      <c r="G54" s="578">
        <v>1</v>
      </c>
      <c r="H54" s="578">
        <v>1</v>
      </c>
      <c r="I54" s="567">
        <f t="shared" si="0"/>
        <v>1</v>
      </c>
      <c r="J54" s="568" t="str">
        <f t="shared" si="1"/>
        <v>De acuerdo con lo programado</v>
      </c>
      <c r="K54" s="578"/>
      <c r="L54" s="581"/>
      <c r="M54" s="579"/>
      <c r="N54" s="572"/>
      <c r="O54" s="582"/>
      <c r="P54" s="581"/>
      <c r="Q54" s="579"/>
      <c r="R54" s="572"/>
      <c r="S54" s="582"/>
      <c r="T54" s="583"/>
      <c r="U54" s="579"/>
      <c r="V54" s="572"/>
      <c r="W54" s="582"/>
      <c r="X54" s="575"/>
      <c r="Y54" s="580">
        <v>0</v>
      </c>
      <c r="Z54" s="580">
        <v>0</v>
      </c>
      <c r="AA54" s="567" t="str">
        <f t="shared" si="2"/>
        <v>No hay Programación</v>
      </c>
      <c r="AB54" s="568" t="str">
        <f t="shared" si="3"/>
        <v>De acuerdo con lo programado</v>
      </c>
      <c r="AC54" s="575"/>
      <c r="AD54" s="575"/>
      <c r="AE54" s="575"/>
      <c r="AF54" s="576"/>
      <c r="AG54" s="576"/>
      <c r="AH54" s="575"/>
      <c r="AI54" s="575"/>
      <c r="AJ54" s="575"/>
      <c r="AK54" s="576"/>
      <c r="AL54" s="576"/>
      <c r="AM54" s="575"/>
      <c r="AN54" s="575"/>
      <c r="AO54" s="575"/>
      <c r="AP54" s="575"/>
      <c r="AQ54" s="575"/>
    </row>
    <row r="55" spans="1:43" ht="35.25" hidden="1" customHeight="1" thickTop="1" thickBot="1">
      <c r="A55" s="563">
        <v>5.0999999999999996</v>
      </c>
      <c r="B55" s="564"/>
      <c r="C55" s="564"/>
      <c r="D55" s="564"/>
      <c r="E55" s="564"/>
      <c r="F55" s="577" t="s">
        <v>1266</v>
      </c>
      <c r="G55" s="578">
        <v>0</v>
      </c>
      <c r="H55" s="578">
        <v>0</v>
      </c>
      <c r="I55" s="567" t="str">
        <f t="shared" si="0"/>
        <v>No hay Programación</v>
      </c>
      <c r="J55" s="568" t="str">
        <f t="shared" si="1"/>
        <v>De acuerdo con lo programado</v>
      </c>
      <c r="K55" s="578"/>
      <c r="L55" s="581"/>
      <c r="M55" s="579"/>
      <c r="N55" s="572"/>
      <c r="O55" s="582"/>
      <c r="P55" s="581"/>
      <c r="Q55" s="579"/>
      <c r="R55" s="572"/>
      <c r="S55" s="582"/>
      <c r="T55" s="583"/>
      <c r="U55" s="579"/>
      <c r="V55" s="572"/>
      <c r="W55" s="582"/>
      <c r="X55" s="575"/>
      <c r="Y55" s="580">
        <v>0</v>
      </c>
      <c r="Z55" s="580">
        <v>0</v>
      </c>
      <c r="AA55" s="567" t="str">
        <f t="shared" si="2"/>
        <v>No hay Programación</v>
      </c>
      <c r="AB55" s="568" t="str">
        <f t="shared" si="3"/>
        <v>De acuerdo con lo programado</v>
      </c>
      <c r="AC55" s="575"/>
      <c r="AD55" s="575"/>
      <c r="AE55" s="575"/>
      <c r="AF55" s="576"/>
      <c r="AG55" s="576"/>
      <c r="AH55" s="575"/>
      <c r="AI55" s="575"/>
      <c r="AJ55" s="575"/>
      <c r="AK55" s="576"/>
      <c r="AL55" s="576"/>
      <c r="AM55" s="575"/>
      <c r="AN55" s="575"/>
      <c r="AO55" s="575"/>
      <c r="AP55" s="575"/>
      <c r="AQ55" s="575"/>
    </row>
    <row r="56" spans="1:43" ht="35.25" hidden="1" customHeight="1" thickTop="1" thickBot="1">
      <c r="A56" s="563">
        <v>5.0999999999999996</v>
      </c>
      <c r="B56" s="564"/>
      <c r="C56" s="564"/>
      <c r="D56" s="564"/>
      <c r="E56" s="564"/>
      <c r="F56" s="577" t="s">
        <v>1266</v>
      </c>
      <c r="G56" s="578">
        <v>0</v>
      </c>
      <c r="H56" s="578">
        <v>0</v>
      </c>
      <c r="I56" s="567" t="str">
        <f t="shared" si="0"/>
        <v>No hay Programación</v>
      </c>
      <c r="J56" s="568" t="str">
        <f t="shared" si="1"/>
        <v>De acuerdo con lo programado</v>
      </c>
      <c r="K56" s="578"/>
      <c r="L56" s="581"/>
      <c r="M56" s="579"/>
      <c r="N56" s="572"/>
      <c r="O56" s="582"/>
      <c r="P56" s="581"/>
      <c r="Q56" s="579"/>
      <c r="R56" s="572"/>
      <c r="S56" s="582"/>
      <c r="T56" s="583"/>
      <c r="U56" s="579"/>
      <c r="V56" s="572"/>
      <c r="W56" s="582"/>
      <c r="X56" s="575"/>
      <c r="Y56" s="580">
        <v>0</v>
      </c>
      <c r="Z56" s="580">
        <v>0</v>
      </c>
      <c r="AA56" s="567" t="str">
        <f t="shared" si="2"/>
        <v>No hay Programación</v>
      </c>
      <c r="AB56" s="568" t="str">
        <f t="shared" si="3"/>
        <v>De acuerdo con lo programado</v>
      </c>
      <c r="AC56" s="575"/>
      <c r="AD56" s="575"/>
      <c r="AE56" s="575"/>
      <c r="AF56" s="576"/>
      <c r="AG56" s="576"/>
      <c r="AH56" s="575"/>
      <c r="AI56" s="575"/>
      <c r="AJ56" s="575"/>
      <c r="AK56" s="576"/>
      <c r="AL56" s="576"/>
      <c r="AM56" s="575"/>
      <c r="AN56" s="575"/>
      <c r="AO56" s="575"/>
      <c r="AP56" s="575"/>
      <c r="AQ56" s="575"/>
    </row>
    <row r="57" spans="1:43" ht="35.25" hidden="1" customHeight="1" thickTop="1" thickBot="1">
      <c r="A57" s="563">
        <v>5.0999999999999996</v>
      </c>
      <c r="B57" s="564"/>
      <c r="C57" s="564"/>
      <c r="D57" s="564"/>
      <c r="E57" s="564"/>
      <c r="F57" s="577" t="s">
        <v>1266</v>
      </c>
      <c r="G57" s="578">
        <v>0</v>
      </c>
      <c r="H57" s="578">
        <v>0</v>
      </c>
      <c r="I57" s="567" t="str">
        <f t="shared" si="0"/>
        <v>No hay Programación</v>
      </c>
      <c r="J57" s="568" t="str">
        <f t="shared" si="1"/>
        <v>De acuerdo con lo programado</v>
      </c>
      <c r="K57" s="578"/>
      <c r="L57" s="581"/>
      <c r="M57" s="579"/>
      <c r="N57" s="572"/>
      <c r="O57" s="582"/>
      <c r="P57" s="581"/>
      <c r="Q57" s="579"/>
      <c r="R57" s="572"/>
      <c r="S57" s="582"/>
      <c r="T57" s="583"/>
      <c r="U57" s="579"/>
      <c r="V57" s="572"/>
      <c r="W57" s="582"/>
      <c r="X57" s="575"/>
      <c r="Y57" s="580">
        <v>0</v>
      </c>
      <c r="Z57" s="580">
        <v>0</v>
      </c>
      <c r="AA57" s="567" t="str">
        <f t="shared" si="2"/>
        <v>No hay Programación</v>
      </c>
      <c r="AB57" s="568" t="str">
        <f t="shared" si="3"/>
        <v>De acuerdo con lo programado</v>
      </c>
      <c r="AC57" s="575"/>
      <c r="AD57" s="575"/>
      <c r="AE57" s="575"/>
      <c r="AF57" s="576"/>
      <c r="AG57" s="576"/>
      <c r="AH57" s="575"/>
      <c r="AI57" s="575"/>
      <c r="AJ57" s="575"/>
      <c r="AK57" s="576"/>
      <c r="AL57" s="576"/>
      <c r="AM57" s="575"/>
      <c r="AN57" s="575"/>
      <c r="AO57" s="575"/>
      <c r="AP57" s="575"/>
      <c r="AQ57" s="575"/>
    </row>
    <row r="58" spans="1:43" ht="35.25" hidden="1" customHeight="1" thickTop="1" thickBot="1">
      <c r="A58" s="563">
        <v>5.2</v>
      </c>
      <c r="B58" s="564"/>
      <c r="C58" s="564"/>
      <c r="D58" s="564"/>
      <c r="E58" s="564"/>
      <c r="F58" s="577" t="s">
        <v>1267</v>
      </c>
      <c r="G58" s="578">
        <v>1</v>
      </c>
      <c r="H58" s="578">
        <v>1</v>
      </c>
      <c r="I58" s="567">
        <f t="shared" si="0"/>
        <v>1</v>
      </c>
      <c r="J58" s="568" t="str">
        <f t="shared" si="1"/>
        <v>De acuerdo con lo programado</v>
      </c>
      <c r="K58" s="578"/>
      <c r="L58" s="581"/>
      <c r="M58" s="579"/>
      <c r="N58" s="572"/>
      <c r="O58" s="582"/>
      <c r="P58" s="581"/>
      <c r="Q58" s="579"/>
      <c r="R58" s="572"/>
      <c r="S58" s="582"/>
      <c r="T58" s="583"/>
      <c r="U58" s="579"/>
      <c r="V58" s="572"/>
      <c r="W58" s="582"/>
      <c r="X58" s="575"/>
      <c r="Y58" s="580">
        <v>0</v>
      </c>
      <c r="Z58" s="580">
        <v>0</v>
      </c>
      <c r="AA58" s="567" t="str">
        <f t="shared" si="2"/>
        <v>No hay Programación</v>
      </c>
      <c r="AB58" s="568" t="str">
        <f t="shared" si="3"/>
        <v>De acuerdo con lo programado</v>
      </c>
      <c r="AC58" s="575"/>
      <c r="AD58" s="575"/>
      <c r="AE58" s="575"/>
      <c r="AF58" s="576"/>
      <c r="AG58" s="576"/>
      <c r="AH58" s="575"/>
      <c r="AI58" s="575"/>
      <c r="AJ58" s="575"/>
      <c r="AK58" s="576"/>
      <c r="AL58" s="576"/>
      <c r="AM58" s="575"/>
      <c r="AN58" s="575"/>
      <c r="AO58" s="575"/>
      <c r="AP58" s="575"/>
      <c r="AQ58" s="575"/>
    </row>
    <row r="59" spans="1:43" ht="35.25" hidden="1" customHeight="1" thickTop="1" thickBot="1">
      <c r="A59" s="563">
        <v>5.2</v>
      </c>
      <c r="B59" s="564"/>
      <c r="C59" s="564"/>
      <c r="D59" s="564"/>
      <c r="E59" s="564"/>
      <c r="F59" s="577" t="s">
        <v>1267</v>
      </c>
      <c r="G59" s="578">
        <v>0</v>
      </c>
      <c r="H59" s="578">
        <v>0</v>
      </c>
      <c r="I59" s="567" t="str">
        <f t="shared" si="0"/>
        <v>No hay Programación</v>
      </c>
      <c r="J59" s="568" t="str">
        <f t="shared" si="1"/>
        <v>De acuerdo con lo programado</v>
      </c>
      <c r="K59" s="578"/>
      <c r="L59" s="581"/>
      <c r="M59" s="579"/>
      <c r="N59" s="572"/>
      <c r="O59" s="582"/>
      <c r="P59" s="581"/>
      <c r="Q59" s="579"/>
      <c r="R59" s="572"/>
      <c r="S59" s="582"/>
      <c r="T59" s="583"/>
      <c r="U59" s="579"/>
      <c r="V59" s="572"/>
      <c r="W59" s="582"/>
      <c r="X59" s="575"/>
      <c r="Y59" s="580">
        <v>0</v>
      </c>
      <c r="Z59" s="580">
        <v>0</v>
      </c>
      <c r="AA59" s="567" t="str">
        <f t="shared" si="2"/>
        <v>No hay Programación</v>
      </c>
      <c r="AB59" s="568" t="str">
        <f t="shared" si="3"/>
        <v>De acuerdo con lo programado</v>
      </c>
      <c r="AC59" s="575"/>
      <c r="AD59" s="575"/>
      <c r="AE59" s="575"/>
      <c r="AF59" s="576"/>
      <c r="AG59" s="576"/>
      <c r="AH59" s="575"/>
      <c r="AI59" s="575"/>
      <c r="AJ59" s="575"/>
      <c r="AK59" s="576"/>
      <c r="AL59" s="576"/>
      <c r="AM59" s="575"/>
      <c r="AN59" s="575"/>
      <c r="AO59" s="575"/>
      <c r="AP59" s="575"/>
      <c r="AQ59" s="575"/>
    </row>
    <row r="60" spans="1:43" ht="35.25" hidden="1" customHeight="1" thickTop="1" thickBot="1">
      <c r="A60" s="563">
        <v>5.2</v>
      </c>
      <c r="B60" s="564"/>
      <c r="C60" s="564"/>
      <c r="D60" s="564"/>
      <c r="E60" s="564"/>
      <c r="F60" s="577" t="s">
        <v>1267</v>
      </c>
      <c r="G60" s="578">
        <v>0</v>
      </c>
      <c r="H60" s="578">
        <v>0</v>
      </c>
      <c r="I60" s="567" t="str">
        <f t="shared" si="0"/>
        <v>No hay Programación</v>
      </c>
      <c r="J60" s="568" t="str">
        <f t="shared" si="1"/>
        <v>De acuerdo con lo programado</v>
      </c>
      <c r="K60" s="578"/>
      <c r="L60" s="581"/>
      <c r="M60" s="579"/>
      <c r="N60" s="572"/>
      <c r="O60" s="582"/>
      <c r="P60" s="581"/>
      <c r="Q60" s="579"/>
      <c r="R60" s="572"/>
      <c r="S60" s="582"/>
      <c r="T60" s="583"/>
      <c r="U60" s="579"/>
      <c r="V60" s="572"/>
      <c r="W60" s="582"/>
      <c r="X60" s="575"/>
      <c r="Y60" s="580">
        <v>0</v>
      </c>
      <c r="Z60" s="580">
        <v>0</v>
      </c>
      <c r="AA60" s="567" t="str">
        <f t="shared" si="2"/>
        <v>No hay Programación</v>
      </c>
      <c r="AB60" s="568" t="str">
        <f t="shared" si="3"/>
        <v>De acuerdo con lo programado</v>
      </c>
      <c r="AC60" s="575"/>
      <c r="AD60" s="575"/>
      <c r="AE60" s="575"/>
      <c r="AF60" s="576"/>
      <c r="AG60" s="576"/>
      <c r="AH60" s="575"/>
      <c r="AI60" s="575"/>
      <c r="AJ60" s="575"/>
      <c r="AK60" s="576"/>
      <c r="AL60" s="576"/>
      <c r="AM60" s="575"/>
      <c r="AN60" s="575"/>
      <c r="AO60" s="575"/>
      <c r="AP60" s="575"/>
      <c r="AQ60" s="575"/>
    </row>
    <row r="61" spans="1:43" ht="35.25" hidden="1" customHeight="1" thickTop="1" thickBot="1">
      <c r="A61" s="563">
        <v>5.3</v>
      </c>
      <c r="B61" s="564">
        <v>0</v>
      </c>
      <c r="C61" s="564">
        <v>0</v>
      </c>
      <c r="D61" s="564">
        <v>0</v>
      </c>
      <c r="E61" s="564">
        <v>0</v>
      </c>
      <c r="F61" s="577" t="s">
        <v>1268</v>
      </c>
      <c r="G61" s="578">
        <v>1</v>
      </c>
      <c r="H61" s="578">
        <v>1</v>
      </c>
      <c r="I61" s="567">
        <f t="shared" si="0"/>
        <v>1</v>
      </c>
      <c r="J61" s="568" t="str">
        <f t="shared" si="1"/>
        <v>De acuerdo con lo programado</v>
      </c>
      <c r="K61" s="578"/>
      <c r="L61" s="581"/>
      <c r="M61" s="579"/>
      <c r="N61" s="572"/>
      <c r="O61" s="582"/>
      <c r="P61" s="581"/>
      <c r="Q61" s="579"/>
      <c r="R61" s="572"/>
      <c r="S61" s="582"/>
      <c r="T61" s="583"/>
      <c r="U61" s="579"/>
      <c r="V61" s="572"/>
      <c r="W61" s="582"/>
      <c r="X61" s="575"/>
      <c r="Y61" s="580">
        <v>0</v>
      </c>
      <c r="Z61" s="580">
        <v>0</v>
      </c>
      <c r="AA61" s="567" t="str">
        <f t="shared" si="2"/>
        <v>No hay Programación</v>
      </c>
      <c r="AB61" s="568" t="str">
        <f t="shared" si="3"/>
        <v>De acuerdo con lo programado</v>
      </c>
      <c r="AC61" s="575"/>
      <c r="AD61" s="575"/>
      <c r="AE61" s="575"/>
      <c r="AF61" s="576"/>
      <c r="AG61" s="576"/>
      <c r="AH61" s="575"/>
      <c r="AI61" s="575"/>
      <c r="AJ61" s="575"/>
      <c r="AK61" s="576"/>
      <c r="AL61" s="576"/>
      <c r="AM61" s="575"/>
      <c r="AN61" s="575"/>
      <c r="AO61" s="575"/>
      <c r="AP61" s="575"/>
      <c r="AQ61" s="575"/>
    </row>
    <row r="62" spans="1:43" ht="35.25" hidden="1" customHeight="1" thickTop="1" thickBot="1">
      <c r="A62" s="563">
        <v>5.3</v>
      </c>
      <c r="B62" s="564"/>
      <c r="C62" s="564"/>
      <c r="D62" s="564"/>
      <c r="E62" s="564"/>
      <c r="F62" s="577" t="s">
        <v>1268</v>
      </c>
      <c r="G62" s="578">
        <v>0</v>
      </c>
      <c r="H62" s="578">
        <v>0</v>
      </c>
      <c r="I62" s="567" t="str">
        <f t="shared" si="0"/>
        <v>No hay Programación</v>
      </c>
      <c r="J62" s="568" t="str">
        <f t="shared" si="1"/>
        <v>De acuerdo con lo programado</v>
      </c>
      <c r="K62" s="578"/>
      <c r="L62" s="581"/>
      <c r="M62" s="579"/>
      <c r="N62" s="572"/>
      <c r="O62" s="582"/>
      <c r="P62" s="581"/>
      <c r="Q62" s="579"/>
      <c r="R62" s="572"/>
      <c r="S62" s="582"/>
      <c r="T62" s="583"/>
      <c r="U62" s="579"/>
      <c r="V62" s="572"/>
      <c r="W62" s="582"/>
      <c r="X62" s="575"/>
      <c r="Y62" s="580">
        <v>0</v>
      </c>
      <c r="Z62" s="580">
        <v>0</v>
      </c>
      <c r="AA62" s="567" t="str">
        <f t="shared" si="2"/>
        <v>No hay Programación</v>
      </c>
      <c r="AB62" s="568" t="str">
        <f t="shared" si="3"/>
        <v>De acuerdo con lo programado</v>
      </c>
      <c r="AC62" s="575"/>
      <c r="AD62" s="575"/>
      <c r="AE62" s="575"/>
      <c r="AF62" s="576"/>
      <c r="AG62" s="576"/>
      <c r="AH62" s="575"/>
      <c r="AI62" s="575"/>
      <c r="AJ62" s="575"/>
      <c r="AK62" s="576"/>
      <c r="AL62" s="576"/>
      <c r="AM62" s="575"/>
      <c r="AN62" s="575"/>
      <c r="AO62" s="575"/>
      <c r="AP62" s="575"/>
      <c r="AQ62" s="575"/>
    </row>
    <row r="63" spans="1:43" ht="35.25" hidden="1" customHeight="1" thickTop="1" thickBot="1">
      <c r="A63" s="563">
        <v>6</v>
      </c>
      <c r="B63" s="564">
        <v>0</v>
      </c>
      <c r="C63" s="564">
        <v>0</v>
      </c>
      <c r="D63" s="564">
        <v>0</v>
      </c>
      <c r="E63" s="564">
        <v>0</v>
      </c>
      <c r="F63" s="584" t="s">
        <v>1269</v>
      </c>
      <c r="G63" s="585"/>
      <c r="H63" s="585"/>
      <c r="I63" s="567" t="str">
        <f t="shared" si="0"/>
        <v>No hay ejecución</v>
      </c>
      <c r="J63" s="568" t="str">
        <f t="shared" si="1"/>
        <v>NA</v>
      </c>
      <c r="K63" s="586"/>
      <c r="L63" s="581"/>
      <c r="M63" s="579"/>
      <c r="N63" s="572"/>
      <c r="O63" s="582"/>
      <c r="P63" s="581"/>
      <c r="Q63" s="579"/>
      <c r="R63" s="572"/>
      <c r="S63" s="582"/>
      <c r="T63" s="583"/>
      <c r="U63" s="579"/>
      <c r="V63" s="572"/>
      <c r="W63" s="582"/>
      <c r="X63" s="575"/>
      <c r="Y63" s="580"/>
      <c r="Z63" s="580"/>
      <c r="AA63" s="567" t="str">
        <f t="shared" si="2"/>
        <v>No hay ejecución</v>
      </c>
      <c r="AB63" s="568" t="str">
        <f t="shared" si="3"/>
        <v>NA</v>
      </c>
      <c r="AC63" s="575"/>
      <c r="AD63" s="575"/>
      <c r="AE63" s="575"/>
      <c r="AF63" s="576"/>
      <c r="AG63" s="576"/>
      <c r="AH63" s="575"/>
      <c r="AI63" s="575"/>
      <c r="AJ63" s="575"/>
      <c r="AK63" s="576"/>
      <c r="AL63" s="576"/>
      <c r="AM63" s="575"/>
      <c r="AN63" s="575"/>
      <c r="AO63" s="575"/>
      <c r="AP63" s="575"/>
      <c r="AQ63" s="575"/>
    </row>
    <row r="64" spans="1:43" ht="35.25" hidden="1" customHeight="1" thickTop="1" thickBot="1">
      <c r="A64" s="563">
        <v>6.1</v>
      </c>
      <c r="B64" s="564"/>
      <c r="C64" s="564"/>
      <c r="D64" s="564"/>
      <c r="E64" s="564"/>
      <c r="F64" s="577" t="s">
        <v>1270</v>
      </c>
      <c r="G64" s="578">
        <v>1</v>
      </c>
      <c r="H64" s="578">
        <v>1</v>
      </c>
      <c r="I64" s="567">
        <f t="shared" si="0"/>
        <v>1</v>
      </c>
      <c r="J64" s="568" t="str">
        <f t="shared" si="1"/>
        <v>De acuerdo con lo programado</v>
      </c>
      <c r="K64" s="578"/>
      <c r="L64" s="581"/>
      <c r="M64" s="579"/>
      <c r="N64" s="572"/>
      <c r="O64" s="582"/>
      <c r="P64" s="581"/>
      <c r="Q64" s="579"/>
      <c r="R64" s="572"/>
      <c r="S64" s="582"/>
      <c r="T64" s="583"/>
      <c r="U64" s="579"/>
      <c r="V64" s="572"/>
      <c r="W64" s="582"/>
      <c r="X64" s="575"/>
      <c r="Y64" s="580">
        <v>0</v>
      </c>
      <c r="Z64" s="580">
        <v>0</v>
      </c>
      <c r="AA64" s="567" t="str">
        <f t="shared" si="2"/>
        <v>No hay Programación</v>
      </c>
      <c r="AB64" s="568" t="str">
        <f t="shared" si="3"/>
        <v>De acuerdo con lo programado</v>
      </c>
      <c r="AC64" s="575"/>
      <c r="AD64" s="575"/>
      <c r="AE64" s="575"/>
      <c r="AF64" s="576"/>
      <c r="AG64" s="576"/>
      <c r="AH64" s="575"/>
      <c r="AI64" s="575"/>
      <c r="AJ64" s="575"/>
      <c r="AK64" s="576"/>
      <c r="AL64" s="576"/>
      <c r="AM64" s="575"/>
      <c r="AN64" s="575"/>
      <c r="AO64" s="575"/>
      <c r="AP64" s="575"/>
      <c r="AQ64" s="575"/>
    </row>
    <row r="65" spans="1:43" ht="35.25" hidden="1" customHeight="1" thickTop="1" thickBot="1">
      <c r="A65" s="563">
        <v>6.1</v>
      </c>
      <c r="B65" s="564"/>
      <c r="C65" s="564"/>
      <c r="D65" s="564"/>
      <c r="E65" s="564"/>
      <c r="F65" s="577" t="s">
        <v>1270</v>
      </c>
      <c r="G65" s="578">
        <v>0</v>
      </c>
      <c r="H65" s="578">
        <v>0</v>
      </c>
      <c r="I65" s="567" t="str">
        <f t="shared" si="0"/>
        <v>No hay Programación</v>
      </c>
      <c r="J65" s="568" t="str">
        <f t="shared" si="1"/>
        <v>De acuerdo con lo programado</v>
      </c>
      <c r="K65" s="578"/>
      <c r="L65" s="581"/>
      <c r="M65" s="579"/>
      <c r="N65" s="572"/>
      <c r="O65" s="582"/>
      <c r="P65" s="581"/>
      <c r="Q65" s="579"/>
      <c r="R65" s="572"/>
      <c r="S65" s="582"/>
      <c r="T65" s="583"/>
      <c r="U65" s="579"/>
      <c r="V65" s="572"/>
      <c r="W65" s="582"/>
      <c r="X65" s="575"/>
      <c r="Y65" s="580">
        <v>0</v>
      </c>
      <c r="Z65" s="580">
        <v>0</v>
      </c>
      <c r="AA65" s="567" t="str">
        <f t="shared" si="2"/>
        <v>No hay Programación</v>
      </c>
      <c r="AB65" s="568" t="str">
        <f t="shared" si="3"/>
        <v>De acuerdo con lo programado</v>
      </c>
      <c r="AC65" s="575"/>
      <c r="AD65" s="575"/>
      <c r="AE65" s="575"/>
      <c r="AF65" s="576"/>
      <c r="AG65" s="576"/>
      <c r="AH65" s="575"/>
      <c r="AI65" s="575"/>
      <c r="AJ65" s="575"/>
      <c r="AK65" s="576"/>
      <c r="AL65" s="576"/>
      <c r="AM65" s="575"/>
      <c r="AN65" s="575"/>
      <c r="AO65" s="575"/>
      <c r="AP65" s="575"/>
      <c r="AQ65" s="575"/>
    </row>
    <row r="66" spans="1:43" ht="35.25" hidden="1" customHeight="1" thickTop="1" thickBot="1">
      <c r="A66" s="563">
        <v>6.2</v>
      </c>
      <c r="B66" s="564"/>
      <c r="C66" s="564"/>
      <c r="D66" s="564"/>
      <c r="E66" s="564"/>
      <c r="F66" s="587" t="s">
        <v>1271</v>
      </c>
      <c r="G66" s="588">
        <v>1</v>
      </c>
      <c r="H66" s="588">
        <v>1</v>
      </c>
      <c r="I66" s="567">
        <f t="shared" si="0"/>
        <v>1</v>
      </c>
      <c r="J66" s="568" t="str">
        <f t="shared" si="1"/>
        <v>De acuerdo con lo programado</v>
      </c>
      <c r="K66" s="588"/>
      <c r="L66" s="581"/>
      <c r="M66" s="579"/>
      <c r="N66" s="572"/>
      <c r="O66" s="582"/>
      <c r="P66" s="581"/>
      <c r="Q66" s="579"/>
      <c r="R66" s="572"/>
      <c r="S66" s="582"/>
      <c r="T66" s="583"/>
      <c r="U66" s="579"/>
      <c r="V66" s="572"/>
      <c r="W66" s="582"/>
      <c r="X66" s="575"/>
      <c r="Y66" s="580">
        <v>0</v>
      </c>
      <c r="Z66" s="580">
        <v>0</v>
      </c>
      <c r="AA66" s="567" t="str">
        <f t="shared" si="2"/>
        <v>No hay Programación</v>
      </c>
      <c r="AB66" s="568" t="str">
        <f t="shared" si="3"/>
        <v>De acuerdo con lo programado</v>
      </c>
      <c r="AC66" s="575"/>
      <c r="AD66" s="575"/>
      <c r="AE66" s="575"/>
      <c r="AF66" s="576"/>
      <c r="AG66" s="576"/>
      <c r="AH66" s="575"/>
      <c r="AI66" s="575"/>
      <c r="AJ66" s="575"/>
      <c r="AK66" s="576"/>
      <c r="AL66" s="576"/>
      <c r="AM66" s="575"/>
      <c r="AN66" s="575"/>
      <c r="AO66" s="575"/>
      <c r="AP66" s="575"/>
      <c r="AQ66" s="575"/>
    </row>
    <row r="67" spans="1:43" ht="35.25" hidden="1" customHeight="1" thickTop="1" thickBot="1">
      <c r="A67" s="563">
        <v>6.2</v>
      </c>
      <c r="B67" s="564"/>
      <c r="C67" s="564"/>
      <c r="D67" s="564"/>
      <c r="E67" s="564"/>
      <c r="F67" s="587" t="s">
        <v>1271</v>
      </c>
      <c r="G67" s="588">
        <v>0</v>
      </c>
      <c r="H67" s="588">
        <v>0</v>
      </c>
      <c r="I67" s="567" t="str">
        <f t="shared" si="0"/>
        <v>No hay Programación</v>
      </c>
      <c r="J67" s="568" t="str">
        <f t="shared" si="1"/>
        <v>De acuerdo con lo programado</v>
      </c>
      <c r="K67" s="588"/>
      <c r="L67" s="581"/>
      <c r="M67" s="579"/>
      <c r="N67" s="572"/>
      <c r="O67" s="582"/>
      <c r="P67" s="581"/>
      <c r="Q67" s="579"/>
      <c r="R67" s="572"/>
      <c r="S67" s="582"/>
      <c r="T67" s="583"/>
      <c r="U67" s="579"/>
      <c r="V67" s="572"/>
      <c r="W67" s="582"/>
      <c r="X67" s="575"/>
      <c r="Y67" s="580">
        <v>0</v>
      </c>
      <c r="Z67" s="580">
        <v>0</v>
      </c>
      <c r="AA67" s="567" t="str">
        <f t="shared" si="2"/>
        <v>No hay Programación</v>
      </c>
      <c r="AB67" s="568" t="str">
        <f t="shared" si="3"/>
        <v>De acuerdo con lo programado</v>
      </c>
      <c r="AC67" s="575"/>
      <c r="AD67" s="575"/>
      <c r="AE67" s="575"/>
      <c r="AF67" s="576"/>
      <c r="AG67" s="576"/>
      <c r="AH67" s="575"/>
      <c r="AI67" s="575"/>
      <c r="AJ67" s="575"/>
      <c r="AK67" s="576"/>
      <c r="AL67" s="576"/>
      <c r="AM67" s="575"/>
      <c r="AN67" s="575"/>
      <c r="AO67" s="575"/>
      <c r="AP67" s="575"/>
      <c r="AQ67" s="575"/>
    </row>
    <row r="68" spans="1:43" ht="35.25" hidden="1" customHeight="1" thickTop="1" thickBot="1">
      <c r="A68" s="563">
        <v>6.2</v>
      </c>
      <c r="B68" s="564"/>
      <c r="C68" s="564"/>
      <c r="D68" s="564"/>
      <c r="E68" s="564"/>
      <c r="F68" s="587" t="s">
        <v>1271</v>
      </c>
      <c r="G68" s="588">
        <v>0</v>
      </c>
      <c r="H68" s="588">
        <v>0</v>
      </c>
      <c r="I68" s="567" t="str">
        <f t="shared" si="0"/>
        <v>No hay Programación</v>
      </c>
      <c r="J68" s="568" t="str">
        <f t="shared" si="1"/>
        <v>De acuerdo con lo programado</v>
      </c>
      <c r="K68" s="588"/>
      <c r="L68" s="581"/>
      <c r="M68" s="579"/>
      <c r="N68" s="572"/>
      <c r="O68" s="582"/>
      <c r="P68" s="581"/>
      <c r="Q68" s="579"/>
      <c r="R68" s="572"/>
      <c r="S68" s="582"/>
      <c r="T68" s="583"/>
      <c r="U68" s="579"/>
      <c r="V68" s="572"/>
      <c r="W68" s="582"/>
      <c r="X68" s="575"/>
      <c r="Y68" s="580">
        <v>0</v>
      </c>
      <c r="Z68" s="580">
        <v>0</v>
      </c>
      <c r="AA68" s="567" t="str">
        <f t="shared" si="2"/>
        <v>No hay Programación</v>
      </c>
      <c r="AB68" s="568" t="str">
        <f t="shared" si="3"/>
        <v>De acuerdo con lo programado</v>
      </c>
      <c r="AC68" s="575"/>
      <c r="AD68" s="575"/>
      <c r="AE68" s="575"/>
      <c r="AF68" s="576"/>
      <c r="AG68" s="576"/>
      <c r="AH68" s="575"/>
      <c r="AI68" s="575"/>
      <c r="AJ68" s="575"/>
      <c r="AK68" s="576"/>
      <c r="AL68" s="576"/>
      <c r="AM68" s="575"/>
      <c r="AN68" s="575"/>
      <c r="AO68" s="575"/>
      <c r="AP68" s="575"/>
      <c r="AQ68" s="575"/>
    </row>
    <row r="69" spans="1:43" ht="35.25" hidden="1" customHeight="1" thickTop="1" thickBot="1">
      <c r="A69" s="563">
        <v>6.3</v>
      </c>
      <c r="B69" s="564"/>
      <c r="C69" s="564"/>
      <c r="D69" s="564"/>
      <c r="E69" s="564"/>
      <c r="F69" s="577" t="s">
        <v>1272</v>
      </c>
      <c r="G69" s="578">
        <v>5</v>
      </c>
      <c r="H69" s="578">
        <v>4</v>
      </c>
      <c r="I69" s="567">
        <f t="shared" si="0"/>
        <v>0.8</v>
      </c>
      <c r="J69" s="568" t="str">
        <f t="shared" si="1"/>
        <v>Atraso Leve</v>
      </c>
      <c r="K69" s="578"/>
      <c r="L69" s="581"/>
      <c r="M69" s="579"/>
      <c r="N69" s="572"/>
      <c r="O69" s="582"/>
      <c r="P69" s="581"/>
      <c r="Q69" s="579"/>
      <c r="R69" s="572"/>
      <c r="S69" s="582"/>
      <c r="T69" s="583"/>
      <c r="U69" s="579"/>
      <c r="V69" s="572"/>
      <c r="W69" s="582"/>
      <c r="X69" s="575"/>
      <c r="Y69" s="580">
        <v>0</v>
      </c>
      <c r="Z69" s="580">
        <v>0</v>
      </c>
      <c r="AA69" s="567" t="str">
        <f t="shared" si="2"/>
        <v>No hay Programación</v>
      </c>
      <c r="AB69" s="568" t="str">
        <f t="shared" si="3"/>
        <v>De acuerdo con lo programado</v>
      </c>
      <c r="AC69" s="575"/>
      <c r="AD69" s="575"/>
      <c r="AE69" s="575"/>
      <c r="AF69" s="576"/>
      <c r="AG69" s="576"/>
      <c r="AH69" s="575"/>
      <c r="AI69" s="575"/>
      <c r="AJ69" s="575"/>
      <c r="AK69" s="576"/>
      <c r="AL69" s="576"/>
      <c r="AM69" s="575"/>
      <c r="AN69" s="575"/>
      <c r="AO69" s="575"/>
      <c r="AP69" s="575"/>
      <c r="AQ69" s="575"/>
    </row>
    <row r="70" spans="1:43" ht="35.25" hidden="1" customHeight="1" thickTop="1" thickBot="1">
      <c r="A70" s="563">
        <v>6.4</v>
      </c>
      <c r="B70" s="564"/>
      <c r="C70" s="564"/>
      <c r="D70" s="564"/>
      <c r="E70" s="564"/>
      <c r="F70" s="587" t="s">
        <v>1273</v>
      </c>
      <c r="G70" s="588">
        <v>4</v>
      </c>
      <c r="H70" s="588">
        <v>4</v>
      </c>
      <c r="I70" s="567">
        <f t="shared" si="0"/>
        <v>1</v>
      </c>
      <c r="J70" s="568" t="str">
        <f t="shared" si="1"/>
        <v>De acuerdo con lo programado</v>
      </c>
      <c r="K70" s="588"/>
      <c r="L70" s="581"/>
      <c r="M70" s="579"/>
      <c r="N70" s="572"/>
      <c r="O70" s="582"/>
      <c r="P70" s="581"/>
      <c r="Q70" s="579"/>
      <c r="R70" s="572"/>
      <c r="S70" s="582"/>
      <c r="T70" s="583"/>
      <c r="U70" s="579"/>
      <c r="V70" s="572"/>
      <c r="W70" s="582"/>
      <c r="X70" s="575"/>
      <c r="Y70" s="580">
        <v>2</v>
      </c>
      <c r="Z70" s="580">
        <v>2</v>
      </c>
      <c r="AA70" s="567">
        <f t="shared" si="2"/>
        <v>1</v>
      </c>
      <c r="AB70" s="568" t="str">
        <f t="shared" si="3"/>
        <v>De acuerdo con lo programado</v>
      </c>
      <c r="AC70" s="575"/>
      <c r="AD70" s="575"/>
      <c r="AE70" s="575"/>
      <c r="AF70" s="576"/>
      <c r="AG70" s="576"/>
      <c r="AH70" s="575"/>
      <c r="AI70" s="575"/>
      <c r="AJ70" s="575"/>
      <c r="AK70" s="576"/>
      <c r="AL70" s="576"/>
      <c r="AM70" s="575"/>
      <c r="AN70" s="575"/>
      <c r="AO70" s="575"/>
      <c r="AP70" s="575"/>
      <c r="AQ70" s="575"/>
    </row>
    <row r="71" spans="1:43" ht="35.25" hidden="1" customHeight="1" thickTop="1" thickBot="1">
      <c r="A71" s="563">
        <v>6.4</v>
      </c>
      <c r="B71" s="564"/>
      <c r="C71" s="564"/>
      <c r="D71" s="564"/>
      <c r="E71" s="564"/>
      <c r="F71" s="587" t="s">
        <v>1273</v>
      </c>
      <c r="G71" s="588">
        <v>2</v>
      </c>
      <c r="H71" s="588">
        <v>2</v>
      </c>
      <c r="I71" s="567">
        <f t="shared" si="0"/>
        <v>1</v>
      </c>
      <c r="J71" s="568" t="str">
        <f t="shared" si="1"/>
        <v>De acuerdo con lo programado</v>
      </c>
      <c r="K71" s="588"/>
      <c r="L71" s="581"/>
      <c r="M71" s="579"/>
      <c r="N71" s="572"/>
      <c r="O71" s="582"/>
      <c r="P71" s="581"/>
      <c r="Q71" s="579"/>
      <c r="R71" s="572"/>
      <c r="S71" s="582"/>
      <c r="T71" s="583"/>
      <c r="U71" s="579"/>
      <c r="V71" s="572"/>
      <c r="W71" s="582"/>
      <c r="X71" s="575"/>
      <c r="Y71" s="580">
        <v>2</v>
      </c>
      <c r="Z71" s="580">
        <v>2</v>
      </c>
      <c r="AA71" s="567">
        <f t="shared" si="2"/>
        <v>1</v>
      </c>
      <c r="AB71" s="568" t="str">
        <f t="shared" si="3"/>
        <v>De acuerdo con lo programado</v>
      </c>
      <c r="AC71" s="575"/>
      <c r="AD71" s="575"/>
      <c r="AE71" s="575"/>
      <c r="AF71" s="576"/>
      <c r="AG71" s="576"/>
      <c r="AH71" s="575"/>
      <c r="AI71" s="575"/>
      <c r="AJ71" s="575"/>
      <c r="AK71" s="576"/>
      <c r="AL71" s="576"/>
      <c r="AM71" s="575"/>
      <c r="AN71" s="575"/>
      <c r="AO71" s="575"/>
      <c r="AP71" s="575"/>
      <c r="AQ71" s="575"/>
    </row>
    <row r="72" spans="1:43" ht="35.25" hidden="1" customHeight="1" thickTop="1" thickBot="1">
      <c r="A72" s="563">
        <v>7</v>
      </c>
      <c r="B72" s="564">
        <v>0</v>
      </c>
      <c r="C72" s="564">
        <v>0</v>
      </c>
      <c r="D72" s="564">
        <v>0</v>
      </c>
      <c r="E72" s="564">
        <v>0</v>
      </c>
      <c r="F72" s="584" t="s">
        <v>1274</v>
      </c>
      <c r="G72" s="585"/>
      <c r="H72" s="585"/>
      <c r="I72" s="567" t="str">
        <f t="shared" si="0"/>
        <v>No hay ejecución</v>
      </c>
      <c r="J72" s="568" t="str">
        <f t="shared" si="1"/>
        <v>NA</v>
      </c>
      <c r="K72" s="586"/>
      <c r="L72" s="581"/>
      <c r="M72" s="579"/>
      <c r="N72" s="572"/>
      <c r="O72" s="582"/>
      <c r="P72" s="581"/>
      <c r="Q72" s="579"/>
      <c r="R72" s="572"/>
      <c r="S72" s="582"/>
      <c r="T72" s="583"/>
      <c r="U72" s="579"/>
      <c r="V72" s="572"/>
      <c r="W72" s="582"/>
      <c r="X72" s="575"/>
      <c r="Y72" s="580"/>
      <c r="Z72" s="580"/>
      <c r="AA72" s="567" t="str">
        <f t="shared" si="2"/>
        <v>No hay ejecución</v>
      </c>
      <c r="AB72" s="568" t="str">
        <f t="shared" si="3"/>
        <v>NA</v>
      </c>
      <c r="AC72" s="575"/>
      <c r="AD72" s="575"/>
      <c r="AE72" s="575"/>
      <c r="AF72" s="576"/>
      <c r="AG72" s="576"/>
      <c r="AH72" s="575"/>
      <c r="AI72" s="575"/>
      <c r="AJ72" s="575"/>
      <c r="AK72" s="576"/>
      <c r="AL72" s="576"/>
      <c r="AM72" s="575"/>
      <c r="AN72" s="575"/>
      <c r="AO72" s="575"/>
      <c r="AP72" s="575"/>
      <c r="AQ72" s="575"/>
    </row>
    <row r="73" spans="1:43" ht="35.25" hidden="1" customHeight="1" thickTop="1" thickBot="1">
      <c r="A73" s="563">
        <v>7.1</v>
      </c>
      <c r="B73" s="564"/>
      <c r="C73" s="564"/>
      <c r="D73" s="564"/>
      <c r="E73" s="564"/>
      <c r="F73" s="587" t="s">
        <v>1275</v>
      </c>
      <c r="G73" s="578">
        <v>1</v>
      </c>
      <c r="H73" s="578">
        <v>1</v>
      </c>
      <c r="I73" s="567">
        <f t="shared" si="0"/>
        <v>1</v>
      </c>
      <c r="J73" s="568" t="str">
        <f t="shared" si="1"/>
        <v>De acuerdo con lo programado</v>
      </c>
      <c r="K73" s="588"/>
      <c r="L73" s="581"/>
      <c r="M73" s="579"/>
      <c r="N73" s="572"/>
      <c r="O73" s="582"/>
      <c r="P73" s="581"/>
      <c r="Q73" s="579"/>
      <c r="R73" s="572"/>
      <c r="S73" s="582"/>
      <c r="T73" s="583"/>
      <c r="U73" s="579"/>
      <c r="V73" s="572"/>
      <c r="W73" s="582"/>
      <c r="X73" s="575"/>
      <c r="Y73" s="580">
        <v>0</v>
      </c>
      <c r="Z73" s="580">
        <v>0</v>
      </c>
      <c r="AA73" s="567" t="str">
        <f t="shared" si="2"/>
        <v>No hay Programación</v>
      </c>
      <c r="AB73" s="568" t="str">
        <f t="shared" si="3"/>
        <v>De acuerdo con lo programado</v>
      </c>
      <c r="AC73" s="575"/>
      <c r="AD73" s="575"/>
      <c r="AE73" s="575"/>
      <c r="AF73" s="576"/>
      <c r="AG73" s="576"/>
      <c r="AH73" s="575"/>
      <c r="AI73" s="575"/>
      <c r="AJ73" s="575"/>
      <c r="AK73" s="576"/>
      <c r="AL73" s="576"/>
      <c r="AM73" s="575"/>
      <c r="AN73" s="575"/>
      <c r="AO73" s="575"/>
      <c r="AP73" s="575"/>
      <c r="AQ73" s="575"/>
    </row>
    <row r="74" spans="1:43" ht="35.25" hidden="1" customHeight="1" thickTop="1" thickBot="1">
      <c r="A74" s="563">
        <v>7.1</v>
      </c>
      <c r="B74" s="564"/>
      <c r="C74" s="564"/>
      <c r="D74" s="564"/>
      <c r="E74" s="564"/>
      <c r="F74" s="587" t="s">
        <v>1275</v>
      </c>
      <c r="G74" s="578">
        <v>0</v>
      </c>
      <c r="H74" s="578">
        <v>0</v>
      </c>
      <c r="I74" s="567" t="str">
        <f t="shared" si="0"/>
        <v>No hay Programación</v>
      </c>
      <c r="J74" s="568" t="str">
        <f t="shared" si="1"/>
        <v>De acuerdo con lo programado</v>
      </c>
      <c r="K74" s="588"/>
      <c r="L74" s="581"/>
      <c r="M74" s="579"/>
      <c r="N74" s="572"/>
      <c r="O74" s="582"/>
      <c r="P74" s="581"/>
      <c r="Q74" s="579"/>
      <c r="R74" s="572"/>
      <c r="S74" s="582"/>
      <c r="T74" s="583"/>
      <c r="U74" s="579"/>
      <c r="V74" s="572"/>
      <c r="W74" s="582"/>
      <c r="X74" s="575"/>
      <c r="Y74" s="580">
        <v>0</v>
      </c>
      <c r="Z74" s="580">
        <v>0</v>
      </c>
      <c r="AA74" s="567" t="str">
        <f t="shared" si="2"/>
        <v>No hay Programación</v>
      </c>
      <c r="AB74" s="568" t="str">
        <f t="shared" si="3"/>
        <v>De acuerdo con lo programado</v>
      </c>
      <c r="AC74" s="575"/>
      <c r="AD74" s="575"/>
      <c r="AE74" s="575"/>
      <c r="AF74" s="576"/>
      <c r="AG74" s="576"/>
      <c r="AH74" s="575"/>
      <c r="AI74" s="575"/>
      <c r="AJ74" s="575"/>
      <c r="AK74" s="576"/>
      <c r="AL74" s="576"/>
      <c r="AM74" s="575"/>
      <c r="AN74" s="575"/>
      <c r="AO74" s="575"/>
      <c r="AP74" s="575"/>
      <c r="AQ74" s="575"/>
    </row>
    <row r="75" spans="1:43" ht="35.25" hidden="1" customHeight="1" thickTop="1" thickBot="1">
      <c r="A75" s="563">
        <v>7.2</v>
      </c>
      <c r="B75" s="564"/>
      <c r="C75" s="564"/>
      <c r="D75" s="564"/>
      <c r="E75" s="564"/>
      <c r="F75" s="577" t="s">
        <v>1276</v>
      </c>
      <c r="G75" s="578"/>
      <c r="H75" s="578"/>
      <c r="I75" s="567" t="str">
        <f t="shared" si="0"/>
        <v>No hay ejecución</v>
      </c>
      <c r="J75" s="568" t="str">
        <f t="shared" si="1"/>
        <v>NA</v>
      </c>
      <c r="K75" s="578"/>
      <c r="L75" s="581"/>
      <c r="M75" s="579"/>
      <c r="N75" s="572"/>
      <c r="O75" s="582"/>
      <c r="P75" s="581"/>
      <c r="Q75" s="579"/>
      <c r="R75" s="572"/>
      <c r="S75" s="582"/>
      <c r="T75" s="583"/>
      <c r="U75" s="579"/>
      <c r="V75" s="572"/>
      <c r="W75" s="582"/>
      <c r="X75" s="575"/>
      <c r="Y75" s="580">
        <v>1</v>
      </c>
      <c r="Z75" s="580">
        <v>1</v>
      </c>
      <c r="AA75" s="567">
        <f t="shared" si="2"/>
        <v>1</v>
      </c>
      <c r="AB75" s="568" t="str">
        <f t="shared" si="3"/>
        <v>De acuerdo con lo programado</v>
      </c>
      <c r="AC75" s="575"/>
      <c r="AD75" s="575"/>
      <c r="AE75" s="575"/>
      <c r="AF75" s="576"/>
      <c r="AG75" s="576"/>
      <c r="AH75" s="575"/>
      <c r="AI75" s="575"/>
      <c r="AJ75" s="575"/>
      <c r="AK75" s="576"/>
      <c r="AL75" s="576"/>
      <c r="AM75" s="575"/>
      <c r="AN75" s="575"/>
      <c r="AO75" s="575"/>
      <c r="AP75" s="575"/>
      <c r="AQ75" s="575"/>
    </row>
    <row r="76" spans="1:43" ht="35.25" hidden="1" customHeight="1" thickTop="1" thickBot="1">
      <c r="A76" s="563">
        <v>7.3</v>
      </c>
      <c r="B76" s="564"/>
      <c r="C76" s="564"/>
      <c r="D76" s="564"/>
      <c r="E76" s="564"/>
      <c r="F76" s="587" t="s">
        <v>1277</v>
      </c>
      <c r="G76" s="588">
        <v>5</v>
      </c>
      <c r="H76" s="588">
        <v>5</v>
      </c>
      <c r="I76" s="567">
        <f t="shared" si="0"/>
        <v>1</v>
      </c>
      <c r="J76" s="568" t="str">
        <f t="shared" si="1"/>
        <v>De acuerdo con lo programado</v>
      </c>
      <c r="K76" s="588"/>
      <c r="L76" s="581"/>
      <c r="M76" s="579"/>
      <c r="N76" s="572"/>
      <c r="O76" s="582"/>
      <c r="P76" s="581"/>
      <c r="Q76" s="579"/>
      <c r="R76" s="572"/>
      <c r="S76" s="582"/>
      <c r="T76" s="583"/>
      <c r="U76" s="579"/>
      <c r="V76" s="572"/>
      <c r="W76" s="582"/>
      <c r="X76" s="575"/>
      <c r="Y76" s="580">
        <v>1</v>
      </c>
      <c r="Z76" s="580">
        <v>1</v>
      </c>
      <c r="AA76" s="567">
        <f t="shared" si="2"/>
        <v>1</v>
      </c>
      <c r="AB76" s="568" t="str">
        <f t="shared" si="3"/>
        <v>De acuerdo con lo programado</v>
      </c>
      <c r="AC76" s="575"/>
      <c r="AD76" s="575"/>
      <c r="AE76" s="575"/>
      <c r="AF76" s="576"/>
      <c r="AG76" s="576"/>
      <c r="AH76" s="575"/>
      <c r="AI76" s="575"/>
      <c r="AJ76" s="575"/>
      <c r="AK76" s="576"/>
      <c r="AL76" s="576"/>
      <c r="AM76" s="575"/>
      <c r="AN76" s="575"/>
      <c r="AO76" s="575"/>
      <c r="AP76" s="575"/>
      <c r="AQ76" s="575"/>
    </row>
    <row r="77" spans="1:43" ht="35.25" hidden="1" customHeight="1" thickTop="1" thickBot="1">
      <c r="A77" s="563">
        <v>7.3</v>
      </c>
      <c r="B77" s="564"/>
      <c r="C77" s="564"/>
      <c r="D77" s="564"/>
      <c r="E77" s="564"/>
      <c r="F77" s="587" t="s">
        <v>1277</v>
      </c>
      <c r="G77" s="588">
        <v>5</v>
      </c>
      <c r="H77" s="588">
        <v>5</v>
      </c>
      <c r="I77" s="567">
        <f t="shared" si="0"/>
        <v>1</v>
      </c>
      <c r="J77" s="568" t="str">
        <f t="shared" si="1"/>
        <v>De acuerdo con lo programado</v>
      </c>
      <c r="K77" s="588"/>
      <c r="L77" s="581"/>
      <c r="M77" s="579"/>
      <c r="N77" s="572"/>
      <c r="O77" s="582"/>
      <c r="P77" s="581"/>
      <c r="Q77" s="579"/>
      <c r="R77" s="572"/>
      <c r="S77" s="582"/>
      <c r="T77" s="583"/>
      <c r="U77" s="579"/>
      <c r="V77" s="572"/>
      <c r="W77" s="582"/>
      <c r="X77" s="575"/>
      <c r="Y77" s="580">
        <v>0</v>
      </c>
      <c r="Z77" s="580">
        <v>0</v>
      </c>
      <c r="AA77" s="567" t="str">
        <f t="shared" si="2"/>
        <v>No hay Programación</v>
      </c>
      <c r="AB77" s="568" t="str">
        <f t="shared" si="3"/>
        <v>De acuerdo con lo programado</v>
      </c>
      <c r="AC77" s="575"/>
      <c r="AD77" s="575"/>
      <c r="AE77" s="575"/>
      <c r="AF77" s="576"/>
      <c r="AG77" s="576"/>
      <c r="AH77" s="575"/>
      <c r="AI77" s="575"/>
      <c r="AJ77" s="575"/>
      <c r="AK77" s="576"/>
      <c r="AL77" s="576"/>
      <c r="AM77" s="575"/>
      <c r="AN77" s="575"/>
      <c r="AO77" s="575"/>
      <c r="AP77" s="575"/>
      <c r="AQ77" s="575"/>
    </row>
    <row r="78" spans="1:43" ht="35.25" hidden="1" customHeight="1" thickTop="1" thickBot="1">
      <c r="A78" s="563">
        <v>8</v>
      </c>
      <c r="B78" s="564"/>
      <c r="C78" s="564"/>
      <c r="D78" s="564"/>
      <c r="E78" s="564"/>
      <c r="F78" s="584" t="s">
        <v>1278</v>
      </c>
      <c r="G78" s="585"/>
      <c r="H78" s="585"/>
      <c r="I78" s="567" t="str">
        <f t="shared" ref="I78:I141" si="4">IF(H78="","No hay ejecución",IF(AND(G78=0),"No hay Programación", H78/G78))</f>
        <v>No hay ejecución</v>
      </c>
      <c r="J78" s="568" t="str">
        <f t="shared" ref="J78:J141" si="5">IF(I78="No hay ejecución","NA",IF(I78&gt;=90%,"De acuerdo con lo programado",IF(I78&gt;=51%,"Atraso Leve",IF(I78&lt;=50%,"En riesgo cumplimiento"))))</f>
        <v>NA</v>
      </c>
      <c r="K78" s="586"/>
      <c r="L78" s="581"/>
      <c r="M78" s="579"/>
      <c r="N78" s="572"/>
      <c r="O78" s="582"/>
      <c r="P78" s="581"/>
      <c r="Q78" s="579"/>
      <c r="R78" s="572"/>
      <c r="S78" s="582"/>
      <c r="T78" s="583"/>
      <c r="U78" s="579"/>
      <c r="V78" s="572"/>
      <c r="W78" s="582"/>
      <c r="X78" s="575"/>
      <c r="Y78" s="580"/>
      <c r="Z78" s="580"/>
      <c r="AA78" s="567" t="str">
        <f t="shared" ref="AA78:AA141" si="6">IF(Z78="","No hay ejecución",IF(AND(Y78=0),"No hay Programación", Z78/Y78))</f>
        <v>No hay ejecución</v>
      </c>
      <c r="AB78" s="568" t="str">
        <f t="shared" ref="AB78:AB141" si="7">IF(AA78="No hay ejecución","NA",IF(AA78&gt;=90%,"De acuerdo con lo programado",IF(AA78&gt;=51%,"Atraso Leve",IF(AA78&lt;=50%,"En riesgo cumplimiento"))))</f>
        <v>NA</v>
      </c>
      <c r="AC78" s="575"/>
      <c r="AD78" s="575"/>
      <c r="AE78" s="575"/>
      <c r="AF78" s="576"/>
      <c r="AG78" s="576"/>
      <c r="AH78" s="575"/>
      <c r="AI78" s="575"/>
      <c r="AJ78" s="575"/>
      <c r="AK78" s="576"/>
      <c r="AL78" s="576"/>
      <c r="AM78" s="575"/>
      <c r="AN78" s="575"/>
      <c r="AO78" s="575"/>
      <c r="AP78" s="575"/>
      <c r="AQ78" s="575"/>
    </row>
    <row r="79" spans="1:43" ht="35.25" hidden="1" customHeight="1" thickTop="1" thickBot="1">
      <c r="A79" s="563">
        <v>8.1</v>
      </c>
      <c r="B79" s="564">
        <v>0</v>
      </c>
      <c r="C79" s="564">
        <v>0</v>
      </c>
      <c r="D79" s="564">
        <v>0</v>
      </c>
      <c r="E79" s="564">
        <v>0</v>
      </c>
      <c r="F79" s="587" t="s">
        <v>1279</v>
      </c>
      <c r="G79" s="588">
        <v>1</v>
      </c>
      <c r="H79" s="588">
        <v>1</v>
      </c>
      <c r="I79" s="567">
        <f t="shared" si="4"/>
        <v>1</v>
      </c>
      <c r="J79" s="568" t="str">
        <f t="shared" si="5"/>
        <v>De acuerdo con lo programado</v>
      </c>
      <c r="K79" s="588"/>
      <c r="L79" s="581"/>
      <c r="M79" s="579"/>
      <c r="N79" s="572"/>
      <c r="O79" s="582"/>
      <c r="P79" s="581"/>
      <c r="Q79" s="579"/>
      <c r="R79" s="572"/>
      <c r="S79" s="582"/>
      <c r="T79" s="583"/>
      <c r="U79" s="579"/>
      <c r="V79" s="572"/>
      <c r="W79" s="582"/>
      <c r="X79" s="575"/>
      <c r="Y79" s="580">
        <v>1</v>
      </c>
      <c r="Z79" s="580">
        <v>1</v>
      </c>
      <c r="AA79" s="567">
        <f t="shared" si="6"/>
        <v>1</v>
      </c>
      <c r="AB79" s="568" t="str">
        <f t="shared" si="7"/>
        <v>De acuerdo con lo programado</v>
      </c>
      <c r="AC79" s="575"/>
      <c r="AD79" s="575"/>
      <c r="AE79" s="575"/>
      <c r="AF79" s="576"/>
      <c r="AG79" s="576"/>
      <c r="AH79" s="575"/>
      <c r="AI79" s="575"/>
      <c r="AJ79" s="575"/>
      <c r="AK79" s="576"/>
      <c r="AL79" s="576"/>
      <c r="AM79" s="575"/>
      <c r="AN79" s="575"/>
      <c r="AO79" s="575"/>
      <c r="AP79" s="575"/>
      <c r="AQ79" s="575"/>
    </row>
    <row r="80" spans="1:43" ht="35.25" hidden="1" customHeight="1" thickTop="1" thickBot="1">
      <c r="A80" s="563">
        <v>8.1</v>
      </c>
      <c r="B80" s="564"/>
      <c r="C80" s="564"/>
      <c r="D80" s="564"/>
      <c r="E80" s="564"/>
      <c r="F80" s="587" t="s">
        <v>1279</v>
      </c>
      <c r="G80" s="588">
        <v>0</v>
      </c>
      <c r="H80" s="588">
        <v>0</v>
      </c>
      <c r="I80" s="567" t="str">
        <f t="shared" si="4"/>
        <v>No hay Programación</v>
      </c>
      <c r="J80" s="568" t="str">
        <f t="shared" si="5"/>
        <v>De acuerdo con lo programado</v>
      </c>
      <c r="K80" s="588"/>
      <c r="L80" s="581"/>
      <c r="M80" s="579"/>
      <c r="N80" s="572"/>
      <c r="O80" s="582"/>
      <c r="P80" s="581"/>
      <c r="Q80" s="579"/>
      <c r="R80" s="572"/>
      <c r="S80" s="582"/>
      <c r="T80" s="583"/>
      <c r="U80" s="579"/>
      <c r="V80" s="572"/>
      <c r="W80" s="582"/>
      <c r="X80" s="575"/>
      <c r="Y80" s="580">
        <v>0</v>
      </c>
      <c r="Z80" s="580">
        <v>0</v>
      </c>
      <c r="AA80" s="567" t="str">
        <f t="shared" si="6"/>
        <v>No hay Programación</v>
      </c>
      <c r="AB80" s="568" t="str">
        <f t="shared" si="7"/>
        <v>De acuerdo con lo programado</v>
      </c>
      <c r="AC80" s="575"/>
      <c r="AD80" s="575"/>
      <c r="AE80" s="575"/>
      <c r="AF80" s="576"/>
      <c r="AG80" s="576"/>
      <c r="AH80" s="575"/>
      <c r="AI80" s="575"/>
      <c r="AJ80" s="575"/>
      <c r="AK80" s="576"/>
      <c r="AL80" s="576"/>
      <c r="AM80" s="575"/>
      <c r="AN80" s="575"/>
      <c r="AO80" s="575"/>
      <c r="AP80" s="575"/>
      <c r="AQ80" s="575"/>
    </row>
    <row r="81" spans="1:43" ht="35.25" hidden="1" customHeight="1" thickTop="1" thickBot="1">
      <c r="A81" s="563">
        <v>8.1999999999999993</v>
      </c>
      <c r="B81" s="564"/>
      <c r="C81" s="564"/>
      <c r="D81" s="564"/>
      <c r="E81" s="564"/>
      <c r="F81" s="577" t="s">
        <v>1280</v>
      </c>
      <c r="G81" s="578">
        <v>1</v>
      </c>
      <c r="H81" s="578">
        <v>1</v>
      </c>
      <c r="I81" s="567">
        <f t="shared" si="4"/>
        <v>1</v>
      </c>
      <c r="J81" s="568" t="str">
        <f t="shared" si="5"/>
        <v>De acuerdo con lo programado</v>
      </c>
      <c r="K81" s="578"/>
      <c r="L81" s="581"/>
      <c r="M81" s="579"/>
      <c r="N81" s="572"/>
      <c r="O81" s="582"/>
      <c r="P81" s="581"/>
      <c r="Q81" s="579"/>
      <c r="R81" s="572"/>
      <c r="S81" s="582"/>
      <c r="T81" s="583"/>
      <c r="U81" s="579"/>
      <c r="V81" s="572"/>
      <c r="W81" s="582"/>
      <c r="X81" s="575"/>
      <c r="Y81" s="580">
        <v>0</v>
      </c>
      <c r="Z81" s="580">
        <v>0</v>
      </c>
      <c r="AA81" s="567" t="str">
        <f t="shared" si="6"/>
        <v>No hay Programación</v>
      </c>
      <c r="AB81" s="568" t="str">
        <f t="shared" si="7"/>
        <v>De acuerdo con lo programado</v>
      </c>
      <c r="AC81" s="575"/>
      <c r="AD81" s="575"/>
      <c r="AE81" s="575"/>
      <c r="AF81" s="576"/>
      <c r="AG81" s="576"/>
      <c r="AH81" s="575"/>
      <c r="AI81" s="575"/>
      <c r="AJ81" s="575"/>
      <c r="AK81" s="576"/>
      <c r="AL81" s="576"/>
      <c r="AM81" s="575"/>
      <c r="AN81" s="575"/>
      <c r="AO81" s="575"/>
      <c r="AP81" s="575"/>
      <c r="AQ81" s="575"/>
    </row>
    <row r="82" spans="1:43" ht="35.25" hidden="1" customHeight="1" thickTop="1" thickBot="1">
      <c r="A82" s="563">
        <v>8.1999999999999993</v>
      </c>
      <c r="B82" s="564"/>
      <c r="C82" s="564"/>
      <c r="D82" s="564"/>
      <c r="E82" s="564"/>
      <c r="F82" s="577" t="s">
        <v>1280</v>
      </c>
      <c r="G82" s="578">
        <v>1</v>
      </c>
      <c r="H82" s="578">
        <v>1</v>
      </c>
      <c r="I82" s="567">
        <f t="shared" si="4"/>
        <v>1</v>
      </c>
      <c r="J82" s="568" t="str">
        <f t="shared" si="5"/>
        <v>De acuerdo con lo programado</v>
      </c>
      <c r="K82" s="578"/>
      <c r="L82" s="581"/>
      <c r="M82" s="579"/>
      <c r="N82" s="572"/>
      <c r="O82" s="582"/>
      <c r="P82" s="581"/>
      <c r="Q82" s="579"/>
      <c r="R82" s="572"/>
      <c r="S82" s="582"/>
      <c r="T82" s="583"/>
      <c r="U82" s="579"/>
      <c r="V82" s="572"/>
      <c r="W82" s="582"/>
      <c r="X82" s="575"/>
      <c r="Y82" s="580">
        <v>0</v>
      </c>
      <c r="Z82" s="580">
        <v>0</v>
      </c>
      <c r="AA82" s="567" t="str">
        <f t="shared" si="6"/>
        <v>No hay Programación</v>
      </c>
      <c r="AB82" s="568" t="str">
        <f t="shared" si="7"/>
        <v>De acuerdo con lo programado</v>
      </c>
      <c r="AC82" s="575"/>
      <c r="AD82" s="575"/>
      <c r="AE82" s="575"/>
      <c r="AF82" s="576"/>
      <c r="AG82" s="576"/>
      <c r="AH82" s="575"/>
      <c r="AI82" s="575"/>
      <c r="AJ82" s="575"/>
      <c r="AK82" s="576"/>
      <c r="AL82" s="576"/>
      <c r="AM82" s="575"/>
      <c r="AN82" s="575"/>
      <c r="AO82" s="575"/>
      <c r="AP82" s="575"/>
      <c r="AQ82" s="575"/>
    </row>
    <row r="83" spans="1:43" ht="35.25" hidden="1" customHeight="1" thickTop="1" thickBot="1">
      <c r="A83" s="563">
        <v>8.3000000000000007</v>
      </c>
      <c r="B83" s="564"/>
      <c r="C83" s="564"/>
      <c r="D83" s="564"/>
      <c r="E83" s="564"/>
      <c r="F83" s="587" t="s">
        <v>1281</v>
      </c>
      <c r="G83" s="588">
        <v>1</v>
      </c>
      <c r="H83" s="588">
        <v>1</v>
      </c>
      <c r="I83" s="567">
        <f t="shared" si="4"/>
        <v>1</v>
      </c>
      <c r="J83" s="568" t="str">
        <f t="shared" si="5"/>
        <v>De acuerdo con lo programado</v>
      </c>
      <c r="K83" s="588"/>
      <c r="L83" s="581"/>
      <c r="M83" s="579"/>
      <c r="N83" s="572"/>
      <c r="O83" s="582"/>
      <c r="P83" s="581"/>
      <c r="Q83" s="579"/>
      <c r="R83" s="572"/>
      <c r="S83" s="582"/>
      <c r="T83" s="583"/>
      <c r="U83" s="579"/>
      <c r="V83" s="572"/>
      <c r="W83" s="582"/>
      <c r="X83" s="575"/>
      <c r="Y83" s="580">
        <v>0</v>
      </c>
      <c r="Z83" s="580">
        <v>0</v>
      </c>
      <c r="AA83" s="567" t="str">
        <f t="shared" si="6"/>
        <v>No hay Programación</v>
      </c>
      <c r="AB83" s="568" t="str">
        <f t="shared" si="7"/>
        <v>De acuerdo con lo programado</v>
      </c>
      <c r="AC83" s="575"/>
      <c r="AD83" s="575"/>
      <c r="AE83" s="575"/>
      <c r="AF83" s="576"/>
      <c r="AG83" s="576"/>
      <c r="AH83" s="575"/>
      <c r="AI83" s="575"/>
      <c r="AJ83" s="575"/>
      <c r="AK83" s="576"/>
      <c r="AL83" s="576"/>
      <c r="AM83" s="575"/>
      <c r="AN83" s="575"/>
      <c r="AO83" s="575"/>
      <c r="AP83" s="575"/>
      <c r="AQ83" s="575"/>
    </row>
    <row r="84" spans="1:43" ht="35.25" hidden="1" customHeight="1" thickTop="1" thickBot="1">
      <c r="A84" s="563">
        <v>8.3000000000000007</v>
      </c>
      <c r="B84" s="564"/>
      <c r="C84" s="564"/>
      <c r="D84" s="564"/>
      <c r="E84" s="564"/>
      <c r="F84" s="587" t="s">
        <v>1281</v>
      </c>
      <c r="G84" s="588">
        <v>0</v>
      </c>
      <c r="H84" s="588">
        <v>0</v>
      </c>
      <c r="I84" s="567" t="str">
        <f t="shared" si="4"/>
        <v>No hay Programación</v>
      </c>
      <c r="J84" s="568" t="str">
        <f t="shared" si="5"/>
        <v>De acuerdo con lo programado</v>
      </c>
      <c r="K84" s="588"/>
      <c r="L84" s="581"/>
      <c r="M84" s="579"/>
      <c r="N84" s="572"/>
      <c r="O84" s="582"/>
      <c r="P84" s="581"/>
      <c r="Q84" s="579"/>
      <c r="R84" s="572"/>
      <c r="S84" s="582"/>
      <c r="T84" s="583"/>
      <c r="U84" s="579"/>
      <c r="V84" s="572"/>
      <c r="W84" s="582"/>
      <c r="X84" s="575"/>
      <c r="Y84" s="580">
        <v>0</v>
      </c>
      <c r="Z84" s="580">
        <v>0</v>
      </c>
      <c r="AA84" s="567" t="str">
        <f t="shared" si="6"/>
        <v>No hay Programación</v>
      </c>
      <c r="AB84" s="568" t="str">
        <f t="shared" si="7"/>
        <v>De acuerdo con lo programado</v>
      </c>
      <c r="AC84" s="575"/>
      <c r="AD84" s="575"/>
      <c r="AE84" s="575"/>
      <c r="AF84" s="576"/>
      <c r="AG84" s="576"/>
      <c r="AH84" s="575"/>
      <c r="AI84" s="575"/>
      <c r="AJ84" s="575"/>
      <c r="AK84" s="576"/>
      <c r="AL84" s="576"/>
      <c r="AM84" s="575"/>
      <c r="AN84" s="575"/>
      <c r="AO84" s="575"/>
      <c r="AP84" s="575"/>
      <c r="AQ84" s="575"/>
    </row>
    <row r="85" spans="1:43" ht="35.25" hidden="1" customHeight="1" thickTop="1" thickBot="1">
      <c r="A85" s="563">
        <v>8.4</v>
      </c>
      <c r="B85" s="564"/>
      <c r="C85" s="564"/>
      <c r="D85" s="564"/>
      <c r="E85" s="564"/>
      <c r="F85" s="577" t="s">
        <v>1282</v>
      </c>
      <c r="G85" s="578">
        <v>1</v>
      </c>
      <c r="H85" s="578">
        <v>1</v>
      </c>
      <c r="I85" s="567">
        <f t="shared" si="4"/>
        <v>1</v>
      </c>
      <c r="J85" s="568" t="str">
        <f t="shared" si="5"/>
        <v>De acuerdo con lo programado</v>
      </c>
      <c r="K85" s="578"/>
      <c r="L85" s="581"/>
      <c r="M85" s="579"/>
      <c r="N85" s="572"/>
      <c r="O85" s="582"/>
      <c r="P85" s="581"/>
      <c r="Q85" s="579"/>
      <c r="R85" s="572"/>
      <c r="S85" s="582"/>
      <c r="T85" s="583"/>
      <c r="U85" s="579"/>
      <c r="V85" s="572"/>
      <c r="W85" s="582"/>
      <c r="X85" s="575"/>
      <c r="Y85" s="580">
        <v>0</v>
      </c>
      <c r="Z85" s="580">
        <v>0</v>
      </c>
      <c r="AA85" s="567" t="str">
        <f t="shared" si="6"/>
        <v>No hay Programación</v>
      </c>
      <c r="AB85" s="568" t="str">
        <f t="shared" si="7"/>
        <v>De acuerdo con lo programado</v>
      </c>
      <c r="AC85" s="575"/>
      <c r="AD85" s="575"/>
      <c r="AE85" s="575"/>
      <c r="AF85" s="576"/>
      <c r="AG85" s="576"/>
      <c r="AH85" s="575"/>
      <c r="AI85" s="575"/>
      <c r="AJ85" s="575"/>
      <c r="AK85" s="576"/>
      <c r="AL85" s="576"/>
      <c r="AM85" s="575"/>
      <c r="AN85" s="575"/>
      <c r="AO85" s="575"/>
      <c r="AP85" s="575"/>
      <c r="AQ85" s="575"/>
    </row>
    <row r="86" spans="1:43" ht="35.25" hidden="1" customHeight="1" thickTop="1" thickBot="1">
      <c r="A86" s="563">
        <v>8.4</v>
      </c>
      <c r="B86" s="564"/>
      <c r="C86" s="564"/>
      <c r="D86" s="564"/>
      <c r="E86" s="564"/>
      <c r="F86" s="577" t="s">
        <v>1282</v>
      </c>
      <c r="G86" s="578">
        <v>1</v>
      </c>
      <c r="H86" s="578">
        <v>1</v>
      </c>
      <c r="I86" s="567">
        <f t="shared" si="4"/>
        <v>1</v>
      </c>
      <c r="J86" s="568" t="str">
        <f t="shared" si="5"/>
        <v>De acuerdo con lo programado</v>
      </c>
      <c r="K86" s="578"/>
      <c r="L86" s="581"/>
      <c r="M86" s="579"/>
      <c r="N86" s="572"/>
      <c r="O86" s="582"/>
      <c r="P86" s="581"/>
      <c r="Q86" s="579"/>
      <c r="R86" s="572"/>
      <c r="S86" s="582"/>
      <c r="T86" s="583"/>
      <c r="U86" s="579"/>
      <c r="V86" s="572"/>
      <c r="W86" s="582"/>
      <c r="X86" s="575"/>
      <c r="Y86" s="580">
        <v>0</v>
      </c>
      <c r="Z86" s="580">
        <v>0</v>
      </c>
      <c r="AA86" s="567" t="str">
        <f t="shared" si="6"/>
        <v>No hay Programación</v>
      </c>
      <c r="AB86" s="568" t="str">
        <f t="shared" si="7"/>
        <v>De acuerdo con lo programado</v>
      </c>
      <c r="AC86" s="575"/>
      <c r="AD86" s="575"/>
      <c r="AE86" s="575"/>
      <c r="AF86" s="576"/>
      <c r="AG86" s="576"/>
      <c r="AH86" s="575"/>
      <c r="AI86" s="575"/>
      <c r="AJ86" s="575"/>
      <c r="AK86" s="576"/>
      <c r="AL86" s="576"/>
      <c r="AM86" s="575"/>
      <c r="AN86" s="575"/>
      <c r="AO86" s="575"/>
      <c r="AP86" s="575"/>
      <c r="AQ86" s="575"/>
    </row>
    <row r="87" spans="1:43" ht="35.25" hidden="1" customHeight="1" thickTop="1" thickBot="1">
      <c r="A87" s="563">
        <v>8.5</v>
      </c>
      <c r="B87" s="564"/>
      <c r="C87" s="564"/>
      <c r="D87" s="564"/>
      <c r="E87" s="564"/>
      <c r="F87" s="577" t="s">
        <v>1283</v>
      </c>
      <c r="G87" s="578">
        <v>1</v>
      </c>
      <c r="H87" s="578">
        <v>1</v>
      </c>
      <c r="I87" s="567">
        <f t="shared" si="4"/>
        <v>1</v>
      </c>
      <c r="J87" s="568" t="str">
        <f t="shared" si="5"/>
        <v>De acuerdo con lo programado</v>
      </c>
      <c r="K87" s="578"/>
      <c r="L87" s="581"/>
      <c r="M87" s="579"/>
      <c r="N87" s="572"/>
      <c r="O87" s="582"/>
      <c r="P87" s="581"/>
      <c r="Q87" s="579"/>
      <c r="R87" s="572"/>
      <c r="S87" s="582"/>
      <c r="T87" s="583"/>
      <c r="U87" s="579"/>
      <c r="V87" s="572"/>
      <c r="W87" s="582"/>
      <c r="X87" s="575"/>
      <c r="Y87" s="580">
        <v>0</v>
      </c>
      <c r="Z87" s="580">
        <v>0</v>
      </c>
      <c r="AA87" s="567" t="str">
        <f t="shared" si="6"/>
        <v>No hay Programación</v>
      </c>
      <c r="AB87" s="568" t="str">
        <f t="shared" si="7"/>
        <v>De acuerdo con lo programado</v>
      </c>
      <c r="AC87" s="575"/>
      <c r="AD87" s="575"/>
      <c r="AE87" s="575"/>
      <c r="AF87" s="576"/>
      <c r="AG87" s="576"/>
      <c r="AH87" s="575"/>
      <c r="AI87" s="575"/>
      <c r="AJ87" s="575"/>
      <c r="AK87" s="576"/>
      <c r="AL87" s="576"/>
      <c r="AM87" s="575"/>
      <c r="AN87" s="575"/>
      <c r="AO87" s="575"/>
      <c r="AP87" s="575"/>
      <c r="AQ87" s="575"/>
    </row>
    <row r="88" spans="1:43" ht="35.25" hidden="1" customHeight="1" thickTop="1" thickBot="1">
      <c r="A88" s="563">
        <v>8.5</v>
      </c>
      <c r="B88" s="564"/>
      <c r="C88" s="564"/>
      <c r="D88" s="564"/>
      <c r="E88" s="564"/>
      <c r="F88" s="577" t="s">
        <v>1283</v>
      </c>
      <c r="G88" s="578">
        <v>1</v>
      </c>
      <c r="H88" s="578">
        <v>1</v>
      </c>
      <c r="I88" s="567">
        <f t="shared" si="4"/>
        <v>1</v>
      </c>
      <c r="J88" s="568" t="str">
        <f t="shared" si="5"/>
        <v>De acuerdo con lo programado</v>
      </c>
      <c r="K88" s="578"/>
      <c r="L88" s="581"/>
      <c r="M88" s="579"/>
      <c r="N88" s="572"/>
      <c r="O88" s="582"/>
      <c r="P88" s="581"/>
      <c r="Q88" s="579"/>
      <c r="R88" s="572"/>
      <c r="S88" s="582"/>
      <c r="T88" s="583"/>
      <c r="U88" s="579"/>
      <c r="V88" s="572"/>
      <c r="W88" s="582"/>
      <c r="X88" s="575"/>
      <c r="Y88" s="580">
        <v>0</v>
      </c>
      <c r="Z88" s="580">
        <v>0</v>
      </c>
      <c r="AA88" s="567" t="str">
        <f t="shared" si="6"/>
        <v>No hay Programación</v>
      </c>
      <c r="AB88" s="568" t="str">
        <f t="shared" si="7"/>
        <v>De acuerdo con lo programado</v>
      </c>
      <c r="AC88" s="575"/>
      <c r="AD88" s="575"/>
      <c r="AE88" s="575"/>
      <c r="AF88" s="576"/>
      <c r="AG88" s="576"/>
      <c r="AH88" s="575"/>
      <c r="AI88" s="575"/>
      <c r="AJ88" s="575"/>
      <c r="AK88" s="576"/>
      <c r="AL88" s="576"/>
      <c r="AM88" s="575"/>
      <c r="AN88" s="575"/>
      <c r="AO88" s="575"/>
      <c r="AP88" s="575"/>
      <c r="AQ88" s="575"/>
    </row>
    <row r="89" spans="1:43" ht="35.25" hidden="1" customHeight="1" thickTop="1" thickBot="1">
      <c r="A89" s="563">
        <v>9</v>
      </c>
      <c r="B89" s="564"/>
      <c r="C89" s="564"/>
      <c r="D89" s="564"/>
      <c r="E89" s="564"/>
      <c r="F89" s="584" t="s">
        <v>1284</v>
      </c>
      <c r="G89" s="585"/>
      <c r="H89" s="585"/>
      <c r="I89" s="567" t="str">
        <f t="shared" si="4"/>
        <v>No hay ejecución</v>
      </c>
      <c r="J89" s="568" t="str">
        <f t="shared" si="5"/>
        <v>NA</v>
      </c>
      <c r="K89" s="586"/>
      <c r="L89" s="581"/>
      <c r="M89" s="579"/>
      <c r="N89" s="572"/>
      <c r="O89" s="582"/>
      <c r="P89" s="581"/>
      <c r="Q89" s="579"/>
      <c r="R89" s="572"/>
      <c r="S89" s="582"/>
      <c r="T89" s="583"/>
      <c r="U89" s="579"/>
      <c r="V89" s="572"/>
      <c r="W89" s="582"/>
      <c r="X89" s="575"/>
      <c r="Y89" s="580"/>
      <c r="Z89" s="580"/>
      <c r="AA89" s="567" t="str">
        <f t="shared" si="6"/>
        <v>No hay ejecución</v>
      </c>
      <c r="AB89" s="568" t="str">
        <f t="shared" si="7"/>
        <v>NA</v>
      </c>
      <c r="AC89" s="575"/>
      <c r="AD89" s="575"/>
      <c r="AE89" s="575"/>
      <c r="AF89" s="576"/>
      <c r="AG89" s="576"/>
      <c r="AH89" s="575"/>
      <c r="AI89" s="575"/>
      <c r="AJ89" s="575"/>
      <c r="AK89" s="576"/>
      <c r="AL89" s="576"/>
      <c r="AM89" s="575"/>
      <c r="AN89" s="575"/>
      <c r="AO89" s="575"/>
      <c r="AP89" s="575"/>
      <c r="AQ89" s="575"/>
    </row>
    <row r="90" spans="1:43" ht="35.25" hidden="1" customHeight="1" thickTop="1" thickBot="1">
      <c r="A90" s="563">
        <v>9.1</v>
      </c>
      <c r="B90" s="564">
        <v>0</v>
      </c>
      <c r="C90" s="564">
        <v>0</v>
      </c>
      <c r="D90" s="564">
        <v>0</v>
      </c>
      <c r="E90" s="564">
        <v>0</v>
      </c>
      <c r="F90" s="577" t="s">
        <v>1285</v>
      </c>
      <c r="G90" s="578">
        <v>1</v>
      </c>
      <c r="H90" s="578">
        <v>0</v>
      </c>
      <c r="I90" s="567">
        <f t="shared" si="4"/>
        <v>0</v>
      </c>
      <c r="J90" s="568" t="str">
        <f t="shared" si="5"/>
        <v>En riesgo cumplimiento</v>
      </c>
      <c r="K90" s="578"/>
      <c r="L90" s="581"/>
      <c r="M90" s="579"/>
      <c r="N90" s="572"/>
      <c r="O90" s="582"/>
      <c r="P90" s="581"/>
      <c r="Q90" s="579"/>
      <c r="R90" s="572"/>
      <c r="S90" s="582"/>
      <c r="T90" s="583"/>
      <c r="U90" s="579"/>
      <c r="V90" s="572"/>
      <c r="W90" s="582"/>
      <c r="X90" s="575"/>
      <c r="Y90" s="580">
        <v>0</v>
      </c>
      <c r="Z90" s="580">
        <v>0</v>
      </c>
      <c r="AA90" s="567" t="str">
        <f t="shared" si="6"/>
        <v>No hay Programación</v>
      </c>
      <c r="AB90" s="568" t="str">
        <f t="shared" si="7"/>
        <v>De acuerdo con lo programado</v>
      </c>
      <c r="AC90" s="575"/>
      <c r="AD90" s="575"/>
      <c r="AE90" s="575"/>
      <c r="AF90" s="576"/>
      <c r="AG90" s="576"/>
      <c r="AH90" s="575"/>
      <c r="AI90" s="575"/>
      <c r="AJ90" s="575"/>
      <c r="AK90" s="576"/>
      <c r="AL90" s="576"/>
      <c r="AM90" s="575"/>
      <c r="AN90" s="575"/>
      <c r="AO90" s="575"/>
      <c r="AP90" s="575"/>
      <c r="AQ90" s="575"/>
    </row>
    <row r="91" spans="1:43" ht="35.25" hidden="1" customHeight="1" thickTop="1" thickBot="1">
      <c r="A91" s="563">
        <v>9.1</v>
      </c>
      <c r="B91" s="564"/>
      <c r="C91" s="564"/>
      <c r="D91" s="564"/>
      <c r="E91" s="564"/>
      <c r="F91" s="577" t="s">
        <v>1285</v>
      </c>
      <c r="G91" s="578">
        <v>0</v>
      </c>
      <c r="H91" s="578">
        <v>0</v>
      </c>
      <c r="I91" s="567" t="str">
        <f t="shared" si="4"/>
        <v>No hay Programación</v>
      </c>
      <c r="J91" s="568" t="str">
        <f t="shared" si="5"/>
        <v>De acuerdo con lo programado</v>
      </c>
      <c r="K91" s="578"/>
      <c r="L91" s="581"/>
      <c r="M91" s="579"/>
      <c r="N91" s="572"/>
      <c r="O91" s="582"/>
      <c r="P91" s="581"/>
      <c r="Q91" s="579"/>
      <c r="R91" s="572"/>
      <c r="S91" s="582"/>
      <c r="T91" s="583"/>
      <c r="U91" s="579"/>
      <c r="V91" s="572"/>
      <c r="W91" s="582"/>
      <c r="X91" s="575"/>
      <c r="Y91" s="580">
        <v>0</v>
      </c>
      <c r="Z91" s="580">
        <v>0</v>
      </c>
      <c r="AA91" s="567" t="str">
        <f t="shared" si="6"/>
        <v>No hay Programación</v>
      </c>
      <c r="AB91" s="568" t="str">
        <f t="shared" si="7"/>
        <v>De acuerdo con lo programado</v>
      </c>
      <c r="AC91" s="575"/>
      <c r="AD91" s="575"/>
      <c r="AE91" s="575"/>
      <c r="AF91" s="576"/>
      <c r="AG91" s="576"/>
      <c r="AH91" s="575"/>
      <c r="AI91" s="575"/>
      <c r="AJ91" s="575"/>
      <c r="AK91" s="576"/>
      <c r="AL91" s="576"/>
      <c r="AM91" s="575"/>
      <c r="AN91" s="575"/>
      <c r="AO91" s="575"/>
      <c r="AP91" s="575"/>
      <c r="AQ91" s="575"/>
    </row>
    <row r="92" spans="1:43" ht="35.25" hidden="1" customHeight="1" thickTop="1" thickBot="1">
      <c r="A92" s="563">
        <v>10</v>
      </c>
      <c r="B92" s="564">
        <v>0</v>
      </c>
      <c r="C92" s="564">
        <v>0</v>
      </c>
      <c r="D92" s="564">
        <v>0</v>
      </c>
      <c r="E92" s="564">
        <v>0</v>
      </c>
      <c r="F92" s="584" t="s">
        <v>1286</v>
      </c>
      <c r="G92" s="585"/>
      <c r="H92" s="585"/>
      <c r="I92" s="567" t="str">
        <f t="shared" si="4"/>
        <v>No hay ejecución</v>
      </c>
      <c r="J92" s="568" t="str">
        <f t="shared" si="5"/>
        <v>NA</v>
      </c>
      <c r="K92" s="586"/>
      <c r="L92" s="581"/>
      <c r="M92" s="579"/>
      <c r="N92" s="572"/>
      <c r="O92" s="582"/>
      <c r="P92" s="581"/>
      <c r="Q92" s="579"/>
      <c r="R92" s="572"/>
      <c r="S92" s="582"/>
      <c r="T92" s="583"/>
      <c r="U92" s="579"/>
      <c r="V92" s="572"/>
      <c r="W92" s="582"/>
      <c r="X92" s="575"/>
      <c r="Y92" s="580"/>
      <c r="Z92" s="580"/>
      <c r="AA92" s="567" t="str">
        <f t="shared" si="6"/>
        <v>No hay ejecución</v>
      </c>
      <c r="AB92" s="568" t="str">
        <f t="shared" si="7"/>
        <v>NA</v>
      </c>
      <c r="AC92" s="575"/>
      <c r="AD92" s="575"/>
      <c r="AE92" s="575"/>
      <c r="AF92" s="576"/>
      <c r="AG92" s="576"/>
      <c r="AH92" s="575"/>
      <c r="AI92" s="575"/>
      <c r="AJ92" s="575"/>
      <c r="AK92" s="576"/>
      <c r="AL92" s="576"/>
      <c r="AM92" s="575"/>
      <c r="AN92" s="575"/>
      <c r="AO92" s="575"/>
      <c r="AP92" s="575"/>
      <c r="AQ92" s="575"/>
    </row>
    <row r="93" spans="1:43" ht="35.25" hidden="1" customHeight="1" thickTop="1" thickBot="1">
      <c r="A93" s="563">
        <v>10.1</v>
      </c>
      <c r="B93" s="564">
        <v>0</v>
      </c>
      <c r="C93" s="564">
        <v>0</v>
      </c>
      <c r="D93" s="564">
        <v>0</v>
      </c>
      <c r="E93" s="564">
        <v>0</v>
      </c>
      <c r="F93" s="577" t="s">
        <v>1287</v>
      </c>
      <c r="G93" s="578">
        <v>43</v>
      </c>
      <c r="H93" s="578">
        <v>41</v>
      </c>
      <c r="I93" s="567">
        <f t="shared" si="4"/>
        <v>0.95348837209302328</v>
      </c>
      <c r="J93" s="568" t="str">
        <f t="shared" si="5"/>
        <v>De acuerdo con lo programado</v>
      </c>
      <c r="K93" s="578"/>
      <c r="L93" s="581"/>
      <c r="M93" s="579"/>
      <c r="N93" s="572"/>
      <c r="O93" s="582"/>
      <c r="P93" s="581"/>
      <c r="Q93" s="579"/>
      <c r="R93" s="572"/>
      <c r="S93" s="582"/>
      <c r="T93" s="583"/>
      <c r="U93" s="579"/>
      <c r="V93" s="572"/>
      <c r="W93" s="582"/>
      <c r="X93" s="575"/>
      <c r="Y93" s="580">
        <v>104</v>
      </c>
      <c r="Z93" s="580">
        <v>101</v>
      </c>
      <c r="AA93" s="567">
        <f t="shared" si="6"/>
        <v>0.97115384615384615</v>
      </c>
      <c r="AB93" s="568" t="str">
        <f t="shared" si="7"/>
        <v>De acuerdo con lo programado</v>
      </c>
      <c r="AC93" s="575"/>
      <c r="AD93" s="575"/>
      <c r="AE93" s="575"/>
      <c r="AF93" s="576"/>
      <c r="AG93" s="576"/>
      <c r="AH93" s="575"/>
      <c r="AI93" s="575"/>
      <c r="AJ93" s="575"/>
      <c r="AK93" s="576"/>
      <c r="AL93" s="576"/>
      <c r="AM93" s="575"/>
      <c r="AN93" s="575"/>
      <c r="AO93" s="575"/>
      <c r="AP93" s="575"/>
      <c r="AQ93" s="575"/>
    </row>
    <row r="94" spans="1:43" ht="35.25" hidden="1" customHeight="1" thickTop="1" thickBot="1">
      <c r="A94" s="563">
        <v>10.1</v>
      </c>
      <c r="B94" s="564"/>
      <c r="C94" s="564"/>
      <c r="D94" s="564"/>
      <c r="E94" s="564"/>
      <c r="F94" s="577" t="s">
        <v>1287</v>
      </c>
      <c r="G94" s="578">
        <v>43</v>
      </c>
      <c r="H94" s="578">
        <v>41</v>
      </c>
      <c r="I94" s="567">
        <f t="shared" si="4"/>
        <v>0.95348837209302328</v>
      </c>
      <c r="J94" s="568" t="str">
        <f t="shared" si="5"/>
        <v>De acuerdo con lo programado</v>
      </c>
      <c r="K94" s="578"/>
      <c r="L94" s="581"/>
      <c r="M94" s="579"/>
      <c r="N94" s="572"/>
      <c r="O94" s="582"/>
      <c r="P94" s="581"/>
      <c r="Q94" s="579"/>
      <c r="R94" s="572"/>
      <c r="S94" s="582"/>
      <c r="T94" s="583"/>
      <c r="U94" s="579"/>
      <c r="V94" s="572"/>
      <c r="W94" s="582"/>
      <c r="X94" s="575"/>
      <c r="Y94" s="580">
        <v>104</v>
      </c>
      <c r="Z94" s="580">
        <v>101</v>
      </c>
      <c r="AA94" s="567">
        <f t="shared" si="6"/>
        <v>0.97115384615384615</v>
      </c>
      <c r="AB94" s="568" t="str">
        <f t="shared" si="7"/>
        <v>De acuerdo con lo programado</v>
      </c>
      <c r="AC94" s="575"/>
      <c r="AD94" s="575"/>
      <c r="AE94" s="575"/>
      <c r="AF94" s="576"/>
      <c r="AG94" s="576"/>
      <c r="AH94" s="575"/>
      <c r="AI94" s="575"/>
      <c r="AJ94" s="575"/>
      <c r="AK94" s="576"/>
      <c r="AL94" s="576"/>
      <c r="AM94" s="575"/>
      <c r="AN94" s="575"/>
      <c r="AO94" s="575"/>
      <c r="AP94" s="575"/>
      <c r="AQ94" s="575"/>
    </row>
    <row r="95" spans="1:43" ht="35.25" hidden="1" customHeight="1" thickTop="1" thickBot="1">
      <c r="A95" s="563">
        <v>10.1</v>
      </c>
      <c r="B95" s="564"/>
      <c r="C95" s="564"/>
      <c r="D95" s="564"/>
      <c r="E95" s="564"/>
      <c r="F95" s="577" t="s">
        <v>1287</v>
      </c>
      <c r="G95" s="578">
        <v>43</v>
      </c>
      <c r="H95" s="578">
        <v>42</v>
      </c>
      <c r="I95" s="567">
        <f t="shared" si="4"/>
        <v>0.97674418604651159</v>
      </c>
      <c r="J95" s="568" t="str">
        <f t="shared" si="5"/>
        <v>De acuerdo con lo programado</v>
      </c>
      <c r="K95" s="578"/>
      <c r="L95" s="581"/>
      <c r="M95" s="579"/>
      <c r="N95" s="572"/>
      <c r="O95" s="582"/>
      <c r="P95" s="581"/>
      <c r="Q95" s="579"/>
      <c r="R95" s="572"/>
      <c r="S95" s="582"/>
      <c r="T95" s="583"/>
      <c r="U95" s="579"/>
      <c r="V95" s="572"/>
      <c r="W95" s="582"/>
      <c r="X95" s="575"/>
      <c r="Y95" s="580">
        <v>104</v>
      </c>
      <c r="Z95" s="580">
        <v>101</v>
      </c>
      <c r="AA95" s="567">
        <f t="shared" si="6"/>
        <v>0.97115384615384615</v>
      </c>
      <c r="AB95" s="568" t="str">
        <f t="shared" si="7"/>
        <v>De acuerdo con lo programado</v>
      </c>
      <c r="AC95" s="575"/>
      <c r="AD95" s="575"/>
      <c r="AE95" s="575"/>
      <c r="AF95" s="576"/>
      <c r="AG95" s="576"/>
      <c r="AH95" s="575"/>
      <c r="AI95" s="575"/>
      <c r="AJ95" s="575"/>
      <c r="AK95" s="576"/>
      <c r="AL95" s="576"/>
      <c r="AM95" s="575"/>
      <c r="AN95" s="575"/>
      <c r="AO95" s="575"/>
      <c r="AP95" s="575"/>
      <c r="AQ95" s="575"/>
    </row>
    <row r="96" spans="1:43" ht="35.25" hidden="1" customHeight="1" thickTop="1" thickBot="1">
      <c r="A96" s="563">
        <v>10.1</v>
      </c>
      <c r="B96" s="564"/>
      <c r="C96" s="564"/>
      <c r="D96" s="564"/>
      <c r="E96" s="564"/>
      <c r="F96" s="577" t="s">
        <v>1287</v>
      </c>
      <c r="G96" s="578">
        <v>43</v>
      </c>
      <c r="H96" s="578">
        <v>42</v>
      </c>
      <c r="I96" s="567">
        <f t="shared" si="4"/>
        <v>0.97674418604651159</v>
      </c>
      <c r="J96" s="568" t="str">
        <f t="shared" si="5"/>
        <v>De acuerdo con lo programado</v>
      </c>
      <c r="K96" s="578"/>
      <c r="L96" s="581"/>
      <c r="M96" s="579"/>
      <c r="N96" s="572"/>
      <c r="O96" s="582"/>
      <c r="P96" s="581"/>
      <c r="Q96" s="579"/>
      <c r="R96" s="572"/>
      <c r="S96" s="582"/>
      <c r="T96" s="583"/>
      <c r="U96" s="579"/>
      <c r="V96" s="572"/>
      <c r="W96" s="582"/>
      <c r="X96" s="575"/>
      <c r="Y96" s="580">
        <v>104</v>
      </c>
      <c r="Z96" s="580">
        <v>101</v>
      </c>
      <c r="AA96" s="567">
        <f t="shared" si="6"/>
        <v>0.97115384615384615</v>
      </c>
      <c r="AB96" s="568" t="str">
        <f t="shared" si="7"/>
        <v>De acuerdo con lo programado</v>
      </c>
      <c r="AC96" s="575"/>
      <c r="AD96" s="575"/>
      <c r="AE96" s="575"/>
      <c r="AF96" s="576"/>
      <c r="AG96" s="576"/>
      <c r="AH96" s="575"/>
      <c r="AI96" s="575"/>
      <c r="AJ96" s="575"/>
      <c r="AK96" s="576"/>
      <c r="AL96" s="576"/>
      <c r="AM96" s="575"/>
      <c r="AN96" s="575"/>
      <c r="AO96" s="575"/>
      <c r="AP96" s="575"/>
      <c r="AQ96" s="575"/>
    </row>
    <row r="97" spans="1:43" ht="35.25" hidden="1" customHeight="1" thickTop="1" thickBot="1">
      <c r="A97" s="563">
        <v>10.1</v>
      </c>
      <c r="B97" s="564"/>
      <c r="C97" s="564"/>
      <c r="D97" s="564"/>
      <c r="E97" s="564"/>
      <c r="F97" s="577" t="s">
        <v>1287</v>
      </c>
      <c r="G97" s="578">
        <v>43</v>
      </c>
      <c r="H97" s="578">
        <v>42</v>
      </c>
      <c r="I97" s="567">
        <f t="shared" si="4"/>
        <v>0.97674418604651159</v>
      </c>
      <c r="J97" s="568" t="str">
        <f t="shared" si="5"/>
        <v>De acuerdo con lo programado</v>
      </c>
      <c r="K97" s="578"/>
      <c r="L97" s="581"/>
      <c r="M97" s="579"/>
      <c r="N97" s="572"/>
      <c r="O97" s="582"/>
      <c r="P97" s="581"/>
      <c r="Q97" s="579"/>
      <c r="R97" s="572"/>
      <c r="S97" s="582"/>
      <c r="T97" s="583"/>
      <c r="U97" s="579"/>
      <c r="V97" s="572"/>
      <c r="W97" s="582"/>
      <c r="X97" s="575"/>
      <c r="Y97" s="580">
        <v>103</v>
      </c>
      <c r="Z97" s="580">
        <v>102</v>
      </c>
      <c r="AA97" s="567">
        <f t="shared" si="6"/>
        <v>0.99029126213592233</v>
      </c>
      <c r="AB97" s="568" t="str">
        <f t="shared" si="7"/>
        <v>De acuerdo con lo programado</v>
      </c>
      <c r="AC97" s="575"/>
      <c r="AD97" s="575"/>
      <c r="AE97" s="575"/>
      <c r="AF97" s="576"/>
      <c r="AG97" s="576"/>
      <c r="AH97" s="575"/>
      <c r="AI97" s="575"/>
      <c r="AJ97" s="575"/>
      <c r="AK97" s="576"/>
      <c r="AL97" s="576"/>
      <c r="AM97" s="575"/>
      <c r="AN97" s="575"/>
      <c r="AO97" s="575"/>
      <c r="AP97" s="575"/>
      <c r="AQ97" s="575"/>
    </row>
    <row r="98" spans="1:43" ht="35.25" hidden="1" customHeight="1" thickTop="1" thickBot="1">
      <c r="A98" s="563">
        <v>10.199999999999999</v>
      </c>
      <c r="B98" s="564">
        <v>0</v>
      </c>
      <c r="C98" s="564">
        <v>0</v>
      </c>
      <c r="D98" s="564">
        <v>0</v>
      </c>
      <c r="E98" s="564">
        <v>0</v>
      </c>
      <c r="F98" s="577" t="s">
        <v>1288</v>
      </c>
      <c r="G98" s="578">
        <v>14</v>
      </c>
      <c r="H98" s="578">
        <v>14</v>
      </c>
      <c r="I98" s="567">
        <f t="shared" si="4"/>
        <v>1</v>
      </c>
      <c r="J98" s="568" t="str">
        <f t="shared" si="5"/>
        <v>De acuerdo con lo programado</v>
      </c>
      <c r="K98" s="578"/>
      <c r="L98" s="581"/>
      <c r="M98" s="579"/>
      <c r="N98" s="572"/>
      <c r="O98" s="582"/>
      <c r="P98" s="581"/>
      <c r="Q98" s="579"/>
      <c r="R98" s="572"/>
      <c r="S98" s="582"/>
      <c r="T98" s="583"/>
      <c r="U98" s="579"/>
      <c r="V98" s="572"/>
      <c r="W98" s="582"/>
      <c r="X98" s="575"/>
      <c r="Y98" s="580">
        <v>60</v>
      </c>
      <c r="Z98" s="580">
        <v>55</v>
      </c>
      <c r="AA98" s="567">
        <f t="shared" si="6"/>
        <v>0.91666666666666663</v>
      </c>
      <c r="AB98" s="568" t="str">
        <f t="shared" si="7"/>
        <v>De acuerdo con lo programado</v>
      </c>
      <c r="AC98" s="575"/>
      <c r="AD98" s="575"/>
      <c r="AE98" s="575"/>
      <c r="AF98" s="576"/>
      <c r="AG98" s="576"/>
      <c r="AH98" s="575"/>
      <c r="AI98" s="575"/>
      <c r="AJ98" s="575"/>
      <c r="AK98" s="576"/>
      <c r="AL98" s="576"/>
      <c r="AM98" s="575"/>
      <c r="AN98" s="575"/>
      <c r="AO98" s="575"/>
      <c r="AP98" s="575"/>
      <c r="AQ98" s="575"/>
    </row>
    <row r="99" spans="1:43" ht="35.25" hidden="1" customHeight="1" thickTop="1" thickBot="1">
      <c r="A99" s="563">
        <v>10.199999999999999</v>
      </c>
      <c r="B99" s="564"/>
      <c r="C99" s="564"/>
      <c r="D99" s="564"/>
      <c r="E99" s="564"/>
      <c r="F99" s="577" t="s">
        <v>1288</v>
      </c>
      <c r="G99" s="578">
        <v>14</v>
      </c>
      <c r="H99" s="578">
        <v>14</v>
      </c>
      <c r="I99" s="567">
        <f t="shared" si="4"/>
        <v>1</v>
      </c>
      <c r="J99" s="568" t="str">
        <f t="shared" si="5"/>
        <v>De acuerdo con lo programado</v>
      </c>
      <c r="K99" s="578"/>
      <c r="L99" s="581"/>
      <c r="M99" s="579"/>
      <c r="N99" s="572"/>
      <c r="O99" s="582"/>
      <c r="P99" s="581"/>
      <c r="Q99" s="579"/>
      <c r="R99" s="572"/>
      <c r="S99" s="582"/>
      <c r="T99" s="583"/>
      <c r="U99" s="579"/>
      <c r="V99" s="572"/>
      <c r="W99" s="582"/>
      <c r="X99" s="575"/>
      <c r="Y99" s="580">
        <v>60</v>
      </c>
      <c r="Z99" s="580">
        <v>58</v>
      </c>
      <c r="AA99" s="567">
        <f t="shared" si="6"/>
        <v>0.96666666666666667</v>
      </c>
      <c r="AB99" s="568" t="str">
        <f t="shared" si="7"/>
        <v>De acuerdo con lo programado</v>
      </c>
      <c r="AC99" s="575"/>
      <c r="AD99" s="575"/>
      <c r="AE99" s="575"/>
      <c r="AF99" s="576"/>
      <c r="AG99" s="576"/>
      <c r="AH99" s="575"/>
      <c r="AI99" s="575"/>
      <c r="AJ99" s="575"/>
      <c r="AK99" s="576"/>
      <c r="AL99" s="576"/>
      <c r="AM99" s="575"/>
      <c r="AN99" s="575"/>
      <c r="AO99" s="575"/>
      <c r="AP99" s="575"/>
      <c r="AQ99" s="575"/>
    </row>
    <row r="100" spans="1:43" ht="35.25" hidden="1" customHeight="1" thickTop="1" thickBot="1">
      <c r="A100" s="563">
        <v>10.199999999999999</v>
      </c>
      <c r="B100" s="564"/>
      <c r="C100" s="564"/>
      <c r="D100" s="564"/>
      <c r="E100" s="564"/>
      <c r="F100" s="577" t="s">
        <v>1288</v>
      </c>
      <c r="G100" s="578">
        <v>14</v>
      </c>
      <c r="H100" s="578">
        <v>14</v>
      </c>
      <c r="I100" s="567">
        <f t="shared" si="4"/>
        <v>1</v>
      </c>
      <c r="J100" s="568" t="str">
        <f t="shared" si="5"/>
        <v>De acuerdo con lo programado</v>
      </c>
      <c r="K100" s="578"/>
      <c r="L100" s="581"/>
      <c r="M100" s="579"/>
      <c r="N100" s="572"/>
      <c r="O100" s="582"/>
      <c r="P100" s="581"/>
      <c r="Q100" s="579"/>
      <c r="R100" s="572"/>
      <c r="S100" s="582"/>
      <c r="T100" s="583"/>
      <c r="U100" s="579"/>
      <c r="V100" s="572"/>
      <c r="W100" s="582"/>
      <c r="X100" s="575"/>
      <c r="Y100" s="580">
        <v>62</v>
      </c>
      <c r="Z100" s="580">
        <v>60</v>
      </c>
      <c r="AA100" s="567">
        <f t="shared" si="6"/>
        <v>0.967741935483871</v>
      </c>
      <c r="AB100" s="568" t="str">
        <f t="shared" si="7"/>
        <v>De acuerdo con lo programado</v>
      </c>
      <c r="AC100" s="575"/>
      <c r="AD100" s="575"/>
      <c r="AE100" s="575"/>
      <c r="AF100" s="576"/>
      <c r="AG100" s="576"/>
      <c r="AH100" s="575"/>
      <c r="AI100" s="575"/>
      <c r="AJ100" s="575"/>
      <c r="AK100" s="576"/>
      <c r="AL100" s="576"/>
      <c r="AM100" s="575"/>
      <c r="AN100" s="575"/>
      <c r="AO100" s="575"/>
      <c r="AP100" s="575"/>
      <c r="AQ100" s="575"/>
    </row>
    <row r="101" spans="1:43" ht="35.25" hidden="1" customHeight="1" thickTop="1" thickBot="1">
      <c r="A101" s="563">
        <v>10.199999999999999</v>
      </c>
      <c r="B101" s="564"/>
      <c r="C101" s="564"/>
      <c r="D101" s="564"/>
      <c r="E101" s="564"/>
      <c r="F101" s="577" t="s">
        <v>1288</v>
      </c>
      <c r="G101" s="578">
        <v>13</v>
      </c>
      <c r="H101" s="578">
        <v>15</v>
      </c>
      <c r="I101" s="567">
        <f t="shared" si="4"/>
        <v>1.1538461538461537</v>
      </c>
      <c r="J101" s="568" t="str">
        <f t="shared" si="5"/>
        <v>De acuerdo con lo programado</v>
      </c>
      <c r="K101" s="578"/>
      <c r="L101" s="581"/>
      <c r="M101" s="579"/>
      <c r="N101" s="572"/>
      <c r="O101" s="582"/>
      <c r="P101" s="581"/>
      <c r="Q101" s="579"/>
      <c r="R101" s="572"/>
      <c r="S101" s="582"/>
      <c r="T101" s="583"/>
      <c r="U101" s="579"/>
      <c r="V101" s="572"/>
      <c r="W101" s="582"/>
      <c r="X101" s="575"/>
      <c r="Y101" s="580">
        <v>62</v>
      </c>
      <c r="Z101" s="580">
        <v>59</v>
      </c>
      <c r="AA101" s="567">
        <f t="shared" si="6"/>
        <v>0.95161290322580649</v>
      </c>
      <c r="AB101" s="568" t="str">
        <f t="shared" si="7"/>
        <v>De acuerdo con lo programado</v>
      </c>
      <c r="AC101" s="575"/>
      <c r="AD101" s="575"/>
      <c r="AE101" s="575"/>
      <c r="AF101" s="576"/>
      <c r="AG101" s="576"/>
      <c r="AH101" s="575"/>
      <c r="AI101" s="575"/>
      <c r="AJ101" s="575"/>
      <c r="AK101" s="576"/>
      <c r="AL101" s="576"/>
      <c r="AM101" s="575"/>
      <c r="AN101" s="575"/>
      <c r="AO101" s="575"/>
      <c r="AP101" s="575"/>
      <c r="AQ101" s="575"/>
    </row>
    <row r="102" spans="1:43" ht="35.25" hidden="1" customHeight="1" thickTop="1" thickBot="1">
      <c r="A102" s="563">
        <v>10.199999999999999</v>
      </c>
      <c r="B102" s="564"/>
      <c r="C102" s="564"/>
      <c r="D102" s="564"/>
      <c r="E102" s="564"/>
      <c r="F102" s="577" t="s">
        <v>1288</v>
      </c>
      <c r="G102" s="578">
        <v>13</v>
      </c>
      <c r="H102" s="578">
        <v>15</v>
      </c>
      <c r="I102" s="567">
        <f t="shared" si="4"/>
        <v>1.1538461538461537</v>
      </c>
      <c r="J102" s="568" t="str">
        <f t="shared" si="5"/>
        <v>De acuerdo con lo programado</v>
      </c>
      <c r="K102" s="578"/>
      <c r="L102" s="581"/>
      <c r="M102" s="579"/>
      <c r="N102" s="572"/>
      <c r="O102" s="582"/>
      <c r="P102" s="581"/>
      <c r="Q102" s="579"/>
      <c r="R102" s="572"/>
      <c r="S102" s="582"/>
      <c r="T102" s="583"/>
      <c r="U102" s="579"/>
      <c r="V102" s="572"/>
      <c r="W102" s="582"/>
      <c r="X102" s="575"/>
      <c r="Y102" s="580">
        <v>62</v>
      </c>
      <c r="Z102" s="580">
        <v>56</v>
      </c>
      <c r="AA102" s="567">
        <f t="shared" si="6"/>
        <v>0.90322580645161288</v>
      </c>
      <c r="AB102" s="568" t="str">
        <f t="shared" si="7"/>
        <v>De acuerdo con lo programado</v>
      </c>
      <c r="AC102" s="575"/>
      <c r="AD102" s="575"/>
      <c r="AE102" s="575"/>
      <c r="AF102" s="576"/>
      <c r="AG102" s="576"/>
      <c r="AH102" s="575"/>
      <c r="AI102" s="575"/>
      <c r="AJ102" s="575"/>
      <c r="AK102" s="576"/>
      <c r="AL102" s="576"/>
      <c r="AM102" s="575"/>
      <c r="AN102" s="575"/>
      <c r="AO102" s="575"/>
      <c r="AP102" s="575"/>
      <c r="AQ102" s="575"/>
    </row>
    <row r="103" spans="1:43" ht="35.25" hidden="1" customHeight="1" thickTop="1" thickBot="1">
      <c r="A103" s="563">
        <v>11</v>
      </c>
      <c r="B103" s="564">
        <v>0</v>
      </c>
      <c r="C103" s="564">
        <v>0</v>
      </c>
      <c r="D103" s="564">
        <v>0</v>
      </c>
      <c r="E103" s="564">
        <v>0</v>
      </c>
      <c r="F103" s="584" t="s">
        <v>1289</v>
      </c>
      <c r="G103" s="585"/>
      <c r="H103" s="585"/>
      <c r="I103" s="567" t="str">
        <f t="shared" si="4"/>
        <v>No hay ejecución</v>
      </c>
      <c r="J103" s="568" t="str">
        <f t="shared" si="5"/>
        <v>NA</v>
      </c>
      <c r="K103" s="586"/>
      <c r="L103" s="581"/>
      <c r="M103" s="579"/>
      <c r="N103" s="572"/>
      <c r="O103" s="582"/>
      <c r="P103" s="581"/>
      <c r="Q103" s="579"/>
      <c r="R103" s="572"/>
      <c r="S103" s="582"/>
      <c r="T103" s="583"/>
      <c r="U103" s="579"/>
      <c r="V103" s="572"/>
      <c r="W103" s="582"/>
      <c r="X103" s="575"/>
      <c r="Y103" s="580"/>
      <c r="Z103" s="580"/>
      <c r="AA103" s="567" t="str">
        <f t="shared" si="6"/>
        <v>No hay ejecución</v>
      </c>
      <c r="AB103" s="568" t="str">
        <f t="shared" si="7"/>
        <v>NA</v>
      </c>
      <c r="AC103" s="575"/>
      <c r="AD103" s="575"/>
      <c r="AE103" s="575"/>
      <c r="AF103" s="576"/>
      <c r="AG103" s="576"/>
      <c r="AH103" s="575"/>
      <c r="AI103" s="575"/>
      <c r="AJ103" s="575"/>
      <c r="AK103" s="576"/>
      <c r="AL103" s="576"/>
      <c r="AM103" s="575"/>
      <c r="AN103" s="575"/>
      <c r="AO103" s="575"/>
      <c r="AP103" s="575"/>
      <c r="AQ103" s="575"/>
    </row>
    <row r="104" spans="1:43" ht="35.25" hidden="1" customHeight="1" thickTop="1" thickBot="1">
      <c r="A104" s="563">
        <v>12</v>
      </c>
      <c r="B104" s="564">
        <v>0</v>
      </c>
      <c r="C104" s="564">
        <v>0</v>
      </c>
      <c r="D104" s="564">
        <v>0</v>
      </c>
      <c r="E104" s="564">
        <v>0</v>
      </c>
      <c r="F104" s="584" t="s">
        <v>1290</v>
      </c>
      <c r="G104" s="585"/>
      <c r="H104" s="585"/>
      <c r="I104" s="567" t="str">
        <f t="shared" si="4"/>
        <v>No hay ejecución</v>
      </c>
      <c r="J104" s="568" t="str">
        <f t="shared" si="5"/>
        <v>NA</v>
      </c>
      <c r="K104" s="586"/>
      <c r="L104" s="581"/>
      <c r="M104" s="579"/>
      <c r="N104" s="572"/>
      <c r="O104" s="582"/>
      <c r="P104" s="581"/>
      <c r="Q104" s="579"/>
      <c r="R104" s="572"/>
      <c r="S104" s="582"/>
      <c r="T104" s="583"/>
      <c r="U104" s="579"/>
      <c r="V104" s="572"/>
      <c r="W104" s="582"/>
      <c r="X104" s="575"/>
      <c r="Y104" s="580"/>
      <c r="Z104" s="580"/>
      <c r="AA104" s="567" t="str">
        <f t="shared" si="6"/>
        <v>No hay ejecución</v>
      </c>
      <c r="AB104" s="568" t="str">
        <f t="shared" si="7"/>
        <v>NA</v>
      </c>
      <c r="AC104" s="575"/>
      <c r="AD104" s="575"/>
      <c r="AE104" s="575"/>
      <c r="AF104" s="576"/>
      <c r="AG104" s="576"/>
      <c r="AH104" s="575"/>
      <c r="AI104" s="575"/>
      <c r="AJ104" s="575"/>
      <c r="AK104" s="576"/>
      <c r="AL104" s="576"/>
      <c r="AM104" s="575"/>
      <c r="AN104" s="575"/>
      <c r="AO104" s="575"/>
      <c r="AP104" s="575"/>
      <c r="AQ104" s="575"/>
    </row>
    <row r="105" spans="1:43" ht="35.25" hidden="1" customHeight="1" thickTop="1" thickBot="1">
      <c r="A105" s="563">
        <v>12.1</v>
      </c>
      <c r="B105" s="564"/>
      <c r="C105" s="564"/>
      <c r="D105" s="564"/>
      <c r="E105" s="564"/>
      <c r="F105" s="577" t="s">
        <v>1291</v>
      </c>
      <c r="G105" s="578">
        <v>1</v>
      </c>
      <c r="H105" s="578">
        <v>1</v>
      </c>
      <c r="I105" s="567">
        <f t="shared" si="4"/>
        <v>1</v>
      </c>
      <c r="J105" s="568" t="str">
        <f t="shared" si="5"/>
        <v>De acuerdo con lo programado</v>
      </c>
      <c r="K105" s="578"/>
      <c r="L105" s="581"/>
      <c r="M105" s="579"/>
      <c r="N105" s="572"/>
      <c r="O105" s="582"/>
      <c r="P105" s="581"/>
      <c r="Q105" s="579"/>
      <c r="R105" s="572"/>
      <c r="S105" s="582"/>
      <c r="T105" s="583"/>
      <c r="U105" s="579"/>
      <c r="V105" s="572"/>
      <c r="W105" s="582"/>
      <c r="X105" s="575"/>
      <c r="Y105" s="580">
        <v>0</v>
      </c>
      <c r="Z105" s="580">
        <v>0</v>
      </c>
      <c r="AA105" s="567" t="str">
        <f t="shared" si="6"/>
        <v>No hay Programación</v>
      </c>
      <c r="AB105" s="568" t="str">
        <f t="shared" si="7"/>
        <v>De acuerdo con lo programado</v>
      </c>
      <c r="AC105" s="575"/>
      <c r="AD105" s="575"/>
      <c r="AE105" s="575"/>
      <c r="AF105" s="576"/>
      <c r="AG105" s="576"/>
      <c r="AH105" s="575"/>
      <c r="AI105" s="575"/>
      <c r="AJ105" s="575"/>
      <c r="AK105" s="576"/>
      <c r="AL105" s="576"/>
      <c r="AM105" s="575"/>
      <c r="AN105" s="575"/>
      <c r="AO105" s="575"/>
      <c r="AP105" s="575"/>
      <c r="AQ105" s="575"/>
    </row>
    <row r="106" spans="1:43" ht="35.25" hidden="1" customHeight="1" thickTop="1" thickBot="1">
      <c r="A106" s="563">
        <v>12.1</v>
      </c>
      <c r="B106" s="564"/>
      <c r="C106" s="564"/>
      <c r="D106" s="564"/>
      <c r="E106" s="564"/>
      <c r="F106" s="577" t="s">
        <v>1291</v>
      </c>
      <c r="G106" s="578">
        <v>0</v>
      </c>
      <c r="H106" s="578">
        <v>0</v>
      </c>
      <c r="I106" s="567" t="str">
        <f t="shared" si="4"/>
        <v>No hay Programación</v>
      </c>
      <c r="J106" s="568" t="str">
        <f t="shared" si="5"/>
        <v>De acuerdo con lo programado</v>
      </c>
      <c r="K106" s="578"/>
      <c r="L106" s="581"/>
      <c r="M106" s="579"/>
      <c r="N106" s="572"/>
      <c r="O106" s="582"/>
      <c r="P106" s="581"/>
      <c r="Q106" s="579"/>
      <c r="R106" s="572"/>
      <c r="S106" s="582"/>
      <c r="T106" s="583"/>
      <c r="U106" s="579"/>
      <c r="V106" s="572"/>
      <c r="W106" s="582"/>
      <c r="X106" s="575"/>
      <c r="Y106" s="580">
        <v>0</v>
      </c>
      <c r="Z106" s="580">
        <v>0</v>
      </c>
      <c r="AA106" s="567" t="str">
        <f t="shared" si="6"/>
        <v>No hay Programación</v>
      </c>
      <c r="AB106" s="568" t="str">
        <f t="shared" si="7"/>
        <v>De acuerdo con lo programado</v>
      </c>
      <c r="AC106" s="575"/>
      <c r="AD106" s="575"/>
      <c r="AE106" s="575"/>
      <c r="AF106" s="576"/>
      <c r="AG106" s="576"/>
      <c r="AH106" s="575"/>
      <c r="AI106" s="575"/>
      <c r="AJ106" s="575"/>
      <c r="AK106" s="576"/>
      <c r="AL106" s="576"/>
      <c r="AM106" s="575"/>
      <c r="AN106" s="575"/>
      <c r="AO106" s="575"/>
      <c r="AP106" s="575"/>
      <c r="AQ106" s="575"/>
    </row>
    <row r="107" spans="1:43" ht="35.25" hidden="1" customHeight="1" thickTop="1" thickBot="1">
      <c r="A107" s="563">
        <v>12.2</v>
      </c>
      <c r="B107" s="564"/>
      <c r="C107" s="564"/>
      <c r="D107" s="564"/>
      <c r="E107" s="564"/>
      <c r="F107" s="577" t="s">
        <v>1292</v>
      </c>
      <c r="G107" s="578"/>
      <c r="H107" s="578"/>
      <c r="I107" s="567" t="str">
        <f t="shared" si="4"/>
        <v>No hay ejecución</v>
      </c>
      <c r="J107" s="568" t="str">
        <f t="shared" si="5"/>
        <v>NA</v>
      </c>
      <c r="K107" s="578"/>
      <c r="L107" s="581"/>
      <c r="M107" s="579"/>
      <c r="N107" s="572"/>
      <c r="O107" s="582"/>
      <c r="P107" s="581"/>
      <c r="Q107" s="579"/>
      <c r="R107" s="572"/>
      <c r="S107" s="582"/>
      <c r="T107" s="583"/>
      <c r="U107" s="579"/>
      <c r="V107" s="572"/>
      <c r="W107" s="582"/>
      <c r="X107" s="575"/>
      <c r="Y107" s="580">
        <v>8</v>
      </c>
      <c r="Z107" s="580">
        <v>8</v>
      </c>
      <c r="AA107" s="567">
        <f t="shared" si="6"/>
        <v>1</v>
      </c>
      <c r="AB107" s="568" t="str">
        <f t="shared" si="7"/>
        <v>De acuerdo con lo programado</v>
      </c>
      <c r="AC107" s="575"/>
      <c r="AD107" s="575"/>
      <c r="AE107" s="575"/>
      <c r="AF107" s="576"/>
      <c r="AG107" s="576"/>
      <c r="AH107" s="575"/>
      <c r="AI107" s="575"/>
      <c r="AJ107" s="575"/>
      <c r="AK107" s="576"/>
      <c r="AL107" s="576"/>
      <c r="AM107" s="575"/>
      <c r="AN107" s="575"/>
      <c r="AO107" s="575"/>
      <c r="AP107" s="575"/>
      <c r="AQ107" s="575"/>
    </row>
    <row r="108" spans="1:43" ht="35.25" hidden="1" customHeight="1" thickTop="1" thickBot="1">
      <c r="A108" s="563">
        <v>12.2</v>
      </c>
      <c r="B108" s="564"/>
      <c r="C108" s="564"/>
      <c r="D108" s="564"/>
      <c r="E108" s="564"/>
      <c r="F108" s="577" t="s">
        <v>1292</v>
      </c>
      <c r="G108" s="578"/>
      <c r="H108" s="578"/>
      <c r="I108" s="567" t="str">
        <f t="shared" si="4"/>
        <v>No hay ejecución</v>
      </c>
      <c r="J108" s="568" t="str">
        <f t="shared" si="5"/>
        <v>NA</v>
      </c>
      <c r="K108" s="578"/>
      <c r="L108" s="581"/>
      <c r="M108" s="579"/>
      <c r="N108" s="572"/>
      <c r="O108" s="582"/>
      <c r="P108" s="581"/>
      <c r="Q108" s="579"/>
      <c r="R108" s="572"/>
      <c r="S108" s="582"/>
      <c r="T108" s="583"/>
      <c r="U108" s="579"/>
      <c r="V108" s="572"/>
      <c r="W108" s="582"/>
      <c r="X108" s="575"/>
      <c r="Y108" s="580">
        <v>2</v>
      </c>
      <c r="Z108" s="580">
        <v>2</v>
      </c>
      <c r="AA108" s="567">
        <f t="shared" si="6"/>
        <v>1</v>
      </c>
      <c r="AB108" s="568" t="str">
        <f t="shared" si="7"/>
        <v>De acuerdo con lo programado</v>
      </c>
      <c r="AC108" s="575"/>
      <c r="AD108" s="575"/>
      <c r="AE108" s="575"/>
      <c r="AF108" s="576"/>
      <c r="AG108" s="576"/>
      <c r="AH108" s="575"/>
      <c r="AI108" s="575"/>
      <c r="AJ108" s="575"/>
      <c r="AK108" s="576"/>
      <c r="AL108" s="576"/>
      <c r="AM108" s="575"/>
      <c r="AN108" s="575"/>
      <c r="AO108" s="575"/>
      <c r="AP108" s="575"/>
      <c r="AQ108" s="575"/>
    </row>
    <row r="109" spans="1:43" ht="35.25" hidden="1" customHeight="1" thickTop="1" thickBot="1">
      <c r="A109" s="563">
        <v>13</v>
      </c>
      <c r="B109" s="564">
        <v>0</v>
      </c>
      <c r="C109" s="564">
        <v>0</v>
      </c>
      <c r="D109" s="564">
        <v>0</v>
      </c>
      <c r="E109" s="564">
        <v>0</v>
      </c>
      <c r="F109" s="584" t="s">
        <v>1293</v>
      </c>
      <c r="G109" s="585"/>
      <c r="H109" s="585"/>
      <c r="I109" s="567" t="str">
        <f t="shared" si="4"/>
        <v>No hay ejecución</v>
      </c>
      <c r="J109" s="568" t="str">
        <f t="shared" si="5"/>
        <v>NA</v>
      </c>
      <c r="K109" s="586"/>
      <c r="L109" s="581"/>
      <c r="M109" s="579"/>
      <c r="N109" s="572"/>
      <c r="O109" s="582"/>
      <c r="P109" s="581"/>
      <c r="Q109" s="579"/>
      <c r="R109" s="572"/>
      <c r="S109" s="582"/>
      <c r="T109" s="583"/>
      <c r="U109" s="579"/>
      <c r="V109" s="572"/>
      <c r="W109" s="582"/>
      <c r="X109" s="575"/>
      <c r="Y109" s="580"/>
      <c r="Z109" s="580"/>
      <c r="AA109" s="567" t="str">
        <f t="shared" si="6"/>
        <v>No hay ejecución</v>
      </c>
      <c r="AB109" s="568" t="str">
        <f t="shared" si="7"/>
        <v>NA</v>
      </c>
      <c r="AC109" s="575"/>
      <c r="AD109" s="575"/>
      <c r="AE109" s="575"/>
      <c r="AF109" s="576"/>
      <c r="AG109" s="576"/>
      <c r="AH109" s="575"/>
      <c r="AI109" s="575"/>
      <c r="AJ109" s="575"/>
      <c r="AK109" s="576"/>
      <c r="AL109" s="576"/>
      <c r="AM109" s="575"/>
      <c r="AN109" s="575"/>
      <c r="AO109" s="575"/>
      <c r="AP109" s="575"/>
      <c r="AQ109" s="575"/>
    </row>
    <row r="110" spans="1:43" ht="60.45" hidden="1" customHeight="1" thickTop="1" thickBot="1">
      <c r="A110" s="563">
        <v>13.1</v>
      </c>
      <c r="B110" s="564"/>
      <c r="C110" s="564"/>
      <c r="D110" s="564"/>
      <c r="E110" s="564"/>
      <c r="F110" s="589" t="s">
        <v>1294</v>
      </c>
      <c r="G110" s="590">
        <v>91</v>
      </c>
      <c r="H110" s="590">
        <v>91</v>
      </c>
      <c r="I110" s="567">
        <f t="shared" si="4"/>
        <v>1</v>
      </c>
      <c r="J110" s="568" t="str">
        <f t="shared" si="5"/>
        <v>De acuerdo con lo programado</v>
      </c>
      <c r="K110" s="590"/>
      <c r="L110" s="581"/>
      <c r="M110" s="579"/>
      <c r="N110" s="572"/>
      <c r="O110" s="582"/>
      <c r="P110" s="581"/>
      <c r="Q110" s="579"/>
      <c r="R110" s="572"/>
      <c r="S110" s="582"/>
      <c r="T110" s="583"/>
      <c r="U110" s="579"/>
      <c r="V110" s="572"/>
      <c r="W110" s="582"/>
      <c r="X110" s="575"/>
      <c r="Y110" s="580">
        <v>91</v>
      </c>
      <c r="Z110" s="580">
        <v>91</v>
      </c>
      <c r="AA110" s="567">
        <f t="shared" si="6"/>
        <v>1</v>
      </c>
      <c r="AB110" s="568" t="str">
        <f t="shared" si="7"/>
        <v>De acuerdo con lo programado</v>
      </c>
      <c r="AC110" s="575"/>
      <c r="AD110" s="575"/>
      <c r="AE110" s="575"/>
      <c r="AF110" s="576"/>
      <c r="AG110" s="576"/>
      <c r="AH110" s="575"/>
      <c r="AI110" s="575"/>
      <c r="AJ110" s="575"/>
      <c r="AK110" s="576"/>
      <c r="AL110" s="576"/>
      <c r="AM110" s="575"/>
      <c r="AN110" s="575"/>
      <c r="AO110" s="575"/>
      <c r="AP110" s="575"/>
      <c r="AQ110" s="575"/>
    </row>
    <row r="111" spans="1:43" ht="49.5" hidden="1" customHeight="1" thickTop="1" thickBot="1">
      <c r="A111" s="563">
        <v>13.1</v>
      </c>
      <c r="B111" s="564"/>
      <c r="C111" s="564"/>
      <c r="D111" s="564"/>
      <c r="E111" s="564"/>
      <c r="F111" s="589" t="s">
        <v>1295</v>
      </c>
      <c r="G111" s="590">
        <v>91</v>
      </c>
      <c r="H111" s="590">
        <v>91</v>
      </c>
      <c r="I111" s="567">
        <f t="shared" si="4"/>
        <v>1</v>
      </c>
      <c r="J111" s="568" t="str">
        <f t="shared" si="5"/>
        <v>De acuerdo con lo programado</v>
      </c>
      <c r="K111" s="590"/>
      <c r="L111" s="581"/>
      <c r="M111" s="579"/>
      <c r="N111" s="572"/>
      <c r="O111" s="582"/>
      <c r="P111" s="581"/>
      <c r="Q111" s="579"/>
      <c r="R111" s="572"/>
      <c r="S111" s="582"/>
      <c r="T111" s="583"/>
      <c r="U111" s="579"/>
      <c r="V111" s="572"/>
      <c r="W111" s="582"/>
      <c r="X111" s="575"/>
      <c r="Y111" s="580">
        <v>91</v>
      </c>
      <c r="Z111" s="580">
        <v>91</v>
      </c>
      <c r="AA111" s="567">
        <f t="shared" si="6"/>
        <v>1</v>
      </c>
      <c r="AB111" s="568" t="str">
        <f t="shared" si="7"/>
        <v>De acuerdo con lo programado</v>
      </c>
      <c r="AC111" s="575"/>
      <c r="AD111" s="575"/>
      <c r="AE111" s="575"/>
      <c r="AF111" s="576"/>
      <c r="AG111" s="576"/>
      <c r="AH111" s="575"/>
      <c r="AI111" s="575"/>
      <c r="AJ111" s="575"/>
      <c r="AK111" s="576"/>
      <c r="AL111" s="576"/>
      <c r="AM111" s="575"/>
      <c r="AN111" s="575"/>
      <c r="AO111" s="575"/>
      <c r="AP111" s="575"/>
      <c r="AQ111" s="575"/>
    </row>
    <row r="112" spans="1:43" ht="46.2" hidden="1" thickTop="1" thickBot="1">
      <c r="A112" s="563">
        <v>13.1</v>
      </c>
      <c r="B112" s="564"/>
      <c r="C112" s="564"/>
      <c r="D112" s="564"/>
      <c r="E112" s="564"/>
      <c r="F112" s="589" t="s">
        <v>1296</v>
      </c>
      <c r="G112" s="591">
        <v>91</v>
      </c>
      <c r="H112" s="591">
        <v>91</v>
      </c>
      <c r="I112" s="567">
        <f t="shared" si="4"/>
        <v>1</v>
      </c>
      <c r="J112" s="568" t="str">
        <f t="shared" si="5"/>
        <v>De acuerdo con lo programado</v>
      </c>
      <c r="K112" s="591"/>
      <c r="L112" s="581"/>
      <c r="M112" s="579"/>
      <c r="N112" s="572"/>
      <c r="O112" s="582"/>
      <c r="P112" s="581"/>
      <c r="Q112" s="579"/>
      <c r="R112" s="572"/>
      <c r="S112" s="582"/>
      <c r="T112" s="583"/>
      <c r="U112" s="579"/>
      <c r="V112" s="572"/>
      <c r="W112" s="582"/>
      <c r="X112" s="575"/>
      <c r="Y112" s="580">
        <v>91</v>
      </c>
      <c r="Z112" s="580">
        <v>91</v>
      </c>
      <c r="AA112" s="567">
        <f t="shared" si="6"/>
        <v>1</v>
      </c>
      <c r="AB112" s="568" t="str">
        <f t="shared" si="7"/>
        <v>De acuerdo con lo programado</v>
      </c>
      <c r="AC112" s="575"/>
      <c r="AD112" s="575"/>
      <c r="AE112" s="575"/>
      <c r="AF112" s="576"/>
      <c r="AG112" s="576"/>
      <c r="AH112" s="575"/>
      <c r="AI112" s="575"/>
      <c r="AJ112" s="575"/>
      <c r="AK112" s="576"/>
      <c r="AL112" s="576"/>
      <c r="AM112" s="575"/>
      <c r="AN112" s="575"/>
      <c r="AO112" s="575"/>
      <c r="AP112" s="575"/>
      <c r="AQ112" s="575"/>
    </row>
    <row r="113" spans="1:43" ht="32.700000000000003" hidden="1" customHeight="1" thickTop="1" thickBot="1">
      <c r="A113" s="563">
        <v>13.2</v>
      </c>
      <c r="B113" s="564"/>
      <c r="C113" s="564"/>
      <c r="D113" s="564"/>
      <c r="E113" s="564"/>
      <c r="F113" s="577" t="s">
        <v>1297</v>
      </c>
      <c r="G113" s="592">
        <v>420</v>
      </c>
      <c r="H113" s="592">
        <v>420</v>
      </c>
      <c r="I113" s="567">
        <f t="shared" si="4"/>
        <v>1</v>
      </c>
      <c r="J113" s="568" t="str">
        <f t="shared" si="5"/>
        <v>De acuerdo con lo programado</v>
      </c>
      <c r="K113" s="592"/>
      <c r="L113" s="581"/>
      <c r="M113" s="579"/>
      <c r="N113" s="572"/>
      <c r="O113" s="582"/>
      <c r="P113" s="581"/>
      <c r="Q113" s="579"/>
      <c r="R113" s="572"/>
      <c r="S113" s="582"/>
      <c r="T113" s="583"/>
      <c r="U113" s="579"/>
      <c r="V113" s="572"/>
      <c r="W113" s="582"/>
      <c r="X113" s="575"/>
      <c r="Y113" s="580">
        <v>329</v>
      </c>
      <c r="Z113" s="580">
        <v>329</v>
      </c>
      <c r="AA113" s="567">
        <f t="shared" si="6"/>
        <v>1</v>
      </c>
      <c r="AB113" s="568" t="str">
        <f t="shared" si="7"/>
        <v>De acuerdo con lo programado</v>
      </c>
      <c r="AC113" s="575"/>
      <c r="AD113" s="575"/>
      <c r="AE113" s="575"/>
      <c r="AF113" s="576"/>
      <c r="AG113" s="576"/>
      <c r="AH113" s="575"/>
      <c r="AI113" s="575"/>
      <c r="AJ113" s="575"/>
      <c r="AK113" s="576"/>
      <c r="AL113" s="576"/>
      <c r="AM113" s="575"/>
      <c r="AN113" s="575"/>
      <c r="AO113" s="575"/>
      <c r="AP113" s="575"/>
      <c r="AQ113" s="575"/>
    </row>
    <row r="114" spans="1:43" ht="35.25" hidden="1" customHeight="1" thickTop="1" thickBot="1">
      <c r="A114" s="563">
        <v>13.2</v>
      </c>
      <c r="B114" s="564"/>
      <c r="C114" s="564"/>
      <c r="D114" s="564"/>
      <c r="E114" s="564"/>
      <c r="F114" s="577" t="s">
        <v>1297</v>
      </c>
      <c r="G114" s="592">
        <v>55</v>
      </c>
      <c r="H114" s="592">
        <v>55</v>
      </c>
      <c r="I114" s="567">
        <f t="shared" si="4"/>
        <v>1</v>
      </c>
      <c r="J114" s="568" t="str">
        <f t="shared" si="5"/>
        <v>De acuerdo con lo programado</v>
      </c>
      <c r="K114" s="592"/>
      <c r="L114" s="581"/>
      <c r="M114" s="579"/>
      <c r="N114" s="572"/>
      <c r="O114" s="582"/>
      <c r="P114" s="581"/>
      <c r="Q114" s="579"/>
      <c r="R114" s="572"/>
      <c r="S114" s="582"/>
      <c r="T114" s="583"/>
      <c r="U114" s="579"/>
      <c r="V114" s="572"/>
      <c r="W114" s="582"/>
      <c r="X114" s="575"/>
      <c r="Y114" s="580">
        <v>120</v>
      </c>
      <c r="Z114" s="580">
        <v>120</v>
      </c>
      <c r="AA114" s="567">
        <f t="shared" si="6"/>
        <v>1</v>
      </c>
      <c r="AB114" s="568" t="str">
        <f t="shared" si="7"/>
        <v>De acuerdo con lo programado</v>
      </c>
      <c r="AC114" s="575"/>
      <c r="AD114" s="575"/>
      <c r="AE114" s="575"/>
      <c r="AF114" s="576"/>
      <c r="AG114" s="576"/>
      <c r="AH114" s="575"/>
      <c r="AI114" s="575"/>
      <c r="AJ114" s="575"/>
      <c r="AK114" s="576"/>
      <c r="AL114" s="576"/>
      <c r="AM114" s="575"/>
      <c r="AN114" s="575"/>
      <c r="AO114" s="575"/>
      <c r="AP114" s="575"/>
      <c r="AQ114" s="575"/>
    </row>
    <row r="115" spans="1:43" ht="35.25" hidden="1" customHeight="1" thickTop="1" thickBot="1">
      <c r="A115" s="563">
        <v>13.2</v>
      </c>
      <c r="B115" s="564"/>
      <c r="C115" s="564"/>
      <c r="D115" s="564"/>
      <c r="E115" s="564"/>
      <c r="F115" s="577" t="s">
        <v>1297</v>
      </c>
      <c r="G115" s="578">
        <v>200</v>
      </c>
      <c r="H115" s="578">
        <v>200</v>
      </c>
      <c r="I115" s="567">
        <f t="shared" si="4"/>
        <v>1</v>
      </c>
      <c r="J115" s="568" t="str">
        <f t="shared" si="5"/>
        <v>De acuerdo con lo programado</v>
      </c>
      <c r="K115" s="578"/>
      <c r="L115" s="581"/>
      <c r="M115" s="579"/>
      <c r="N115" s="572"/>
      <c r="O115" s="582"/>
      <c r="P115" s="581"/>
      <c r="Q115" s="579"/>
      <c r="R115" s="572"/>
      <c r="S115" s="582"/>
      <c r="T115" s="583"/>
      <c r="U115" s="579"/>
      <c r="V115" s="572"/>
      <c r="W115" s="582"/>
      <c r="X115" s="575"/>
      <c r="Y115" s="580">
        <v>255</v>
      </c>
      <c r="Z115" s="580">
        <v>255</v>
      </c>
      <c r="AA115" s="567">
        <f t="shared" si="6"/>
        <v>1</v>
      </c>
      <c r="AB115" s="568" t="str">
        <f t="shared" si="7"/>
        <v>De acuerdo con lo programado</v>
      </c>
      <c r="AC115" s="575"/>
      <c r="AD115" s="575"/>
      <c r="AE115" s="575"/>
      <c r="AF115" s="576"/>
      <c r="AG115" s="576"/>
      <c r="AH115" s="575"/>
      <c r="AI115" s="575"/>
      <c r="AJ115" s="575"/>
      <c r="AK115" s="576"/>
      <c r="AL115" s="576"/>
      <c r="AM115" s="575"/>
      <c r="AN115" s="575"/>
      <c r="AO115" s="575"/>
      <c r="AP115" s="575"/>
      <c r="AQ115" s="575"/>
    </row>
    <row r="116" spans="1:43" ht="35.25" hidden="1" customHeight="1" thickTop="1" thickBot="1">
      <c r="A116" s="563">
        <v>13.3</v>
      </c>
      <c r="B116" s="564"/>
      <c r="C116" s="564"/>
      <c r="D116" s="564"/>
      <c r="E116" s="564"/>
      <c r="F116" s="577" t="s">
        <v>1298</v>
      </c>
      <c r="G116" s="578">
        <v>1</v>
      </c>
      <c r="H116" s="578">
        <v>1</v>
      </c>
      <c r="I116" s="567">
        <f t="shared" si="4"/>
        <v>1</v>
      </c>
      <c r="J116" s="568" t="str">
        <f t="shared" si="5"/>
        <v>De acuerdo con lo programado</v>
      </c>
      <c r="K116" s="578"/>
      <c r="L116" s="581"/>
      <c r="M116" s="579"/>
      <c r="N116" s="572"/>
      <c r="O116" s="582"/>
      <c r="P116" s="581"/>
      <c r="Q116" s="579"/>
      <c r="R116" s="572"/>
      <c r="S116" s="582"/>
      <c r="T116" s="583"/>
      <c r="U116" s="579"/>
      <c r="V116" s="572"/>
      <c r="W116" s="582"/>
      <c r="X116" s="575"/>
      <c r="Y116" s="580">
        <v>2</v>
      </c>
      <c r="Z116" s="580">
        <v>2</v>
      </c>
      <c r="AA116" s="567">
        <f t="shared" si="6"/>
        <v>1</v>
      </c>
      <c r="AB116" s="568" t="str">
        <f t="shared" si="7"/>
        <v>De acuerdo con lo programado</v>
      </c>
      <c r="AC116" s="575"/>
      <c r="AD116" s="575"/>
      <c r="AE116" s="575"/>
      <c r="AF116" s="576"/>
      <c r="AG116" s="576"/>
      <c r="AH116" s="575"/>
      <c r="AI116" s="575"/>
      <c r="AJ116" s="575"/>
      <c r="AK116" s="576"/>
      <c r="AL116" s="576"/>
      <c r="AM116" s="575"/>
      <c r="AN116" s="575"/>
      <c r="AO116" s="575"/>
      <c r="AP116" s="575"/>
      <c r="AQ116" s="575"/>
    </row>
    <row r="117" spans="1:43" ht="35.25" hidden="1" customHeight="1" thickTop="1" thickBot="1">
      <c r="A117" s="563">
        <v>13.4</v>
      </c>
      <c r="B117" s="564"/>
      <c r="C117" s="564"/>
      <c r="D117" s="564"/>
      <c r="E117" s="564"/>
      <c r="F117" s="577" t="s">
        <v>1299</v>
      </c>
      <c r="G117" s="578">
        <v>20171</v>
      </c>
      <c r="H117" s="578">
        <v>20171</v>
      </c>
      <c r="I117" s="567">
        <f t="shared" si="4"/>
        <v>1</v>
      </c>
      <c r="J117" s="568" t="str">
        <f t="shared" si="5"/>
        <v>De acuerdo con lo programado</v>
      </c>
      <c r="K117" s="578"/>
      <c r="L117" s="581"/>
      <c r="M117" s="579"/>
      <c r="N117" s="572"/>
      <c r="O117" s="582"/>
      <c r="P117" s="581"/>
      <c r="Q117" s="579"/>
      <c r="R117" s="572"/>
      <c r="S117" s="582"/>
      <c r="T117" s="583"/>
      <c r="U117" s="579"/>
      <c r="V117" s="572"/>
      <c r="W117" s="582"/>
      <c r="X117" s="575"/>
      <c r="Y117" s="580">
        <v>20171</v>
      </c>
      <c r="Z117" s="580">
        <v>20171</v>
      </c>
      <c r="AA117" s="567">
        <f t="shared" si="6"/>
        <v>1</v>
      </c>
      <c r="AB117" s="568" t="str">
        <f t="shared" si="7"/>
        <v>De acuerdo con lo programado</v>
      </c>
      <c r="AC117" s="575"/>
      <c r="AD117" s="575"/>
      <c r="AE117" s="575"/>
      <c r="AF117" s="576"/>
      <c r="AG117" s="576"/>
      <c r="AH117" s="575"/>
      <c r="AI117" s="575"/>
      <c r="AJ117" s="575"/>
      <c r="AK117" s="576"/>
      <c r="AL117" s="576"/>
      <c r="AM117" s="575"/>
      <c r="AN117" s="575"/>
      <c r="AO117" s="575"/>
      <c r="AP117" s="575"/>
      <c r="AQ117" s="575"/>
    </row>
    <row r="118" spans="1:43" ht="35.25" hidden="1" customHeight="1" thickTop="1" thickBot="1">
      <c r="A118" s="563">
        <v>13.5</v>
      </c>
      <c r="B118" s="564"/>
      <c r="C118" s="564"/>
      <c r="D118" s="564"/>
      <c r="E118" s="564"/>
      <c r="F118" s="577" t="s">
        <v>1300</v>
      </c>
      <c r="G118" s="578">
        <v>3945</v>
      </c>
      <c r="H118" s="578">
        <v>3945</v>
      </c>
      <c r="I118" s="567">
        <f t="shared" si="4"/>
        <v>1</v>
      </c>
      <c r="J118" s="568" t="str">
        <f t="shared" si="5"/>
        <v>De acuerdo con lo programado</v>
      </c>
      <c r="K118" s="578"/>
      <c r="L118" s="581"/>
      <c r="M118" s="579"/>
      <c r="N118" s="572"/>
      <c r="O118" s="582"/>
      <c r="P118" s="581"/>
      <c r="Q118" s="579"/>
      <c r="R118" s="572"/>
      <c r="S118" s="582"/>
      <c r="T118" s="583"/>
      <c r="U118" s="579"/>
      <c r="V118" s="572"/>
      <c r="W118" s="582"/>
      <c r="X118" s="575"/>
      <c r="Y118" s="580">
        <v>3946</v>
      </c>
      <c r="Z118" s="580">
        <v>3946</v>
      </c>
      <c r="AA118" s="567">
        <f t="shared" si="6"/>
        <v>1</v>
      </c>
      <c r="AB118" s="568" t="str">
        <f t="shared" si="7"/>
        <v>De acuerdo con lo programado</v>
      </c>
      <c r="AC118" s="575"/>
      <c r="AD118" s="575"/>
      <c r="AE118" s="575"/>
      <c r="AF118" s="576"/>
      <c r="AG118" s="576"/>
      <c r="AH118" s="575"/>
      <c r="AI118" s="575"/>
      <c r="AJ118" s="575"/>
      <c r="AK118" s="576"/>
      <c r="AL118" s="576"/>
      <c r="AM118" s="575"/>
      <c r="AN118" s="575"/>
      <c r="AO118" s="575"/>
      <c r="AP118" s="575"/>
      <c r="AQ118" s="575"/>
    </row>
    <row r="119" spans="1:43" ht="35.25" hidden="1" customHeight="1" thickTop="1" thickBot="1">
      <c r="A119" s="563">
        <v>13.6</v>
      </c>
      <c r="B119" s="564"/>
      <c r="C119" s="564"/>
      <c r="D119" s="564"/>
      <c r="E119" s="564"/>
      <c r="F119" s="577" t="s">
        <v>1301</v>
      </c>
      <c r="G119" s="578">
        <v>11150</v>
      </c>
      <c r="H119" s="578">
        <v>11150</v>
      </c>
      <c r="I119" s="567">
        <f t="shared" si="4"/>
        <v>1</v>
      </c>
      <c r="J119" s="568" t="str">
        <f t="shared" si="5"/>
        <v>De acuerdo con lo programado</v>
      </c>
      <c r="K119" s="578"/>
      <c r="L119" s="581"/>
      <c r="M119" s="579"/>
      <c r="N119" s="572"/>
      <c r="O119" s="582"/>
      <c r="P119" s="581"/>
      <c r="Q119" s="579"/>
      <c r="R119" s="572"/>
      <c r="S119" s="582"/>
      <c r="T119" s="583"/>
      <c r="U119" s="579"/>
      <c r="V119" s="572"/>
      <c r="W119" s="582"/>
      <c r="X119" s="575"/>
      <c r="Y119" s="580">
        <v>11150</v>
      </c>
      <c r="Z119" s="580">
        <v>11150</v>
      </c>
      <c r="AA119" s="567">
        <f t="shared" si="6"/>
        <v>1</v>
      </c>
      <c r="AB119" s="568" t="str">
        <f t="shared" si="7"/>
        <v>De acuerdo con lo programado</v>
      </c>
      <c r="AC119" s="575"/>
      <c r="AD119" s="575"/>
      <c r="AE119" s="575"/>
      <c r="AF119" s="576"/>
      <c r="AG119" s="576"/>
      <c r="AH119" s="575"/>
      <c r="AI119" s="575"/>
      <c r="AJ119" s="575"/>
      <c r="AK119" s="576"/>
      <c r="AL119" s="576"/>
      <c r="AM119" s="575"/>
      <c r="AN119" s="575"/>
      <c r="AO119" s="575"/>
      <c r="AP119" s="575"/>
      <c r="AQ119" s="575"/>
    </row>
    <row r="120" spans="1:43" ht="35.25" hidden="1" customHeight="1" thickTop="1" thickBot="1">
      <c r="A120" s="563">
        <v>13.7</v>
      </c>
      <c r="B120" s="564"/>
      <c r="C120" s="564"/>
      <c r="D120" s="564"/>
      <c r="E120" s="564"/>
      <c r="F120" s="577" t="s">
        <v>1302</v>
      </c>
      <c r="G120" s="578">
        <v>2</v>
      </c>
      <c r="H120" s="578">
        <v>2</v>
      </c>
      <c r="I120" s="567">
        <f t="shared" si="4"/>
        <v>1</v>
      </c>
      <c r="J120" s="568" t="str">
        <f t="shared" si="5"/>
        <v>De acuerdo con lo programado</v>
      </c>
      <c r="K120" s="578"/>
      <c r="L120" s="581"/>
      <c r="M120" s="579"/>
      <c r="N120" s="572"/>
      <c r="O120" s="582"/>
      <c r="P120" s="581"/>
      <c r="Q120" s="579"/>
      <c r="R120" s="572"/>
      <c r="S120" s="582"/>
      <c r="T120" s="583"/>
      <c r="U120" s="579"/>
      <c r="V120" s="572"/>
      <c r="W120" s="582"/>
      <c r="X120" s="575"/>
      <c r="Y120" s="580">
        <v>2</v>
      </c>
      <c r="Z120" s="580">
        <v>2</v>
      </c>
      <c r="AA120" s="567">
        <f t="shared" si="6"/>
        <v>1</v>
      </c>
      <c r="AB120" s="568" t="str">
        <f t="shared" si="7"/>
        <v>De acuerdo con lo programado</v>
      </c>
      <c r="AC120" s="575"/>
      <c r="AD120" s="575"/>
      <c r="AE120" s="575"/>
      <c r="AF120" s="576"/>
      <c r="AG120" s="576"/>
      <c r="AH120" s="575"/>
      <c r="AI120" s="575"/>
      <c r="AJ120" s="575"/>
      <c r="AK120" s="576"/>
      <c r="AL120" s="576"/>
      <c r="AM120" s="575"/>
      <c r="AN120" s="575"/>
      <c r="AO120" s="575"/>
      <c r="AP120" s="575"/>
      <c r="AQ120" s="575"/>
    </row>
    <row r="121" spans="1:43" ht="35.25" hidden="1" customHeight="1" thickTop="1" thickBot="1">
      <c r="A121" s="563">
        <v>13.8</v>
      </c>
      <c r="B121" s="564"/>
      <c r="C121" s="564"/>
      <c r="D121" s="564"/>
      <c r="E121" s="564"/>
      <c r="F121" s="577" t="s">
        <v>1303</v>
      </c>
      <c r="G121" s="592">
        <v>150</v>
      </c>
      <c r="H121" s="592">
        <v>150</v>
      </c>
      <c r="I121" s="567">
        <f t="shared" si="4"/>
        <v>1</v>
      </c>
      <c r="J121" s="568" t="str">
        <f t="shared" si="5"/>
        <v>De acuerdo con lo programado</v>
      </c>
      <c r="K121" s="592"/>
      <c r="L121" s="581"/>
      <c r="M121" s="579"/>
      <c r="N121" s="572"/>
      <c r="O121" s="582"/>
      <c r="P121" s="581"/>
      <c r="Q121" s="579"/>
      <c r="R121" s="572"/>
      <c r="S121" s="582"/>
      <c r="T121" s="583"/>
      <c r="U121" s="579"/>
      <c r="V121" s="572"/>
      <c r="W121" s="582"/>
      <c r="X121" s="575"/>
      <c r="Y121" s="580">
        <v>150</v>
      </c>
      <c r="Z121" s="580">
        <v>150</v>
      </c>
      <c r="AA121" s="567">
        <f t="shared" si="6"/>
        <v>1</v>
      </c>
      <c r="AB121" s="568" t="str">
        <f t="shared" si="7"/>
        <v>De acuerdo con lo programado</v>
      </c>
      <c r="AC121" s="575"/>
      <c r="AD121" s="575"/>
      <c r="AE121" s="575"/>
      <c r="AF121" s="576"/>
      <c r="AG121" s="576"/>
      <c r="AH121" s="575"/>
      <c r="AI121" s="575"/>
      <c r="AJ121" s="575"/>
      <c r="AK121" s="576"/>
      <c r="AL121" s="576"/>
      <c r="AM121" s="575"/>
      <c r="AN121" s="575"/>
      <c r="AO121" s="575"/>
      <c r="AP121" s="575"/>
      <c r="AQ121" s="575"/>
    </row>
    <row r="122" spans="1:43" ht="35.25" hidden="1" customHeight="1" thickTop="1" thickBot="1">
      <c r="A122" s="563">
        <v>13.8</v>
      </c>
      <c r="B122" s="564"/>
      <c r="C122" s="564"/>
      <c r="D122" s="564"/>
      <c r="E122" s="564"/>
      <c r="F122" s="577" t="s">
        <v>1303</v>
      </c>
      <c r="G122" s="578">
        <v>10</v>
      </c>
      <c r="H122" s="578">
        <v>10</v>
      </c>
      <c r="I122" s="567">
        <f t="shared" si="4"/>
        <v>1</v>
      </c>
      <c r="J122" s="568" t="str">
        <f t="shared" si="5"/>
        <v>De acuerdo con lo programado</v>
      </c>
      <c r="K122" s="578"/>
      <c r="L122" s="581"/>
      <c r="M122" s="579"/>
      <c r="N122" s="572"/>
      <c r="O122" s="582"/>
      <c r="P122" s="581"/>
      <c r="Q122" s="579"/>
      <c r="R122" s="572"/>
      <c r="S122" s="582"/>
      <c r="T122" s="583"/>
      <c r="U122" s="579"/>
      <c r="V122" s="572"/>
      <c r="W122" s="582"/>
      <c r="X122" s="575"/>
      <c r="Y122" s="580">
        <v>5</v>
      </c>
      <c r="Z122" s="580">
        <v>5</v>
      </c>
      <c r="AA122" s="567">
        <f t="shared" si="6"/>
        <v>1</v>
      </c>
      <c r="AB122" s="568" t="str">
        <f t="shared" si="7"/>
        <v>De acuerdo con lo programado</v>
      </c>
      <c r="AC122" s="575"/>
      <c r="AD122" s="575"/>
      <c r="AE122" s="575"/>
      <c r="AF122" s="576"/>
      <c r="AG122" s="576"/>
      <c r="AH122" s="575"/>
      <c r="AI122" s="575"/>
      <c r="AJ122" s="575"/>
      <c r="AK122" s="576"/>
      <c r="AL122" s="576"/>
      <c r="AM122" s="575"/>
      <c r="AN122" s="575"/>
      <c r="AO122" s="575"/>
      <c r="AP122" s="575"/>
      <c r="AQ122" s="575"/>
    </row>
    <row r="123" spans="1:43" ht="35.25" hidden="1" customHeight="1" thickTop="1" thickBot="1">
      <c r="A123" s="563">
        <v>13.9</v>
      </c>
      <c r="B123" s="564"/>
      <c r="C123" s="564"/>
      <c r="D123" s="564"/>
      <c r="E123" s="564"/>
      <c r="F123" s="577" t="s">
        <v>1304</v>
      </c>
      <c r="G123" s="578">
        <v>30</v>
      </c>
      <c r="H123" s="578">
        <v>30</v>
      </c>
      <c r="I123" s="567">
        <f t="shared" si="4"/>
        <v>1</v>
      </c>
      <c r="J123" s="568" t="str">
        <f t="shared" si="5"/>
        <v>De acuerdo con lo programado</v>
      </c>
      <c r="K123" s="578"/>
      <c r="L123" s="581"/>
      <c r="M123" s="579"/>
      <c r="N123" s="572"/>
      <c r="O123" s="582"/>
      <c r="P123" s="581"/>
      <c r="Q123" s="579"/>
      <c r="R123" s="572"/>
      <c r="S123" s="582"/>
      <c r="T123" s="583"/>
      <c r="U123" s="579"/>
      <c r="V123" s="572"/>
      <c r="W123" s="582"/>
      <c r="X123" s="575"/>
      <c r="Y123" s="580">
        <v>45</v>
      </c>
      <c r="Z123" s="580">
        <v>45</v>
      </c>
      <c r="AA123" s="567">
        <f t="shared" si="6"/>
        <v>1</v>
      </c>
      <c r="AB123" s="568" t="str">
        <f t="shared" si="7"/>
        <v>De acuerdo con lo programado</v>
      </c>
      <c r="AC123" s="575"/>
      <c r="AD123" s="575"/>
      <c r="AE123" s="575"/>
      <c r="AF123" s="576"/>
      <c r="AG123" s="576"/>
      <c r="AH123" s="575"/>
      <c r="AI123" s="575"/>
      <c r="AJ123" s="575"/>
      <c r="AK123" s="576"/>
      <c r="AL123" s="576"/>
      <c r="AM123" s="575"/>
      <c r="AN123" s="575"/>
      <c r="AO123" s="575"/>
      <c r="AP123" s="575"/>
      <c r="AQ123" s="575"/>
    </row>
    <row r="124" spans="1:43" ht="35.25" hidden="1" customHeight="1" thickTop="1" thickBot="1">
      <c r="A124" s="563">
        <v>13.9</v>
      </c>
      <c r="B124" s="564"/>
      <c r="C124" s="564"/>
      <c r="D124" s="564"/>
      <c r="E124" s="564"/>
      <c r="F124" s="577" t="s">
        <v>1304</v>
      </c>
      <c r="G124" s="578">
        <v>30</v>
      </c>
      <c r="H124" s="578">
        <v>30</v>
      </c>
      <c r="I124" s="567">
        <f t="shared" si="4"/>
        <v>1</v>
      </c>
      <c r="J124" s="568" t="str">
        <f t="shared" si="5"/>
        <v>De acuerdo con lo programado</v>
      </c>
      <c r="K124" s="578"/>
      <c r="L124" s="581"/>
      <c r="M124" s="579"/>
      <c r="N124" s="572"/>
      <c r="O124" s="582"/>
      <c r="P124" s="581"/>
      <c r="Q124" s="579"/>
      <c r="R124" s="572"/>
      <c r="S124" s="582"/>
      <c r="T124" s="583"/>
      <c r="U124" s="579"/>
      <c r="V124" s="572"/>
      <c r="W124" s="582"/>
      <c r="X124" s="575"/>
      <c r="Y124" s="580">
        <v>21</v>
      </c>
      <c r="Z124" s="580">
        <v>21</v>
      </c>
      <c r="AA124" s="567">
        <f t="shared" si="6"/>
        <v>1</v>
      </c>
      <c r="AB124" s="568" t="str">
        <f t="shared" si="7"/>
        <v>De acuerdo con lo programado</v>
      </c>
      <c r="AC124" s="575"/>
      <c r="AD124" s="575"/>
      <c r="AE124" s="575"/>
      <c r="AF124" s="576"/>
      <c r="AG124" s="576"/>
      <c r="AH124" s="575"/>
      <c r="AI124" s="575"/>
      <c r="AJ124" s="575"/>
      <c r="AK124" s="576"/>
      <c r="AL124" s="576"/>
      <c r="AM124" s="575"/>
      <c r="AN124" s="575"/>
      <c r="AO124" s="575"/>
      <c r="AP124" s="575"/>
      <c r="AQ124" s="575"/>
    </row>
    <row r="125" spans="1:43" ht="35.25" hidden="1" customHeight="1" thickTop="1" thickBot="1">
      <c r="A125" s="563">
        <v>13.9</v>
      </c>
      <c r="B125" s="564"/>
      <c r="C125" s="564"/>
      <c r="D125" s="564"/>
      <c r="E125" s="564"/>
      <c r="F125" s="577" t="s">
        <v>1304</v>
      </c>
      <c r="G125" s="578">
        <v>50</v>
      </c>
      <c r="H125" s="578">
        <v>50</v>
      </c>
      <c r="I125" s="567">
        <f t="shared" si="4"/>
        <v>1</v>
      </c>
      <c r="J125" s="568" t="str">
        <f t="shared" si="5"/>
        <v>De acuerdo con lo programado</v>
      </c>
      <c r="K125" s="578"/>
      <c r="L125" s="581"/>
      <c r="M125" s="579"/>
      <c r="N125" s="572"/>
      <c r="O125" s="582"/>
      <c r="P125" s="581"/>
      <c r="Q125" s="579"/>
      <c r="R125" s="572"/>
      <c r="S125" s="582"/>
      <c r="T125" s="583"/>
      <c r="U125" s="579"/>
      <c r="V125" s="572"/>
      <c r="W125" s="582"/>
      <c r="X125" s="575"/>
      <c r="Y125" s="580">
        <v>36</v>
      </c>
      <c r="Z125" s="580">
        <v>36</v>
      </c>
      <c r="AA125" s="567">
        <f t="shared" si="6"/>
        <v>1</v>
      </c>
      <c r="AB125" s="568" t="str">
        <f t="shared" si="7"/>
        <v>De acuerdo con lo programado</v>
      </c>
      <c r="AC125" s="575"/>
      <c r="AD125" s="575"/>
      <c r="AE125" s="575"/>
      <c r="AF125" s="576"/>
      <c r="AG125" s="576"/>
      <c r="AH125" s="575"/>
      <c r="AI125" s="575"/>
      <c r="AJ125" s="575"/>
      <c r="AK125" s="576"/>
      <c r="AL125" s="576"/>
      <c r="AM125" s="575"/>
      <c r="AN125" s="575"/>
      <c r="AO125" s="575"/>
      <c r="AP125" s="575"/>
      <c r="AQ125" s="575"/>
    </row>
    <row r="126" spans="1:43" ht="35.25" hidden="1" customHeight="1" thickTop="1" thickBot="1">
      <c r="A126" s="593">
        <v>13.1</v>
      </c>
      <c r="B126" s="564"/>
      <c r="C126" s="564"/>
      <c r="D126" s="564"/>
      <c r="E126" s="564"/>
      <c r="F126" s="577" t="s">
        <v>1305</v>
      </c>
      <c r="G126" s="592">
        <v>103</v>
      </c>
      <c r="H126" s="592">
        <v>103</v>
      </c>
      <c r="I126" s="567">
        <f t="shared" si="4"/>
        <v>1</v>
      </c>
      <c r="J126" s="568" t="str">
        <f t="shared" si="5"/>
        <v>De acuerdo con lo programado</v>
      </c>
      <c r="K126" s="592"/>
      <c r="L126" s="581"/>
      <c r="M126" s="579"/>
      <c r="N126" s="572"/>
      <c r="O126" s="582"/>
      <c r="P126" s="581"/>
      <c r="Q126" s="579"/>
      <c r="R126" s="572"/>
      <c r="S126" s="582"/>
      <c r="T126" s="583"/>
      <c r="U126" s="579"/>
      <c r="V126" s="572"/>
      <c r="W126" s="582"/>
      <c r="X126" s="575"/>
      <c r="Y126" s="580">
        <v>106</v>
      </c>
      <c r="Z126" s="580">
        <v>106</v>
      </c>
      <c r="AA126" s="567">
        <f t="shared" si="6"/>
        <v>1</v>
      </c>
      <c r="AB126" s="568" t="str">
        <f t="shared" si="7"/>
        <v>De acuerdo con lo programado</v>
      </c>
      <c r="AC126" s="575"/>
      <c r="AD126" s="575"/>
      <c r="AE126" s="575"/>
      <c r="AF126" s="576"/>
      <c r="AG126" s="576"/>
      <c r="AH126" s="575"/>
      <c r="AI126" s="575"/>
      <c r="AJ126" s="575"/>
      <c r="AK126" s="576"/>
      <c r="AL126" s="576"/>
      <c r="AM126" s="575"/>
      <c r="AN126" s="575"/>
      <c r="AO126" s="575"/>
      <c r="AP126" s="575"/>
      <c r="AQ126" s="575"/>
    </row>
    <row r="127" spans="1:43" ht="35.25" hidden="1" customHeight="1" thickTop="1" thickBot="1">
      <c r="A127" s="593">
        <v>13.1</v>
      </c>
      <c r="B127" s="564"/>
      <c r="C127" s="564"/>
      <c r="D127" s="564"/>
      <c r="E127" s="564"/>
      <c r="F127" s="577" t="s">
        <v>1305</v>
      </c>
      <c r="G127" s="578">
        <v>58</v>
      </c>
      <c r="H127" s="578">
        <v>58</v>
      </c>
      <c r="I127" s="567">
        <f t="shared" si="4"/>
        <v>1</v>
      </c>
      <c r="J127" s="568" t="str">
        <f t="shared" si="5"/>
        <v>De acuerdo con lo programado</v>
      </c>
      <c r="K127" s="578"/>
      <c r="L127" s="581"/>
      <c r="M127" s="579"/>
      <c r="N127" s="572"/>
      <c r="O127" s="582"/>
      <c r="P127" s="581"/>
      <c r="Q127" s="579"/>
      <c r="R127" s="572"/>
      <c r="S127" s="582"/>
      <c r="T127" s="583"/>
      <c r="U127" s="579"/>
      <c r="V127" s="572"/>
      <c r="W127" s="582"/>
      <c r="X127" s="575"/>
      <c r="Y127" s="580">
        <v>58</v>
      </c>
      <c r="Z127" s="580">
        <v>58</v>
      </c>
      <c r="AA127" s="567">
        <f t="shared" si="6"/>
        <v>1</v>
      </c>
      <c r="AB127" s="568" t="str">
        <f t="shared" si="7"/>
        <v>De acuerdo con lo programado</v>
      </c>
      <c r="AC127" s="575"/>
      <c r="AD127" s="575"/>
      <c r="AE127" s="575"/>
      <c r="AF127" s="576"/>
      <c r="AG127" s="576"/>
      <c r="AH127" s="575"/>
      <c r="AI127" s="575"/>
      <c r="AJ127" s="575"/>
      <c r="AK127" s="576"/>
      <c r="AL127" s="576"/>
      <c r="AM127" s="575"/>
      <c r="AN127" s="575"/>
      <c r="AO127" s="575"/>
      <c r="AP127" s="575"/>
      <c r="AQ127" s="575"/>
    </row>
    <row r="128" spans="1:43" ht="35.25" hidden="1" customHeight="1" thickTop="1" thickBot="1">
      <c r="A128" s="563">
        <v>14</v>
      </c>
      <c r="B128" s="564">
        <v>0</v>
      </c>
      <c r="C128" s="564">
        <v>0</v>
      </c>
      <c r="D128" s="564">
        <v>0</v>
      </c>
      <c r="E128" s="564">
        <v>0</v>
      </c>
      <c r="F128" s="584" t="s">
        <v>1306</v>
      </c>
      <c r="G128" s="585"/>
      <c r="H128" s="585"/>
      <c r="I128" s="567" t="str">
        <f t="shared" si="4"/>
        <v>No hay ejecución</v>
      </c>
      <c r="J128" s="568" t="str">
        <f t="shared" si="5"/>
        <v>NA</v>
      </c>
      <c r="K128" s="586"/>
      <c r="L128" s="581"/>
      <c r="M128" s="579"/>
      <c r="N128" s="572"/>
      <c r="O128" s="582"/>
      <c r="P128" s="581"/>
      <c r="Q128" s="579"/>
      <c r="R128" s="572"/>
      <c r="S128" s="582"/>
      <c r="T128" s="583"/>
      <c r="U128" s="579"/>
      <c r="V128" s="572"/>
      <c r="W128" s="582"/>
      <c r="X128" s="575"/>
      <c r="Y128" s="580"/>
      <c r="Z128" s="580"/>
      <c r="AA128" s="567" t="str">
        <f t="shared" si="6"/>
        <v>No hay ejecución</v>
      </c>
      <c r="AB128" s="568" t="str">
        <f t="shared" si="7"/>
        <v>NA</v>
      </c>
      <c r="AC128" s="575"/>
      <c r="AD128" s="575"/>
      <c r="AE128" s="575"/>
      <c r="AF128" s="576"/>
      <c r="AG128" s="576"/>
      <c r="AH128" s="575"/>
      <c r="AI128" s="575"/>
      <c r="AJ128" s="575"/>
      <c r="AK128" s="576"/>
      <c r="AL128" s="576"/>
      <c r="AM128" s="575"/>
      <c r="AN128" s="575"/>
      <c r="AO128" s="575"/>
      <c r="AP128" s="575"/>
      <c r="AQ128" s="575"/>
    </row>
    <row r="129" spans="1:43" ht="35.25" hidden="1" customHeight="1" thickTop="1" thickBot="1">
      <c r="A129" s="563">
        <v>14.1</v>
      </c>
      <c r="B129" s="564"/>
      <c r="C129" s="564"/>
      <c r="D129" s="564"/>
      <c r="E129" s="564"/>
      <c r="F129" s="587" t="s">
        <v>1307</v>
      </c>
      <c r="G129" s="588">
        <v>1</v>
      </c>
      <c r="H129" s="588">
        <v>1</v>
      </c>
      <c r="I129" s="567">
        <f t="shared" si="4"/>
        <v>1</v>
      </c>
      <c r="J129" s="568" t="str">
        <f t="shared" si="5"/>
        <v>De acuerdo con lo programado</v>
      </c>
      <c r="K129" s="588"/>
      <c r="L129" s="581"/>
      <c r="M129" s="579"/>
      <c r="N129" s="572"/>
      <c r="O129" s="582"/>
      <c r="P129" s="581"/>
      <c r="Q129" s="579"/>
      <c r="R129" s="572"/>
      <c r="S129" s="582"/>
      <c r="T129" s="583"/>
      <c r="U129" s="579"/>
      <c r="V129" s="572"/>
      <c r="W129" s="582"/>
      <c r="X129" s="575"/>
      <c r="Y129" s="580">
        <v>1</v>
      </c>
      <c r="Z129" s="580">
        <v>1</v>
      </c>
      <c r="AA129" s="567">
        <f t="shared" si="6"/>
        <v>1</v>
      </c>
      <c r="AB129" s="568" t="str">
        <f t="shared" si="7"/>
        <v>De acuerdo con lo programado</v>
      </c>
      <c r="AC129" s="575"/>
      <c r="AD129" s="575"/>
      <c r="AE129" s="575"/>
      <c r="AF129" s="576"/>
      <c r="AG129" s="576"/>
      <c r="AH129" s="575"/>
      <c r="AI129" s="575"/>
      <c r="AJ129" s="575"/>
      <c r="AK129" s="576"/>
      <c r="AL129" s="576"/>
      <c r="AM129" s="575"/>
      <c r="AN129" s="575"/>
      <c r="AO129" s="575"/>
      <c r="AP129" s="575"/>
      <c r="AQ129" s="575"/>
    </row>
    <row r="130" spans="1:43" ht="35.25" hidden="1" customHeight="1" thickTop="1" thickBot="1">
      <c r="A130" s="563">
        <v>14.1</v>
      </c>
      <c r="B130" s="564"/>
      <c r="C130" s="564"/>
      <c r="D130" s="564"/>
      <c r="E130" s="564"/>
      <c r="F130" s="587" t="s">
        <v>1307</v>
      </c>
      <c r="G130" s="588">
        <v>0</v>
      </c>
      <c r="H130" s="588">
        <v>0</v>
      </c>
      <c r="I130" s="567" t="str">
        <f t="shared" si="4"/>
        <v>No hay Programación</v>
      </c>
      <c r="J130" s="568" t="str">
        <f t="shared" si="5"/>
        <v>De acuerdo con lo programado</v>
      </c>
      <c r="K130" s="588"/>
      <c r="L130" s="581"/>
      <c r="M130" s="579"/>
      <c r="N130" s="572"/>
      <c r="O130" s="582"/>
      <c r="P130" s="581"/>
      <c r="Q130" s="579"/>
      <c r="R130" s="572"/>
      <c r="S130" s="582"/>
      <c r="T130" s="583"/>
      <c r="U130" s="579"/>
      <c r="V130" s="572"/>
      <c r="W130" s="582"/>
      <c r="X130" s="575"/>
      <c r="Y130" s="580">
        <v>1</v>
      </c>
      <c r="Z130" s="580">
        <v>1</v>
      </c>
      <c r="AA130" s="567">
        <f t="shared" si="6"/>
        <v>1</v>
      </c>
      <c r="AB130" s="568" t="str">
        <f t="shared" si="7"/>
        <v>De acuerdo con lo programado</v>
      </c>
      <c r="AC130" s="575"/>
      <c r="AD130" s="575"/>
      <c r="AE130" s="575"/>
      <c r="AF130" s="576"/>
      <c r="AG130" s="576"/>
      <c r="AH130" s="575"/>
      <c r="AI130" s="575"/>
      <c r="AJ130" s="575"/>
      <c r="AK130" s="576"/>
      <c r="AL130" s="576"/>
      <c r="AM130" s="575"/>
      <c r="AN130" s="575"/>
      <c r="AO130" s="575"/>
      <c r="AP130" s="575"/>
      <c r="AQ130" s="575"/>
    </row>
    <row r="131" spans="1:43" ht="35.25" hidden="1" customHeight="1" thickTop="1" thickBot="1">
      <c r="A131" s="563">
        <v>14.2</v>
      </c>
      <c r="B131" s="564"/>
      <c r="C131" s="564"/>
      <c r="D131" s="564"/>
      <c r="E131" s="564"/>
      <c r="F131" s="577" t="s">
        <v>1308</v>
      </c>
      <c r="G131" s="578">
        <v>8</v>
      </c>
      <c r="H131" s="578">
        <v>8</v>
      </c>
      <c r="I131" s="567">
        <f t="shared" si="4"/>
        <v>1</v>
      </c>
      <c r="J131" s="568" t="str">
        <f t="shared" si="5"/>
        <v>De acuerdo con lo programado</v>
      </c>
      <c r="K131" s="578"/>
      <c r="L131" s="581"/>
      <c r="M131" s="579"/>
      <c r="N131" s="572"/>
      <c r="O131" s="582"/>
      <c r="P131" s="581"/>
      <c r="Q131" s="579"/>
      <c r="R131" s="572"/>
      <c r="S131" s="582"/>
      <c r="T131" s="583"/>
      <c r="U131" s="579"/>
      <c r="V131" s="572"/>
      <c r="W131" s="582"/>
      <c r="X131" s="575"/>
      <c r="Y131" s="580">
        <v>8</v>
      </c>
      <c r="Z131" s="580">
        <v>8</v>
      </c>
      <c r="AA131" s="567">
        <f t="shared" si="6"/>
        <v>1</v>
      </c>
      <c r="AB131" s="568" t="str">
        <f t="shared" si="7"/>
        <v>De acuerdo con lo programado</v>
      </c>
      <c r="AC131" s="575"/>
      <c r="AD131" s="575"/>
      <c r="AE131" s="575"/>
      <c r="AF131" s="576"/>
      <c r="AG131" s="576"/>
      <c r="AH131" s="575"/>
      <c r="AI131" s="575"/>
      <c r="AJ131" s="575"/>
      <c r="AK131" s="576"/>
      <c r="AL131" s="576"/>
      <c r="AM131" s="575"/>
      <c r="AN131" s="575"/>
      <c r="AO131" s="575"/>
      <c r="AP131" s="575"/>
      <c r="AQ131" s="575"/>
    </row>
    <row r="132" spans="1:43" ht="35.25" hidden="1" customHeight="1" thickTop="1" thickBot="1">
      <c r="A132" s="563">
        <v>15</v>
      </c>
      <c r="B132" s="564"/>
      <c r="C132" s="564"/>
      <c r="D132" s="564"/>
      <c r="E132" s="564"/>
      <c r="F132" s="584" t="s">
        <v>1309</v>
      </c>
      <c r="G132" s="585"/>
      <c r="H132" s="585"/>
      <c r="I132" s="567" t="str">
        <f t="shared" si="4"/>
        <v>No hay ejecución</v>
      </c>
      <c r="J132" s="568" t="str">
        <f t="shared" si="5"/>
        <v>NA</v>
      </c>
      <c r="K132" s="586"/>
      <c r="L132" s="581"/>
      <c r="M132" s="579"/>
      <c r="N132" s="572"/>
      <c r="O132" s="582"/>
      <c r="P132" s="581"/>
      <c r="Q132" s="579"/>
      <c r="R132" s="572"/>
      <c r="S132" s="582"/>
      <c r="T132" s="583"/>
      <c r="U132" s="579"/>
      <c r="V132" s="572"/>
      <c r="W132" s="582"/>
      <c r="X132" s="575"/>
      <c r="Y132" s="580"/>
      <c r="Z132" s="580"/>
      <c r="AA132" s="567" t="str">
        <f t="shared" si="6"/>
        <v>No hay ejecución</v>
      </c>
      <c r="AB132" s="568" t="str">
        <f t="shared" si="7"/>
        <v>NA</v>
      </c>
      <c r="AC132" s="575"/>
      <c r="AD132" s="575"/>
      <c r="AE132" s="575"/>
      <c r="AF132" s="576"/>
      <c r="AG132" s="576"/>
      <c r="AH132" s="575"/>
      <c r="AI132" s="575"/>
      <c r="AJ132" s="575"/>
      <c r="AK132" s="576"/>
      <c r="AL132" s="576"/>
      <c r="AM132" s="575"/>
      <c r="AN132" s="575"/>
      <c r="AO132" s="575"/>
      <c r="AP132" s="575"/>
      <c r="AQ132" s="575"/>
    </row>
    <row r="133" spans="1:43" ht="35.25" hidden="1" customHeight="1" thickTop="1" thickBot="1">
      <c r="A133" s="563">
        <v>15.1</v>
      </c>
      <c r="B133" s="564"/>
      <c r="C133" s="564"/>
      <c r="D133" s="564"/>
      <c r="E133" s="564"/>
      <c r="F133" s="587" t="s">
        <v>1310</v>
      </c>
      <c r="G133" s="588">
        <v>1</v>
      </c>
      <c r="H133" s="588">
        <v>1</v>
      </c>
      <c r="I133" s="567">
        <f t="shared" si="4"/>
        <v>1</v>
      </c>
      <c r="J133" s="568" t="str">
        <f t="shared" si="5"/>
        <v>De acuerdo con lo programado</v>
      </c>
      <c r="K133" s="588"/>
      <c r="L133" s="581"/>
      <c r="M133" s="579"/>
      <c r="N133" s="572"/>
      <c r="O133" s="582"/>
      <c r="P133" s="581"/>
      <c r="Q133" s="579"/>
      <c r="R133" s="572"/>
      <c r="S133" s="582"/>
      <c r="T133" s="583"/>
      <c r="U133" s="579"/>
      <c r="V133" s="572"/>
      <c r="W133" s="582"/>
      <c r="X133" s="575"/>
      <c r="Y133" s="580">
        <v>0</v>
      </c>
      <c r="Z133" s="580">
        <v>0</v>
      </c>
      <c r="AA133" s="567" t="str">
        <f t="shared" si="6"/>
        <v>No hay Programación</v>
      </c>
      <c r="AB133" s="568" t="str">
        <f t="shared" si="7"/>
        <v>De acuerdo con lo programado</v>
      </c>
      <c r="AC133" s="575"/>
      <c r="AD133" s="575"/>
      <c r="AE133" s="575"/>
      <c r="AF133" s="576"/>
      <c r="AG133" s="576"/>
      <c r="AH133" s="575"/>
      <c r="AI133" s="575"/>
      <c r="AJ133" s="575"/>
      <c r="AK133" s="576"/>
      <c r="AL133" s="576"/>
      <c r="AM133" s="575"/>
      <c r="AN133" s="575"/>
      <c r="AO133" s="575"/>
      <c r="AP133" s="575"/>
      <c r="AQ133" s="575"/>
    </row>
    <row r="134" spans="1:43" ht="35.25" hidden="1" customHeight="1" thickTop="1" thickBot="1">
      <c r="A134" s="563">
        <v>15.1</v>
      </c>
      <c r="B134" s="564"/>
      <c r="C134" s="564"/>
      <c r="D134" s="564"/>
      <c r="E134" s="564"/>
      <c r="F134" s="587" t="s">
        <v>1310</v>
      </c>
      <c r="G134" s="588">
        <v>0</v>
      </c>
      <c r="H134" s="588">
        <v>0</v>
      </c>
      <c r="I134" s="567" t="str">
        <f t="shared" si="4"/>
        <v>No hay Programación</v>
      </c>
      <c r="J134" s="568" t="str">
        <f t="shared" si="5"/>
        <v>De acuerdo con lo programado</v>
      </c>
      <c r="K134" s="588"/>
      <c r="L134" s="581"/>
      <c r="M134" s="579"/>
      <c r="N134" s="572"/>
      <c r="O134" s="582"/>
      <c r="P134" s="581"/>
      <c r="Q134" s="579"/>
      <c r="R134" s="572"/>
      <c r="S134" s="582"/>
      <c r="T134" s="583"/>
      <c r="U134" s="579"/>
      <c r="V134" s="572"/>
      <c r="W134" s="582"/>
      <c r="X134" s="575"/>
      <c r="Y134" s="580">
        <v>0</v>
      </c>
      <c r="Z134" s="580">
        <v>0</v>
      </c>
      <c r="AA134" s="567" t="str">
        <f t="shared" si="6"/>
        <v>No hay Programación</v>
      </c>
      <c r="AB134" s="568" t="str">
        <f t="shared" si="7"/>
        <v>De acuerdo con lo programado</v>
      </c>
      <c r="AC134" s="575"/>
      <c r="AD134" s="575"/>
      <c r="AE134" s="575"/>
      <c r="AF134" s="576"/>
      <c r="AG134" s="576"/>
      <c r="AH134" s="575"/>
      <c r="AI134" s="575"/>
      <c r="AJ134" s="575"/>
      <c r="AK134" s="576"/>
      <c r="AL134" s="576"/>
      <c r="AM134" s="575"/>
      <c r="AN134" s="575"/>
      <c r="AO134" s="575"/>
      <c r="AP134" s="575"/>
      <c r="AQ134" s="575"/>
    </row>
    <row r="135" spans="1:43" ht="35.25" hidden="1" customHeight="1" thickTop="1" thickBot="1">
      <c r="A135" s="563">
        <v>15.1</v>
      </c>
      <c r="B135" s="564"/>
      <c r="C135" s="564"/>
      <c r="D135" s="564"/>
      <c r="E135" s="564"/>
      <c r="F135" s="587" t="s">
        <v>1310</v>
      </c>
      <c r="G135" s="588">
        <v>0</v>
      </c>
      <c r="H135" s="588">
        <v>0</v>
      </c>
      <c r="I135" s="567" t="str">
        <f t="shared" si="4"/>
        <v>No hay Programación</v>
      </c>
      <c r="J135" s="568" t="str">
        <f t="shared" si="5"/>
        <v>De acuerdo con lo programado</v>
      </c>
      <c r="K135" s="588"/>
      <c r="L135" s="581"/>
      <c r="M135" s="579"/>
      <c r="N135" s="572"/>
      <c r="O135" s="582"/>
      <c r="P135" s="581"/>
      <c r="Q135" s="579"/>
      <c r="R135" s="572"/>
      <c r="S135" s="582"/>
      <c r="T135" s="583"/>
      <c r="U135" s="579"/>
      <c r="V135" s="572"/>
      <c r="W135" s="582"/>
      <c r="X135" s="575"/>
      <c r="Y135" s="580">
        <v>0</v>
      </c>
      <c r="Z135" s="580">
        <v>0</v>
      </c>
      <c r="AA135" s="567" t="str">
        <f t="shared" si="6"/>
        <v>No hay Programación</v>
      </c>
      <c r="AB135" s="568" t="str">
        <f t="shared" si="7"/>
        <v>De acuerdo con lo programado</v>
      </c>
      <c r="AC135" s="575"/>
      <c r="AD135" s="575"/>
      <c r="AE135" s="575"/>
      <c r="AF135" s="576"/>
      <c r="AG135" s="576"/>
      <c r="AH135" s="575"/>
      <c r="AI135" s="575"/>
      <c r="AJ135" s="575"/>
      <c r="AK135" s="576"/>
      <c r="AL135" s="576"/>
      <c r="AM135" s="575"/>
      <c r="AN135" s="575"/>
      <c r="AO135" s="575"/>
      <c r="AP135" s="575"/>
      <c r="AQ135" s="575"/>
    </row>
    <row r="136" spans="1:43" ht="35.25" hidden="1" customHeight="1" thickTop="1" thickBot="1">
      <c r="A136" s="563">
        <v>15.1</v>
      </c>
      <c r="B136" s="564"/>
      <c r="C136" s="564"/>
      <c r="D136" s="564"/>
      <c r="E136" s="564"/>
      <c r="F136" s="587" t="s">
        <v>1310</v>
      </c>
      <c r="G136" s="588">
        <v>0</v>
      </c>
      <c r="H136" s="588">
        <v>0</v>
      </c>
      <c r="I136" s="567" t="str">
        <f t="shared" si="4"/>
        <v>No hay Programación</v>
      </c>
      <c r="J136" s="568" t="str">
        <f t="shared" si="5"/>
        <v>De acuerdo con lo programado</v>
      </c>
      <c r="K136" s="588"/>
      <c r="L136" s="581"/>
      <c r="M136" s="579"/>
      <c r="N136" s="572"/>
      <c r="O136" s="582"/>
      <c r="P136" s="581"/>
      <c r="Q136" s="579"/>
      <c r="R136" s="572"/>
      <c r="S136" s="582"/>
      <c r="T136" s="583"/>
      <c r="U136" s="579"/>
      <c r="V136" s="572"/>
      <c r="W136" s="582"/>
      <c r="X136" s="575"/>
      <c r="Y136" s="580">
        <v>0</v>
      </c>
      <c r="Z136" s="580">
        <v>0</v>
      </c>
      <c r="AA136" s="567" t="str">
        <f t="shared" si="6"/>
        <v>No hay Programación</v>
      </c>
      <c r="AB136" s="568" t="str">
        <f t="shared" si="7"/>
        <v>De acuerdo con lo programado</v>
      </c>
      <c r="AC136" s="575"/>
      <c r="AD136" s="575"/>
      <c r="AE136" s="575"/>
      <c r="AF136" s="576"/>
      <c r="AG136" s="576"/>
      <c r="AH136" s="575"/>
      <c r="AI136" s="575"/>
      <c r="AJ136" s="575"/>
      <c r="AK136" s="576"/>
      <c r="AL136" s="576"/>
      <c r="AM136" s="575"/>
      <c r="AN136" s="575"/>
      <c r="AO136" s="575"/>
      <c r="AP136" s="575"/>
      <c r="AQ136" s="575"/>
    </row>
    <row r="137" spans="1:43" ht="35.25" hidden="1" customHeight="1" thickTop="1" thickBot="1">
      <c r="A137" s="563">
        <v>15.1</v>
      </c>
      <c r="B137" s="564"/>
      <c r="C137" s="564"/>
      <c r="D137" s="564"/>
      <c r="E137" s="564"/>
      <c r="F137" s="587" t="s">
        <v>1310</v>
      </c>
      <c r="G137" s="588">
        <v>0</v>
      </c>
      <c r="H137" s="588">
        <v>0</v>
      </c>
      <c r="I137" s="567" t="str">
        <f t="shared" si="4"/>
        <v>No hay Programación</v>
      </c>
      <c r="J137" s="568" t="str">
        <f t="shared" si="5"/>
        <v>De acuerdo con lo programado</v>
      </c>
      <c r="K137" s="588"/>
      <c r="L137" s="581"/>
      <c r="M137" s="579"/>
      <c r="N137" s="572"/>
      <c r="O137" s="582"/>
      <c r="P137" s="581"/>
      <c r="Q137" s="579"/>
      <c r="R137" s="572"/>
      <c r="S137" s="582"/>
      <c r="T137" s="583"/>
      <c r="U137" s="579"/>
      <c r="V137" s="572"/>
      <c r="W137" s="582"/>
      <c r="X137" s="575"/>
      <c r="Y137" s="580">
        <v>0</v>
      </c>
      <c r="Z137" s="580">
        <v>0</v>
      </c>
      <c r="AA137" s="567" t="str">
        <f t="shared" si="6"/>
        <v>No hay Programación</v>
      </c>
      <c r="AB137" s="568" t="str">
        <f t="shared" si="7"/>
        <v>De acuerdo con lo programado</v>
      </c>
      <c r="AC137" s="575"/>
      <c r="AD137" s="575"/>
      <c r="AE137" s="575"/>
      <c r="AF137" s="576"/>
      <c r="AG137" s="576"/>
      <c r="AH137" s="575"/>
      <c r="AI137" s="575"/>
      <c r="AJ137" s="575"/>
      <c r="AK137" s="576"/>
      <c r="AL137" s="576"/>
      <c r="AM137" s="575"/>
      <c r="AN137" s="575"/>
      <c r="AO137" s="575"/>
      <c r="AP137" s="575"/>
      <c r="AQ137" s="575"/>
    </row>
    <row r="138" spans="1:43" ht="35.25" hidden="1" customHeight="1" thickTop="1" thickBot="1">
      <c r="A138" s="563">
        <v>15.1</v>
      </c>
      <c r="B138" s="564"/>
      <c r="C138" s="564"/>
      <c r="D138" s="564"/>
      <c r="E138" s="564"/>
      <c r="F138" s="587" t="s">
        <v>1310</v>
      </c>
      <c r="G138" s="588">
        <v>0</v>
      </c>
      <c r="H138" s="588">
        <v>0</v>
      </c>
      <c r="I138" s="567" t="str">
        <f t="shared" si="4"/>
        <v>No hay Programación</v>
      </c>
      <c r="J138" s="568" t="str">
        <f t="shared" si="5"/>
        <v>De acuerdo con lo programado</v>
      </c>
      <c r="K138" s="588"/>
      <c r="L138" s="581"/>
      <c r="M138" s="579"/>
      <c r="N138" s="572"/>
      <c r="O138" s="582"/>
      <c r="P138" s="581"/>
      <c r="Q138" s="579"/>
      <c r="R138" s="572"/>
      <c r="S138" s="582"/>
      <c r="T138" s="583"/>
      <c r="U138" s="579"/>
      <c r="V138" s="572"/>
      <c r="W138" s="582"/>
      <c r="X138" s="575"/>
      <c r="Y138" s="580">
        <v>0</v>
      </c>
      <c r="Z138" s="580">
        <v>0</v>
      </c>
      <c r="AA138" s="567" t="str">
        <f t="shared" si="6"/>
        <v>No hay Programación</v>
      </c>
      <c r="AB138" s="568" t="str">
        <f t="shared" si="7"/>
        <v>De acuerdo con lo programado</v>
      </c>
      <c r="AC138" s="575"/>
      <c r="AD138" s="575"/>
      <c r="AE138" s="575"/>
      <c r="AF138" s="576"/>
      <c r="AG138" s="576"/>
      <c r="AH138" s="575"/>
      <c r="AI138" s="575"/>
      <c r="AJ138" s="575"/>
      <c r="AK138" s="576"/>
      <c r="AL138" s="576"/>
      <c r="AM138" s="575"/>
      <c r="AN138" s="575"/>
      <c r="AO138" s="575"/>
      <c r="AP138" s="575"/>
      <c r="AQ138" s="575"/>
    </row>
    <row r="139" spans="1:43" ht="35.25" hidden="1" customHeight="1" thickTop="1" thickBot="1">
      <c r="A139" s="563">
        <v>15.1</v>
      </c>
      <c r="B139" s="564"/>
      <c r="C139" s="564"/>
      <c r="D139" s="564"/>
      <c r="E139" s="564"/>
      <c r="F139" s="587" t="s">
        <v>1310</v>
      </c>
      <c r="G139" s="588">
        <v>0</v>
      </c>
      <c r="H139" s="588">
        <v>0</v>
      </c>
      <c r="I139" s="567" t="str">
        <f t="shared" si="4"/>
        <v>No hay Programación</v>
      </c>
      <c r="J139" s="568" t="str">
        <f t="shared" si="5"/>
        <v>De acuerdo con lo programado</v>
      </c>
      <c r="K139" s="588"/>
      <c r="L139" s="581"/>
      <c r="M139" s="579"/>
      <c r="N139" s="572"/>
      <c r="O139" s="582"/>
      <c r="P139" s="581"/>
      <c r="Q139" s="579"/>
      <c r="R139" s="572"/>
      <c r="S139" s="582"/>
      <c r="T139" s="583"/>
      <c r="U139" s="579"/>
      <c r="V139" s="572"/>
      <c r="W139" s="582"/>
      <c r="X139" s="575"/>
      <c r="Y139" s="580">
        <v>0</v>
      </c>
      <c r="Z139" s="580">
        <v>0</v>
      </c>
      <c r="AA139" s="567" t="str">
        <f t="shared" si="6"/>
        <v>No hay Programación</v>
      </c>
      <c r="AB139" s="568" t="str">
        <f t="shared" si="7"/>
        <v>De acuerdo con lo programado</v>
      </c>
      <c r="AC139" s="575"/>
      <c r="AD139" s="575"/>
      <c r="AE139" s="575"/>
      <c r="AF139" s="576"/>
      <c r="AG139" s="576"/>
      <c r="AH139" s="575"/>
      <c r="AI139" s="575"/>
      <c r="AJ139" s="575"/>
      <c r="AK139" s="576"/>
      <c r="AL139" s="576"/>
      <c r="AM139" s="575"/>
      <c r="AN139" s="575"/>
      <c r="AO139" s="575"/>
      <c r="AP139" s="575"/>
      <c r="AQ139" s="575"/>
    </row>
    <row r="140" spans="1:43" ht="35.25" hidden="1" customHeight="1" thickTop="1" thickBot="1">
      <c r="A140" s="563">
        <v>15.2</v>
      </c>
      <c r="B140" s="564"/>
      <c r="C140" s="564"/>
      <c r="D140" s="564"/>
      <c r="E140" s="564"/>
      <c r="F140" s="587" t="s">
        <v>1311</v>
      </c>
      <c r="G140" s="588">
        <v>0</v>
      </c>
      <c r="H140" s="588">
        <v>0</v>
      </c>
      <c r="I140" s="567" t="str">
        <f t="shared" si="4"/>
        <v>No hay Programación</v>
      </c>
      <c r="J140" s="568" t="str">
        <f t="shared" si="5"/>
        <v>De acuerdo con lo programado</v>
      </c>
      <c r="K140" s="588"/>
      <c r="L140" s="581"/>
      <c r="M140" s="579"/>
      <c r="N140" s="572"/>
      <c r="O140" s="582"/>
      <c r="P140" s="581"/>
      <c r="Q140" s="579"/>
      <c r="R140" s="572"/>
      <c r="S140" s="582"/>
      <c r="T140" s="583"/>
      <c r="U140" s="579"/>
      <c r="V140" s="572"/>
      <c r="W140" s="582"/>
      <c r="X140" s="575"/>
      <c r="Y140" s="580">
        <v>0</v>
      </c>
      <c r="Z140" s="580">
        <v>0</v>
      </c>
      <c r="AA140" s="567" t="str">
        <f t="shared" si="6"/>
        <v>No hay Programación</v>
      </c>
      <c r="AB140" s="568" t="str">
        <f t="shared" si="7"/>
        <v>De acuerdo con lo programado</v>
      </c>
      <c r="AC140" s="575"/>
      <c r="AD140" s="575"/>
      <c r="AE140" s="575"/>
      <c r="AF140" s="576"/>
      <c r="AG140" s="576"/>
      <c r="AH140" s="575"/>
      <c r="AI140" s="575"/>
      <c r="AJ140" s="575"/>
      <c r="AK140" s="576"/>
      <c r="AL140" s="576"/>
      <c r="AM140" s="575"/>
      <c r="AN140" s="575"/>
      <c r="AO140" s="575"/>
      <c r="AP140" s="575"/>
      <c r="AQ140" s="575"/>
    </row>
    <row r="141" spans="1:43" ht="35.25" hidden="1" customHeight="1" thickTop="1" thickBot="1">
      <c r="A141" s="563">
        <v>15.2</v>
      </c>
      <c r="B141" s="564"/>
      <c r="C141" s="564"/>
      <c r="D141" s="564"/>
      <c r="E141" s="564"/>
      <c r="F141" s="587" t="s">
        <v>1311</v>
      </c>
      <c r="G141" s="588">
        <v>0</v>
      </c>
      <c r="H141" s="588">
        <v>0</v>
      </c>
      <c r="I141" s="567" t="str">
        <f t="shared" si="4"/>
        <v>No hay Programación</v>
      </c>
      <c r="J141" s="568" t="str">
        <f t="shared" si="5"/>
        <v>De acuerdo con lo programado</v>
      </c>
      <c r="K141" s="588"/>
      <c r="L141" s="581"/>
      <c r="M141" s="579"/>
      <c r="N141" s="572"/>
      <c r="O141" s="582"/>
      <c r="P141" s="581"/>
      <c r="Q141" s="579"/>
      <c r="R141" s="572"/>
      <c r="S141" s="582"/>
      <c r="T141" s="583"/>
      <c r="U141" s="579"/>
      <c r="V141" s="572"/>
      <c r="W141" s="582"/>
      <c r="X141" s="575"/>
      <c r="Y141" s="580">
        <v>0</v>
      </c>
      <c r="Z141" s="580">
        <v>0</v>
      </c>
      <c r="AA141" s="567" t="str">
        <f t="shared" si="6"/>
        <v>No hay Programación</v>
      </c>
      <c r="AB141" s="568" t="str">
        <f t="shared" si="7"/>
        <v>De acuerdo con lo programado</v>
      </c>
      <c r="AC141" s="575"/>
      <c r="AD141" s="575"/>
      <c r="AE141" s="575"/>
      <c r="AF141" s="576"/>
      <c r="AG141" s="576"/>
      <c r="AH141" s="575"/>
      <c r="AI141" s="575"/>
      <c r="AJ141" s="575"/>
      <c r="AK141" s="576"/>
      <c r="AL141" s="576"/>
      <c r="AM141" s="575"/>
      <c r="AN141" s="575"/>
      <c r="AO141" s="575"/>
      <c r="AP141" s="575"/>
      <c r="AQ141" s="575"/>
    </row>
    <row r="142" spans="1:43" ht="35.25" hidden="1" customHeight="1" thickTop="1" thickBot="1">
      <c r="A142" s="563">
        <v>15.2</v>
      </c>
      <c r="B142" s="564"/>
      <c r="C142" s="564"/>
      <c r="D142" s="564"/>
      <c r="E142" s="564"/>
      <c r="F142" s="587" t="s">
        <v>1311</v>
      </c>
      <c r="G142" s="588">
        <v>0</v>
      </c>
      <c r="H142" s="588">
        <v>0</v>
      </c>
      <c r="I142" s="567" t="str">
        <f t="shared" ref="I142:I205" si="8">IF(H142="","No hay ejecución",IF(AND(G142=0),"No hay Programación", H142/G142))</f>
        <v>No hay Programación</v>
      </c>
      <c r="J142" s="568" t="str">
        <f t="shared" ref="J142:J205" si="9">IF(I142="No hay ejecución","NA",IF(I142&gt;=90%,"De acuerdo con lo programado",IF(I142&gt;=51%,"Atraso Leve",IF(I142&lt;=50%,"En riesgo cumplimiento"))))</f>
        <v>De acuerdo con lo programado</v>
      </c>
      <c r="K142" s="588"/>
      <c r="L142" s="581"/>
      <c r="M142" s="579"/>
      <c r="N142" s="572"/>
      <c r="O142" s="582"/>
      <c r="P142" s="581"/>
      <c r="Q142" s="579"/>
      <c r="R142" s="572"/>
      <c r="S142" s="582"/>
      <c r="T142" s="583"/>
      <c r="U142" s="579"/>
      <c r="V142" s="572"/>
      <c r="W142" s="582"/>
      <c r="X142" s="575"/>
      <c r="Y142" s="580">
        <v>0</v>
      </c>
      <c r="Z142" s="580">
        <v>0</v>
      </c>
      <c r="AA142" s="567" t="str">
        <f t="shared" ref="AA142:AA205" si="10">IF(Z142="","No hay ejecución",IF(AND(Y142=0),"No hay Programación", Z142/Y142))</f>
        <v>No hay Programación</v>
      </c>
      <c r="AB142" s="568" t="str">
        <f t="shared" ref="AB142:AB205" si="11">IF(AA142="No hay ejecución","NA",IF(AA142&gt;=90%,"De acuerdo con lo programado",IF(AA142&gt;=51%,"Atraso Leve",IF(AA142&lt;=50%,"En riesgo cumplimiento"))))</f>
        <v>De acuerdo con lo programado</v>
      </c>
      <c r="AC142" s="575"/>
      <c r="AD142" s="575"/>
      <c r="AE142" s="575"/>
      <c r="AF142" s="576"/>
      <c r="AG142" s="576"/>
      <c r="AH142" s="575"/>
      <c r="AI142" s="575"/>
      <c r="AJ142" s="575"/>
      <c r="AK142" s="576"/>
      <c r="AL142" s="576"/>
      <c r="AM142" s="575"/>
      <c r="AN142" s="575"/>
      <c r="AO142" s="575"/>
      <c r="AP142" s="575"/>
      <c r="AQ142" s="575"/>
    </row>
    <row r="143" spans="1:43" ht="35.25" hidden="1" customHeight="1" thickTop="1" thickBot="1">
      <c r="A143" s="563">
        <v>15.2</v>
      </c>
      <c r="B143" s="564"/>
      <c r="C143" s="564"/>
      <c r="D143" s="564"/>
      <c r="E143" s="564"/>
      <c r="F143" s="587" t="s">
        <v>1311</v>
      </c>
      <c r="G143" s="588">
        <v>0</v>
      </c>
      <c r="H143" s="588">
        <v>0</v>
      </c>
      <c r="I143" s="567" t="str">
        <f t="shared" si="8"/>
        <v>No hay Programación</v>
      </c>
      <c r="J143" s="568" t="str">
        <f t="shared" si="9"/>
        <v>De acuerdo con lo programado</v>
      </c>
      <c r="K143" s="588"/>
      <c r="L143" s="581"/>
      <c r="M143" s="579"/>
      <c r="N143" s="572"/>
      <c r="O143" s="582"/>
      <c r="P143" s="581"/>
      <c r="Q143" s="579"/>
      <c r="R143" s="572"/>
      <c r="S143" s="582"/>
      <c r="T143" s="583"/>
      <c r="U143" s="579"/>
      <c r="V143" s="572"/>
      <c r="W143" s="582"/>
      <c r="X143" s="575"/>
      <c r="Y143" s="580">
        <v>0</v>
      </c>
      <c r="Z143" s="580">
        <v>0</v>
      </c>
      <c r="AA143" s="567" t="str">
        <f t="shared" si="10"/>
        <v>No hay Programación</v>
      </c>
      <c r="AB143" s="568" t="str">
        <f t="shared" si="11"/>
        <v>De acuerdo con lo programado</v>
      </c>
      <c r="AC143" s="575"/>
      <c r="AD143" s="575"/>
      <c r="AE143" s="575"/>
      <c r="AF143" s="576"/>
      <c r="AG143" s="576"/>
      <c r="AH143" s="575"/>
      <c r="AI143" s="575"/>
      <c r="AJ143" s="575"/>
      <c r="AK143" s="576"/>
      <c r="AL143" s="576"/>
      <c r="AM143" s="575"/>
      <c r="AN143" s="575"/>
      <c r="AO143" s="575"/>
      <c r="AP143" s="575"/>
      <c r="AQ143" s="575"/>
    </row>
    <row r="144" spans="1:43" ht="35.25" hidden="1" customHeight="1" thickTop="1" thickBot="1">
      <c r="A144" s="563">
        <v>15.2</v>
      </c>
      <c r="B144" s="564"/>
      <c r="C144" s="564"/>
      <c r="D144" s="564"/>
      <c r="E144" s="564"/>
      <c r="F144" s="587" t="s">
        <v>1311</v>
      </c>
      <c r="G144" s="588">
        <v>0</v>
      </c>
      <c r="H144" s="588">
        <v>0</v>
      </c>
      <c r="I144" s="567" t="str">
        <f t="shared" si="8"/>
        <v>No hay Programación</v>
      </c>
      <c r="J144" s="568" t="str">
        <f t="shared" si="9"/>
        <v>De acuerdo con lo programado</v>
      </c>
      <c r="K144" s="588"/>
      <c r="L144" s="581"/>
      <c r="M144" s="579"/>
      <c r="N144" s="572"/>
      <c r="O144" s="582"/>
      <c r="P144" s="581"/>
      <c r="Q144" s="579"/>
      <c r="R144" s="572"/>
      <c r="S144" s="582"/>
      <c r="T144" s="583"/>
      <c r="U144" s="579"/>
      <c r="V144" s="572"/>
      <c r="W144" s="582"/>
      <c r="X144" s="575"/>
      <c r="Y144" s="580">
        <v>0</v>
      </c>
      <c r="Z144" s="580">
        <v>0</v>
      </c>
      <c r="AA144" s="567" t="str">
        <f t="shared" si="10"/>
        <v>No hay Programación</v>
      </c>
      <c r="AB144" s="568" t="str">
        <f t="shared" si="11"/>
        <v>De acuerdo con lo programado</v>
      </c>
      <c r="AC144" s="575"/>
      <c r="AD144" s="575"/>
      <c r="AE144" s="575"/>
      <c r="AF144" s="576"/>
      <c r="AG144" s="576"/>
      <c r="AH144" s="575"/>
      <c r="AI144" s="575"/>
      <c r="AJ144" s="575"/>
      <c r="AK144" s="576"/>
      <c r="AL144" s="576"/>
      <c r="AM144" s="575"/>
      <c r="AN144" s="575"/>
      <c r="AO144" s="575"/>
      <c r="AP144" s="575"/>
      <c r="AQ144" s="575"/>
    </row>
    <row r="145" spans="1:43" ht="35.25" hidden="1" customHeight="1" thickTop="1" thickBot="1">
      <c r="A145" s="563">
        <v>15.2</v>
      </c>
      <c r="B145" s="564"/>
      <c r="C145" s="564"/>
      <c r="D145" s="564"/>
      <c r="E145" s="564"/>
      <c r="F145" s="587" t="s">
        <v>1311</v>
      </c>
      <c r="G145" s="588">
        <v>0</v>
      </c>
      <c r="H145" s="588">
        <v>0</v>
      </c>
      <c r="I145" s="567" t="str">
        <f t="shared" si="8"/>
        <v>No hay Programación</v>
      </c>
      <c r="J145" s="568" t="str">
        <f t="shared" si="9"/>
        <v>De acuerdo con lo programado</v>
      </c>
      <c r="K145" s="588"/>
      <c r="L145" s="581"/>
      <c r="M145" s="579"/>
      <c r="N145" s="572"/>
      <c r="O145" s="582"/>
      <c r="P145" s="581"/>
      <c r="Q145" s="579"/>
      <c r="R145" s="572"/>
      <c r="S145" s="582"/>
      <c r="T145" s="583"/>
      <c r="U145" s="579"/>
      <c r="V145" s="572"/>
      <c r="W145" s="582"/>
      <c r="X145" s="575"/>
      <c r="Y145" s="580">
        <v>0</v>
      </c>
      <c r="Z145" s="580">
        <v>0</v>
      </c>
      <c r="AA145" s="567" t="str">
        <f t="shared" si="10"/>
        <v>No hay Programación</v>
      </c>
      <c r="AB145" s="568" t="str">
        <f t="shared" si="11"/>
        <v>De acuerdo con lo programado</v>
      </c>
      <c r="AC145" s="575"/>
      <c r="AD145" s="575"/>
      <c r="AE145" s="575"/>
      <c r="AF145" s="576"/>
      <c r="AG145" s="576"/>
      <c r="AH145" s="575"/>
      <c r="AI145" s="575"/>
      <c r="AJ145" s="575"/>
      <c r="AK145" s="576"/>
      <c r="AL145" s="576"/>
      <c r="AM145" s="575"/>
      <c r="AN145" s="575"/>
      <c r="AO145" s="575"/>
      <c r="AP145" s="575"/>
      <c r="AQ145" s="575"/>
    </row>
    <row r="146" spans="1:43" ht="35.25" hidden="1" customHeight="1" thickTop="1" thickBot="1">
      <c r="A146" s="563">
        <v>15.2</v>
      </c>
      <c r="B146" s="564"/>
      <c r="C146" s="564"/>
      <c r="D146" s="564"/>
      <c r="E146" s="564"/>
      <c r="F146" s="587" t="s">
        <v>1311</v>
      </c>
      <c r="G146" s="588">
        <v>0</v>
      </c>
      <c r="H146" s="588">
        <v>0</v>
      </c>
      <c r="I146" s="567" t="str">
        <f t="shared" si="8"/>
        <v>No hay Programación</v>
      </c>
      <c r="J146" s="568" t="str">
        <f t="shared" si="9"/>
        <v>De acuerdo con lo programado</v>
      </c>
      <c r="K146" s="588"/>
      <c r="L146" s="581"/>
      <c r="M146" s="579"/>
      <c r="N146" s="572"/>
      <c r="O146" s="582"/>
      <c r="P146" s="581"/>
      <c r="Q146" s="579"/>
      <c r="R146" s="572"/>
      <c r="S146" s="582"/>
      <c r="T146" s="583"/>
      <c r="U146" s="579"/>
      <c r="V146" s="572"/>
      <c r="W146" s="582"/>
      <c r="X146" s="575"/>
      <c r="Y146" s="580">
        <v>0</v>
      </c>
      <c r="Z146" s="580">
        <v>0</v>
      </c>
      <c r="AA146" s="567" t="str">
        <f t="shared" si="10"/>
        <v>No hay Programación</v>
      </c>
      <c r="AB146" s="568" t="str">
        <f t="shared" si="11"/>
        <v>De acuerdo con lo programado</v>
      </c>
      <c r="AC146" s="575"/>
      <c r="AD146" s="575"/>
      <c r="AE146" s="575"/>
      <c r="AF146" s="576"/>
      <c r="AG146" s="576"/>
      <c r="AH146" s="575"/>
      <c r="AI146" s="575"/>
      <c r="AJ146" s="575"/>
      <c r="AK146" s="576"/>
      <c r="AL146" s="576"/>
      <c r="AM146" s="575"/>
      <c r="AN146" s="575"/>
      <c r="AO146" s="575"/>
      <c r="AP146" s="575"/>
      <c r="AQ146" s="575"/>
    </row>
    <row r="147" spans="1:43" ht="35.25" hidden="1" customHeight="1" thickTop="1" thickBot="1">
      <c r="A147" s="563">
        <v>15.2</v>
      </c>
      <c r="B147" s="564"/>
      <c r="C147" s="564"/>
      <c r="D147" s="564"/>
      <c r="E147" s="564"/>
      <c r="F147" s="587" t="s">
        <v>1311</v>
      </c>
      <c r="G147" s="588">
        <v>0</v>
      </c>
      <c r="H147" s="588">
        <v>0</v>
      </c>
      <c r="I147" s="567" t="str">
        <f t="shared" si="8"/>
        <v>No hay Programación</v>
      </c>
      <c r="J147" s="568" t="str">
        <f t="shared" si="9"/>
        <v>De acuerdo con lo programado</v>
      </c>
      <c r="K147" s="588"/>
      <c r="L147" s="581"/>
      <c r="M147" s="579"/>
      <c r="N147" s="572"/>
      <c r="O147" s="582"/>
      <c r="P147" s="581"/>
      <c r="Q147" s="579"/>
      <c r="R147" s="572"/>
      <c r="S147" s="582"/>
      <c r="T147" s="583"/>
      <c r="U147" s="579"/>
      <c r="V147" s="572"/>
      <c r="W147" s="582"/>
      <c r="X147" s="575"/>
      <c r="Y147" s="580">
        <v>0</v>
      </c>
      <c r="Z147" s="580">
        <v>0</v>
      </c>
      <c r="AA147" s="567" t="str">
        <f t="shared" si="10"/>
        <v>No hay Programación</v>
      </c>
      <c r="AB147" s="568" t="str">
        <f t="shared" si="11"/>
        <v>De acuerdo con lo programado</v>
      </c>
      <c r="AC147" s="575"/>
      <c r="AD147" s="575"/>
      <c r="AE147" s="575"/>
      <c r="AF147" s="576"/>
      <c r="AG147" s="576"/>
      <c r="AH147" s="575"/>
      <c r="AI147" s="575"/>
      <c r="AJ147" s="575"/>
      <c r="AK147" s="576"/>
      <c r="AL147" s="576"/>
      <c r="AM147" s="575"/>
      <c r="AN147" s="575"/>
      <c r="AO147" s="575"/>
      <c r="AP147" s="575"/>
      <c r="AQ147" s="575"/>
    </row>
    <row r="148" spans="1:43" ht="35.25" hidden="1" customHeight="1" thickTop="1" thickBot="1">
      <c r="A148" s="563">
        <v>15.2</v>
      </c>
      <c r="B148" s="564"/>
      <c r="C148" s="564"/>
      <c r="D148" s="564"/>
      <c r="E148" s="564"/>
      <c r="F148" s="587" t="s">
        <v>1311</v>
      </c>
      <c r="G148" s="588">
        <v>0</v>
      </c>
      <c r="H148" s="588">
        <v>0</v>
      </c>
      <c r="I148" s="567" t="str">
        <f t="shared" si="8"/>
        <v>No hay Programación</v>
      </c>
      <c r="J148" s="568" t="str">
        <f t="shared" si="9"/>
        <v>De acuerdo con lo programado</v>
      </c>
      <c r="K148" s="588"/>
      <c r="L148" s="581"/>
      <c r="M148" s="579"/>
      <c r="N148" s="572"/>
      <c r="O148" s="582"/>
      <c r="P148" s="581"/>
      <c r="Q148" s="579"/>
      <c r="R148" s="572"/>
      <c r="S148" s="582"/>
      <c r="T148" s="583"/>
      <c r="U148" s="579"/>
      <c r="V148" s="572"/>
      <c r="W148" s="582"/>
      <c r="X148" s="575"/>
      <c r="Y148" s="580">
        <v>0</v>
      </c>
      <c r="Z148" s="580">
        <v>0</v>
      </c>
      <c r="AA148" s="567" t="str">
        <f t="shared" si="10"/>
        <v>No hay Programación</v>
      </c>
      <c r="AB148" s="568" t="str">
        <f t="shared" si="11"/>
        <v>De acuerdo con lo programado</v>
      </c>
      <c r="AC148" s="575"/>
      <c r="AD148" s="575"/>
      <c r="AE148" s="575"/>
      <c r="AF148" s="576"/>
      <c r="AG148" s="576"/>
      <c r="AH148" s="575"/>
      <c r="AI148" s="575"/>
      <c r="AJ148" s="575"/>
      <c r="AK148" s="576"/>
      <c r="AL148" s="576"/>
      <c r="AM148" s="575"/>
      <c r="AN148" s="575"/>
      <c r="AO148" s="575"/>
      <c r="AP148" s="575"/>
      <c r="AQ148" s="575"/>
    </row>
    <row r="149" spans="1:43" ht="35.25" hidden="1" customHeight="1" thickTop="1" thickBot="1">
      <c r="A149" s="563">
        <v>15.2</v>
      </c>
      <c r="B149" s="564"/>
      <c r="C149" s="564"/>
      <c r="D149" s="564"/>
      <c r="E149" s="564"/>
      <c r="F149" s="587" t="s">
        <v>1311</v>
      </c>
      <c r="G149" s="588"/>
      <c r="H149" s="588"/>
      <c r="I149" s="567" t="str">
        <f t="shared" si="8"/>
        <v>No hay ejecución</v>
      </c>
      <c r="J149" s="568" t="str">
        <f t="shared" si="9"/>
        <v>NA</v>
      </c>
      <c r="K149" s="588"/>
      <c r="L149" s="581"/>
      <c r="M149" s="579"/>
      <c r="N149" s="572"/>
      <c r="O149" s="582"/>
      <c r="P149" s="581"/>
      <c r="Q149" s="579"/>
      <c r="R149" s="572"/>
      <c r="S149" s="582"/>
      <c r="T149" s="583"/>
      <c r="U149" s="579"/>
      <c r="V149" s="572"/>
      <c r="W149" s="582"/>
      <c r="X149" s="575"/>
      <c r="Y149" s="580"/>
      <c r="Z149" s="580"/>
      <c r="AA149" s="567" t="str">
        <f t="shared" si="10"/>
        <v>No hay ejecución</v>
      </c>
      <c r="AB149" s="568" t="str">
        <f t="shared" si="11"/>
        <v>NA</v>
      </c>
      <c r="AC149" s="575"/>
      <c r="AD149" s="575"/>
      <c r="AE149" s="575"/>
      <c r="AF149" s="576"/>
      <c r="AG149" s="576"/>
      <c r="AH149" s="575"/>
      <c r="AI149" s="575"/>
      <c r="AJ149" s="575"/>
      <c r="AK149" s="576"/>
      <c r="AL149" s="576"/>
      <c r="AM149" s="575"/>
      <c r="AN149" s="575"/>
      <c r="AO149" s="575"/>
      <c r="AP149" s="575"/>
      <c r="AQ149" s="575"/>
    </row>
    <row r="150" spans="1:43" ht="35.25" hidden="1" customHeight="1" thickTop="1" thickBot="1">
      <c r="A150" s="563">
        <v>15.3</v>
      </c>
      <c r="B150" s="564"/>
      <c r="C150" s="564"/>
      <c r="D150" s="564"/>
      <c r="E150" s="564"/>
      <c r="F150" s="577" t="s">
        <v>1312</v>
      </c>
      <c r="G150" s="578">
        <v>2</v>
      </c>
      <c r="H150" s="578">
        <v>2</v>
      </c>
      <c r="I150" s="567">
        <f t="shared" si="8"/>
        <v>1</v>
      </c>
      <c r="J150" s="568" t="str">
        <f t="shared" si="9"/>
        <v>De acuerdo con lo programado</v>
      </c>
      <c r="K150" s="578"/>
      <c r="L150" s="581"/>
      <c r="M150" s="579"/>
      <c r="N150" s="572"/>
      <c r="O150" s="582"/>
      <c r="P150" s="581"/>
      <c r="Q150" s="579"/>
      <c r="R150" s="572"/>
      <c r="S150" s="582"/>
      <c r="T150" s="583"/>
      <c r="U150" s="579"/>
      <c r="V150" s="572"/>
      <c r="W150" s="582"/>
      <c r="X150" s="575"/>
      <c r="Y150" s="580">
        <v>2</v>
      </c>
      <c r="Z150" s="580">
        <v>2</v>
      </c>
      <c r="AA150" s="567">
        <f t="shared" si="10"/>
        <v>1</v>
      </c>
      <c r="AB150" s="568" t="str">
        <f t="shared" si="11"/>
        <v>De acuerdo con lo programado</v>
      </c>
      <c r="AC150" s="575"/>
      <c r="AD150" s="575"/>
      <c r="AE150" s="575"/>
      <c r="AF150" s="576"/>
      <c r="AG150" s="576"/>
      <c r="AH150" s="575"/>
      <c r="AI150" s="575"/>
      <c r="AJ150" s="575"/>
      <c r="AK150" s="576"/>
      <c r="AL150" s="576"/>
      <c r="AM150" s="575"/>
      <c r="AN150" s="575"/>
      <c r="AO150" s="575"/>
      <c r="AP150" s="575"/>
      <c r="AQ150" s="575"/>
    </row>
    <row r="151" spans="1:43" ht="35.25" hidden="1" customHeight="1" thickTop="1" thickBot="1">
      <c r="A151" s="563">
        <v>15.3</v>
      </c>
      <c r="B151" s="564"/>
      <c r="C151" s="564"/>
      <c r="D151" s="564"/>
      <c r="E151" s="564"/>
      <c r="F151" s="577" t="s">
        <v>1312</v>
      </c>
      <c r="G151" s="578">
        <v>2</v>
      </c>
      <c r="H151" s="578">
        <v>2</v>
      </c>
      <c r="I151" s="567">
        <f t="shared" si="8"/>
        <v>1</v>
      </c>
      <c r="J151" s="568" t="str">
        <f t="shared" si="9"/>
        <v>De acuerdo con lo programado</v>
      </c>
      <c r="K151" s="578"/>
      <c r="L151" s="581"/>
      <c r="M151" s="579"/>
      <c r="N151" s="572"/>
      <c r="O151" s="582"/>
      <c r="P151" s="581"/>
      <c r="Q151" s="579"/>
      <c r="R151" s="572"/>
      <c r="S151" s="582"/>
      <c r="T151" s="583"/>
      <c r="U151" s="579"/>
      <c r="V151" s="572"/>
      <c r="W151" s="582"/>
      <c r="X151" s="575"/>
      <c r="Y151" s="580">
        <v>1</v>
      </c>
      <c r="Z151" s="580">
        <v>1</v>
      </c>
      <c r="AA151" s="567">
        <f t="shared" si="10"/>
        <v>1</v>
      </c>
      <c r="AB151" s="568" t="str">
        <f t="shared" si="11"/>
        <v>De acuerdo con lo programado</v>
      </c>
      <c r="AC151" s="575"/>
      <c r="AD151" s="575"/>
      <c r="AE151" s="575"/>
      <c r="AF151" s="576"/>
      <c r="AG151" s="576"/>
      <c r="AH151" s="575"/>
      <c r="AI151" s="575"/>
      <c r="AJ151" s="575"/>
      <c r="AK151" s="576"/>
      <c r="AL151" s="576"/>
      <c r="AM151" s="575"/>
      <c r="AN151" s="575"/>
      <c r="AO151" s="575"/>
      <c r="AP151" s="575"/>
      <c r="AQ151" s="575"/>
    </row>
    <row r="152" spans="1:43" ht="35.25" hidden="1" customHeight="1" thickTop="1" thickBot="1">
      <c r="A152" s="563">
        <v>15.3</v>
      </c>
      <c r="B152" s="564"/>
      <c r="C152" s="564"/>
      <c r="D152" s="564"/>
      <c r="E152" s="564"/>
      <c r="F152" s="577" t="s">
        <v>1312</v>
      </c>
      <c r="G152" s="578">
        <v>0</v>
      </c>
      <c r="H152" s="578">
        <v>0</v>
      </c>
      <c r="I152" s="567" t="str">
        <f t="shared" si="8"/>
        <v>No hay Programación</v>
      </c>
      <c r="J152" s="568" t="str">
        <f t="shared" si="9"/>
        <v>De acuerdo con lo programado</v>
      </c>
      <c r="K152" s="578"/>
      <c r="L152" s="581"/>
      <c r="M152" s="579"/>
      <c r="N152" s="572"/>
      <c r="O152" s="582"/>
      <c r="P152" s="581"/>
      <c r="Q152" s="579"/>
      <c r="R152" s="572"/>
      <c r="S152" s="582"/>
      <c r="T152" s="583"/>
      <c r="U152" s="579"/>
      <c r="V152" s="572"/>
      <c r="W152" s="582"/>
      <c r="X152" s="575"/>
      <c r="Y152" s="580">
        <v>1</v>
      </c>
      <c r="Z152" s="580">
        <v>1</v>
      </c>
      <c r="AA152" s="567">
        <f t="shared" si="10"/>
        <v>1</v>
      </c>
      <c r="AB152" s="568" t="str">
        <f t="shared" si="11"/>
        <v>De acuerdo con lo programado</v>
      </c>
      <c r="AC152" s="575"/>
      <c r="AD152" s="575"/>
      <c r="AE152" s="575"/>
      <c r="AF152" s="576"/>
      <c r="AG152" s="576"/>
      <c r="AH152" s="575"/>
      <c r="AI152" s="575"/>
      <c r="AJ152" s="575"/>
      <c r="AK152" s="576"/>
      <c r="AL152" s="576"/>
      <c r="AM152" s="575"/>
      <c r="AN152" s="575"/>
      <c r="AO152" s="575"/>
      <c r="AP152" s="575"/>
      <c r="AQ152" s="575"/>
    </row>
    <row r="153" spans="1:43" ht="35.25" hidden="1" customHeight="1" thickTop="1" thickBot="1">
      <c r="A153" s="563">
        <v>15.3</v>
      </c>
      <c r="B153" s="564"/>
      <c r="C153" s="564"/>
      <c r="D153" s="564"/>
      <c r="E153" s="564"/>
      <c r="F153" s="577" t="s">
        <v>1312</v>
      </c>
      <c r="G153" s="578">
        <v>0</v>
      </c>
      <c r="H153" s="578">
        <v>0</v>
      </c>
      <c r="I153" s="567" t="str">
        <f t="shared" si="8"/>
        <v>No hay Programación</v>
      </c>
      <c r="J153" s="568" t="str">
        <f t="shared" si="9"/>
        <v>De acuerdo con lo programado</v>
      </c>
      <c r="K153" s="578"/>
      <c r="L153" s="581"/>
      <c r="M153" s="579"/>
      <c r="N153" s="572"/>
      <c r="O153" s="582"/>
      <c r="P153" s="581"/>
      <c r="Q153" s="579"/>
      <c r="R153" s="572"/>
      <c r="S153" s="582"/>
      <c r="T153" s="583"/>
      <c r="U153" s="579"/>
      <c r="V153" s="572"/>
      <c r="W153" s="582"/>
      <c r="X153" s="575"/>
      <c r="Y153" s="580">
        <v>0</v>
      </c>
      <c r="Z153" s="580">
        <v>0</v>
      </c>
      <c r="AA153" s="567" t="str">
        <f t="shared" si="10"/>
        <v>No hay Programación</v>
      </c>
      <c r="AB153" s="568" t="str">
        <f t="shared" si="11"/>
        <v>De acuerdo con lo programado</v>
      </c>
      <c r="AC153" s="575"/>
      <c r="AD153" s="575"/>
      <c r="AE153" s="575"/>
      <c r="AF153" s="576"/>
      <c r="AG153" s="576"/>
      <c r="AH153" s="575"/>
      <c r="AI153" s="575"/>
      <c r="AJ153" s="575"/>
      <c r="AK153" s="576"/>
      <c r="AL153" s="576"/>
      <c r="AM153" s="575"/>
      <c r="AN153" s="575"/>
      <c r="AO153" s="575"/>
      <c r="AP153" s="575"/>
      <c r="AQ153" s="575"/>
    </row>
    <row r="154" spans="1:43" ht="35.25" hidden="1" customHeight="1" thickTop="1" thickBot="1">
      <c r="A154" s="563">
        <v>15.3</v>
      </c>
      <c r="B154" s="564"/>
      <c r="C154" s="564"/>
      <c r="D154" s="564"/>
      <c r="E154" s="564"/>
      <c r="F154" s="577" t="s">
        <v>1312</v>
      </c>
      <c r="G154" s="578">
        <v>0</v>
      </c>
      <c r="H154" s="578">
        <v>0</v>
      </c>
      <c r="I154" s="567" t="str">
        <f t="shared" si="8"/>
        <v>No hay Programación</v>
      </c>
      <c r="J154" s="568" t="str">
        <f t="shared" si="9"/>
        <v>De acuerdo con lo programado</v>
      </c>
      <c r="K154" s="578"/>
      <c r="L154" s="581"/>
      <c r="M154" s="579"/>
      <c r="N154" s="572"/>
      <c r="O154" s="582"/>
      <c r="P154" s="581"/>
      <c r="Q154" s="579"/>
      <c r="R154" s="572"/>
      <c r="S154" s="582"/>
      <c r="T154" s="583"/>
      <c r="U154" s="579"/>
      <c r="V154" s="572"/>
      <c r="W154" s="582"/>
      <c r="X154" s="575"/>
      <c r="Y154" s="580">
        <v>0</v>
      </c>
      <c r="Z154" s="580">
        <v>0</v>
      </c>
      <c r="AA154" s="567" t="str">
        <f t="shared" si="10"/>
        <v>No hay Programación</v>
      </c>
      <c r="AB154" s="568" t="str">
        <f t="shared" si="11"/>
        <v>De acuerdo con lo programado</v>
      </c>
      <c r="AC154" s="575"/>
      <c r="AD154" s="575"/>
      <c r="AE154" s="575"/>
      <c r="AF154" s="576"/>
      <c r="AG154" s="576"/>
      <c r="AH154" s="575"/>
      <c r="AI154" s="575"/>
      <c r="AJ154" s="575"/>
      <c r="AK154" s="576"/>
      <c r="AL154" s="576"/>
      <c r="AM154" s="575"/>
      <c r="AN154" s="575"/>
      <c r="AO154" s="575"/>
      <c r="AP154" s="575"/>
      <c r="AQ154" s="575"/>
    </row>
    <row r="155" spans="1:43" ht="35.25" hidden="1" customHeight="1" thickTop="1" thickBot="1">
      <c r="A155" s="563">
        <v>15.3</v>
      </c>
      <c r="B155" s="564"/>
      <c r="C155" s="564"/>
      <c r="D155" s="564"/>
      <c r="E155" s="564"/>
      <c r="F155" s="577" t="s">
        <v>1312</v>
      </c>
      <c r="G155" s="578">
        <v>0</v>
      </c>
      <c r="H155" s="578">
        <v>0</v>
      </c>
      <c r="I155" s="567" t="str">
        <f t="shared" si="8"/>
        <v>No hay Programación</v>
      </c>
      <c r="J155" s="568" t="str">
        <f t="shared" si="9"/>
        <v>De acuerdo con lo programado</v>
      </c>
      <c r="K155" s="578"/>
      <c r="L155" s="581"/>
      <c r="M155" s="579"/>
      <c r="N155" s="572"/>
      <c r="O155" s="582"/>
      <c r="P155" s="581"/>
      <c r="Q155" s="579"/>
      <c r="R155" s="572"/>
      <c r="S155" s="582"/>
      <c r="T155" s="583"/>
      <c r="U155" s="579"/>
      <c r="V155" s="572"/>
      <c r="W155" s="582"/>
      <c r="X155" s="575"/>
      <c r="Y155" s="580">
        <v>0</v>
      </c>
      <c r="Z155" s="580">
        <v>0</v>
      </c>
      <c r="AA155" s="567" t="str">
        <f t="shared" si="10"/>
        <v>No hay Programación</v>
      </c>
      <c r="AB155" s="568" t="str">
        <f t="shared" si="11"/>
        <v>De acuerdo con lo programado</v>
      </c>
      <c r="AC155" s="575"/>
      <c r="AD155" s="575"/>
      <c r="AE155" s="575"/>
      <c r="AF155" s="576"/>
      <c r="AG155" s="576"/>
      <c r="AH155" s="575"/>
      <c r="AI155" s="575"/>
      <c r="AJ155" s="575"/>
      <c r="AK155" s="576"/>
      <c r="AL155" s="576"/>
      <c r="AM155" s="575"/>
      <c r="AN155" s="575"/>
      <c r="AO155" s="575"/>
      <c r="AP155" s="575"/>
      <c r="AQ155" s="575"/>
    </row>
    <row r="156" spans="1:43" ht="35.25" hidden="1" customHeight="1" thickTop="1" thickBot="1">
      <c r="A156" s="563">
        <v>15.3</v>
      </c>
      <c r="B156" s="564"/>
      <c r="C156" s="564"/>
      <c r="D156" s="564"/>
      <c r="E156" s="564"/>
      <c r="F156" s="577" t="s">
        <v>1312</v>
      </c>
      <c r="G156" s="578">
        <v>0</v>
      </c>
      <c r="H156" s="578">
        <v>0</v>
      </c>
      <c r="I156" s="567" t="str">
        <f t="shared" si="8"/>
        <v>No hay Programación</v>
      </c>
      <c r="J156" s="568" t="str">
        <f t="shared" si="9"/>
        <v>De acuerdo con lo programado</v>
      </c>
      <c r="K156" s="578"/>
      <c r="L156" s="581"/>
      <c r="M156" s="579"/>
      <c r="N156" s="572"/>
      <c r="O156" s="582"/>
      <c r="P156" s="581"/>
      <c r="Q156" s="579"/>
      <c r="R156" s="572"/>
      <c r="S156" s="582"/>
      <c r="T156" s="583"/>
      <c r="U156" s="579"/>
      <c r="V156" s="572"/>
      <c r="W156" s="582"/>
      <c r="X156" s="575"/>
      <c r="Y156" s="580">
        <v>0</v>
      </c>
      <c r="Z156" s="580">
        <v>0</v>
      </c>
      <c r="AA156" s="567" t="str">
        <f t="shared" si="10"/>
        <v>No hay Programación</v>
      </c>
      <c r="AB156" s="568" t="str">
        <f t="shared" si="11"/>
        <v>De acuerdo con lo programado</v>
      </c>
      <c r="AC156" s="575"/>
      <c r="AD156" s="575"/>
      <c r="AE156" s="575"/>
      <c r="AF156" s="576"/>
      <c r="AG156" s="576"/>
      <c r="AH156" s="575"/>
      <c r="AI156" s="575"/>
      <c r="AJ156" s="575"/>
      <c r="AK156" s="576"/>
      <c r="AL156" s="576"/>
      <c r="AM156" s="575"/>
      <c r="AN156" s="575"/>
      <c r="AO156" s="575"/>
      <c r="AP156" s="575"/>
      <c r="AQ156" s="575"/>
    </row>
    <row r="157" spans="1:43" ht="35.25" hidden="1" customHeight="1" thickTop="1" thickBot="1">
      <c r="A157" s="563">
        <v>15.3</v>
      </c>
      <c r="B157" s="564"/>
      <c r="C157" s="564"/>
      <c r="D157" s="564"/>
      <c r="E157" s="564"/>
      <c r="F157" s="577" t="s">
        <v>1312</v>
      </c>
      <c r="G157" s="578">
        <v>0</v>
      </c>
      <c r="H157" s="578">
        <v>0</v>
      </c>
      <c r="I157" s="567" t="str">
        <f t="shared" si="8"/>
        <v>No hay Programación</v>
      </c>
      <c r="J157" s="568" t="str">
        <f t="shared" si="9"/>
        <v>De acuerdo con lo programado</v>
      </c>
      <c r="K157" s="578"/>
      <c r="L157" s="581"/>
      <c r="M157" s="579"/>
      <c r="N157" s="572"/>
      <c r="O157" s="582"/>
      <c r="P157" s="581"/>
      <c r="Q157" s="579"/>
      <c r="R157" s="572"/>
      <c r="S157" s="582"/>
      <c r="T157" s="583"/>
      <c r="U157" s="579"/>
      <c r="V157" s="572"/>
      <c r="W157" s="582"/>
      <c r="X157" s="575"/>
      <c r="Y157" s="580">
        <v>0</v>
      </c>
      <c r="Z157" s="580">
        <v>0</v>
      </c>
      <c r="AA157" s="567" t="str">
        <f t="shared" si="10"/>
        <v>No hay Programación</v>
      </c>
      <c r="AB157" s="568" t="str">
        <f t="shared" si="11"/>
        <v>De acuerdo con lo programado</v>
      </c>
      <c r="AC157" s="575"/>
      <c r="AD157" s="575"/>
      <c r="AE157" s="575"/>
      <c r="AF157" s="576"/>
      <c r="AG157" s="576"/>
      <c r="AH157" s="575"/>
      <c r="AI157" s="575"/>
      <c r="AJ157" s="575"/>
      <c r="AK157" s="576"/>
      <c r="AL157" s="576"/>
      <c r="AM157" s="575"/>
      <c r="AN157" s="575"/>
      <c r="AO157" s="575"/>
      <c r="AP157" s="575"/>
      <c r="AQ157" s="575"/>
    </row>
    <row r="158" spans="1:43" ht="35.25" hidden="1" customHeight="1" thickTop="1" thickBot="1">
      <c r="A158" s="563">
        <v>15.3</v>
      </c>
      <c r="B158" s="564"/>
      <c r="C158" s="564"/>
      <c r="D158" s="564"/>
      <c r="E158" s="564"/>
      <c r="F158" s="577" t="s">
        <v>1312</v>
      </c>
      <c r="G158" s="578">
        <v>0</v>
      </c>
      <c r="H158" s="578">
        <v>0</v>
      </c>
      <c r="I158" s="567" t="str">
        <f t="shared" si="8"/>
        <v>No hay Programación</v>
      </c>
      <c r="J158" s="568" t="str">
        <f t="shared" si="9"/>
        <v>De acuerdo con lo programado</v>
      </c>
      <c r="K158" s="578"/>
      <c r="L158" s="581"/>
      <c r="M158" s="579"/>
      <c r="N158" s="572"/>
      <c r="O158" s="582"/>
      <c r="P158" s="581"/>
      <c r="Q158" s="579"/>
      <c r="R158" s="572"/>
      <c r="S158" s="582"/>
      <c r="T158" s="583"/>
      <c r="U158" s="579"/>
      <c r="V158" s="572"/>
      <c r="W158" s="582"/>
      <c r="X158" s="575"/>
      <c r="Y158" s="580">
        <v>0</v>
      </c>
      <c r="Z158" s="580">
        <v>0</v>
      </c>
      <c r="AA158" s="567" t="str">
        <f t="shared" si="10"/>
        <v>No hay Programación</v>
      </c>
      <c r="AB158" s="568" t="str">
        <f t="shared" si="11"/>
        <v>De acuerdo con lo programado</v>
      </c>
      <c r="AC158" s="575"/>
      <c r="AD158" s="575"/>
      <c r="AE158" s="575"/>
      <c r="AF158" s="576"/>
      <c r="AG158" s="576"/>
      <c r="AH158" s="575"/>
      <c r="AI158" s="575"/>
      <c r="AJ158" s="575"/>
      <c r="AK158" s="576"/>
      <c r="AL158" s="576"/>
      <c r="AM158" s="575"/>
      <c r="AN158" s="575"/>
      <c r="AO158" s="575"/>
      <c r="AP158" s="575"/>
      <c r="AQ158" s="575"/>
    </row>
    <row r="159" spans="1:43" ht="35.25" hidden="1" customHeight="1" thickTop="1" thickBot="1">
      <c r="A159" s="563">
        <v>15.3</v>
      </c>
      <c r="B159" s="564"/>
      <c r="C159" s="564"/>
      <c r="D159" s="564"/>
      <c r="E159" s="564"/>
      <c r="F159" s="577" t="s">
        <v>1312</v>
      </c>
      <c r="G159" s="578">
        <v>0</v>
      </c>
      <c r="H159" s="578">
        <v>0</v>
      </c>
      <c r="I159" s="567" t="str">
        <f t="shared" si="8"/>
        <v>No hay Programación</v>
      </c>
      <c r="J159" s="568" t="str">
        <f t="shared" si="9"/>
        <v>De acuerdo con lo programado</v>
      </c>
      <c r="K159" s="578"/>
      <c r="L159" s="581"/>
      <c r="M159" s="579"/>
      <c r="N159" s="572"/>
      <c r="O159" s="582"/>
      <c r="P159" s="581"/>
      <c r="Q159" s="579"/>
      <c r="R159" s="572"/>
      <c r="S159" s="582"/>
      <c r="T159" s="583"/>
      <c r="U159" s="579"/>
      <c r="V159" s="572"/>
      <c r="W159" s="582"/>
      <c r="X159" s="575"/>
      <c r="Y159" s="580">
        <v>0</v>
      </c>
      <c r="Z159" s="580">
        <v>0</v>
      </c>
      <c r="AA159" s="567" t="str">
        <f t="shared" si="10"/>
        <v>No hay Programación</v>
      </c>
      <c r="AB159" s="568" t="str">
        <f t="shared" si="11"/>
        <v>De acuerdo con lo programado</v>
      </c>
      <c r="AC159" s="575"/>
      <c r="AD159" s="575"/>
      <c r="AE159" s="575"/>
      <c r="AF159" s="576"/>
      <c r="AG159" s="576"/>
      <c r="AH159" s="575"/>
      <c r="AI159" s="575"/>
      <c r="AJ159" s="575"/>
      <c r="AK159" s="576"/>
      <c r="AL159" s="576"/>
      <c r="AM159" s="575"/>
      <c r="AN159" s="575"/>
      <c r="AO159" s="575"/>
      <c r="AP159" s="575"/>
      <c r="AQ159" s="575"/>
    </row>
    <row r="160" spans="1:43" ht="35.25" hidden="1" customHeight="1" thickTop="1" thickBot="1">
      <c r="A160" s="563">
        <v>15.4</v>
      </c>
      <c r="B160" s="564"/>
      <c r="C160" s="564"/>
      <c r="D160" s="564"/>
      <c r="E160" s="564"/>
      <c r="F160" s="577" t="s">
        <v>1313</v>
      </c>
      <c r="G160" s="578">
        <v>2</v>
      </c>
      <c r="H160" s="578">
        <v>2</v>
      </c>
      <c r="I160" s="567">
        <f t="shared" si="8"/>
        <v>1</v>
      </c>
      <c r="J160" s="568" t="str">
        <f t="shared" si="9"/>
        <v>De acuerdo con lo programado</v>
      </c>
      <c r="K160" s="578"/>
      <c r="L160" s="581"/>
      <c r="M160" s="579"/>
      <c r="N160" s="572"/>
      <c r="O160" s="582"/>
      <c r="P160" s="581"/>
      <c r="Q160" s="579"/>
      <c r="R160" s="572"/>
      <c r="S160" s="582"/>
      <c r="T160" s="583"/>
      <c r="U160" s="579"/>
      <c r="V160" s="572"/>
      <c r="W160" s="582"/>
      <c r="X160" s="575"/>
      <c r="Y160" s="580">
        <v>2</v>
      </c>
      <c r="Z160" s="580">
        <v>2</v>
      </c>
      <c r="AA160" s="567">
        <f t="shared" si="10"/>
        <v>1</v>
      </c>
      <c r="AB160" s="568" t="str">
        <f t="shared" si="11"/>
        <v>De acuerdo con lo programado</v>
      </c>
      <c r="AC160" s="575"/>
      <c r="AD160" s="575"/>
      <c r="AE160" s="575"/>
      <c r="AF160" s="576"/>
      <c r="AG160" s="576"/>
      <c r="AH160" s="575"/>
      <c r="AI160" s="575"/>
      <c r="AJ160" s="575"/>
      <c r="AK160" s="576"/>
      <c r="AL160" s="576"/>
      <c r="AM160" s="575"/>
      <c r="AN160" s="575"/>
      <c r="AO160" s="575"/>
      <c r="AP160" s="575"/>
      <c r="AQ160" s="575"/>
    </row>
    <row r="161" spans="1:43" ht="35.25" hidden="1" customHeight="1" thickTop="1" thickBot="1">
      <c r="A161" s="563">
        <v>15.4</v>
      </c>
      <c r="B161" s="564"/>
      <c r="C161" s="564"/>
      <c r="D161" s="564"/>
      <c r="E161" s="564"/>
      <c r="F161" s="577" t="s">
        <v>1313</v>
      </c>
      <c r="G161" s="578">
        <v>2</v>
      </c>
      <c r="H161" s="578">
        <v>2</v>
      </c>
      <c r="I161" s="567">
        <f t="shared" si="8"/>
        <v>1</v>
      </c>
      <c r="J161" s="568" t="str">
        <f t="shared" si="9"/>
        <v>De acuerdo con lo programado</v>
      </c>
      <c r="K161" s="578"/>
      <c r="L161" s="581"/>
      <c r="M161" s="579"/>
      <c r="N161" s="572"/>
      <c r="O161" s="582"/>
      <c r="P161" s="581"/>
      <c r="Q161" s="579"/>
      <c r="R161" s="572"/>
      <c r="S161" s="582"/>
      <c r="T161" s="583"/>
      <c r="U161" s="579"/>
      <c r="V161" s="572"/>
      <c r="W161" s="582"/>
      <c r="X161" s="575"/>
      <c r="Y161" s="580">
        <v>2</v>
      </c>
      <c r="Z161" s="580">
        <v>2</v>
      </c>
      <c r="AA161" s="567">
        <f t="shared" si="10"/>
        <v>1</v>
      </c>
      <c r="AB161" s="568" t="str">
        <f t="shared" si="11"/>
        <v>De acuerdo con lo programado</v>
      </c>
      <c r="AC161" s="575"/>
      <c r="AD161" s="575"/>
      <c r="AE161" s="575"/>
      <c r="AF161" s="576"/>
      <c r="AG161" s="576"/>
      <c r="AH161" s="575"/>
      <c r="AI161" s="575"/>
      <c r="AJ161" s="575"/>
      <c r="AK161" s="576"/>
      <c r="AL161" s="576"/>
      <c r="AM161" s="575"/>
      <c r="AN161" s="575"/>
      <c r="AO161" s="575"/>
      <c r="AP161" s="575"/>
      <c r="AQ161" s="575"/>
    </row>
    <row r="162" spans="1:43" ht="35.25" hidden="1" customHeight="1" thickTop="1" thickBot="1">
      <c r="A162" s="563">
        <v>15.4</v>
      </c>
      <c r="B162" s="564"/>
      <c r="C162" s="564"/>
      <c r="D162" s="564"/>
      <c r="E162" s="564"/>
      <c r="F162" s="577" t="s">
        <v>1313</v>
      </c>
      <c r="G162" s="578">
        <v>2</v>
      </c>
      <c r="H162" s="578">
        <v>2</v>
      </c>
      <c r="I162" s="567">
        <f t="shared" si="8"/>
        <v>1</v>
      </c>
      <c r="J162" s="568" t="str">
        <f t="shared" si="9"/>
        <v>De acuerdo con lo programado</v>
      </c>
      <c r="K162" s="578"/>
      <c r="L162" s="581"/>
      <c r="M162" s="579"/>
      <c r="N162" s="572"/>
      <c r="O162" s="582"/>
      <c r="P162" s="581"/>
      <c r="Q162" s="579"/>
      <c r="R162" s="572"/>
      <c r="S162" s="582"/>
      <c r="T162" s="583"/>
      <c r="U162" s="579"/>
      <c r="V162" s="572"/>
      <c r="W162" s="582"/>
      <c r="X162" s="575"/>
      <c r="Y162" s="580">
        <v>3</v>
      </c>
      <c r="Z162" s="580">
        <v>3</v>
      </c>
      <c r="AA162" s="567">
        <f t="shared" si="10"/>
        <v>1</v>
      </c>
      <c r="AB162" s="568" t="str">
        <f t="shared" si="11"/>
        <v>De acuerdo con lo programado</v>
      </c>
      <c r="AC162" s="575"/>
      <c r="AD162" s="575"/>
      <c r="AE162" s="575"/>
      <c r="AF162" s="576"/>
      <c r="AG162" s="576"/>
      <c r="AH162" s="575"/>
      <c r="AI162" s="575"/>
      <c r="AJ162" s="575"/>
      <c r="AK162" s="576"/>
      <c r="AL162" s="576"/>
      <c r="AM162" s="575"/>
      <c r="AN162" s="575"/>
      <c r="AO162" s="575"/>
      <c r="AP162" s="575"/>
      <c r="AQ162" s="575"/>
    </row>
    <row r="163" spans="1:43" ht="35.25" hidden="1" customHeight="1" thickTop="1" thickBot="1">
      <c r="A163" s="563">
        <v>15.4</v>
      </c>
      <c r="B163" s="564"/>
      <c r="C163" s="564"/>
      <c r="D163" s="564"/>
      <c r="E163" s="564"/>
      <c r="F163" s="577" t="s">
        <v>1313</v>
      </c>
      <c r="G163" s="578">
        <v>2</v>
      </c>
      <c r="H163" s="578">
        <v>2</v>
      </c>
      <c r="I163" s="567">
        <f t="shared" si="8"/>
        <v>1</v>
      </c>
      <c r="J163" s="568" t="str">
        <f t="shared" si="9"/>
        <v>De acuerdo con lo programado</v>
      </c>
      <c r="K163" s="578"/>
      <c r="L163" s="581"/>
      <c r="M163" s="579"/>
      <c r="N163" s="572"/>
      <c r="O163" s="582"/>
      <c r="P163" s="581"/>
      <c r="Q163" s="579"/>
      <c r="R163" s="572"/>
      <c r="S163" s="582"/>
      <c r="T163" s="583"/>
      <c r="U163" s="579"/>
      <c r="V163" s="572"/>
      <c r="W163" s="582"/>
      <c r="X163" s="575"/>
      <c r="Y163" s="580">
        <v>2</v>
      </c>
      <c r="Z163" s="580">
        <v>2</v>
      </c>
      <c r="AA163" s="567">
        <f t="shared" si="10"/>
        <v>1</v>
      </c>
      <c r="AB163" s="568" t="str">
        <f t="shared" si="11"/>
        <v>De acuerdo con lo programado</v>
      </c>
      <c r="AC163" s="575"/>
      <c r="AD163" s="575"/>
      <c r="AE163" s="575"/>
      <c r="AF163" s="576"/>
      <c r="AG163" s="576"/>
      <c r="AH163" s="575"/>
      <c r="AI163" s="575"/>
      <c r="AJ163" s="575"/>
      <c r="AK163" s="576"/>
      <c r="AL163" s="576"/>
      <c r="AM163" s="575"/>
      <c r="AN163" s="575"/>
      <c r="AO163" s="575"/>
      <c r="AP163" s="575"/>
      <c r="AQ163" s="575"/>
    </row>
    <row r="164" spans="1:43" ht="35.25" hidden="1" customHeight="1" thickTop="1" thickBot="1">
      <c r="A164" s="563">
        <v>15.4</v>
      </c>
      <c r="B164" s="564"/>
      <c r="C164" s="564"/>
      <c r="D164" s="564"/>
      <c r="E164" s="564"/>
      <c r="F164" s="577" t="s">
        <v>1313</v>
      </c>
      <c r="G164" s="578">
        <v>2</v>
      </c>
      <c r="H164" s="578">
        <v>2</v>
      </c>
      <c r="I164" s="567">
        <f t="shared" si="8"/>
        <v>1</v>
      </c>
      <c r="J164" s="568" t="str">
        <f t="shared" si="9"/>
        <v>De acuerdo con lo programado</v>
      </c>
      <c r="K164" s="578"/>
      <c r="L164" s="581"/>
      <c r="M164" s="579"/>
      <c r="N164" s="572"/>
      <c r="O164" s="582"/>
      <c r="P164" s="581"/>
      <c r="Q164" s="579"/>
      <c r="R164" s="572"/>
      <c r="S164" s="582"/>
      <c r="T164" s="583"/>
      <c r="U164" s="579"/>
      <c r="V164" s="572"/>
      <c r="W164" s="582"/>
      <c r="X164" s="575"/>
      <c r="Y164" s="580">
        <v>2</v>
      </c>
      <c r="Z164" s="580">
        <v>2</v>
      </c>
      <c r="AA164" s="567">
        <f t="shared" si="10"/>
        <v>1</v>
      </c>
      <c r="AB164" s="568" t="str">
        <f t="shared" si="11"/>
        <v>De acuerdo con lo programado</v>
      </c>
      <c r="AC164" s="575"/>
      <c r="AD164" s="575"/>
      <c r="AE164" s="575"/>
      <c r="AF164" s="576"/>
      <c r="AG164" s="576"/>
      <c r="AH164" s="575"/>
      <c r="AI164" s="575"/>
      <c r="AJ164" s="575"/>
      <c r="AK164" s="576"/>
      <c r="AL164" s="576"/>
      <c r="AM164" s="575"/>
      <c r="AN164" s="575"/>
      <c r="AO164" s="575"/>
      <c r="AP164" s="575"/>
      <c r="AQ164" s="575"/>
    </row>
    <row r="165" spans="1:43" ht="35.25" hidden="1" customHeight="1" thickTop="1" thickBot="1">
      <c r="A165" s="563">
        <v>15.4</v>
      </c>
      <c r="B165" s="564"/>
      <c r="C165" s="564"/>
      <c r="D165" s="564"/>
      <c r="E165" s="564"/>
      <c r="F165" s="577" t="s">
        <v>1313</v>
      </c>
      <c r="G165" s="578">
        <v>2</v>
      </c>
      <c r="H165" s="578">
        <v>2</v>
      </c>
      <c r="I165" s="567">
        <f t="shared" si="8"/>
        <v>1</v>
      </c>
      <c r="J165" s="568" t="str">
        <f t="shared" si="9"/>
        <v>De acuerdo con lo programado</v>
      </c>
      <c r="K165" s="578"/>
      <c r="L165" s="581"/>
      <c r="M165" s="579"/>
      <c r="N165" s="572"/>
      <c r="O165" s="582"/>
      <c r="P165" s="581"/>
      <c r="Q165" s="579"/>
      <c r="R165" s="572"/>
      <c r="S165" s="582"/>
      <c r="T165" s="583"/>
      <c r="U165" s="579"/>
      <c r="V165" s="572"/>
      <c r="W165" s="582"/>
      <c r="X165" s="575"/>
      <c r="Y165" s="580">
        <v>2</v>
      </c>
      <c r="Z165" s="580">
        <v>2</v>
      </c>
      <c r="AA165" s="567">
        <f t="shared" si="10"/>
        <v>1</v>
      </c>
      <c r="AB165" s="568" t="str">
        <f t="shared" si="11"/>
        <v>De acuerdo con lo programado</v>
      </c>
      <c r="AC165" s="575"/>
      <c r="AD165" s="575"/>
      <c r="AE165" s="575"/>
      <c r="AF165" s="576"/>
      <c r="AG165" s="576"/>
      <c r="AH165" s="575"/>
      <c r="AI165" s="575"/>
      <c r="AJ165" s="575"/>
      <c r="AK165" s="576"/>
      <c r="AL165" s="576"/>
      <c r="AM165" s="575"/>
      <c r="AN165" s="575"/>
      <c r="AO165" s="575"/>
      <c r="AP165" s="575"/>
      <c r="AQ165" s="575"/>
    </row>
    <row r="166" spans="1:43" ht="35.25" hidden="1" customHeight="1" thickTop="1" thickBot="1">
      <c r="A166" s="563">
        <v>15.4</v>
      </c>
      <c r="B166" s="564"/>
      <c r="C166" s="564"/>
      <c r="D166" s="564"/>
      <c r="E166" s="564"/>
      <c r="F166" s="577" t="s">
        <v>1313</v>
      </c>
      <c r="G166" s="578">
        <v>2</v>
      </c>
      <c r="H166" s="578">
        <v>2</v>
      </c>
      <c r="I166" s="567">
        <f t="shared" si="8"/>
        <v>1</v>
      </c>
      <c r="J166" s="568" t="str">
        <f t="shared" si="9"/>
        <v>De acuerdo con lo programado</v>
      </c>
      <c r="K166" s="578"/>
      <c r="L166" s="581"/>
      <c r="M166" s="579"/>
      <c r="N166" s="572"/>
      <c r="O166" s="582"/>
      <c r="P166" s="581"/>
      <c r="Q166" s="579"/>
      <c r="R166" s="572"/>
      <c r="S166" s="582"/>
      <c r="T166" s="583"/>
      <c r="U166" s="579"/>
      <c r="V166" s="572"/>
      <c r="W166" s="582"/>
      <c r="X166" s="575"/>
      <c r="Y166" s="580">
        <v>2</v>
      </c>
      <c r="Z166" s="580">
        <v>2</v>
      </c>
      <c r="AA166" s="567">
        <f t="shared" si="10"/>
        <v>1</v>
      </c>
      <c r="AB166" s="568" t="str">
        <f t="shared" si="11"/>
        <v>De acuerdo con lo programado</v>
      </c>
      <c r="AC166" s="575"/>
      <c r="AD166" s="575"/>
      <c r="AE166" s="575"/>
      <c r="AF166" s="576"/>
      <c r="AG166" s="576"/>
      <c r="AH166" s="575"/>
      <c r="AI166" s="575"/>
      <c r="AJ166" s="575"/>
      <c r="AK166" s="576"/>
      <c r="AL166" s="576"/>
      <c r="AM166" s="575"/>
      <c r="AN166" s="575"/>
      <c r="AO166" s="575"/>
      <c r="AP166" s="575"/>
      <c r="AQ166" s="575"/>
    </row>
    <row r="167" spans="1:43" ht="35.25" hidden="1" customHeight="1" thickTop="1" thickBot="1">
      <c r="A167" s="563">
        <v>15.4</v>
      </c>
      <c r="B167" s="564"/>
      <c r="C167" s="564"/>
      <c r="D167" s="564"/>
      <c r="E167" s="564"/>
      <c r="F167" s="577" t="s">
        <v>1313</v>
      </c>
      <c r="G167" s="578">
        <v>2</v>
      </c>
      <c r="H167" s="578">
        <v>2</v>
      </c>
      <c r="I167" s="567">
        <f t="shared" si="8"/>
        <v>1</v>
      </c>
      <c r="J167" s="568" t="str">
        <f t="shared" si="9"/>
        <v>De acuerdo con lo programado</v>
      </c>
      <c r="K167" s="578"/>
      <c r="L167" s="581"/>
      <c r="M167" s="579"/>
      <c r="N167" s="572"/>
      <c r="O167" s="582"/>
      <c r="P167" s="581"/>
      <c r="Q167" s="579"/>
      <c r="R167" s="572"/>
      <c r="S167" s="582"/>
      <c r="T167" s="583"/>
      <c r="U167" s="579"/>
      <c r="V167" s="572"/>
      <c r="W167" s="582"/>
      <c r="X167" s="575"/>
      <c r="Y167" s="580">
        <v>2</v>
      </c>
      <c r="Z167" s="580">
        <v>2</v>
      </c>
      <c r="AA167" s="567">
        <f t="shared" si="10"/>
        <v>1</v>
      </c>
      <c r="AB167" s="568" t="str">
        <f t="shared" si="11"/>
        <v>De acuerdo con lo programado</v>
      </c>
      <c r="AC167" s="575"/>
      <c r="AD167" s="575"/>
      <c r="AE167" s="575"/>
      <c r="AF167" s="576"/>
      <c r="AG167" s="576"/>
      <c r="AH167" s="575"/>
      <c r="AI167" s="575"/>
      <c r="AJ167" s="575"/>
      <c r="AK167" s="576"/>
      <c r="AL167" s="576"/>
      <c r="AM167" s="575"/>
      <c r="AN167" s="575"/>
      <c r="AO167" s="575"/>
      <c r="AP167" s="575"/>
      <c r="AQ167" s="575"/>
    </row>
    <row r="168" spans="1:43" ht="35.25" hidden="1" customHeight="1" thickTop="1" thickBot="1">
      <c r="A168" s="563">
        <v>15.4</v>
      </c>
      <c r="B168" s="564"/>
      <c r="C168" s="564"/>
      <c r="D168" s="564"/>
      <c r="E168" s="564"/>
      <c r="F168" s="577" t="s">
        <v>1313</v>
      </c>
      <c r="G168" s="578">
        <v>2</v>
      </c>
      <c r="H168" s="578">
        <v>2</v>
      </c>
      <c r="I168" s="567">
        <f t="shared" si="8"/>
        <v>1</v>
      </c>
      <c r="J168" s="568" t="str">
        <f t="shared" si="9"/>
        <v>De acuerdo con lo programado</v>
      </c>
      <c r="K168" s="578"/>
      <c r="L168" s="581"/>
      <c r="M168" s="579"/>
      <c r="N168" s="572"/>
      <c r="O168" s="582"/>
      <c r="P168" s="581"/>
      <c r="Q168" s="579"/>
      <c r="R168" s="572"/>
      <c r="S168" s="582"/>
      <c r="T168" s="583"/>
      <c r="U168" s="579"/>
      <c r="V168" s="572"/>
      <c r="W168" s="582"/>
      <c r="X168" s="575"/>
      <c r="Y168" s="580">
        <v>2</v>
      </c>
      <c r="Z168" s="580">
        <v>2</v>
      </c>
      <c r="AA168" s="567">
        <f t="shared" si="10"/>
        <v>1</v>
      </c>
      <c r="AB168" s="568" t="str">
        <f t="shared" si="11"/>
        <v>De acuerdo con lo programado</v>
      </c>
      <c r="AC168" s="575"/>
      <c r="AD168" s="575"/>
      <c r="AE168" s="575"/>
      <c r="AF168" s="576"/>
      <c r="AG168" s="576"/>
      <c r="AH168" s="575"/>
      <c r="AI168" s="575"/>
      <c r="AJ168" s="575"/>
      <c r="AK168" s="576"/>
      <c r="AL168" s="576"/>
      <c r="AM168" s="575"/>
      <c r="AN168" s="575"/>
      <c r="AO168" s="575"/>
      <c r="AP168" s="575"/>
      <c r="AQ168" s="575"/>
    </row>
    <row r="169" spans="1:43" ht="35.25" hidden="1" customHeight="1" thickTop="1" thickBot="1">
      <c r="A169" s="563">
        <v>15.4</v>
      </c>
      <c r="B169" s="564"/>
      <c r="C169" s="564"/>
      <c r="D169" s="564"/>
      <c r="E169" s="564"/>
      <c r="F169" s="577" t="s">
        <v>1313</v>
      </c>
      <c r="G169" s="578">
        <v>2</v>
      </c>
      <c r="H169" s="578">
        <v>2</v>
      </c>
      <c r="I169" s="567">
        <f t="shared" si="8"/>
        <v>1</v>
      </c>
      <c r="J169" s="568" t="str">
        <f t="shared" si="9"/>
        <v>De acuerdo con lo programado</v>
      </c>
      <c r="K169" s="578"/>
      <c r="L169" s="581"/>
      <c r="M169" s="579"/>
      <c r="N169" s="572"/>
      <c r="O169" s="582"/>
      <c r="P169" s="581"/>
      <c r="Q169" s="579"/>
      <c r="R169" s="572"/>
      <c r="S169" s="582"/>
      <c r="T169" s="583"/>
      <c r="U169" s="579"/>
      <c r="V169" s="572"/>
      <c r="W169" s="582"/>
      <c r="X169" s="575"/>
      <c r="Y169" s="580">
        <v>4</v>
      </c>
      <c r="Z169" s="580">
        <v>4</v>
      </c>
      <c r="AA169" s="567">
        <f t="shared" si="10"/>
        <v>1</v>
      </c>
      <c r="AB169" s="568" t="str">
        <f t="shared" si="11"/>
        <v>De acuerdo con lo programado</v>
      </c>
      <c r="AC169" s="575"/>
      <c r="AD169" s="575"/>
      <c r="AE169" s="575"/>
      <c r="AF169" s="576"/>
      <c r="AG169" s="576"/>
      <c r="AH169" s="575"/>
      <c r="AI169" s="575"/>
      <c r="AJ169" s="575"/>
      <c r="AK169" s="576"/>
      <c r="AL169" s="576"/>
      <c r="AM169" s="575"/>
      <c r="AN169" s="575"/>
      <c r="AO169" s="575"/>
      <c r="AP169" s="575"/>
      <c r="AQ169" s="575"/>
    </row>
    <row r="170" spans="1:43" ht="35.25" hidden="1" customHeight="1" thickTop="1" thickBot="1">
      <c r="A170" s="563">
        <v>15.5</v>
      </c>
      <c r="B170" s="564"/>
      <c r="C170" s="564"/>
      <c r="D170" s="564"/>
      <c r="E170" s="564"/>
      <c r="F170" s="577" t="s">
        <v>1314</v>
      </c>
      <c r="G170" s="578">
        <v>1</v>
      </c>
      <c r="H170" s="578">
        <v>1</v>
      </c>
      <c r="I170" s="567">
        <f t="shared" si="8"/>
        <v>1</v>
      </c>
      <c r="J170" s="568" t="str">
        <f t="shared" si="9"/>
        <v>De acuerdo con lo programado</v>
      </c>
      <c r="K170" s="578"/>
      <c r="L170" s="581"/>
      <c r="M170" s="579"/>
      <c r="N170" s="572"/>
      <c r="O170" s="582"/>
      <c r="P170" s="581"/>
      <c r="Q170" s="579"/>
      <c r="R170" s="572"/>
      <c r="S170" s="582"/>
      <c r="T170" s="583"/>
      <c r="U170" s="579"/>
      <c r="V170" s="572"/>
      <c r="W170" s="582"/>
      <c r="X170" s="575"/>
      <c r="Y170" s="580">
        <v>3</v>
      </c>
      <c r="Z170" s="580">
        <v>3</v>
      </c>
      <c r="AA170" s="567">
        <f t="shared" si="10"/>
        <v>1</v>
      </c>
      <c r="AB170" s="568" t="str">
        <f t="shared" si="11"/>
        <v>De acuerdo con lo programado</v>
      </c>
      <c r="AC170" s="575"/>
      <c r="AD170" s="575"/>
      <c r="AE170" s="575"/>
      <c r="AF170" s="576"/>
      <c r="AG170" s="576"/>
      <c r="AH170" s="575"/>
      <c r="AI170" s="575"/>
      <c r="AJ170" s="575"/>
      <c r="AK170" s="576"/>
      <c r="AL170" s="576"/>
      <c r="AM170" s="575"/>
      <c r="AN170" s="575"/>
      <c r="AO170" s="575"/>
      <c r="AP170" s="575"/>
      <c r="AQ170" s="575"/>
    </row>
    <row r="171" spans="1:43" ht="35.25" hidden="1" customHeight="1" thickTop="1" thickBot="1">
      <c r="A171" s="563">
        <v>15.5</v>
      </c>
      <c r="B171" s="564"/>
      <c r="C171" s="564"/>
      <c r="D171" s="564"/>
      <c r="E171" s="564"/>
      <c r="F171" s="577" t="s">
        <v>1314</v>
      </c>
      <c r="G171" s="578">
        <v>0</v>
      </c>
      <c r="H171" s="578">
        <v>0</v>
      </c>
      <c r="I171" s="567" t="str">
        <f t="shared" si="8"/>
        <v>No hay Programación</v>
      </c>
      <c r="J171" s="568" t="str">
        <f t="shared" si="9"/>
        <v>De acuerdo con lo programado</v>
      </c>
      <c r="K171" s="578"/>
      <c r="L171" s="581"/>
      <c r="M171" s="579"/>
      <c r="N171" s="572"/>
      <c r="O171" s="582"/>
      <c r="P171" s="581"/>
      <c r="Q171" s="579"/>
      <c r="R171" s="572"/>
      <c r="S171" s="582"/>
      <c r="T171" s="583"/>
      <c r="U171" s="579"/>
      <c r="V171" s="572"/>
      <c r="W171" s="582"/>
      <c r="X171" s="575"/>
      <c r="Y171" s="580">
        <v>1</v>
      </c>
      <c r="Z171" s="580">
        <v>1</v>
      </c>
      <c r="AA171" s="567">
        <f t="shared" si="10"/>
        <v>1</v>
      </c>
      <c r="AB171" s="568" t="str">
        <f t="shared" si="11"/>
        <v>De acuerdo con lo programado</v>
      </c>
      <c r="AC171" s="575"/>
      <c r="AD171" s="575"/>
      <c r="AE171" s="575"/>
      <c r="AF171" s="576"/>
      <c r="AG171" s="576"/>
      <c r="AH171" s="575"/>
      <c r="AI171" s="575"/>
      <c r="AJ171" s="575"/>
      <c r="AK171" s="576"/>
      <c r="AL171" s="576"/>
      <c r="AM171" s="575"/>
      <c r="AN171" s="575"/>
      <c r="AO171" s="575"/>
      <c r="AP171" s="575"/>
      <c r="AQ171" s="575"/>
    </row>
    <row r="172" spans="1:43" ht="35.25" hidden="1" customHeight="1" thickTop="1" thickBot="1">
      <c r="A172" s="563">
        <v>15.5</v>
      </c>
      <c r="B172" s="564"/>
      <c r="C172" s="564"/>
      <c r="D172" s="564"/>
      <c r="E172" s="564"/>
      <c r="F172" s="577" t="s">
        <v>1314</v>
      </c>
      <c r="G172" s="578">
        <v>0</v>
      </c>
      <c r="H172" s="578">
        <v>0</v>
      </c>
      <c r="I172" s="567" t="str">
        <f t="shared" si="8"/>
        <v>No hay Programación</v>
      </c>
      <c r="J172" s="568" t="str">
        <f t="shared" si="9"/>
        <v>De acuerdo con lo programado</v>
      </c>
      <c r="K172" s="578"/>
      <c r="L172" s="581"/>
      <c r="M172" s="579"/>
      <c r="N172" s="572"/>
      <c r="O172" s="582"/>
      <c r="P172" s="581"/>
      <c r="Q172" s="579"/>
      <c r="R172" s="572"/>
      <c r="S172" s="582"/>
      <c r="T172" s="583"/>
      <c r="U172" s="579"/>
      <c r="V172" s="572"/>
      <c r="W172" s="582"/>
      <c r="X172" s="575"/>
      <c r="Y172" s="580">
        <v>1</v>
      </c>
      <c r="Z172" s="580">
        <v>1</v>
      </c>
      <c r="AA172" s="567">
        <f t="shared" si="10"/>
        <v>1</v>
      </c>
      <c r="AB172" s="568" t="str">
        <f t="shared" si="11"/>
        <v>De acuerdo con lo programado</v>
      </c>
      <c r="AC172" s="575"/>
      <c r="AD172" s="575"/>
      <c r="AE172" s="575"/>
      <c r="AF172" s="576"/>
      <c r="AG172" s="576"/>
      <c r="AH172" s="575"/>
      <c r="AI172" s="575"/>
      <c r="AJ172" s="575"/>
      <c r="AK172" s="576"/>
      <c r="AL172" s="576"/>
      <c r="AM172" s="575"/>
      <c r="AN172" s="575"/>
      <c r="AO172" s="575"/>
      <c r="AP172" s="575"/>
      <c r="AQ172" s="575"/>
    </row>
    <row r="173" spans="1:43" ht="35.25" hidden="1" customHeight="1" thickTop="1" thickBot="1">
      <c r="A173" s="563">
        <v>15.5</v>
      </c>
      <c r="B173" s="564"/>
      <c r="C173" s="564"/>
      <c r="D173" s="564"/>
      <c r="E173" s="564"/>
      <c r="F173" s="577" t="s">
        <v>1314</v>
      </c>
      <c r="G173" s="578">
        <v>0</v>
      </c>
      <c r="H173" s="578">
        <v>0</v>
      </c>
      <c r="I173" s="567" t="str">
        <f t="shared" si="8"/>
        <v>No hay Programación</v>
      </c>
      <c r="J173" s="568" t="str">
        <f t="shared" si="9"/>
        <v>De acuerdo con lo programado</v>
      </c>
      <c r="K173" s="578"/>
      <c r="L173" s="581"/>
      <c r="M173" s="579"/>
      <c r="N173" s="572"/>
      <c r="O173" s="582"/>
      <c r="P173" s="581"/>
      <c r="Q173" s="579"/>
      <c r="R173" s="572"/>
      <c r="S173" s="582"/>
      <c r="T173" s="583"/>
      <c r="U173" s="579"/>
      <c r="V173" s="572"/>
      <c r="W173" s="582"/>
      <c r="X173" s="575"/>
      <c r="Y173" s="580">
        <v>0</v>
      </c>
      <c r="Z173" s="580">
        <v>0</v>
      </c>
      <c r="AA173" s="567" t="str">
        <f t="shared" si="10"/>
        <v>No hay Programación</v>
      </c>
      <c r="AB173" s="568" t="str">
        <f t="shared" si="11"/>
        <v>De acuerdo con lo programado</v>
      </c>
      <c r="AC173" s="575"/>
      <c r="AD173" s="575"/>
      <c r="AE173" s="575"/>
      <c r="AF173" s="576"/>
      <c r="AG173" s="576"/>
      <c r="AH173" s="575"/>
      <c r="AI173" s="575"/>
      <c r="AJ173" s="575"/>
      <c r="AK173" s="576"/>
      <c r="AL173" s="576"/>
      <c r="AM173" s="575"/>
      <c r="AN173" s="575"/>
      <c r="AO173" s="575"/>
      <c r="AP173" s="575"/>
      <c r="AQ173" s="575"/>
    </row>
    <row r="174" spans="1:43" ht="35.25" hidden="1" customHeight="1" thickTop="1" thickBot="1">
      <c r="A174" s="563">
        <v>15.6</v>
      </c>
      <c r="B174" s="564"/>
      <c r="C174" s="564"/>
      <c r="D174" s="564"/>
      <c r="E174" s="564"/>
      <c r="F174" s="577" t="s">
        <v>1315</v>
      </c>
      <c r="G174" s="578">
        <v>2</v>
      </c>
      <c r="H174" s="578">
        <v>2</v>
      </c>
      <c r="I174" s="567">
        <f t="shared" si="8"/>
        <v>1</v>
      </c>
      <c r="J174" s="568" t="str">
        <f t="shared" si="9"/>
        <v>De acuerdo con lo programado</v>
      </c>
      <c r="K174" s="578"/>
      <c r="L174" s="581"/>
      <c r="M174" s="579"/>
      <c r="N174" s="572"/>
      <c r="O174" s="582"/>
      <c r="P174" s="581"/>
      <c r="Q174" s="579"/>
      <c r="R174" s="572"/>
      <c r="S174" s="582"/>
      <c r="T174" s="583"/>
      <c r="U174" s="579"/>
      <c r="V174" s="572"/>
      <c r="W174" s="582"/>
      <c r="X174" s="575"/>
      <c r="Y174" s="580">
        <v>3</v>
      </c>
      <c r="Z174" s="580">
        <v>3</v>
      </c>
      <c r="AA174" s="567">
        <f t="shared" si="10"/>
        <v>1</v>
      </c>
      <c r="AB174" s="568" t="str">
        <f t="shared" si="11"/>
        <v>De acuerdo con lo programado</v>
      </c>
      <c r="AC174" s="575"/>
      <c r="AD174" s="575"/>
      <c r="AE174" s="575"/>
      <c r="AF174" s="576"/>
      <c r="AG174" s="576"/>
      <c r="AH174" s="575"/>
      <c r="AI174" s="575"/>
      <c r="AJ174" s="575"/>
      <c r="AK174" s="576"/>
      <c r="AL174" s="576"/>
      <c r="AM174" s="575"/>
      <c r="AN174" s="575"/>
      <c r="AO174" s="575"/>
      <c r="AP174" s="575"/>
      <c r="AQ174" s="575"/>
    </row>
    <row r="175" spans="1:43" ht="35.25" customHeight="1" thickTop="1" thickBot="1">
      <c r="A175" s="563">
        <v>15.6</v>
      </c>
      <c r="B175" s="564"/>
      <c r="C175" s="564"/>
      <c r="D175" s="564"/>
      <c r="E175" s="564"/>
      <c r="F175" s="577" t="s">
        <v>1315</v>
      </c>
      <c r="G175" s="578">
        <v>1</v>
      </c>
      <c r="H175" s="578">
        <v>0</v>
      </c>
      <c r="I175" s="567">
        <f t="shared" si="8"/>
        <v>0</v>
      </c>
      <c r="J175" s="568" t="str">
        <f t="shared" si="9"/>
        <v>En riesgo cumplimiento</v>
      </c>
      <c r="K175" s="578"/>
      <c r="L175" s="581"/>
      <c r="M175" s="579"/>
      <c r="N175" s="572"/>
      <c r="O175" s="582"/>
      <c r="P175" s="581"/>
      <c r="Q175" s="579"/>
      <c r="R175" s="572"/>
      <c r="S175" s="582"/>
      <c r="T175" s="583"/>
      <c r="U175" s="579"/>
      <c r="V175" s="572"/>
      <c r="W175" s="582"/>
      <c r="X175" s="575"/>
      <c r="Y175" s="580">
        <v>2</v>
      </c>
      <c r="Z175" s="580">
        <v>2</v>
      </c>
      <c r="AA175" s="567">
        <f t="shared" si="10"/>
        <v>1</v>
      </c>
      <c r="AB175" s="568" t="str">
        <f t="shared" si="11"/>
        <v>De acuerdo con lo programado</v>
      </c>
      <c r="AC175" s="575"/>
      <c r="AD175" s="575"/>
      <c r="AE175" s="575"/>
      <c r="AF175" s="576"/>
      <c r="AG175" s="576"/>
      <c r="AH175" s="575"/>
      <c r="AI175" s="575"/>
      <c r="AJ175" s="575"/>
      <c r="AK175" s="576"/>
      <c r="AL175" s="576"/>
      <c r="AM175" s="575"/>
      <c r="AN175" s="575"/>
      <c r="AO175" s="575"/>
      <c r="AP175" s="575"/>
      <c r="AQ175" s="575"/>
    </row>
    <row r="176" spans="1:43" ht="35.25" hidden="1" customHeight="1" thickTop="1" thickBot="1">
      <c r="A176" s="563">
        <v>15.7</v>
      </c>
      <c r="B176" s="564"/>
      <c r="C176" s="564"/>
      <c r="D176" s="564"/>
      <c r="E176" s="564"/>
      <c r="F176" s="587" t="s">
        <v>1316</v>
      </c>
      <c r="G176" s="588">
        <v>3</v>
      </c>
      <c r="H176" s="588">
        <v>3</v>
      </c>
      <c r="I176" s="567">
        <f t="shared" si="8"/>
        <v>1</v>
      </c>
      <c r="J176" s="568" t="str">
        <f t="shared" si="9"/>
        <v>De acuerdo con lo programado</v>
      </c>
      <c r="K176" s="588"/>
      <c r="L176" s="581"/>
      <c r="M176" s="579"/>
      <c r="N176" s="572"/>
      <c r="O176" s="582"/>
      <c r="P176" s="581"/>
      <c r="Q176" s="579"/>
      <c r="R176" s="572"/>
      <c r="S176" s="582"/>
      <c r="T176" s="583"/>
      <c r="U176" s="579"/>
      <c r="V176" s="572"/>
      <c r="W176" s="582"/>
      <c r="X176" s="575"/>
      <c r="Y176" s="580">
        <v>1</v>
      </c>
      <c r="Z176" s="580">
        <v>1</v>
      </c>
      <c r="AA176" s="567">
        <f t="shared" si="10"/>
        <v>1</v>
      </c>
      <c r="AB176" s="568" t="str">
        <f t="shared" si="11"/>
        <v>De acuerdo con lo programado</v>
      </c>
      <c r="AC176" s="575"/>
      <c r="AD176" s="575"/>
      <c r="AE176" s="575"/>
      <c r="AF176" s="576"/>
      <c r="AG176" s="576"/>
      <c r="AH176" s="575"/>
      <c r="AI176" s="575"/>
      <c r="AJ176" s="575"/>
      <c r="AK176" s="576"/>
      <c r="AL176" s="576"/>
      <c r="AM176" s="575"/>
      <c r="AN176" s="575"/>
      <c r="AO176" s="575"/>
      <c r="AP176" s="575"/>
      <c r="AQ176" s="575"/>
    </row>
    <row r="177" spans="1:43" ht="35.25" hidden="1" customHeight="1" thickTop="1" thickBot="1">
      <c r="A177" s="563">
        <v>15.7</v>
      </c>
      <c r="B177" s="564"/>
      <c r="C177" s="564"/>
      <c r="D177" s="564"/>
      <c r="E177" s="564"/>
      <c r="F177" s="587" t="s">
        <v>1316</v>
      </c>
      <c r="G177" s="588">
        <v>3</v>
      </c>
      <c r="H177" s="588">
        <v>3</v>
      </c>
      <c r="I177" s="567">
        <f t="shared" si="8"/>
        <v>1</v>
      </c>
      <c r="J177" s="568" t="str">
        <f t="shared" si="9"/>
        <v>De acuerdo con lo programado</v>
      </c>
      <c r="K177" s="588"/>
      <c r="L177" s="581"/>
      <c r="M177" s="579"/>
      <c r="N177" s="572"/>
      <c r="O177" s="582"/>
      <c r="P177" s="581"/>
      <c r="Q177" s="579"/>
      <c r="R177" s="572"/>
      <c r="S177" s="582"/>
      <c r="T177" s="583"/>
      <c r="U177" s="579"/>
      <c r="V177" s="572"/>
      <c r="W177" s="582"/>
      <c r="X177" s="575"/>
      <c r="Y177" s="580">
        <v>2</v>
      </c>
      <c r="Z177" s="580">
        <v>1</v>
      </c>
      <c r="AA177" s="567">
        <f t="shared" si="10"/>
        <v>0.5</v>
      </c>
      <c r="AB177" s="568" t="str">
        <f t="shared" si="11"/>
        <v>En riesgo cumplimiento</v>
      </c>
      <c r="AC177" s="575"/>
      <c r="AD177" s="575"/>
      <c r="AE177" s="575"/>
      <c r="AF177" s="576"/>
      <c r="AG177" s="576"/>
      <c r="AH177" s="575"/>
      <c r="AI177" s="575"/>
      <c r="AJ177" s="575"/>
      <c r="AK177" s="576"/>
      <c r="AL177" s="576"/>
      <c r="AM177" s="575"/>
      <c r="AN177" s="575"/>
      <c r="AO177" s="575"/>
      <c r="AP177" s="575"/>
      <c r="AQ177" s="575"/>
    </row>
    <row r="178" spans="1:43" ht="35.25" hidden="1" customHeight="1" thickTop="1" thickBot="1">
      <c r="A178" s="563">
        <v>15.7</v>
      </c>
      <c r="B178" s="564"/>
      <c r="C178" s="564"/>
      <c r="D178" s="564"/>
      <c r="E178" s="564"/>
      <c r="F178" s="587" t="s">
        <v>1316</v>
      </c>
      <c r="G178" s="588">
        <v>4</v>
      </c>
      <c r="H178" s="588">
        <v>4</v>
      </c>
      <c r="I178" s="567">
        <f t="shared" si="8"/>
        <v>1</v>
      </c>
      <c r="J178" s="568" t="str">
        <f t="shared" si="9"/>
        <v>De acuerdo con lo programado</v>
      </c>
      <c r="K178" s="588"/>
      <c r="L178" s="581"/>
      <c r="M178" s="579"/>
      <c r="N178" s="572"/>
      <c r="O178" s="582"/>
      <c r="P178" s="581"/>
      <c r="Q178" s="579"/>
      <c r="R178" s="572"/>
      <c r="S178" s="582"/>
      <c r="T178" s="583"/>
      <c r="U178" s="579"/>
      <c r="V178" s="572"/>
      <c r="W178" s="582"/>
      <c r="X178" s="575"/>
      <c r="Y178" s="580">
        <v>1</v>
      </c>
      <c r="Z178" s="580">
        <v>1</v>
      </c>
      <c r="AA178" s="567">
        <f t="shared" si="10"/>
        <v>1</v>
      </c>
      <c r="AB178" s="568" t="str">
        <f t="shared" si="11"/>
        <v>De acuerdo con lo programado</v>
      </c>
      <c r="AC178" s="575"/>
      <c r="AD178" s="575"/>
      <c r="AE178" s="575"/>
      <c r="AF178" s="576"/>
      <c r="AG178" s="576"/>
      <c r="AH178" s="575"/>
      <c r="AI178" s="575"/>
      <c r="AJ178" s="575"/>
      <c r="AK178" s="576"/>
      <c r="AL178" s="576"/>
      <c r="AM178" s="575"/>
      <c r="AN178" s="575"/>
      <c r="AO178" s="575"/>
      <c r="AP178" s="575"/>
      <c r="AQ178" s="575"/>
    </row>
    <row r="179" spans="1:43" ht="35.25" hidden="1" customHeight="1" thickTop="1" thickBot="1">
      <c r="A179" s="563">
        <v>15.7</v>
      </c>
      <c r="B179" s="564"/>
      <c r="C179" s="564"/>
      <c r="D179" s="564"/>
      <c r="E179" s="564"/>
      <c r="F179" s="587" t="s">
        <v>1316</v>
      </c>
      <c r="G179" s="588">
        <v>3</v>
      </c>
      <c r="H179" s="588">
        <v>3</v>
      </c>
      <c r="I179" s="567">
        <f t="shared" si="8"/>
        <v>1</v>
      </c>
      <c r="J179" s="568" t="str">
        <f t="shared" si="9"/>
        <v>De acuerdo con lo programado</v>
      </c>
      <c r="K179" s="588"/>
      <c r="L179" s="581"/>
      <c r="M179" s="579"/>
      <c r="N179" s="572"/>
      <c r="O179" s="582"/>
      <c r="P179" s="581"/>
      <c r="Q179" s="579"/>
      <c r="R179" s="572"/>
      <c r="S179" s="582"/>
      <c r="T179" s="583"/>
      <c r="U179" s="579"/>
      <c r="V179" s="572"/>
      <c r="W179" s="582"/>
      <c r="X179" s="575"/>
      <c r="Y179" s="580">
        <v>1</v>
      </c>
      <c r="Z179" s="580">
        <v>1</v>
      </c>
      <c r="AA179" s="567">
        <f t="shared" si="10"/>
        <v>1</v>
      </c>
      <c r="AB179" s="568" t="str">
        <f t="shared" si="11"/>
        <v>De acuerdo con lo programado</v>
      </c>
      <c r="AC179" s="575"/>
      <c r="AD179" s="575"/>
      <c r="AE179" s="575"/>
      <c r="AF179" s="576"/>
      <c r="AG179" s="576"/>
      <c r="AH179" s="575"/>
      <c r="AI179" s="575"/>
      <c r="AJ179" s="575"/>
      <c r="AK179" s="576"/>
      <c r="AL179" s="576"/>
      <c r="AM179" s="575"/>
      <c r="AN179" s="575"/>
      <c r="AO179" s="575"/>
      <c r="AP179" s="575"/>
      <c r="AQ179" s="575"/>
    </row>
    <row r="180" spans="1:43" ht="35.25" hidden="1" customHeight="1" thickTop="1" thickBot="1">
      <c r="A180" s="563">
        <v>15.7</v>
      </c>
      <c r="B180" s="564"/>
      <c r="C180" s="564"/>
      <c r="D180" s="564"/>
      <c r="E180" s="564"/>
      <c r="F180" s="587" t="s">
        <v>1316</v>
      </c>
      <c r="G180" s="588">
        <v>4</v>
      </c>
      <c r="H180" s="588">
        <v>4</v>
      </c>
      <c r="I180" s="567">
        <f t="shared" si="8"/>
        <v>1</v>
      </c>
      <c r="J180" s="568" t="str">
        <f t="shared" si="9"/>
        <v>De acuerdo con lo programado</v>
      </c>
      <c r="K180" s="588"/>
      <c r="L180" s="581"/>
      <c r="M180" s="579"/>
      <c r="N180" s="572"/>
      <c r="O180" s="582"/>
      <c r="P180" s="581"/>
      <c r="Q180" s="579"/>
      <c r="R180" s="572"/>
      <c r="S180" s="582"/>
      <c r="T180" s="583"/>
      <c r="U180" s="579"/>
      <c r="V180" s="572"/>
      <c r="W180" s="582"/>
      <c r="X180" s="575"/>
      <c r="Y180" s="580">
        <v>2</v>
      </c>
      <c r="Z180" s="580">
        <v>1</v>
      </c>
      <c r="AA180" s="567">
        <f t="shared" si="10"/>
        <v>0.5</v>
      </c>
      <c r="AB180" s="568" t="str">
        <f t="shared" si="11"/>
        <v>En riesgo cumplimiento</v>
      </c>
      <c r="AC180" s="575"/>
      <c r="AD180" s="575"/>
      <c r="AE180" s="575"/>
      <c r="AF180" s="576"/>
      <c r="AG180" s="576"/>
      <c r="AH180" s="575"/>
      <c r="AI180" s="575"/>
      <c r="AJ180" s="575"/>
      <c r="AK180" s="576"/>
      <c r="AL180" s="576"/>
      <c r="AM180" s="575"/>
      <c r="AN180" s="575"/>
      <c r="AO180" s="575"/>
      <c r="AP180" s="575"/>
      <c r="AQ180" s="575"/>
    </row>
    <row r="181" spans="1:43" ht="35.25" hidden="1" customHeight="1" thickTop="1" thickBot="1">
      <c r="A181" s="563">
        <v>15.7</v>
      </c>
      <c r="B181" s="564"/>
      <c r="C181" s="564"/>
      <c r="D181" s="564"/>
      <c r="E181" s="564"/>
      <c r="F181" s="587" t="s">
        <v>1316</v>
      </c>
      <c r="G181" s="588">
        <v>3</v>
      </c>
      <c r="H181" s="588">
        <v>3</v>
      </c>
      <c r="I181" s="567">
        <f t="shared" si="8"/>
        <v>1</v>
      </c>
      <c r="J181" s="568" t="str">
        <f t="shared" si="9"/>
        <v>De acuerdo con lo programado</v>
      </c>
      <c r="K181" s="588"/>
      <c r="L181" s="581"/>
      <c r="M181" s="579"/>
      <c r="N181" s="572"/>
      <c r="O181" s="582"/>
      <c r="P181" s="581"/>
      <c r="Q181" s="579"/>
      <c r="R181" s="572"/>
      <c r="S181" s="582"/>
      <c r="T181" s="583"/>
      <c r="U181" s="579"/>
      <c r="V181" s="572"/>
      <c r="W181" s="582"/>
      <c r="X181" s="575"/>
      <c r="Y181" s="580">
        <v>1</v>
      </c>
      <c r="Z181" s="580">
        <v>1</v>
      </c>
      <c r="AA181" s="567">
        <f t="shared" si="10"/>
        <v>1</v>
      </c>
      <c r="AB181" s="568" t="str">
        <f t="shared" si="11"/>
        <v>De acuerdo con lo programado</v>
      </c>
      <c r="AC181" s="575"/>
      <c r="AD181" s="575"/>
      <c r="AE181" s="575"/>
      <c r="AF181" s="576"/>
      <c r="AG181" s="576"/>
      <c r="AH181" s="575"/>
      <c r="AI181" s="575"/>
      <c r="AJ181" s="575"/>
      <c r="AK181" s="576"/>
      <c r="AL181" s="576"/>
      <c r="AM181" s="575"/>
      <c r="AN181" s="575"/>
      <c r="AO181" s="575"/>
      <c r="AP181" s="575"/>
      <c r="AQ181" s="575"/>
    </row>
    <row r="182" spans="1:43" ht="35.25" hidden="1" customHeight="1" thickTop="1" thickBot="1">
      <c r="A182" s="563">
        <v>16</v>
      </c>
      <c r="B182" s="564"/>
      <c r="C182" s="564"/>
      <c r="D182" s="564"/>
      <c r="E182" s="564"/>
      <c r="F182" s="565" t="s">
        <v>1317</v>
      </c>
      <c r="G182" s="566"/>
      <c r="H182" s="566"/>
      <c r="I182" s="567" t="str">
        <f t="shared" si="8"/>
        <v>No hay ejecución</v>
      </c>
      <c r="J182" s="568" t="str">
        <f t="shared" si="9"/>
        <v>NA</v>
      </c>
      <c r="K182" s="569"/>
      <c r="L182" s="581"/>
      <c r="M182" s="579"/>
      <c r="N182" s="572"/>
      <c r="O182" s="582"/>
      <c r="P182" s="581"/>
      <c r="Q182" s="579"/>
      <c r="R182" s="572"/>
      <c r="S182" s="582"/>
      <c r="T182" s="583"/>
      <c r="U182" s="579"/>
      <c r="V182" s="572"/>
      <c r="W182" s="582"/>
      <c r="X182" s="575"/>
      <c r="Y182" s="580"/>
      <c r="Z182" s="580"/>
      <c r="AA182" s="567" t="str">
        <f t="shared" si="10"/>
        <v>No hay ejecución</v>
      </c>
      <c r="AB182" s="568" t="str">
        <f t="shared" si="11"/>
        <v>NA</v>
      </c>
      <c r="AC182" s="575"/>
      <c r="AD182" s="575"/>
      <c r="AE182" s="575"/>
      <c r="AF182" s="576"/>
      <c r="AG182" s="576"/>
      <c r="AH182" s="575"/>
      <c r="AI182" s="575"/>
      <c r="AJ182" s="575"/>
      <c r="AK182" s="576"/>
      <c r="AL182" s="576"/>
      <c r="AM182" s="575"/>
      <c r="AN182" s="575"/>
      <c r="AO182" s="575"/>
      <c r="AP182" s="575"/>
      <c r="AQ182" s="575"/>
    </row>
    <row r="183" spans="1:43" ht="35.25" hidden="1" customHeight="1" thickTop="1" thickBot="1">
      <c r="A183" s="563">
        <v>16.100000000000001</v>
      </c>
      <c r="B183" s="564"/>
      <c r="C183" s="564"/>
      <c r="D183" s="564"/>
      <c r="E183" s="564"/>
      <c r="F183" s="577" t="s">
        <v>1318</v>
      </c>
      <c r="G183" s="578">
        <v>1</v>
      </c>
      <c r="H183" s="578">
        <v>1</v>
      </c>
      <c r="I183" s="567">
        <f t="shared" si="8"/>
        <v>1</v>
      </c>
      <c r="J183" s="568" t="str">
        <f t="shared" si="9"/>
        <v>De acuerdo con lo programado</v>
      </c>
      <c r="K183" s="578"/>
      <c r="L183" s="581"/>
      <c r="M183" s="579"/>
      <c r="N183" s="572"/>
      <c r="O183" s="582"/>
      <c r="P183" s="581"/>
      <c r="Q183" s="579"/>
      <c r="R183" s="572"/>
      <c r="S183" s="582"/>
      <c r="T183" s="583"/>
      <c r="U183" s="579"/>
      <c r="V183" s="572"/>
      <c r="W183" s="582"/>
      <c r="X183" s="575"/>
      <c r="Y183" s="580">
        <v>1</v>
      </c>
      <c r="Z183" s="580">
        <v>1</v>
      </c>
      <c r="AA183" s="567">
        <f t="shared" si="10"/>
        <v>1</v>
      </c>
      <c r="AB183" s="568" t="str">
        <f t="shared" si="11"/>
        <v>De acuerdo con lo programado</v>
      </c>
      <c r="AC183" s="575"/>
      <c r="AD183" s="575"/>
      <c r="AE183" s="575"/>
      <c r="AF183" s="576"/>
      <c r="AG183" s="576"/>
      <c r="AH183" s="575"/>
      <c r="AI183" s="575"/>
      <c r="AJ183" s="575"/>
      <c r="AK183" s="576"/>
      <c r="AL183" s="576"/>
      <c r="AM183" s="575"/>
      <c r="AN183" s="575"/>
      <c r="AO183" s="575"/>
      <c r="AP183" s="575"/>
      <c r="AQ183" s="575"/>
    </row>
    <row r="184" spans="1:43" ht="35.25" hidden="1" customHeight="1" thickTop="1" thickBot="1">
      <c r="A184" s="563">
        <v>16.100000000000001</v>
      </c>
      <c r="B184" s="564"/>
      <c r="C184" s="564"/>
      <c r="D184" s="564"/>
      <c r="E184" s="564"/>
      <c r="F184" s="577" t="s">
        <v>1318</v>
      </c>
      <c r="G184" s="578">
        <v>1</v>
      </c>
      <c r="H184" s="578">
        <v>1</v>
      </c>
      <c r="I184" s="567">
        <f t="shared" si="8"/>
        <v>1</v>
      </c>
      <c r="J184" s="568" t="str">
        <f t="shared" si="9"/>
        <v>De acuerdo con lo programado</v>
      </c>
      <c r="K184" s="578"/>
      <c r="L184" s="581"/>
      <c r="M184" s="579"/>
      <c r="N184" s="572"/>
      <c r="O184" s="582"/>
      <c r="P184" s="581"/>
      <c r="Q184" s="579"/>
      <c r="R184" s="572"/>
      <c r="S184" s="582"/>
      <c r="T184" s="583"/>
      <c r="U184" s="579"/>
      <c r="V184" s="572"/>
      <c r="W184" s="582"/>
      <c r="X184" s="575"/>
      <c r="Y184" s="580">
        <v>1</v>
      </c>
      <c r="Z184" s="580">
        <v>1</v>
      </c>
      <c r="AA184" s="567">
        <f t="shared" si="10"/>
        <v>1</v>
      </c>
      <c r="AB184" s="568" t="str">
        <f t="shared" si="11"/>
        <v>De acuerdo con lo programado</v>
      </c>
      <c r="AC184" s="575"/>
      <c r="AD184" s="575"/>
      <c r="AE184" s="575"/>
      <c r="AF184" s="576"/>
      <c r="AG184" s="576"/>
      <c r="AH184" s="575"/>
      <c r="AI184" s="575"/>
      <c r="AJ184" s="575"/>
      <c r="AK184" s="576"/>
      <c r="AL184" s="576"/>
      <c r="AM184" s="575"/>
      <c r="AN184" s="575"/>
      <c r="AO184" s="575"/>
      <c r="AP184" s="575"/>
      <c r="AQ184" s="575"/>
    </row>
    <row r="185" spans="1:43" ht="35.25" hidden="1" customHeight="1" thickTop="1" thickBot="1">
      <c r="A185" s="563">
        <v>16.2</v>
      </c>
      <c r="B185" s="564"/>
      <c r="C185" s="564"/>
      <c r="D185" s="564"/>
      <c r="E185" s="564"/>
      <c r="F185" s="577" t="s">
        <v>1319</v>
      </c>
      <c r="G185" s="578">
        <v>2</v>
      </c>
      <c r="H185" s="578">
        <v>2</v>
      </c>
      <c r="I185" s="567">
        <f t="shared" si="8"/>
        <v>1</v>
      </c>
      <c r="J185" s="568" t="str">
        <f t="shared" si="9"/>
        <v>De acuerdo con lo programado</v>
      </c>
      <c r="K185" s="578"/>
      <c r="L185" s="581"/>
      <c r="M185" s="579"/>
      <c r="N185" s="572"/>
      <c r="O185" s="582"/>
      <c r="P185" s="581"/>
      <c r="Q185" s="579"/>
      <c r="R185" s="572"/>
      <c r="S185" s="582"/>
      <c r="T185" s="583"/>
      <c r="U185" s="579"/>
      <c r="V185" s="572"/>
      <c r="W185" s="582"/>
      <c r="X185" s="575"/>
      <c r="Y185" s="580">
        <v>0</v>
      </c>
      <c r="Z185" s="580">
        <v>0</v>
      </c>
      <c r="AA185" s="567" t="str">
        <f t="shared" si="10"/>
        <v>No hay Programación</v>
      </c>
      <c r="AB185" s="568" t="str">
        <f t="shared" si="11"/>
        <v>De acuerdo con lo programado</v>
      </c>
      <c r="AC185" s="575"/>
      <c r="AD185" s="575"/>
      <c r="AE185" s="575"/>
      <c r="AF185" s="576"/>
      <c r="AG185" s="576"/>
      <c r="AH185" s="575"/>
      <c r="AI185" s="575"/>
      <c r="AJ185" s="575"/>
      <c r="AK185" s="576"/>
      <c r="AL185" s="576"/>
      <c r="AM185" s="575"/>
      <c r="AN185" s="575"/>
      <c r="AO185" s="575"/>
      <c r="AP185" s="575"/>
      <c r="AQ185" s="575"/>
    </row>
    <row r="186" spans="1:43" ht="35.25" hidden="1" customHeight="1" thickTop="1" thickBot="1">
      <c r="A186" s="563">
        <v>16.2</v>
      </c>
      <c r="B186" s="564"/>
      <c r="C186" s="564"/>
      <c r="D186" s="564"/>
      <c r="E186" s="564"/>
      <c r="F186" s="577" t="s">
        <v>1319</v>
      </c>
      <c r="G186" s="578">
        <v>1</v>
      </c>
      <c r="H186" s="578">
        <v>1</v>
      </c>
      <c r="I186" s="567">
        <f t="shared" si="8"/>
        <v>1</v>
      </c>
      <c r="J186" s="568" t="str">
        <f t="shared" si="9"/>
        <v>De acuerdo con lo programado</v>
      </c>
      <c r="K186" s="578"/>
      <c r="L186" s="581"/>
      <c r="M186" s="579"/>
      <c r="N186" s="572"/>
      <c r="O186" s="582"/>
      <c r="P186" s="581"/>
      <c r="Q186" s="579"/>
      <c r="R186" s="572"/>
      <c r="S186" s="582"/>
      <c r="T186" s="583"/>
      <c r="U186" s="579"/>
      <c r="V186" s="572"/>
      <c r="W186" s="582"/>
      <c r="X186" s="575"/>
      <c r="Y186" s="580">
        <v>0</v>
      </c>
      <c r="Z186" s="580">
        <v>0</v>
      </c>
      <c r="AA186" s="567" t="str">
        <f t="shared" si="10"/>
        <v>No hay Programación</v>
      </c>
      <c r="AB186" s="568" t="str">
        <f t="shared" si="11"/>
        <v>De acuerdo con lo programado</v>
      </c>
      <c r="AC186" s="575"/>
      <c r="AD186" s="575"/>
      <c r="AE186" s="575"/>
      <c r="AF186" s="576"/>
      <c r="AG186" s="576"/>
      <c r="AH186" s="575"/>
      <c r="AI186" s="575"/>
      <c r="AJ186" s="575"/>
      <c r="AK186" s="576"/>
      <c r="AL186" s="576"/>
      <c r="AM186" s="575"/>
      <c r="AN186" s="575"/>
      <c r="AO186" s="575"/>
      <c r="AP186" s="575"/>
      <c r="AQ186" s="575"/>
    </row>
    <row r="187" spans="1:43" ht="35.25" hidden="1" customHeight="1" thickTop="1" thickBot="1">
      <c r="A187" s="563">
        <v>16.2</v>
      </c>
      <c r="B187" s="564"/>
      <c r="C187" s="564"/>
      <c r="D187" s="564"/>
      <c r="E187" s="564"/>
      <c r="F187" s="577" t="s">
        <v>1319</v>
      </c>
      <c r="G187" s="578">
        <v>1</v>
      </c>
      <c r="H187" s="578">
        <v>1</v>
      </c>
      <c r="I187" s="567">
        <f t="shared" si="8"/>
        <v>1</v>
      </c>
      <c r="J187" s="568" t="str">
        <f t="shared" si="9"/>
        <v>De acuerdo con lo programado</v>
      </c>
      <c r="K187" s="578"/>
      <c r="L187" s="581"/>
      <c r="M187" s="579"/>
      <c r="N187" s="572"/>
      <c r="O187" s="582"/>
      <c r="P187" s="581"/>
      <c r="Q187" s="579"/>
      <c r="R187" s="572"/>
      <c r="S187" s="582"/>
      <c r="T187" s="583"/>
      <c r="U187" s="579"/>
      <c r="V187" s="572"/>
      <c r="W187" s="582"/>
      <c r="X187" s="575"/>
      <c r="Y187" s="580">
        <v>0</v>
      </c>
      <c r="Z187" s="580">
        <v>0</v>
      </c>
      <c r="AA187" s="567" t="str">
        <f t="shared" si="10"/>
        <v>No hay Programación</v>
      </c>
      <c r="AB187" s="568" t="str">
        <f t="shared" si="11"/>
        <v>De acuerdo con lo programado</v>
      </c>
      <c r="AC187" s="575"/>
      <c r="AD187" s="575"/>
      <c r="AE187" s="575"/>
      <c r="AF187" s="576"/>
      <c r="AG187" s="576"/>
      <c r="AH187" s="575"/>
      <c r="AI187" s="575"/>
      <c r="AJ187" s="575"/>
      <c r="AK187" s="576"/>
      <c r="AL187" s="576"/>
      <c r="AM187" s="575"/>
      <c r="AN187" s="575"/>
      <c r="AO187" s="575"/>
      <c r="AP187" s="575"/>
      <c r="AQ187" s="575"/>
    </row>
    <row r="188" spans="1:43" ht="35.25" hidden="1" customHeight="1" thickTop="1" thickBot="1">
      <c r="A188" s="563">
        <v>16.3</v>
      </c>
      <c r="B188" s="564"/>
      <c r="C188" s="564"/>
      <c r="D188" s="564"/>
      <c r="E188" s="564"/>
      <c r="F188" s="577" t="s">
        <v>1320</v>
      </c>
      <c r="G188" s="578">
        <v>2</v>
      </c>
      <c r="H188" s="578">
        <v>2</v>
      </c>
      <c r="I188" s="567">
        <f t="shared" si="8"/>
        <v>1</v>
      </c>
      <c r="J188" s="568" t="str">
        <f t="shared" si="9"/>
        <v>De acuerdo con lo programado</v>
      </c>
      <c r="K188" s="578"/>
      <c r="L188" s="581"/>
      <c r="M188" s="579"/>
      <c r="N188" s="572"/>
      <c r="O188" s="582"/>
      <c r="P188" s="581"/>
      <c r="Q188" s="579"/>
      <c r="R188" s="572"/>
      <c r="S188" s="582"/>
      <c r="T188" s="583"/>
      <c r="U188" s="579"/>
      <c r="V188" s="572"/>
      <c r="W188" s="582"/>
      <c r="X188" s="575"/>
      <c r="Y188" s="580">
        <v>0</v>
      </c>
      <c r="Z188" s="580">
        <v>0</v>
      </c>
      <c r="AA188" s="567" t="str">
        <f t="shared" si="10"/>
        <v>No hay Programación</v>
      </c>
      <c r="AB188" s="568" t="str">
        <f t="shared" si="11"/>
        <v>De acuerdo con lo programado</v>
      </c>
      <c r="AC188" s="575"/>
      <c r="AD188" s="575"/>
      <c r="AE188" s="575"/>
      <c r="AF188" s="576"/>
      <c r="AG188" s="576"/>
      <c r="AH188" s="575"/>
      <c r="AI188" s="575"/>
      <c r="AJ188" s="575"/>
      <c r="AK188" s="576"/>
      <c r="AL188" s="576"/>
      <c r="AM188" s="575"/>
      <c r="AN188" s="575"/>
      <c r="AO188" s="575"/>
      <c r="AP188" s="575"/>
      <c r="AQ188" s="575"/>
    </row>
    <row r="189" spans="1:43" ht="35.25" hidden="1" customHeight="1" thickTop="1" thickBot="1">
      <c r="A189" s="563">
        <v>16.3</v>
      </c>
      <c r="B189" s="564"/>
      <c r="C189" s="564"/>
      <c r="D189" s="564"/>
      <c r="E189" s="564"/>
      <c r="F189" s="577" t="s">
        <v>1320</v>
      </c>
      <c r="G189" s="578">
        <v>1</v>
      </c>
      <c r="H189" s="578">
        <v>1</v>
      </c>
      <c r="I189" s="567">
        <f t="shared" si="8"/>
        <v>1</v>
      </c>
      <c r="J189" s="568" t="str">
        <f t="shared" si="9"/>
        <v>De acuerdo con lo programado</v>
      </c>
      <c r="K189" s="578"/>
      <c r="L189" s="581"/>
      <c r="M189" s="579"/>
      <c r="N189" s="572"/>
      <c r="O189" s="582"/>
      <c r="P189" s="581"/>
      <c r="Q189" s="579"/>
      <c r="R189" s="572"/>
      <c r="S189" s="582"/>
      <c r="T189" s="583"/>
      <c r="U189" s="579"/>
      <c r="V189" s="572"/>
      <c r="W189" s="582"/>
      <c r="X189" s="575"/>
      <c r="Y189" s="580">
        <v>1</v>
      </c>
      <c r="Z189" s="580">
        <v>1</v>
      </c>
      <c r="AA189" s="567">
        <f t="shared" si="10"/>
        <v>1</v>
      </c>
      <c r="AB189" s="568" t="str">
        <f t="shared" si="11"/>
        <v>De acuerdo con lo programado</v>
      </c>
      <c r="AC189" s="575"/>
      <c r="AD189" s="575"/>
      <c r="AE189" s="575"/>
      <c r="AF189" s="576"/>
      <c r="AG189" s="576"/>
      <c r="AH189" s="575"/>
      <c r="AI189" s="575"/>
      <c r="AJ189" s="575"/>
      <c r="AK189" s="576"/>
      <c r="AL189" s="576"/>
      <c r="AM189" s="575"/>
      <c r="AN189" s="575"/>
      <c r="AO189" s="575"/>
      <c r="AP189" s="575"/>
      <c r="AQ189" s="575"/>
    </row>
    <row r="190" spans="1:43" ht="35.25" hidden="1" customHeight="1" thickTop="1" thickBot="1">
      <c r="A190" s="563">
        <v>16.3</v>
      </c>
      <c r="B190" s="564"/>
      <c r="C190" s="564"/>
      <c r="D190" s="564"/>
      <c r="E190" s="564"/>
      <c r="F190" s="577" t="s">
        <v>1320</v>
      </c>
      <c r="G190" s="578">
        <v>0</v>
      </c>
      <c r="H190" s="578">
        <v>0</v>
      </c>
      <c r="I190" s="567" t="str">
        <f t="shared" si="8"/>
        <v>No hay Programación</v>
      </c>
      <c r="J190" s="568" t="str">
        <f t="shared" si="9"/>
        <v>De acuerdo con lo programado</v>
      </c>
      <c r="K190" s="578"/>
      <c r="L190" s="581"/>
      <c r="M190" s="579"/>
      <c r="N190" s="572"/>
      <c r="O190" s="582"/>
      <c r="P190" s="581"/>
      <c r="Q190" s="579"/>
      <c r="R190" s="572"/>
      <c r="S190" s="582"/>
      <c r="T190" s="583"/>
      <c r="U190" s="579"/>
      <c r="V190" s="572"/>
      <c r="W190" s="582"/>
      <c r="X190" s="575"/>
      <c r="Y190" s="580">
        <v>1</v>
      </c>
      <c r="Z190" s="580">
        <v>1</v>
      </c>
      <c r="AA190" s="567">
        <f t="shared" si="10"/>
        <v>1</v>
      </c>
      <c r="AB190" s="568" t="str">
        <f t="shared" si="11"/>
        <v>De acuerdo con lo programado</v>
      </c>
      <c r="AC190" s="575"/>
      <c r="AD190" s="575"/>
      <c r="AE190" s="575"/>
      <c r="AF190" s="576"/>
      <c r="AG190" s="576"/>
      <c r="AH190" s="575"/>
      <c r="AI190" s="575"/>
      <c r="AJ190" s="575"/>
      <c r="AK190" s="576"/>
      <c r="AL190" s="576"/>
      <c r="AM190" s="575"/>
      <c r="AN190" s="575"/>
      <c r="AO190" s="575"/>
      <c r="AP190" s="575"/>
      <c r="AQ190" s="575"/>
    </row>
    <row r="191" spans="1:43" ht="35.25" hidden="1" customHeight="1" thickTop="1" thickBot="1">
      <c r="A191" s="563">
        <v>16.399999999999999</v>
      </c>
      <c r="B191" s="564"/>
      <c r="C191" s="564"/>
      <c r="D191" s="564"/>
      <c r="E191" s="564"/>
      <c r="F191" s="577" t="s">
        <v>1321</v>
      </c>
      <c r="G191" s="578">
        <v>10</v>
      </c>
      <c r="H191" s="578">
        <v>10</v>
      </c>
      <c r="I191" s="567">
        <f t="shared" si="8"/>
        <v>1</v>
      </c>
      <c r="J191" s="568" t="str">
        <f t="shared" si="9"/>
        <v>De acuerdo con lo programado</v>
      </c>
      <c r="K191" s="578"/>
      <c r="L191" s="581"/>
      <c r="M191" s="579"/>
      <c r="N191" s="572"/>
      <c r="O191" s="582"/>
      <c r="P191" s="581"/>
      <c r="Q191" s="579"/>
      <c r="R191" s="572"/>
      <c r="S191" s="582"/>
      <c r="T191" s="583"/>
      <c r="U191" s="579"/>
      <c r="V191" s="572"/>
      <c r="W191" s="582"/>
      <c r="X191" s="575"/>
      <c r="Y191" s="580">
        <v>3</v>
      </c>
      <c r="Z191" s="580">
        <v>3</v>
      </c>
      <c r="AA191" s="567">
        <f t="shared" si="10"/>
        <v>1</v>
      </c>
      <c r="AB191" s="568" t="str">
        <f t="shared" si="11"/>
        <v>De acuerdo con lo programado</v>
      </c>
      <c r="AC191" s="575"/>
      <c r="AD191" s="575"/>
      <c r="AE191" s="575"/>
      <c r="AF191" s="576"/>
      <c r="AG191" s="576"/>
      <c r="AH191" s="575"/>
      <c r="AI191" s="575"/>
      <c r="AJ191" s="575"/>
      <c r="AK191" s="576"/>
      <c r="AL191" s="576"/>
      <c r="AM191" s="575"/>
      <c r="AN191" s="575"/>
      <c r="AO191" s="575"/>
      <c r="AP191" s="575"/>
      <c r="AQ191" s="575"/>
    </row>
    <row r="192" spans="1:43" ht="35.25" hidden="1" customHeight="1" thickTop="1" thickBot="1">
      <c r="A192" s="563">
        <v>16.399999999999999</v>
      </c>
      <c r="B192" s="564"/>
      <c r="C192" s="564"/>
      <c r="D192" s="564"/>
      <c r="E192" s="564"/>
      <c r="F192" s="577" t="s">
        <v>1321</v>
      </c>
      <c r="G192" s="578">
        <v>5</v>
      </c>
      <c r="H192" s="578">
        <v>5</v>
      </c>
      <c r="I192" s="567">
        <f t="shared" si="8"/>
        <v>1</v>
      </c>
      <c r="J192" s="568" t="str">
        <f t="shared" si="9"/>
        <v>De acuerdo con lo programado</v>
      </c>
      <c r="K192" s="578"/>
      <c r="L192" s="581"/>
      <c r="M192" s="579"/>
      <c r="N192" s="572"/>
      <c r="O192" s="582"/>
      <c r="P192" s="581"/>
      <c r="Q192" s="579"/>
      <c r="R192" s="572"/>
      <c r="S192" s="582"/>
      <c r="T192" s="583"/>
      <c r="U192" s="579"/>
      <c r="V192" s="572"/>
      <c r="W192" s="582"/>
      <c r="X192" s="575"/>
      <c r="Y192" s="580">
        <v>1</v>
      </c>
      <c r="Z192" s="580">
        <v>1</v>
      </c>
      <c r="AA192" s="567">
        <f t="shared" si="10"/>
        <v>1</v>
      </c>
      <c r="AB192" s="568" t="str">
        <f t="shared" si="11"/>
        <v>De acuerdo con lo programado</v>
      </c>
      <c r="AC192" s="575"/>
      <c r="AD192" s="575"/>
      <c r="AE192" s="575"/>
      <c r="AF192" s="576"/>
      <c r="AG192" s="576"/>
      <c r="AH192" s="575"/>
      <c r="AI192" s="575"/>
      <c r="AJ192" s="575"/>
      <c r="AK192" s="576"/>
      <c r="AL192" s="576"/>
      <c r="AM192" s="575"/>
      <c r="AN192" s="575"/>
      <c r="AO192" s="575"/>
      <c r="AP192" s="575"/>
      <c r="AQ192" s="575"/>
    </row>
    <row r="193" spans="1:43" ht="35.25" hidden="1" customHeight="1" thickTop="1" thickBot="1">
      <c r="A193" s="563">
        <v>16.399999999999999</v>
      </c>
      <c r="B193" s="564"/>
      <c r="C193" s="564"/>
      <c r="D193" s="564"/>
      <c r="E193" s="564"/>
      <c r="F193" s="577" t="s">
        <v>1321</v>
      </c>
      <c r="G193" s="578">
        <v>7</v>
      </c>
      <c r="H193" s="578">
        <v>7</v>
      </c>
      <c r="I193" s="567">
        <f t="shared" si="8"/>
        <v>1</v>
      </c>
      <c r="J193" s="568" t="str">
        <f t="shared" si="9"/>
        <v>De acuerdo con lo programado</v>
      </c>
      <c r="K193" s="578"/>
      <c r="L193" s="581"/>
      <c r="M193" s="579"/>
      <c r="N193" s="572"/>
      <c r="O193" s="582"/>
      <c r="P193" s="581"/>
      <c r="Q193" s="579"/>
      <c r="R193" s="572"/>
      <c r="S193" s="582"/>
      <c r="T193" s="583"/>
      <c r="U193" s="579"/>
      <c r="V193" s="572"/>
      <c r="W193" s="582"/>
      <c r="X193" s="575"/>
      <c r="Y193" s="580">
        <v>2</v>
      </c>
      <c r="Z193" s="580">
        <v>2</v>
      </c>
      <c r="AA193" s="567">
        <f t="shared" si="10"/>
        <v>1</v>
      </c>
      <c r="AB193" s="568" t="str">
        <f t="shared" si="11"/>
        <v>De acuerdo con lo programado</v>
      </c>
      <c r="AC193" s="575"/>
      <c r="AD193" s="575"/>
      <c r="AE193" s="575"/>
      <c r="AF193" s="576"/>
      <c r="AG193" s="576"/>
      <c r="AH193" s="575"/>
      <c r="AI193" s="575"/>
      <c r="AJ193" s="575"/>
      <c r="AK193" s="576"/>
      <c r="AL193" s="576"/>
      <c r="AM193" s="575"/>
      <c r="AN193" s="575"/>
      <c r="AO193" s="575"/>
      <c r="AP193" s="575"/>
      <c r="AQ193" s="575"/>
    </row>
    <row r="194" spans="1:43" ht="35.25" hidden="1" customHeight="1" thickTop="1" thickBot="1">
      <c r="A194" s="563">
        <v>16.399999999999999</v>
      </c>
      <c r="B194" s="564"/>
      <c r="C194" s="564"/>
      <c r="D194" s="564"/>
      <c r="E194" s="564"/>
      <c r="F194" s="577" t="s">
        <v>1321</v>
      </c>
      <c r="G194" s="578">
        <v>5</v>
      </c>
      <c r="H194" s="578">
        <v>5</v>
      </c>
      <c r="I194" s="567">
        <f t="shared" si="8"/>
        <v>1</v>
      </c>
      <c r="J194" s="568" t="str">
        <f t="shared" si="9"/>
        <v>De acuerdo con lo programado</v>
      </c>
      <c r="K194" s="578"/>
      <c r="L194" s="581"/>
      <c r="M194" s="579"/>
      <c r="N194" s="572"/>
      <c r="O194" s="582"/>
      <c r="P194" s="581"/>
      <c r="Q194" s="579"/>
      <c r="R194" s="572"/>
      <c r="S194" s="582"/>
      <c r="T194" s="583"/>
      <c r="U194" s="579"/>
      <c r="V194" s="572"/>
      <c r="W194" s="582"/>
      <c r="X194" s="575"/>
      <c r="Y194" s="580">
        <v>3</v>
      </c>
      <c r="Z194" s="580">
        <v>3</v>
      </c>
      <c r="AA194" s="567">
        <f t="shared" si="10"/>
        <v>1</v>
      </c>
      <c r="AB194" s="568" t="str">
        <f t="shared" si="11"/>
        <v>De acuerdo con lo programado</v>
      </c>
      <c r="AC194" s="575"/>
      <c r="AD194" s="575"/>
      <c r="AE194" s="575"/>
      <c r="AF194" s="576"/>
      <c r="AG194" s="576"/>
      <c r="AH194" s="575"/>
      <c r="AI194" s="575"/>
      <c r="AJ194" s="575"/>
      <c r="AK194" s="576"/>
      <c r="AL194" s="576"/>
      <c r="AM194" s="575"/>
      <c r="AN194" s="575"/>
      <c r="AO194" s="575"/>
      <c r="AP194" s="575"/>
      <c r="AQ194" s="575"/>
    </row>
    <row r="195" spans="1:43" ht="35.25" hidden="1" customHeight="1" thickTop="1" thickBot="1">
      <c r="A195" s="563">
        <v>16.399999999999999</v>
      </c>
      <c r="B195" s="564"/>
      <c r="C195" s="564"/>
      <c r="D195" s="564"/>
      <c r="E195" s="564"/>
      <c r="F195" s="577" t="s">
        <v>1321</v>
      </c>
      <c r="G195" s="578">
        <v>3</v>
      </c>
      <c r="H195" s="578">
        <v>3</v>
      </c>
      <c r="I195" s="567">
        <f t="shared" si="8"/>
        <v>1</v>
      </c>
      <c r="J195" s="568" t="str">
        <f t="shared" si="9"/>
        <v>De acuerdo con lo programado</v>
      </c>
      <c r="K195" s="578"/>
      <c r="L195" s="581"/>
      <c r="M195" s="579"/>
      <c r="N195" s="572"/>
      <c r="O195" s="582"/>
      <c r="P195" s="581"/>
      <c r="Q195" s="579"/>
      <c r="R195" s="572"/>
      <c r="S195" s="582"/>
      <c r="T195" s="583"/>
      <c r="U195" s="579"/>
      <c r="V195" s="572"/>
      <c r="W195" s="582"/>
      <c r="X195" s="575"/>
      <c r="Y195" s="580">
        <v>5</v>
      </c>
      <c r="Z195" s="580">
        <v>5</v>
      </c>
      <c r="AA195" s="567">
        <f t="shared" si="10"/>
        <v>1</v>
      </c>
      <c r="AB195" s="568" t="str">
        <f t="shared" si="11"/>
        <v>De acuerdo con lo programado</v>
      </c>
      <c r="AC195" s="575"/>
      <c r="AD195" s="575"/>
      <c r="AE195" s="575"/>
      <c r="AF195" s="576"/>
      <c r="AG195" s="576"/>
      <c r="AH195" s="575"/>
      <c r="AI195" s="575"/>
      <c r="AJ195" s="575"/>
      <c r="AK195" s="576"/>
      <c r="AL195" s="576"/>
      <c r="AM195" s="575"/>
      <c r="AN195" s="575"/>
      <c r="AO195" s="575"/>
      <c r="AP195" s="575"/>
      <c r="AQ195" s="575"/>
    </row>
    <row r="196" spans="1:43" ht="35.25" hidden="1" customHeight="1" thickTop="1" thickBot="1">
      <c r="A196" s="563">
        <v>16.399999999999999</v>
      </c>
      <c r="B196" s="564"/>
      <c r="C196" s="564"/>
      <c r="D196" s="564"/>
      <c r="E196" s="564"/>
      <c r="F196" s="577" t="s">
        <v>1321</v>
      </c>
      <c r="G196" s="578">
        <v>3</v>
      </c>
      <c r="H196" s="578">
        <v>3</v>
      </c>
      <c r="I196" s="567">
        <f t="shared" si="8"/>
        <v>1</v>
      </c>
      <c r="J196" s="568" t="str">
        <f t="shared" si="9"/>
        <v>De acuerdo con lo programado</v>
      </c>
      <c r="K196" s="578"/>
      <c r="L196" s="581"/>
      <c r="M196" s="579"/>
      <c r="N196" s="572"/>
      <c r="O196" s="582"/>
      <c r="P196" s="581"/>
      <c r="Q196" s="579"/>
      <c r="R196" s="572"/>
      <c r="S196" s="582"/>
      <c r="T196" s="583"/>
      <c r="U196" s="579"/>
      <c r="V196" s="572"/>
      <c r="W196" s="582"/>
      <c r="X196" s="575"/>
      <c r="Y196" s="580">
        <v>1</v>
      </c>
      <c r="Z196" s="580">
        <v>1</v>
      </c>
      <c r="AA196" s="567">
        <f t="shared" si="10"/>
        <v>1</v>
      </c>
      <c r="AB196" s="568" t="str">
        <f t="shared" si="11"/>
        <v>De acuerdo con lo programado</v>
      </c>
      <c r="AC196" s="575"/>
      <c r="AD196" s="575"/>
      <c r="AE196" s="575"/>
      <c r="AF196" s="576"/>
      <c r="AG196" s="576"/>
      <c r="AH196" s="575"/>
      <c r="AI196" s="575"/>
      <c r="AJ196" s="575"/>
      <c r="AK196" s="576"/>
      <c r="AL196" s="576"/>
      <c r="AM196" s="575"/>
      <c r="AN196" s="575"/>
      <c r="AO196" s="575"/>
      <c r="AP196" s="575"/>
      <c r="AQ196" s="575"/>
    </row>
    <row r="197" spans="1:43" ht="35.25" hidden="1" customHeight="1" thickTop="1" thickBot="1">
      <c r="A197" s="563">
        <v>16.5</v>
      </c>
      <c r="B197" s="564"/>
      <c r="C197" s="564"/>
      <c r="D197" s="564"/>
      <c r="E197" s="564"/>
      <c r="F197" s="577" t="s">
        <v>1322</v>
      </c>
      <c r="G197" s="578">
        <v>2</v>
      </c>
      <c r="H197" s="578">
        <v>2</v>
      </c>
      <c r="I197" s="567">
        <f t="shared" si="8"/>
        <v>1</v>
      </c>
      <c r="J197" s="568" t="str">
        <f t="shared" si="9"/>
        <v>De acuerdo con lo programado</v>
      </c>
      <c r="K197" s="578"/>
      <c r="L197" s="581"/>
      <c r="M197" s="579"/>
      <c r="N197" s="572"/>
      <c r="O197" s="582"/>
      <c r="P197" s="581"/>
      <c r="Q197" s="579"/>
      <c r="R197" s="572"/>
      <c r="S197" s="582"/>
      <c r="T197" s="583"/>
      <c r="U197" s="579"/>
      <c r="V197" s="572"/>
      <c r="W197" s="582"/>
      <c r="X197" s="575"/>
      <c r="Y197" s="580">
        <v>1</v>
      </c>
      <c r="Z197" s="580">
        <v>1</v>
      </c>
      <c r="AA197" s="567">
        <f t="shared" si="10"/>
        <v>1</v>
      </c>
      <c r="AB197" s="568" t="str">
        <f t="shared" si="11"/>
        <v>De acuerdo con lo programado</v>
      </c>
      <c r="AC197" s="575"/>
      <c r="AD197" s="575"/>
      <c r="AE197" s="575"/>
      <c r="AF197" s="576"/>
      <c r="AG197" s="576"/>
      <c r="AH197" s="575"/>
      <c r="AI197" s="575"/>
      <c r="AJ197" s="575"/>
      <c r="AK197" s="576"/>
      <c r="AL197" s="576"/>
      <c r="AM197" s="575"/>
      <c r="AN197" s="575"/>
      <c r="AO197" s="575"/>
      <c r="AP197" s="575"/>
      <c r="AQ197" s="575"/>
    </row>
    <row r="198" spans="1:43" ht="35.25" hidden="1" customHeight="1" thickTop="1" thickBot="1">
      <c r="A198" s="563">
        <v>16.5</v>
      </c>
      <c r="B198" s="564"/>
      <c r="C198" s="564"/>
      <c r="D198" s="564"/>
      <c r="E198" s="564"/>
      <c r="F198" s="577" t="s">
        <v>1322</v>
      </c>
      <c r="G198" s="578">
        <v>2</v>
      </c>
      <c r="H198" s="578">
        <v>2</v>
      </c>
      <c r="I198" s="567">
        <f t="shared" si="8"/>
        <v>1</v>
      </c>
      <c r="J198" s="568" t="str">
        <f t="shared" si="9"/>
        <v>De acuerdo con lo programado</v>
      </c>
      <c r="K198" s="578"/>
      <c r="L198" s="581"/>
      <c r="M198" s="579"/>
      <c r="N198" s="572"/>
      <c r="O198" s="582"/>
      <c r="P198" s="581"/>
      <c r="Q198" s="579"/>
      <c r="R198" s="572"/>
      <c r="S198" s="582"/>
      <c r="T198" s="583"/>
      <c r="U198" s="579"/>
      <c r="V198" s="572"/>
      <c r="W198" s="582"/>
      <c r="X198" s="575"/>
      <c r="Y198" s="580">
        <v>0</v>
      </c>
      <c r="Z198" s="580">
        <v>0</v>
      </c>
      <c r="AA198" s="567" t="str">
        <f t="shared" si="10"/>
        <v>No hay Programación</v>
      </c>
      <c r="AB198" s="568" t="str">
        <f t="shared" si="11"/>
        <v>De acuerdo con lo programado</v>
      </c>
      <c r="AC198" s="575"/>
      <c r="AD198" s="575"/>
      <c r="AE198" s="575"/>
      <c r="AF198" s="576"/>
      <c r="AG198" s="576"/>
      <c r="AH198" s="575"/>
      <c r="AI198" s="575"/>
      <c r="AJ198" s="575"/>
      <c r="AK198" s="576"/>
      <c r="AL198" s="576"/>
      <c r="AM198" s="575"/>
      <c r="AN198" s="575"/>
      <c r="AO198" s="575"/>
      <c r="AP198" s="575"/>
      <c r="AQ198" s="575"/>
    </row>
    <row r="199" spans="1:43" ht="35.25" hidden="1" customHeight="1" thickTop="1" thickBot="1">
      <c r="A199" s="563">
        <v>16.600000000000001</v>
      </c>
      <c r="B199" s="564"/>
      <c r="C199" s="564"/>
      <c r="D199" s="564"/>
      <c r="E199" s="564"/>
      <c r="F199" s="577" t="s">
        <v>1323</v>
      </c>
      <c r="G199" s="578">
        <v>2</v>
      </c>
      <c r="H199" s="578">
        <v>2</v>
      </c>
      <c r="I199" s="567">
        <f t="shared" si="8"/>
        <v>1</v>
      </c>
      <c r="J199" s="568" t="str">
        <f t="shared" si="9"/>
        <v>De acuerdo con lo programado</v>
      </c>
      <c r="K199" s="578"/>
      <c r="L199" s="581"/>
      <c r="M199" s="579"/>
      <c r="N199" s="572"/>
      <c r="O199" s="582"/>
      <c r="P199" s="581"/>
      <c r="Q199" s="579"/>
      <c r="R199" s="572"/>
      <c r="S199" s="582"/>
      <c r="T199" s="583"/>
      <c r="U199" s="579"/>
      <c r="V199" s="572"/>
      <c r="W199" s="582"/>
      <c r="X199" s="575"/>
      <c r="Y199" s="580">
        <v>0</v>
      </c>
      <c r="Z199" s="580">
        <v>0</v>
      </c>
      <c r="AA199" s="567" t="str">
        <f t="shared" si="10"/>
        <v>No hay Programación</v>
      </c>
      <c r="AB199" s="568" t="str">
        <f t="shared" si="11"/>
        <v>De acuerdo con lo programado</v>
      </c>
      <c r="AC199" s="575"/>
      <c r="AD199" s="575"/>
      <c r="AE199" s="575"/>
      <c r="AF199" s="576"/>
      <c r="AG199" s="576"/>
      <c r="AH199" s="575"/>
      <c r="AI199" s="575"/>
      <c r="AJ199" s="575"/>
      <c r="AK199" s="576"/>
      <c r="AL199" s="576"/>
      <c r="AM199" s="575"/>
      <c r="AN199" s="575"/>
      <c r="AO199" s="575"/>
      <c r="AP199" s="575"/>
      <c r="AQ199" s="575"/>
    </row>
    <row r="200" spans="1:43" ht="35.25" hidden="1" customHeight="1" thickTop="1" thickBot="1">
      <c r="A200" s="563">
        <v>16.600000000000001</v>
      </c>
      <c r="B200" s="564"/>
      <c r="C200" s="564"/>
      <c r="D200" s="564"/>
      <c r="E200" s="564"/>
      <c r="F200" s="577" t="s">
        <v>1323</v>
      </c>
      <c r="G200" s="578">
        <v>1</v>
      </c>
      <c r="H200" s="578">
        <v>1</v>
      </c>
      <c r="I200" s="567">
        <f t="shared" si="8"/>
        <v>1</v>
      </c>
      <c r="J200" s="568" t="str">
        <f t="shared" si="9"/>
        <v>De acuerdo con lo programado</v>
      </c>
      <c r="K200" s="578"/>
      <c r="L200" s="581"/>
      <c r="M200" s="579"/>
      <c r="N200" s="572"/>
      <c r="O200" s="582"/>
      <c r="P200" s="581"/>
      <c r="Q200" s="579"/>
      <c r="R200" s="572"/>
      <c r="S200" s="582"/>
      <c r="T200" s="583"/>
      <c r="U200" s="579"/>
      <c r="V200" s="572"/>
      <c r="W200" s="582"/>
      <c r="X200" s="575"/>
      <c r="Y200" s="580">
        <v>0</v>
      </c>
      <c r="Z200" s="580">
        <v>0</v>
      </c>
      <c r="AA200" s="567" t="str">
        <f t="shared" si="10"/>
        <v>No hay Programación</v>
      </c>
      <c r="AB200" s="568" t="str">
        <f t="shared" si="11"/>
        <v>De acuerdo con lo programado</v>
      </c>
      <c r="AC200" s="575"/>
      <c r="AD200" s="575"/>
      <c r="AE200" s="575"/>
      <c r="AF200" s="576"/>
      <c r="AG200" s="576"/>
      <c r="AH200" s="575"/>
      <c r="AI200" s="575"/>
      <c r="AJ200" s="575"/>
      <c r="AK200" s="576"/>
      <c r="AL200" s="576"/>
      <c r="AM200" s="575"/>
      <c r="AN200" s="575"/>
      <c r="AO200" s="575"/>
      <c r="AP200" s="575"/>
      <c r="AQ200" s="575"/>
    </row>
    <row r="201" spans="1:43" ht="35.25" hidden="1" customHeight="1" thickTop="1" thickBot="1">
      <c r="A201" s="563">
        <v>16.7</v>
      </c>
      <c r="B201" s="564"/>
      <c r="C201" s="564"/>
      <c r="D201" s="564"/>
      <c r="E201" s="564"/>
      <c r="F201" s="577" t="s">
        <v>1324</v>
      </c>
      <c r="G201" s="578">
        <v>7</v>
      </c>
      <c r="H201" s="578">
        <v>7</v>
      </c>
      <c r="I201" s="567">
        <f t="shared" si="8"/>
        <v>1</v>
      </c>
      <c r="J201" s="568" t="str">
        <f t="shared" si="9"/>
        <v>De acuerdo con lo programado</v>
      </c>
      <c r="K201" s="578"/>
      <c r="L201" s="581"/>
      <c r="M201" s="579"/>
      <c r="N201" s="572"/>
      <c r="O201" s="582"/>
      <c r="P201" s="581"/>
      <c r="Q201" s="579"/>
      <c r="R201" s="572"/>
      <c r="S201" s="582"/>
      <c r="T201" s="583"/>
      <c r="U201" s="579"/>
      <c r="V201" s="572"/>
      <c r="W201" s="582"/>
      <c r="X201" s="575"/>
      <c r="Y201" s="580">
        <v>0</v>
      </c>
      <c r="Z201" s="580">
        <v>0</v>
      </c>
      <c r="AA201" s="567" t="str">
        <f t="shared" si="10"/>
        <v>No hay Programación</v>
      </c>
      <c r="AB201" s="568" t="str">
        <f t="shared" si="11"/>
        <v>De acuerdo con lo programado</v>
      </c>
      <c r="AC201" s="575"/>
      <c r="AD201" s="575"/>
      <c r="AE201" s="575"/>
      <c r="AF201" s="576"/>
      <c r="AG201" s="576"/>
      <c r="AH201" s="575"/>
      <c r="AI201" s="575"/>
      <c r="AJ201" s="575"/>
      <c r="AK201" s="576"/>
      <c r="AL201" s="576"/>
      <c r="AM201" s="575"/>
      <c r="AN201" s="575"/>
      <c r="AO201" s="575"/>
      <c r="AP201" s="575"/>
      <c r="AQ201" s="575"/>
    </row>
    <row r="202" spans="1:43" ht="35.25" hidden="1" customHeight="1" thickTop="1" thickBot="1">
      <c r="A202" s="563">
        <v>16.7</v>
      </c>
      <c r="B202" s="564"/>
      <c r="C202" s="564"/>
      <c r="D202" s="564"/>
      <c r="E202" s="564"/>
      <c r="F202" s="577" t="s">
        <v>1324</v>
      </c>
      <c r="G202" s="578">
        <v>7</v>
      </c>
      <c r="H202" s="578">
        <v>7</v>
      </c>
      <c r="I202" s="567">
        <f t="shared" si="8"/>
        <v>1</v>
      </c>
      <c r="J202" s="568" t="str">
        <f t="shared" si="9"/>
        <v>De acuerdo con lo programado</v>
      </c>
      <c r="K202" s="578"/>
      <c r="L202" s="581"/>
      <c r="M202" s="579"/>
      <c r="N202" s="572"/>
      <c r="O202" s="582"/>
      <c r="P202" s="581"/>
      <c r="Q202" s="579"/>
      <c r="R202" s="572"/>
      <c r="S202" s="582"/>
      <c r="T202" s="583"/>
      <c r="U202" s="579"/>
      <c r="V202" s="572"/>
      <c r="W202" s="582"/>
      <c r="X202" s="575"/>
      <c r="Y202" s="580">
        <v>1</v>
      </c>
      <c r="Z202" s="580">
        <v>1</v>
      </c>
      <c r="AA202" s="567">
        <f t="shared" si="10"/>
        <v>1</v>
      </c>
      <c r="AB202" s="568" t="str">
        <f t="shared" si="11"/>
        <v>De acuerdo con lo programado</v>
      </c>
      <c r="AC202" s="575"/>
      <c r="AD202" s="575"/>
      <c r="AE202" s="575"/>
      <c r="AF202" s="576"/>
      <c r="AG202" s="576"/>
      <c r="AH202" s="575"/>
      <c r="AI202" s="575"/>
      <c r="AJ202" s="575"/>
      <c r="AK202" s="576"/>
      <c r="AL202" s="576"/>
      <c r="AM202" s="575"/>
      <c r="AN202" s="575"/>
      <c r="AO202" s="575"/>
      <c r="AP202" s="575"/>
      <c r="AQ202" s="575"/>
    </row>
    <row r="203" spans="1:43" ht="35.25" hidden="1" customHeight="1" thickTop="1" thickBot="1">
      <c r="A203" s="563">
        <v>16.8</v>
      </c>
      <c r="B203" s="564"/>
      <c r="C203" s="564"/>
      <c r="D203" s="564"/>
      <c r="E203" s="564"/>
      <c r="F203" s="577" t="s">
        <v>1325</v>
      </c>
      <c r="G203" s="578">
        <v>1</v>
      </c>
      <c r="H203" s="578">
        <v>1</v>
      </c>
      <c r="I203" s="567">
        <f t="shared" si="8"/>
        <v>1</v>
      </c>
      <c r="J203" s="568" t="str">
        <f t="shared" si="9"/>
        <v>De acuerdo con lo programado</v>
      </c>
      <c r="K203" s="578"/>
      <c r="L203" s="581"/>
      <c r="M203" s="579"/>
      <c r="N203" s="572"/>
      <c r="O203" s="582"/>
      <c r="P203" s="581"/>
      <c r="Q203" s="579"/>
      <c r="R203" s="572"/>
      <c r="S203" s="582"/>
      <c r="T203" s="583"/>
      <c r="U203" s="579"/>
      <c r="V203" s="572"/>
      <c r="W203" s="582"/>
      <c r="X203" s="575"/>
      <c r="Y203" s="580">
        <v>1</v>
      </c>
      <c r="Z203" s="580">
        <v>1</v>
      </c>
      <c r="AA203" s="567">
        <f t="shared" si="10"/>
        <v>1</v>
      </c>
      <c r="AB203" s="568" t="str">
        <f t="shared" si="11"/>
        <v>De acuerdo con lo programado</v>
      </c>
      <c r="AC203" s="575"/>
      <c r="AD203" s="575"/>
      <c r="AE203" s="575"/>
      <c r="AF203" s="576"/>
      <c r="AG203" s="576"/>
      <c r="AH203" s="575"/>
      <c r="AI203" s="575"/>
      <c r="AJ203" s="575"/>
      <c r="AK203" s="576"/>
      <c r="AL203" s="576"/>
      <c r="AM203" s="575"/>
      <c r="AN203" s="575"/>
      <c r="AO203" s="575"/>
      <c r="AP203" s="575"/>
      <c r="AQ203" s="575"/>
    </row>
    <row r="204" spans="1:43" ht="35.25" hidden="1" customHeight="1" thickTop="1" thickBot="1">
      <c r="A204" s="563">
        <v>16.899999999999999</v>
      </c>
      <c r="B204" s="564"/>
      <c r="C204" s="564"/>
      <c r="D204" s="564"/>
      <c r="E204" s="564"/>
      <c r="F204" s="577" t="s">
        <v>1326</v>
      </c>
      <c r="G204" s="578">
        <v>3</v>
      </c>
      <c r="H204" s="578">
        <v>3</v>
      </c>
      <c r="I204" s="567">
        <f t="shared" si="8"/>
        <v>1</v>
      </c>
      <c r="J204" s="568" t="str">
        <f t="shared" si="9"/>
        <v>De acuerdo con lo programado</v>
      </c>
      <c r="K204" s="578"/>
      <c r="L204" s="581"/>
      <c r="M204" s="579"/>
      <c r="N204" s="572"/>
      <c r="O204" s="582"/>
      <c r="P204" s="581"/>
      <c r="Q204" s="579"/>
      <c r="R204" s="572"/>
      <c r="S204" s="582"/>
      <c r="T204" s="583"/>
      <c r="U204" s="579"/>
      <c r="V204" s="572"/>
      <c r="W204" s="582"/>
      <c r="X204" s="575"/>
      <c r="Y204" s="580">
        <v>3</v>
      </c>
      <c r="Z204" s="580">
        <v>3</v>
      </c>
      <c r="AA204" s="567">
        <f t="shared" si="10"/>
        <v>1</v>
      </c>
      <c r="AB204" s="568" t="str">
        <f t="shared" si="11"/>
        <v>De acuerdo con lo programado</v>
      </c>
      <c r="AC204" s="575"/>
      <c r="AD204" s="575"/>
      <c r="AE204" s="575"/>
      <c r="AF204" s="576"/>
      <c r="AG204" s="576"/>
      <c r="AH204" s="575"/>
      <c r="AI204" s="575"/>
      <c r="AJ204" s="575"/>
      <c r="AK204" s="576"/>
      <c r="AL204" s="576"/>
      <c r="AM204" s="575"/>
      <c r="AN204" s="575"/>
      <c r="AO204" s="575"/>
      <c r="AP204" s="575"/>
      <c r="AQ204" s="575"/>
    </row>
    <row r="205" spans="1:43" ht="35.25" hidden="1" customHeight="1" thickTop="1" thickBot="1">
      <c r="A205" s="563">
        <v>16.899999999999999</v>
      </c>
      <c r="B205" s="564"/>
      <c r="C205" s="564"/>
      <c r="D205" s="564"/>
      <c r="E205" s="564"/>
      <c r="F205" s="577" t="s">
        <v>1326</v>
      </c>
      <c r="G205" s="578">
        <v>2</v>
      </c>
      <c r="H205" s="578">
        <v>2</v>
      </c>
      <c r="I205" s="567">
        <f t="shared" si="8"/>
        <v>1</v>
      </c>
      <c r="J205" s="568" t="str">
        <f t="shared" si="9"/>
        <v>De acuerdo con lo programado</v>
      </c>
      <c r="K205" s="578"/>
      <c r="L205" s="581"/>
      <c r="M205" s="579"/>
      <c r="N205" s="572"/>
      <c r="O205" s="582"/>
      <c r="P205" s="581"/>
      <c r="Q205" s="579"/>
      <c r="R205" s="572"/>
      <c r="S205" s="582"/>
      <c r="T205" s="583"/>
      <c r="U205" s="579"/>
      <c r="V205" s="572"/>
      <c r="W205" s="582"/>
      <c r="X205" s="575"/>
      <c r="Y205" s="580">
        <v>2</v>
      </c>
      <c r="Z205" s="580">
        <v>2</v>
      </c>
      <c r="AA205" s="567">
        <f t="shared" si="10"/>
        <v>1</v>
      </c>
      <c r="AB205" s="568" t="str">
        <f t="shared" si="11"/>
        <v>De acuerdo con lo programado</v>
      </c>
      <c r="AC205" s="575"/>
      <c r="AD205" s="575"/>
      <c r="AE205" s="575"/>
      <c r="AF205" s="576"/>
      <c r="AG205" s="576"/>
      <c r="AH205" s="575"/>
      <c r="AI205" s="575"/>
      <c r="AJ205" s="575"/>
      <c r="AK205" s="576"/>
      <c r="AL205" s="576"/>
      <c r="AM205" s="575"/>
      <c r="AN205" s="575"/>
      <c r="AO205" s="575"/>
      <c r="AP205" s="575"/>
      <c r="AQ205" s="575"/>
    </row>
    <row r="206" spans="1:43" ht="35.25" hidden="1" customHeight="1" thickTop="1" thickBot="1">
      <c r="A206" s="563">
        <v>16.899999999999999</v>
      </c>
      <c r="B206" s="564"/>
      <c r="C206" s="564"/>
      <c r="D206" s="564"/>
      <c r="E206" s="564"/>
      <c r="F206" s="577" t="s">
        <v>1326</v>
      </c>
      <c r="G206" s="578">
        <v>3</v>
      </c>
      <c r="H206" s="578">
        <v>3</v>
      </c>
      <c r="I206" s="567">
        <f t="shared" ref="I206:I269" si="12">IF(H206="","No hay ejecución",IF(AND(G206=0),"No hay Programación", H206/G206))</f>
        <v>1</v>
      </c>
      <c r="J206" s="568" t="str">
        <f t="shared" ref="J206:J269" si="13">IF(I206="No hay ejecución","NA",IF(I206&gt;=90%,"De acuerdo con lo programado",IF(I206&gt;=51%,"Atraso Leve",IF(I206&lt;=50%,"En riesgo cumplimiento"))))</f>
        <v>De acuerdo con lo programado</v>
      </c>
      <c r="K206" s="578"/>
      <c r="L206" s="581"/>
      <c r="M206" s="579"/>
      <c r="N206" s="572"/>
      <c r="O206" s="582"/>
      <c r="P206" s="581"/>
      <c r="Q206" s="579"/>
      <c r="R206" s="572"/>
      <c r="S206" s="582"/>
      <c r="T206" s="583"/>
      <c r="U206" s="579"/>
      <c r="V206" s="572"/>
      <c r="W206" s="582"/>
      <c r="X206" s="575"/>
      <c r="Y206" s="580">
        <v>4</v>
      </c>
      <c r="Z206" s="580">
        <v>4</v>
      </c>
      <c r="AA206" s="567">
        <f t="shared" ref="AA206:AA269" si="14">IF(Z206="","No hay ejecución",IF(AND(Y206=0),"No hay Programación", Z206/Y206))</f>
        <v>1</v>
      </c>
      <c r="AB206" s="568" t="str">
        <f t="shared" ref="AB206:AB269" si="15">IF(AA206="No hay ejecución","NA",IF(AA206&gt;=90%,"De acuerdo con lo programado",IF(AA206&gt;=51%,"Atraso Leve",IF(AA206&lt;=50%,"En riesgo cumplimiento"))))</f>
        <v>De acuerdo con lo programado</v>
      </c>
      <c r="AC206" s="575"/>
      <c r="AD206" s="575"/>
      <c r="AE206" s="575"/>
      <c r="AF206" s="576"/>
      <c r="AG206" s="576"/>
      <c r="AH206" s="575"/>
      <c r="AI206" s="575"/>
      <c r="AJ206" s="575"/>
      <c r="AK206" s="576"/>
      <c r="AL206" s="576"/>
      <c r="AM206" s="575"/>
      <c r="AN206" s="575"/>
      <c r="AO206" s="575"/>
      <c r="AP206" s="575"/>
      <c r="AQ206" s="575"/>
    </row>
    <row r="207" spans="1:43" ht="35.25" hidden="1" customHeight="1" thickTop="1" thickBot="1">
      <c r="A207" s="563">
        <v>16.899999999999999</v>
      </c>
      <c r="B207" s="564"/>
      <c r="C207" s="564"/>
      <c r="D207" s="564"/>
      <c r="E207" s="564"/>
      <c r="F207" s="577" t="s">
        <v>1326</v>
      </c>
      <c r="G207" s="578">
        <v>3</v>
      </c>
      <c r="H207" s="578">
        <v>3</v>
      </c>
      <c r="I207" s="567">
        <f t="shared" si="12"/>
        <v>1</v>
      </c>
      <c r="J207" s="568" t="str">
        <f t="shared" si="13"/>
        <v>De acuerdo con lo programado</v>
      </c>
      <c r="K207" s="578"/>
      <c r="L207" s="581"/>
      <c r="M207" s="579"/>
      <c r="N207" s="572"/>
      <c r="O207" s="582"/>
      <c r="P207" s="581"/>
      <c r="Q207" s="579"/>
      <c r="R207" s="572"/>
      <c r="S207" s="582"/>
      <c r="T207" s="583"/>
      <c r="U207" s="579"/>
      <c r="V207" s="572"/>
      <c r="W207" s="582"/>
      <c r="X207" s="575"/>
      <c r="Y207" s="580">
        <v>2</v>
      </c>
      <c r="Z207" s="580">
        <v>2</v>
      </c>
      <c r="AA207" s="567">
        <f t="shared" si="14"/>
        <v>1</v>
      </c>
      <c r="AB207" s="568" t="str">
        <f t="shared" si="15"/>
        <v>De acuerdo con lo programado</v>
      </c>
      <c r="AC207" s="575"/>
      <c r="AD207" s="575"/>
      <c r="AE207" s="575"/>
      <c r="AF207" s="576"/>
      <c r="AG207" s="576"/>
      <c r="AH207" s="575"/>
      <c r="AI207" s="575"/>
      <c r="AJ207" s="575"/>
      <c r="AK207" s="576"/>
      <c r="AL207" s="576"/>
      <c r="AM207" s="575"/>
      <c r="AN207" s="575"/>
      <c r="AO207" s="575"/>
      <c r="AP207" s="575"/>
      <c r="AQ207" s="575"/>
    </row>
    <row r="208" spans="1:43" ht="35.25" hidden="1" customHeight="1" thickTop="1" thickBot="1">
      <c r="A208" s="563">
        <v>16.899999999999999</v>
      </c>
      <c r="B208" s="564"/>
      <c r="C208" s="564"/>
      <c r="D208" s="564"/>
      <c r="E208" s="564"/>
      <c r="F208" s="577" t="s">
        <v>1326</v>
      </c>
      <c r="G208" s="578">
        <v>3</v>
      </c>
      <c r="H208" s="578">
        <v>3</v>
      </c>
      <c r="I208" s="567">
        <f t="shared" si="12"/>
        <v>1</v>
      </c>
      <c r="J208" s="568" t="str">
        <f t="shared" si="13"/>
        <v>De acuerdo con lo programado</v>
      </c>
      <c r="K208" s="578"/>
      <c r="L208" s="581"/>
      <c r="M208" s="579"/>
      <c r="N208" s="572"/>
      <c r="O208" s="582"/>
      <c r="P208" s="581"/>
      <c r="Q208" s="579"/>
      <c r="R208" s="572"/>
      <c r="S208" s="582"/>
      <c r="T208" s="583"/>
      <c r="U208" s="579"/>
      <c r="V208" s="572"/>
      <c r="W208" s="582"/>
      <c r="X208" s="575"/>
      <c r="Y208" s="580">
        <v>2</v>
      </c>
      <c r="Z208" s="580">
        <v>2</v>
      </c>
      <c r="AA208" s="567">
        <f t="shared" si="14"/>
        <v>1</v>
      </c>
      <c r="AB208" s="568" t="str">
        <f t="shared" si="15"/>
        <v>De acuerdo con lo programado</v>
      </c>
      <c r="AC208" s="575"/>
      <c r="AD208" s="575"/>
      <c r="AE208" s="575"/>
      <c r="AF208" s="576"/>
      <c r="AG208" s="576"/>
      <c r="AH208" s="575"/>
      <c r="AI208" s="575"/>
      <c r="AJ208" s="575"/>
      <c r="AK208" s="576"/>
      <c r="AL208" s="576"/>
      <c r="AM208" s="575"/>
      <c r="AN208" s="575"/>
      <c r="AO208" s="575"/>
      <c r="AP208" s="575"/>
      <c r="AQ208" s="575"/>
    </row>
    <row r="209" spans="1:43" ht="35.25" hidden="1" customHeight="1" thickTop="1" thickBot="1">
      <c r="A209" s="563">
        <v>16.899999999999999</v>
      </c>
      <c r="B209" s="564"/>
      <c r="C209" s="564"/>
      <c r="D209" s="564"/>
      <c r="E209" s="564"/>
      <c r="F209" s="577" t="s">
        <v>1326</v>
      </c>
      <c r="G209" s="578">
        <v>2</v>
      </c>
      <c r="H209" s="578">
        <v>2</v>
      </c>
      <c r="I209" s="567">
        <f t="shared" si="12"/>
        <v>1</v>
      </c>
      <c r="J209" s="568" t="str">
        <f t="shared" si="13"/>
        <v>De acuerdo con lo programado</v>
      </c>
      <c r="K209" s="578"/>
      <c r="L209" s="581"/>
      <c r="M209" s="579"/>
      <c r="N209" s="572"/>
      <c r="O209" s="582"/>
      <c r="P209" s="581"/>
      <c r="Q209" s="579"/>
      <c r="R209" s="572"/>
      <c r="S209" s="582"/>
      <c r="T209" s="583"/>
      <c r="U209" s="579"/>
      <c r="V209" s="572"/>
      <c r="W209" s="582"/>
      <c r="X209" s="575"/>
      <c r="Y209" s="580">
        <v>2</v>
      </c>
      <c r="Z209" s="580">
        <v>2</v>
      </c>
      <c r="AA209" s="567">
        <f t="shared" si="14"/>
        <v>1</v>
      </c>
      <c r="AB209" s="568" t="str">
        <f t="shared" si="15"/>
        <v>De acuerdo con lo programado</v>
      </c>
      <c r="AC209" s="575"/>
      <c r="AD209" s="575"/>
      <c r="AE209" s="575"/>
      <c r="AF209" s="576"/>
      <c r="AG209" s="576"/>
      <c r="AH209" s="575"/>
      <c r="AI209" s="575"/>
      <c r="AJ209" s="575"/>
      <c r="AK209" s="576"/>
      <c r="AL209" s="576"/>
      <c r="AM209" s="575"/>
      <c r="AN209" s="575"/>
      <c r="AO209" s="575"/>
      <c r="AP209" s="575"/>
      <c r="AQ209" s="575"/>
    </row>
    <row r="210" spans="1:43" ht="35.25" hidden="1" customHeight="1" thickTop="1" thickBot="1">
      <c r="A210" s="593">
        <v>16.100000000000001</v>
      </c>
      <c r="B210" s="564"/>
      <c r="C210" s="564"/>
      <c r="D210" s="564"/>
      <c r="E210" s="564"/>
      <c r="F210" s="577" t="s">
        <v>1327</v>
      </c>
      <c r="G210" s="578">
        <v>8</v>
      </c>
      <c r="H210" s="578">
        <v>8</v>
      </c>
      <c r="I210" s="567">
        <f t="shared" si="12"/>
        <v>1</v>
      </c>
      <c r="J210" s="568" t="str">
        <f t="shared" si="13"/>
        <v>De acuerdo con lo programado</v>
      </c>
      <c r="K210" s="578"/>
      <c r="L210" s="581"/>
      <c r="M210" s="579"/>
      <c r="N210" s="572"/>
      <c r="O210" s="582"/>
      <c r="P210" s="581"/>
      <c r="Q210" s="579"/>
      <c r="R210" s="572"/>
      <c r="S210" s="582"/>
      <c r="T210" s="583"/>
      <c r="U210" s="579"/>
      <c r="V210" s="572"/>
      <c r="W210" s="582"/>
      <c r="X210" s="575"/>
      <c r="Y210" s="580">
        <v>4</v>
      </c>
      <c r="Z210" s="580">
        <v>4</v>
      </c>
      <c r="AA210" s="567">
        <f t="shared" si="14"/>
        <v>1</v>
      </c>
      <c r="AB210" s="568" t="str">
        <f t="shared" si="15"/>
        <v>De acuerdo con lo programado</v>
      </c>
      <c r="AC210" s="575"/>
      <c r="AD210" s="575"/>
      <c r="AE210" s="575"/>
      <c r="AF210" s="576"/>
      <c r="AG210" s="576"/>
      <c r="AH210" s="575"/>
      <c r="AI210" s="575"/>
      <c r="AJ210" s="575"/>
      <c r="AK210" s="576"/>
      <c r="AL210" s="576"/>
      <c r="AM210" s="575"/>
      <c r="AN210" s="575"/>
      <c r="AO210" s="575"/>
      <c r="AP210" s="575"/>
      <c r="AQ210" s="575"/>
    </row>
    <row r="211" spans="1:43" ht="35.25" hidden="1" customHeight="1" thickTop="1" thickBot="1">
      <c r="A211" s="593">
        <v>16.100000000000001</v>
      </c>
      <c r="B211" s="564"/>
      <c r="C211" s="564"/>
      <c r="D211" s="564"/>
      <c r="E211" s="564"/>
      <c r="F211" s="577" t="s">
        <v>1327</v>
      </c>
      <c r="G211" s="578">
        <v>10</v>
      </c>
      <c r="H211" s="578">
        <v>10</v>
      </c>
      <c r="I211" s="567">
        <f t="shared" si="12"/>
        <v>1</v>
      </c>
      <c r="J211" s="568" t="str">
        <f t="shared" si="13"/>
        <v>De acuerdo con lo programado</v>
      </c>
      <c r="K211" s="578"/>
      <c r="L211" s="581"/>
      <c r="M211" s="579"/>
      <c r="N211" s="572"/>
      <c r="O211" s="582"/>
      <c r="P211" s="581"/>
      <c r="Q211" s="579"/>
      <c r="R211" s="572"/>
      <c r="S211" s="582"/>
      <c r="T211" s="583"/>
      <c r="U211" s="579"/>
      <c r="V211" s="572"/>
      <c r="W211" s="582"/>
      <c r="X211" s="575"/>
      <c r="Y211" s="580">
        <v>5</v>
      </c>
      <c r="Z211" s="580">
        <v>5</v>
      </c>
      <c r="AA211" s="567">
        <f t="shared" si="14"/>
        <v>1</v>
      </c>
      <c r="AB211" s="568" t="str">
        <f t="shared" si="15"/>
        <v>De acuerdo con lo programado</v>
      </c>
      <c r="AC211" s="575"/>
      <c r="AD211" s="575"/>
      <c r="AE211" s="575"/>
      <c r="AF211" s="576"/>
      <c r="AG211" s="576"/>
      <c r="AH211" s="575"/>
      <c r="AI211" s="575"/>
      <c r="AJ211" s="575"/>
      <c r="AK211" s="576"/>
      <c r="AL211" s="576"/>
      <c r="AM211" s="575"/>
      <c r="AN211" s="575"/>
      <c r="AO211" s="575"/>
      <c r="AP211" s="575"/>
      <c r="AQ211" s="575"/>
    </row>
    <row r="212" spans="1:43" ht="35.25" hidden="1" customHeight="1" thickTop="1" thickBot="1">
      <c r="A212" s="593">
        <v>16.100000000000001</v>
      </c>
      <c r="B212" s="564"/>
      <c r="C212" s="564"/>
      <c r="D212" s="564"/>
      <c r="E212" s="564"/>
      <c r="F212" s="577" t="s">
        <v>1327</v>
      </c>
      <c r="G212" s="578">
        <v>6</v>
      </c>
      <c r="H212" s="578">
        <v>6</v>
      </c>
      <c r="I212" s="567">
        <f t="shared" si="12"/>
        <v>1</v>
      </c>
      <c r="J212" s="568" t="str">
        <f t="shared" si="13"/>
        <v>De acuerdo con lo programado</v>
      </c>
      <c r="K212" s="578"/>
      <c r="L212" s="581"/>
      <c r="M212" s="579"/>
      <c r="N212" s="572"/>
      <c r="O212" s="582"/>
      <c r="P212" s="581"/>
      <c r="Q212" s="579"/>
      <c r="R212" s="572"/>
      <c r="S212" s="582"/>
      <c r="T212" s="583"/>
      <c r="U212" s="579"/>
      <c r="V212" s="572"/>
      <c r="W212" s="582"/>
      <c r="X212" s="575"/>
      <c r="Y212" s="580">
        <v>3</v>
      </c>
      <c r="Z212" s="580">
        <v>3</v>
      </c>
      <c r="AA212" s="567">
        <f t="shared" si="14"/>
        <v>1</v>
      </c>
      <c r="AB212" s="568" t="str">
        <f t="shared" si="15"/>
        <v>De acuerdo con lo programado</v>
      </c>
      <c r="AC212" s="575"/>
      <c r="AD212" s="575"/>
      <c r="AE212" s="575"/>
      <c r="AF212" s="576"/>
      <c r="AG212" s="576"/>
      <c r="AH212" s="575"/>
      <c r="AI212" s="575"/>
      <c r="AJ212" s="575"/>
      <c r="AK212" s="576"/>
      <c r="AL212" s="576"/>
      <c r="AM212" s="575"/>
      <c r="AN212" s="575"/>
      <c r="AO212" s="575"/>
      <c r="AP212" s="575"/>
      <c r="AQ212" s="575"/>
    </row>
    <row r="213" spans="1:43" ht="35.25" hidden="1" customHeight="1" thickTop="1" thickBot="1">
      <c r="A213" s="593">
        <v>16.100000000000001</v>
      </c>
      <c r="B213" s="564"/>
      <c r="C213" s="564"/>
      <c r="D213" s="564"/>
      <c r="E213" s="564"/>
      <c r="F213" s="577" t="s">
        <v>1327</v>
      </c>
      <c r="G213" s="578">
        <v>7</v>
      </c>
      <c r="H213" s="578">
        <v>7</v>
      </c>
      <c r="I213" s="567">
        <f t="shared" si="12"/>
        <v>1</v>
      </c>
      <c r="J213" s="568" t="str">
        <f t="shared" si="13"/>
        <v>De acuerdo con lo programado</v>
      </c>
      <c r="K213" s="578"/>
      <c r="L213" s="581"/>
      <c r="M213" s="579"/>
      <c r="N213" s="572"/>
      <c r="O213" s="582"/>
      <c r="P213" s="581"/>
      <c r="Q213" s="579"/>
      <c r="R213" s="572"/>
      <c r="S213" s="582"/>
      <c r="T213" s="583"/>
      <c r="U213" s="579"/>
      <c r="V213" s="572"/>
      <c r="W213" s="582"/>
      <c r="X213" s="575"/>
      <c r="Y213" s="580">
        <v>5</v>
      </c>
      <c r="Z213" s="580">
        <v>5</v>
      </c>
      <c r="AA213" s="567">
        <f t="shared" si="14"/>
        <v>1</v>
      </c>
      <c r="AB213" s="568" t="str">
        <f t="shared" si="15"/>
        <v>De acuerdo con lo programado</v>
      </c>
      <c r="AC213" s="575"/>
      <c r="AD213" s="575"/>
      <c r="AE213" s="575"/>
      <c r="AF213" s="576"/>
      <c r="AG213" s="576"/>
      <c r="AH213" s="575"/>
      <c r="AI213" s="575"/>
      <c r="AJ213" s="575"/>
      <c r="AK213" s="576"/>
      <c r="AL213" s="576"/>
      <c r="AM213" s="575"/>
      <c r="AN213" s="575"/>
      <c r="AO213" s="575"/>
      <c r="AP213" s="575"/>
      <c r="AQ213" s="575"/>
    </row>
    <row r="214" spans="1:43" ht="35.25" hidden="1" customHeight="1" thickTop="1" thickBot="1">
      <c r="A214" s="593">
        <v>16.100000000000001</v>
      </c>
      <c r="B214" s="564"/>
      <c r="C214" s="564"/>
      <c r="D214" s="564"/>
      <c r="E214" s="564"/>
      <c r="F214" s="577" t="s">
        <v>1327</v>
      </c>
      <c r="G214" s="578">
        <v>7</v>
      </c>
      <c r="H214" s="578">
        <v>7</v>
      </c>
      <c r="I214" s="567">
        <f t="shared" si="12"/>
        <v>1</v>
      </c>
      <c r="J214" s="568" t="str">
        <f t="shared" si="13"/>
        <v>De acuerdo con lo programado</v>
      </c>
      <c r="K214" s="578"/>
      <c r="L214" s="581"/>
      <c r="M214" s="579"/>
      <c r="N214" s="572"/>
      <c r="O214" s="582"/>
      <c r="P214" s="581"/>
      <c r="Q214" s="579"/>
      <c r="R214" s="572"/>
      <c r="S214" s="582"/>
      <c r="T214" s="583"/>
      <c r="U214" s="579"/>
      <c r="V214" s="572"/>
      <c r="W214" s="582"/>
      <c r="X214" s="575"/>
      <c r="Y214" s="580">
        <v>5</v>
      </c>
      <c r="Z214" s="580">
        <v>5</v>
      </c>
      <c r="AA214" s="567">
        <f t="shared" si="14"/>
        <v>1</v>
      </c>
      <c r="AB214" s="568" t="str">
        <f t="shared" si="15"/>
        <v>De acuerdo con lo programado</v>
      </c>
      <c r="AC214" s="575"/>
      <c r="AD214" s="575"/>
      <c r="AE214" s="575"/>
      <c r="AF214" s="576"/>
      <c r="AG214" s="576"/>
      <c r="AH214" s="575"/>
      <c r="AI214" s="575"/>
      <c r="AJ214" s="575"/>
      <c r="AK214" s="576"/>
      <c r="AL214" s="576"/>
      <c r="AM214" s="575"/>
      <c r="AN214" s="575"/>
      <c r="AO214" s="575"/>
      <c r="AP214" s="575"/>
      <c r="AQ214" s="575"/>
    </row>
    <row r="215" spans="1:43" ht="35.25" hidden="1" customHeight="1" thickTop="1" thickBot="1">
      <c r="A215" s="593">
        <v>16.100000000000001</v>
      </c>
      <c r="B215" s="564"/>
      <c r="C215" s="564"/>
      <c r="D215" s="564"/>
      <c r="E215" s="564"/>
      <c r="F215" s="577" t="s">
        <v>1327</v>
      </c>
      <c r="G215" s="578">
        <v>9</v>
      </c>
      <c r="H215" s="578">
        <v>9</v>
      </c>
      <c r="I215" s="567">
        <f t="shared" si="12"/>
        <v>1</v>
      </c>
      <c r="J215" s="568" t="str">
        <f t="shared" si="13"/>
        <v>De acuerdo con lo programado</v>
      </c>
      <c r="K215" s="578"/>
      <c r="L215" s="581"/>
      <c r="M215" s="579"/>
      <c r="N215" s="572"/>
      <c r="O215" s="582"/>
      <c r="P215" s="581"/>
      <c r="Q215" s="579"/>
      <c r="R215" s="572"/>
      <c r="S215" s="582"/>
      <c r="T215" s="583"/>
      <c r="U215" s="579"/>
      <c r="V215" s="572"/>
      <c r="W215" s="582"/>
      <c r="X215" s="575"/>
      <c r="Y215" s="580">
        <v>4</v>
      </c>
      <c r="Z215" s="580">
        <v>4</v>
      </c>
      <c r="AA215" s="567">
        <f t="shared" si="14"/>
        <v>1</v>
      </c>
      <c r="AB215" s="568" t="str">
        <f t="shared" si="15"/>
        <v>De acuerdo con lo programado</v>
      </c>
      <c r="AC215" s="575"/>
      <c r="AD215" s="575"/>
      <c r="AE215" s="575"/>
      <c r="AF215" s="576"/>
      <c r="AG215" s="576"/>
      <c r="AH215" s="575"/>
      <c r="AI215" s="575"/>
      <c r="AJ215" s="575"/>
      <c r="AK215" s="576"/>
      <c r="AL215" s="576"/>
      <c r="AM215" s="575"/>
      <c r="AN215" s="575"/>
      <c r="AO215" s="575"/>
      <c r="AP215" s="575"/>
      <c r="AQ215" s="575"/>
    </row>
    <row r="216" spans="1:43" ht="35.25" hidden="1" customHeight="1" thickTop="1" thickBot="1">
      <c r="A216" s="593">
        <v>16.100000000000001</v>
      </c>
      <c r="B216" s="564"/>
      <c r="C216" s="564"/>
      <c r="D216" s="564"/>
      <c r="E216" s="564"/>
      <c r="F216" s="577" t="s">
        <v>1327</v>
      </c>
      <c r="G216" s="578">
        <v>8</v>
      </c>
      <c r="H216" s="578">
        <v>8</v>
      </c>
      <c r="I216" s="567">
        <f t="shared" si="12"/>
        <v>1</v>
      </c>
      <c r="J216" s="568" t="str">
        <f t="shared" si="13"/>
        <v>De acuerdo con lo programado</v>
      </c>
      <c r="K216" s="578"/>
      <c r="L216" s="581"/>
      <c r="M216" s="579"/>
      <c r="N216" s="572"/>
      <c r="O216" s="582"/>
      <c r="P216" s="581"/>
      <c r="Q216" s="579"/>
      <c r="R216" s="572"/>
      <c r="S216" s="582"/>
      <c r="T216" s="583"/>
      <c r="U216" s="579"/>
      <c r="V216" s="572"/>
      <c r="W216" s="582"/>
      <c r="X216" s="575"/>
      <c r="Y216" s="580">
        <v>4</v>
      </c>
      <c r="Z216" s="580">
        <v>4</v>
      </c>
      <c r="AA216" s="567">
        <f t="shared" si="14"/>
        <v>1</v>
      </c>
      <c r="AB216" s="568" t="str">
        <f t="shared" si="15"/>
        <v>De acuerdo con lo programado</v>
      </c>
      <c r="AC216" s="575"/>
      <c r="AD216" s="575"/>
      <c r="AE216" s="575"/>
      <c r="AF216" s="576"/>
      <c r="AG216" s="576"/>
      <c r="AH216" s="575"/>
      <c r="AI216" s="575"/>
      <c r="AJ216" s="575"/>
      <c r="AK216" s="576"/>
      <c r="AL216" s="576"/>
      <c r="AM216" s="575"/>
      <c r="AN216" s="575"/>
      <c r="AO216" s="575"/>
      <c r="AP216" s="575"/>
      <c r="AQ216" s="575"/>
    </row>
    <row r="217" spans="1:43" ht="35.25" hidden="1" customHeight="1" thickTop="1" thickBot="1">
      <c r="A217" s="593">
        <v>16.100000000000001</v>
      </c>
      <c r="B217" s="564"/>
      <c r="C217" s="564"/>
      <c r="D217" s="564"/>
      <c r="E217" s="564"/>
      <c r="F217" s="577" t="s">
        <v>1327</v>
      </c>
      <c r="G217" s="578">
        <v>9</v>
      </c>
      <c r="H217" s="578">
        <v>9</v>
      </c>
      <c r="I217" s="567">
        <f t="shared" si="12"/>
        <v>1</v>
      </c>
      <c r="J217" s="568" t="str">
        <f t="shared" si="13"/>
        <v>De acuerdo con lo programado</v>
      </c>
      <c r="K217" s="578"/>
      <c r="L217" s="581"/>
      <c r="M217" s="579"/>
      <c r="N217" s="572"/>
      <c r="O217" s="582"/>
      <c r="P217" s="581"/>
      <c r="Q217" s="579"/>
      <c r="R217" s="572"/>
      <c r="S217" s="582"/>
      <c r="T217" s="583"/>
      <c r="U217" s="579"/>
      <c r="V217" s="572"/>
      <c r="W217" s="582"/>
      <c r="X217" s="575"/>
      <c r="Y217" s="580">
        <v>4</v>
      </c>
      <c r="Z217" s="580">
        <v>4</v>
      </c>
      <c r="AA217" s="567">
        <f t="shared" si="14"/>
        <v>1</v>
      </c>
      <c r="AB217" s="568" t="str">
        <f t="shared" si="15"/>
        <v>De acuerdo con lo programado</v>
      </c>
      <c r="AC217" s="575"/>
      <c r="AD217" s="575"/>
      <c r="AE217" s="575"/>
      <c r="AF217" s="576"/>
      <c r="AG217" s="576"/>
      <c r="AH217" s="575"/>
      <c r="AI217" s="575"/>
      <c r="AJ217" s="575"/>
      <c r="AK217" s="576"/>
      <c r="AL217" s="576"/>
      <c r="AM217" s="575"/>
      <c r="AN217" s="575"/>
      <c r="AO217" s="575"/>
      <c r="AP217" s="575"/>
      <c r="AQ217" s="575"/>
    </row>
    <row r="218" spans="1:43" ht="35.25" hidden="1" customHeight="1" thickTop="1" thickBot="1">
      <c r="A218" s="563">
        <v>16.11</v>
      </c>
      <c r="B218" s="564"/>
      <c r="C218" s="564"/>
      <c r="D218" s="564"/>
      <c r="E218" s="564"/>
      <c r="F218" s="577" t="s">
        <v>1328</v>
      </c>
      <c r="G218" s="578">
        <v>15</v>
      </c>
      <c r="H218" s="578">
        <v>15</v>
      </c>
      <c r="I218" s="567">
        <f t="shared" si="12"/>
        <v>1</v>
      </c>
      <c r="J218" s="568" t="str">
        <f t="shared" si="13"/>
        <v>De acuerdo con lo programado</v>
      </c>
      <c r="K218" s="578"/>
      <c r="L218" s="581"/>
      <c r="M218" s="579"/>
      <c r="N218" s="572"/>
      <c r="O218" s="582"/>
      <c r="P218" s="581"/>
      <c r="Q218" s="579"/>
      <c r="R218" s="572"/>
      <c r="S218" s="582"/>
      <c r="T218" s="583"/>
      <c r="U218" s="579"/>
      <c r="V218" s="572"/>
      <c r="W218" s="582"/>
      <c r="X218" s="575"/>
      <c r="Y218" s="580">
        <v>5</v>
      </c>
      <c r="Z218" s="580">
        <v>5</v>
      </c>
      <c r="AA218" s="567">
        <f t="shared" si="14"/>
        <v>1</v>
      </c>
      <c r="AB218" s="568" t="str">
        <f t="shared" si="15"/>
        <v>De acuerdo con lo programado</v>
      </c>
      <c r="AC218" s="575"/>
      <c r="AD218" s="575"/>
      <c r="AE218" s="575"/>
      <c r="AF218" s="576"/>
      <c r="AG218" s="576"/>
      <c r="AH218" s="575"/>
      <c r="AI218" s="575"/>
      <c r="AJ218" s="575"/>
      <c r="AK218" s="576"/>
      <c r="AL218" s="576"/>
      <c r="AM218" s="575"/>
      <c r="AN218" s="575"/>
      <c r="AO218" s="575"/>
      <c r="AP218" s="575"/>
      <c r="AQ218" s="575"/>
    </row>
    <row r="219" spans="1:43" ht="35.25" hidden="1" customHeight="1" thickTop="1" thickBot="1">
      <c r="A219" s="563">
        <v>16.11</v>
      </c>
      <c r="B219" s="564"/>
      <c r="C219" s="564"/>
      <c r="D219" s="564"/>
      <c r="E219" s="564"/>
      <c r="F219" s="577" t="s">
        <v>1328</v>
      </c>
      <c r="G219" s="578">
        <v>14</v>
      </c>
      <c r="H219" s="578">
        <v>14</v>
      </c>
      <c r="I219" s="567">
        <f t="shared" si="12"/>
        <v>1</v>
      </c>
      <c r="J219" s="568" t="str">
        <f t="shared" si="13"/>
        <v>De acuerdo con lo programado</v>
      </c>
      <c r="K219" s="578"/>
      <c r="L219" s="581"/>
      <c r="M219" s="579"/>
      <c r="N219" s="572"/>
      <c r="O219" s="582"/>
      <c r="P219" s="581"/>
      <c r="Q219" s="579"/>
      <c r="R219" s="572"/>
      <c r="S219" s="582"/>
      <c r="T219" s="583"/>
      <c r="U219" s="579"/>
      <c r="V219" s="572"/>
      <c r="W219" s="582"/>
      <c r="X219" s="575"/>
      <c r="Y219" s="580">
        <v>5</v>
      </c>
      <c r="Z219" s="580">
        <v>5</v>
      </c>
      <c r="AA219" s="567">
        <f t="shared" si="14"/>
        <v>1</v>
      </c>
      <c r="AB219" s="568" t="str">
        <f t="shared" si="15"/>
        <v>De acuerdo con lo programado</v>
      </c>
      <c r="AC219" s="575"/>
      <c r="AD219" s="575"/>
      <c r="AE219" s="575"/>
      <c r="AF219" s="576"/>
      <c r="AG219" s="576"/>
      <c r="AH219" s="575"/>
      <c r="AI219" s="575"/>
      <c r="AJ219" s="575"/>
      <c r="AK219" s="576"/>
      <c r="AL219" s="576"/>
      <c r="AM219" s="575"/>
      <c r="AN219" s="575"/>
      <c r="AO219" s="575"/>
      <c r="AP219" s="575"/>
      <c r="AQ219" s="575"/>
    </row>
    <row r="220" spans="1:43" ht="35.25" hidden="1" customHeight="1" thickTop="1" thickBot="1">
      <c r="A220" s="563">
        <v>16.11</v>
      </c>
      <c r="B220" s="564"/>
      <c r="C220" s="564"/>
      <c r="D220" s="564"/>
      <c r="E220" s="564"/>
      <c r="F220" s="577" t="s">
        <v>1328</v>
      </c>
      <c r="G220" s="578">
        <v>16</v>
      </c>
      <c r="H220" s="578">
        <v>16</v>
      </c>
      <c r="I220" s="567">
        <f t="shared" si="12"/>
        <v>1</v>
      </c>
      <c r="J220" s="568" t="str">
        <f t="shared" si="13"/>
        <v>De acuerdo con lo programado</v>
      </c>
      <c r="K220" s="578"/>
      <c r="L220" s="581"/>
      <c r="M220" s="579"/>
      <c r="N220" s="572"/>
      <c r="O220" s="582"/>
      <c r="P220" s="581"/>
      <c r="Q220" s="579"/>
      <c r="R220" s="572"/>
      <c r="S220" s="582"/>
      <c r="T220" s="583"/>
      <c r="U220" s="579"/>
      <c r="V220" s="572"/>
      <c r="W220" s="582"/>
      <c r="X220" s="575"/>
      <c r="Y220" s="580">
        <v>6</v>
      </c>
      <c r="Z220" s="580">
        <v>6</v>
      </c>
      <c r="AA220" s="567">
        <f t="shared" si="14"/>
        <v>1</v>
      </c>
      <c r="AB220" s="568" t="str">
        <f t="shared" si="15"/>
        <v>De acuerdo con lo programado</v>
      </c>
      <c r="AC220" s="575"/>
      <c r="AD220" s="575"/>
      <c r="AE220" s="575"/>
      <c r="AF220" s="576"/>
      <c r="AG220" s="576"/>
      <c r="AH220" s="575"/>
      <c r="AI220" s="575"/>
      <c r="AJ220" s="575"/>
      <c r="AK220" s="576"/>
      <c r="AL220" s="576"/>
      <c r="AM220" s="575"/>
      <c r="AN220" s="575"/>
      <c r="AO220" s="575"/>
      <c r="AP220" s="575"/>
      <c r="AQ220" s="575"/>
    </row>
    <row r="221" spans="1:43" ht="35.25" hidden="1" customHeight="1" thickTop="1" thickBot="1">
      <c r="A221" s="563">
        <v>16.11</v>
      </c>
      <c r="B221" s="564"/>
      <c r="C221" s="564"/>
      <c r="D221" s="564"/>
      <c r="E221" s="564"/>
      <c r="F221" s="577" t="s">
        <v>1328</v>
      </c>
      <c r="G221" s="578">
        <v>14</v>
      </c>
      <c r="H221" s="578">
        <v>14</v>
      </c>
      <c r="I221" s="567">
        <f t="shared" si="12"/>
        <v>1</v>
      </c>
      <c r="J221" s="568" t="str">
        <f t="shared" si="13"/>
        <v>De acuerdo con lo programado</v>
      </c>
      <c r="K221" s="578"/>
      <c r="L221" s="581"/>
      <c r="M221" s="579"/>
      <c r="N221" s="572"/>
      <c r="O221" s="582"/>
      <c r="P221" s="581"/>
      <c r="Q221" s="579"/>
      <c r="R221" s="572"/>
      <c r="S221" s="582"/>
      <c r="T221" s="583"/>
      <c r="U221" s="579"/>
      <c r="V221" s="572"/>
      <c r="W221" s="582"/>
      <c r="X221" s="575"/>
      <c r="Y221" s="580">
        <v>6</v>
      </c>
      <c r="Z221" s="580">
        <v>6</v>
      </c>
      <c r="AA221" s="567">
        <f t="shared" si="14"/>
        <v>1</v>
      </c>
      <c r="AB221" s="568" t="str">
        <f t="shared" si="15"/>
        <v>De acuerdo con lo programado</v>
      </c>
      <c r="AC221" s="575"/>
      <c r="AD221" s="575"/>
      <c r="AE221" s="575"/>
      <c r="AF221" s="576"/>
      <c r="AG221" s="576"/>
      <c r="AH221" s="575"/>
      <c r="AI221" s="575"/>
      <c r="AJ221" s="575"/>
      <c r="AK221" s="576"/>
      <c r="AL221" s="576"/>
      <c r="AM221" s="575"/>
      <c r="AN221" s="575"/>
      <c r="AO221" s="575"/>
      <c r="AP221" s="575"/>
      <c r="AQ221" s="575"/>
    </row>
    <row r="222" spans="1:43" ht="35.25" hidden="1" customHeight="1" thickTop="1" thickBot="1">
      <c r="A222" s="563">
        <v>16.11</v>
      </c>
      <c r="B222" s="564"/>
      <c r="C222" s="564"/>
      <c r="D222" s="564"/>
      <c r="E222" s="564"/>
      <c r="F222" s="577" t="s">
        <v>1328</v>
      </c>
      <c r="G222" s="578">
        <v>17</v>
      </c>
      <c r="H222" s="578">
        <v>17</v>
      </c>
      <c r="I222" s="567">
        <f t="shared" si="12"/>
        <v>1</v>
      </c>
      <c r="J222" s="568" t="str">
        <f t="shared" si="13"/>
        <v>De acuerdo con lo programado</v>
      </c>
      <c r="K222" s="578"/>
      <c r="L222" s="581"/>
      <c r="M222" s="579"/>
      <c r="N222" s="572"/>
      <c r="O222" s="582"/>
      <c r="P222" s="581"/>
      <c r="Q222" s="579"/>
      <c r="R222" s="572"/>
      <c r="S222" s="582"/>
      <c r="T222" s="583"/>
      <c r="U222" s="579"/>
      <c r="V222" s="572"/>
      <c r="W222" s="582"/>
      <c r="X222" s="575"/>
      <c r="Y222" s="580">
        <v>5</v>
      </c>
      <c r="Z222" s="580">
        <v>5</v>
      </c>
      <c r="AA222" s="567">
        <f t="shared" si="14"/>
        <v>1</v>
      </c>
      <c r="AB222" s="568" t="str">
        <f t="shared" si="15"/>
        <v>De acuerdo con lo programado</v>
      </c>
      <c r="AC222" s="575"/>
      <c r="AD222" s="575"/>
      <c r="AE222" s="575"/>
      <c r="AF222" s="576"/>
      <c r="AG222" s="576"/>
      <c r="AH222" s="575"/>
      <c r="AI222" s="575"/>
      <c r="AJ222" s="575"/>
      <c r="AK222" s="576"/>
      <c r="AL222" s="576"/>
      <c r="AM222" s="575"/>
      <c r="AN222" s="575"/>
      <c r="AO222" s="575"/>
      <c r="AP222" s="575"/>
      <c r="AQ222" s="575"/>
    </row>
    <row r="223" spans="1:43" ht="35.25" hidden="1" customHeight="1" thickTop="1" thickBot="1">
      <c r="A223" s="563">
        <v>16.11</v>
      </c>
      <c r="B223" s="564"/>
      <c r="C223" s="564"/>
      <c r="D223" s="564"/>
      <c r="E223" s="564"/>
      <c r="F223" s="577" t="s">
        <v>1328</v>
      </c>
      <c r="G223" s="578">
        <v>15</v>
      </c>
      <c r="H223" s="578">
        <v>15</v>
      </c>
      <c r="I223" s="567">
        <f t="shared" si="12"/>
        <v>1</v>
      </c>
      <c r="J223" s="568" t="str">
        <f t="shared" si="13"/>
        <v>De acuerdo con lo programado</v>
      </c>
      <c r="K223" s="578"/>
      <c r="L223" s="581"/>
      <c r="M223" s="579"/>
      <c r="N223" s="572"/>
      <c r="O223" s="582"/>
      <c r="P223" s="581"/>
      <c r="Q223" s="579"/>
      <c r="R223" s="572"/>
      <c r="S223" s="582"/>
      <c r="T223" s="583"/>
      <c r="U223" s="579"/>
      <c r="V223" s="572"/>
      <c r="W223" s="582"/>
      <c r="X223" s="575"/>
      <c r="Y223" s="580">
        <v>6</v>
      </c>
      <c r="Z223" s="580">
        <v>6</v>
      </c>
      <c r="AA223" s="567">
        <f t="shared" si="14"/>
        <v>1</v>
      </c>
      <c r="AB223" s="568" t="str">
        <f t="shared" si="15"/>
        <v>De acuerdo con lo programado</v>
      </c>
      <c r="AC223" s="575"/>
      <c r="AD223" s="575"/>
      <c r="AE223" s="575"/>
      <c r="AF223" s="576"/>
      <c r="AG223" s="576"/>
      <c r="AH223" s="575"/>
      <c r="AI223" s="575"/>
      <c r="AJ223" s="575"/>
      <c r="AK223" s="576"/>
      <c r="AL223" s="576"/>
      <c r="AM223" s="575"/>
      <c r="AN223" s="575"/>
      <c r="AO223" s="575"/>
      <c r="AP223" s="575"/>
      <c r="AQ223" s="575"/>
    </row>
    <row r="224" spans="1:43" ht="35.25" hidden="1" customHeight="1" thickTop="1" thickBot="1">
      <c r="A224" s="563">
        <v>16.11</v>
      </c>
      <c r="B224" s="564"/>
      <c r="C224" s="564"/>
      <c r="D224" s="564"/>
      <c r="E224" s="564"/>
      <c r="F224" s="577" t="s">
        <v>1328</v>
      </c>
      <c r="G224" s="578">
        <v>13</v>
      </c>
      <c r="H224" s="578">
        <v>13</v>
      </c>
      <c r="I224" s="567">
        <f t="shared" si="12"/>
        <v>1</v>
      </c>
      <c r="J224" s="568" t="str">
        <f t="shared" si="13"/>
        <v>De acuerdo con lo programado</v>
      </c>
      <c r="K224" s="578"/>
      <c r="L224" s="581"/>
      <c r="M224" s="579"/>
      <c r="N224" s="572"/>
      <c r="O224" s="582"/>
      <c r="P224" s="581"/>
      <c r="Q224" s="579"/>
      <c r="R224" s="572"/>
      <c r="S224" s="582"/>
      <c r="T224" s="583"/>
      <c r="U224" s="579"/>
      <c r="V224" s="572"/>
      <c r="W224" s="582"/>
      <c r="X224" s="575"/>
      <c r="Y224" s="580">
        <v>5</v>
      </c>
      <c r="Z224" s="580">
        <v>5</v>
      </c>
      <c r="AA224" s="567">
        <f t="shared" si="14"/>
        <v>1</v>
      </c>
      <c r="AB224" s="568" t="str">
        <f t="shared" si="15"/>
        <v>De acuerdo con lo programado</v>
      </c>
      <c r="AC224" s="575"/>
      <c r="AD224" s="575"/>
      <c r="AE224" s="575"/>
      <c r="AF224" s="576"/>
      <c r="AG224" s="576"/>
      <c r="AH224" s="575"/>
      <c r="AI224" s="575"/>
      <c r="AJ224" s="575"/>
      <c r="AK224" s="576"/>
      <c r="AL224" s="576"/>
      <c r="AM224" s="575"/>
      <c r="AN224" s="575"/>
      <c r="AO224" s="575"/>
      <c r="AP224" s="575"/>
      <c r="AQ224" s="575"/>
    </row>
    <row r="225" spans="1:43" ht="35.25" hidden="1" customHeight="1" thickTop="1" thickBot="1">
      <c r="A225" s="563">
        <v>16.11</v>
      </c>
      <c r="B225" s="564"/>
      <c r="C225" s="564"/>
      <c r="D225" s="564"/>
      <c r="E225" s="564"/>
      <c r="F225" s="577" t="s">
        <v>1328</v>
      </c>
      <c r="G225" s="578">
        <v>14</v>
      </c>
      <c r="H225" s="578">
        <v>14</v>
      </c>
      <c r="I225" s="567">
        <f t="shared" si="12"/>
        <v>1</v>
      </c>
      <c r="J225" s="568" t="str">
        <f t="shared" si="13"/>
        <v>De acuerdo con lo programado</v>
      </c>
      <c r="K225" s="578"/>
      <c r="L225" s="581"/>
      <c r="M225" s="579"/>
      <c r="N225" s="572"/>
      <c r="O225" s="582"/>
      <c r="P225" s="581"/>
      <c r="Q225" s="579"/>
      <c r="R225" s="572"/>
      <c r="S225" s="582"/>
      <c r="T225" s="583"/>
      <c r="U225" s="579"/>
      <c r="V225" s="572"/>
      <c r="W225" s="582"/>
      <c r="X225" s="575"/>
      <c r="Y225" s="580">
        <v>5</v>
      </c>
      <c r="Z225" s="580">
        <v>5</v>
      </c>
      <c r="AA225" s="567">
        <f t="shared" si="14"/>
        <v>1</v>
      </c>
      <c r="AB225" s="568" t="str">
        <f t="shared" si="15"/>
        <v>De acuerdo con lo programado</v>
      </c>
      <c r="AC225" s="575"/>
      <c r="AD225" s="575"/>
      <c r="AE225" s="575"/>
      <c r="AF225" s="576"/>
      <c r="AG225" s="576"/>
      <c r="AH225" s="575"/>
      <c r="AI225" s="575"/>
      <c r="AJ225" s="575"/>
      <c r="AK225" s="576"/>
      <c r="AL225" s="576"/>
      <c r="AM225" s="575"/>
      <c r="AN225" s="575"/>
      <c r="AO225" s="575"/>
      <c r="AP225" s="575"/>
      <c r="AQ225" s="575"/>
    </row>
    <row r="226" spans="1:43" ht="35.25" hidden="1" customHeight="1" thickTop="1" thickBot="1">
      <c r="A226" s="563">
        <v>16.11</v>
      </c>
      <c r="B226" s="564"/>
      <c r="C226" s="564"/>
      <c r="D226" s="564"/>
      <c r="E226" s="564"/>
      <c r="F226" s="577" t="s">
        <v>1328</v>
      </c>
      <c r="G226" s="578">
        <v>14</v>
      </c>
      <c r="H226" s="578">
        <v>14</v>
      </c>
      <c r="I226" s="567">
        <f t="shared" si="12"/>
        <v>1</v>
      </c>
      <c r="J226" s="568" t="str">
        <f t="shared" si="13"/>
        <v>De acuerdo con lo programado</v>
      </c>
      <c r="K226" s="578"/>
      <c r="L226" s="581"/>
      <c r="M226" s="579"/>
      <c r="N226" s="572"/>
      <c r="O226" s="582"/>
      <c r="P226" s="581"/>
      <c r="Q226" s="579"/>
      <c r="R226" s="572"/>
      <c r="S226" s="582"/>
      <c r="T226" s="583"/>
      <c r="U226" s="579"/>
      <c r="V226" s="572"/>
      <c r="W226" s="582"/>
      <c r="X226" s="575"/>
      <c r="Y226" s="580">
        <v>6</v>
      </c>
      <c r="Z226" s="580">
        <v>6</v>
      </c>
      <c r="AA226" s="567">
        <f t="shared" si="14"/>
        <v>1</v>
      </c>
      <c r="AB226" s="568" t="str">
        <f t="shared" si="15"/>
        <v>De acuerdo con lo programado</v>
      </c>
      <c r="AC226" s="575"/>
      <c r="AD226" s="575"/>
      <c r="AE226" s="575"/>
      <c r="AF226" s="576"/>
      <c r="AG226" s="576"/>
      <c r="AH226" s="575"/>
      <c r="AI226" s="575"/>
      <c r="AJ226" s="575"/>
      <c r="AK226" s="576"/>
      <c r="AL226" s="576"/>
      <c r="AM226" s="575"/>
      <c r="AN226" s="575"/>
      <c r="AO226" s="575"/>
      <c r="AP226" s="575"/>
      <c r="AQ226" s="575"/>
    </row>
    <row r="227" spans="1:43" ht="35.25" hidden="1" customHeight="1" thickTop="1" thickBot="1">
      <c r="A227" s="563">
        <v>16.11</v>
      </c>
      <c r="B227" s="564"/>
      <c r="C227" s="564"/>
      <c r="D227" s="564"/>
      <c r="E227" s="564"/>
      <c r="F227" s="577" t="s">
        <v>1328</v>
      </c>
      <c r="G227" s="578">
        <v>17</v>
      </c>
      <c r="H227" s="578">
        <v>17</v>
      </c>
      <c r="I227" s="567">
        <f t="shared" si="12"/>
        <v>1</v>
      </c>
      <c r="J227" s="568" t="str">
        <f t="shared" si="13"/>
        <v>De acuerdo con lo programado</v>
      </c>
      <c r="K227" s="578"/>
      <c r="L227" s="581"/>
      <c r="M227" s="579"/>
      <c r="N227" s="572"/>
      <c r="O227" s="582"/>
      <c r="P227" s="581"/>
      <c r="Q227" s="579"/>
      <c r="R227" s="572"/>
      <c r="S227" s="582"/>
      <c r="T227" s="583"/>
      <c r="U227" s="579"/>
      <c r="V227" s="572"/>
      <c r="W227" s="582"/>
      <c r="X227" s="575"/>
      <c r="Y227" s="580">
        <v>7</v>
      </c>
      <c r="Z227" s="580">
        <v>7</v>
      </c>
      <c r="AA227" s="567">
        <f t="shared" si="14"/>
        <v>1</v>
      </c>
      <c r="AB227" s="568" t="str">
        <f t="shared" si="15"/>
        <v>De acuerdo con lo programado</v>
      </c>
      <c r="AC227" s="575"/>
      <c r="AD227" s="575"/>
      <c r="AE227" s="575"/>
      <c r="AF227" s="576"/>
      <c r="AG227" s="576"/>
      <c r="AH227" s="575"/>
      <c r="AI227" s="575"/>
      <c r="AJ227" s="575"/>
      <c r="AK227" s="576"/>
      <c r="AL227" s="576"/>
      <c r="AM227" s="575"/>
      <c r="AN227" s="575"/>
      <c r="AO227" s="575"/>
      <c r="AP227" s="575"/>
      <c r="AQ227" s="575"/>
    </row>
    <row r="228" spans="1:43" ht="35.25" hidden="1" customHeight="1" thickTop="1" thickBot="1">
      <c r="A228" s="563">
        <v>16.11</v>
      </c>
      <c r="B228" s="564"/>
      <c r="C228" s="564"/>
      <c r="D228" s="564"/>
      <c r="E228" s="564"/>
      <c r="F228" s="577" t="s">
        <v>1328</v>
      </c>
      <c r="G228" s="578">
        <v>19</v>
      </c>
      <c r="H228" s="578">
        <v>19</v>
      </c>
      <c r="I228" s="567">
        <f t="shared" si="12"/>
        <v>1</v>
      </c>
      <c r="J228" s="568" t="str">
        <f t="shared" si="13"/>
        <v>De acuerdo con lo programado</v>
      </c>
      <c r="K228" s="578"/>
      <c r="L228" s="581"/>
      <c r="M228" s="579"/>
      <c r="N228" s="572"/>
      <c r="O228" s="582"/>
      <c r="P228" s="581"/>
      <c r="Q228" s="579"/>
      <c r="R228" s="572"/>
      <c r="S228" s="582"/>
      <c r="T228" s="583"/>
      <c r="U228" s="579"/>
      <c r="V228" s="572"/>
      <c r="W228" s="582"/>
      <c r="X228" s="575"/>
      <c r="Y228" s="580">
        <v>5</v>
      </c>
      <c r="Z228" s="580">
        <v>5</v>
      </c>
      <c r="AA228" s="567">
        <f t="shared" si="14"/>
        <v>1</v>
      </c>
      <c r="AB228" s="568" t="str">
        <f t="shared" si="15"/>
        <v>De acuerdo con lo programado</v>
      </c>
      <c r="AC228" s="575"/>
      <c r="AD228" s="575"/>
      <c r="AE228" s="575"/>
      <c r="AF228" s="576"/>
      <c r="AG228" s="576"/>
      <c r="AH228" s="575"/>
      <c r="AI228" s="575"/>
      <c r="AJ228" s="575"/>
      <c r="AK228" s="576"/>
      <c r="AL228" s="576"/>
      <c r="AM228" s="575"/>
      <c r="AN228" s="575"/>
      <c r="AO228" s="575"/>
      <c r="AP228" s="575"/>
      <c r="AQ228" s="575"/>
    </row>
    <row r="229" spans="1:43" ht="35.25" hidden="1" customHeight="1" thickTop="1" thickBot="1">
      <c r="A229" s="563">
        <v>16.12</v>
      </c>
      <c r="B229" s="564"/>
      <c r="C229" s="564"/>
      <c r="D229" s="564"/>
      <c r="E229" s="564"/>
      <c r="F229" s="587" t="s">
        <v>1329</v>
      </c>
      <c r="G229" s="588">
        <v>2</v>
      </c>
      <c r="H229" s="588">
        <v>2</v>
      </c>
      <c r="I229" s="567">
        <f t="shared" si="12"/>
        <v>1</v>
      </c>
      <c r="J229" s="568" t="str">
        <f t="shared" si="13"/>
        <v>De acuerdo con lo programado</v>
      </c>
      <c r="K229" s="588"/>
      <c r="L229" s="581"/>
      <c r="M229" s="579"/>
      <c r="N229" s="572"/>
      <c r="O229" s="582"/>
      <c r="P229" s="581"/>
      <c r="Q229" s="579"/>
      <c r="R229" s="572"/>
      <c r="S229" s="582"/>
      <c r="T229" s="583"/>
      <c r="U229" s="579"/>
      <c r="V229" s="572"/>
      <c r="W229" s="582"/>
      <c r="X229" s="575"/>
      <c r="Y229" s="580">
        <v>1</v>
      </c>
      <c r="Z229" s="580">
        <v>1</v>
      </c>
      <c r="AA229" s="567">
        <f t="shared" si="14"/>
        <v>1</v>
      </c>
      <c r="AB229" s="568" t="str">
        <f t="shared" si="15"/>
        <v>De acuerdo con lo programado</v>
      </c>
      <c r="AC229" s="575"/>
      <c r="AD229" s="575"/>
      <c r="AE229" s="575"/>
      <c r="AF229" s="576"/>
      <c r="AG229" s="576"/>
      <c r="AH229" s="575"/>
      <c r="AI229" s="575"/>
      <c r="AJ229" s="575"/>
      <c r="AK229" s="576"/>
      <c r="AL229" s="576"/>
      <c r="AM229" s="575"/>
      <c r="AN229" s="575"/>
      <c r="AO229" s="575"/>
      <c r="AP229" s="575"/>
      <c r="AQ229" s="575"/>
    </row>
    <row r="230" spans="1:43" ht="35.25" hidden="1" customHeight="1" thickTop="1" thickBot="1">
      <c r="A230" s="563">
        <v>16.12</v>
      </c>
      <c r="B230" s="564"/>
      <c r="C230" s="564"/>
      <c r="D230" s="564"/>
      <c r="E230" s="564"/>
      <c r="F230" s="587" t="s">
        <v>1329</v>
      </c>
      <c r="G230" s="588">
        <v>2</v>
      </c>
      <c r="H230" s="588">
        <v>2</v>
      </c>
      <c r="I230" s="567">
        <f t="shared" si="12"/>
        <v>1</v>
      </c>
      <c r="J230" s="568" t="str">
        <f t="shared" si="13"/>
        <v>De acuerdo con lo programado</v>
      </c>
      <c r="K230" s="588"/>
      <c r="L230" s="581"/>
      <c r="M230" s="579"/>
      <c r="N230" s="572"/>
      <c r="O230" s="582"/>
      <c r="P230" s="581"/>
      <c r="Q230" s="579"/>
      <c r="R230" s="572"/>
      <c r="S230" s="582"/>
      <c r="T230" s="583"/>
      <c r="U230" s="579"/>
      <c r="V230" s="572"/>
      <c r="W230" s="582"/>
      <c r="X230" s="575"/>
      <c r="Y230" s="580">
        <v>1</v>
      </c>
      <c r="Z230" s="580">
        <v>1</v>
      </c>
      <c r="AA230" s="567">
        <f t="shared" si="14"/>
        <v>1</v>
      </c>
      <c r="AB230" s="568" t="str">
        <f t="shared" si="15"/>
        <v>De acuerdo con lo programado</v>
      </c>
      <c r="AC230" s="575"/>
      <c r="AD230" s="575"/>
      <c r="AE230" s="575"/>
      <c r="AF230" s="576"/>
      <c r="AG230" s="576"/>
      <c r="AH230" s="575"/>
      <c r="AI230" s="575"/>
      <c r="AJ230" s="575"/>
      <c r="AK230" s="576"/>
      <c r="AL230" s="576"/>
      <c r="AM230" s="575"/>
      <c r="AN230" s="575"/>
      <c r="AO230" s="575"/>
      <c r="AP230" s="575"/>
      <c r="AQ230" s="575"/>
    </row>
    <row r="231" spans="1:43" ht="35.25" hidden="1" customHeight="1" thickTop="1" thickBot="1">
      <c r="A231" s="563">
        <v>16.12</v>
      </c>
      <c r="B231" s="564"/>
      <c r="C231" s="564"/>
      <c r="D231" s="564"/>
      <c r="E231" s="564"/>
      <c r="F231" s="587" t="s">
        <v>1329</v>
      </c>
      <c r="G231" s="588">
        <v>1</v>
      </c>
      <c r="H231" s="588">
        <v>1</v>
      </c>
      <c r="I231" s="567">
        <f t="shared" si="12"/>
        <v>1</v>
      </c>
      <c r="J231" s="568" t="str">
        <f t="shared" si="13"/>
        <v>De acuerdo con lo programado</v>
      </c>
      <c r="K231" s="588"/>
      <c r="L231" s="581"/>
      <c r="M231" s="579"/>
      <c r="N231" s="572"/>
      <c r="O231" s="582"/>
      <c r="P231" s="581"/>
      <c r="Q231" s="579"/>
      <c r="R231" s="572"/>
      <c r="S231" s="582"/>
      <c r="T231" s="583"/>
      <c r="U231" s="579"/>
      <c r="V231" s="572"/>
      <c r="W231" s="582"/>
      <c r="X231" s="575"/>
      <c r="Y231" s="580">
        <v>1</v>
      </c>
      <c r="Z231" s="580">
        <v>1</v>
      </c>
      <c r="AA231" s="567">
        <f t="shared" si="14"/>
        <v>1</v>
      </c>
      <c r="AB231" s="568" t="str">
        <f t="shared" si="15"/>
        <v>De acuerdo con lo programado</v>
      </c>
      <c r="AC231" s="575"/>
      <c r="AD231" s="575"/>
      <c r="AE231" s="575"/>
      <c r="AF231" s="576"/>
      <c r="AG231" s="576"/>
      <c r="AH231" s="575"/>
      <c r="AI231" s="575"/>
      <c r="AJ231" s="575"/>
      <c r="AK231" s="576"/>
      <c r="AL231" s="576"/>
      <c r="AM231" s="575"/>
      <c r="AN231" s="575"/>
      <c r="AO231" s="575"/>
      <c r="AP231" s="575"/>
      <c r="AQ231" s="575"/>
    </row>
    <row r="232" spans="1:43" ht="35.25" hidden="1" customHeight="1" thickTop="1" thickBot="1">
      <c r="A232" s="563">
        <v>16.13</v>
      </c>
      <c r="B232" s="564"/>
      <c r="C232" s="564"/>
      <c r="D232" s="564"/>
      <c r="E232" s="564"/>
      <c r="F232" s="577" t="s">
        <v>1330</v>
      </c>
      <c r="G232" s="578">
        <v>88</v>
      </c>
      <c r="H232" s="578">
        <v>50</v>
      </c>
      <c r="I232" s="567">
        <f t="shared" si="12"/>
        <v>0.56818181818181823</v>
      </c>
      <c r="J232" s="568" t="str">
        <f t="shared" si="13"/>
        <v>Atraso Leve</v>
      </c>
      <c r="K232" s="578"/>
      <c r="L232" s="581"/>
      <c r="M232" s="579"/>
      <c r="N232" s="572"/>
      <c r="O232" s="582"/>
      <c r="P232" s="581"/>
      <c r="Q232" s="579"/>
      <c r="R232" s="572"/>
      <c r="S232" s="582"/>
      <c r="T232" s="583"/>
      <c r="U232" s="579"/>
      <c r="V232" s="572"/>
      <c r="W232" s="582"/>
      <c r="X232" s="575"/>
      <c r="Y232" s="580">
        <v>20</v>
      </c>
      <c r="Z232" s="580">
        <v>20</v>
      </c>
      <c r="AA232" s="567">
        <f t="shared" si="14"/>
        <v>1</v>
      </c>
      <c r="AB232" s="568" t="str">
        <f t="shared" si="15"/>
        <v>De acuerdo con lo programado</v>
      </c>
      <c r="AC232" s="575"/>
      <c r="AD232" s="575"/>
      <c r="AE232" s="575"/>
      <c r="AF232" s="576"/>
      <c r="AG232" s="576"/>
      <c r="AH232" s="575"/>
      <c r="AI232" s="575"/>
      <c r="AJ232" s="575"/>
      <c r="AK232" s="576"/>
      <c r="AL232" s="576"/>
      <c r="AM232" s="575"/>
      <c r="AN232" s="575"/>
      <c r="AO232" s="575"/>
      <c r="AP232" s="575"/>
      <c r="AQ232" s="575"/>
    </row>
    <row r="233" spans="1:43" ht="35.25" hidden="1" customHeight="1" thickTop="1" thickBot="1">
      <c r="A233" s="563">
        <v>16.14</v>
      </c>
      <c r="B233" s="564"/>
      <c r="C233" s="564"/>
      <c r="D233" s="564"/>
      <c r="E233" s="564"/>
      <c r="F233" s="577" t="s">
        <v>1331</v>
      </c>
      <c r="G233" s="578">
        <v>4</v>
      </c>
      <c r="H233" s="578">
        <v>4</v>
      </c>
      <c r="I233" s="567">
        <f t="shared" si="12"/>
        <v>1</v>
      </c>
      <c r="J233" s="568" t="str">
        <f t="shared" si="13"/>
        <v>De acuerdo con lo programado</v>
      </c>
      <c r="K233" s="578"/>
      <c r="L233" s="581"/>
      <c r="M233" s="579"/>
      <c r="N233" s="572"/>
      <c r="O233" s="582"/>
      <c r="P233" s="581"/>
      <c r="Q233" s="579"/>
      <c r="R233" s="572"/>
      <c r="S233" s="582"/>
      <c r="T233" s="583"/>
      <c r="U233" s="579"/>
      <c r="V233" s="572"/>
      <c r="W233" s="582"/>
      <c r="X233" s="575"/>
      <c r="Y233" s="580">
        <v>0</v>
      </c>
      <c r="Z233" s="580">
        <v>0</v>
      </c>
      <c r="AA233" s="567" t="str">
        <f t="shared" si="14"/>
        <v>No hay Programación</v>
      </c>
      <c r="AB233" s="568" t="str">
        <f t="shared" si="15"/>
        <v>De acuerdo con lo programado</v>
      </c>
      <c r="AC233" s="575"/>
      <c r="AD233" s="575"/>
      <c r="AE233" s="575"/>
      <c r="AF233" s="576"/>
      <c r="AG233" s="576"/>
      <c r="AH233" s="575"/>
      <c r="AI233" s="575"/>
      <c r="AJ233" s="575"/>
      <c r="AK233" s="576"/>
      <c r="AL233" s="576"/>
      <c r="AM233" s="575"/>
      <c r="AN233" s="575"/>
      <c r="AO233" s="575"/>
      <c r="AP233" s="575"/>
      <c r="AQ233" s="575"/>
    </row>
    <row r="234" spans="1:43" ht="35.25" hidden="1" customHeight="1" thickTop="1" thickBot="1">
      <c r="A234" s="563">
        <v>16.14</v>
      </c>
      <c r="B234" s="564"/>
      <c r="C234" s="564"/>
      <c r="D234" s="564"/>
      <c r="E234" s="564"/>
      <c r="F234" s="577" t="s">
        <v>1331</v>
      </c>
      <c r="G234" s="578">
        <v>2</v>
      </c>
      <c r="H234" s="578">
        <v>2</v>
      </c>
      <c r="I234" s="567">
        <f t="shared" si="12"/>
        <v>1</v>
      </c>
      <c r="J234" s="568" t="str">
        <f t="shared" si="13"/>
        <v>De acuerdo con lo programado</v>
      </c>
      <c r="K234" s="578"/>
      <c r="L234" s="581"/>
      <c r="M234" s="579"/>
      <c r="N234" s="572"/>
      <c r="O234" s="582"/>
      <c r="P234" s="581"/>
      <c r="Q234" s="579"/>
      <c r="R234" s="572"/>
      <c r="S234" s="582"/>
      <c r="T234" s="583"/>
      <c r="U234" s="579"/>
      <c r="V234" s="572"/>
      <c r="W234" s="582"/>
      <c r="X234" s="575"/>
      <c r="Y234" s="580">
        <v>0</v>
      </c>
      <c r="Z234" s="580">
        <v>0</v>
      </c>
      <c r="AA234" s="567" t="str">
        <f t="shared" si="14"/>
        <v>No hay Programación</v>
      </c>
      <c r="AB234" s="568" t="str">
        <f t="shared" si="15"/>
        <v>De acuerdo con lo programado</v>
      </c>
      <c r="AC234" s="575"/>
      <c r="AD234" s="575"/>
      <c r="AE234" s="575"/>
      <c r="AF234" s="576"/>
      <c r="AG234" s="576"/>
      <c r="AH234" s="575"/>
      <c r="AI234" s="575"/>
      <c r="AJ234" s="575"/>
      <c r="AK234" s="576"/>
      <c r="AL234" s="576"/>
      <c r="AM234" s="575"/>
      <c r="AN234" s="575"/>
      <c r="AO234" s="575"/>
      <c r="AP234" s="575"/>
      <c r="AQ234" s="575"/>
    </row>
    <row r="235" spans="1:43" ht="35.25" hidden="1" customHeight="1" thickTop="1" thickBot="1">
      <c r="A235" s="563">
        <v>16.14</v>
      </c>
      <c r="B235" s="564"/>
      <c r="C235" s="564"/>
      <c r="D235" s="564"/>
      <c r="E235" s="564"/>
      <c r="F235" s="577" t="s">
        <v>1331</v>
      </c>
      <c r="G235" s="578">
        <v>2</v>
      </c>
      <c r="H235" s="578">
        <v>2</v>
      </c>
      <c r="I235" s="567">
        <f t="shared" si="12"/>
        <v>1</v>
      </c>
      <c r="J235" s="568" t="str">
        <f t="shared" si="13"/>
        <v>De acuerdo con lo programado</v>
      </c>
      <c r="K235" s="578"/>
      <c r="L235" s="581"/>
      <c r="M235" s="579"/>
      <c r="N235" s="572"/>
      <c r="O235" s="582"/>
      <c r="P235" s="581"/>
      <c r="Q235" s="579"/>
      <c r="R235" s="572"/>
      <c r="S235" s="582"/>
      <c r="T235" s="583"/>
      <c r="U235" s="579"/>
      <c r="V235" s="572"/>
      <c r="W235" s="582"/>
      <c r="X235" s="575"/>
      <c r="Y235" s="580">
        <v>0</v>
      </c>
      <c r="Z235" s="580">
        <v>0</v>
      </c>
      <c r="AA235" s="567" t="str">
        <f t="shared" si="14"/>
        <v>No hay Programación</v>
      </c>
      <c r="AB235" s="568" t="str">
        <f t="shared" si="15"/>
        <v>De acuerdo con lo programado</v>
      </c>
      <c r="AC235" s="575"/>
      <c r="AD235" s="575"/>
      <c r="AE235" s="575"/>
      <c r="AF235" s="576"/>
      <c r="AG235" s="576"/>
      <c r="AH235" s="575"/>
      <c r="AI235" s="575"/>
      <c r="AJ235" s="575"/>
      <c r="AK235" s="576"/>
      <c r="AL235" s="576"/>
      <c r="AM235" s="575"/>
      <c r="AN235" s="575"/>
      <c r="AO235" s="575"/>
      <c r="AP235" s="575"/>
      <c r="AQ235" s="575"/>
    </row>
    <row r="236" spans="1:43" ht="35.25" hidden="1" customHeight="1" thickTop="1" thickBot="1">
      <c r="A236" s="563">
        <v>16.149999999999999</v>
      </c>
      <c r="B236" s="564"/>
      <c r="C236" s="564"/>
      <c r="D236" s="564"/>
      <c r="E236" s="564"/>
      <c r="F236" s="577" t="s">
        <v>1332</v>
      </c>
      <c r="G236" s="578">
        <v>1</v>
      </c>
      <c r="H236" s="578">
        <v>1</v>
      </c>
      <c r="I236" s="567">
        <f t="shared" si="12"/>
        <v>1</v>
      </c>
      <c r="J236" s="568" t="str">
        <f t="shared" si="13"/>
        <v>De acuerdo con lo programado</v>
      </c>
      <c r="K236" s="578"/>
      <c r="L236" s="581"/>
      <c r="M236" s="579"/>
      <c r="N236" s="572"/>
      <c r="O236" s="582"/>
      <c r="P236" s="581"/>
      <c r="Q236" s="579"/>
      <c r="R236" s="572"/>
      <c r="S236" s="582"/>
      <c r="T236" s="583"/>
      <c r="U236" s="579"/>
      <c r="V236" s="572"/>
      <c r="W236" s="582"/>
      <c r="X236" s="575"/>
      <c r="Y236" s="580">
        <v>0</v>
      </c>
      <c r="Z236" s="580">
        <v>0</v>
      </c>
      <c r="AA236" s="567" t="str">
        <f t="shared" si="14"/>
        <v>No hay Programación</v>
      </c>
      <c r="AB236" s="568" t="str">
        <f t="shared" si="15"/>
        <v>De acuerdo con lo programado</v>
      </c>
      <c r="AC236" s="575"/>
      <c r="AD236" s="575"/>
      <c r="AE236" s="575"/>
      <c r="AF236" s="576"/>
      <c r="AG236" s="576"/>
      <c r="AH236" s="575"/>
      <c r="AI236" s="575"/>
      <c r="AJ236" s="575"/>
      <c r="AK236" s="576"/>
      <c r="AL236" s="576"/>
      <c r="AM236" s="575"/>
      <c r="AN236" s="575"/>
      <c r="AO236" s="575"/>
      <c r="AP236" s="575"/>
      <c r="AQ236" s="575"/>
    </row>
    <row r="237" spans="1:43" ht="35.25" hidden="1" customHeight="1" thickTop="1" thickBot="1">
      <c r="A237" s="563">
        <v>16.149999999999999</v>
      </c>
      <c r="B237" s="564"/>
      <c r="C237" s="564"/>
      <c r="D237" s="564"/>
      <c r="E237" s="564"/>
      <c r="F237" s="577" t="s">
        <v>1332</v>
      </c>
      <c r="G237" s="578">
        <v>0</v>
      </c>
      <c r="H237" s="578">
        <v>0</v>
      </c>
      <c r="I237" s="567" t="str">
        <f t="shared" si="12"/>
        <v>No hay Programación</v>
      </c>
      <c r="J237" s="568" t="str">
        <f t="shared" si="13"/>
        <v>De acuerdo con lo programado</v>
      </c>
      <c r="K237" s="578"/>
      <c r="L237" s="581"/>
      <c r="M237" s="579"/>
      <c r="N237" s="572"/>
      <c r="O237" s="582"/>
      <c r="P237" s="581"/>
      <c r="Q237" s="579"/>
      <c r="R237" s="572"/>
      <c r="S237" s="582"/>
      <c r="T237" s="583"/>
      <c r="U237" s="579"/>
      <c r="V237" s="572"/>
      <c r="W237" s="582"/>
      <c r="X237" s="575"/>
      <c r="Y237" s="580">
        <v>0</v>
      </c>
      <c r="Z237" s="580">
        <v>0</v>
      </c>
      <c r="AA237" s="567" t="str">
        <f t="shared" si="14"/>
        <v>No hay Programación</v>
      </c>
      <c r="AB237" s="568" t="str">
        <f t="shared" si="15"/>
        <v>De acuerdo con lo programado</v>
      </c>
      <c r="AC237" s="575"/>
      <c r="AD237" s="575"/>
      <c r="AE237" s="575"/>
      <c r="AF237" s="576"/>
      <c r="AG237" s="576"/>
      <c r="AH237" s="575"/>
      <c r="AI237" s="575"/>
      <c r="AJ237" s="575"/>
      <c r="AK237" s="576"/>
      <c r="AL237" s="576"/>
      <c r="AM237" s="575"/>
      <c r="AN237" s="575"/>
      <c r="AO237" s="575"/>
      <c r="AP237" s="575"/>
      <c r="AQ237" s="575"/>
    </row>
    <row r="238" spans="1:43" ht="35.25" hidden="1" customHeight="1" thickTop="1" thickBot="1">
      <c r="A238" s="563">
        <v>16.16</v>
      </c>
      <c r="B238" s="564"/>
      <c r="C238" s="564"/>
      <c r="D238" s="564"/>
      <c r="E238" s="564"/>
      <c r="F238" s="577" t="s">
        <v>1333</v>
      </c>
      <c r="G238" s="578">
        <v>48</v>
      </c>
      <c r="H238" s="578">
        <v>13</v>
      </c>
      <c r="I238" s="567">
        <f t="shared" si="12"/>
        <v>0.27083333333333331</v>
      </c>
      <c r="J238" s="568" t="str">
        <f t="shared" si="13"/>
        <v>En riesgo cumplimiento</v>
      </c>
      <c r="K238" s="578"/>
      <c r="L238" s="581"/>
      <c r="M238" s="579"/>
      <c r="N238" s="572"/>
      <c r="O238" s="582"/>
      <c r="P238" s="581"/>
      <c r="Q238" s="579"/>
      <c r="R238" s="572"/>
      <c r="S238" s="582"/>
      <c r="T238" s="583"/>
      <c r="U238" s="579"/>
      <c r="V238" s="572"/>
      <c r="W238" s="582"/>
      <c r="X238" s="575"/>
      <c r="Y238" s="580">
        <v>0</v>
      </c>
      <c r="Z238" s="580">
        <v>0</v>
      </c>
      <c r="AA238" s="567" t="str">
        <f t="shared" si="14"/>
        <v>No hay Programación</v>
      </c>
      <c r="AB238" s="568" t="str">
        <f t="shared" si="15"/>
        <v>De acuerdo con lo programado</v>
      </c>
      <c r="AC238" s="575"/>
      <c r="AD238" s="575"/>
      <c r="AE238" s="575"/>
      <c r="AF238" s="576"/>
      <c r="AG238" s="576"/>
      <c r="AH238" s="575"/>
      <c r="AI238" s="575"/>
      <c r="AJ238" s="575"/>
      <c r="AK238" s="576"/>
      <c r="AL238" s="576"/>
      <c r="AM238" s="575"/>
      <c r="AN238" s="575"/>
      <c r="AO238" s="575"/>
      <c r="AP238" s="575"/>
      <c r="AQ238" s="575"/>
    </row>
    <row r="239" spans="1:43" ht="35.25" hidden="1" customHeight="1" thickTop="1" thickBot="1">
      <c r="A239" s="563">
        <v>16.170000000000002</v>
      </c>
      <c r="B239" s="564"/>
      <c r="C239" s="564"/>
      <c r="D239" s="564"/>
      <c r="E239" s="564"/>
      <c r="F239" s="577" t="s">
        <v>1334</v>
      </c>
      <c r="G239" s="578">
        <v>10</v>
      </c>
      <c r="H239" s="578">
        <v>10</v>
      </c>
      <c r="I239" s="567">
        <f t="shared" si="12"/>
        <v>1</v>
      </c>
      <c r="J239" s="568" t="str">
        <f t="shared" si="13"/>
        <v>De acuerdo con lo programado</v>
      </c>
      <c r="K239" s="578"/>
      <c r="L239" s="581"/>
      <c r="M239" s="579"/>
      <c r="N239" s="572"/>
      <c r="O239" s="582"/>
      <c r="P239" s="581"/>
      <c r="Q239" s="579"/>
      <c r="R239" s="572"/>
      <c r="S239" s="582"/>
      <c r="T239" s="583"/>
      <c r="U239" s="579"/>
      <c r="V239" s="572"/>
      <c r="W239" s="582"/>
      <c r="X239" s="575"/>
      <c r="Y239" s="580">
        <v>15</v>
      </c>
      <c r="Z239" s="580">
        <v>15</v>
      </c>
      <c r="AA239" s="567">
        <f t="shared" si="14"/>
        <v>1</v>
      </c>
      <c r="AB239" s="568" t="str">
        <f t="shared" si="15"/>
        <v>De acuerdo con lo programado</v>
      </c>
      <c r="AC239" s="575"/>
      <c r="AD239" s="575"/>
      <c r="AE239" s="575"/>
      <c r="AF239" s="576"/>
      <c r="AG239" s="576"/>
      <c r="AH239" s="575"/>
      <c r="AI239" s="575"/>
      <c r="AJ239" s="575"/>
      <c r="AK239" s="576"/>
      <c r="AL239" s="576"/>
      <c r="AM239" s="575"/>
      <c r="AN239" s="575"/>
      <c r="AO239" s="575"/>
      <c r="AP239" s="575"/>
      <c r="AQ239" s="575"/>
    </row>
    <row r="240" spans="1:43" ht="35.25" hidden="1" customHeight="1" thickTop="1" thickBot="1">
      <c r="A240" s="563">
        <v>16.170000000000002</v>
      </c>
      <c r="B240" s="564"/>
      <c r="C240" s="564"/>
      <c r="D240" s="564"/>
      <c r="E240" s="564"/>
      <c r="F240" s="577" t="s">
        <v>1334</v>
      </c>
      <c r="G240" s="578">
        <v>14</v>
      </c>
      <c r="H240" s="578">
        <v>14</v>
      </c>
      <c r="I240" s="567">
        <f t="shared" si="12"/>
        <v>1</v>
      </c>
      <c r="J240" s="568" t="str">
        <f t="shared" si="13"/>
        <v>De acuerdo con lo programado</v>
      </c>
      <c r="K240" s="578"/>
      <c r="L240" s="581"/>
      <c r="M240" s="579"/>
      <c r="N240" s="572"/>
      <c r="O240" s="582"/>
      <c r="P240" s="581"/>
      <c r="Q240" s="579"/>
      <c r="R240" s="572"/>
      <c r="S240" s="582"/>
      <c r="T240" s="583"/>
      <c r="U240" s="579"/>
      <c r="V240" s="572"/>
      <c r="W240" s="582"/>
      <c r="X240" s="575"/>
      <c r="Y240" s="580">
        <v>12</v>
      </c>
      <c r="Z240" s="580">
        <v>12</v>
      </c>
      <c r="AA240" s="567">
        <f t="shared" si="14"/>
        <v>1</v>
      </c>
      <c r="AB240" s="568" t="str">
        <f t="shared" si="15"/>
        <v>De acuerdo con lo programado</v>
      </c>
      <c r="AC240" s="575"/>
      <c r="AD240" s="575"/>
      <c r="AE240" s="575"/>
      <c r="AF240" s="576"/>
      <c r="AG240" s="576"/>
      <c r="AH240" s="575"/>
      <c r="AI240" s="575"/>
      <c r="AJ240" s="575"/>
      <c r="AK240" s="576"/>
      <c r="AL240" s="576"/>
      <c r="AM240" s="575"/>
      <c r="AN240" s="575"/>
      <c r="AO240" s="575"/>
      <c r="AP240" s="575"/>
      <c r="AQ240" s="575"/>
    </row>
    <row r="241" spans="1:43" ht="35.25" hidden="1" customHeight="1" thickTop="1" thickBot="1">
      <c r="A241" s="563">
        <v>16.170000000000002</v>
      </c>
      <c r="B241" s="564"/>
      <c r="C241" s="564"/>
      <c r="D241" s="564"/>
      <c r="E241" s="564"/>
      <c r="F241" s="577" t="s">
        <v>1334</v>
      </c>
      <c r="G241" s="578">
        <v>15</v>
      </c>
      <c r="H241" s="578">
        <v>15</v>
      </c>
      <c r="I241" s="567">
        <f t="shared" si="12"/>
        <v>1</v>
      </c>
      <c r="J241" s="568" t="str">
        <f t="shared" si="13"/>
        <v>De acuerdo con lo programado</v>
      </c>
      <c r="K241" s="578"/>
      <c r="L241" s="581"/>
      <c r="M241" s="579"/>
      <c r="N241" s="572"/>
      <c r="O241" s="582"/>
      <c r="P241" s="581"/>
      <c r="Q241" s="579"/>
      <c r="R241" s="572"/>
      <c r="S241" s="582"/>
      <c r="T241" s="583"/>
      <c r="U241" s="579"/>
      <c r="V241" s="572"/>
      <c r="W241" s="582"/>
      <c r="X241" s="575"/>
      <c r="Y241" s="580">
        <v>12</v>
      </c>
      <c r="Z241" s="580">
        <v>12</v>
      </c>
      <c r="AA241" s="567">
        <f t="shared" si="14"/>
        <v>1</v>
      </c>
      <c r="AB241" s="568" t="str">
        <f t="shared" si="15"/>
        <v>De acuerdo con lo programado</v>
      </c>
      <c r="AC241" s="575"/>
      <c r="AD241" s="575"/>
      <c r="AE241" s="575"/>
      <c r="AF241" s="576"/>
      <c r="AG241" s="576"/>
      <c r="AH241" s="575"/>
      <c r="AI241" s="575"/>
      <c r="AJ241" s="575"/>
      <c r="AK241" s="576"/>
      <c r="AL241" s="576"/>
      <c r="AM241" s="575"/>
      <c r="AN241" s="575"/>
      <c r="AO241" s="575"/>
      <c r="AP241" s="575"/>
      <c r="AQ241" s="575"/>
    </row>
    <row r="242" spans="1:43" ht="35.25" hidden="1" customHeight="1" thickTop="1" thickBot="1">
      <c r="A242" s="563">
        <v>16.170000000000002</v>
      </c>
      <c r="B242" s="564"/>
      <c r="C242" s="564"/>
      <c r="D242" s="564"/>
      <c r="E242" s="564"/>
      <c r="F242" s="577" t="s">
        <v>1334</v>
      </c>
      <c r="G242" s="578">
        <v>8</v>
      </c>
      <c r="H242" s="578">
        <v>8</v>
      </c>
      <c r="I242" s="567">
        <f t="shared" si="12"/>
        <v>1</v>
      </c>
      <c r="J242" s="568" t="str">
        <f t="shared" si="13"/>
        <v>De acuerdo con lo programado</v>
      </c>
      <c r="K242" s="578"/>
      <c r="L242" s="581"/>
      <c r="M242" s="579"/>
      <c r="N242" s="572"/>
      <c r="O242" s="582"/>
      <c r="P242" s="581"/>
      <c r="Q242" s="579"/>
      <c r="R242" s="572"/>
      <c r="S242" s="582"/>
      <c r="T242" s="583"/>
      <c r="U242" s="579"/>
      <c r="V242" s="572"/>
      <c r="W242" s="582"/>
      <c r="X242" s="575"/>
      <c r="Y242" s="580">
        <v>14</v>
      </c>
      <c r="Z242" s="580">
        <v>14</v>
      </c>
      <c r="AA242" s="567">
        <f t="shared" si="14"/>
        <v>1</v>
      </c>
      <c r="AB242" s="568" t="str">
        <f t="shared" si="15"/>
        <v>De acuerdo con lo programado</v>
      </c>
      <c r="AC242" s="575"/>
      <c r="AD242" s="575"/>
      <c r="AE242" s="575"/>
      <c r="AF242" s="576"/>
      <c r="AG242" s="576"/>
      <c r="AH242" s="575"/>
      <c r="AI242" s="575"/>
      <c r="AJ242" s="575"/>
      <c r="AK242" s="576"/>
      <c r="AL242" s="576"/>
      <c r="AM242" s="575"/>
      <c r="AN242" s="575"/>
      <c r="AO242" s="575"/>
      <c r="AP242" s="575"/>
      <c r="AQ242" s="575"/>
    </row>
    <row r="243" spans="1:43" ht="35.25" hidden="1" customHeight="1" thickTop="1" thickBot="1">
      <c r="A243" s="563">
        <v>16.170000000000002</v>
      </c>
      <c r="B243" s="564"/>
      <c r="C243" s="564"/>
      <c r="D243" s="564"/>
      <c r="E243" s="564"/>
      <c r="F243" s="577" t="s">
        <v>1334</v>
      </c>
      <c r="G243" s="578">
        <v>14</v>
      </c>
      <c r="H243" s="578">
        <v>14</v>
      </c>
      <c r="I243" s="567">
        <f t="shared" si="12"/>
        <v>1</v>
      </c>
      <c r="J243" s="568" t="str">
        <f t="shared" si="13"/>
        <v>De acuerdo con lo programado</v>
      </c>
      <c r="K243" s="578"/>
      <c r="L243" s="581"/>
      <c r="M243" s="579"/>
      <c r="N243" s="572"/>
      <c r="O243" s="582"/>
      <c r="P243" s="581"/>
      <c r="Q243" s="579"/>
      <c r="R243" s="572"/>
      <c r="S243" s="582"/>
      <c r="T243" s="583"/>
      <c r="U243" s="579"/>
      <c r="V243" s="572"/>
      <c r="W243" s="582"/>
      <c r="X243" s="575"/>
      <c r="Y243" s="580">
        <v>16</v>
      </c>
      <c r="Z243" s="580">
        <v>16</v>
      </c>
      <c r="AA243" s="567">
        <f t="shared" si="14"/>
        <v>1</v>
      </c>
      <c r="AB243" s="568" t="str">
        <f t="shared" si="15"/>
        <v>De acuerdo con lo programado</v>
      </c>
      <c r="AC243" s="575"/>
      <c r="AD243" s="575"/>
      <c r="AE243" s="575"/>
      <c r="AF243" s="576"/>
      <c r="AG243" s="576"/>
      <c r="AH243" s="575"/>
      <c r="AI243" s="575"/>
      <c r="AJ243" s="575"/>
      <c r="AK243" s="576"/>
      <c r="AL243" s="576"/>
      <c r="AM243" s="575"/>
      <c r="AN243" s="575"/>
      <c r="AO243" s="575"/>
      <c r="AP243" s="575"/>
      <c r="AQ243" s="575"/>
    </row>
    <row r="244" spans="1:43" ht="35.25" hidden="1" customHeight="1" thickTop="1" thickBot="1">
      <c r="A244" s="563">
        <v>16.170000000000002</v>
      </c>
      <c r="B244" s="564"/>
      <c r="C244" s="564"/>
      <c r="D244" s="564"/>
      <c r="E244" s="564"/>
      <c r="F244" s="577" t="s">
        <v>1334</v>
      </c>
      <c r="G244" s="578">
        <v>9</v>
      </c>
      <c r="H244" s="578">
        <v>9</v>
      </c>
      <c r="I244" s="567">
        <f t="shared" si="12"/>
        <v>1</v>
      </c>
      <c r="J244" s="568" t="str">
        <f t="shared" si="13"/>
        <v>De acuerdo con lo programado</v>
      </c>
      <c r="K244" s="578"/>
      <c r="L244" s="581"/>
      <c r="M244" s="579"/>
      <c r="N244" s="572"/>
      <c r="O244" s="582"/>
      <c r="P244" s="581"/>
      <c r="Q244" s="579"/>
      <c r="R244" s="572"/>
      <c r="S244" s="582"/>
      <c r="T244" s="583"/>
      <c r="U244" s="579"/>
      <c r="V244" s="572"/>
      <c r="W244" s="582"/>
      <c r="X244" s="575"/>
      <c r="Y244" s="580">
        <v>13</v>
      </c>
      <c r="Z244" s="580">
        <v>13</v>
      </c>
      <c r="AA244" s="567">
        <f t="shared" si="14"/>
        <v>1</v>
      </c>
      <c r="AB244" s="568" t="str">
        <f t="shared" si="15"/>
        <v>De acuerdo con lo programado</v>
      </c>
      <c r="AC244" s="575"/>
      <c r="AD244" s="575"/>
      <c r="AE244" s="575"/>
      <c r="AF244" s="576"/>
      <c r="AG244" s="576"/>
      <c r="AH244" s="575"/>
      <c r="AI244" s="575"/>
      <c r="AJ244" s="575"/>
      <c r="AK244" s="576"/>
      <c r="AL244" s="576"/>
      <c r="AM244" s="575"/>
      <c r="AN244" s="575"/>
      <c r="AO244" s="575"/>
      <c r="AP244" s="575"/>
      <c r="AQ244" s="575"/>
    </row>
    <row r="245" spans="1:43" ht="35.25" hidden="1" customHeight="1" thickTop="1" thickBot="1">
      <c r="A245" s="563">
        <v>16.18</v>
      </c>
      <c r="B245" s="564"/>
      <c r="C245" s="564"/>
      <c r="D245" s="564"/>
      <c r="E245" s="564"/>
      <c r="F245" s="577" t="s">
        <v>1335</v>
      </c>
      <c r="G245" s="578">
        <v>4</v>
      </c>
      <c r="H245" s="578">
        <v>4</v>
      </c>
      <c r="I245" s="567">
        <f t="shared" si="12"/>
        <v>1</v>
      </c>
      <c r="J245" s="568" t="str">
        <f t="shared" si="13"/>
        <v>De acuerdo con lo programado</v>
      </c>
      <c r="K245" s="578"/>
      <c r="L245" s="581"/>
      <c r="M245" s="579"/>
      <c r="N245" s="572"/>
      <c r="O245" s="582"/>
      <c r="P245" s="581"/>
      <c r="Q245" s="579"/>
      <c r="R245" s="572"/>
      <c r="S245" s="582"/>
      <c r="T245" s="583"/>
      <c r="U245" s="579"/>
      <c r="V245" s="572"/>
      <c r="W245" s="582"/>
      <c r="X245" s="575"/>
      <c r="Y245" s="580">
        <v>5</v>
      </c>
      <c r="Z245" s="580">
        <v>5</v>
      </c>
      <c r="AA245" s="567">
        <f t="shared" si="14"/>
        <v>1</v>
      </c>
      <c r="AB245" s="568" t="str">
        <f t="shared" si="15"/>
        <v>De acuerdo con lo programado</v>
      </c>
      <c r="AC245" s="575"/>
      <c r="AD245" s="575"/>
      <c r="AE245" s="575"/>
      <c r="AF245" s="576"/>
      <c r="AG245" s="576"/>
      <c r="AH245" s="575"/>
      <c r="AI245" s="575"/>
      <c r="AJ245" s="575"/>
      <c r="AK245" s="576"/>
      <c r="AL245" s="576"/>
      <c r="AM245" s="575"/>
      <c r="AN245" s="575"/>
      <c r="AO245" s="575"/>
      <c r="AP245" s="575"/>
      <c r="AQ245" s="575"/>
    </row>
    <row r="246" spans="1:43" ht="35.25" hidden="1" customHeight="1" thickTop="1" thickBot="1">
      <c r="A246" s="563">
        <v>16.18</v>
      </c>
      <c r="B246" s="564"/>
      <c r="C246" s="564"/>
      <c r="D246" s="564"/>
      <c r="E246" s="564"/>
      <c r="F246" s="577" t="s">
        <v>1335</v>
      </c>
      <c r="G246" s="578">
        <v>2</v>
      </c>
      <c r="H246" s="578">
        <v>2</v>
      </c>
      <c r="I246" s="567">
        <f t="shared" si="12"/>
        <v>1</v>
      </c>
      <c r="J246" s="568" t="str">
        <f t="shared" si="13"/>
        <v>De acuerdo con lo programado</v>
      </c>
      <c r="K246" s="578"/>
      <c r="L246" s="581"/>
      <c r="M246" s="579"/>
      <c r="N246" s="572"/>
      <c r="O246" s="582"/>
      <c r="P246" s="581"/>
      <c r="Q246" s="579"/>
      <c r="R246" s="572"/>
      <c r="S246" s="582"/>
      <c r="T246" s="583"/>
      <c r="U246" s="579"/>
      <c r="V246" s="572"/>
      <c r="W246" s="582"/>
      <c r="X246" s="575"/>
      <c r="Y246" s="580">
        <v>2</v>
      </c>
      <c r="Z246" s="580">
        <v>2</v>
      </c>
      <c r="AA246" s="567">
        <f t="shared" si="14"/>
        <v>1</v>
      </c>
      <c r="AB246" s="568" t="str">
        <f t="shared" si="15"/>
        <v>De acuerdo con lo programado</v>
      </c>
      <c r="AC246" s="575"/>
      <c r="AD246" s="575"/>
      <c r="AE246" s="575"/>
      <c r="AF246" s="576"/>
      <c r="AG246" s="576"/>
      <c r="AH246" s="575"/>
      <c r="AI246" s="575"/>
      <c r="AJ246" s="575"/>
      <c r="AK246" s="576"/>
      <c r="AL246" s="576"/>
      <c r="AM246" s="575"/>
      <c r="AN246" s="575"/>
      <c r="AO246" s="575"/>
      <c r="AP246" s="575"/>
      <c r="AQ246" s="575"/>
    </row>
    <row r="247" spans="1:43" ht="35.25" hidden="1" customHeight="1" thickTop="1" thickBot="1">
      <c r="A247" s="563">
        <v>16.18</v>
      </c>
      <c r="B247" s="564"/>
      <c r="C247" s="564"/>
      <c r="D247" s="564"/>
      <c r="E247" s="564"/>
      <c r="F247" s="577" t="s">
        <v>1335</v>
      </c>
      <c r="G247" s="578">
        <v>2</v>
      </c>
      <c r="H247" s="578">
        <v>2</v>
      </c>
      <c r="I247" s="567">
        <f t="shared" si="12"/>
        <v>1</v>
      </c>
      <c r="J247" s="568" t="str">
        <f t="shared" si="13"/>
        <v>De acuerdo con lo programado</v>
      </c>
      <c r="K247" s="578"/>
      <c r="L247" s="581"/>
      <c r="M247" s="579"/>
      <c r="N247" s="572"/>
      <c r="O247" s="582"/>
      <c r="P247" s="581"/>
      <c r="Q247" s="579"/>
      <c r="R247" s="572"/>
      <c r="S247" s="582"/>
      <c r="T247" s="583"/>
      <c r="U247" s="579"/>
      <c r="V247" s="572"/>
      <c r="W247" s="582"/>
      <c r="X247" s="575"/>
      <c r="Y247" s="580">
        <v>3</v>
      </c>
      <c r="Z247" s="580">
        <v>3</v>
      </c>
      <c r="AA247" s="567">
        <f t="shared" si="14"/>
        <v>1</v>
      </c>
      <c r="AB247" s="568" t="str">
        <f t="shared" si="15"/>
        <v>De acuerdo con lo programado</v>
      </c>
      <c r="AC247" s="575"/>
      <c r="AD247" s="575"/>
      <c r="AE247" s="575"/>
      <c r="AF247" s="576"/>
      <c r="AG247" s="576"/>
      <c r="AH247" s="575"/>
      <c r="AI247" s="575"/>
      <c r="AJ247" s="575"/>
      <c r="AK247" s="576"/>
      <c r="AL247" s="576"/>
      <c r="AM247" s="575"/>
      <c r="AN247" s="575"/>
      <c r="AO247" s="575"/>
      <c r="AP247" s="575"/>
      <c r="AQ247" s="575"/>
    </row>
    <row r="248" spans="1:43" ht="35.25" hidden="1" customHeight="1" thickTop="1" thickBot="1">
      <c r="A248" s="563">
        <v>16.190000000000001</v>
      </c>
      <c r="B248" s="564"/>
      <c r="C248" s="564"/>
      <c r="D248" s="564"/>
      <c r="E248" s="564"/>
      <c r="F248" s="577" t="s">
        <v>1336</v>
      </c>
      <c r="G248" s="578">
        <v>1</v>
      </c>
      <c r="H248" s="578">
        <v>1</v>
      </c>
      <c r="I248" s="567">
        <f t="shared" si="12"/>
        <v>1</v>
      </c>
      <c r="J248" s="568" t="str">
        <f t="shared" si="13"/>
        <v>De acuerdo con lo programado</v>
      </c>
      <c r="K248" s="578"/>
      <c r="L248" s="581"/>
      <c r="M248" s="579"/>
      <c r="N248" s="572"/>
      <c r="O248" s="582"/>
      <c r="P248" s="581"/>
      <c r="Q248" s="579"/>
      <c r="R248" s="572"/>
      <c r="S248" s="582"/>
      <c r="T248" s="583"/>
      <c r="U248" s="579"/>
      <c r="V248" s="572"/>
      <c r="W248" s="582"/>
      <c r="X248" s="575"/>
      <c r="Y248" s="580">
        <v>1</v>
      </c>
      <c r="Z248" s="580">
        <v>0</v>
      </c>
      <c r="AA248" s="567">
        <f t="shared" si="14"/>
        <v>0</v>
      </c>
      <c r="AB248" s="568" t="str">
        <f t="shared" si="15"/>
        <v>En riesgo cumplimiento</v>
      </c>
      <c r="AC248" s="575"/>
      <c r="AD248" s="575"/>
      <c r="AE248" s="575"/>
      <c r="AF248" s="576"/>
      <c r="AG248" s="576"/>
      <c r="AH248" s="575"/>
      <c r="AI248" s="575"/>
      <c r="AJ248" s="575"/>
      <c r="AK248" s="576"/>
      <c r="AL248" s="576"/>
      <c r="AM248" s="575"/>
      <c r="AN248" s="575"/>
      <c r="AO248" s="575"/>
      <c r="AP248" s="575"/>
      <c r="AQ248" s="575"/>
    </row>
    <row r="249" spans="1:43" ht="35.25" hidden="1" customHeight="1" thickTop="1" thickBot="1">
      <c r="A249" s="563">
        <v>16.190000000000001</v>
      </c>
      <c r="B249" s="564"/>
      <c r="C249" s="564"/>
      <c r="D249" s="564"/>
      <c r="E249" s="564"/>
      <c r="F249" s="577" t="s">
        <v>1336</v>
      </c>
      <c r="G249" s="578">
        <v>2</v>
      </c>
      <c r="H249" s="578">
        <v>2</v>
      </c>
      <c r="I249" s="567">
        <f t="shared" si="12"/>
        <v>1</v>
      </c>
      <c r="J249" s="568" t="str">
        <f t="shared" si="13"/>
        <v>De acuerdo con lo programado</v>
      </c>
      <c r="K249" s="578"/>
      <c r="L249" s="581"/>
      <c r="M249" s="579"/>
      <c r="N249" s="572"/>
      <c r="O249" s="582"/>
      <c r="P249" s="581"/>
      <c r="Q249" s="579"/>
      <c r="R249" s="572"/>
      <c r="S249" s="582"/>
      <c r="T249" s="583"/>
      <c r="U249" s="579"/>
      <c r="V249" s="572"/>
      <c r="W249" s="582"/>
      <c r="X249" s="575"/>
      <c r="Y249" s="580">
        <v>0</v>
      </c>
      <c r="Z249" s="580">
        <v>0</v>
      </c>
      <c r="AA249" s="567" t="str">
        <f t="shared" si="14"/>
        <v>No hay Programación</v>
      </c>
      <c r="AB249" s="568" t="str">
        <f t="shared" si="15"/>
        <v>De acuerdo con lo programado</v>
      </c>
      <c r="AC249" s="575"/>
      <c r="AD249" s="575"/>
      <c r="AE249" s="575"/>
      <c r="AF249" s="576"/>
      <c r="AG249" s="576"/>
      <c r="AH249" s="575"/>
      <c r="AI249" s="575"/>
      <c r="AJ249" s="575"/>
      <c r="AK249" s="576"/>
      <c r="AL249" s="576"/>
      <c r="AM249" s="575"/>
      <c r="AN249" s="575"/>
      <c r="AO249" s="575"/>
      <c r="AP249" s="575"/>
      <c r="AQ249" s="575"/>
    </row>
    <row r="250" spans="1:43" ht="35.25" hidden="1" customHeight="1" thickTop="1" thickBot="1">
      <c r="A250" s="563">
        <v>16.190000000000001</v>
      </c>
      <c r="B250" s="564"/>
      <c r="C250" s="564"/>
      <c r="D250" s="564"/>
      <c r="E250" s="564"/>
      <c r="F250" s="577" t="s">
        <v>1336</v>
      </c>
      <c r="G250" s="578">
        <v>1</v>
      </c>
      <c r="H250" s="578">
        <v>1</v>
      </c>
      <c r="I250" s="567">
        <f t="shared" si="12"/>
        <v>1</v>
      </c>
      <c r="J250" s="568" t="str">
        <f t="shared" si="13"/>
        <v>De acuerdo con lo programado</v>
      </c>
      <c r="K250" s="578"/>
      <c r="L250" s="581"/>
      <c r="M250" s="579"/>
      <c r="N250" s="572"/>
      <c r="O250" s="582"/>
      <c r="P250" s="581"/>
      <c r="Q250" s="579"/>
      <c r="R250" s="572"/>
      <c r="S250" s="582"/>
      <c r="T250" s="583"/>
      <c r="U250" s="579"/>
      <c r="V250" s="572"/>
      <c r="W250" s="582"/>
      <c r="X250" s="575"/>
      <c r="Y250" s="580">
        <v>0</v>
      </c>
      <c r="Z250" s="580">
        <v>0</v>
      </c>
      <c r="AA250" s="567" t="str">
        <f t="shared" si="14"/>
        <v>No hay Programación</v>
      </c>
      <c r="AB250" s="568" t="str">
        <f t="shared" si="15"/>
        <v>De acuerdo con lo programado</v>
      </c>
      <c r="AC250" s="575"/>
      <c r="AD250" s="575"/>
      <c r="AE250" s="575"/>
      <c r="AF250" s="576"/>
      <c r="AG250" s="576"/>
      <c r="AH250" s="575"/>
      <c r="AI250" s="575"/>
      <c r="AJ250" s="575"/>
      <c r="AK250" s="576"/>
      <c r="AL250" s="576"/>
      <c r="AM250" s="575"/>
      <c r="AN250" s="575"/>
      <c r="AO250" s="575"/>
      <c r="AP250" s="575"/>
      <c r="AQ250" s="575"/>
    </row>
    <row r="251" spans="1:43" ht="35.25" hidden="1" customHeight="1" thickTop="1" thickBot="1">
      <c r="A251" s="593">
        <v>16.2</v>
      </c>
      <c r="B251" s="564"/>
      <c r="C251" s="564"/>
      <c r="D251" s="564"/>
      <c r="E251" s="564"/>
      <c r="F251" s="577" t="s">
        <v>1337</v>
      </c>
      <c r="G251" s="578">
        <v>1</v>
      </c>
      <c r="H251" s="578">
        <v>1</v>
      </c>
      <c r="I251" s="567">
        <f t="shared" si="12"/>
        <v>1</v>
      </c>
      <c r="J251" s="568" t="str">
        <f t="shared" si="13"/>
        <v>De acuerdo con lo programado</v>
      </c>
      <c r="K251" s="578"/>
      <c r="L251" s="581"/>
      <c r="M251" s="579"/>
      <c r="N251" s="572"/>
      <c r="O251" s="582"/>
      <c r="P251" s="581"/>
      <c r="Q251" s="579"/>
      <c r="R251" s="572"/>
      <c r="S251" s="582"/>
      <c r="T251" s="583"/>
      <c r="U251" s="579"/>
      <c r="V251" s="572"/>
      <c r="W251" s="582"/>
      <c r="X251" s="575"/>
      <c r="Y251" s="580">
        <v>1</v>
      </c>
      <c r="Z251" s="580">
        <v>1</v>
      </c>
      <c r="AA251" s="567">
        <f t="shared" si="14"/>
        <v>1</v>
      </c>
      <c r="AB251" s="568" t="str">
        <f t="shared" si="15"/>
        <v>De acuerdo con lo programado</v>
      </c>
      <c r="AC251" s="575"/>
      <c r="AD251" s="575"/>
      <c r="AE251" s="575"/>
      <c r="AF251" s="576"/>
      <c r="AG251" s="576"/>
      <c r="AH251" s="575"/>
      <c r="AI251" s="575"/>
      <c r="AJ251" s="575"/>
      <c r="AK251" s="576"/>
      <c r="AL251" s="576"/>
      <c r="AM251" s="575"/>
      <c r="AN251" s="575"/>
      <c r="AO251" s="575"/>
      <c r="AP251" s="575"/>
      <c r="AQ251" s="575"/>
    </row>
    <row r="252" spans="1:43" ht="35.25" hidden="1" customHeight="1" thickTop="1" thickBot="1">
      <c r="A252" s="593">
        <v>16.2</v>
      </c>
      <c r="B252" s="564"/>
      <c r="C252" s="564"/>
      <c r="D252" s="564"/>
      <c r="E252" s="564"/>
      <c r="F252" s="577" t="s">
        <v>1337</v>
      </c>
      <c r="G252" s="578">
        <v>1</v>
      </c>
      <c r="H252" s="578">
        <v>1</v>
      </c>
      <c r="I252" s="567">
        <f t="shared" si="12"/>
        <v>1</v>
      </c>
      <c r="J252" s="568" t="str">
        <f t="shared" si="13"/>
        <v>De acuerdo con lo programado</v>
      </c>
      <c r="K252" s="578"/>
      <c r="L252" s="581"/>
      <c r="M252" s="579"/>
      <c r="N252" s="572"/>
      <c r="O252" s="582"/>
      <c r="P252" s="581"/>
      <c r="Q252" s="579"/>
      <c r="R252" s="572"/>
      <c r="S252" s="582"/>
      <c r="T252" s="583"/>
      <c r="U252" s="579"/>
      <c r="V252" s="572"/>
      <c r="W252" s="582"/>
      <c r="X252" s="575"/>
      <c r="Y252" s="580">
        <v>1</v>
      </c>
      <c r="Z252" s="580">
        <v>1</v>
      </c>
      <c r="AA252" s="567">
        <f t="shared" si="14"/>
        <v>1</v>
      </c>
      <c r="AB252" s="568" t="str">
        <f t="shared" si="15"/>
        <v>De acuerdo con lo programado</v>
      </c>
      <c r="AC252" s="575"/>
      <c r="AD252" s="575"/>
      <c r="AE252" s="575"/>
      <c r="AF252" s="576"/>
      <c r="AG252" s="576"/>
      <c r="AH252" s="575"/>
      <c r="AI252" s="575"/>
      <c r="AJ252" s="575"/>
      <c r="AK252" s="576"/>
      <c r="AL252" s="576"/>
      <c r="AM252" s="575"/>
      <c r="AN252" s="575"/>
      <c r="AO252" s="575"/>
      <c r="AP252" s="575"/>
      <c r="AQ252" s="575"/>
    </row>
    <row r="253" spans="1:43" ht="35.25" hidden="1" customHeight="1" thickTop="1" thickBot="1">
      <c r="A253" s="563">
        <v>16.21</v>
      </c>
      <c r="B253" s="564"/>
      <c r="C253" s="564"/>
      <c r="D253" s="564"/>
      <c r="E253" s="564"/>
      <c r="F253" s="577" t="s">
        <v>1338</v>
      </c>
      <c r="G253" s="578">
        <v>1</v>
      </c>
      <c r="H253" s="578">
        <v>1</v>
      </c>
      <c r="I253" s="567">
        <f t="shared" si="12"/>
        <v>1</v>
      </c>
      <c r="J253" s="568" t="str">
        <f t="shared" si="13"/>
        <v>De acuerdo con lo programado</v>
      </c>
      <c r="K253" s="578"/>
      <c r="L253" s="581"/>
      <c r="M253" s="579"/>
      <c r="N253" s="572"/>
      <c r="O253" s="582"/>
      <c r="P253" s="581"/>
      <c r="Q253" s="579"/>
      <c r="R253" s="572"/>
      <c r="S253" s="582"/>
      <c r="T253" s="583"/>
      <c r="U253" s="579"/>
      <c r="V253" s="572"/>
      <c r="W253" s="582"/>
      <c r="X253" s="575"/>
      <c r="Y253" s="580">
        <v>2</v>
      </c>
      <c r="Z253" s="580">
        <v>2</v>
      </c>
      <c r="AA253" s="567">
        <f t="shared" si="14"/>
        <v>1</v>
      </c>
      <c r="AB253" s="568" t="str">
        <f t="shared" si="15"/>
        <v>De acuerdo con lo programado</v>
      </c>
      <c r="AC253" s="575"/>
      <c r="AD253" s="575"/>
      <c r="AE253" s="575"/>
      <c r="AF253" s="576"/>
      <c r="AG253" s="576"/>
      <c r="AH253" s="575"/>
      <c r="AI253" s="575"/>
      <c r="AJ253" s="575"/>
      <c r="AK253" s="576"/>
      <c r="AL253" s="576"/>
      <c r="AM253" s="575"/>
      <c r="AN253" s="575"/>
      <c r="AO253" s="575"/>
      <c r="AP253" s="575"/>
      <c r="AQ253" s="575"/>
    </row>
    <row r="254" spans="1:43" ht="35.25" hidden="1" customHeight="1" thickTop="1" thickBot="1">
      <c r="A254" s="563">
        <v>16.21</v>
      </c>
      <c r="B254" s="564"/>
      <c r="C254" s="564"/>
      <c r="D254" s="564"/>
      <c r="E254" s="564"/>
      <c r="F254" s="577" t="s">
        <v>1338</v>
      </c>
      <c r="G254" s="578">
        <v>1</v>
      </c>
      <c r="H254" s="578">
        <v>1</v>
      </c>
      <c r="I254" s="567">
        <f t="shared" si="12"/>
        <v>1</v>
      </c>
      <c r="J254" s="568" t="str">
        <f t="shared" si="13"/>
        <v>De acuerdo con lo programado</v>
      </c>
      <c r="K254" s="578"/>
      <c r="L254" s="581"/>
      <c r="M254" s="579"/>
      <c r="N254" s="572"/>
      <c r="O254" s="582"/>
      <c r="P254" s="581"/>
      <c r="Q254" s="579"/>
      <c r="R254" s="572"/>
      <c r="S254" s="582"/>
      <c r="T254" s="583"/>
      <c r="U254" s="579"/>
      <c r="V254" s="572"/>
      <c r="W254" s="582"/>
      <c r="X254" s="575"/>
      <c r="Y254" s="580">
        <v>1</v>
      </c>
      <c r="Z254" s="580">
        <v>1</v>
      </c>
      <c r="AA254" s="567">
        <f t="shared" si="14"/>
        <v>1</v>
      </c>
      <c r="AB254" s="568" t="str">
        <f t="shared" si="15"/>
        <v>De acuerdo con lo programado</v>
      </c>
      <c r="AC254" s="575"/>
      <c r="AD254" s="575"/>
      <c r="AE254" s="575"/>
      <c r="AF254" s="576"/>
      <c r="AG254" s="576"/>
      <c r="AH254" s="575"/>
      <c r="AI254" s="575"/>
      <c r="AJ254" s="575"/>
      <c r="AK254" s="576"/>
      <c r="AL254" s="576"/>
      <c r="AM254" s="575"/>
      <c r="AN254" s="575"/>
      <c r="AO254" s="575"/>
      <c r="AP254" s="575"/>
      <c r="AQ254" s="575"/>
    </row>
    <row r="255" spans="1:43" ht="35.25" hidden="1" customHeight="1" thickTop="1" thickBot="1">
      <c r="A255" s="563">
        <v>16.22</v>
      </c>
      <c r="B255" s="564"/>
      <c r="C255" s="564"/>
      <c r="D255" s="564"/>
      <c r="E255" s="564"/>
      <c r="F255" s="577" t="s">
        <v>1339</v>
      </c>
      <c r="G255" s="578">
        <v>5</v>
      </c>
      <c r="H255" s="578">
        <v>5</v>
      </c>
      <c r="I255" s="567">
        <f t="shared" si="12"/>
        <v>1</v>
      </c>
      <c r="J255" s="568" t="str">
        <f t="shared" si="13"/>
        <v>De acuerdo con lo programado</v>
      </c>
      <c r="K255" s="578"/>
      <c r="L255" s="581"/>
      <c r="M255" s="579"/>
      <c r="N255" s="572"/>
      <c r="O255" s="582"/>
      <c r="P255" s="581"/>
      <c r="Q255" s="579"/>
      <c r="R255" s="572"/>
      <c r="S255" s="582"/>
      <c r="T255" s="583"/>
      <c r="U255" s="579"/>
      <c r="V255" s="572"/>
      <c r="W255" s="582"/>
      <c r="X255" s="575"/>
      <c r="Y255" s="580">
        <v>3</v>
      </c>
      <c r="Z255" s="580">
        <v>3</v>
      </c>
      <c r="AA255" s="567">
        <f t="shared" si="14"/>
        <v>1</v>
      </c>
      <c r="AB255" s="568" t="str">
        <f t="shared" si="15"/>
        <v>De acuerdo con lo programado</v>
      </c>
      <c r="AC255" s="575"/>
      <c r="AD255" s="575"/>
      <c r="AE255" s="575"/>
      <c r="AF255" s="576"/>
      <c r="AG255" s="576"/>
      <c r="AH255" s="575"/>
      <c r="AI255" s="575"/>
      <c r="AJ255" s="575"/>
      <c r="AK255" s="576"/>
      <c r="AL255" s="576"/>
      <c r="AM255" s="575"/>
      <c r="AN255" s="575"/>
      <c r="AO255" s="575"/>
      <c r="AP255" s="575"/>
      <c r="AQ255" s="575"/>
    </row>
    <row r="256" spans="1:43" ht="35.25" hidden="1" customHeight="1" thickTop="1" thickBot="1">
      <c r="A256" s="563">
        <v>16.22</v>
      </c>
      <c r="B256" s="564"/>
      <c r="C256" s="564"/>
      <c r="D256" s="564"/>
      <c r="E256" s="564"/>
      <c r="F256" s="577" t="s">
        <v>1339</v>
      </c>
      <c r="G256" s="578">
        <v>7</v>
      </c>
      <c r="H256" s="578">
        <v>7</v>
      </c>
      <c r="I256" s="567">
        <f t="shared" si="12"/>
        <v>1</v>
      </c>
      <c r="J256" s="568" t="str">
        <f t="shared" si="13"/>
        <v>De acuerdo con lo programado</v>
      </c>
      <c r="K256" s="578"/>
      <c r="L256" s="581"/>
      <c r="M256" s="579"/>
      <c r="N256" s="572"/>
      <c r="O256" s="582"/>
      <c r="P256" s="581"/>
      <c r="Q256" s="579"/>
      <c r="R256" s="572"/>
      <c r="S256" s="582"/>
      <c r="T256" s="583"/>
      <c r="U256" s="579"/>
      <c r="V256" s="572"/>
      <c r="W256" s="582"/>
      <c r="X256" s="575"/>
      <c r="Y256" s="580">
        <v>4</v>
      </c>
      <c r="Z256" s="580">
        <v>4</v>
      </c>
      <c r="AA256" s="567">
        <f t="shared" si="14"/>
        <v>1</v>
      </c>
      <c r="AB256" s="568" t="str">
        <f t="shared" si="15"/>
        <v>De acuerdo con lo programado</v>
      </c>
      <c r="AC256" s="575"/>
      <c r="AD256" s="575"/>
      <c r="AE256" s="575"/>
      <c r="AF256" s="576"/>
      <c r="AG256" s="576"/>
      <c r="AH256" s="575"/>
      <c r="AI256" s="575"/>
      <c r="AJ256" s="575"/>
      <c r="AK256" s="576"/>
      <c r="AL256" s="576"/>
      <c r="AM256" s="575"/>
      <c r="AN256" s="575"/>
      <c r="AO256" s="575"/>
      <c r="AP256" s="575"/>
      <c r="AQ256" s="575"/>
    </row>
    <row r="257" spans="1:43" ht="35.25" hidden="1" customHeight="1" thickTop="1" thickBot="1">
      <c r="A257" s="563">
        <v>16.22</v>
      </c>
      <c r="B257" s="564"/>
      <c r="C257" s="564"/>
      <c r="D257" s="564"/>
      <c r="E257" s="564"/>
      <c r="F257" s="577" t="s">
        <v>1339</v>
      </c>
      <c r="G257" s="578">
        <v>4</v>
      </c>
      <c r="H257" s="578">
        <v>4</v>
      </c>
      <c r="I257" s="567">
        <f t="shared" si="12"/>
        <v>1</v>
      </c>
      <c r="J257" s="568" t="str">
        <f t="shared" si="13"/>
        <v>De acuerdo con lo programado</v>
      </c>
      <c r="K257" s="578"/>
      <c r="L257" s="581"/>
      <c r="M257" s="579"/>
      <c r="N257" s="572"/>
      <c r="O257" s="582"/>
      <c r="P257" s="581"/>
      <c r="Q257" s="579"/>
      <c r="R257" s="572"/>
      <c r="S257" s="582"/>
      <c r="T257" s="583"/>
      <c r="U257" s="579"/>
      <c r="V257" s="572"/>
      <c r="W257" s="582"/>
      <c r="X257" s="575"/>
      <c r="Y257" s="580">
        <v>1</v>
      </c>
      <c r="Z257" s="580">
        <v>1</v>
      </c>
      <c r="AA257" s="567">
        <f t="shared" si="14"/>
        <v>1</v>
      </c>
      <c r="AB257" s="568" t="str">
        <f t="shared" si="15"/>
        <v>De acuerdo con lo programado</v>
      </c>
      <c r="AC257" s="575"/>
      <c r="AD257" s="575"/>
      <c r="AE257" s="575"/>
      <c r="AF257" s="576"/>
      <c r="AG257" s="576"/>
      <c r="AH257" s="575"/>
      <c r="AI257" s="575"/>
      <c r="AJ257" s="575"/>
      <c r="AK257" s="576"/>
      <c r="AL257" s="576"/>
      <c r="AM257" s="575"/>
      <c r="AN257" s="575"/>
      <c r="AO257" s="575"/>
      <c r="AP257" s="575"/>
      <c r="AQ257" s="575"/>
    </row>
    <row r="258" spans="1:43" ht="35.25" hidden="1" customHeight="1" thickTop="1" thickBot="1">
      <c r="A258" s="563">
        <v>16.22</v>
      </c>
      <c r="B258" s="564"/>
      <c r="C258" s="564"/>
      <c r="D258" s="564"/>
      <c r="E258" s="564"/>
      <c r="F258" s="577" t="s">
        <v>1339</v>
      </c>
      <c r="G258" s="578">
        <v>8</v>
      </c>
      <c r="H258" s="578">
        <v>8</v>
      </c>
      <c r="I258" s="567">
        <f t="shared" si="12"/>
        <v>1</v>
      </c>
      <c r="J258" s="568" t="str">
        <f t="shared" si="13"/>
        <v>De acuerdo con lo programado</v>
      </c>
      <c r="K258" s="578"/>
      <c r="L258" s="581"/>
      <c r="M258" s="579"/>
      <c r="N258" s="572"/>
      <c r="O258" s="582"/>
      <c r="P258" s="581"/>
      <c r="Q258" s="579"/>
      <c r="R258" s="572"/>
      <c r="S258" s="582"/>
      <c r="T258" s="583"/>
      <c r="U258" s="579"/>
      <c r="V258" s="572"/>
      <c r="W258" s="582"/>
      <c r="X258" s="575"/>
      <c r="Y258" s="580">
        <v>1</v>
      </c>
      <c r="Z258" s="580">
        <v>1</v>
      </c>
      <c r="AA258" s="567">
        <f t="shared" si="14"/>
        <v>1</v>
      </c>
      <c r="AB258" s="568" t="str">
        <f t="shared" si="15"/>
        <v>De acuerdo con lo programado</v>
      </c>
      <c r="AC258" s="575"/>
      <c r="AD258" s="575"/>
      <c r="AE258" s="575"/>
      <c r="AF258" s="576"/>
      <c r="AG258" s="576"/>
      <c r="AH258" s="575"/>
      <c r="AI258" s="575"/>
      <c r="AJ258" s="575"/>
      <c r="AK258" s="576"/>
      <c r="AL258" s="576"/>
      <c r="AM258" s="575"/>
      <c r="AN258" s="575"/>
      <c r="AO258" s="575"/>
      <c r="AP258" s="575"/>
      <c r="AQ258" s="575"/>
    </row>
    <row r="259" spans="1:43" ht="35.25" hidden="1" customHeight="1" thickTop="1" thickBot="1">
      <c r="A259" s="563">
        <v>16.23</v>
      </c>
      <c r="B259" s="564"/>
      <c r="C259" s="564"/>
      <c r="D259" s="564"/>
      <c r="E259" s="564"/>
      <c r="F259" s="577" t="s">
        <v>1340</v>
      </c>
      <c r="G259" s="578">
        <v>2</v>
      </c>
      <c r="H259" s="578">
        <v>2</v>
      </c>
      <c r="I259" s="567">
        <f t="shared" si="12"/>
        <v>1</v>
      </c>
      <c r="J259" s="568" t="str">
        <f t="shared" si="13"/>
        <v>De acuerdo con lo programado</v>
      </c>
      <c r="K259" s="578"/>
      <c r="L259" s="581"/>
      <c r="M259" s="579"/>
      <c r="N259" s="572"/>
      <c r="O259" s="582"/>
      <c r="P259" s="581"/>
      <c r="Q259" s="579"/>
      <c r="R259" s="572"/>
      <c r="S259" s="582"/>
      <c r="T259" s="583"/>
      <c r="U259" s="579"/>
      <c r="V259" s="572"/>
      <c r="W259" s="582"/>
      <c r="X259" s="575"/>
      <c r="Y259" s="580">
        <v>0</v>
      </c>
      <c r="Z259" s="580">
        <v>0</v>
      </c>
      <c r="AA259" s="567" t="str">
        <f t="shared" si="14"/>
        <v>No hay Programación</v>
      </c>
      <c r="AB259" s="568" t="str">
        <f t="shared" si="15"/>
        <v>De acuerdo con lo programado</v>
      </c>
      <c r="AC259" s="575"/>
      <c r="AD259" s="575"/>
      <c r="AE259" s="575"/>
      <c r="AF259" s="576"/>
      <c r="AG259" s="576"/>
      <c r="AH259" s="575"/>
      <c r="AI259" s="575"/>
      <c r="AJ259" s="575"/>
      <c r="AK259" s="576"/>
      <c r="AL259" s="576"/>
      <c r="AM259" s="575"/>
      <c r="AN259" s="575"/>
      <c r="AO259" s="575"/>
      <c r="AP259" s="575"/>
      <c r="AQ259" s="575"/>
    </row>
    <row r="260" spans="1:43" ht="35.25" hidden="1" customHeight="1" thickTop="1" thickBot="1">
      <c r="A260" s="563">
        <v>16.23</v>
      </c>
      <c r="B260" s="564"/>
      <c r="C260" s="564"/>
      <c r="D260" s="564"/>
      <c r="E260" s="564"/>
      <c r="F260" s="577" t="s">
        <v>1340</v>
      </c>
      <c r="G260" s="578">
        <v>3</v>
      </c>
      <c r="H260" s="578">
        <v>3</v>
      </c>
      <c r="I260" s="567">
        <f t="shared" si="12"/>
        <v>1</v>
      </c>
      <c r="J260" s="568" t="str">
        <f t="shared" si="13"/>
        <v>De acuerdo con lo programado</v>
      </c>
      <c r="K260" s="578"/>
      <c r="L260" s="581"/>
      <c r="M260" s="579"/>
      <c r="N260" s="572"/>
      <c r="O260" s="582"/>
      <c r="P260" s="581"/>
      <c r="Q260" s="579"/>
      <c r="R260" s="572"/>
      <c r="S260" s="582"/>
      <c r="T260" s="583"/>
      <c r="U260" s="579"/>
      <c r="V260" s="572"/>
      <c r="W260" s="582"/>
      <c r="X260" s="575"/>
      <c r="Y260" s="580">
        <v>0</v>
      </c>
      <c r="Z260" s="580">
        <v>0</v>
      </c>
      <c r="AA260" s="567" t="str">
        <f t="shared" si="14"/>
        <v>No hay Programación</v>
      </c>
      <c r="AB260" s="568" t="str">
        <f t="shared" si="15"/>
        <v>De acuerdo con lo programado</v>
      </c>
      <c r="AC260" s="575"/>
      <c r="AD260" s="575"/>
      <c r="AE260" s="575"/>
      <c r="AF260" s="576"/>
      <c r="AG260" s="576"/>
      <c r="AH260" s="575"/>
      <c r="AI260" s="575"/>
      <c r="AJ260" s="575"/>
      <c r="AK260" s="576"/>
      <c r="AL260" s="576"/>
      <c r="AM260" s="575"/>
      <c r="AN260" s="575"/>
      <c r="AO260" s="575"/>
      <c r="AP260" s="575"/>
      <c r="AQ260" s="575"/>
    </row>
    <row r="261" spans="1:43" ht="35.25" hidden="1" customHeight="1" thickTop="1" thickBot="1">
      <c r="A261" s="563">
        <v>16.23</v>
      </c>
      <c r="B261" s="564"/>
      <c r="C261" s="564"/>
      <c r="D261" s="564"/>
      <c r="E261" s="564"/>
      <c r="F261" s="577" t="s">
        <v>1340</v>
      </c>
      <c r="G261" s="578">
        <v>3</v>
      </c>
      <c r="H261" s="578">
        <v>3</v>
      </c>
      <c r="I261" s="567">
        <f t="shared" si="12"/>
        <v>1</v>
      </c>
      <c r="J261" s="568" t="str">
        <f t="shared" si="13"/>
        <v>De acuerdo con lo programado</v>
      </c>
      <c r="K261" s="578"/>
      <c r="L261" s="581"/>
      <c r="M261" s="579"/>
      <c r="N261" s="572"/>
      <c r="O261" s="582"/>
      <c r="P261" s="581"/>
      <c r="Q261" s="579"/>
      <c r="R261" s="572"/>
      <c r="S261" s="582"/>
      <c r="T261" s="583"/>
      <c r="U261" s="579"/>
      <c r="V261" s="572"/>
      <c r="W261" s="582"/>
      <c r="X261" s="575"/>
      <c r="Y261" s="580">
        <v>0</v>
      </c>
      <c r="Z261" s="580">
        <v>0</v>
      </c>
      <c r="AA261" s="567" t="str">
        <f t="shared" si="14"/>
        <v>No hay Programación</v>
      </c>
      <c r="AB261" s="568" t="str">
        <f t="shared" si="15"/>
        <v>De acuerdo con lo programado</v>
      </c>
      <c r="AC261" s="575"/>
      <c r="AD261" s="575"/>
      <c r="AE261" s="575"/>
      <c r="AF261" s="576"/>
      <c r="AG261" s="576"/>
      <c r="AH261" s="575"/>
      <c r="AI261" s="575"/>
      <c r="AJ261" s="575"/>
      <c r="AK261" s="576"/>
      <c r="AL261" s="576"/>
      <c r="AM261" s="575"/>
      <c r="AN261" s="575"/>
      <c r="AO261" s="575"/>
      <c r="AP261" s="575"/>
      <c r="AQ261" s="575"/>
    </row>
    <row r="262" spans="1:43" ht="35.25" hidden="1" customHeight="1" thickTop="1" thickBot="1">
      <c r="A262" s="563">
        <v>16.239999999999998</v>
      </c>
      <c r="B262" s="564"/>
      <c r="C262" s="564"/>
      <c r="D262" s="564"/>
      <c r="E262" s="564"/>
      <c r="F262" s="577" t="s">
        <v>1341</v>
      </c>
      <c r="G262" s="578">
        <v>3</v>
      </c>
      <c r="H262" s="578">
        <v>3</v>
      </c>
      <c r="I262" s="567">
        <f t="shared" si="12"/>
        <v>1</v>
      </c>
      <c r="J262" s="568" t="str">
        <f t="shared" si="13"/>
        <v>De acuerdo con lo programado</v>
      </c>
      <c r="K262" s="578"/>
      <c r="L262" s="581"/>
      <c r="M262" s="579"/>
      <c r="N262" s="572"/>
      <c r="O262" s="582"/>
      <c r="P262" s="581"/>
      <c r="Q262" s="579"/>
      <c r="R262" s="572"/>
      <c r="S262" s="582"/>
      <c r="T262" s="583"/>
      <c r="U262" s="579"/>
      <c r="V262" s="572"/>
      <c r="W262" s="582"/>
      <c r="X262" s="575"/>
      <c r="Y262" s="580">
        <v>1</v>
      </c>
      <c r="Z262" s="580">
        <v>1</v>
      </c>
      <c r="AA262" s="567">
        <f t="shared" si="14"/>
        <v>1</v>
      </c>
      <c r="AB262" s="568" t="str">
        <f t="shared" si="15"/>
        <v>De acuerdo con lo programado</v>
      </c>
      <c r="AC262" s="575"/>
      <c r="AD262" s="575"/>
      <c r="AE262" s="575"/>
      <c r="AF262" s="576"/>
      <c r="AG262" s="576"/>
      <c r="AH262" s="575"/>
      <c r="AI262" s="575"/>
      <c r="AJ262" s="575"/>
      <c r="AK262" s="576"/>
      <c r="AL262" s="576"/>
      <c r="AM262" s="575"/>
      <c r="AN262" s="575"/>
      <c r="AO262" s="575"/>
      <c r="AP262" s="575"/>
      <c r="AQ262" s="575"/>
    </row>
    <row r="263" spans="1:43" ht="35.25" hidden="1" customHeight="1" thickTop="1" thickBot="1">
      <c r="A263" s="563">
        <v>16.239999999999998</v>
      </c>
      <c r="B263" s="564"/>
      <c r="C263" s="564"/>
      <c r="D263" s="564"/>
      <c r="E263" s="564"/>
      <c r="F263" s="577" t="s">
        <v>1341</v>
      </c>
      <c r="G263" s="578">
        <v>8</v>
      </c>
      <c r="H263" s="578">
        <v>8</v>
      </c>
      <c r="I263" s="567">
        <f t="shared" si="12"/>
        <v>1</v>
      </c>
      <c r="J263" s="568" t="str">
        <f t="shared" si="13"/>
        <v>De acuerdo con lo programado</v>
      </c>
      <c r="K263" s="578"/>
      <c r="L263" s="581"/>
      <c r="M263" s="579"/>
      <c r="N263" s="572"/>
      <c r="O263" s="582"/>
      <c r="P263" s="581"/>
      <c r="Q263" s="579"/>
      <c r="R263" s="572"/>
      <c r="S263" s="582"/>
      <c r="T263" s="583"/>
      <c r="U263" s="579"/>
      <c r="V263" s="572"/>
      <c r="W263" s="582"/>
      <c r="X263" s="575"/>
      <c r="Y263" s="580">
        <v>1</v>
      </c>
      <c r="Z263" s="580">
        <v>1</v>
      </c>
      <c r="AA263" s="567">
        <f t="shared" si="14"/>
        <v>1</v>
      </c>
      <c r="AB263" s="568" t="str">
        <f t="shared" si="15"/>
        <v>De acuerdo con lo programado</v>
      </c>
      <c r="AC263" s="575"/>
      <c r="AD263" s="575"/>
      <c r="AE263" s="575"/>
      <c r="AF263" s="576"/>
      <c r="AG263" s="576"/>
      <c r="AH263" s="575"/>
      <c r="AI263" s="575"/>
      <c r="AJ263" s="575"/>
      <c r="AK263" s="576"/>
      <c r="AL263" s="576"/>
      <c r="AM263" s="575"/>
      <c r="AN263" s="575"/>
      <c r="AO263" s="575"/>
      <c r="AP263" s="575"/>
      <c r="AQ263" s="575"/>
    </row>
    <row r="264" spans="1:43" ht="35.25" hidden="1" customHeight="1" thickTop="1" thickBot="1">
      <c r="A264" s="563">
        <v>16.239999999999998</v>
      </c>
      <c r="B264" s="564"/>
      <c r="C264" s="564"/>
      <c r="D264" s="564"/>
      <c r="E264" s="564"/>
      <c r="F264" s="577" t="s">
        <v>1341</v>
      </c>
      <c r="G264" s="578">
        <v>4</v>
      </c>
      <c r="H264" s="578">
        <v>4</v>
      </c>
      <c r="I264" s="567">
        <f t="shared" si="12"/>
        <v>1</v>
      </c>
      <c r="J264" s="568" t="str">
        <f t="shared" si="13"/>
        <v>De acuerdo con lo programado</v>
      </c>
      <c r="K264" s="578"/>
      <c r="L264" s="581"/>
      <c r="M264" s="579"/>
      <c r="N264" s="572"/>
      <c r="O264" s="582"/>
      <c r="P264" s="581"/>
      <c r="Q264" s="579"/>
      <c r="R264" s="572"/>
      <c r="S264" s="582"/>
      <c r="T264" s="583"/>
      <c r="U264" s="579"/>
      <c r="V264" s="572"/>
      <c r="W264" s="582"/>
      <c r="X264" s="575"/>
      <c r="Y264" s="580">
        <v>2</v>
      </c>
      <c r="Z264" s="580">
        <v>2</v>
      </c>
      <c r="AA264" s="567">
        <f t="shared" si="14"/>
        <v>1</v>
      </c>
      <c r="AB264" s="568" t="str">
        <f t="shared" si="15"/>
        <v>De acuerdo con lo programado</v>
      </c>
      <c r="AC264" s="575"/>
      <c r="AD264" s="575"/>
      <c r="AE264" s="575"/>
      <c r="AF264" s="576"/>
      <c r="AG264" s="576"/>
      <c r="AH264" s="575"/>
      <c r="AI264" s="575"/>
      <c r="AJ264" s="575"/>
      <c r="AK264" s="576"/>
      <c r="AL264" s="576"/>
      <c r="AM264" s="575"/>
      <c r="AN264" s="575"/>
      <c r="AO264" s="575"/>
      <c r="AP264" s="575"/>
      <c r="AQ264" s="575"/>
    </row>
    <row r="265" spans="1:43" ht="35.25" hidden="1" customHeight="1" thickTop="1" thickBot="1">
      <c r="A265" s="563">
        <v>16.239999999999998</v>
      </c>
      <c r="B265" s="564"/>
      <c r="C265" s="564"/>
      <c r="D265" s="564"/>
      <c r="E265" s="564"/>
      <c r="F265" s="577" t="s">
        <v>1341</v>
      </c>
      <c r="G265" s="578">
        <v>5</v>
      </c>
      <c r="H265" s="578">
        <v>5</v>
      </c>
      <c r="I265" s="567">
        <f t="shared" si="12"/>
        <v>1</v>
      </c>
      <c r="J265" s="568" t="str">
        <f t="shared" si="13"/>
        <v>De acuerdo con lo programado</v>
      </c>
      <c r="K265" s="578"/>
      <c r="L265" s="581"/>
      <c r="M265" s="579"/>
      <c r="N265" s="572"/>
      <c r="O265" s="582"/>
      <c r="P265" s="581"/>
      <c r="Q265" s="579"/>
      <c r="R265" s="572"/>
      <c r="S265" s="582"/>
      <c r="T265" s="583"/>
      <c r="U265" s="579"/>
      <c r="V265" s="572"/>
      <c r="W265" s="582"/>
      <c r="X265" s="575"/>
      <c r="Y265" s="580">
        <v>1</v>
      </c>
      <c r="Z265" s="580">
        <v>1</v>
      </c>
      <c r="AA265" s="567">
        <f t="shared" si="14"/>
        <v>1</v>
      </c>
      <c r="AB265" s="568" t="str">
        <f t="shared" si="15"/>
        <v>De acuerdo con lo programado</v>
      </c>
      <c r="AC265" s="575"/>
      <c r="AD265" s="575"/>
      <c r="AE265" s="575"/>
      <c r="AF265" s="576"/>
      <c r="AG265" s="576"/>
      <c r="AH265" s="575"/>
      <c r="AI265" s="575"/>
      <c r="AJ265" s="575"/>
      <c r="AK265" s="576"/>
      <c r="AL265" s="576"/>
      <c r="AM265" s="575"/>
      <c r="AN265" s="575"/>
      <c r="AO265" s="575"/>
      <c r="AP265" s="575"/>
      <c r="AQ265" s="575"/>
    </row>
    <row r="266" spans="1:43" ht="35.25" hidden="1" customHeight="1" thickTop="1" thickBot="1">
      <c r="A266" s="563">
        <v>16.239999999999998</v>
      </c>
      <c r="B266" s="564"/>
      <c r="C266" s="564"/>
      <c r="D266" s="564"/>
      <c r="E266" s="564"/>
      <c r="F266" s="577" t="s">
        <v>1341</v>
      </c>
      <c r="G266" s="578">
        <v>4</v>
      </c>
      <c r="H266" s="578">
        <v>4</v>
      </c>
      <c r="I266" s="567">
        <f t="shared" si="12"/>
        <v>1</v>
      </c>
      <c r="J266" s="568" t="str">
        <f t="shared" si="13"/>
        <v>De acuerdo con lo programado</v>
      </c>
      <c r="K266" s="578"/>
      <c r="L266" s="581"/>
      <c r="M266" s="579"/>
      <c r="N266" s="572"/>
      <c r="O266" s="582"/>
      <c r="P266" s="581"/>
      <c r="Q266" s="579"/>
      <c r="R266" s="572"/>
      <c r="S266" s="582"/>
      <c r="T266" s="583"/>
      <c r="U266" s="579"/>
      <c r="V266" s="572"/>
      <c r="W266" s="582"/>
      <c r="X266" s="575"/>
      <c r="Y266" s="580">
        <v>1</v>
      </c>
      <c r="Z266" s="580">
        <v>1</v>
      </c>
      <c r="AA266" s="567">
        <f t="shared" si="14"/>
        <v>1</v>
      </c>
      <c r="AB266" s="568" t="str">
        <f t="shared" si="15"/>
        <v>De acuerdo con lo programado</v>
      </c>
      <c r="AC266" s="575"/>
      <c r="AD266" s="575"/>
      <c r="AE266" s="575"/>
      <c r="AF266" s="576"/>
      <c r="AG266" s="576"/>
      <c r="AH266" s="575"/>
      <c r="AI266" s="575"/>
      <c r="AJ266" s="575"/>
      <c r="AK266" s="576"/>
      <c r="AL266" s="576"/>
      <c r="AM266" s="575"/>
      <c r="AN266" s="575"/>
      <c r="AO266" s="575"/>
      <c r="AP266" s="575"/>
      <c r="AQ266" s="575"/>
    </row>
    <row r="267" spans="1:43" ht="35.25" hidden="1" customHeight="1" thickTop="1" thickBot="1">
      <c r="A267" s="563">
        <v>16.239999999999998</v>
      </c>
      <c r="B267" s="564"/>
      <c r="C267" s="564"/>
      <c r="D267" s="564"/>
      <c r="E267" s="564"/>
      <c r="F267" s="577" t="s">
        <v>1341</v>
      </c>
      <c r="G267" s="578">
        <v>6</v>
      </c>
      <c r="H267" s="578">
        <v>6</v>
      </c>
      <c r="I267" s="567">
        <f t="shared" si="12"/>
        <v>1</v>
      </c>
      <c r="J267" s="568" t="str">
        <f t="shared" si="13"/>
        <v>De acuerdo con lo programado</v>
      </c>
      <c r="K267" s="578"/>
      <c r="L267" s="581"/>
      <c r="M267" s="579"/>
      <c r="N267" s="572"/>
      <c r="O267" s="582"/>
      <c r="P267" s="581"/>
      <c r="Q267" s="579"/>
      <c r="R267" s="572"/>
      <c r="S267" s="582"/>
      <c r="T267" s="583"/>
      <c r="U267" s="579"/>
      <c r="V267" s="572"/>
      <c r="W267" s="582"/>
      <c r="X267" s="575"/>
      <c r="Y267" s="580">
        <v>1</v>
      </c>
      <c r="Z267" s="580">
        <v>1</v>
      </c>
      <c r="AA267" s="567">
        <f t="shared" si="14"/>
        <v>1</v>
      </c>
      <c r="AB267" s="568" t="str">
        <f t="shared" si="15"/>
        <v>De acuerdo con lo programado</v>
      </c>
      <c r="AC267" s="575"/>
      <c r="AD267" s="575"/>
      <c r="AE267" s="575"/>
      <c r="AF267" s="576"/>
      <c r="AG267" s="576"/>
      <c r="AH267" s="575"/>
      <c r="AI267" s="575"/>
      <c r="AJ267" s="575"/>
      <c r="AK267" s="576"/>
      <c r="AL267" s="576"/>
      <c r="AM267" s="575"/>
      <c r="AN267" s="575"/>
      <c r="AO267" s="575"/>
      <c r="AP267" s="575"/>
      <c r="AQ267" s="575"/>
    </row>
    <row r="268" spans="1:43" ht="35.25" hidden="1" customHeight="1" thickTop="1" thickBot="1">
      <c r="A268" s="563">
        <v>16.25</v>
      </c>
      <c r="B268" s="564"/>
      <c r="C268" s="564"/>
      <c r="D268" s="564"/>
      <c r="E268" s="564"/>
      <c r="F268" s="577" t="s">
        <v>1342</v>
      </c>
      <c r="G268" s="578">
        <v>1</v>
      </c>
      <c r="H268" s="578">
        <v>1</v>
      </c>
      <c r="I268" s="567">
        <f t="shared" si="12"/>
        <v>1</v>
      </c>
      <c r="J268" s="568" t="str">
        <f t="shared" si="13"/>
        <v>De acuerdo con lo programado</v>
      </c>
      <c r="K268" s="578"/>
      <c r="L268" s="581"/>
      <c r="M268" s="579"/>
      <c r="N268" s="572"/>
      <c r="O268" s="582"/>
      <c r="P268" s="581"/>
      <c r="Q268" s="579"/>
      <c r="R268" s="572"/>
      <c r="S268" s="582"/>
      <c r="T268" s="583"/>
      <c r="U268" s="579"/>
      <c r="V268" s="572"/>
      <c r="W268" s="582"/>
      <c r="X268" s="575"/>
      <c r="Y268" s="580">
        <v>1</v>
      </c>
      <c r="Z268" s="580">
        <v>1</v>
      </c>
      <c r="AA268" s="567">
        <f t="shared" si="14"/>
        <v>1</v>
      </c>
      <c r="AB268" s="568" t="str">
        <f t="shared" si="15"/>
        <v>De acuerdo con lo programado</v>
      </c>
      <c r="AC268" s="575"/>
      <c r="AD268" s="575"/>
      <c r="AE268" s="575"/>
      <c r="AF268" s="576"/>
      <c r="AG268" s="576"/>
      <c r="AH268" s="575"/>
      <c r="AI268" s="575"/>
      <c r="AJ268" s="575"/>
      <c r="AK268" s="576"/>
      <c r="AL268" s="576"/>
      <c r="AM268" s="575"/>
      <c r="AN268" s="575"/>
      <c r="AO268" s="575"/>
      <c r="AP268" s="575"/>
      <c r="AQ268" s="575"/>
    </row>
    <row r="269" spans="1:43" ht="35.25" hidden="1" customHeight="1" thickTop="1" thickBot="1">
      <c r="A269" s="563">
        <v>16.25</v>
      </c>
      <c r="B269" s="564"/>
      <c r="C269" s="564"/>
      <c r="D269" s="564"/>
      <c r="E269" s="564"/>
      <c r="F269" s="577" t="s">
        <v>1342</v>
      </c>
      <c r="G269" s="578">
        <v>1</v>
      </c>
      <c r="H269" s="578">
        <v>1</v>
      </c>
      <c r="I269" s="567">
        <f t="shared" si="12"/>
        <v>1</v>
      </c>
      <c r="J269" s="568" t="str">
        <f t="shared" si="13"/>
        <v>De acuerdo con lo programado</v>
      </c>
      <c r="K269" s="578"/>
      <c r="L269" s="581"/>
      <c r="M269" s="579"/>
      <c r="N269" s="572"/>
      <c r="O269" s="582"/>
      <c r="P269" s="581"/>
      <c r="Q269" s="579"/>
      <c r="R269" s="572"/>
      <c r="S269" s="582"/>
      <c r="T269" s="583"/>
      <c r="U269" s="579"/>
      <c r="V269" s="572"/>
      <c r="W269" s="582"/>
      <c r="X269" s="575"/>
      <c r="Y269" s="580">
        <v>1</v>
      </c>
      <c r="Z269" s="580">
        <v>1</v>
      </c>
      <c r="AA269" s="567">
        <f t="shared" si="14"/>
        <v>1</v>
      </c>
      <c r="AB269" s="568" t="str">
        <f t="shared" si="15"/>
        <v>De acuerdo con lo programado</v>
      </c>
      <c r="AC269" s="575"/>
      <c r="AD269" s="575"/>
      <c r="AE269" s="575"/>
      <c r="AF269" s="576"/>
      <c r="AG269" s="576"/>
      <c r="AH269" s="575"/>
      <c r="AI269" s="575"/>
      <c r="AJ269" s="575"/>
      <c r="AK269" s="576"/>
      <c r="AL269" s="576"/>
      <c r="AM269" s="575"/>
      <c r="AN269" s="575"/>
      <c r="AO269" s="575"/>
      <c r="AP269" s="575"/>
      <c r="AQ269" s="575"/>
    </row>
    <row r="270" spans="1:43" ht="35.25" hidden="1" customHeight="1" thickTop="1" thickBot="1">
      <c r="A270" s="563">
        <v>16.25</v>
      </c>
      <c r="B270" s="564"/>
      <c r="C270" s="564"/>
      <c r="D270" s="564"/>
      <c r="E270" s="564"/>
      <c r="F270" s="577" t="s">
        <v>1342</v>
      </c>
      <c r="G270" s="578">
        <v>1</v>
      </c>
      <c r="H270" s="578">
        <v>1</v>
      </c>
      <c r="I270" s="567">
        <f t="shared" ref="I270:I333" si="16">IF(H270="","No hay ejecución",IF(AND(G270=0),"No hay Programación", H270/G270))</f>
        <v>1</v>
      </c>
      <c r="J270" s="568" t="str">
        <f t="shared" ref="J270:J333" si="17">IF(I270="No hay ejecución","NA",IF(I270&gt;=90%,"De acuerdo con lo programado",IF(I270&gt;=51%,"Atraso Leve",IF(I270&lt;=50%,"En riesgo cumplimiento"))))</f>
        <v>De acuerdo con lo programado</v>
      </c>
      <c r="K270" s="578"/>
      <c r="L270" s="581"/>
      <c r="M270" s="579"/>
      <c r="N270" s="572"/>
      <c r="O270" s="582"/>
      <c r="P270" s="581"/>
      <c r="Q270" s="579"/>
      <c r="R270" s="572"/>
      <c r="S270" s="582"/>
      <c r="T270" s="583"/>
      <c r="U270" s="579"/>
      <c r="V270" s="572"/>
      <c r="W270" s="582"/>
      <c r="X270" s="575"/>
      <c r="Y270" s="580">
        <v>1</v>
      </c>
      <c r="Z270" s="580">
        <v>1</v>
      </c>
      <c r="AA270" s="567">
        <f t="shared" ref="AA270:AA333" si="18">IF(Z270="","No hay ejecución",IF(AND(Y270=0),"No hay Programación", Z270/Y270))</f>
        <v>1</v>
      </c>
      <c r="AB270" s="568" t="str">
        <f t="shared" ref="AB270:AB333" si="19">IF(AA270="No hay ejecución","NA",IF(AA270&gt;=90%,"De acuerdo con lo programado",IF(AA270&gt;=51%,"Atraso Leve",IF(AA270&lt;=50%,"En riesgo cumplimiento"))))</f>
        <v>De acuerdo con lo programado</v>
      </c>
      <c r="AC270" s="575"/>
      <c r="AD270" s="575"/>
      <c r="AE270" s="575"/>
      <c r="AF270" s="576"/>
      <c r="AG270" s="576"/>
      <c r="AH270" s="575"/>
      <c r="AI270" s="575"/>
      <c r="AJ270" s="575"/>
      <c r="AK270" s="576"/>
      <c r="AL270" s="576"/>
      <c r="AM270" s="575"/>
      <c r="AN270" s="575"/>
      <c r="AO270" s="575"/>
      <c r="AP270" s="575"/>
      <c r="AQ270" s="575"/>
    </row>
    <row r="271" spans="1:43" ht="35.25" hidden="1" customHeight="1" thickTop="1" thickBot="1">
      <c r="A271" s="563">
        <v>16.25</v>
      </c>
      <c r="B271" s="564"/>
      <c r="C271" s="564"/>
      <c r="D271" s="564"/>
      <c r="E271" s="564"/>
      <c r="F271" s="577" t="s">
        <v>1342</v>
      </c>
      <c r="G271" s="578">
        <v>1</v>
      </c>
      <c r="H271" s="578">
        <v>1</v>
      </c>
      <c r="I271" s="567">
        <f t="shared" si="16"/>
        <v>1</v>
      </c>
      <c r="J271" s="568" t="str">
        <f t="shared" si="17"/>
        <v>De acuerdo con lo programado</v>
      </c>
      <c r="K271" s="578"/>
      <c r="L271" s="581"/>
      <c r="M271" s="579"/>
      <c r="N271" s="572"/>
      <c r="O271" s="582"/>
      <c r="P271" s="581"/>
      <c r="Q271" s="579"/>
      <c r="R271" s="572"/>
      <c r="S271" s="582"/>
      <c r="T271" s="583"/>
      <c r="U271" s="579"/>
      <c r="V271" s="572"/>
      <c r="W271" s="582"/>
      <c r="X271" s="575"/>
      <c r="Y271" s="580">
        <v>1</v>
      </c>
      <c r="Z271" s="580">
        <v>1</v>
      </c>
      <c r="AA271" s="567">
        <f t="shared" si="18"/>
        <v>1</v>
      </c>
      <c r="AB271" s="568" t="str">
        <f t="shared" si="19"/>
        <v>De acuerdo con lo programado</v>
      </c>
      <c r="AC271" s="575"/>
      <c r="AD271" s="575"/>
      <c r="AE271" s="575"/>
      <c r="AF271" s="576"/>
      <c r="AG271" s="576"/>
      <c r="AH271" s="575"/>
      <c r="AI271" s="575"/>
      <c r="AJ271" s="575"/>
      <c r="AK271" s="576"/>
      <c r="AL271" s="576"/>
      <c r="AM271" s="575"/>
      <c r="AN271" s="575"/>
      <c r="AO271" s="575"/>
      <c r="AP271" s="575"/>
      <c r="AQ271" s="575"/>
    </row>
    <row r="272" spans="1:43" ht="35.25" hidden="1" customHeight="1" thickTop="1" thickBot="1">
      <c r="A272" s="563">
        <v>16.25</v>
      </c>
      <c r="B272" s="564"/>
      <c r="C272" s="564"/>
      <c r="D272" s="564"/>
      <c r="E272" s="564"/>
      <c r="F272" s="577" t="s">
        <v>1342</v>
      </c>
      <c r="G272" s="578">
        <v>1</v>
      </c>
      <c r="H272" s="578">
        <v>1</v>
      </c>
      <c r="I272" s="567">
        <f t="shared" si="16"/>
        <v>1</v>
      </c>
      <c r="J272" s="568" t="str">
        <f t="shared" si="17"/>
        <v>De acuerdo con lo programado</v>
      </c>
      <c r="K272" s="578"/>
      <c r="L272" s="581"/>
      <c r="M272" s="579"/>
      <c r="N272" s="572"/>
      <c r="O272" s="582"/>
      <c r="P272" s="581"/>
      <c r="Q272" s="579"/>
      <c r="R272" s="572"/>
      <c r="S272" s="582"/>
      <c r="T272" s="583"/>
      <c r="U272" s="579"/>
      <c r="V272" s="572"/>
      <c r="W272" s="582"/>
      <c r="X272" s="575"/>
      <c r="Y272" s="580">
        <v>1</v>
      </c>
      <c r="Z272" s="580">
        <v>1</v>
      </c>
      <c r="AA272" s="567">
        <f t="shared" si="18"/>
        <v>1</v>
      </c>
      <c r="AB272" s="568" t="str">
        <f t="shared" si="19"/>
        <v>De acuerdo con lo programado</v>
      </c>
      <c r="AC272" s="575"/>
      <c r="AD272" s="575"/>
      <c r="AE272" s="575"/>
      <c r="AF272" s="576"/>
      <c r="AG272" s="576"/>
      <c r="AH272" s="575"/>
      <c r="AI272" s="575"/>
      <c r="AJ272" s="575"/>
      <c r="AK272" s="576"/>
      <c r="AL272" s="576"/>
      <c r="AM272" s="575"/>
      <c r="AN272" s="575"/>
      <c r="AO272" s="575"/>
      <c r="AP272" s="575"/>
      <c r="AQ272" s="575"/>
    </row>
    <row r="273" spans="1:43" ht="35.25" hidden="1" customHeight="1" thickTop="1" thickBot="1">
      <c r="A273" s="563">
        <v>16.25</v>
      </c>
      <c r="B273" s="564"/>
      <c r="C273" s="564"/>
      <c r="D273" s="564"/>
      <c r="E273" s="564"/>
      <c r="F273" s="577" t="s">
        <v>1342</v>
      </c>
      <c r="G273" s="578">
        <v>0</v>
      </c>
      <c r="H273" s="578">
        <v>0</v>
      </c>
      <c r="I273" s="567" t="str">
        <f t="shared" si="16"/>
        <v>No hay Programación</v>
      </c>
      <c r="J273" s="568" t="str">
        <f t="shared" si="17"/>
        <v>De acuerdo con lo programado</v>
      </c>
      <c r="K273" s="578"/>
      <c r="L273" s="581"/>
      <c r="M273" s="579"/>
      <c r="N273" s="572"/>
      <c r="O273" s="582"/>
      <c r="P273" s="581"/>
      <c r="Q273" s="579"/>
      <c r="R273" s="572"/>
      <c r="S273" s="582"/>
      <c r="T273" s="583"/>
      <c r="U273" s="579"/>
      <c r="V273" s="572"/>
      <c r="W273" s="582"/>
      <c r="X273" s="575"/>
      <c r="Y273" s="580">
        <v>2</v>
      </c>
      <c r="Z273" s="580">
        <v>2</v>
      </c>
      <c r="AA273" s="567">
        <f t="shared" si="18"/>
        <v>1</v>
      </c>
      <c r="AB273" s="568" t="str">
        <f t="shared" si="19"/>
        <v>De acuerdo con lo programado</v>
      </c>
      <c r="AC273" s="575"/>
      <c r="AD273" s="575"/>
      <c r="AE273" s="575"/>
      <c r="AF273" s="576"/>
      <c r="AG273" s="576"/>
      <c r="AH273" s="575"/>
      <c r="AI273" s="575"/>
      <c r="AJ273" s="575"/>
      <c r="AK273" s="576"/>
      <c r="AL273" s="576"/>
      <c r="AM273" s="575"/>
      <c r="AN273" s="575"/>
      <c r="AO273" s="575"/>
      <c r="AP273" s="575"/>
      <c r="AQ273" s="575"/>
    </row>
    <row r="274" spans="1:43" ht="35.25" hidden="1" customHeight="1" thickTop="1" thickBot="1">
      <c r="A274" s="563">
        <v>16.260000000000002</v>
      </c>
      <c r="B274" s="564"/>
      <c r="C274" s="564"/>
      <c r="D274" s="564"/>
      <c r="E274" s="564"/>
      <c r="F274" s="577" t="s">
        <v>1343</v>
      </c>
      <c r="G274" s="578">
        <v>12</v>
      </c>
      <c r="H274" s="578">
        <v>12</v>
      </c>
      <c r="I274" s="567">
        <f t="shared" si="16"/>
        <v>1</v>
      </c>
      <c r="J274" s="568" t="str">
        <f t="shared" si="17"/>
        <v>De acuerdo con lo programado</v>
      </c>
      <c r="K274" s="578"/>
      <c r="L274" s="581"/>
      <c r="M274" s="579"/>
      <c r="N274" s="572"/>
      <c r="O274" s="582"/>
      <c r="P274" s="581"/>
      <c r="Q274" s="579"/>
      <c r="R274" s="572"/>
      <c r="S274" s="582"/>
      <c r="T274" s="583"/>
      <c r="U274" s="579"/>
      <c r="V274" s="572"/>
      <c r="W274" s="582"/>
      <c r="X274" s="575"/>
      <c r="Y274" s="580">
        <v>3</v>
      </c>
      <c r="Z274" s="580">
        <v>3</v>
      </c>
      <c r="AA274" s="567">
        <f t="shared" si="18"/>
        <v>1</v>
      </c>
      <c r="AB274" s="568" t="str">
        <f t="shared" si="19"/>
        <v>De acuerdo con lo programado</v>
      </c>
      <c r="AC274" s="575"/>
      <c r="AD274" s="575"/>
      <c r="AE274" s="575"/>
      <c r="AF274" s="576"/>
      <c r="AG274" s="576"/>
      <c r="AH274" s="575"/>
      <c r="AI274" s="575"/>
      <c r="AJ274" s="575"/>
      <c r="AK274" s="576"/>
      <c r="AL274" s="576"/>
      <c r="AM274" s="575"/>
      <c r="AN274" s="575"/>
      <c r="AO274" s="575"/>
      <c r="AP274" s="575"/>
      <c r="AQ274" s="575"/>
    </row>
    <row r="275" spans="1:43" ht="35.25" hidden="1" customHeight="1" thickTop="1" thickBot="1">
      <c r="A275" s="563">
        <v>16.260000000000002</v>
      </c>
      <c r="B275" s="564"/>
      <c r="C275" s="564"/>
      <c r="D275" s="564"/>
      <c r="E275" s="564"/>
      <c r="F275" s="577" t="s">
        <v>1343</v>
      </c>
      <c r="G275" s="578">
        <v>9</v>
      </c>
      <c r="H275" s="578">
        <v>9</v>
      </c>
      <c r="I275" s="567">
        <f t="shared" si="16"/>
        <v>1</v>
      </c>
      <c r="J275" s="568" t="str">
        <f t="shared" si="17"/>
        <v>De acuerdo con lo programado</v>
      </c>
      <c r="K275" s="578"/>
      <c r="L275" s="581"/>
      <c r="M275" s="579"/>
      <c r="N275" s="572"/>
      <c r="O275" s="582"/>
      <c r="P275" s="581"/>
      <c r="Q275" s="579"/>
      <c r="R275" s="572"/>
      <c r="S275" s="582"/>
      <c r="T275" s="583"/>
      <c r="U275" s="579"/>
      <c r="V275" s="572"/>
      <c r="W275" s="582"/>
      <c r="X275" s="575"/>
      <c r="Y275" s="580">
        <v>2</v>
      </c>
      <c r="Z275" s="580">
        <v>2</v>
      </c>
      <c r="AA275" s="567">
        <f t="shared" si="18"/>
        <v>1</v>
      </c>
      <c r="AB275" s="568" t="str">
        <f t="shared" si="19"/>
        <v>De acuerdo con lo programado</v>
      </c>
      <c r="AC275" s="575"/>
      <c r="AD275" s="575"/>
      <c r="AE275" s="575"/>
      <c r="AF275" s="576"/>
      <c r="AG275" s="576"/>
      <c r="AH275" s="575"/>
      <c r="AI275" s="575"/>
      <c r="AJ275" s="575"/>
      <c r="AK275" s="576"/>
      <c r="AL275" s="576"/>
      <c r="AM275" s="575"/>
      <c r="AN275" s="575"/>
      <c r="AO275" s="575"/>
      <c r="AP275" s="575"/>
      <c r="AQ275" s="575"/>
    </row>
    <row r="276" spans="1:43" ht="35.25" hidden="1" customHeight="1" thickTop="1" thickBot="1">
      <c r="A276" s="563">
        <v>16.260000000000002</v>
      </c>
      <c r="B276" s="564"/>
      <c r="C276" s="564"/>
      <c r="D276" s="564"/>
      <c r="E276" s="564"/>
      <c r="F276" s="577" t="s">
        <v>1343</v>
      </c>
      <c r="G276" s="578">
        <v>15</v>
      </c>
      <c r="H276" s="578">
        <v>15</v>
      </c>
      <c r="I276" s="567">
        <f t="shared" si="16"/>
        <v>1</v>
      </c>
      <c r="J276" s="568" t="str">
        <f t="shared" si="17"/>
        <v>De acuerdo con lo programado</v>
      </c>
      <c r="K276" s="578"/>
      <c r="L276" s="581"/>
      <c r="M276" s="579"/>
      <c r="N276" s="572"/>
      <c r="O276" s="582"/>
      <c r="P276" s="581"/>
      <c r="Q276" s="579"/>
      <c r="R276" s="572"/>
      <c r="S276" s="582"/>
      <c r="T276" s="583"/>
      <c r="U276" s="579"/>
      <c r="V276" s="572"/>
      <c r="W276" s="582"/>
      <c r="X276" s="575"/>
      <c r="Y276" s="580">
        <v>2</v>
      </c>
      <c r="Z276" s="580">
        <v>2</v>
      </c>
      <c r="AA276" s="567">
        <f t="shared" si="18"/>
        <v>1</v>
      </c>
      <c r="AB276" s="568" t="str">
        <f t="shared" si="19"/>
        <v>De acuerdo con lo programado</v>
      </c>
      <c r="AC276" s="575"/>
      <c r="AD276" s="575"/>
      <c r="AE276" s="575"/>
      <c r="AF276" s="576"/>
      <c r="AG276" s="576"/>
      <c r="AH276" s="575"/>
      <c r="AI276" s="575"/>
      <c r="AJ276" s="575"/>
      <c r="AK276" s="576"/>
      <c r="AL276" s="576"/>
      <c r="AM276" s="575"/>
      <c r="AN276" s="575"/>
      <c r="AO276" s="575"/>
      <c r="AP276" s="575"/>
      <c r="AQ276" s="575"/>
    </row>
    <row r="277" spans="1:43" ht="35.25" hidden="1" customHeight="1" thickTop="1" thickBot="1">
      <c r="A277" s="563">
        <v>16.260000000000002</v>
      </c>
      <c r="B277" s="564"/>
      <c r="C277" s="564"/>
      <c r="D277" s="564"/>
      <c r="E277" s="564"/>
      <c r="F277" s="577" t="s">
        <v>1343</v>
      </c>
      <c r="G277" s="578">
        <v>12</v>
      </c>
      <c r="H277" s="578">
        <v>12</v>
      </c>
      <c r="I277" s="567">
        <f t="shared" si="16"/>
        <v>1</v>
      </c>
      <c r="J277" s="568" t="str">
        <f t="shared" si="17"/>
        <v>De acuerdo con lo programado</v>
      </c>
      <c r="K277" s="578"/>
      <c r="L277" s="581"/>
      <c r="M277" s="579"/>
      <c r="N277" s="572"/>
      <c r="O277" s="582"/>
      <c r="P277" s="581"/>
      <c r="Q277" s="579"/>
      <c r="R277" s="572"/>
      <c r="S277" s="582"/>
      <c r="T277" s="583"/>
      <c r="U277" s="579"/>
      <c r="V277" s="572"/>
      <c r="W277" s="582"/>
      <c r="X277" s="575"/>
      <c r="Y277" s="580">
        <v>2</v>
      </c>
      <c r="Z277" s="580">
        <v>2</v>
      </c>
      <c r="AA277" s="567">
        <f t="shared" si="18"/>
        <v>1</v>
      </c>
      <c r="AB277" s="568" t="str">
        <f t="shared" si="19"/>
        <v>De acuerdo con lo programado</v>
      </c>
      <c r="AC277" s="575"/>
      <c r="AD277" s="575"/>
      <c r="AE277" s="575"/>
      <c r="AF277" s="576"/>
      <c r="AG277" s="576"/>
      <c r="AH277" s="575"/>
      <c r="AI277" s="575"/>
      <c r="AJ277" s="575"/>
      <c r="AK277" s="576"/>
      <c r="AL277" s="576"/>
      <c r="AM277" s="575"/>
      <c r="AN277" s="575"/>
      <c r="AO277" s="575"/>
      <c r="AP277" s="575"/>
      <c r="AQ277" s="575"/>
    </row>
    <row r="278" spans="1:43" ht="35.25" hidden="1" customHeight="1" thickTop="1" thickBot="1">
      <c r="A278" s="563">
        <v>16.260000000000002</v>
      </c>
      <c r="B278" s="564"/>
      <c r="C278" s="564"/>
      <c r="D278" s="564"/>
      <c r="E278" s="564"/>
      <c r="F278" s="577" t="s">
        <v>1343</v>
      </c>
      <c r="G278" s="578">
        <v>13</v>
      </c>
      <c r="H278" s="578">
        <v>13</v>
      </c>
      <c r="I278" s="567">
        <f t="shared" si="16"/>
        <v>1</v>
      </c>
      <c r="J278" s="568" t="str">
        <f t="shared" si="17"/>
        <v>De acuerdo con lo programado</v>
      </c>
      <c r="K278" s="578"/>
      <c r="L278" s="581"/>
      <c r="M278" s="579"/>
      <c r="N278" s="572"/>
      <c r="O278" s="582"/>
      <c r="P278" s="581"/>
      <c r="Q278" s="579"/>
      <c r="R278" s="572"/>
      <c r="S278" s="582"/>
      <c r="T278" s="583"/>
      <c r="U278" s="579"/>
      <c r="V278" s="572"/>
      <c r="W278" s="582"/>
      <c r="X278" s="575"/>
      <c r="Y278" s="580">
        <v>2</v>
      </c>
      <c r="Z278" s="580">
        <v>2</v>
      </c>
      <c r="AA278" s="567">
        <f t="shared" si="18"/>
        <v>1</v>
      </c>
      <c r="AB278" s="568" t="str">
        <f t="shared" si="19"/>
        <v>De acuerdo con lo programado</v>
      </c>
      <c r="AC278" s="575"/>
      <c r="AD278" s="575"/>
      <c r="AE278" s="575"/>
      <c r="AF278" s="576"/>
      <c r="AG278" s="576"/>
      <c r="AH278" s="575"/>
      <c r="AI278" s="575"/>
      <c r="AJ278" s="575"/>
      <c r="AK278" s="576"/>
      <c r="AL278" s="576"/>
      <c r="AM278" s="575"/>
      <c r="AN278" s="575"/>
      <c r="AO278" s="575"/>
      <c r="AP278" s="575"/>
      <c r="AQ278" s="575"/>
    </row>
    <row r="279" spans="1:43" ht="35.25" hidden="1" customHeight="1" thickTop="1" thickBot="1">
      <c r="A279" s="563">
        <v>16.260000000000002</v>
      </c>
      <c r="B279" s="564"/>
      <c r="C279" s="564"/>
      <c r="D279" s="564"/>
      <c r="E279" s="564"/>
      <c r="F279" s="577" t="s">
        <v>1343</v>
      </c>
      <c r="G279" s="578">
        <v>10</v>
      </c>
      <c r="H279" s="578">
        <v>10</v>
      </c>
      <c r="I279" s="567">
        <f t="shared" si="16"/>
        <v>1</v>
      </c>
      <c r="J279" s="568" t="str">
        <f t="shared" si="17"/>
        <v>De acuerdo con lo programado</v>
      </c>
      <c r="K279" s="578"/>
      <c r="L279" s="581"/>
      <c r="M279" s="579"/>
      <c r="N279" s="572"/>
      <c r="O279" s="582"/>
      <c r="P279" s="581"/>
      <c r="Q279" s="579"/>
      <c r="R279" s="572"/>
      <c r="S279" s="582"/>
      <c r="T279" s="583"/>
      <c r="U279" s="579"/>
      <c r="V279" s="572"/>
      <c r="W279" s="582"/>
      <c r="X279" s="575"/>
      <c r="Y279" s="580">
        <v>3</v>
      </c>
      <c r="Z279" s="580">
        <v>3</v>
      </c>
      <c r="AA279" s="567">
        <f t="shared" si="18"/>
        <v>1</v>
      </c>
      <c r="AB279" s="568" t="str">
        <f t="shared" si="19"/>
        <v>De acuerdo con lo programado</v>
      </c>
      <c r="AC279" s="575"/>
      <c r="AD279" s="575"/>
      <c r="AE279" s="575"/>
      <c r="AF279" s="576"/>
      <c r="AG279" s="576"/>
      <c r="AH279" s="575"/>
      <c r="AI279" s="575"/>
      <c r="AJ279" s="575"/>
      <c r="AK279" s="576"/>
      <c r="AL279" s="576"/>
      <c r="AM279" s="575"/>
      <c r="AN279" s="575"/>
      <c r="AO279" s="575"/>
      <c r="AP279" s="575"/>
      <c r="AQ279" s="575"/>
    </row>
    <row r="280" spans="1:43" ht="35.25" hidden="1" customHeight="1" thickTop="1" thickBot="1">
      <c r="A280" s="563">
        <v>16.260000000000002</v>
      </c>
      <c r="B280" s="564"/>
      <c r="C280" s="564"/>
      <c r="D280" s="564"/>
      <c r="E280" s="564"/>
      <c r="F280" s="577" t="s">
        <v>1343</v>
      </c>
      <c r="G280" s="578">
        <v>6</v>
      </c>
      <c r="H280" s="578">
        <v>6</v>
      </c>
      <c r="I280" s="567">
        <f t="shared" si="16"/>
        <v>1</v>
      </c>
      <c r="J280" s="568" t="str">
        <f t="shared" si="17"/>
        <v>De acuerdo con lo programado</v>
      </c>
      <c r="K280" s="578"/>
      <c r="L280" s="581"/>
      <c r="M280" s="579"/>
      <c r="N280" s="572"/>
      <c r="O280" s="582"/>
      <c r="P280" s="581"/>
      <c r="Q280" s="579"/>
      <c r="R280" s="572"/>
      <c r="S280" s="582"/>
      <c r="T280" s="583"/>
      <c r="U280" s="579"/>
      <c r="V280" s="572"/>
      <c r="W280" s="582"/>
      <c r="X280" s="575"/>
      <c r="Y280" s="580">
        <v>3</v>
      </c>
      <c r="Z280" s="580">
        <v>3</v>
      </c>
      <c r="AA280" s="567">
        <f t="shared" si="18"/>
        <v>1</v>
      </c>
      <c r="AB280" s="568" t="str">
        <f t="shared" si="19"/>
        <v>De acuerdo con lo programado</v>
      </c>
      <c r="AC280" s="575"/>
      <c r="AD280" s="575"/>
      <c r="AE280" s="575"/>
      <c r="AF280" s="576"/>
      <c r="AG280" s="576"/>
      <c r="AH280" s="575"/>
      <c r="AI280" s="575"/>
      <c r="AJ280" s="575"/>
      <c r="AK280" s="576"/>
      <c r="AL280" s="576"/>
      <c r="AM280" s="575"/>
      <c r="AN280" s="575"/>
      <c r="AO280" s="575"/>
      <c r="AP280" s="575"/>
      <c r="AQ280" s="575"/>
    </row>
    <row r="281" spans="1:43" ht="35.25" hidden="1" customHeight="1" thickTop="1" thickBot="1">
      <c r="A281" s="563">
        <v>16.27</v>
      </c>
      <c r="B281" s="564"/>
      <c r="C281" s="564"/>
      <c r="D281" s="564"/>
      <c r="E281" s="564"/>
      <c r="F281" s="577" t="s">
        <v>1344</v>
      </c>
      <c r="G281" s="578">
        <v>1</v>
      </c>
      <c r="H281" s="578">
        <v>1</v>
      </c>
      <c r="I281" s="567">
        <f t="shared" si="16"/>
        <v>1</v>
      </c>
      <c r="J281" s="568" t="str">
        <f t="shared" si="17"/>
        <v>De acuerdo con lo programado</v>
      </c>
      <c r="K281" s="578"/>
      <c r="L281" s="581"/>
      <c r="M281" s="579"/>
      <c r="N281" s="572"/>
      <c r="O281" s="582"/>
      <c r="P281" s="581"/>
      <c r="Q281" s="579"/>
      <c r="R281" s="572"/>
      <c r="S281" s="582"/>
      <c r="T281" s="583"/>
      <c r="U281" s="579"/>
      <c r="V281" s="572"/>
      <c r="W281" s="582"/>
      <c r="X281" s="575"/>
      <c r="Y281" s="580">
        <v>1</v>
      </c>
      <c r="Z281" s="580">
        <v>1</v>
      </c>
      <c r="AA281" s="567">
        <f t="shared" si="18"/>
        <v>1</v>
      </c>
      <c r="AB281" s="568" t="str">
        <f t="shared" si="19"/>
        <v>De acuerdo con lo programado</v>
      </c>
      <c r="AC281" s="575"/>
      <c r="AD281" s="575"/>
      <c r="AE281" s="575"/>
      <c r="AF281" s="576"/>
      <c r="AG281" s="576"/>
      <c r="AH281" s="575"/>
      <c r="AI281" s="575"/>
      <c r="AJ281" s="575"/>
      <c r="AK281" s="576"/>
      <c r="AL281" s="576"/>
      <c r="AM281" s="575"/>
      <c r="AN281" s="575"/>
      <c r="AO281" s="575"/>
      <c r="AP281" s="575"/>
      <c r="AQ281" s="575"/>
    </row>
    <row r="282" spans="1:43" ht="35.25" hidden="1" customHeight="1" thickTop="1" thickBot="1">
      <c r="A282" s="563">
        <v>16.27</v>
      </c>
      <c r="B282" s="564"/>
      <c r="C282" s="564"/>
      <c r="D282" s="564"/>
      <c r="E282" s="564"/>
      <c r="F282" s="577" t="s">
        <v>1344</v>
      </c>
      <c r="G282" s="578">
        <v>1</v>
      </c>
      <c r="H282" s="578">
        <v>1</v>
      </c>
      <c r="I282" s="567">
        <f t="shared" si="16"/>
        <v>1</v>
      </c>
      <c r="J282" s="568" t="str">
        <f t="shared" si="17"/>
        <v>De acuerdo con lo programado</v>
      </c>
      <c r="K282" s="578"/>
      <c r="L282" s="581"/>
      <c r="M282" s="579"/>
      <c r="N282" s="572"/>
      <c r="O282" s="582"/>
      <c r="P282" s="581"/>
      <c r="Q282" s="579"/>
      <c r="R282" s="572"/>
      <c r="S282" s="582"/>
      <c r="T282" s="583"/>
      <c r="U282" s="579"/>
      <c r="V282" s="572"/>
      <c r="W282" s="582"/>
      <c r="X282" s="575"/>
      <c r="Y282" s="580">
        <v>0</v>
      </c>
      <c r="Z282" s="580">
        <v>0</v>
      </c>
      <c r="AA282" s="567" t="str">
        <f t="shared" si="18"/>
        <v>No hay Programación</v>
      </c>
      <c r="AB282" s="568" t="str">
        <f t="shared" si="19"/>
        <v>De acuerdo con lo programado</v>
      </c>
      <c r="AC282" s="575"/>
      <c r="AD282" s="575"/>
      <c r="AE282" s="575"/>
      <c r="AF282" s="576"/>
      <c r="AG282" s="576"/>
      <c r="AH282" s="575"/>
      <c r="AI282" s="575"/>
      <c r="AJ282" s="575"/>
      <c r="AK282" s="576"/>
      <c r="AL282" s="576"/>
      <c r="AM282" s="575"/>
      <c r="AN282" s="575"/>
      <c r="AO282" s="575"/>
      <c r="AP282" s="575"/>
      <c r="AQ282" s="575"/>
    </row>
    <row r="283" spans="1:43" ht="35.25" hidden="1" customHeight="1" thickTop="1" thickBot="1">
      <c r="A283" s="563">
        <v>16.28</v>
      </c>
      <c r="B283" s="564"/>
      <c r="C283" s="564"/>
      <c r="D283" s="564"/>
      <c r="E283" s="564"/>
      <c r="F283" s="577" t="s">
        <v>1345</v>
      </c>
      <c r="G283" s="578">
        <v>12</v>
      </c>
      <c r="H283" s="578">
        <v>12</v>
      </c>
      <c r="I283" s="567">
        <f t="shared" si="16"/>
        <v>1</v>
      </c>
      <c r="J283" s="568" t="str">
        <f t="shared" si="17"/>
        <v>De acuerdo con lo programado</v>
      </c>
      <c r="K283" s="578"/>
      <c r="L283" s="581"/>
      <c r="M283" s="579"/>
      <c r="N283" s="572"/>
      <c r="O283" s="582"/>
      <c r="P283" s="581"/>
      <c r="Q283" s="579"/>
      <c r="R283" s="572"/>
      <c r="S283" s="582"/>
      <c r="T283" s="583"/>
      <c r="U283" s="579"/>
      <c r="V283" s="572"/>
      <c r="W283" s="582"/>
      <c r="X283" s="575"/>
      <c r="Y283" s="580">
        <v>12</v>
      </c>
      <c r="Z283" s="580">
        <v>12</v>
      </c>
      <c r="AA283" s="567">
        <f t="shared" si="18"/>
        <v>1</v>
      </c>
      <c r="AB283" s="568" t="str">
        <f t="shared" si="19"/>
        <v>De acuerdo con lo programado</v>
      </c>
      <c r="AC283" s="575"/>
      <c r="AD283" s="575"/>
      <c r="AE283" s="575"/>
      <c r="AF283" s="576"/>
      <c r="AG283" s="576"/>
      <c r="AH283" s="575"/>
      <c r="AI283" s="575"/>
      <c r="AJ283" s="575"/>
      <c r="AK283" s="576"/>
      <c r="AL283" s="576"/>
      <c r="AM283" s="575"/>
      <c r="AN283" s="575"/>
      <c r="AO283" s="575"/>
      <c r="AP283" s="575"/>
      <c r="AQ283" s="575"/>
    </row>
    <row r="284" spans="1:43" ht="35.25" hidden="1" customHeight="1" thickTop="1" thickBot="1">
      <c r="A284" s="563">
        <v>17</v>
      </c>
      <c r="B284" s="564"/>
      <c r="C284" s="564"/>
      <c r="D284" s="564"/>
      <c r="E284" s="564"/>
      <c r="F284" s="565" t="s">
        <v>1346</v>
      </c>
      <c r="G284" s="566"/>
      <c r="H284" s="566"/>
      <c r="I284" s="567" t="str">
        <f t="shared" si="16"/>
        <v>No hay ejecución</v>
      </c>
      <c r="J284" s="568" t="str">
        <f t="shared" si="17"/>
        <v>NA</v>
      </c>
      <c r="K284" s="569"/>
      <c r="L284" s="581"/>
      <c r="M284" s="579"/>
      <c r="N284" s="572"/>
      <c r="O284" s="582"/>
      <c r="P284" s="581"/>
      <c r="Q284" s="579"/>
      <c r="R284" s="572"/>
      <c r="S284" s="582"/>
      <c r="T284" s="583"/>
      <c r="U284" s="579"/>
      <c r="V284" s="572"/>
      <c r="W284" s="582"/>
      <c r="X284" s="575"/>
      <c r="Y284" s="580"/>
      <c r="Z284" s="580"/>
      <c r="AA284" s="567" t="str">
        <f t="shared" si="18"/>
        <v>No hay ejecución</v>
      </c>
      <c r="AB284" s="568" t="str">
        <f t="shared" si="19"/>
        <v>NA</v>
      </c>
      <c r="AC284" s="575"/>
      <c r="AD284" s="575"/>
      <c r="AE284" s="575"/>
      <c r="AF284" s="576"/>
      <c r="AG284" s="576"/>
      <c r="AH284" s="575"/>
      <c r="AI284" s="575"/>
      <c r="AJ284" s="575"/>
      <c r="AK284" s="576"/>
      <c r="AL284" s="576"/>
      <c r="AM284" s="575"/>
      <c r="AN284" s="575"/>
      <c r="AO284" s="575"/>
      <c r="AP284" s="575"/>
      <c r="AQ284" s="575"/>
    </row>
    <row r="285" spans="1:43" ht="35.25" hidden="1" customHeight="1" thickTop="1" thickBot="1">
      <c r="A285" s="563">
        <v>17.100000000000001</v>
      </c>
      <c r="B285" s="564"/>
      <c r="C285" s="564"/>
      <c r="D285" s="564"/>
      <c r="E285" s="564"/>
      <c r="F285" s="587" t="s">
        <v>1347</v>
      </c>
      <c r="G285" s="588">
        <v>1</v>
      </c>
      <c r="H285" s="588">
        <v>1</v>
      </c>
      <c r="I285" s="567">
        <f t="shared" si="16"/>
        <v>1</v>
      </c>
      <c r="J285" s="568" t="str">
        <f t="shared" si="17"/>
        <v>De acuerdo con lo programado</v>
      </c>
      <c r="K285" s="588"/>
      <c r="L285" s="581"/>
      <c r="M285" s="579"/>
      <c r="N285" s="572"/>
      <c r="O285" s="582"/>
      <c r="P285" s="581"/>
      <c r="Q285" s="579"/>
      <c r="R285" s="572"/>
      <c r="S285" s="582"/>
      <c r="T285" s="583"/>
      <c r="U285" s="579"/>
      <c r="V285" s="572"/>
      <c r="W285" s="582"/>
      <c r="X285" s="575"/>
      <c r="Y285" s="580">
        <v>5</v>
      </c>
      <c r="Z285" s="580">
        <v>5</v>
      </c>
      <c r="AA285" s="567">
        <f t="shared" si="18"/>
        <v>1</v>
      </c>
      <c r="AB285" s="568" t="str">
        <f t="shared" si="19"/>
        <v>De acuerdo con lo programado</v>
      </c>
      <c r="AC285" s="575"/>
      <c r="AD285" s="575"/>
      <c r="AE285" s="575"/>
      <c r="AF285" s="576"/>
      <c r="AG285" s="576"/>
      <c r="AH285" s="575"/>
      <c r="AI285" s="575"/>
      <c r="AJ285" s="575"/>
      <c r="AK285" s="576"/>
      <c r="AL285" s="576"/>
      <c r="AM285" s="575"/>
      <c r="AN285" s="575"/>
      <c r="AO285" s="575"/>
      <c r="AP285" s="575"/>
      <c r="AQ285" s="575"/>
    </row>
    <row r="286" spans="1:43" ht="35.25" hidden="1" customHeight="1" thickTop="1" thickBot="1">
      <c r="A286" s="563">
        <v>17.2</v>
      </c>
      <c r="B286" s="564"/>
      <c r="C286" s="564"/>
      <c r="D286" s="564"/>
      <c r="E286" s="564"/>
      <c r="F286" s="577" t="s">
        <v>1348</v>
      </c>
      <c r="G286" s="578">
        <v>1</v>
      </c>
      <c r="H286" s="578">
        <v>1</v>
      </c>
      <c r="I286" s="567">
        <f t="shared" si="16"/>
        <v>1</v>
      </c>
      <c r="J286" s="568" t="str">
        <f t="shared" si="17"/>
        <v>De acuerdo con lo programado</v>
      </c>
      <c r="K286" s="578"/>
      <c r="L286" s="581"/>
      <c r="M286" s="579"/>
      <c r="N286" s="572"/>
      <c r="O286" s="582"/>
      <c r="P286" s="581"/>
      <c r="Q286" s="579"/>
      <c r="R286" s="572"/>
      <c r="S286" s="582"/>
      <c r="T286" s="583"/>
      <c r="U286" s="579"/>
      <c r="V286" s="572"/>
      <c r="W286" s="582"/>
      <c r="X286" s="575"/>
      <c r="Y286" s="580">
        <v>0</v>
      </c>
      <c r="Z286" s="580">
        <v>0</v>
      </c>
      <c r="AA286" s="567" t="str">
        <f t="shared" si="18"/>
        <v>No hay Programación</v>
      </c>
      <c r="AB286" s="568" t="str">
        <f t="shared" si="19"/>
        <v>De acuerdo con lo programado</v>
      </c>
      <c r="AC286" s="575"/>
      <c r="AD286" s="575"/>
      <c r="AE286" s="575"/>
      <c r="AF286" s="576"/>
      <c r="AG286" s="576"/>
      <c r="AH286" s="575"/>
      <c r="AI286" s="575"/>
      <c r="AJ286" s="575"/>
      <c r="AK286" s="576"/>
      <c r="AL286" s="576"/>
      <c r="AM286" s="575"/>
      <c r="AN286" s="575"/>
      <c r="AO286" s="575"/>
      <c r="AP286" s="575"/>
      <c r="AQ286" s="575"/>
    </row>
    <row r="287" spans="1:43" ht="35.25" hidden="1" customHeight="1" thickTop="1" thickBot="1">
      <c r="A287" s="563">
        <v>17.3</v>
      </c>
      <c r="B287" s="564"/>
      <c r="C287" s="564"/>
      <c r="D287" s="564"/>
      <c r="E287" s="564"/>
      <c r="F287" s="577" t="s">
        <v>1349</v>
      </c>
      <c r="G287" s="578">
        <v>18</v>
      </c>
      <c r="H287" s="578">
        <v>16</v>
      </c>
      <c r="I287" s="567">
        <f t="shared" si="16"/>
        <v>0.88888888888888884</v>
      </c>
      <c r="J287" s="568" t="str">
        <f t="shared" si="17"/>
        <v>Atraso Leve</v>
      </c>
      <c r="K287" s="578"/>
      <c r="L287" s="581"/>
      <c r="M287" s="579"/>
      <c r="N287" s="572"/>
      <c r="O287" s="582"/>
      <c r="P287" s="581"/>
      <c r="Q287" s="579"/>
      <c r="R287" s="572"/>
      <c r="S287" s="582"/>
      <c r="T287" s="583"/>
      <c r="U287" s="579"/>
      <c r="V287" s="572"/>
      <c r="W287" s="582"/>
      <c r="X287" s="575"/>
      <c r="Y287" s="580">
        <v>55</v>
      </c>
      <c r="Z287" s="580">
        <v>55</v>
      </c>
      <c r="AA287" s="567">
        <f t="shared" si="18"/>
        <v>1</v>
      </c>
      <c r="AB287" s="568" t="str">
        <f t="shared" si="19"/>
        <v>De acuerdo con lo programado</v>
      </c>
      <c r="AC287" s="575"/>
      <c r="AD287" s="575"/>
      <c r="AE287" s="575"/>
      <c r="AF287" s="576"/>
      <c r="AG287" s="576"/>
      <c r="AH287" s="575"/>
      <c r="AI287" s="575"/>
      <c r="AJ287" s="575"/>
      <c r="AK287" s="576"/>
      <c r="AL287" s="576"/>
      <c r="AM287" s="575"/>
      <c r="AN287" s="575"/>
      <c r="AO287" s="575"/>
      <c r="AP287" s="575"/>
      <c r="AQ287" s="575"/>
    </row>
    <row r="288" spans="1:43" ht="35.25" hidden="1" customHeight="1" thickTop="1" thickBot="1">
      <c r="A288" s="563">
        <v>17.399999999999999</v>
      </c>
      <c r="B288" s="564"/>
      <c r="C288" s="564"/>
      <c r="D288" s="564"/>
      <c r="E288" s="564"/>
      <c r="F288" s="577" t="s">
        <v>1350</v>
      </c>
      <c r="G288" s="578">
        <v>1</v>
      </c>
      <c r="H288" s="578">
        <v>1</v>
      </c>
      <c r="I288" s="567">
        <f t="shared" si="16"/>
        <v>1</v>
      </c>
      <c r="J288" s="568" t="str">
        <f t="shared" si="17"/>
        <v>De acuerdo con lo programado</v>
      </c>
      <c r="K288" s="578"/>
      <c r="L288" s="581"/>
      <c r="M288" s="579"/>
      <c r="N288" s="572"/>
      <c r="O288" s="582"/>
      <c r="P288" s="581"/>
      <c r="Q288" s="579"/>
      <c r="R288" s="572"/>
      <c r="S288" s="582"/>
      <c r="T288" s="583"/>
      <c r="U288" s="579"/>
      <c r="V288" s="572"/>
      <c r="W288" s="582"/>
      <c r="X288" s="575"/>
      <c r="Y288" s="580">
        <v>0</v>
      </c>
      <c r="Z288" s="580">
        <v>0</v>
      </c>
      <c r="AA288" s="567" t="str">
        <f t="shared" si="18"/>
        <v>No hay Programación</v>
      </c>
      <c r="AB288" s="568" t="str">
        <f t="shared" si="19"/>
        <v>De acuerdo con lo programado</v>
      </c>
      <c r="AC288" s="575"/>
      <c r="AD288" s="575"/>
      <c r="AE288" s="575"/>
      <c r="AF288" s="576"/>
      <c r="AG288" s="576"/>
      <c r="AH288" s="575"/>
      <c r="AI288" s="575"/>
      <c r="AJ288" s="575"/>
      <c r="AK288" s="576"/>
      <c r="AL288" s="576"/>
      <c r="AM288" s="575"/>
      <c r="AN288" s="575"/>
      <c r="AO288" s="575"/>
      <c r="AP288" s="575"/>
      <c r="AQ288" s="575"/>
    </row>
    <row r="289" spans="1:43" ht="35.25" hidden="1" customHeight="1" thickTop="1" thickBot="1">
      <c r="A289" s="563">
        <v>17.5</v>
      </c>
      <c r="B289" s="564"/>
      <c r="C289" s="564"/>
      <c r="D289" s="564"/>
      <c r="E289" s="564"/>
      <c r="F289" s="577" t="s">
        <v>1351</v>
      </c>
      <c r="G289" s="578">
        <v>2</v>
      </c>
      <c r="H289" s="578">
        <v>2</v>
      </c>
      <c r="I289" s="567">
        <f t="shared" si="16"/>
        <v>1</v>
      </c>
      <c r="J289" s="568" t="str">
        <f t="shared" si="17"/>
        <v>De acuerdo con lo programado</v>
      </c>
      <c r="K289" s="578"/>
      <c r="L289" s="581"/>
      <c r="M289" s="579"/>
      <c r="N289" s="572"/>
      <c r="O289" s="582"/>
      <c r="P289" s="581"/>
      <c r="Q289" s="579"/>
      <c r="R289" s="572"/>
      <c r="S289" s="582"/>
      <c r="T289" s="583"/>
      <c r="U289" s="579"/>
      <c r="V289" s="572"/>
      <c r="W289" s="582"/>
      <c r="X289" s="575"/>
      <c r="Y289" s="580">
        <v>0</v>
      </c>
      <c r="Z289" s="580">
        <v>0</v>
      </c>
      <c r="AA289" s="567" t="str">
        <f t="shared" si="18"/>
        <v>No hay Programación</v>
      </c>
      <c r="AB289" s="568" t="str">
        <f t="shared" si="19"/>
        <v>De acuerdo con lo programado</v>
      </c>
      <c r="AC289" s="575"/>
      <c r="AD289" s="575"/>
      <c r="AE289" s="575"/>
      <c r="AF289" s="576"/>
      <c r="AG289" s="576"/>
      <c r="AH289" s="575"/>
      <c r="AI289" s="575"/>
      <c r="AJ289" s="575"/>
      <c r="AK289" s="576"/>
      <c r="AL289" s="576"/>
      <c r="AM289" s="575"/>
      <c r="AN289" s="575"/>
      <c r="AO289" s="575"/>
      <c r="AP289" s="575"/>
      <c r="AQ289" s="575"/>
    </row>
    <row r="290" spans="1:43" ht="35.25" hidden="1" customHeight="1" thickTop="1" thickBot="1">
      <c r="A290" s="563">
        <v>17.600000000000001</v>
      </c>
      <c r="B290" s="564"/>
      <c r="C290" s="564"/>
      <c r="D290" s="564"/>
      <c r="E290" s="564"/>
      <c r="F290" s="577" t="s">
        <v>1352</v>
      </c>
      <c r="G290" s="578">
        <v>2</v>
      </c>
      <c r="H290" s="578">
        <v>2</v>
      </c>
      <c r="I290" s="567">
        <f t="shared" si="16"/>
        <v>1</v>
      </c>
      <c r="J290" s="568" t="str">
        <f t="shared" si="17"/>
        <v>De acuerdo con lo programado</v>
      </c>
      <c r="K290" s="578"/>
      <c r="L290" s="581"/>
      <c r="M290" s="579"/>
      <c r="N290" s="572"/>
      <c r="O290" s="582"/>
      <c r="P290" s="581"/>
      <c r="Q290" s="579"/>
      <c r="R290" s="572"/>
      <c r="S290" s="582"/>
      <c r="T290" s="583"/>
      <c r="U290" s="579"/>
      <c r="V290" s="572"/>
      <c r="W290" s="582"/>
      <c r="X290" s="575"/>
      <c r="Y290" s="580">
        <v>0</v>
      </c>
      <c r="Z290" s="580">
        <v>0</v>
      </c>
      <c r="AA290" s="567" t="str">
        <f t="shared" si="18"/>
        <v>No hay Programación</v>
      </c>
      <c r="AB290" s="568" t="str">
        <f t="shared" si="19"/>
        <v>De acuerdo con lo programado</v>
      </c>
      <c r="AC290" s="575"/>
      <c r="AD290" s="575"/>
      <c r="AE290" s="575"/>
      <c r="AF290" s="576"/>
      <c r="AG290" s="576"/>
      <c r="AH290" s="575"/>
      <c r="AI290" s="575"/>
      <c r="AJ290" s="575"/>
      <c r="AK290" s="576"/>
      <c r="AL290" s="576"/>
      <c r="AM290" s="575"/>
      <c r="AN290" s="575"/>
      <c r="AO290" s="575"/>
      <c r="AP290" s="575"/>
      <c r="AQ290" s="575"/>
    </row>
    <row r="291" spans="1:43" ht="35.25" hidden="1" customHeight="1" thickTop="1" thickBot="1">
      <c r="A291" s="563">
        <v>18</v>
      </c>
      <c r="B291" s="564"/>
      <c r="C291" s="564"/>
      <c r="D291" s="564"/>
      <c r="E291" s="564"/>
      <c r="F291" s="565" t="s">
        <v>1353</v>
      </c>
      <c r="G291" s="566"/>
      <c r="H291" s="566"/>
      <c r="I291" s="567" t="str">
        <f t="shared" si="16"/>
        <v>No hay ejecución</v>
      </c>
      <c r="J291" s="568" t="str">
        <f t="shared" si="17"/>
        <v>NA</v>
      </c>
      <c r="K291" s="569"/>
      <c r="L291" s="581"/>
      <c r="M291" s="579"/>
      <c r="N291" s="572"/>
      <c r="O291" s="582"/>
      <c r="P291" s="581"/>
      <c r="Q291" s="579"/>
      <c r="R291" s="572"/>
      <c r="S291" s="582"/>
      <c r="T291" s="583"/>
      <c r="U291" s="579"/>
      <c r="V291" s="572"/>
      <c r="W291" s="582"/>
      <c r="X291" s="575"/>
      <c r="Y291" s="580"/>
      <c r="Z291" s="580"/>
      <c r="AA291" s="567" t="str">
        <f t="shared" si="18"/>
        <v>No hay ejecución</v>
      </c>
      <c r="AB291" s="568" t="str">
        <f t="shared" si="19"/>
        <v>NA</v>
      </c>
      <c r="AC291" s="575"/>
      <c r="AD291" s="575"/>
      <c r="AE291" s="575"/>
      <c r="AF291" s="576"/>
      <c r="AG291" s="576"/>
      <c r="AH291" s="575"/>
      <c r="AI291" s="575"/>
      <c r="AJ291" s="575"/>
      <c r="AK291" s="576"/>
      <c r="AL291" s="576"/>
      <c r="AM291" s="575"/>
      <c r="AN291" s="575"/>
      <c r="AO291" s="575"/>
      <c r="AP291" s="575"/>
      <c r="AQ291" s="575"/>
    </row>
    <row r="292" spans="1:43" ht="35.25" hidden="1" customHeight="1" thickTop="1" thickBot="1">
      <c r="A292" s="563">
        <v>18.100000000000001</v>
      </c>
      <c r="B292" s="564"/>
      <c r="C292" s="564"/>
      <c r="D292" s="564"/>
      <c r="E292" s="564"/>
      <c r="F292" s="587" t="s">
        <v>1354</v>
      </c>
      <c r="G292" s="588">
        <v>1</v>
      </c>
      <c r="H292" s="588">
        <v>1</v>
      </c>
      <c r="I292" s="567">
        <f t="shared" si="16"/>
        <v>1</v>
      </c>
      <c r="J292" s="568" t="str">
        <f t="shared" si="17"/>
        <v>De acuerdo con lo programado</v>
      </c>
      <c r="K292" s="588"/>
      <c r="L292" s="581"/>
      <c r="M292" s="579"/>
      <c r="N292" s="572"/>
      <c r="O292" s="582"/>
      <c r="P292" s="581"/>
      <c r="Q292" s="579"/>
      <c r="R292" s="572"/>
      <c r="S292" s="582"/>
      <c r="T292" s="583"/>
      <c r="U292" s="579"/>
      <c r="V292" s="572"/>
      <c r="W292" s="582"/>
      <c r="X292" s="575"/>
      <c r="Y292" s="580">
        <v>3</v>
      </c>
      <c r="Z292" s="580">
        <v>3</v>
      </c>
      <c r="AA292" s="567">
        <f t="shared" si="18"/>
        <v>1</v>
      </c>
      <c r="AB292" s="568" t="str">
        <f t="shared" si="19"/>
        <v>De acuerdo con lo programado</v>
      </c>
      <c r="AC292" s="575"/>
      <c r="AD292" s="575"/>
      <c r="AE292" s="575"/>
      <c r="AF292" s="576"/>
      <c r="AG292" s="576"/>
      <c r="AH292" s="575"/>
      <c r="AI292" s="575"/>
      <c r="AJ292" s="575"/>
      <c r="AK292" s="576"/>
      <c r="AL292" s="576"/>
      <c r="AM292" s="575"/>
      <c r="AN292" s="575"/>
      <c r="AO292" s="575"/>
      <c r="AP292" s="575"/>
      <c r="AQ292" s="575"/>
    </row>
    <row r="293" spans="1:43" ht="35.25" hidden="1" customHeight="1" thickTop="1" thickBot="1">
      <c r="A293" s="563">
        <v>18.2</v>
      </c>
      <c r="B293" s="564"/>
      <c r="C293" s="564"/>
      <c r="D293" s="564"/>
      <c r="E293" s="564"/>
      <c r="F293" s="587" t="s">
        <v>1355</v>
      </c>
      <c r="G293" s="588">
        <v>5</v>
      </c>
      <c r="H293" s="588">
        <v>5</v>
      </c>
      <c r="I293" s="567">
        <f t="shared" si="16"/>
        <v>1</v>
      </c>
      <c r="J293" s="568" t="str">
        <f t="shared" si="17"/>
        <v>De acuerdo con lo programado</v>
      </c>
      <c r="K293" s="588"/>
      <c r="L293" s="581"/>
      <c r="M293" s="579"/>
      <c r="N293" s="572"/>
      <c r="O293" s="582"/>
      <c r="P293" s="581"/>
      <c r="Q293" s="579"/>
      <c r="R293" s="572"/>
      <c r="S293" s="582"/>
      <c r="T293" s="583"/>
      <c r="U293" s="579"/>
      <c r="V293" s="572"/>
      <c r="W293" s="582"/>
      <c r="X293" s="575"/>
      <c r="Y293" s="580">
        <v>0</v>
      </c>
      <c r="Z293" s="580">
        <v>0</v>
      </c>
      <c r="AA293" s="567" t="str">
        <f t="shared" si="18"/>
        <v>No hay Programación</v>
      </c>
      <c r="AB293" s="568" t="str">
        <f t="shared" si="19"/>
        <v>De acuerdo con lo programado</v>
      </c>
      <c r="AC293" s="575"/>
      <c r="AD293" s="575"/>
      <c r="AE293" s="575"/>
      <c r="AF293" s="576"/>
      <c r="AG293" s="576"/>
      <c r="AH293" s="575"/>
      <c r="AI293" s="575"/>
      <c r="AJ293" s="575"/>
      <c r="AK293" s="576"/>
      <c r="AL293" s="576"/>
      <c r="AM293" s="575"/>
      <c r="AN293" s="575"/>
      <c r="AO293" s="575"/>
      <c r="AP293" s="575"/>
      <c r="AQ293" s="575"/>
    </row>
    <row r="294" spans="1:43" ht="35.25" hidden="1" customHeight="1" thickTop="1" thickBot="1">
      <c r="A294" s="563">
        <v>18.3</v>
      </c>
      <c r="B294" s="564"/>
      <c r="C294" s="564"/>
      <c r="D294" s="564"/>
      <c r="E294" s="564"/>
      <c r="F294" s="587" t="s">
        <v>1356</v>
      </c>
      <c r="G294" s="588">
        <v>1</v>
      </c>
      <c r="H294" s="588">
        <v>1</v>
      </c>
      <c r="I294" s="567">
        <f t="shared" si="16"/>
        <v>1</v>
      </c>
      <c r="J294" s="568" t="str">
        <f t="shared" si="17"/>
        <v>De acuerdo con lo programado</v>
      </c>
      <c r="K294" s="588"/>
      <c r="L294" s="581"/>
      <c r="M294" s="579"/>
      <c r="N294" s="572"/>
      <c r="O294" s="582"/>
      <c r="P294" s="581"/>
      <c r="Q294" s="579"/>
      <c r="R294" s="572"/>
      <c r="S294" s="582"/>
      <c r="T294" s="583"/>
      <c r="U294" s="579"/>
      <c r="V294" s="572"/>
      <c r="W294" s="582"/>
      <c r="X294" s="575"/>
      <c r="Y294" s="580">
        <v>0</v>
      </c>
      <c r="Z294" s="580">
        <v>0</v>
      </c>
      <c r="AA294" s="567" t="str">
        <f t="shared" si="18"/>
        <v>No hay Programación</v>
      </c>
      <c r="AB294" s="568" t="str">
        <f t="shared" si="19"/>
        <v>De acuerdo con lo programado</v>
      </c>
      <c r="AC294" s="575"/>
      <c r="AD294" s="575"/>
      <c r="AE294" s="575"/>
      <c r="AF294" s="576"/>
      <c r="AG294" s="576"/>
      <c r="AH294" s="575"/>
      <c r="AI294" s="575"/>
      <c r="AJ294" s="575"/>
      <c r="AK294" s="576"/>
      <c r="AL294" s="576"/>
      <c r="AM294" s="575"/>
      <c r="AN294" s="575"/>
      <c r="AO294" s="575"/>
      <c r="AP294" s="575"/>
      <c r="AQ294" s="575"/>
    </row>
    <row r="295" spans="1:43" ht="35.25" hidden="1" customHeight="1" thickTop="1" thickBot="1">
      <c r="A295" s="563">
        <v>19</v>
      </c>
      <c r="B295" s="564"/>
      <c r="C295" s="564"/>
      <c r="D295" s="564"/>
      <c r="E295" s="564"/>
      <c r="F295" s="584" t="s">
        <v>1357</v>
      </c>
      <c r="G295" s="585"/>
      <c r="H295" s="585"/>
      <c r="I295" s="567" t="str">
        <f t="shared" si="16"/>
        <v>No hay ejecución</v>
      </c>
      <c r="J295" s="568" t="str">
        <f t="shared" si="17"/>
        <v>NA</v>
      </c>
      <c r="K295" s="586"/>
      <c r="L295" s="581"/>
      <c r="M295" s="579"/>
      <c r="N295" s="572"/>
      <c r="O295" s="582"/>
      <c r="P295" s="581"/>
      <c r="Q295" s="579"/>
      <c r="R295" s="572"/>
      <c r="S295" s="582"/>
      <c r="T295" s="583"/>
      <c r="U295" s="579"/>
      <c r="V295" s="572"/>
      <c r="W295" s="582"/>
      <c r="X295" s="575"/>
      <c r="Y295" s="580"/>
      <c r="Z295" s="580"/>
      <c r="AA295" s="567" t="str">
        <f t="shared" si="18"/>
        <v>No hay ejecución</v>
      </c>
      <c r="AB295" s="568" t="str">
        <f t="shared" si="19"/>
        <v>NA</v>
      </c>
      <c r="AC295" s="575"/>
      <c r="AD295" s="575"/>
      <c r="AE295" s="575"/>
      <c r="AF295" s="576"/>
      <c r="AG295" s="576"/>
      <c r="AH295" s="575"/>
      <c r="AI295" s="575"/>
      <c r="AJ295" s="575"/>
      <c r="AK295" s="576"/>
      <c r="AL295" s="576"/>
      <c r="AM295" s="575"/>
      <c r="AN295" s="575"/>
      <c r="AO295" s="575"/>
      <c r="AP295" s="575"/>
      <c r="AQ295" s="575"/>
    </row>
    <row r="296" spans="1:43" ht="35.25" hidden="1" customHeight="1" thickTop="1" thickBot="1">
      <c r="A296" s="563">
        <v>19.100000000000001</v>
      </c>
      <c r="B296" s="564"/>
      <c r="C296" s="564"/>
      <c r="D296" s="564"/>
      <c r="E296" s="564"/>
      <c r="F296" s="587" t="s">
        <v>1358</v>
      </c>
      <c r="G296" s="588">
        <v>2</v>
      </c>
      <c r="H296" s="588">
        <v>2</v>
      </c>
      <c r="I296" s="567">
        <f t="shared" si="16"/>
        <v>1</v>
      </c>
      <c r="J296" s="568" t="str">
        <f t="shared" si="17"/>
        <v>De acuerdo con lo programado</v>
      </c>
      <c r="K296" s="588"/>
      <c r="L296" s="581"/>
      <c r="M296" s="579"/>
      <c r="N296" s="572"/>
      <c r="O296" s="582"/>
      <c r="P296" s="581"/>
      <c r="Q296" s="579"/>
      <c r="R296" s="572"/>
      <c r="S296" s="582"/>
      <c r="T296" s="583"/>
      <c r="U296" s="579"/>
      <c r="V296" s="572"/>
      <c r="W296" s="582"/>
      <c r="X296" s="575"/>
      <c r="Y296" s="580">
        <v>1</v>
      </c>
      <c r="Z296" s="580">
        <v>1</v>
      </c>
      <c r="AA296" s="567">
        <f t="shared" si="18"/>
        <v>1</v>
      </c>
      <c r="AB296" s="568" t="str">
        <f t="shared" si="19"/>
        <v>De acuerdo con lo programado</v>
      </c>
      <c r="AC296" s="575"/>
      <c r="AD296" s="575"/>
      <c r="AE296" s="575"/>
      <c r="AF296" s="576"/>
      <c r="AG296" s="576"/>
      <c r="AH296" s="575"/>
      <c r="AI296" s="575"/>
      <c r="AJ296" s="575"/>
      <c r="AK296" s="576"/>
      <c r="AL296" s="576"/>
      <c r="AM296" s="575"/>
      <c r="AN296" s="575"/>
      <c r="AO296" s="575"/>
      <c r="AP296" s="575"/>
      <c r="AQ296" s="575"/>
    </row>
    <row r="297" spans="1:43" ht="35.25" hidden="1" customHeight="1" thickTop="1" thickBot="1">
      <c r="A297" s="563">
        <v>19.2</v>
      </c>
      <c r="B297" s="564"/>
      <c r="C297" s="564"/>
      <c r="D297" s="564"/>
      <c r="E297" s="564"/>
      <c r="F297" s="587" t="s">
        <v>1359</v>
      </c>
      <c r="G297" s="588">
        <v>1</v>
      </c>
      <c r="H297" s="588">
        <v>1</v>
      </c>
      <c r="I297" s="567">
        <f t="shared" si="16"/>
        <v>1</v>
      </c>
      <c r="J297" s="568" t="str">
        <f t="shared" si="17"/>
        <v>De acuerdo con lo programado</v>
      </c>
      <c r="K297" s="588"/>
      <c r="L297" s="581"/>
      <c r="M297" s="579"/>
      <c r="N297" s="572"/>
      <c r="O297" s="582"/>
      <c r="P297" s="581"/>
      <c r="Q297" s="579"/>
      <c r="R297" s="572"/>
      <c r="S297" s="582"/>
      <c r="T297" s="583"/>
      <c r="U297" s="579"/>
      <c r="V297" s="572"/>
      <c r="W297" s="582"/>
      <c r="X297" s="575"/>
      <c r="Y297" s="580">
        <v>2</v>
      </c>
      <c r="Z297" s="580">
        <v>2</v>
      </c>
      <c r="AA297" s="567">
        <f t="shared" si="18"/>
        <v>1</v>
      </c>
      <c r="AB297" s="568" t="str">
        <f t="shared" si="19"/>
        <v>De acuerdo con lo programado</v>
      </c>
      <c r="AC297" s="575"/>
      <c r="AD297" s="575"/>
      <c r="AE297" s="575"/>
      <c r="AF297" s="576"/>
      <c r="AG297" s="576"/>
      <c r="AH297" s="575"/>
      <c r="AI297" s="575"/>
      <c r="AJ297" s="575"/>
      <c r="AK297" s="576"/>
      <c r="AL297" s="576"/>
      <c r="AM297" s="575"/>
      <c r="AN297" s="575"/>
      <c r="AO297" s="575"/>
      <c r="AP297" s="575"/>
      <c r="AQ297" s="575"/>
    </row>
    <row r="298" spans="1:43" ht="35.25" hidden="1" customHeight="1" thickTop="1" thickBot="1">
      <c r="A298" s="563">
        <v>19.2</v>
      </c>
      <c r="B298" s="564"/>
      <c r="C298" s="564"/>
      <c r="D298" s="564"/>
      <c r="E298" s="564"/>
      <c r="F298" s="587" t="s">
        <v>1359</v>
      </c>
      <c r="G298" s="588"/>
      <c r="H298" s="588"/>
      <c r="I298" s="567" t="str">
        <f t="shared" si="16"/>
        <v>No hay ejecución</v>
      </c>
      <c r="J298" s="568" t="str">
        <f t="shared" si="17"/>
        <v>NA</v>
      </c>
      <c r="K298" s="588"/>
      <c r="L298" s="581"/>
      <c r="M298" s="579"/>
      <c r="N298" s="572"/>
      <c r="O298" s="582"/>
      <c r="P298" s="581"/>
      <c r="Q298" s="579"/>
      <c r="R298" s="572"/>
      <c r="S298" s="582"/>
      <c r="T298" s="583"/>
      <c r="U298" s="579"/>
      <c r="V298" s="572"/>
      <c r="W298" s="582"/>
      <c r="X298" s="575"/>
      <c r="Y298" s="580">
        <v>1</v>
      </c>
      <c r="Z298" s="580">
        <v>1</v>
      </c>
      <c r="AA298" s="567">
        <f t="shared" si="18"/>
        <v>1</v>
      </c>
      <c r="AB298" s="568" t="str">
        <f t="shared" si="19"/>
        <v>De acuerdo con lo programado</v>
      </c>
      <c r="AC298" s="575"/>
      <c r="AD298" s="575"/>
      <c r="AE298" s="575"/>
      <c r="AF298" s="576"/>
      <c r="AG298" s="576"/>
      <c r="AH298" s="575"/>
      <c r="AI298" s="575"/>
      <c r="AJ298" s="575"/>
      <c r="AK298" s="576"/>
      <c r="AL298" s="576"/>
      <c r="AM298" s="575"/>
      <c r="AN298" s="575"/>
      <c r="AO298" s="575"/>
      <c r="AP298" s="575"/>
      <c r="AQ298" s="575"/>
    </row>
    <row r="299" spans="1:43" ht="35.25" hidden="1" customHeight="1" thickTop="1" thickBot="1">
      <c r="A299" s="563">
        <v>19.2</v>
      </c>
      <c r="B299" s="564"/>
      <c r="C299" s="564"/>
      <c r="D299" s="564"/>
      <c r="E299" s="564"/>
      <c r="F299" s="587" t="s">
        <v>1359</v>
      </c>
      <c r="G299" s="588"/>
      <c r="H299" s="588"/>
      <c r="I299" s="567" t="str">
        <f t="shared" si="16"/>
        <v>No hay ejecución</v>
      </c>
      <c r="J299" s="568" t="str">
        <f t="shared" si="17"/>
        <v>NA</v>
      </c>
      <c r="K299" s="588"/>
      <c r="L299" s="581"/>
      <c r="M299" s="579"/>
      <c r="N299" s="572"/>
      <c r="O299" s="582"/>
      <c r="P299" s="581"/>
      <c r="Q299" s="579"/>
      <c r="R299" s="572"/>
      <c r="S299" s="582"/>
      <c r="T299" s="583"/>
      <c r="U299" s="579"/>
      <c r="V299" s="572"/>
      <c r="W299" s="582"/>
      <c r="X299" s="575"/>
      <c r="Y299" s="580">
        <v>1</v>
      </c>
      <c r="Z299" s="580">
        <v>1</v>
      </c>
      <c r="AA299" s="567">
        <f t="shared" si="18"/>
        <v>1</v>
      </c>
      <c r="AB299" s="568" t="str">
        <f t="shared" si="19"/>
        <v>De acuerdo con lo programado</v>
      </c>
      <c r="AC299" s="575"/>
      <c r="AD299" s="575"/>
      <c r="AE299" s="575"/>
      <c r="AF299" s="576"/>
      <c r="AG299" s="576"/>
      <c r="AH299" s="575"/>
      <c r="AI299" s="575"/>
      <c r="AJ299" s="575"/>
      <c r="AK299" s="576"/>
      <c r="AL299" s="576"/>
      <c r="AM299" s="575"/>
      <c r="AN299" s="575"/>
      <c r="AO299" s="575"/>
      <c r="AP299" s="575"/>
      <c r="AQ299" s="575"/>
    </row>
    <row r="300" spans="1:43" ht="35.25" hidden="1" customHeight="1" thickTop="1" thickBot="1">
      <c r="A300" s="563">
        <v>19.3</v>
      </c>
      <c r="B300" s="564"/>
      <c r="C300" s="564"/>
      <c r="D300" s="564"/>
      <c r="E300" s="564"/>
      <c r="F300" s="587" t="s">
        <v>1360</v>
      </c>
      <c r="G300" s="588"/>
      <c r="H300" s="588"/>
      <c r="I300" s="567" t="str">
        <f t="shared" si="16"/>
        <v>No hay ejecución</v>
      </c>
      <c r="J300" s="568" t="str">
        <f t="shared" si="17"/>
        <v>NA</v>
      </c>
      <c r="K300" s="588"/>
      <c r="L300" s="581"/>
      <c r="M300" s="579"/>
      <c r="N300" s="572"/>
      <c r="O300" s="582"/>
      <c r="P300" s="581"/>
      <c r="Q300" s="579"/>
      <c r="R300" s="572"/>
      <c r="S300" s="582"/>
      <c r="T300" s="583"/>
      <c r="U300" s="579"/>
      <c r="V300" s="572"/>
      <c r="W300" s="582"/>
      <c r="X300" s="575"/>
      <c r="Y300" s="580">
        <v>2</v>
      </c>
      <c r="Z300" s="580">
        <v>2</v>
      </c>
      <c r="AA300" s="567">
        <f t="shared" si="18"/>
        <v>1</v>
      </c>
      <c r="AB300" s="568" t="str">
        <f t="shared" si="19"/>
        <v>De acuerdo con lo programado</v>
      </c>
      <c r="AC300" s="575"/>
      <c r="AD300" s="575"/>
      <c r="AE300" s="575"/>
      <c r="AF300" s="576"/>
      <c r="AG300" s="576"/>
      <c r="AH300" s="575"/>
      <c r="AI300" s="575"/>
      <c r="AJ300" s="575"/>
      <c r="AK300" s="576"/>
      <c r="AL300" s="576"/>
      <c r="AM300" s="575"/>
      <c r="AN300" s="575"/>
      <c r="AO300" s="575"/>
      <c r="AP300" s="575"/>
      <c r="AQ300" s="575"/>
    </row>
    <row r="301" spans="1:43" ht="35.25" hidden="1" customHeight="1" thickTop="1" thickBot="1">
      <c r="A301" s="563">
        <v>19.3</v>
      </c>
      <c r="B301" s="564"/>
      <c r="C301" s="564"/>
      <c r="D301" s="564"/>
      <c r="E301" s="564"/>
      <c r="F301" s="587" t="s">
        <v>1360</v>
      </c>
      <c r="G301" s="588"/>
      <c r="H301" s="588"/>
      <c r="I301" s="567" t="str">
        <f t="shared" si="16"/>
        <v>No hay ejecución</v>
      </c>
      <c r="J301" s="568" t="str">
        <f t="shared" si="17"/>
        <v>NA</v>
      </c>
      <c r="K301" s="588"/>
      <c r="L301" s="581"/>
      <c r="M301" s="579"/>
      <c r="N301" s="572"/>
      <c r="O301" s="582"/>
      <c r="P301" s="581"/>
      <c r="Q301" s="579"/>
      <c r="R301" s="572"/>
      <c r="S301" s="582"/>
      <c r="T301" s="583"/>
      <c r="U301" s="579"/>
      <c r="V301" s="572"/>
      <c r="W301" s="582"/>
      <c r="X301" s="575"/>
      <c r="Y301" s="580">
        <v>1</v>
      </c>
      <c r="Z301" s="580">
        <v>1</v>
      </c>
      <c r="AA301" s="567">
        <f t="shared" si="18"/>
        <v>1</v>
      </c>
      <c r="AB301" s="568" t="str">
        <f t="shared" si="19"/>
        <v>De acuerdo con lo programado</v>
      </c>
      <c r="AC301" s="575"/>
      <c r="AD301" s="575"/>
      <c r="AE301" s="575"/>
      <c r="AF301" s="576"/>
      <c r="AG301" s="576"/>
      <c r="AH301" s="575"/>
      <c r="AI301" s="575"/>
      <c r="AJ301" s="575"/>
      <c r="AK301" s="576"/>
      <c r="AL301" s="576"/>
      <c r="AM301" s="575"/>
      <c r="AN301" s="575"/>
      <c r="AO301" s="575"/>
      <c r="AP301" s="575"/>
      <c r="AQ301" s="575"/>
    </row>
    <row r="302" spans="1:43" ht="35.25" hidden="1" customHeight="1" thickTop="1" thickBot="1">
      <c r="A302" s="563">
        <v>19.3</v>
      </c>
      <c r="B302" s="564"/>
      <c r="C302" s="564"/>
      <c r="D302" s="564"/>
      <c r="E302" s="564"/>
      <c r="F302" s="587" t="s">
        <v>1360</v>
      </c>
      <c r="G302" s="588"/>
      <c r="H302" s="588"/>
      <c r="I302" s="567" t="str">
        <f t="shared" si="16"/>
        <v>No hay ejecución</v>
      </c>
      <c r="J302" s="568" t="str">
        <f t="shared" si="17"/>
        <v>NA</v>
      </c>
      <c r="K302" s="588"/>
      <c r="L302" s="581"/>
      <c r="M302" s="579"/>
      <c r="N302" s="572"/>
      <c r="O302" s="582"/>
      <c r="P302" s="581"/>
      <c r="Q302" s="579"/>
      <c r="R302" s="572"/>
      <c r="S302" s="582"/>
      <c r="T302" s="583"/>
      <c r="U302" s="579"/>
      <c r="V302" s="572"/>
      <c r="W302" s="582"/>
      <c r="X302" s="575"/>
      <c r="Y302" s="580">
        <v>1</v>
      </c>
      <c r="Z302" s="580">
        <v>1</v>
      </c>
      <c r="AA302" s="567">
        <f t="shared" si="18"/>
        <v>1</v>
      </c>
      <c r="AB302" s="568" t="str">
        <f t="shared" si="19"/>
        <v>De acuerdo con lo programado</v>
      </c>
      <c r="AC302" s="575"/>
      <c r="AD302" s="575"/>
      <c r="AE302" s="575"/>
      <c r="AF302" s="576"/>
      <c r="AG302" s="576"/>
      <c r="AH302" s="575"/>
      <c r="AI302" s="575"/>
      <c r="AJ302" s="575"/>
      <c r="AK302" s="576"/>
      <c r="AL302" s="576"/>
      <c r="AM302" s="575"/>
      <c r="AN302" s="575"/>
      <c r="AO302" s="575"/>
      <c r="AP302" s="575"/>
      <c r="AQ302" s="575"/>
    </row>
    <row r="303" spans="1:43" ht="35.25" hidden="1" customHeight="1" thickTop="1" thickBot="1">
      <c r="A303" s="563">
        <v>20</v>
      </c>
      <c r="B303" s="564"/>
      <c r="C303" s="564"/>
      <c r="D303" s="564"/>
      <c r="E303" s="564"/>
      <c r="F303" s="584" t="s">
        <v>1361</v>
      </c>
      <c r="G303" s="585"/>
      <c r="H303" s="585"/>
      <c r="I303" s="567" t="str">
        <f t="shared" si="16"/>
        <v>No hay ejecución</v>
      </c>
      <c r="J303" s="568" t="str">
        <f t="shared" si="17"/>
        <v>NA</v>
      </c>
      <c r="K303" s="586"/>
      <c r="L303" s="581"/>
      <c r="M303" s="579"/>
      <c r="N303" s="572"/>
      <c r="O303" s="582"/>
      <c r="P303" s="581"/>
      <c r="Q303" s="579"/>
      <c r="R303" s="572"/>
      <c r="S303" s="582"/>
      <c r="T303" s="583"/>
      <c r="U303" s="579"/>
      <c r="V303" s="572"/>
      <c r="W303" s="582"/>
      <c r="X303" s="575"/>
      <c r="Y303" s="580"/>
      <c r="Z303" s="580"/>
      <c r="AA303" s="567" t="str">
        <f t="shared" si="18"/>
        <v>No hay ejecución</v>
      </c>
      <c r="AB303" s="568" t="str">
        <f t="shared" si="19"/>
        <v>NA</v>
      </c>
      <c r="AC303" s="575"/>
      <c r="AD303" s="575"/>
      <c r="AE303" s="575"/>
      <c r="AF303" s="576"/>
      <c r="AG303" s="576"/>
      <c r="AH303" s="575"/>
      <c r="AI303" s="575"/>
      <c r="AJ303" s="575"/>
      <c r="AK303" s="576"/>
      <c r="AL303" s="576"/>
      <c r="AM303" s="575"/>
      <c r="AN303" s="575"/>
      <c r="AO303" s="575"/>
      <c r="AP303" s="575"/>
      <c r="AQ303" s="575"/>
    </row>
    <row r="304" spans="1:43" ht="35.25" hidden="1" customHeight="1" thickTop="1" thickBot="1">
      <c r="A304" s="563">
        <v>20.100000000000001</v>
      </c>
      <c r="B304" s="564"/>
      <c r="C304" s="564"/>
      <c r="D304" s="564"/>
      <c r="E304" s="564"/>
      <c r="F304" s="577" t="s">
        <v>1362</v>
      </c>
      <c r="G304" s="578">
        <v>70</v>
      </c>
      <c r="H304" s="578">
        <v>70</v>
      </c>
      <c r="I304" s="567">
        <f t="shared" si="16"/>
        <v>1</v>
      </c>
      <c r="J304" s="568" t="str">
        <f t="shared" si="17"/>
        <v>De acuerdo con lo programado</v>
      </c>
      <c r="K304" s="578"/>
      <c r="L304" s="581"/>
      <c r="M304" s="579"/>
      <c r="N304" s="572"/>
      <c r="O304" s="582"/>
      <c r="P304" s="581"/>
      <c r="Q304" s="579"/>
      <c r="R304" s="572"/>
      <c r="S304" s="582"/>
      <c r="T304" s="583"/>
      <c r="U304" s="579"/>
      <c r="V304" s="572"/>
      <c r="W304" s="582"/>
      <c r="X304" s="575"/>
      <c r="Y304" s="580">
        <v>30</v>
      </c>
      <c r="Z304" s="580">
        <v>30</v>
      </c>
      <c r="AA304" s="567">
        <f t="shared" si="18"/>
        <v>1</v>
      </c>
      <c r="AB304" s="568" t="str">
        <f t="shared" si="19"/>
        <v>De acuerdo con lo programado</v>
      </c>
      <c r="AC304" s="575"/>
      <c r="AD304" s="575"/>
      <c r="AE304" s="575"/>
      <c r="AF304" s="576"/>
      <c r="AG304" s="576"/>
      <c r="AH304" s="575"/>
      <c r="AI304" s="575"/>
      <c r="AJ304" s="575"/>
      <c r="AK304" s="576"/>
      <c r="AL304" s="576"/>
      <c r="AM304" s="575"/>
      <c r="AN304" s="575"/>
      <c r="AO304" s="575"/>
      <c r="AP304" s="575"/>
      <c r="AQ304" s="575"/>
    </row>
    <row r="305" spans="1:43" ht="35.25" hidden="1" customHeight="1" thickTop="1" thickBot="1">
      <c r="A305" s="563">
        <v>20.100000000000001</v>
      </c>
      <c r="B305" s="564"/>
      <c r="C305" s="564"/>
      <c r="D305" s="564"/>
      <c r="E305" s="564"/>
      <c r="F305" s="577" t="s">
        <v>1362</v>
      </c>
      <c r="G305" s="578">
        <v>60</v>
      </c>
      <c r="H305" s="578">
        <v>60</v>
      </c>
      <c r="I305" s="567">
        <f t="shared" si="16"/>
        <v>1</v>
      </c>
      <c r="J305" s="568" t="str">
        <f t="shared" si="17"/>
        <v>De acuerdo con lo programado</v>
      </c>
      <c r="K305" s="578"/>
      <c r="L305" s="581"/>
      <c r="M305" s="579"/>
      <c r="N305" s="572"/>
      <c r="O305" s="582"/>
      <c r="P305" s="581"/>
      <c r="Q305" s="579"/>
      <c r="R305" s="572"/>
      <c r="S305" s="582"/>
      <c r="T305" s="583"/>
      <c r="U305" s="579"/>
      <c r="V305" s="572"/>
      <c r="W305" s="582"/>
      <c r="X305" s="575"/>
      <c r="Y305" s="580">
        <v>37</v>
      </c>
      <c r="Z305" s="580">
        <v>37</v>
      </c>
      <c r="AA305" s="567">
        <f t="shared" si="18"/>
        <v>1</v>
      </c>
      <c r="AB305" s="568" t="str">
        <f t="shared" si="19"/>
        <v>De acuerdo con lo programado</v>
      </c>
      <c r="AC305" s="575"/>
      <c r="AD305" s="575"/>
      <c r="AE305" s="575"/>
      <c r="AF305" s="576"/>
      <c r="AG305" s="576"/>
      <c r="AH305" s="575"/>
      <c r="AI305" s="575"/>
      <c r="AJ305" s="575"/>
      <c r="AK305" s="576"/>
      <c r="AL305" s="576"/>
      <c r="AM305" s="575"/>
      <c r="AN305" s="575"/>
      <c r="AO305" s="575"/>
      <c r="AP305" s="575"/>
      <c r="AQ305" s="575"/>
    </row>
    <row r="306" spans="1:43" ht="35.25" hidden="1" customHeight="1" thickTop="1" thickBot="1">
      <c r="A306" s="563">
        <v>20.100000000000001</v>
      </c>
      <c r="B306" s="564"/>
      <c r="C306" s="564"/>
      <c r="D306" s="564"/>
      <c r="E306" s="564"/>
      <c r="F306" s="577" t="s">
        <v>1362</v>
      </c>
      <c r="G306" s="578">
        <v>76</v>
      </c>
      <c r="H306" s="578">
        <v>76</v>
      </c>
      <c r="I306" s="567">
        <f t="shared" si="16"/>
        <v>1</v>
      </c>
      <c r="J306" s="568" t="str">
        <f t="shared" si="17"/>
        <v>De acuerdo con lo programado</v>
      </c>
      <c r="K306" s="578"/>
      <c r="L306" s="581"/>
      <c r="M306" s="579"/>
      <c r="N306" s="572"/>
      <c r="O306" s="582"/>
      <c r="P306" s="581"/>
      <c r="Q306" s="579"/>
      <c r="R306" s="572"/>
      <c r="S306" s="582"/>
      <c r="T306" s="583"/>
      <c r="U306" s="579"/>
      <c r="V306" s="572"/>
      <c r="W306" s="582"/>
      <c r="X306" s="575"/>
      <c r="Y306" s="580">
        <v>35</v>
      </c>
      <c r="Z306" s="580">
        <v>35</v>
      </c>
      <c r="AA306" s="567">
        <f t="shared" si="18"/>
        <v>1</v>
      </c>
      <c r="AB306" s="568" t="str">
        <f t="shared" si="19"/>
        <v>De acuerdo con lo programado</v>
      </c>
      <c r="AC306" s="575"/>
      <c r="AD306" s="575"/>
      <c r="AE306" s="575"/>
      <c r="AF306" s="576"/>
      <c r="AG306" s="576"/>
      <c r="AH306" s="575"/>
      <c r="AI306" s="575"/>
      <c r="AJ306" s="575"/>
      <c r="AK306" s="576"/>
      <c r="AL306" s="576"/>
      <c r="AM306" s="575"/>
      <c r="AN306" s="575"/>
      <c r="AO306" s="575"/>
      <c r="AP306" s="575"/>
      <c r="AQ306" s="575"/>
    </row>
    <row r="307" spans="1:43" ht="35.25" hidden="1" customHeight="1" thickTop="1" thickBot="1">
      <c r="A307" s="563">
        <v>20.2</v>
      </c>
      <c r="B307" s="564"/>
      <c r="C307" s="564"/>
      <c r="D307" s="564"/>
      <c r="E307" s="564"/>
      <c r="F307" s="577" t="s">
        <v>1363</v>
      </c>
      <c r="G307" s="578">
        <v>2</v>
      </c>
      <c r="H307" s="578">
        <v>2</v>
      </c>
      <c r="I307" s="567">
        <f t="shared" si="16"/>
        <v>1</v>
      </c>
      <c r="J307" s="568" t="str">
        <f t="shared" si="17"/>
        <v>De acuerdo con lo programado</v>
      </c>
      <c r="K307" s="578"/>
      <c r="L307" s="581"/>
      <c r="M307" s="579"/>
      <c r="N307" s="572"/>
      <c r="O307" s="582"/>
      <c r="P307" s="581"/>
      <c r="Q307" s="579"/>
      <c r="R307" s="572"/>
      <c r="S307" s="582"/>
      <c r="T307" s="583"/>
      <c r="U307" s="579"/>
      <c r="V307" s="572"/>
      <c r="W307" s="582"/>
      <c r="X307" s="575"/>
      <c r="Y307" s="580">
        <v>2</v>
      </c>
      <c r="Z307" s="580">
        <v>2</v>
      </c>
      <c r="AA307" s="567">
        <f t="shared" si="18"/>
        <v>1</v>
      </c>
      <c r="AB307" s="568" t="str">
        <f t="shared" si="19"/>
        <v>De acuerdo con lo programado</v>
      </c>
      <c r="AC307" s="575"/>
      <c r="AD307" s="575"/>
      <c r="AE307" s="575"/>
      <c r="AF307" s="576"/>
      <c r="AG307" s="576"/>
      <c r="AH307" s="575"/>
      <c r="AI307" s="575"/>
      <c r="AJ307" s="575"/>
      <c r="AK307" s="576"/>
      <c r="AL307" s="576"/>
      <c r="AM307" s="575"/>
      <c r="AN307" s="575"/>
      <c r="AO307" s="575"/>
      <c r="AP307" s="575"/>
      <c r="AQ307" s="575"/>
    </row>
    <row r="308" spans="1:43" ht="35.25" hidden="1" customHeight="1" thickTop="1" thickBot="1">
      <c r="A308" s="563">
        <v>20.3</v>
      </c>
      <c r="B308" s="564"/>
      <c r="C308" s="564"/>
      <c r="D308" s="564"/>
      <c r="E308" s="564"/>
      <c r="F308" s="577" t="s">
        <v>1364</v>
      </c>
      <c r="G308" s="578">
        <v>1</v>
      </c>
      <c r="H308" s="578">
        <v>1</v>
      </c>
      <c r="I308" s="567">
        <f t="shared" si="16"/>
        <v>1</v>
      </c>
      <c r="J308" s="568" t="str">
        <f t="shared" si="17"/>
        <v>De acuerdo con lo programado</v>
      </c>
      <c r="K308" s="578"/>
      <c r="L308" s="581"/>
      <c r="M308" s="579"/>
      <c r="N308" s="572"/>
      <c r="O308" s="582"/>
      <c r="P308" s="581"/>
      <c r="Q308" s="579"/>
      <c r="R308" s="572"/>
      <c r="S308" s="582"/>
      <c r="T308" s="583"/>
      <c r="U308" s="579"/>
      <c r="V308" s="572"/>
      <c r="W308" s="582"/>
      <c r="X308" s="575"/>
      <c r="Y308" s="580">
        <v>3</v>
      </c>
      <c r="Z308" s="580">
        <v>3</v>
      </c>
      <c r="AA308" s="567">
        <f t="shared" si="18"/>
        <v>1</v>
      </c>
      <c r="AB308" s="568" t="str">
        <f t="shared" si="19"/>
        <v>De acuerdo con lo programado</v>
      </c>
      <c r="AC308" s="575"/>
      <c r="AD308" s="575"/>
      <c r="AE308" s="575"/>
      <c r="AF308" s="576"/>
      <c r="AG308" s="576"/>
      <c r="AH308" s="575"/>
      <c r="AI308" s="575"/>
      <c r="AJ308" s="575"/>
      <c r="AK308" s="576"/>
      <c r="AL308" s="576"/>
      <c r="AM308" s="575"/>
      <c r="AN308" s="575"/>
      <c r="AO308" s="575"/>
      <c r="AP308" s="575"/>
      <c r="AQ308" s="575"/>
    </row>
    <row r="309" spans="1:43" ht="35.25" hidden="1" customHeight="1" thickTop="1" thickBot="1">
      <c r="A309" s="563">
        <v>20.3</v>
      </c>
      <c r="B309" s="564"/>
      <c r="C309" s="564"/>
      <c r="D309" s="564"/>
      <c r="E309" s="564"/>
      <c r="F309" s="577" t="s">
        <v>1364</v>
      </c>
      <c r="G309" s="578">
        <v>1</v>
      </c>
      <c r="H309" s="578">
        <v>1</v>
      </c>
      <c r="I309" s="567">
        <f t="shared" si="16"/>
        <v>1</v>
      </c>
      <c r="J309" s="568" t="str">
        <f t="shared" si="17"/>
        <v>De acuerdo con lo programado</v>
      </c>
      <c r="K309" s="578"/>
      <c r="L309" s="581"/>
      <c r="M309" s="579"/>
      <c r="N309" s="572"/>
      <c r="O309" s="582"/>
      <c r="P309" s="581"/>
      <c r="Q309" s="579"/>
      <c r="R309" s="572"/>
      <c r="S309" s="582"/>
      <c r="T309" s="583"/>
      <c r="U309" s="579"/>
      <c r="V309" s="572"/>
      <c r="W309" s="582"/>
      <c r="X309" s="575"/>
      <c r="Y309" s="580">
        <v>3</v>
      </c>
      <c r="Z309" s="580">
        <v>3</v>
      </c>
      <c r="AA309" s="567">
        <f t="shared" si="18"/>
        <v>1</v>
      </c>
      <c r="AB309" s="568" t="str">
        <f t="shared" si="19"/>
        <v>De acuerdo con lo programado</v>
      </c>
      <c r="AC309" s="575"/>
      <c r="AD309" s="575"/>
      <c r="AE309" s="575"/>
      <c r="AF309" s="576"/>
      <c r="AG309" s="576"/>
      <c r="AH309" s="575"/>
      <c r="AI309" s="575"/>
      <c r="AJ309" s="575"/>
      <c r="AK309" s="576"/>
      <c r="AL309" s="576"/>
      <c r="AM309" s="575"/>
      <c r="AN309" s="575"/>
      <c r="AO309" s="575"/>
      <c r="AP309" s="575"/>
      <c r="AQ309" s="575"/>
    </row>
    <row r="310" spans="1:43" ht="35.25" hidden="1" customHeight="1" thickTop="1" thickBot="1">
      <c r="A310" s="563">
        <v>20.3</v>
      </c>
      <c r="B310" s="564"/>
      <c r="C310" s="564"/>
      <c r="D310" s="564"/>
      <c r="E310" s="564"/>
      <c r="F310" s="577" t="s">
        <v>1364</v>
      </c>
      <c r="G310" s="578">
        <v>1</v>
      </c>
      <c r="H310" s="578">
        <v>1</v>
      </c>
      <c r="I310" s="567">
        <f t="shared" si="16"/>
        <v>1</v>
      </c>
      <c r="J310" s="568" t="str">
        <f t="shared" si="17"/>
        <v>De acuerdo con lo programado</v>
      </c>
      <c r="K310" s="578"/>
      <c r="L310" s="581"/>
      <c r="M310" s="579"/>
      <c r="N310" s="572"/>
      <c r="O310" s="582"/>
      <c r="P310" s="581"/>
      <c r="Q310" s="579"/>
      <c r="R310" s="572"/>
      <c r="S310" s="582"/>
      <c r="T310" s="583"/>
      <c r="U310" s="579"/>
      <c r="V310" s="572"/>
      <c r="W310" s="582"/>
      <c r="X310" s="575"/>
      <c r="Y310" s="580">
        <v>3</v>
      </c>
      <c r="Z310" s="580">
        <v>3</v>
      </c>
      <c r="AA310" s="567">
        <f t="shared" si="18"/>
        <v>1</v>
      </c>
      <c r="AB310" s="568" t="str">
        <f t="shared" si="19"/>
        <v>De acuerdo con lo programado</v>
      </c>
      <c r="AC310" s="575"/>
      <c r="AD310" s="575"/>
      <c r="AE310" s="575"/>
      <c r="AF310" s="576"/>
      <c r="AG310" s="576"/>
      <c r="AH310" s="575"/>
      <c r="AI310" s="575"/>
      <c r="AJ310" s="575"/>
      <c r="AK310" s="576"/>
      <c r="AL310" s="576"/>
      <c r="AM310" s="575"/>
      <c r="AN310" s="575"/>
      <c r="AO310" s="575"/>
      <c r="AP310" s="575"/>
      <c r="AQ310" s="575"/>
    </row>
    <row r="311" spans="1:43" ht="35.25" hidden="1" customHeight="1" thickTop="1" thickBot="1">
      <c r="A311" s="563">
        <v>20.3</v>
      </c>
      <c r="B311" s="564"/>
      <c r="C311" s="564"/>
      <c r="D311" s="564"/>
      <c r="E311" s="564"/>
      <c r="F311" s="577" t="s">
        <v>1364</v>
      </c>
      <c r="G311" s="578">
        <v>2</v>
      </c>
      <c r="H311" s="578">
        <v>2</v>
      </c>
      <c r="I311" s="567">
        <f t="shared" si="16"/>
        <v>1</v>
      </c>
      <c r="J311" s="568" t="str">
        <f t="shared" si="17"/>
        <v>De acuerdo con lo programado</v>
      </c>
      <c r="K311" s="578"/>
      <c r="L311" s="581"/>
      <c r="M311" s="579"/>
      <c r="N311" s="572"/>
      <c r="O311" s="582"/>
      <c r="P311" s="581"/>
      <c r="Q311" s="579"/>
      <c r="R311" s="572"/>
      <c r="S311" s="582"/>
      <c r="T311" s="583"/>
      <c r="U311" s="579"/>
      <c r="V311" s="572"/>
      <c r="W311" s="582"/>
      <c r="X311" s="575"/>
      <c r="Y311" s="580">
        <v>3</v>
      </c>
      <c r="Z311" s="580">
        <v>3</v>
      </c>
      <c r="AA311" s="567">
        <f t="shared" si="18"/>
        <v>1</v>
      </c>
      <c r="AB311" s="568" t="str">
        <f t="shared" si="19"/>
        <v>De acuerdo con lo programado</v>
      </c>
      <c r="AC311" s="575"/>
      <c r="AD311" s="575"/>
      <c r="AE311" s="575"/>
      <c r="AF311" s="576"/>
      <c r="AG311" s="576"/>
      <c r="AH311" s="575"/>
      <c r="AI311" s="575"/>
      <c r="AJ311" s="575"/>
      <c r="AK311" s="576"/>
      <c r="AL311" s="576"/>
      <c r="AM311" s="575"/>
      <c r="AN311" s="575"/>
      <c r="AO311" s="575"/>
      <c r="AP311" s="575"/>
      <c r="AQ311" s="575"/>
    </row>
    <row r="312" spans="1:43" ht="35.25" hidden="1" customHeight="1" thickTop="1" thickBot="1">
      <c r="A312" s="563">
        <v>20.3</v>
      </c>
      <c r="B312" s="564"/>
      <c r="C312" s="564"/>
      <c r="D312" s="564"/>
      <c r="E312" s="564"/>
      <c r="F312" s="577" t="s">
        <v>1364</v>
      </c>
      <c r="G312" s="578">
        <v>1</v>
      </c>
      <c r="H312" s="578">
        <v>1</v>
      </c>
      <c r="I312" s="567">
        <f t="shared" si="16"/>
        <v>1</v>
      </c>
      <c r="J312" s="568" t="str">
        <f t="shared" si="17"/>
        <v>De acuerdo con lo programado</v>
      </c>
      <c r="K312" s="578"/>
      <c r="L312" s="581"/>
      <c r="M312" s="579"/>
      <c r="N312" s="572"/>
      <c r="O312" s="582"/>
      <c r="P312" s="581"/>
      <c r="Q312" s="579"/>
      <c r="R312" s="572"/>
      <c r="S312" s="582"/>
      <c r="T312" s="583"/>
      <c r="U312" s="579"/>
      <c r="V312" s="572"/>
      <c r="W312" s="582"/>
      <c r="X312" s="575"/>
      <c r="Y312" s="580">
        <v>3</v>
      </c>
      <c r="Z312" s="580">
        <v>3</v>
      </c>
      <c r="AA312" s="567">
        <f t="shared" si="18"/>
        <v>1</v>
      </c>
      <c r="AB312" s="568" t="str">
        <f t="shared" si="19"/>
        <v>De acuerdo con lo programado</v>
      </c>
      <c r="AC312" s="575"/>
      <c r="AD312" s="575"/>
      <c r="AE312" s="575"/>
      <c r="AF312" s="576"/>
      <c r="AG312" s="576"/>
      <c r="AH312" s="575"/>
      <c r="AI312" s="575"/>
      <c r="AJ312" s="575"/>
      <c r="AK312" s="576"/>
      <c r="AL312" s="576"/>
      <c r="AM312" s="575"/>
      <c r="AN312" s="575"/>
      <c r="AO312" s="575"/>
      <c r="AP312" s="575"/>
      <c r="AQ312" s="575"/>
    </row>
    <row r="313" spans="1:43" ht="35.25" hidden="1" customHeight="1" thickTop="1" thickBot="1">
      <c r="A313" s="563">
        <v>20.3</v>
      </c>
      <c r="B313" s="564"/>
      <c r="C313" s="564"/>
      <c r="D313" s="564"/>
      <c r="E313" s="564"/>
      <c r="F313" s="577" t="s">
        <v>1364</v>
      </c>
      <c r="G313" s="578">
        <v>1</v>
      </c>
      <c r="H313" s="578">
        <v>1</v>
      </c>
      <c r="I313" s="567">
        <f t="shared" si="16"/>
        <v>1</v>
      </c>
      <c r="J313" s="568" t="str">
        <f t="shared" si="17"/>
        <v>De acuerdo con lo programado</v>
      </c>
      <c r="K313" s="578"/>
      <c r="L313" s="581"/>
      <c r="M313" s="579"/>
      <c r="N313" s="572"/>
      <c r="O313" s="582"/>
      <c r="P313" s="581"/>
      <c r="Q313" s="579"/>
      <c r="R313" s="572"/>
      <c r="S313" s="582"/>
      <c r="T313" s="583"/>
      <c r="U313" s="579"/>
      <c r="V313" s="572"/>
      <c r="W313" s="582"/>
      <c r="X313" s="575"/>
      <c r="Y313" s="580">
        <v>3</v>
      </c>
      <c r="Z313" s="580">
        <v>3</v>
      </c>
      <c r="AA313" s="567">
        <f t="shared" si="18"/>
        <v>1</v>
      </c>
      <c r="AB313" s="568" t="str">
        <f t="shared" si="19"/>
        <v>De acuerdo con lo programado</v>
      </c>
      <c r="AC313" s="575"/>
      <c r="AD313" s="575"/>
      <c r="AE313" s="575"/>
      <c r="AF313" s="576"/>
      <c r="AG313" s="576"/>
      <c r="AH313" s="575"/>
      <c r="AI313" s="575"/>
      <c r="AJ313" s="575"/>
      <c r="AK313" s="576"/>
      <c r="AL313" s="576"/>
      <c r="AM313" s="575"/>
      <c r="AN313" s="575"/>
      <c r="AO313" s="575"/>
      <c r="AP313" s="575"/>
      <c r="AQ313" s="575"/>
    </row>
    <row r="314" spans="1:43" ht="35.25" hidden="1" customHeight="1" thickTop="1" thickBot="1">
      <c r="A314" s="563">
        <v>20.399999999999999</v>
      </c>
      <c r="B314" s="564"/>
      <c r="C314" s="564"/>
      <c r="D314" s="564"/>
      <c r="E314" s="564"/>
      <c r="F314" s="577" t="s">
        <v>1365</v>
      </c>
      <c r="G314" s="578">
        <v>1</v>
      </c>
      <c r="H314" s="578">
        <v>1</v>
      </c>
      <c r="I314" s="567">
        <f t="shared" si="16"/>
        <v>1</v>
      </c>
      <c r="J314" s="568" t="str">
        <f t="shared" si="17"/>
        <v>De acuerdo con lo programado</v>
      </c>
      <c r="K314" s="578"/>
      <c r="L314" s="581"/>
      <c r="M314" s="579"/>
      <c r="N314" s="572"/>
      <c r="O314" s="582"/>
      <c r="P314" s="581"/>
      <c r="Q314" s="579"/>
      <c r="R314" s="572"/>
      <c r="S314" s="582"/>
      <c r="T314" s="583"/>
      <c r="U314" s="579"/>
      <c r="V314" s="572"/>
      <c r="W314" s="582"/>
      <c r="X314" s="575"/>
      <c r="Y314" s="580">
        <v>6</v>
      </c>
      <c r="Z314" s="580">
        <v>6</v>
      </c>
      <c r="AA314" s="567">
        <f t="shared" si="18"/>
        <v>1</v>
      </c>
      <c r="AB314" s="568" t="str">
        <f t="shared" si="19"/>
        <v>De acuerdo con lo programado</v>
      </c>
      <c r="AC314" s="575"/>
      <c r="AD314" s="575"/>
      <c r="AE314" s="575"/>
      <c r="AF314" s="576"/>
      <c r="AG314" s="576"/>
      <c r="AH314" s="575"/>
      <c r="AI314" s="575"/>
      <c r="AJ314" s="575"/>
      <c r="AK314" s="576"/>
      <c r="AL314" s="576"/>
      <c r="AM314" s="575"/>
      <c r="AN314" s="575"/>
      <c r="AO314" s="575"/>
      <c r="AP314" s="575"/>
      <c r="AQ314" s="575"/>
    </row>
    <row r="315" spans="1:43" ht="35.25" hidden="1" customHeight="1" thickTop="1" thickBot="1">
      <c r="A315" s="563">
        <v>20.399999999999999</v>
      </c>
      <c r="B315" s="564"/>
      <c r="C315" s="564"/>
      <c r="D315" s="564"/>
      <c r="E315" s="564"/>
      <c r="F315" s="577" t="s">
        <v>1365</v>
      </c>
      <c r="G315" s="578">
        <v>0</v>
      </c>
      <c r="H315" s="578">
        <v>0</v>
      </c>
      <c r="I315" s="567" t="str">
        <f t="shared" si="16"/>
        <v>No hay Programación</v>
      </c>
      <c r="J315" s="568" t="str">
        <f t="shared" si="17"/>
        <v>De acuerdo con lo programado</v>
      </c>
      <c r="K315" s="578"/>
      <c r="L315" s="581"/>
      <c r="M315" s="579"/>
      <c r="N315" s="572"/>
      <c r="O315" s="582"/>
      <c r="P315" s="581"/>
      <c r="Q315" s="579"/>
      <c r="R315" s="572"/>
      <c r="S315" s="582"/>
      <c r="T315" s="583"/>
      <c r="U315" s="579"/>
      <c r="V315" s="572"/>
      <c r="W315" s="582"/>
      <c r="X315" s="575"/>
      <c r="Y315" s="580">
        <v>4</v>
      </c>
      <c r="Z315" s="580">
        <v>4</v>
      </c>
      <c r="AA315" s="567">
        <f t="shared" si="18"/>
        <v>1</v>
      </c>
      <c r="AB315" s="568" t="str">
        <f t="shared" si="19"/>
        <v>De acuerdo con lo programado</v>
      </c>
      <c r="AC315" s="575"/>
      <c r="AD315" s="575"/>
      <c r="AE315" s="575"/>
      <c r="AF315" s="576"/>
      <c r="AG315" s="576"/>
      <c r="AH315" s="575"/>
      <c r="AI315" s="575"/>
      <c r="AJ315" s="575"/>
      <c r="AK315" s="576"/>
      <c r="AL315" s="576"/>
      <c r="AM315" s="575"/>
      <c r="AN315" s="575"/>
      <c r="AO315" s="575"/>
      <c r="AP315" s="575"/>
      <c r="AQ315" s="575"/>
    </row>
    <row r="316" spans="1:43" ht="35.25" hidden="1" customHeight="1" thickTop="1" thickBot="1">
      <c r="A316" s="563">
        <v>20.5</v>
      </c>
      <c r="B316" s="564"/>
      <c r="C316" s="564"/>
      <c r="D316" s="564"/>
      <c r="E316" s="564"/>
      <c r="F316" s="577" t="s">
        <v>1366</v>
      </c>
      <c r="G316" s="578">
        <v>2</v>
      </c>
      <c r="H316" s="578">
        <v>2</v>
      </c>
      <c r="I316" s="567">
        <f t="shared" si="16"/>
        <v>1</v>
      </c>
      <c r="J316" s="568" t="str">
        <f t="shared" si="17"/>
        <v>De acuerdo con lo programado</v>
      </c>
      <c r="K316" s="578"/>
      <c r="L316" s="581"/>
      <c r="M316" s="579"/>
      <c r="N316" s="572"/>
      <c r="O316" s="582"/>
      <c r="P316" s="581"/>
      <c r="Q316" s="579"/>
      <c r="R316" s="572"/>
      <c r="S316" s="582"/>
      <c r="T316" s="583"/>
      <c r="U316" s="579"/>
      <c r="V316" s="572"/>
      <c r="W316" s="582"/>
      <c r="X316" s="575"/>
      <c r="Y316" s="580">
        <v>6</v>
      </c>
      <c r="Z316" s="580">
        <v>6</v>
      </c>
      <c r="AA316" s="567">
        <f t="shared" si="18"/>
        <v>1</v>
      </c>
      <c r="AB316" s="568" t="str">
        <f t="shared" si="19"/>
        <v>De acuerdo con lo programado</v>
      </c>
      <c r="AC316" s="575"/>
      <c r="AD316" s="575"/>
      <c r="AE316" s="575"/>
      <c r="AF316" s="576"/>
      <c r="AG316" s="576"/>
      <c r="AH316" s="575"/>
      <c r="AI316" s="575"/>
      <c r="AJ316" s="575"/>
      <c r="AK316" s="576"/>
      <c r="AL316" s="576"/>
      <c r="AM316" s="575"/>
      <c r="AN316" s="575"/>
      <c r="AO316" s="575"/>
      <c r="AP316" s="575"/>
      <c r="AQ316" s="575"/>
    </row>
    <row r="317" spans="1:43" ht="35.25" hidden="1" customHeight="1" thickTop="1" thickBot="1">
      <c r="A317" s="563">
        <v>20.6</v>
      </c>
      <c r="B317" s="564"/>
      <c r="C317" s="564"/>
      <c r="D317" s="564"/>
      <c r="E317" s="564"/>
      <c r="F317" s="577" t="s">
        <v>1367</v>
      </c>
      <c r="G317" s="578">
        <v>2</v>
      </c>
      <c r="H317" s="578">
        <v>2</v>
      </c>
      <c r="I317" s="567">
        <f t="shared" si="16"/>
        <v>1</v>
      </c>
      <c r="J317" s="568" t="str">
        <f t="shared" si="17"/>
        <v>De acuerdo con lo programado</v>
      </c>
      <c r="K317" s="578"/>
      <c r="L317" s="581"/>
      <c r="M317" s="579"/>
      <c r="N317" s="572"/>
      <c r="O317" s="582"/>
      <c r="P317" s="581"/>
      <c r="Q317" s="579"/>
      <c r="R317" s="572"/>
      <c r="S317" s="582"/>
      <c r="T317" s="583"/>
      <c r="U317" s="579"/>
      <c r="V317" s="572"/>
      <c r="W317" s="582"/>
      <c r="X317" s="575"/>
      <c r="Y317" s="580">
        <v>0</v>
      </c>
      <c r="Z317" s="580">
        <v>0</v>
      </c>
      <c r="AA317" s="567" t="str">
        <f t="shared" si="18"/>
        <v>No hay Programación</v>
      </c>
      <c r="AB317" s="568" t="str">
        <f t="shared" si="19"/>
        <v>De acuerdo con lo programado</v>
      </c>
      <c r="AC317" s="575"/>
      <c r="AD317" s="575"/>
      <c r="AE317" s="575"/>
      <c r="AF317" s="576"/>
      <c r="AG317" s="576"/>
      <c r="AH317" s="575"/>
      <c r="AI317" s="575"/>
      <c r="AJ317" s="575"/>
      <c r="AK317" s="576"/>
      <c r="AL317" s="576"/>
      <c r="AM317" s="575"/>
      <c r="AN317" s="575"/>
      <c r="AO317" s="575"/>
      <c r="AP317" s="575"/>
      <c r="AQ317" s="575"/>
    </row>
    <row r="318" spans="1:43" ht="35.25" hidden="1" customHeight="1" thickTop="1" thickBot="1">
      <c r="A318" s="563">
        <v>20.6</v>
      </c>
      <c r="B318" s="564"/>
      <c r="C318" s="564"/>
      <c r="D318" s="564"/>
      <c r="E318" s="564"/>
      <c r="F318" s="577" t="s">
        <v>1367</v>
      </c>
      <c r="G318" s="578">
        <v>1</v>
      </c>
      <c r="H318" s="578">
        <v>1</v>
      </c>
      <c r="I318" s="567">
        <f t="shared" si="16"/>
        <v>1</v>
      </c>
      <c r="J318" s="568" t="str">
        <f t="shared" si="17"/>
        <v>De acuerdo con lo programado</v>
      </c>
      <c r="K318" s="578"/>
      <c r="L318" s="581"/>
      <c r="M318" s="579"/>
      <c r="N318" s="572"/>
      <c r="O318" s="582"/>
      <c r="P318" s="581"/>
      <c r="Q318" s="579"/>
      <c r="R318" s="572"/>
      <c r="S318" s="582"/>
      <c r="T318" s="583"/>
      <c r="U318" s="579"/>
      <c r="V318" s="572"/>
      <c r="W318" s="582"/>
      <c r="X318" s="575"/>
      <c r="Y318" s="580">
        <v>1</v>
      </c>
      <c r="Z318" s="580">
        <v>1</v>
      </c>
      <c r="AA318" s="567">
        <f t="shared" si="18"/>
        <v>1</v>
      </c>
      <c r="AB318" s="568" t="str">
        <f t="shared" si="19"/>
        <v>De acuerdo con lo programado</v>
      </c>
      <c r="AC318" s="575"/>
      <c r="AD318" s="575"/>
      <c r="AE318" s="575"/>
      <c r="AF318" s="576"/>
      <c r="AG318" s="576"/>
      <c r="AH318" s="575"/>
      <c r="AI318" s="575"/>
      <c r="AJ318" s="575"/>
      <c r="AK318" s="576"/>
      <c r="AL318" s="576"/>
      <c r="AM318" s="575"/>
      <c r="AN318" s="575"/>
      <c r="AO318" s="575"/>
      <c r="AP318" s="575"/>
      <c r="AQ318" s="575"/>
    </row>
    <row r="319" spans="1:43" ht="35.25" hidden="1" customHeight="1" thickTop="1" thickBot="1">
      <c r="A319" s="563">
        <v>20.7</v>
      </c>
      <c r="B319" s="564"/>
      <c r="C319" s="564"/>
      <c r="D319" s="564"/>
      <c r="E319" s="564"/>
      <c r="F319" s="577" t="s">
        <v>1368</v>
      </c>
      <c r="G319" s="578">
        <v>2</v>
      </c>
      <c r="H319" s="578">
        <v>2</v>
      </c>
      <c r="I319" s="567">
        <f t="shared" si="16"/>
        <v>1</v>
      </c>
      <c r="J319" s="568" t="str">
        <f t="shared" si="17"/>
        <v>De acuerdo con lo programado</v>
      </c>
      <c r="K319" s="578"/>
      <c r="L319" s="581"/>
      <c r="M319" s="579"/>
      <c r="N319" s="572"/>
      <c r="O319" s="582"/>
      <c r="P319" s="581"/>
      <c r="Q319" s="579"/>
      <c r="R319" s="572"/>
      <c r="S319" s="582"/>
      <c r="T319" s="583"/>
      <c r="U319" s="579"/>
      <c r="V319" s="572"/>
      <c r="W319" s="582"/>
      <c r="X319" s="575"/>
      <c r="Y319" s="580">
        <v>5</v>
      </c>
      <c r="Z319" s="580">
        <v>5</v>
      </c>
      <c r="AA319" s="567">
        <f t="shared" si="18"/>
        <v>1</v>
      </c>
      <c r="AB319" s="568" t="str">
        <f t="shared" si="19"/>
        <v>De acuerdo con lo programado</v>
      </c>
      <c r="AC319" s="575"/>
      <c r="AD319" s="575"/>
      <c r="AE319" s="575"/>
      <c r="AF319" s="576"/>
      <c r="AG319" s="576"/>
      <c r="AH319" s="575"/>
      <c r="AI319" s="575"/>
      <c r="AJ319" s="575"/>
      <c r="AK319" s="576"/>
      <c r="AL319" s="576"/>
      <c r="AM319" s="575"/>
      <c r="AN319" s="575"/>
      <c r="AO319" s="575"/>
      <c r="AP319" s="575"/>
      <c r="AQ319" s="575"/>
    </row>
    <row r="320" spans="1:43" ht="35.25" hidden="1" customHeight="1" thickTop="1" thickBot="1">
      <c r="A320" s="563">
        <v>20.7</v>
      </c>
      <c r="B320" s="564"/>
      <c r="C320" s="564"/>
      <c r="D320" s="564"/>
      <c r="E320" s="564"/>
      <c r="F320" s="577" t="s">
        <v>1368</v>
      </c>
      <c r="G320" s="578">
        <v>1</v>
      </c>
      <c r="H320" s="578">
        <v>1</v>
      </c>
      <c r="I320" s="567">
        <f t="shared" si="16"/>
        <v>1</v>
      </c>
      <c r="J320" s="568" t="str">
        <f t="shared" si="17"/>
        <v>De acuerdo con lo programado</v>
      </c>
      <c r="K320" s="578"/>
      <c r="L320" s="581"/>
      <c r="M320" s="579"/>
      <c r="N320" s="572"/>
      <c r="O320" s="582"/>
      <c r="P320" s="581"/>
      <c r="Q320" s="579"/>
      <c r="R320" s="572"/>
      <c r="S320" s="582"/>
      <c r="T320" s="583"/>
      <c r="U320" s="579"/>
      <c r="V320" s="572"/>
      <c r="W320" s="582"/>
      <c r="X320" s="575"/>
      <c r="Y320" s="580">
        <v>3</v>
      </c>
      <c r="Z320" s="580">
        <v>3</v>
      </c>
      <c r="AA320" s="567">
        <f t="shared" si="18"/>
        <v>1</v>
      </c>
      <c r="AB320" s="568" t="str">
        <f t="shared" si="19"/>
        <v>De acuerdo con lo programado</v>
      </c>
      <c r="AC320" s="575"/>
      <c r="AD320" s="575"/>
      <c r="AE320" s="575"/>
      <c r="AF320" s="576"/>
      <c r="AG320" s="576"/>
      <c r="AH320" s="575"/>
      <c r="AI320" s="575"/>
      <c r="AJ320" s="575"/>
      <c r="AK320" s="576"/>
      <c r="AL320" s="576"/>
      <c r="AM320" s="575"/>
      <c r="AN320" s="575"/>
      <c r="AO320" s="575"/>
      <c r="AP320" s="575"/>
      <c r="AQ320" s="575"/>
    </row>
    <row r="321" spans="1:43" ht="35.25" hidden="1" customHeight="1" thickTop="1" thickBot="1">
      <c r="A321" s="563">
        <v>20.7</v>
      </c>
      <c r="B321" s="564"/>
      <c r="C321" s="564"/>
      <c r="D321" s="564"/>
      <c r="E321" s="564"/>
      <c r="F321" s="577" t="s">
        <v>1368</v>
      </c>
      <c r="G321" s="578">
        <v>3</v>
      </c>
      <c r="H321" s="578">
        <v>3</v>
      </c>
      <c r="I321" s="567">
        <f t="shared" si="16"/>
        <v>1</v>
      </c>
      <c r="J321" s="568" t="str">
        <f t="shared" si="17"/>
        <v>De acuerdo con lo programado</v>
      </c>
      <c r="K321" s="578"/>
      <c r="L321" s="581"/>
      <c r="M321" s="579"/>
      <c r="N321" s="572"/>
      <c r="O321" s="582"/>
      <c r="P321" s="581"/>
      <c r="Q321" s="579"/>
      <c r="R321" s="572"/>
      <c r="S321" s="582"/>
      <c r="T321" s="583"/>
      <c r="U321" s="579"/>
      <c r="V321" s="572"/>
      <c r="W321" s="582"/>
      <c r="X321" s="575"/>
      <c r="Y321" s="580">
        <v>2</v>
      </c>
      <c r="Z321" s="580">
        <v>2</v>
      </c>
      <c r="AA321" s="567">
        <f t="shared" si="18"/>
        <v>1</v>
      </c>
      <c r="AB321" s="568" t="str">
        <f t="shared" si="19"/>
        <v>De acuerdo con lo programado</v>
      </c>
      <c r="AC321" s="575"/>
      <c r="AD321" s="575"/>
      <c r="AE321" s="575"/>
      <c r="AF321" s="576"/>
      <c r="AG321" s="576"/>
      <c r="AH321" s="575"/>
      <c r="AI321" s="575"/>
      <c r="AJ321" s="575"/>
      <c r="AK321" s="576"/>
      <c r="AL321" s="576"/>
      <c r="AM321" s="575"/>
      <c r="AN321" s="575"/>
      <c r="AO321" s="575"/>
      <c r="AP321" s="575"/>
      <c r="AQ321" s="575"/>
    </row>
    <row r="322" spans="1:43" ht="35.25" hidden="1" customHeight="1" thickTop="1" thickBot="1">
      <c r="A322" s="563">
        <v>21.7</v>
      </c>
      <c r="B322" s="564"/>
      <c r="C322" s="564"/>
      <c r="D322" s="564"/>
      <c r="E322" s="564"/>
      <c r="F322" s="577" t="s">
        <v>1368</v>
      </c>
      <c r="G322" s="578">
        <v>2</v>
      </c>
      <c r="H322" s="578">
        <v>2</v>
      </c>
      <c r="I322" s="567">
        <f t="shared" si="16"/>
        <v>1</v>
      </c>
      <c r="J322" s="568" t="str">
        <f t="shared" si="17"/>
        <v>De acuerdo con lo programado</v>
      </c>
      <c r="K322" s="578"/>
      <c r="L322" s="581"/>
      <c r="M322" s="579"/>
      <c r="N322" s="572"/>
      <c r="O322" s="582"/>
      <c r="P322" s="581"/>
      <c r="Q322" s="579"/>
      <c r="R322" s="572"/>
      <c r="S322" s="582"/>
      <c r="T322" s="583"/>
      <c r="U322" s="579"/>
      <c r="V322" s="572"/>
      <c r="W322" s="582"/>
      <c r="X322" s="575"/>
      <c r="Y322" s="580">
        <v>3</v>
      </c>
      <c r="Z322" s="580">
        <v>3</v>
      </c>
      <c r="AA322" s="567">
        <f t="shared" si="18"/>
        <v>1</v>
      </c>
      <c r="AB322" s="568" t="str">
        <f t="shared" si="19"/>
        <v>De acuerdo con lo programado</v>
      </c>
      <c r="AC322" s="575"/>
      <c r="AD322" s="575"/>
      <c r="AE322" s="575"/>
      <c r="AF322" s="576"/>
      <c r="AG322" s="576"/>
      <c r="AH322" s="575"/>
      <c r="AI322" s="575"/>
      <c r="AJ322" s="575"/>
      <c r="AK322" s="576"/>
      <c r="AL322" s="576"/>
      <c r="AM322" s="575"/>
      <c r="AN322" s="575"/>
      <c r="AO322" s="575"/>
      <c r="AP322" s="575"/>
      <c r="AQ322" s="575"/>
    </row>
    <row r="323" spans="1:43" ht="35.25" hidden="1" customHeight="1" thickTop="1" thickBot="1">
      <c r="A323" s="563">
        <v>20.8</v>
      </c>
      <c r="B323" s="564"/>
      <c r="C323" s="564"/>
      <c r="D323" s="564"/>
      <c r="E323" s="564"/>
      <c r="F323" s="577" t="s">
        <v>1369</v>
      </c>
      <c r="G323" s="578">
        <v>1</v>
      </c>
      <c r="H323" s="578">
        <v>1</v>
      </c>
      <c r="I323" s="567">
        <f t="shared" si="16"/>
        <v>1</v>
      </c>
      <c r="J323" s="568" t="str">
        <f t="shared" si="17"/>
        <v>De acuerdo con lo programado</v>
      </c>
      <c r="K323" s="578"/>
      <c r="L323" s="581"/>
      <c r="M323" s="579"/>
      <c r="N323" s="572"/>
      <c r="O323" s="582"/>
      <c r="P323" s="581"/>
      <c r="Q323" s="579"/>
      <c r="R323" s="572"/>
      <c r="S323" s="582"/>
      <c r="T323" s="583"/>
      <c r="U323" s="579"/>
      <c r="V323" s="572"/>
      <c r="W323" s="582"/>
      <c r="X323" s="575"/>
      <c r="Y323" s="580">
        <v>1</v>
      </c>
      <c r="Z323" s="580">
        <v>1</v>
      </c>
      <c r="AA323" s="567">
        <f t="shared" si="18"/>
        <v>1</v>
      </c>
      <c r="AB323" s="568" t="str">
        <f t="shared" si="19"/>
        <v>De acuerdo con lo programado</v>
      </c>
      <c r="AC323" s="575"/>
      <c r="AD323" s="575"/>
      <c r="AE323" s="575"/>
      <c r="AF323" s="576"/>
      <c r="AG323" s="576"/>
      <c r="AH323" s="575"/>
      <c r="AI323" s="575"/>
      <c r="AJ323" s="575"/>
      <c r="AK323" s="576"/>
      <c r="AL323" s="576"/>
      <c r="AM323" s="575"/>
      <c r="AN323" s="575"/>
      <c r="AO323" s="575"/>
      <c r="AP323" s="575"/>
      <c r="AQ323" s="575"/>
    </row>
    <row r="324" spans="1:43" ht="35.25" hidden="1" customHeight="1" thickTop="1" thickBot="1">
      <c r="A324" s="563">
        <v>20.8</v>
      </c>
      <c r="B324" s="564"/>
      <c r="C324" s="564"/>
      <c r="D324" s="564"/>
      <c r="E324" s="564"/>
      <c r="F324" s="577" t="s">
        <v>1369</v>
      </c>
      <c r="G324" s="578">
        <v>1</v>
      </c>
      <c r="H324" s="578">
        <v>1</v>
      </c>
      <c r="I324" s="567">
        <f t="shared" si="16"/>
        <v>1</v>
      </c>
      <c r="J324" s="568" t="str">
        <f t="shared" si="17"/>
        <v>De acuerdo con lo programado</v>
      </c>
      <c r="K324" s="578"/>
      <c r="L324" s="581"/>
      <c r="M324" s="579"/>
      <c r="N324" s="572"/>
      <c r="O324" s="582"/>
      <c r="P324" s="581"/>
      <c r="Q324" s="579"/>
      <c r="R324" s="572"/>
      <c r="S324" s="582"/>
      <c r="T324" s="583"/>
      <c r="U324" s="579"/>
      <c r="V324" s="572"/>
      <c r="W324" s="582"/>
      <c r="X324" s="575"/>
      <c r="Y324" s="580">
        <v>0</v>
      </c>
      <c r="Z324" s="580">
        <v>0</v>
      </c>
      <c r="AA324" s="567" t="str">
        <f t="shared" si="18"/>
        <v>No hay Programación</v>
      </c>
      <c r="AB324" s="568" t="str">
        <f t="shared" si="19"/>
        <v>De acuerdo con lo programado</v>
      </c>
      <c r="AC324" s="575"/>
      <c r="AD324" s="575"/>
      <c r="AE324" s="575"/>
      <c r="AF324" s="576"/>
      <c r="AG324" s="576"/>
      <c r="AH324" s="575"/>
      <c r="AI324" s="575"/>
      <c r="AJ324" s="575"/>
      <c r="AK324" s="576"/>
      <c r="AL324" s="576"/>
      <c r="AM324" s="575"/>
      <c r="AN324" s="575"/>
      <c r="AO324" s="575"/>
      <c r="AP324" s="575"/>
      <c r="AQ324" s="575"/>
    </row>
    <row r="325" spans="1:43" ht="35.25" hidden="1" customHeight="1" thickTop="1" thickBot="1">
      <c r="A325" s="563">
        <v>20.8</v>
      </c>
      <c r="B325" s="564"/>
      <c r="C325" s="564"/>
      <c r="D325" s="564"/>
      <c r="E325" s="564"/>
      <c r="F325" s="577" t="s">
        <v>1369</v>
      </c>
      <c r="G325" s="578">
        <v>1</v>
      </c>
      <c r="H325" s="578">
        <v>1</v>
      </c>
      <c r="I325" s="567">
        <f t="shared" si="16"/>
        <v>1</v>
      </c>
      <c r="J325" s="568" t="str">
        <f t="shared" si="17"/>
        <v>De acuerdo con lo programado</v>
      </c>
      <c r="K325" s="578"/>
      <c r="L325" s="581"/>
      <c r="M325" s="579"/>
      <c r="N325" s="572"/>
      <c r="O325" s="582"/>
      <c r="P325" s="581"/>
      <c r="Q325" s="579"/>
      <c r="R325" s="572"/>
      <c r="S325" s="582"/>
      <c r="T325" s="583"/>
      <c r="U325" s="579"/>
      <c r="V325" s="572"/>
      <c r="W325" s="582"/>
      <c r="X325" s="575"/>
      <c r="Y325" s="580">
        <v>1</v>
      </c>
      <c r="Z325" s="580">
        <v>1</v>
      </c>
      <c r="AA325" s="567">
        <f t="shared" si="18"/>
        <v>1</v>
      </c>
      <c r="AB325" s="568" t="str">
        <f t="shared" si="19"/>
        <v>De acuerdo con lo programado</v>
      </c>
      <c r="AC325" s="575"/>
      <c r="AD325" s="575"/>
      <c r="AE325" s="575"/>
      <c r="AF325" s="576"/>
      <c r="AG325" s="576"/>
      <c r="AH325" s="575"/>
      <c r="AI325" s="575"/>
      <c r="AJ325" s="575"/>
      <c r="AK325" s="576"/>
      <c r="AL325" s="576"/>
      <c r="AM325" s="575"/>
      <c r="AN325" s="575"/>
      <c r="AO325" s="575"/>
      <c r="AP325" s="575"/>
      <c r="AQ325" s="575"/>
    </row>
    <row r="326" spans="1:43" ht="35.25" hidden="1" customHeight="1" thickTop="1" thickBot="1">
      <c r="A326" s="563">
        <v>20.9</v>
      </c>
      <c r="B326" s="564"/>
      <c r="C326" s="564"/>
      <c r="D326" s="564"/>
      <c r="E326" s="564"/>
      <c r="F326" s="577" t="s">
        <v>1370</v>
      </c>
      <c r="G326" s="578">
        <v>2</v>
      </c>
      <c r="H326" s="578">
        <v>2</v>
      </c>
      <c r="I326" s="567">
        <f t="shared" si="16"/>
        <v>1</v>
      </c>
      <c r="J326" s="568" t="str">
        <f t="shared" si="17"/>
        <v>De acuerdo con lo programado</v>
      </c>
      <c r="K326" s="578"/>
      <c r="L326" s="581"/>
      <c r="M326" s="579"/>
      <c r="N326" s="572"/>
      <c r="O326" s="582"/>
      <c r="P326" s="581"/>
      <c r="Q326" s="579"/>
      <c r="R326" s="572"/>
      <c r="S326" s="582"/>
      <c r="T326" s="583"/>
      <c r="U326" s="579"/>
      <c r="V326" s="572"/>
      <c r="W326" s="582"/>
      <c r="X326" s="575"/>
      <c r="Y326" s="580">
        <v>6</v>
      </c>
      <c r="Z326" s="580">
        <v>6</v>
      </c>
      <c r="AA326" s="567">
        <f t="shared" si="18"/>
        <v>1</v>
      </c>
      <c r="AB326" s="568" t="str">
        <f t="shared" si="19"/>
        <v>De acuerdo con lo programado</v>
      </c>
      <c r="AC326" s="575"/>
      <c r="AD326" s="575"/>
      <c r="AE326" s="575"/>
      <c r="AF326" s="576"/>
      <c r="AG326" s="576"/>
      <c r="AH326" s="575"/>
      <c r="AI326" s="575"/>
      <c r="AJ326" s="575"/>
      <c r="AK326" s="576"/>
      <c r="AL326" s="576"/>
      <c r="AM326" s="575"/>
      <c r="AN326" s="575"/>
      <c r="AO326" s="575"/>
      <c r="AP326" s="575"/>
      <c r="AQ326" s="575"/>
    </row>
    <row r="327" spans="1:43" ht="35.25" hidden="1" customHeight="1" thickTop="1" thickBot="1">
      <c r="A327" s="593">
        <v>20.100000000000001</v>
      </c>
      <c r="B327" s="564"/>
      <c r="C327" s="564"/>
      <c r="D327" s="564"/>
      <c r="E327" s="564"/>
      <c r="F327" s="577" t="s">
        <v>1371</v>
      </c>
      <c r="G327" s="578">
        <v>2</v>
      </c>
      <c r="H327" s="578">
        <v>2</v>
      </c>
      <c r="I327" s="567">
        <f t="shared" si="16"/>
        <v>1</v>
      </c>
      <c r="J327" s="568" t="str">
        <f t="shared" si="17"/>
        <v>De acuerdo con lo programado</v>
      </c>
      <c r="K327" s="578"/>
      <c r="L327" s="581"/>
      <c r="M327" s="579"/>
      <c r="N327" s="572"/>
      <c r="O327" s="582"/>
      <c r="P327" s="581"/>
      <c r="Q327" s="579"/>
      <c r="R327" s="572"/>
      <c r="S327" s="582"/>
      <c r="T327" s="583"/>
      <c r="U327" s="579"/>
      <c r="V327" s="572"/>
      <c r="W327" s="582"/>
      <c r="X327" s="575"/>
      <c r="Y327" s="580">
        <v>3</v>
      </c>
      <c r="Z327" s="580">
        <v>3</v>
      </c>
      <c r="AA327" s="567">
        <f t="shared" si="18"/>
        <v>1</v>
      </c>
      <c r="AB327" s="568" t="str">
        <f t="shared" si="19"/>
        <v>De acuerdo con lo programado</v>
      </c>
      <c r="AC327" s="575"/>
      <c r="AD327" s="575"/>
      <c r="AE327" s="575"/>
      <c r="AF327" s="576"/>
      <c r="AG327" s="576"/>
      <c r="AH327" s="575"/>
      <c r="AI327" s="575"/>
      <c r="AJ327" s="575"/>
      <c r="AK327" s="576"/>
      <c r="AL327" s="576"/>
      <c r="AM327" s="575"/>
      <c r="AN327" s="575"/>
      <c r="AO327" s="575"/>
      <c r="AP327" s="575"/>
      <c r="AQ327" s="575"/>
    </row>
    <row r="328" spans="1:43" ht="35.25" hidden="1" customHeight="1" thickTop="1" thickBot="1">
      <c r="A328" s="593">
        <v>20.100000000000001</v>
      </c>
      <c r="B328" s="564"/>
      <c r="C328" s="564"/>
      <c r="D328" s="564"/>
      <c r="E328" s="564"/>
      <c r="F328" s="577" t="s">
        <v>1371</v>
      </c>
      <c r="G328" s="578">
        <v>2</v>
      </c>
      <c r="H328" s="578">
        <v>2</v>
      </c>
      <c r="I328" s="567">
        <f t="shared" si="16"/>
        <v>1</v>
      </c>
      <c r="J328" s="568" t="str">
        <f t="shared" si="17"/>
        <v>De acuerdo con lo programado</v>
      </c>
      <c r="K328" s="578"/>
      <c r="L328" s="581"/>
      <c r="M328" s="579"/>
      <c r="N328" s="572"/>
      <c r="O328" s="582"/>
      <c r="P328" s="581"/>
      <c r="Q328" s="579"/>
      <c r="R328" s="572"/>
      <c r="S328" s="582"/>
      <c r="T328" s="583"/>
      <c r="U328" s="579"/>
      <c r="V328" s="572"/>
      <c r="W328" s="582"/>
      <c r="X328" s="575"/>
      <c r="Y328" s="580">
        <v>3</v>
      </c>
      <c r="Z328" s="580">
        <v>3</v>
      </c>
      <c r="AA328" s="567">
        <f t="shared" si="18"/>
        <v>1</v>
      </c>
      <c r="AB328" s="568" t="str">
        <f t="shared" si="19"/>
        <v>De acuerdo con lo programado</v>
      </c>
      <c r="AC328" s="575"/>
      <c r="AD328" s="575"/>
      <c r="AE328" s="575"/>
      <c r="AF328" s="576"/>
      <c r="AG328" s="576"/>
      <c r="AH328" s="575"/>
      <c r="AI328" s="575"/>
      <c r="AJ328" s="575"/>
      <c r="AK328" s="576"/>
      <c r="AL328" s="576"/>
      <c r="AM328" s="575"/>
      <c r="AN328" s="575"/>
      <c r="AO328" s="575"/>
      <c r="AP328" s="575"/>
      <c r="AQ328" s="575"/>
    </row>
    <row r="329" spans="1:43" ht="35.25" hidden="1" customHeight="1" thickTop="1" thickBot="1">
      <c r="A329" s="593">
        <v>20.100000000000001</v>
      </c>
      <c r="B329" s="564"/>
      <c r="C329" s="564"/>
      <c r="D329" s="564"/>
      <c r="E329" s="564"/>
      <c r="F329" s="577" t="s">
        <v>1371</v>
      </c>
      <c r="G329" s="578">
        <v>2</v>
      </c>
      <c r="H329" s="578">
        <v>2</v>
      </c>
      <c r="I329" s="567">
        <f t="shared" si="16"/>
        <v>1</v>
      </c>
      <c r="J329" s="568" t="str">
        <f t="shared" si="17"/>
        <v>De acuerdo con lo programado</v>
      </c>
      <c r="K329" s="578"/>
      <c r="L329" s="581"/>
      <c r="M329" s="579"/>
      <c r="N329" s="572"/>
      <c r="O329" s="582"/>
      <c r="P329" s="581"/>
      <c r="Q329" s="579"/>
      <c r="R329" s="572"/>
      <c r="S329" s="582"/>
      <c r="T329" s="583"/>
      <c r="U329" s="579"/>
      <c r="V329" s="572"/>
      <c r="W329" s="582"/>
      <c r="X329" s="575"/>
      <c r="Y329" s="580">
        <v>3</v>
      </c>
      <c r="Z329" s="580">
        <v>3</v>
      </c>
      <c r="AA329" s="567">
        <f t="shared" si="18"/>
        <v>1</v>
      </c>
      <c r="AB329" s="568" t="str">
        <f t="shared" si="19"/>
        <v>De acuerdo con lo programado</v>
      </c>
      <c r="AC329" s="575"/>
      <c r="AD329" s="575"/>
      <c r="AE329" s="575"/>
      <c r="AF329" s="576"/>
      <c r="AG329" s="576"/>
      <c r="AH329" s="575"/>
      <c r="AI329" s="575"/>
      <c r="AJ329" s="575"/>
      <c r="AK329" s="576"/>
      <c r="AL329" s="576"/>
      <c r="AM329" s="575"/>
      <c r="AN329" s="575"/>
      <c r="AO329" s="575"/>
      <c r="AP329" s="575"/>
      <c r="AQ329" s="575"/>
    </row>
    <row r="330" spans="1:43" ht="35.25" hidden="1" customHeight="1" thickTop="1" thickBot="1">
      <c r="A330" s="593">
        <v>20.100000000000001</v>
      </c>
      <c r="B330" s="564"/>
      <c r="C330" s="564"/>
      <c r="D330" s="564"/>
      <c r="E330" s="564"/>
      <c r="F330" s="577" t="s">
        <v>1371</v>
      </c>
      <c r="G330" s="578">
        <v>2</v>
      </c>
      <c r="H330" s="578">
        <v>2</v>
      </c>
      <c r="I330" s="567">
        <f t="shared" si="16"/>
        <v>1</v>
      </c>
      <c r="J330" s="568" t="str">
        <f t="shared" si="17"/>
        <v>De acuerdo con lo programado</v>
      </c>
      <c r="K330" s="578"/>
      <c r="L330" s="581"/>
      <c r="M330" s="579"/>
      <c r="N330" s="572"/>
      <c r="O330" s="582"/>
      <c r="P330" s="581"/>
      <c r="Q330" s="579"/>
      <c r="R330" s="572"/>
      <c r="S330" s="582"/>
      <c r="T330" s="583"/>
      <c r="U330" s="579"/>
      <c r="V330" s="572"/>
      <c r="W330" s="582"/>
      <c r="X330" s="575"/>
      <c r="Y330" s="580">
        <v>3</v>
      </c>
      <c r="Z330" s="580">
        <v>3</v>
      </c>
      <c r="AA330" s="567">
        <f t="shared" si="18"/>
        <v>1</v>
      </c>
      <c r="AB330" s="568" t="str">
        <f t="shared" si="19"/>
        <v>De acuerdo con lo programado</v>
      </c>
      <c r="AC330" s="575"/>
      <c r="AD330" s="575"/>
      <c r="AE330" s="575"/>
      <c r="AF330" s="576"/>
      <c r="AG330" s="576"/>
      <c r="AH330" s="575"/>
      <c r="AI330" s="575"/>
      <c r="AJ330" s="575"/>
      <c r="AK330" s="576"/>
      <c r="AL330" s="576"/>
      <c r="AM330" s="575"/>
      <c r="AN330" s="575"/>
      <c r="AO330" s="575"/>
      <c r="AP330" s="575"/>
      <c r="AQ330" s="575"/>
    </row>
    <row r="331" spans="1:43" ht="35.25" hidden="1" customHeight="1" thickTop="1" thickBot="1">
      <c r="A331" s="593">
        <v>20.100000000000001</v>
      </c>
      <c r="B331" s="564"/>
      <c r="C331" s="564"/>
      <c r="D331" s="564"/>
      <c r="E331" s="564"/>
      <c r="F331" s="577" t="s">
        <v>1371</v>
      </c>
      <c r="G331" s="578">
        <v>1</v>
      </c>
      <c r="H331" s="578">
        <v>1</v>
      </c>
      <c r="I331" s="567">
        <f t="shared" si="16"/>
        <v>1</v>
      </c>
      <c r="J331" s="568" t="str">
        <f t="shared" si="17"/>
        <v>De acuerdo con lo programado</v>
      </c>
      <c r="K331" s="578"/>
      <c r="L331" s="581"/>
      <c r="M331" s="579"/>
      <c r="N331" s="572"/>
      <c r="O331" s="582"/>
      <c r="P331" s="581"/>
      <c r="Q331" s="579"/>
      <c r="R331" s="572"/>
      <c r="S331" s="582"/>
      <c r="T331" s="583"/>
      <c r="U331" s="579"/>
      <c r="V331" s="572"/>
      <c r="W331" s="582"/>
      <c r="X331" s="575"/>
      <c r="Y331" s="580">
        <v>3</v>
      </c>
      <c r="Z331" s="580">
        <v>3</v>
      </c>
      <c r="AA331" s="567">
        <f t="shared" si="18"/>
        <v>1</v>
      </c>
      <c r="AB331" s="568" t="str">
        <f t="shared" si="19"/>
        <v>De acuerdo con lo programado</v>
      </c>
      <c r="AC331" s="575"/>
      <c r="AD331" s="575"/>
      <c r="AE331" s="575"/>
      <c r="AF331" s="576"/>
      <c r="AG331" s="576"/>
      <c r="AH331" s="575"/>
      <c r="AI331" s="575"/>
      <c r="AJ331" s="575"/>
      <c r="AK331" s="576"/>
      <c r="AL331" s="576"/>
      <c r="AM331" s="575"/>
      <c r="AN331" s="575"/>
      <c r="AO331" s="575"/>
      <c r="AP331" s="575"/>
      <c r="AQ331" s="575"/>
    </row>
    <row r="332" spans="1:43" ht="35.25" hidden="1" customHeight="1" thickTop="1" thickBot="1">
      <c r="A332" s="593">
        <v>20.100000000000001</v>
      </c>
      <c r="B332" s="564"/>
      <c r="C332" s="564"/>
      <c r="D332" s="564"/>
      <c r="E332" s="564"/>
      <c r="F332" s="577" t="s">
        <v>1371</v>
      </c>
      <c r="G332" s="578">
        <v>1</v>
      </c>
      <c r="H332" s="578">
        <v>1</v>
      </c>
      <c r="I332" s="567">
        <f t="shared" si="16"/>
        <v>1</v>
      </c>
      <c r="J332" s="568" t="str">
        <f t="shared" si="17"/>
        <v>De acuerdo con lo programado</v>
      </c>
      <c r="K332" s="578"/>
      <c r="L332" s="581"/>
      <c r="M332" s="579"/>
      <c r="N332" s="572"/>
      <c r="O332" s="582"/>
      <c r="P332" s="581"/>
      <c r="Q332" s="579"/>
      <c r="R332" s="572"/>
      <c r="S332" s="582"/>
      <c r="T332" s="583"/>
      <c r="U332" s="579"/>
      <c r="V332" s="572"/>
      <c r="W332" s="582"/>
      <c r="X332" s="575"/>
      <c r="Y332" s="580">
        <v>3</v>
      </c>
      <c r="Z332" s="580">
        <v>3</v>
      </c>
      <c r="AA332" s="567">
        <f t="shared" si="18"/>
        <v>1</v>
      </c>
      <c r="AB332" s="568" t="str">
        <f t="shared" si="19"/>
        <v>De acuerdo con lo programado</v>
      </c>
      <c r="AC332" s="575"/>
      <c r="AD332" s="575"/>
      <c r="AE332" s="575"/>
      <c r="AF332" s="576"/>
      <c r="AG332" s="576"/>
      <c r="AH332" s="575"/>
      <c r="AI332" s="575"/>
      <c r="AJ332" s="575"/>
      <c r="AK332" s="576"/>
      <c r="AL332" s="576"/>
      <c r="AM332" s="575"/>
      <c r="AN332" s="575"/>
      <c r="AO332" s="575"/>
      <c r="AP332" s="575"/>
      <c r="AQ332" s="575"/>
    </row>
    <row r="333" spans="1:43" ht="35.25" hidden="1" customHeight="1" thickTop="1" thickBot="1">
      <c r="A333" s="563">
        <v>20.11</v>
      </c>
      <c r="B333" s="564"/>
      <c r="C333" s="564"/>
      <c r="D333" s="564"/>
      <c r="E333" s="564"/>
      <c r="F333" s="577" t="s">
        <v>1372</v>
      </c>
      <c r="G333" s="578">
        <v>12</v>
      </c>
      <c r="H333" s="578">
        <v>12</v>
      </c>
      <c r="I333" s="567">
        <f t="shared" si="16"/>
        <v>1</v>
      </c>
      <c r="J333" s="568" t="str">
        <f t="shared" si="17"/>
        <v>De acuerdo con lo programado</v>
      </c>
      <c r="K333" s="578"/>
      <c r="L333" s="581"/>
      <c r="M333" s="579"/>
      <c r="N333" s="572"/>
      <c r="O333" s="582"/>
      <c r="P333" s="581"/>
      <c r="Q333" s="579"/>
      <c r="R333" s="572"/>
      <c r="S333" s="582"/>
      <c r="T333" s="583"/>
      <c r="U333" s="579"/>
      <c r="V333" s="572"/>
      <c r="W333" s="582"/>
      <c r="X333" s="575"/>
      <c r="Y333" s="580">
        <v>25</v>
      </c>
      <c r="Z333" s="580">
        <v>25</v>
      </c>
      <c r="AA333" s="567">
        <f t="shared" si="18"/>
        <v>1</v>
      </c>
      <c r="AB333" s="568" t="str">
        <f t="shared" si="19"/>
        <v>De acuerdo con lo programado</v>
      </c>
      <c r="AC333" s="575"/>
      <c r="AD333" s="575"/>
      <c r="AE333" s="575"/>
      <c r="AF333" s="576"/>
      <c r="AG333" s="576"/>
      <c r="AH333" s="575"/>
      <c r="AI333" s="575"/>
      <c r="AJ333" s="575"/>
      <c r="AK333" s="576"/>
      <c r="AL333" s="576"/>
      <c r="AM333" s="575"/>
      <c r="AN333" s="575"/>
      <c r="AO333" s="575"/>
      <c r="AP333" s="575"/>
      <c r="AQ333" s="575"/>
    </row>
    <row r="334" spans="1:43" ht="35.25" hidden="1" customHeight="1" thickTop="1" thickBot="1">
      <c r="A334" s="563">
        <v>20.11</v>
      </c>
      <c r="B334" s="564"/>
      <c r="C334" s="564"/>
      <c r="D334" s="564"/>
      <c r="E334" s="564"/>
      <c r="F334" s="577" t="s">
        <v>1372</v>
      </c>
      <c r="G334" s="578">
        <v>11</v>
      </c>
      <c r="H334" s="578">
        <v>11</v>
      </c>
      <c r="I334" s="567">
        <f t="shared" ref="I334:I397" si="20">IF(H334="","No hay ejecución",IF(AND(G334=0),"No hay Programación", H334/G334))</f>
        <v>1</v>
      </c>
      <c r="J334" s="568" t="str">
        <f t="shared" ref="J334:J397" si="21">IF(I334="No hay ejecución","NA",IF(I334&gt;=90%,"De acuerdo con lo programado",IF(I334&gt;=51%,"Atraso Leve",IF(I334&lt;=50%,"En riesgo cumplimiento"))))</f>
        <v>De acuerdo con lo programado</v>
      </c>
      <c r="K334" s="578"/>
      <c r="L334" s="581"/>
      <c r="M334" s="579"/>
      <c r="N334" s="572"/>
      <c r="O334" s="582"/>
      <c r="P334" s="581"/>
      <c r="Q334" s="579"/>
      <c r="R334" s="572"/>
      <c r="S334" s="582"/>
      <c r="T334" s="583"/>
      <c r="U334" s="579"/>
      <c r="V334" s="572"/>
      <c r="W334" s="582"/>
      <c r="X334" s="575"/>
      <c r="Y334" s="580">
        <v>25</v>
      </c>
      <c r="Z334" s="580">
        <v>25</v>
      </c>
      <c r="AA334" s="567">
        <f t="shared" ref="AA334:AA397" si="22">IF(Z334="","No hay ejecución",IF(AND(Y334=0),"No hay Programación", Z334/Y334))</f>
        <v>1</v>
      </c>
      <c r="AB334" s="568" t="str">
        <f t="shared" ref="AB334:AB397" si="23">IF(AA334="No hay ejecución","NA",IF(AA334&gt;=90%,"De acuerdo con lo programado",IF(AA334&gt;=51%,"Atraso Leve",IF(AA334&lt;=50%,"En riesgo cumplimiento"))))</f>
        <v>De acuerdo con lo programado</v>
      </c>
      <c r="AC334" s="575"/>
      <c r="AD334" s="575"/>
      <c r="AE334" s="575"/>
      <c r="AF334" s="576"/>
      <c r="AG334" s="576"/>
      <c r="AH334" s="575"/>
      <c r="AI334" s="575"/>
      <c r="AJ334" s="575"/>
      <c r="AK334" s="576"/>
      <c r="AL334" s="576"/>
      <c r="AM334" s="575"/>
      <c r="AN334" s="575"/>
      <c r="AO334" s="575"/>
      <c r="AP334" s="575"/>
      <c r="AQ334" s="575"/>
    </row>
    <row r="335" spans="1:43" ht="35.25" hidden="1" customHeight="1" thickTop="1" thickBot="1">
      <c r="A335" s="563">
        <v>20.11</v>
      </c>
      <c r="B335" s="564"/>
      <c r="C335" s="564"/>
      <c r="D335" s="564"/>
      <c r="E335" s="564"/>
      <c r="F335" s="577" t="s">
        <v>1372</v>
      </c>
      <c r="G335" s="578">
        <v>13</v>
      </c>
      <c r="H335" s="578">
        <v>13</v>
      </c>
      <c r="I335" s="567">
        <f t="shared" si="20"/>
        <v>1</v>
      </c>
      <c r="J335" s="568" t="str">
        <f t="shared" si="21"/>
        <v>De acuerdo con lo programado</v>
      </c>
      <c r="K335" s="578"/>
      <c r="L335" s="581"/>
      <c r="M335" s="579"/>
      <c r="N335" s="572"/>
      <c r="O335" s="582"/>
      <c r="P335" s="581"/>
      <c r="Q335" s="579"/>
      <c r="R335" s="572"/>
      <c r="S335" s="582"/>
      <c r="T335" s="583"/>
      <c r="U335" s="579"/>
      <c r="V335" s="572"/>
      <c r="W335" s="582"/>
      <c r="X335" s="575"/>
      <c r="Y335" s="580">
        <v>27</v>
      </c>
      <c r="Z335" s="580">
        <v>27</v>
      </c>
      <c r="AA335" s="567">
        <f t="shared" si="22"/>
        <v>1</v>
      </c>
      <c r="AB335" s="568" t="str">
        <f t="shared" si="23"/>
        <v>De acuerdo con lo programado</v>
      </c>
      <c r="AC335" s="575"/>
      <c r="AD335" s="575"/>
      <c r="AE335" s="575"/>
      <c r="AF335" s="576"/>
      <c r="AG335" s="576"/>
      <c r="AH335" s="575"/>
      <c r="AI335" s="575"/>
      <c r="AJ335" s="575"/>
      <c r="AK335" s="576"/>
      <c r="AL335" s="576"/>
      <c r="AM335" s="575"/>
      <c r="AN335" s="575"/>
      <c r="AO335" s="575"/>
      <c r="AP335" s="575"/>
      <c r="AQ335" s="575"/>
    </row>
    <row r="336" spans="1:43" ht="35.25" hidden="1" customHeight="1" thickTop="1" thickBot="1">
      <c r="A336" s="563">
        <v>20.11</v>
      </c>
      <c r="B336" s="564"/>
      <c r="C336" s="564"/>
      <c r="D336" s="564"/>
      <c r="E336" s="564"/>
      <c r="F336" s="577" t="s">
        <v>1372</v>
      </c>
      <c r="G336" s="578">
        <v>11</v>
      </c>
      <c r="H336" s="578">
        <v>11</v>
      </c>
      <c r="I336" s="567">
        <f t="shared" si="20"/>
        <v>1</v>
      </c>
      <c r="J336" s="568" t="str">
        <f t="shared" si="21"/>
        <v>De acuerdo con lo programado</v>
      </c>
      <c r="K336" s="578"/>
      <c r="L336" s="581"/>
      <c r="M336" s="579"/>
      <c r="N336" s="572"/>
      <c r="O336" s="582"/>
      <c r="P336" s="581"/>
      <c r="Q336" s="579"/>
      <c r="R336" s="572"/>
      <c r="S336" s="582"/>
      <c r="T336" s="583"/>
      <c r="U336" s="579"/>
      <c r="V336" s="572"/>
      <c r="W336" s="582"/>
      <c r="X336" s="575"/>
      <c r="Y336" s="580">
        <v>25</v>
      </c>
      <c r="Z336" s="580">
        <v>25</v>
      </c>
      <c r="AA336" s="567">
        <f t="shared" si="22"/>
        <v>1</v>
      </c>
      <c r="AB336" s="568" t="str">
        <f t="shared" si="23"/>
        <v>De acuerdo con lo programado</v>
      </c>
      <c r="AC336" s="575"/>
      <c r="AD336" s="575"/>
      <c r="AE336" s="575"/>
      <c r="AF336" s="576"/>
      <c r="AG336" s="576"/>
      <c r="AH336" s="575"/>
      <c r="AI336" s="575"/>
      <c r="AJ336" s="575"/>
      <c r="AK336" s="576"/>
      <c r="AL336" s="576"/>
      <c r="AM336" s="575"/>
      <c r="AN336" s="575"/>
      <c r="AO336" s="575"/>
      <c r="AP336" s="575"/>
      <c r="AQ336" s="575"/>
    </row>
    <row r="337" spans="1:43" ht="46.2" hidden="1" thickTop="1" thickBot="1">
      <c r="A337" s="563">
        <v>20.11</v>
      </c>
      <c r="B337" s="564"/>
      <c r="C337" s="564"/>
      <c r="D337" s="564"/>
      <c r="E337" s="564"/>
      <c r="F337" s="577" t="s">
        <v>1372</v>
      </c>
      <c r="G337" s="578">
        <v>12</v>
      </c>
      <c r="H337" s="578">
        <v>12</v>
      </c>
      <c r="I337" s="567">
        <f t="shared" si="20"/>
        <v>1</v>
      </c>
      <c r="J337" s="568" t="str">
        <f t="shared" si="21"/>
        <v>De acuerdo con lo programado</v>
      </c>
      <c r="K337" s="578"/>
      <c r="L337" s="581"/>
      <c r="M337" s="579"/>
      <c r="N337" s="572"/>
      <c r="O337" s="582"/>
      <c r="P337" s="581"/>
      <c r="Q337" s="579"/>
      <c r="R337" s="572"/>
      <c r="S337" s="582"/>
      <c r="T337" s="583"/>
      <c r="U337" s="579"/>
      <c r="V337" s="572"/>
      <c r="W337" s="582"/>
      <c r="X337" s="575"/>
      <c r="Y337" s="580">
        <v>23</v>
      </c>
      <c r="Z337" s="580">
        <v>23</v>
      </c>
      <c r="AA337" s="567">
        <f t="shared" si="22"/>
        <v>1</v>
      </c>
      <c r="AB337" s="568" t="str">
        <f t="shared" si="23"/>
        <v>De acuerdo con lo programado</v>
      </c>
      <c r="AC337" s="575"/>
      <c r="AD337" s="575"/>
      <c r="AE337" s="575"/>
      <c r="AF337" s="576"/>
      <c r="AG337" s="576"/>
      <c r="AH337" s="575"/>
      <c r="AI337" s="575"/>
      <c r="AJ337" s="575"/>
      <c r="AK337" s="576"/>
      <c r="AL337" s="576"/>
      <c r="AM337" s="575"/>
      <c r="AN337" s="575"/>
      <c r="AO337" s="575"/>
      <c r="AP337" s="575"/>
      <c r="AQ337" s="575"/>
    </row>
    <row r="338" spans="1:43" ht="46.2" hidden="1" thickTop="1" thickBot="1">
      <c r="A338" s="563">
        <v>20.11</v>
      </c>
      <c r="B338" s="564"/>
      <c r="C338" s="564"/>
      <c r="D338" s="564"/>
      <c r="E338" s="564"/>
      <c r="F338" s="577" t="s">
        <v>1372</v>
      </c>
      <c r="G338" s="578">
        <v>14</v>
      </c>
      <c r="H338" s="578">
        <v>14</v>
      </c>
      <c r="I338" s="567">
        <f t="shared" si="20"/>
        <v>1</v>
      </c>
      <c r="J338" s="568" t="str">
        <f t="shared" si="21"/>
        <v>De acuerdo con lo programado</v>
      </c>
      <c r="K338" s="578"/>
      <c r="L338" s="581"/>
      <c r="M338" s="579"/>
      <c r="N338" s="572"/>
      <c r="O338" s="582"/>
      <c r="P338" s="581"/>
      <c r="Q338" s="579"/>
      <c r="R338" s="572"/>
      <c r="S338" s="582"/>
      <c r="T338" s="583"/>
      <c r="U338" s="579"/>
      <c r="V338" s="572"/>
      <c r="W338" s="582"/>
      <c r="X338" s="575"/>
      <c r="Y338" s="580">
        <v>20</v>
      </c>
      <c r="Z338" s="580">
        <v>20</v>
      </c>
      <c r="AA338" s="567">
        <f t="shared" si="22"/>
        <v>1</v>
      </c>
      <c r="AB338" s="568" t="str">
        <f t="shared" si="23"/>
        <v>De acuerdo con lo programado</v>
      </c>
      <c r="AC338" s="575"/>
      <c r="AD338" s="575"/>
      <c r="AE338" s="575"/>
      <c r="AF338" s="576"/>
      <c r="AG338" s="576"/>
      <c r="AH338" s="575"/>
      <c r="AI338" s="575"/>
      <c r="AJ338" s="575"/>
      <c r="AK338" s="576"/>
      <c r="AL338" s="576"/>
      <c r="AM338" s="575"/>
      <c r="AN338" s="575"/>
      <c r="AO338" s="575"/>
      <c r="AP338" s="575"/>
      <c r="AQ338" s="575"/>
    </row>
    <row r="339" spans="1:43" ht="46.2" hidden="1" thickTop="1" thickBot="1">
      <c r="A339" s="563">
        <v>20.11</v>
      </c>
      <c r="B339" s="564"/>
      <c r="C339" s="564"/>
      <c r="D339" s="564"/>
      <c r="E339" s="564"/>
      <c r="F339" s="577" t="s">
        <v>1372</v>
      </c>
      <c r="G339" s="578">
        <v>13</v>
      </c>
      <c r="H339" s="578">
        <v>13</v>
      </c>
      <c r="I339" s="567">
        <f t="shared" si="20"/>
        <v>1</v>
      </c>
      <c r="J339" s="568" t="str">
        <f t="shared" si="21"/>
        <v>De acuerdo con lo programado</v>
      </c>
      <c r="K339" s="578"/>
      <c r="L339" s="581"/>
      <c r="M339" s="579"/>
      <c r="N339" s="572"/>
      <c r="O339" s="582"/>
      <c r="P339" s="581"/>
      <c r="Q339" s="579"/>
      <c r="R339" s="572"/>
      <c r="S339" s="582"/>
      <c r="T339" s="583"/>
      <c r="U339" s="579"/>
      <c r="V339" s="572"/>
      <c r="W339" s="582"/>
      <c r="X339" s="575"/>
      <c r="Y339" s="580">
        <v>26</v>
      </c>
      <c r="Z339" s="580">
        <v>26</v>
      </c>
      <c r="AA339" s="567">
        <f t="shared" si="22"/>
        <v>1</v>
      </c>
      <c r="AB339" s="568" t="str">
        <f t="shared" si="23"/>
        <v>De acuerdo con lo programado</v>
      </c>
      <c r="AC339" s="575"/>
      <c r="AD339" s="575"/>
      <c r="AE339" s="575"/>
      <c r="AF339" s="576"/>
      <c r="AG339" s="576"/>
      <c r="AH339" s="575"/>
      <c r="AI339" s="575"/>
      <c r="AJ339" s="575"/>
      <c r="AK339" s="576"/>
      <c r="AL339" s="576"/>
      <c r="AM339" s="575"/>
      <c r="AN339" s="575"/>
      <c r="AO339" s="575"/>
      <c r="AP339" s="575"/>
      <c r="AQ339" s="575"/>
    </row>
    <row r="340" spans="1:43" ht="46.2" hidden="1" thickTop="1" thickBot="1">
      <c r="A340" s="563">
        <v>20.11</v>
      </c>
      <c r="B340" s="564"/>
      <c r="C340" s="564"/>
      <c r="D340" s="564"/>
      <c r="E340" s="564"/>
      <c r="F340" s="577" t="s">
        <v>1372</v>
      </c>
      <c r="G340" s="578">
        <v>14</v>
      </c>
      <c r="H340" s="578">
        <v>14</v>
      </c>
      <c r="I340" s="567">
        <f t="shared" si="20"/>
        <v>1</v>
      </c>
      <c r="J340" s="568" t="str">
        <f t="shared" si="21"/>
        <v>De acuerdo con lo programado</v>
      </c>
      <c r="K340" s="578"/>
      <c r="L340" s="581"/>
      <c r="M340" s="579"/>
      <c r="N340" s="572"/>
      <c r="O340" s="582"/>
      <c r="P340" s="581"/>
      <c r="Q340" s="579"/>
      <c r="R340" s="572"/>
      <c r="S340" s="582"/>
      <c r="T340" s="583"/>
      <c r="U340" s="579"/>
      <c r="V340" s="572"/>
      <c r="W340" s="582"/>
      <c r="X340" s="575"/>
      <c r="Y340" s="580">
        <v>25</v>
      </c>
      <c r="Z340" s="580">
        <v>25</v>
      </c>
      <c r="AA340" s="567">
        <f t="shared" si="22"/>
        <v>1</v>
      </c>
      <c r="AB340" s="568" t="str">
        <f t="shared" si="23"/>
        <v>De acuerdo con lo programado</v>
      </c>
      <c r="AC340" s="575"/>
      <c r="AD340" s="575"/>
      <c r="AE340" s="575"/>
      <c r="AF340" s="576"/>
      <c r="AG340" s="576"/>
      <c r="AH340" s="575"/>
      <c r="AI340" s="575"/>
      <c r="AJ340" s="575"/>
      <c r="AK340" s="576"/>
      <c r="AL340" s="576"/>
      <c r="AM340" s="575"/>
      <c r="AN340" s="575"/>
      <c r="AO340" s="575"/>
      <c r="AP340" s="575"/>
      <c r="AQ340" s="575"/>
    </row>
    <row r="341" spans="1:43" ht="46.2" hidden="1" thickTop="1" thickBot="1">
      <c r="A341" s="563">
        <v>20.11</v>
      </c>
      <c r="B341" s="564"/>
      <c r="C341" s="564"/>
      <c r="D341" s="564"/>
      <c r="E341" s="564"/>
      <c r="F341" s="577" t="s">
        <v>1372</v>
      </c>
      <c r="G341" s="578">
        <v>10</v>
      </c>
      <c r="H341" s="578">
        <v>10</v>
      </c>
      <c r="I341" s="567">
        <f t="shared" si="20"/>
        <v>1</v>
      </c>
      <c r="J341" s="568" t="str">
        <f t="shared" si="21"/>
        <v>De acuerdo con lo programado</v>
      </c>
      <c r="K341" s="578"/>
      <c r="L341" s="581"/>
      <c r="M341" s="579"/>
      <c r="N341" s="572"/>
      <c r="O341" s="582"/>
      <c r="P341" s="581"/>
      <c r="Q341" s="579"/>
      <c r="R341" s="572"/>
      <c r="S341" s="582"/>
      <c r="T341" s="583"/>
      <c r="U341" s="579"/>
      <c r="V341" s="572"/>
      <c r="W341" s="582"/>
      <c r="X341" s="575"/>
      <c r="Y341" s="580">
        <v>22</v>
      </c>
      <c r="Z341" s="580">
        <v>22</v>
      </c>
      <c r="AA341" s="567">
        <f t="shared" si="22"/>
        <v>1</v>
      </c>
      <c r="AB341" s="568" t="str">
        <f t="shared" si="23"/>
        <v>De acuerdo con lo programado</v>
      </c>
      <c r="AC341" s="575"/>
      <c r="AD341" s="575"/>
      <c r="AE341" s="575"/>
      <c r="AF341" s="576"/>
      <c r="AG341" s="576"/>
      <c r="AH341" s="575"/>
      <c r="AI341" s="575"/>
      <c r="AJ341" s="575"/>
      <c r="AK341" s="576"/>
      <c r="AL341" s="576"/>
      <c r="AM341" s="575"/>
      <c r="AN341" s="575"/>
      <c r="AO341" s="575"/>
      <c r="AP341" s="575"/>
      <c r="AQ341" s="575"/>
    </row>
    <row r="342" spans="1:43" ht="46.2" hidden="1" thickTop="1" thickBot="1">
      <c r="A342" s="563">
        <v>20.11</v>
      </c>
      <c r="B342" s="564"/>
      <c r="C342" s="564"/>
      <c r="D342" s="564"/>
      <c r="E342" s="564"/>
      <c r="F342" s="577" t="s">
        <v>1372</v>
      </c>
      <c r="G342" s="578">
        <v>11</v>
      </c>
      <c r="H342" s="578">
        <v>11</v>
      </c>
      <c r="I342" s="567">
        <f t="shared" si="20"/>
        <v>1</v>
      </c>
      <c r="J342" s="568" t="str">
        <f t="shared" si="21"/>
        <v>De acuerdo con lo programado</v>
      </c>
      <c r="K342" s="578"/>
      <c r="L342" s="581"/>
      <c r="M342" s="579"/>
      <c r="N342" s="572"/>
      <c r="O342" s="582"/>
      <c r="P342" s="581"/>
      <c r="Q342" s="579"/>
      <c r="R342" s="572"/>
      <c r="S342" s="582"/>
      <c r="T342" s="583"/>
      <c r="U342" s="579"/>
      <c r="V342" s="572"/>
      <c r="W342" s="582"/>
      <c r="X342" s="575"/>
      <c r="Y342" s="580">
        <v>25</v>
      </c>
      <c r="Z342" s="580">
        <v>25</v>
      </c>
      <c r="AA342" s="567">
        <f t="shared" si="22"/>
        <v>1</v>
      </c>
      <c r="AB342" s="568" t="str">
        <f t="shared" si="23"/>
        <v>De acuerdo con lo programado</v>
      </c>
      <c r="AC342" s="575"/>
      <c r="AD342" s="575"/>
      <c r="AE342" s="575"/>
      <c r="AF342" s="576"/>
      <c r="AG342" s="576"/>
      <c r="AH342" s="575"/>
      <c r="AI342" s="575"/>
      <c r="AJ342" s="575"/>
      <c r="AK342" s="576"/>
      <c r="AL342" s="576"/>
      <c r="AM342" s="575"/>
      <c r="AN342" s="575"/>
      <c r="AO342" s="575"/>
      <c r="AP342" s="575"/>
      <c r="AQ342" s="575"/>
    </row>
    <row r="343" spans="1:43" ht="46.2" hidden="1" thickTop="1" thickBot="1">
      <c r="A343" s="563">
        <v>20.11</v>
      </c>
      <c r="B343" s="564"/>
      <c r="C343" s="564"/>
      <c r="D343" s="564"/>
      <c r="E343" s="564"/>
      <c r="F343" s="577" t="s">
        <v>1372</v>
      </c>
      <c r="G343" s="578">
        <v>11</v>
      </c>
      <c r="H343" s="578">
        <v>11</v>
      </c>
      <c r="I343" s="567">
        <f t="shared" si="20"/>
        <v>1</v>
      </c>
      <c r="J343" s="568" t="str">
        <f t="shared" si="21"/>
        <v>De acuerdo con lo programado</v>
      </c>
      <c r="K343" s="578"/>
      <c r="L343" s="581"/>
      <c r="M343" s="579"/>
      <c r="N343" s="572"/>
      <c r="O343" s="582"/>
      <c r="P343" s="581"/>
      <c r="Q343" s="579"/>
      <c r="R343" s="572"/>
      <c r="S343" s="582"/>
      <c r="T343" s="583"/>
      <c r="U343" s="579"/>
      <c r="V343" s="572"/>
      <c r="W343" s="582"/>
      <c r="X343" s="575"/>
      <c r="Y343" s="580">
        <v>25</v>
      </c>
      <c r="Z343" s="580">
        <v>25</v>
      </c>
      <c r="AA343" s="567">
        <f t="shared" si="22"/>
        <v>1</v>
      </c>
      <c r="AB343" s="568" t="str">
        <f t="shared" si="23"/>
        <v>De acuerdo con lo programado</v>
      </c>
      <c r="AC343" s="575"/>
      <c r="AD343" s="575"/>
      <c r="AE343" s="575"/>
      <c r="AF343" s="576"/>
      <c r="AG343" s="576"/>
      <c r="AH343" s="575"/>
      <c r="AI343" s="575"/>
      <c r="AJ343" s="575"/>
      <c r="AK343" s="576"/>
      <c r="AL343" s="576"/>
      <c r="AM343" s="575"/>
      <c r="AN343" s="575"/>
      <c r="AO343" s="575"/>
      <c r="AP343" s="575"/>
      <c r="AQ343" s="575"/>
    </row>
    <row r="344" spans="1:43" ht="46.2" hidden="1" thickTop="1" thickBot="1">
      <c r="A344" s="563">
        <v>20.12</v>
      </c>
      <c r="B344" s="564"/>
      <c r="C344" s="564"/>
      <c r="D344" s="564"/>
      <c r="E344" s="564"/>
      <c r="F344" s="577" t="s">
        <v>1373</v>
      </c>
      <c r="G344" s="578"/>
      <c r="H344" s="578">
        <v>11</v>
      </c>
      <c r="I344" s="567" t="str">
        <f t="shared" si="20"/>
        <v>No hay Programación</v>
      </c>
      <c r="J344" s="568" t="str">
        <f t="shared" si="21"/>
        <v>De acuerdo con lo programado</v>
      </c>
      <c r="K344" s="578"/>
      <c r="L344" s="581"/>
      <c r="M344" s="579"/>
      <c r="N344" s="572"/>
      <c r="O344" s="582"/>
      <c r="P344" s="581"/>
      <c r="Q344" s="579"/>
      <c r="R344" s="572"/>
      <c r="S344" s="582"/>
      <c r="T344" s="583"/>
      <c r="U344" s="579"/>
      <c r="V344" s="572"/>
      <c r="W344" s="582"/>
      <c r="X344" s="575"/>
      <c r="Y344" s="580"/>
      <c r="Z344" s="580"/>
      <c r="AA344" s="567" t="str">
        <f t="shared" si="22"/>
        <v>No hay ejecución</v>
      </c>
      <c r="AB344" s="568" t="str">
        <f t="shared" si="23"/>
        <v>NA</v>
      </c>
      <c r="AC344" s="575"/>
      <c r="AD344" s="575"/>
      <c r="AE344" s="575"/>
      <c r="AF344" s="576"/>
      <c r="AG344" s="576"/>
      <c r="AH344" s="575"/>
      <c r="AI344" s="575"/>
      <c r="AJ344" s="575"/>
      <c r="AK344" s="576"/>
      <c r="AL344" s="576"/>
      <c r="AM344" s="575"/>
      <c r="AN344" s="575"/>
      <c r="AO344" s="575"/>
      <c r="AP344" s="575"/>
      <c r="AQ344" s="575"/>
    </row>
    <row r="345" spans="1:43" ht="35.25" hidden="1" customHeight="1" thickTop="1" thickBot="1">
      <c r="A345" s="563">
        <v>20.13</v>
      </c>
      <c r="B345" s="564"/>
      <c r="C345" s="564"/>
      <c r="D345" s="564"/>
      <c r="E345" s="564"/>
      <c r="F345" s="587" t="s">
        <v>1374</v>
      </c>
      <c r="G345" s="588">
        <v>1</v>
      </c>
      <c r="H345" s="588">
        <v>1</v>
      </c>
      <c r="I345" s="567">
        <f t="shared" si="20"/>
        <v>1</v>
      </c>
      <c r="J345" s="568" t="str">
        <f t="shared" si="21"/>
        <v>De acuerdo con lo programado</v>
      </c>
      <c r="K345" s="588"/>
      <c r="L345" s="581"/>
      <c r="M345" s="579"/>
      <c r="N345" s="572"/>
      <c r="O345" s="582"/>
      <c r="P345" s="581"/>
      <c r="Q345" s="579"/>
      <c r="R345" s="572"/>
      <c r="S345" s="582"/>
      <c r="T345" s="583"/>
      <c r="U345" s="579"/>
      <c r="V345" s="572"/>
      <c r="W345" s="582"/>
      <c r="X345" s="575"/>
      <c r="Y345" s="580">
        <v>1</v>
      </c>
      <c r="Z345" s="580">
        <v>1</v>
      </c>
      <c r="AA345" s="567">
        <f t="shared" si="22"/>
        <v>1</v>
      </c>
      <c r="AB345" s="568" t="str">
        <f t="shared" si="23"/>
        <v>De acuerdo con lo programado</v>
      </c>
      <c r="AC345" s="575"/>
      <c r="AD345" s="575"/>
      <c r="AE345" s="575"/>
      <c r="AF345" s="576"/>
      <c r="AG345" s="576"/>
      <c r="AH345" s="575"/>
      <c r="AI345" s="575"/>
      <c r="AJ345" s="575"/>
      <c r="AK345" s="576"/>
      <c r="AL345" s="576"/>
      <c r="AM345" s="575"/>
      <c r="AN345" s="575"/>
      <c r="AO345" s="575"/>
      <c r="AP345" s="575"/>
      <c r="AQ345" s="575"/>
    </row>
    <row r="346" spans="1:43" ht="35.25" hidden="1" customHeight="1" thickTop="1" thickBot="1">
      <c r="A346" s="563">
        <v>20.13</v>
      </c>
      <c r="B346" s="564"/>
      <c r="C346" s="564"/>
      <c r="D346" s="564"/>
      <c r="E346" s="564"/>
      <c r="F346" s="587" t="s">
        <v>1374</v>
      </c>
      <c r="G346" s="588">
        <v>1</v>
      </c>
      <c r="H346" s="588">
        <v>1</v>
      </c>
      <c r="I346" s="567">
        <f t="shared" si="20"/>
        <v>1</v>
      </c>
      <c r="J346" s="568" t="str">
        <f t="shared" si="21"/>
        <v>De acuerdo con lo programado</v>
      </c>
      <c r="K346" s="588"/>
      <c r="L346" s="581"/>
      <c r="M346" s="579"/>
      <c r="N346" s="572"/>
      <c r="O346" s="582"/>
      <c r="P346" s="581"/>
      <c r="Q346" s="579"/>
      <c r="R346" s="572"/>
      <c r="S346" s="582"/>
      <c r="T346" s="583"/>
      <c r="U346" s="579"/>
      <c r="V346" s="572"/>
      <c r="W346" s="582"/>
      <c r="X346" s="575"/>
      <c r="Y346" s="580">
        <v>1</v>
      </c>
      <c r="Z346" s="580">
        <v>1</v>
      </c>
      <c r="AA346" s="567">
        <f t="shared" si="22"/>
        <v>1</v>
      </c>
      <c r="AB346" s="568" t="str">
        <f t="shared" si="23"/>
        <v>De acuerdo con lo programado</v>
      </c>
      <c r="AC346" s="575"/>
      <c r="AD346" s="575"/>
      <c r="AE346" s="575"/>
      <c r="AF346" s="576"/>
      <c r="AG346" s="576"/>
      <c r="AH346" s="575"/>
      <c r="AI346" s="575"/>
      <c r="AJ346" s="575"/>
      <c r="AK346" s="576"/>
      <c r="AL346" s="576"/>
      <c r="AM346" s="575"/>
      <c r="AN346" s="575"/>
      <c r="AO346" s="575"/>
      <c r="AP346" s="575"/>
      <c r="AQ346" s="575"/>
    </row>
    <row r="347" spans="1:43" ht="35.25" hidden="1" customHeight="1" thickTop="1" thickBot="1">
      <c r="A347" s="563">
        <v>20.13</v>
      </c>
      <c r="B347" s="564"/>
      <c r="C347" s="564"/>
      <c r="D347" s="564"/>
      <c r="E347" s="564"/>
      <c r="F347" s="587" t="s">
        <v>1374</v>
      </c>
      <c r="G347" s="588">
        <v>1</v>
      </c>
      <c r="H347" s="588">
        <v>1</v>
      </c>
      <c r="I347" s="567">
        <f t="shared" si="20"/>
        <v>1</v>
      </c>
      <c r="J347" s="568" t="str">
        <f t="shared" si="21"/>
        <v>De acuerdo con lo programado</v>
      </c>
      <c r="K347" s="588"/>
      <c r="L347" s="581"/>
      <c r="M347" s="579"/>
      <c r="N347" s="572"/>
      <c r="O347" s="582"/>
      <c r="P347" s="581"/>
      <c r="Q347" s="579"/>
      <c r="R347" s="572"/>
      <c r="S347" s="582"/>
      <c r="T347" s="583"/>
      <c r="U347" s="579"/>
      <c r="V347" s="572"/>
      <c r="W347" s="582"/>
      <c r="X347" s="575"/>
      <c r="Y347" s="580">
        <v>1</v>
      </c>
      <c r="Z347" s="580">
        <v>1</v>
      </c>
      <c r="AA347" s="567">
        <f t="shared" si="22"/>
        <v>1</v>
      </c>
      <c r="AB347" s="568" t="str">
        <f t="shared" si="23"/>
        <v>De acuerdo con lo programado</v>
      </c>
      <c r="AC347" s="575"/>
      <c r="AD347" s="575"/>
      <c r="AE347" s="575"/>
      <c r="AF347" s="576"/>
      <c r="AG347" s="576"/>
      <c r="AH347" s="575"/>
      <c r="AI347" s="575"/>
      <c r="AJ347" s="575"/>
      <c r="AK347" s="576"/>
      <c r="AL347" s="576"/>
      <c r="AM347" s="575"/>
      <c r="AN347" s="575"/>
      <c r="AO347" s="575"/>
      <c r="AP347" s="575"/>
      <c r="AQ347" s="575"/>
    </row>
    <row r="348" spans="1:43" ht="35.25" hidden="1" customHeight="1" thickTop="1" thickBot="1">
      <c r="A348" s="563">
        <v>20.13</v>
      </c>
      <c r="B348" s="564"/>
      <c r="C348" s="564"/>
      <c r="D348" s="564"/>
      <c r="E348" s="564"/>
      <c r="F348" s="587" t="s">
        <v>1374</v>
      </c>
      <c r="G348" s="588">
        <v>1</v>
      </c>
      <c r="H348" s="588">
        <v>1</v>
      </c>
      <c r="I348" s="567">
        <f t="shared" si="20"/>
        <v>1</v>
      </c>
      <c r="J348" s="568" t="str">
        <f t="shared" si="21"/>
        <v>De acuerdo con lo programado</v>
      </c>
      <c r="K348" s="588"/>
      <c r="L348" s="581"/>
      <c r="M348" s="579"/>
      <c r="N348" s="572"/>
      <c r="O348" s="582"/>
      <c r="P348" s="581"/>
      <c r="Q348" s="579"/>
      <c r="R348" s="572"/>
      <c r="S348" s="582"/>
      <c r="T348" s="583"/>
      <c r="U348" s="579"/>
      <c r="V348" s="572"/>
      <c r="W348" s="582"/>
      <c r="X348" s="575"/>
      <c r="Y348" s="580">
        <v>1</v>
      </c>
      <c r="Z348" s="580">
        <v>1</v>
      </c>
      <c r="AA348" s="567">
        <f t="shared" si="22"/>
        <v>1</v>
      </c>
      <c r="AB348" s="568" t="str">
        <f t="shared" si="23"/>
        <v>De acuerdo con lo programado</v>
      </c>
      <c r="AC348" s="575"/>
      <c r="AD348" s="575"/>
      <c r="AE348" s="575"/>
      <c r="AF348" s="576"/>
      <c r="AG348" s="576"/>
      <c r="AH348" s="575"/>
      <c r="AI348" s="575"/>
      <c r="AJ348" s="575"/>
      <c r="AK348" s="576"/>
      <c r="AL348" s="576"/>
      <c r="AM348" s="575"/>
      <c r="AN348" s="575"/>
      <c r="AO348" s="575"/>
      <c r="AP348" s="575"/>
      <c r="AQ348" s="575"/>
    </row>
    <row r="349" spans="1:43" ht="35.25" hidden="1" customHeight="1" thickTop="1" thickBot="1">
      <c r="A349" s="563">
        <v>20.13</v>
      </c>
      <c r="B349" s="564"/>
      <c r="C349" s="564"/>
      <c r="D349" s="564"/>
      <c r="E349" s="564"/>
      <c r="F349" s="587" t="s">
        <v>1374</v>
      </c>
      <c r="G349" s="588">
        <v>1</v>
      </c>
      <c r="H349" s="588">
        <v>1</v>
      </c>
      <c r="I349" s="567">
        <f t="shared" si="20"/>
        <v>1</v>
      </c>
      <c r="J349" s="568" t="str">
        <f t="shared" si="21"/>
        <v>De acuerdo con lo programado</v>
      </c>
      <c r="K349" s="588"/>
      <c r="L349" s="581"/>
      <c r="M349" s="579"/>
      <c r="N349" s="572"/>
      <c r="O349" s="582"/>
      <c r="P349" s="581"/>
      <c r="Q349" s="579"/>
      <c r="R349" s="572"/>
      <c r="S349" s="582"/>
      <c r="T349" s="583"/>
      <c r="U349" s="579"/>
      <c r="V349" s="572"/>
      <c r="W349" s="582"/>
      <c r="X349" s="575"/>
      <c r="Y349" s="580">
        <v>1</v>
      </c>
      <c r="Z349" s="580">
        <v>1</v>
      </c>
      <c r="AA349" s="567">
        <f t="shared" si="22"/>
        <v>1</v>
      </c>
      <c r="AB349" s="568" t="str">
        <f t="shared" si="23"/>
        <v>De acuerdo con lo programado</v>
      </c>
      <c r="AC349" s="575"/>
      <c r="AD349" s="575"/>
      <c r="AE349" s="575"/>
      <c r="AF349" s="576"/>
      <c r="AG349" s="576"/>
      <c r="AH349" s="575"/>
      <c r="AI349" s="575"/>
      <c r="AJ349" s="575"/>
      <c r="AK349" s="576"/>
      <c r="AL349" s="576"/>
      <c r="AM349" s="575"/>
      <c r="AN349" s="575"/>
      <c r="AO349" s="575"/>
      <c r="AP349" s="575"/>
      <c r="AQ349" s="575"/>
    </row>
    <row r="350" spans="1:43" ht="35.25" hidden="1" customHeight="1" thickTop="1" thickBot="1">
      <c r="A350" s="563">
        <v>20.13</v>
      </c>
      <c r="B350" s="564"/>
      <c r="C350" s="564"/>
      <c r="D350" s="564"/>
      <c r="E350" s="564"/>
      <c r="F350" s="587" t="s">
        <v>1374</v>
      </c>
      <c r="G350" s="588">
        <v>1</v>
      </c>
      <c r="H350" s="588">
        <v>1</v>
      </c>
      <c r="I350" s="567">
        <f t="shared" si="20"/>
        <v>1</v>
      </c>
      <c r="J350" s="568" t="str">
        <f t="shared" si="21"/>
        <v>De acuerdo con lo programado</v>
      </c>
      <c r="K350" s="588"/>
      <c r="L350" s="581"/>
      <c r="M350" s="579"/>
      <c r="N350" s="572"/>
      <c r="O350" s="582"/>
      <c r="P350" s="581"/>
      <c r="Q350" s="579"/>
      <c r="R350" s="572"/>
      <c r="S350" s="582"/>
      <c r="T350" s="583"/>
      <c r="U350" s="579"/>
      <c r="V350" s="572"/>
      <c r="W350" s="582"/>
      <c r="X350" s="575"/>
      <c r="Y350" s="580">
        <v>1</v>
      </c>
      <c r="Z350" s="580">
        <v>1</v>
      </c>
      <c r="AA350" s="567">
        <f t="shared" si="22"/>
        <v>1</v>
      </c>
      <c r="AB350" s="568" t="str">
        <f t="shared" si="23"/>
        <v>De acuerdo con lo programado</v>
      </c>
      <c r="AC350" s="575"/>
      <c r="AD350" s="575"/>
      <c r="AE350" s="575"/>
      <c r="AF350" s="576"/>
      <c r="AG350" s="576"/>
      <c r="AH350" s="575"/>
      <c r="AI350" s="575"/>
      <c r="AJ350" s="575"/>
      <c r="AK350" s="576"/>
      <c r="AL350" s="576"/>
      <c r="AM350" s="575"/>
      <c r="AN350" s="575"/>
      <c r="AO350" s="575"/>
      <c r="AP350" s="575"/>
      <c r="AQ350" s="575"/>
    </row>
    <row r="351" spans="1:43" ht="35.25" hidden="1" customHeight="1" thickTop="1" thickBot="1">
      <c r="A351" s="563">
        <v>20.13</v>
      </c>
      <c r="B351" s="564"/>
      <c r="C351" s="564"/>
      <c r="D351" s="564"/>
      <c r="E351" s="564"/>
      <c r="F351" s="587" t="s">
        <v>1374</v>
      </c>
      <c r="G351" s="588">
        <v>1</v>
      </c>
      <c r="H351" s="588">
        <v>1</v>
      </c>
      <c r="I351" s="567">
        <f t="shared" si="20"/>
        <v>1</v>
      </c>
      <c r="J351" s="568" t="str">
        <f t="shared" si="21"/>
        <v>De acuerdo con lo programado</v>
      </c>
      <c r="K351" s="588"/>
      <c r="L351" s="581"/>
      <c r="M351" s="579"/>
      <c r="N351" s="572"/>
      <c r="O351" s="582"/>
      <c r="P351" s="581"/>
      <c r="Q351" s="579"/>
      <c r="R351" s="572"/>
      <c r="S351" s="582"/>
      <c r="T351" s="583"/>
      <c r="U351" s="579"/>
      <c r="V351" s="572"/>
      <c r="W351" s="582"/>
      <c r="X351" s="575"/>
      <c r="Y351" s="580">
        <v>1</v>
      </c>
      <c r="Z351" s="580">
        <v>1</v>
      </c>
      <c r="AA351" s="567">
        <f t="shared" si="22"/>
        <v>1</v>
      </c>
      <c r="AB351" s="568" t="str">
        <f t="shared" si="23"/>
        <v>De acuerdo con lo programado</v>
      </c>
      <c r="AC351" s="575"/>
      <c r="AD351" s="575"/>
      <c r="AE351" s="575"/>
      <c r="AF351" s="576"/>
      <c r="AG351" s="576"/>
      <c r="AH351" s="575"/>
      <c r="AI351" s="575"/>
      <c r="AJ351" s="575"/>
      <c r="AK351" s="576"/>
      <c r="AL351" s="576"/>
      <c r="AM351" s="575"/>
      <c r="AN351" s="575"/>
      <c r="AO351" s="575"/>
      <c r="AP351" s="575"/>
      <c r="AQ351" s="575"/>
    </row>
    <row r="352" spans="1:43" ht="35.25" hidden="1" customHeight="1" thickTop="1" thickBot="1">
      <c r="A352" s="563">
        <v>20.13</v>
      </c>
      <c r="B352" s="564"/>
      <c r="C352" s="564"/>
      <c r="D352" s="564"/>
      <c r="E352" s="564"/>
      <c r="F352" s="587" t="s">
        <v>1374</v>
      </c>
      <c r="G352" s="588">
        <v>1</v>
      </c>
      <c r="H352" s="588">
        <v>1</v>
      </c>
      <c r="I352" s="567">
        <f t="shared" si="20"/>
        <v>1</v>
      </c>
      <c r="J352" s="568" t="str">
        <f t="shared" si="21"/>
        <v>De acuerdo con lo programado</v>
      </c>
      <c r="K352" s="588"/>
      <c r="L352" s="581"/>
      <c r="M352" s="579"/>
      <c r="N352" s="572"/>
      <c r="O352" s="582"/>
      <c r="P352" s="581"/>
      <c r="Q352" s="579"/>
      <c r="R352" s="572"/>
      <c r="S352" s="582"/>
      <c r="T352" s="583"/>
      <c r="U352" s="579"/>
      <c r="V352" s="572"/>
      <c r="W352" s="582"/>
      <c r="X352" s="575"/>
      <c r="Y352" s="580">
        <v>1</v>
      </c>
      <c r="Z352" s="580">
        <v>1</v>
      </c>
      <c r="AA352" s="567">
        <f t="shared" si="22"/>
        <v>1</v>
      </c>
      <c r="AB352" s="568" t="str">
        <f t="shared" si="23"/>
        <v>De acuerdo con lo programado</v>
      </c>
      <c r="AC352" s="575"/>
      <c r="AD352" s="575"/>
      <c r="AE352" s="575"/>
      <c r="AF352" s="576"/>
      <c r="AG352" s="576"/>
      <c r="AH352" s="575"/>
      <c r="AI352" s="575"/>
      <c r="AJ352" s="575"/>
      <c r="AK352" s="576"/>
      <c r="AL352" s="576"/>
      <c r="AM352" s="575"/>
      <c r="AN352" s="575"/>
      <c r="AO352" s="575"/>
      <c r="AP352" s="575"/>
      <c r="AQ352" s="575"/>
    </row>
    <row r="353" spans="1:43" ht="35.25" hidden="1" customHeight="1" thickTop="1" thickBot="1">
      <c r="A353" s="563">
        <v>20.13</v>
      </c>
      <c r="B353" s="564"/>
      <c r="C353" s="564"/>
      <c r="D353" s="564"/>
      <c r="E353" s="564"/>
      <c r="F353" s="587" t="s">
        <v>1374</v>
      </c>
      <c r="G353" s="588">
        <v>1</v>
      </c>
      <c r="H353" s="588">
        <v>1</v>
      </c>
      <c r="I353" s="567">
        <f t="shared" si="20"/>
        <v>1</v>
      </c>
      <c r="J353" s="568" t="str">
        <f t="shared" si="21"/>
        <v>De acuerdo con lo programado</v>
      </c>
      <c r="K353" s="588"/>
      <c r="L353" s="581"/>
      <c r="M353" s="579"/>
      <c r="N353" s="572"/>
      <c r="O353" s="582"/>
      <c r="P353" s="581"/>
      <c r="Q353" s="579"/>
      <c r="R353" s="572"/>
      <c r="S353" s="582"/>
      <c r="T353" s="583"/>
      <c r="U353" s="579"/>
      <c r="V353" s="572"/>
      <c r="W353" s="582"/>
      <c r="X353" s="575"/>
      <c r="Y353" s="580">
        <v>1</v>
      </c>
      <c r="Z353" s="580">
        <v>1</v>
      </c>
      <c r="AA353" s="567">
        <f t="shared" si="22"/>
        <v>1</v>
      </c>
      <c r="AB353" s="568" t="str">
        <f t="shared" si="23"/>
        <v>De acuerdo con lo programado</v>
      </c>
      <c r="AC353" s="575"/>
      <c r="AD353" s="575"/>
      <c r="AE353" s="575"/>
      <c r="AF353" s="576"/>
      <c r="AG353" s="576"/>
      <c r="AH353" s="575"/>
      <c r="AI353" s="575"/>
      <c r="AJ353" s="575"/>
      <c r="AK353" s="576"/>
      <c r="AL353" s="576"/>
      <c r="AM353" s="575"/>
      <c r="AN353" s="575"/>
      <c r="AO353" s="575"/>
      <c r="AP353" s="575"/>
      <c r="AQ353" s="575"/>
    </row>
    <row r="354" spans="1:43" ht="35.25" hidden="1" customHeight="1" thickTop="1" thickBot="1">
      <c r="A354" s="563">
        <v>20.13</v>
      </c>
      <c r="B354" s="564"/>
      <c r="C354" s="564"/>
      <c r="D354" s="564"/>
      <c r="E354" s="564"/>
      <c r="F354" s="587" t="s">
        <v>1374</v>
      </c>
      <c r="G354" s="588">
        <v>1</v>
      </c>
      <c r="H354" s="588">
        <v>1</v>
      </c>
      <c r="I354" s="567">
        <f t="shared" si="20"/>
        <v>1</v>
      </c>
      <c r="J354" s="568" t="str">
        <f t="shared" si="21"/>
        <v>De acuerdo con lo programado</v>
      </c>
      <c r="K354" s="588"/>
      <c r="L354" s="581"/>
      <c r="M354" s="579"/>
      <c r="N354" s="572"/>
      <c r="O354" s="582"/>
      <c r="P354" s="581"/>
      <c r="Q354" s="579"/>
      <c r="R354" s="572"/>
      <c r="S354" s="582"/>
      <c r="T354" s="583"/>
      <c r="U354" s="579"/>
      <c r="V354" s="572"/>
      <c r="W354" s="582"/>
      <c r="X354" s="575"/>
      <c r="Y354" s="580">
        <v>1</v>
      </c>
      <c r="Z354" s="580">
        <v>1</v>
      </c>
      <c r="AA354" s="567">
        <f t="shared" si="22"/>
        <v>1</v>
      </c>
      <c r="AB354" s="568" t="str">
        <f t="shared" si="23"/>
        <v>De acuerdo con lo programado</v>
      </c>
      <c r="AC354" s="575"/>
      <c r="AD354" s="575"/>
      <c r="AE354" s="575"/>
      <c r="AF354" s="576"/>
      <c r="AG354" s="576"/>
      <c r="AH354" s="575"/>
      <c r="AI354" s="575"/>
      <c r="AJ354" s="575"/>
      <c r="AK354" s="576"/>
      <c r="AL354" s="576"/>
      <c r="AM354" s="575"/>
      <c r="AN354" s="575"/>
      <c r="AO354" s="575"/>
      <c r="AP354" s="575"/>
      <c r="AQ354" s="575"/>
    </row>
    <row r="355" spans="1:43" ht="35.25" hidden="1" customHeight="1" thickTop="1" thickBot="1">
      <c r="A355" s="563">
        <v>20.13</v>
      </c>
      <c r="B355" s="564"/>
      <c r="C355" s="564"/>
      <c r="D355" s="564"/>
      <c r="E355" s="564"/>
      <c r="F355" s="587" t="s">
        <v>1374</v>
      </c>
      <c r="G355" s="588">
        <v>1</v>
      </c>
      <c r="H355" s="588">
        <v>1</v>
      </c>
      <c r="I355" s="567">
        <f t="shared" si="20"/>
        <v>1</v>
      </c>
      <c r="J355" s="568" t="str">
        <f t="shared" si="21"/>
        <v>De acuerdo con lo programado</v>
      </c>
      <c r="K355" s="588"/>
      <c r="L355" s="581"/>
      <c r="M355" s="579"/>
      <c r="N355" s="572"/>
      <c r="O355" s="582"/>
      <c r="P355" s="581"/>
      <c r="Q355" s="579"/>
      <c r="R355" s="572"/>
      <c r="S355" s="582"/>
      <c r="T355" s="583"/>
      <c r="U355" s="579"/>
      <c r="V355" s="572"/>
      <c r="W355" s="582"/>
      <c r="X355" s="575"/>
      <c r="Y355" s="580">
        <v>1</v>
      </c>
      <c r="Z355" s="580">
        <v>1</v>
      </c>
      <c r="AA355" s="567">
        <f t="shared" si="22"/>
        <v>1</v>
      </c>
      <c r="AB355" s="568" t="str">
        <f t="shared" si="23"/>
        <v>De acuerdo con lo programado</v>
      </c>
      <c r="AC355" s="575"/>
      <c r="AD355" s="575"/>
      <c r="AE355" s="575"/>
      <c r="AF355" s="576"/>
      <c r="AG355" s="576"/>
      <c r="AH355" s="575"/>
      <c r="AI355" s="575"/>
      <c r="AJ355" s="575"/>
      <c r="AK355" s="576"/>
      <c r="AL355" s="576"/>
      <c r="AM355" s="575"/>
      <c r="AN355" s="575"/>
      <c r="AO355" s="575"/>
      <c r="AP355" s="575"/>
      <c r="AQ355" s="575"/>
    </row>
    <row r="356" spans="1:43" ht="35.25" hidden="1" customHeight="1" thickTop="1" thickBot="1">
      <c r="A356" s="563">
        <v>20.13</v>
      </c>
      <c r="B356" s="564"/>
      <c r="C356" s="564"/>
      <c r="D356" s="564"/>
      <c r="E356" s="564"/>
      <c r="F356" s="587" t="s">
        <v>1374</v>
      </c>
      <c r="G356" s="588">
        <v>1</v>
      </c>
      <c r="H356" s="588">
        <v>1</v>
      </c>
      <c r="I356" s="567">
        <f t="shared" si="20"/>
        <v>1</v>
      </c>
      <c r="J356" s="568" t="str">
        <f t="shared" si="21"/>
        <v>De acuerdo con lo programado</v>
      </c>
      <c r="K356" s="588"/>
      <c r="L356" s="581"/>
      <c r="M356" s="579"/>
      <c r="N356" s="572"/>
      <c r="O356" s="582"/>
      <c r="P356" s="581"/>
      <c r="Q356" s="579"/>
      <c r="R356" s="572"/>
      <c r="S356" s="582"/>
      <c r="T356" s="583"/>
      <c r="U356" s="579"/>
      <c r="V356" s="572"/>
      <c r="W356" s="582"/>
      <c r="X356" s="575"/>
      <c r="Y356" s="580">
        <v>1</v>
      </c>
      <c r="Z356" s="580">
        <v>1</v>
      </c>
      <c r="AA356" s="567">
        <f t="shared" si="22"/>
        <v>1</v>
      </c>
      <c r="AB356" s="568" t="str">
        <f t="shared" si="23"/>
        <v>De acuerdo con lo programado</v>
      </c>
      <c r="AC356" s="575"/>
      <c r="AD356" s="575"/>
      <c r="AE356" s="575"/>
      <c r="AF356" s="576"/>
      <c r="AG356" s="576"/>
      <c r="AH356" s="575"/>
      <c r="AI356" s="575"/>
      <c r="AJ356" s="575"/>
      <c r="AK356" s="576"/>
      <c r="AL356" s="576"/>
      <c r="AM356" s="575"/>
      <c r="AN356" s="575"/>
      <c r="AO356" s="575"/>
      <c r="AP356" s="575"/>
      <c r="AQ356" s="575"/>
    </row>
    <row r="357" spans="1:43" ht="35.25" hidden="1" customHeight="1" thickTop="1" thickBot="1">
      <c r="A357" s="563">
        <v>20.14</v>
      </c>
      <c r="B357" s="564"/>
      <c r="C357" s="564"/>
      <c r="D357" s="564"/>
      <c r="E357" s="564"/>
      <c r="F357" s="587" t="s">
        <v>1375</v>
      </c>
      <c r="G357" s="588">
        <v>2</v>
      </c>
      <c r="H357" s="588">
        <v>2</v>
      </c>
      <c r="I357" s="567">
        <f t="shared" si="20"/>
        <v>1</v>
      </c>
      <c r="J357" s="568" t="str">
        <f t="shared" si="21"/>
        <v>De acuerdo con lo programado</v>
      </c>
      <c r="K357" s="588"/>
      <c r="L357" s="581"/>
      <c r="M357" s="579"/>
      <c r="N357" s="572"/>
      <c r="O357" s="582"/>
      <c r="P357" s="581"/>
      <c r="Q357" s="579"/>
      <c r="R357" s="572"/>
      <c r="S357" s="582"/>
      <c r="T357" s="583"/>
      <c r="U357" s="579"/>
      <c r="V357" s="572"/>
      <c r="W357" s="582"/>
      <c r="X357" s="575"/>
      <c r="Y357" s="580">
        <v>3</v>
      </c>
      <c r="Z357" s="580">
        <v>3</v>
      </c>
      <c r="AA357" s="567">
        <f t="shared" si="22"/>
        <v>1</v>
      </c>
      <c r="AB357" s="568" t="str">
        <f t="shared" si="23"/>
        <v>De acuerdo con lo programado</v>
      </c>
      <c r="AC357" s="575"/>
      <c r="AD357" s="575"/>
      <c r="AE357" s="575"/>
      <c r="AF357" s="576"/>
      <c r="AG357" s="576"/>
      <c r="AH357" s="575"/>
      <c r="AI357" s="575"/>
      <c r="AJ357" s="575"/>
      <c r="AK357" s="576"/>
      <c r="AL357" s="576"/>
      <c r="AM357" s="575"/>
      <c r="AN357" s="575"/>
      <c r="AO357" s="575"/>
      <c r="AP357" s="575"/>
      <c r="AQ357" s="575"/>
    </row>
    <row r="358" spans="1:43" ht="35.25" hidden="1" customHeight="1" thickTop="1" thickBot="1">
      <c r="A358" s="563">
        <v>20.14</v>
      </c>
      <c r="B358" s="564"/>
      <c r="C358" s="564"/>
      <c r="D358" s="564"/>
      <c r="E358" s="564"/>
      <c r="F358" s="587" t="s">
        <v>1375</v>
      </c>
      <c r="G358" s="588">
        <v>2</v>
      </c>
      <c r="H358" s="588">
        <v>2</v>
      </c>
      <c r="I358" s="567">
        <f t="shared" si="20"/>
        <v>1</v>
      </c>
      <c r="J358" s="568" t="str">
        <f t="shared" si="21"/>
        <v>De acuerdo con lo programado</v>
      </c>
      <c r="K358" s="588"/>
      <c r="L358" s="581"/>
      <c r="M358" s="579"/>
      <c r="N358" s="572"/>
      <c r="O358" s="582"/>
      <c r="P358" s="581"/>
      <c r="Q358" s="579"/>
      <c r="R358" s="572"/>
      <c r="S358" s="582"/>
      <c r="T358" s="583"/>
      <c r="U358" s="579"/>
      <c r="V358" s="572"/>
      <c r="W358" s="582"/>
      <c r="X358" s="575"/>
      <c r="Y358" s="580">
        <v>3</v>
      </c>
      <c r="Z358" s="580">
        <v>3</v>
      </c>
      <c r="AA358" s="567">
        <f t="shared" si="22"/>
        <v>1</v>
      </c>
      <c r="AB358" s="568" t="str">
        <f t="shared" si="23"/>
        <v>De acuerdo con lo programado</v>
      </c>
      <c r="AC358" s="575"/>
      <c r="AD358" s="575"/>
      <c r="AE358" s="575"/>
      <c r="AF358" s="576"/>
      <c r="AG358" s="576"/>
      <c r="AH358" s="575"/>
      <c r="AI358" s="575"/>
      <c r="AJ358" s="575"/>
      <c r="AK358" s="576"/>
      <c r="AL358" s="576"/>
      <c r="AM358" s="575"/>
      <c r="AN358" s="575"/>
      <c r="AO358" s="575"/>
      <c r="AP358" s="575"/>
      <c r="AQ358" s="575"/>
    </row>
    <row r="359" spans="1:43" ht="35.25" hidden="1" customHeight="1" thickTop="1" thickBot="1">
      <c r="A359" s="563">
        <v>20.14</v>
      </c>
      <c r="B359" s="564"/>
      <c r="C359" s="564"/>
      <c r="D359" s="564"/>
      <c r="E359" s="564"/>
      <c r="F359" s="587" t="s">
        <v>1375</v>
      </c>
      <c r="G359" s="588">
        <v>3</v>
      </c>
      <c r="H359" s="588">
        <v>3</v>
      </c>
      <c r="I359" s="567">
        <f t="shared" si="20"/>
        <v>1</v>
      </c>
      <c r="J359" s="568" t="str">
        <f t="shared" si="21"/>
        <v>De acuerdo con lo programado</v>
      </c>
      <c r="K359" s="588"/>
      <c r="L359" s="581"/>
      <c r="M359" s="579"/>
      <c r="N359" s="572"/>
      <c r="O359" s="582"/>
      <c r="P359" s="581"/>
      <c r="Q359" s="579"/>
      <c r="R359" s="572"/>
      <c r="S359" s="582"/>
      <c r="T359" s="583"/>
      <c r="U359" s="579"/>
      <c r="V359" s="572"/>
      <c r="W359" s="582"/>
      <c r="X359" s="575"/>
      <c r="Y359" s="580">
        <v>3</v>
      </c>
      <c r="Z359" s="580">
        <v>3</v>
      </c>
      <c r="AA359" s="567">
        <f t="shared" si="22"/>
        <v>1</v>
      </c>
      <c r="AB359" s="568" t="str">
        <f t="shared" si="23"/>
        <v>De acuerdo con lo programado</v>
      </c>
      <c r="AC359" s="575"/>
      <c r="AD359" s="575"/>
      <c r="AE359" s="575"/>
      <c r="AF359" s="576"/>
      <c r="AG359" s="576"/>
      <c r="AH359" s="575"/>
      <c r="AI359" s="575"/>
      <c r="AJ359" s="575"/>
      <c r="AK359" s="576"/>
      <c r="AL359" s="576"/>
      <c r="AM359" s="575"/>
      <c r="AN359" s="575"/>
      <c r="AO359" s="575"/>
      <c r="AP359" s="575"/>
      <c r="AQ359" s="575"/>
    </row>
    <row r="360" spans="1:43" ht="35.25" hidden="1" customHeight="1" thickTop="1" thickBot="1">
      <c r="A360" s="563">
        <v>20.14</v>
      </c>
      <c r="B360" s="564"/>
      <c r="C360" s="564"/>
      <c r="D360" s="564"/>
      <c r="E360" s="564"/>
      <c r="F360" s="587" t="s">
        <v>1375</v>
      </c>
      <c r="G360" s="588">
        <v>2</v>
      </c>
      <c r="H360" s="588">
        <v>2</v>
      </c>
      <c r="I360" s="567">
        <f t="shared" si="20"/>
        <v>1</v>
      </c>
      <c r="J360" s="568" t="str">
        <f t="shared" si="21"/>
        <v>De acuerdo con lo programado</v>
      </c>
      <c r="K360" s="588"/>
      <c r="L360" s="581"/>
      <c r="M360" s="579"/>
      <c r="N360" s="572"/>
      <c r="O360" s="582"/>
      <c r="P360" s="581"/>
      <c r="Q360" s="579"/>
      <c r="R360" s="572"/>
      <c r="S360" s="582"/>
      <c r="T360" s="583"/>
      <c r="U360" s="579"/>
      <c r="V360" s="572"/>
      <c r="W360" s="582"/>
      <c r="X360" s="575"/>
      <c r="Y360" s="580">
        <v>3</v>
      </c>
      <c r="Z360" s="580">
        <v>3</v>
      </c>
      <c r="AA360" s="567">
        <f t="shared" si="22"/>
        <v>1</v>
      </c>
      <c r="AB360" s="568" t="str">
        <f t="shared" si="23"/>
        <v>De acuerdo con lo programado</v>
      </c>
      <c r="AC360" s="575"/>
      <c r="AD360" s="575"/>
      <c r="AE360" s="575"/>
      <c r="AF360" s="576"/>
      <c r="AG360" s="576"/>
      <c r="AH360" s="575"/>
      <c r="AI360" s="575"/>
      <c r="AJ360" s="575"/>
      <c r="AK360" s="576"/>
      <c r="AL360" s="576"/>
      <c r="AM360" s="575"/>
      <c r="AN360" s="575"/>
      <c r="AO360" s="575"/>
      <c r="AP360" s="575"/>
      <c r="AQ360" s="575"/>
    </row>
    <row r="361" spans="1:43" ht="35.25" hidden="1" customHeight="1" thickTop="1" thickBot="1">
      <c r="A361" s="563">
        <v>20.14</v>
      </c>
      <c r="B361" s="564"/>
      <c r="C361" s="564"/>
      <c r="D361" s="564"/>
      <c r="E361" s="564"/>
      <c r="F361" s="587" t="s">
        <v>1375</v>
      </c>
      <c r="G361" s="588">
        <v>3</v>
      </c>
      <c r="H361" s="588">
        <v>3</v>
      </c>
      <c r="I361" s="567">
        <f t="shared" si="20"/>
        <v>1</v>
      </c>
      <c r="J361" s="568" t="str">
        <f t="shared" si="21"/>
        <v>De acuerdo con lo programado</v>
      </c>
      <c r="K361" s="588"/>
      <c r="L361" s="581"/>
      <c r="M361" s="579"/>
      <c r="N361" s="572"/>
      <c r="O361" s="582"/>
      <c r="P361" s="581"/>
      <c r="Q361" s="579"/>
      <c r="R361" s="572"/>
      <c r="S361" s="582"/>
      <c r="T361" s="583"/>
      <c r="U361" s="579"/>
      <c r="V361" s="572"/>
      <c r="W361" s="582"/>
      <c r="X361" s="575"/>
      <c r="Y361" s="580">
        <v>3</v>
      </c>
      <c r="Z361" s="580">
        <v>3</v>
      </c>
      <c r="AA361" s="567">
        <f t="shared" si="22"/>
        <v>1</v>
      </c>
      <c r="AB361" s="568" t="str">
        <f t="shared" si="23"/>
        <v>De acuerdo con lo programado</v>
      </c>
      <c r="AC361" s="575"/>
      <c r="AD361" s="575"/>
      <c r="AE361" s="575"/>
      <c r="AF361" s="576"/>
      <c r="AG361" s="576"/>
      <c r="AH361" s="575"/>
      <c r="AI361" s="575"/>
      <c r="AJ361" s="575"/>
      <c r="AK361" s="576"/>
      <c r="AL361" s="576"/>
      <c r="AM361" s="575"/>
      <c r="AN361" s="575"/>
      <c r="AO361" s="575"/>
      <c r="AP361" s="575"/>
      <c r="AQ361" s="575"/>
    </row>
    <row r="362" spans="1:43" ht="35.25" hidden="1" customHeight="1" thickTop="1" thickBot="1">
      <c r="A362" s="563">
        <v>20.14</v>
      </c>
      <c r="B362" s="564"/>
      <c r="C362" s="564"/>
      <c r="D362" s="564"/>
      <c r="E362" s="564"/>
      <c r="F362" s="587" t="s">
        <v>1375</v>
      </c>
      <c r="G362" s="588">
        <v>2</v>
      </c>
      <c r="H362" s="588">
        <v>2</v>
      </c>
      <c r="I362" s="567">
        <f t="shared" si="20"/>
        <v>1</v>
      </c>
      <c r="J362" s="568" t="str">
        <f t="shared" si="21"/>
        <v>De acuerdo con lo programado</v>
      </c>
      <c r="K362" s="588"/>
      <c r="L362" s="581"/>
      <c r="M362" s="579"/>
      <c r="N362" s="572"/>
      <c r="O362" s="582"/>
      <c r="P362" s="581"/>
      <c r="Q362" s="579"/>
      <c r="R362" s="572"/>
      <c r="S362" s="582"/>
      <c r="T362" s="583"/>
      <c r="U362" s="579"/>
      <c r="V362" s="572"/>
      <c r="W362" s="582"/>
      <c r="X362" s="575"/>
      <c r="Y362" s="580">
        <v>3</v>
      </c>
      <c r="Z362" s="580">
        <v>3</v>
      </c>
      <c r="AA362" s="567">
        <f t="shared" si="22"/>
        <v>1</v>
      </c>
      <c r="AB362" s="568" t="str">
        <f t="shared" si="23"/>
        <v>De acuerdo con lo programado</v>
      </c>
      <c r="AC362" s="575"/>
      <c r="AD362" s="575"/>
      <c r="AE362" s="575"/>
      <c r="AF362" s="576"/>
      <c r="AG362" s="576"/>
      <c r="AH362" s="575"/>
      <c r="AI362" s="575"/>
      <c r="AJ362" s="575"/>
      <c r="AK362" s="576"/>
      <c r="AL362" s="576"/>
      <c r="AM362" s="575"/>
      <c r="AN362" s="575"/>
      <c r="AO362" s="575"/>
      <c r="AP362" s="575"/>
      <c r="AQ362" s="575"/>
    </row>
    <row r="363" spans="1:43" ht="35.25" hidden="1" customHeight="1" thickTop="1" thickBot="1">
      <c r="A363" s="563">
        <v>20.14</v>
      </c>
      <c r="B363" s="564"/>
      <c r="C363" s="564"/>
      <c r="D363" s="564"/>
      <c r="E363" s="564"/>
      <c r="F363" s="587" t="s">
        <v>1375</v>
      </c>
      <c r="G363" s="588">
        <v>2</v>
      </c>
      <c r="H363" s="588">
        <v>2</v>
      </c>
      <c r="I363" s="567">
        <f t="shared" si="20"/>
        <v>1</v>
      </c>
      <c r="J363" s="568" t="str">
        <f t="shared" si="21"/>
        <v>De acuerdo con lo programado</v>
      </c>
      <c r="K363" s="588"/>
      <c r="L363" s="581"/>
      <c r="M363" s="579"/>
      <c r="N363" s="572"/>
      <c r="O363" s="582"/>
      <c r="P363" s="581"/>
      <c r="Q363" s="579"/>
      <c r="R363" s="572"/>
      <c r="S363" s="582"/>
      <c r="T363" s="583"/>
      <c r="U363" s="579"/>
      <c r="V363" s="572"/>
      <c r="W363" s="582"/>
      <c r="X363" s="575"/>
      <c r="Y363" s="580">
        <v>4</v>
      </c>
      <c r="Z363" s="580">
        <v>4</v>
      </c>
      <c r="AA363" s="567">
        <f t="shared" si="22"/>
        <v>1</v>
      </c>
      <c r="AB363" s="568" t="str">
        <f t="shared" si="23"/>
        <v>De acuerdo con lo programado</v>
      </c>
      <c r="AC363" s="575"/>
      <c r="AD363" s="575"/>
      <c r="AE363" s="575"/>
      <c r="AF363" s="576"/>
      <c r="AG363" s="576"/>
      <c r="AH363" s="575"/>
      <c r="AI363" s="575"/>
      <c r="AJ363" s="575"/>
      <c r="AK363" s="576"/>
      <c r="AL363" s="576"/>
      <c r="AM363" s="575"/>
      <c r="AN363" s="575"/>
      <c r="AO363" s="575"/>
      <c r="AP363" s="575"/>
      <c r="AQ363" s="575"/>
    </row>
    <row r="364" spans="1:43" ht="35.25" hidden="1" customHeight="1" thickTop="1" thickBot="1">
      <c r="A364" s="563">
        <v>20.149999999999999</v>
      </c>
      <c r="B364" s="564"/>
      <c r="C364" s="564"/>
      <c r="D364" s="564"/>
      <c r="E364" s="564"/>
      <c r="F364" s="587" t="s">
        <v>1376</v>
      </c>
      <c r="G364" s="588">
        <v>3</v>
      </c>
      <c r="H364" s="588">
        <v>3</v>
      </c>
      <c r="I364" s="567">
        <f t="shared" si="20"/>
        <v>1</v>
      </c>
      <c r="J364" s="568" t="str">
        <f t="shared" si="21"/>
        <v>De acuerdo con lo programado</v>
      </c>
      <c r="K364" s="588"/>
      <c r="L364" s="581"/>
      <c r="M364" s="579"/>
      <c r="N364" s="572"/>
      <c r="O364" s="582"/>
      <c r="P364" s="581"/>
      <c r="Q364" s="579"/>
      <c r="R364" s="572"/>
      <c r="S364" s="582"/>
      <c r="T364" s="583"/>
      <c r="U364" s="579"/>
      <c r="V364" s="572"/>
      <c r="W364" s="582"/>
      <c r="X364" s="575"/>
      <c r="Y364" s="580">
        <v>3</v>
      </c>
      <c r="Z364" s="580">
        <v>3</v>
      </c>
      <c r="AA364" s="567">
        <f t="shared" si="22"/>
        <v>1</v>
      </c>
      <c r="AB364" s="568" t="str">
        <f t="shared" si="23"/>
        <v>De acuerdo con lo programado</v>
      </c>
      <c r="AC364" s="575"/>
      <c r="AD364" s="575"/>
      <c r="AE364" s="575"/>
      <c r="AF364" s="576"/>
      <c r="AG364" s="576"/>
      <c r="AH364" s="575"/>
      <c r="AI364" s="575"/>
      <c r="AJ364" s="575"/>
      <c r="AK364" s="576"/>
      <c r="AL364" s="576"/>
      <c r="AM364" s="575"/>
      <c r="AN364" s="575"/>
      <c r="AO364" s="575"/>
      <c r="AP364" s="575"/>
      <c r="AQ364" s="575"/>
    </row>
    <row r="365" spans="1:43" ht="35.25" hidden="1" customHeight="1" thickTop="1" thickBot="1">
      <c r="A365" s="563">
        <v>20.149999999999999</v>
      </c>
      <c r="B365" s="564"/>
      <c r="C365" s="564"/>
      <c r="D365" s="564"/>
      <c r="E365" s="564"/>
      <c r="F365" s="587" t="s">
        <v>1376</v>
      </c>
      <c r="G365" s="588">
        <v>2</v>
      </c>
      <c r="H365" s="588">
        <v>2</v>
      </c>
      <c r="I365" s="567">
        <f t="shared" si="20"/>
        <v>1</v>
      </c>
      <c r="J365" s="568" t="str">
        <f t="shared" si="21"/>
        <v>De acuerdo con lo programado</v>
      </c>
      <c r="K365" s="588"/>
      <c r="L365" s="581"/>
      <c r="M365" s="579"/>
      <c r="N365" s="572"/>
      <c r="O365" s="582"/>
      <c r="P365" s="581"/>
      <c r="Q365" s="579"/>
      <c r="R365" s="572"/>
      <c r="S365" s="582"/>
      <c r="T365" s="583"/>
      <c r="U365" s="579"/>
      <c r="V365" s="572"/>
      <c r="W365" s="582"/>
      <c r="X365" s="575"/>
      <c r="Y365" s="580">
        <v>5</v>
      </c>
      <c r="Z365" s="580">
        <v>5</v>
      </c>
      <c r="AA365" s="567">
        <f t="shared" si="22"/>
        <v>1</v>
      </c>
      <c r="AB365" s="568" t="str">
        <f t="shared" si="23"/>
        <v>De acuerdo con lo programado</v>
      </c>
      <c r="AC365" s="575"/>
      <c r="AD365" s="575"/>
      <c r="AE365" s="575"/>
      <c r="AF365" s="576"/>
      <c r="AG365" s="576"/>
      <c r="AH365" s="575"/>
      <c r="AI365" s="575"/>
      <c r="AJ365" s="575"/>
      <c r="AK365" s="576"/>
      <c r="AL365" s="576"/>
      <c r="AM365" s="575"/>
      <c r="AN365" s="575"/>
      <c r="AO365" s="575"/>
      <c r="AP365" s="575"/>
      <c r="AQ365" s="575"/>
    </row>
    <row r="366" spans="1:43" ht="35.25" hidden="1" customHeight="1" thickTop="1" thickBot="1">
      <c r="A366" s="563">
        <v>20.149999999999999</v>
      </c>
      <c r="B366" s="564"/>
      <c r="C366" s="564"/>
      <c r="D366" s="564"/>
      <c r="E366" s="564"/>
      <c r="F366" s="587" t="s">
        <v>1376</v>
      </c>
      <c r="G366" s="588">
        <v>3</v>
      </c>
      <c r="H366" s="588">
        <v>3</v>
      </c>
      <c r="I366" s="567">
        <f t="shared" si="20"/>
        <v>1</v>
      </c>
      <c r="J366" s="568" t="str">
        <f t="shared" si="21"/>
        <v>De acuerdo con lo programado</v>
      </c>
      <c r="K366" s="588"/>
      <c r="L366" s="581"/>
      <c r="M366" s="579"/>
      <c r="N366" s="572"/>
      <c r="O366" s="582"/>
      <c r="P366" s="581"/>
      <c r="Q366" s="579"/>
      <c r="R366" s="572"/>
      <c r="S366" s="582"/>
      <c r="T366" s="583"/>
      <c r="U366" s="579"/>
      <c r="V366" s="572"/>
      <c r="W366" s="582"/>
      <c r="X366" s="575"/>
      <c r="Y366" s="580">
        <v>4</v>
      </c>
      <c r="Z366" s="580">
        <v>4</v>
      </c>
      <c r="AA366" s="567">
        <f t="shared" si="22"/>
        <v>1</v>
      </c>
      <c r="AB366" s="568" t="str">
        <f t="shared" si="23"/>
        <v>De acuerdo con lo programado</v>
      </c>
      <c r="AC366" s="575"/>
      <c r="AD366" s="575"/>
      <c r="AE366" s="575"/>
      <c r="AF366" s="576"/>
      <c r="AG366" s="576"/>
      <c r="AH366" s="575"/>
      <c r="AI366" s="575"/>
      <c r="AJ366" s="575"/>
      <c r="AK366" s="576"/>
      <c r="AL366" s="576"/>
      <c r="AM366" s="575"/>
      <c r="AN366" s="575"/>
      <c r="AO366" s="575"/>
      <c r="AP366" s="575"/>
      <c r="AQ366" s="575"/>
    </row>
    <row r="367" spans="1:43" ht="35.25" hidden="1" customHeight="1" thickTop="1" thickBot="1">
      <c r="A367" s="563">
        <v>20.149999999999999</v>
      </c>
      <c r="B367" s="564"/>
      <c r="C367" s="564"/>
      <c r="D367" s="564"/>
      <c r="E367" s="564"/>
      <c r="F367" s="587" t="s">
        <v>1376</v>
      </c>
      <c r="G367" s="588">
        <v>3</v>
      </c>
      <c r="H367" s="588">
        <v>3</v>
      </c>
      <c r="I367" s="567">
        <f t="shared" si="20"/>
        <v>1</v>
      </c>
      <c r="J367" s="568" t="str">
        <f t="shared" si="21"/>
        <v>De acuerdo con lo programado</v>
      </c>
      <c r="K367" s="588"/>
      <c r="L367" s="581"/>
      <c r="M367" s="579"/>
      <c r="N367" s="572"/>
      <c r="O367" s="582"/>
      <c r="P367" s="581"/>
      <c r="Q367" s="579"/>
      <c r="R367" s="572"/>
      <c r="S367" s="582"/>
      <c r="T367" s="583"/>
      <c r="U367" s="579"/>
      <c r="V367" s="572"/>
      <c r="W367" s="582"/>
      <c r="X367" s="575"/>
      <c r="Y367" s="580">
        <v>4</v>
      </c>
      <c r="Z367" s="580">
        <v>4</v>
      </c>
      <c r="AA367" s="567">
        <f t="shared" si="22"/>
        <v>1</v>
      </c>
      <c r="AB367" s="568" t="str">
        <f t="shared" si="23"/>
        <v>De acuerdo con lo programado</v>
      </c>
      <c r="AC367" s="575"/>
      <c r="AD367" s="575"/>
      <c r="AE367" s="575"/>
      <c r="AF367" s="576"/>
      <c r="AG367" s="576"/>
      <c r="AH367" s="575"/>
      <c r="AI367" s="575"/>
      <c r="AJ367" s="575"/>
      <c r="AK367" s="576"/>
      <c r="AL367" s="576"/>
      <c r="AM367" s="575"/>
      <c r="AN367" s="575"/>
      <c r="AO367" s="575"/>
      <c r="AP367" s="575"/>
      <c r="AQ367" s="575"/>
    </row>
    <row r="368" spans="1:43" ht="35.25" hidden="1" customHeight="1" thickTop="1" thickBot="1">
      <c r="A368" s="563">
        <v>20.149999999999999</v>
      </c>
      <c r="B368" s="564"/>
      <c r="C368" s="564"/>
      <c r="D368" s="564"/>
      <c r="E368" s="564"/>
      <c r="F368" s="587" t="s">
        <v>1376</v>
      </c>
      <c r="G368" s="588">
        <v>2</v>
      </c>
      <c r="H368" s="588">
        <v>2</v>
      </c>
      <c r="I368" s="567">
        <f t="shared" si="20"/>
        <v>1</v>
      </c>
      <c r="J368" s="568" t="str">
        <f t="shared" si="21"/>
        <v>De acuerdo con lo programado</v>
      </c>
      <c r="K368" s="588"/>
      <c r="L368" s="581"/>
      <c r="M368" s="579"/>
      <c r="N368" s="572"/>
      <c r="O368" s="582"/>
      <c r="P368" s="581"/>
      <c r="Q368" s="579"/>
      <c r="R368" s="572"/>
      <c r="S368" s="582"/>
      <c r="T368" s="583"/>
      <c r="U368" s="579"/>
      <c r="V368" s="572"/>
      <c r="W368" s="582"/>
      <c r="X368" s="575"/>
      <c r="Y368" s="580">
        <v>4</v>
      </c>
      <c r="Z368" s="580">
        <v>4</v>
      </c>
      <c r="AA368" s="567">
        <f t="shared" si="22"/>
        <v>1</v>
      </c>
      <c r="AB368" s="568" t="str">
        <f t="shared" si="23"/>
        <v>De acuerdo con lo programado</v>
      </c>
      <c r="AC368" s="575"/>
      <c r="AD368" s="575"/>
      <c r="AE368" s="575"/>
      <c r="AF368" s="576"/>
      <c r="AG368" s="576"/>
      <c r="AH368" s="575"/>
      <c r="AI368" s="575"/>
      <c r="AJ368" s="575"/>
      <c r="AK368" s="576"/>
      <c r="AL368" s="576"/>
      <c r="AM368" s="575"/>
      <c r="AN368" s="575"/>
      <c r="AO368" s="575"/>
      <c r="AP368" s="575"/>
      <c r="AQ368" s="575"/>
    </row>
    <row r="369" spans="1:43" ht="35.25" hidden="1" customHeight="1" thickTop="1" thickBot="1">
      <c r="A369" s="563">
        <v>20.149999999999999</v>
      </c>
      <c r="B369" s="564"/>
      <c r="C369" s="564"/>
      <c r="D369" s="564"/>
      <c r="E369" s="564"/>
      <c r="F369" s="587" t="s">
        <v>1376</v>
      </c>
      <c r="G369" s="588">
        <v>3</v>
      </c>
      <c r="H369" s="588">
        <v>3</v>
      </c>
      <c r="I369" s="567">
        <f t="shared" si="20"/>
        <v>1</v>
      </c>
      <c r="J369" s="568" t="str">
        <f t="shared" si="21"/>
        <v>De acuerdo con lo programado</v>
      </c>
      <c r="K369" s="588"/>
      <c r="L369" s="581"/>
      <c r="M369" s="579"/>
      <c r="N369" s="572"/>
      <c r="O369" s="582"/>
      <c r="P369" s="581"/>
      <c r="Q369" s="579"/>
      <c r="R369" s="572"/>
      <c r="S369" s="582"/>
      <c r="T369" s="583"/>
      <c r="U369" s="579"/>
      <c r="V369" s="572"/>
      <c r="W369" s="582"/>
      <c r="X369" s="575"/>
      <c r="Y369" s="580">
        <v>3</v>
      </c>
      <c r="Z369" s="580">
        <v>3</v>
      </c>
      <c r="AA369" s="567">
        <f t="shared" si="22"/>
        <v>1</v>
      </c>
      <c r="AB369" s="568" t="str">
        <f t="shared" si="23"/>
        <v>De acuerdo con lo programado</v>
      </c>
      <c r="AC369" s="575"/>
      <c r="AD369" s="575"/>
      <c r="AE369" s="575"/>
      <c r="AF369" s="576"/>
      <c r="AG369" s="576"/>
      <c r="AH369" s="575"/>
      <c r="AI369" s="575"/>
      <c r="AJ369" s="575"/>
      <c r="AK369" s="576"/>
      <c r="AL369" s="576"/>
      <c r="AM369" s="575"/>
      <c r="AN369" s="575"/>
      <c r="AO369" s="575"/>
      <c r="AP369" s="575"/>
      <c r="AQ369" s="575"/>
    </row>
    <row r="370" spans="1:43" ht="35.25" hidden="1" customHeight="1" thickTop="1" thickBot="1">
      <c r="A370" s="563">
        <v>20.149999999999999</v>
      </c>
      <c r="B370" s="564"/>
      <c r="C370" s="564"/>
      <c r="D370" s="564"/>
      <c r="E370" s="564"/>
      <c r="F370" s="587" t="s">
        <v>1376</v>
      </c>
      <c r="G370" s="588">
        <v>2</v>
      </c>
      <c r="H370" s="588">
        <v>2</v>
      </c>
      <c r="I370" s="567">
        <f t="shared" si="20"/>
        <v>1</v>
      </c>
      <c r="J370" s="568" t="str">
        <f t="shared" si="21"/>
        <v>De acuerdo con lo programado</v>
      </c>
      <c r="K370" s="588"/>
      <c r="L370" s="581"/>
      <c r="M370" s="579"/>
      <c r="N370" s="572"/>
      <c r="O370" s="582"/>
      <c r="P370" s="581"/>
      <c r="Q370" s="579"/>
      <c r="R370" s="572"/>
      <c r="S370" s="582"/>
      <c r="T370" s="583"/>
      <c r="U370" s="579"/>
      <c r="V370" s="572"/>
      <c r="W370" s="582"/>
      <c r="X370" s="575"/>
      <c r="Y370" s="580">
        <v>3</v>
      </c>
      <c r="Z370" s="580">
        <v>3</v>
      </c>
      <c r="AA370" s="567">
        <f t="shared" si="22"/>
        <v>1</v>
      </c>
      <c r="AB370" s="568" t="str">
        <f t="shared" si="23"/>
        <v>De acuerdo con lo programado</v>
      </c>
      <c r="AC370" s="575"/>
      <c r="AD370" s="575"/>
      <c r="AE370" s="575"/>
      <c r="AF370" s="576"/>
      <c r="AG370" s="576"/>
      <c r="AH370" s="575"/>
      <c r="AI370" s="575"/>
      <c r="AJ370" s="575"/>
      <c r="AK370" s="576"/>
      <c r="AL370" s="576"/>
      <c r="AM370" s="575"/>
      <c r="AN370" s="575"/>
      <c r="AO370" s="575"/>
      <c r="AP370" s="575"/>
      <c r="AQ370" s="575"/>
    </row>
    <row r="371" spans="1:43" ht="35.25" hidden="1" customHeight="1" thickTop="1" thickBot="1">
      <c r="A371" s="563">
        <v>20.149999999999999</v>
      </c>
      <c r="B371" s="564"/>
      <c r="C371" s="564"/>
      <c r="D371" s="564"/>
      <c r="E371" s="564"/>
      <c r="F371" s="587" t="s">
        <v>1376</v>
      </c>
      <c r="G371" s="588">
        <v>3</v>
      </c>
      <c r="H371" s="588">
        <v>3</v>
      </c>
      <c r="I371" s="567">
        <f t="shared" si="20"/>
        <v>1</v>
      </c>
      <c r="J371" s="568" t="str">
        <f t="shared" si="21"/>
        <v>De acuerdo con lo programado</v>
      </c>
      <c r="K371" s="588"/>
      <c r="L371" s="581"/>
      <c r="M371" s="579"/>
      <c r="N371" s="572"/>
      <c r="O371" s="582"/>
      <c r="P371" s="581"/>
      <c r="Q371" s="579"/>
      <c r="R371" s="572"/>
      <c r="S371" s="582"/>
      <c r="T371" s="583"/>
      <c r="U371" s="579"/>
      <c r="V371" s="572"/>
      <c r="W371" s="582"/>
      <c r="X371" s="575"/>
      <c r="Y371" s="580">
        <v>3</v>
      </c>
      <c r="Z371" s="580">
        <v>3</v>
      </c>
      <c r="AA371" s="567">
        <f t="shared" si="22"/>
        <v>1</v>
      </c>
      <c r="AB371" s="568" t="str">
        <f t="shared" si="23"/>
        <v>De acuerdo con lo programado</v>
      </c>
      <c r="AC371" s="575"/>
      <c r="AD371" s="575"/>
      <c r="AE371" s="575"/>
      <c r="AF371" s="576"/>
      <c r="AG371" s="576"/>
      <c r="AH371" s="575"/>
      <c r="AI371" s="575"/>
      <c r="AJ371" s="575"/>
      <c r="AK371" s="576"/>
      <c r="AL371" s="576"/>
      <c r="AM371" s="575"/>
      <c r="AN371" s="575"/>
      <c r="AO371" s="575"/>
      <c r="AP371" s="575"/>
      <c r="AQ371" s="575"/>
    </row>
    <row r="372" spans="1:43" ht="35.25" hidden="1" customHeight="1" thickTop="1" thickBot="1">
      <c r="A372" s="563">
        <v>20.149999999999999</v>
      </c>
      <c r="B372" s="564"/>
      <c r="C372" s="564"/>
      <c r="D372" s="564"/>
      <c r="E372" s="564"/>
      <c r="F372" s="587" t="s">
        <v>1376</v>
      </c>
      <c r="G372" s="588">
        <v>3</v>
      </c>
      <c r="H372" s="588">
        <v>3</v>
      </c>
      <c r="I372" s="567">
        <f t="shared" si="20"/>
        <v>1</v>
      </c>
      <c r="J372" s="568" t="str">
        <f t="shared" si="21"/>
        <v>De acuerdo con lo programado</v>
      </c>
      <c r="K372" s="588"/>
      <c r="L372" s="581"/>
      <c r="M372" s="579"/>
      <c r="N372" s="572"/>
      <c r="O372" s="582"/>
      <c r="P372" s="581"/>
      <c r="Q372" s="579"/>
      <c r="R372" s="572"/>
      <c r="S372" s="582"/>
      <c r="T372" s="583"/>
      <c r="U372" s="579"/>
      <c r="V372" s="572"/>
      <c r="W372" s="582"/>
      <c r="X372" s="575"/>
      <c r="Y372" s="580">
        <v>4</v>
      </c>
      <c r="Z372" s="580">
        <v>4</v>
      </c>
      <c r="AA372" s="567">
        <f t="shared" si="22"/>
        <v>1</v>
      </c>
      <c r="AB372" s="568" t="str">
        <f t="shared" si="23"/>
        <v>De acuerdo con lo programado</v>
      </c>
      <c r="AC372" s="575"/>
      <c r="AD372" s="575"/>
      <c r="AE372" s="575"/>
      <c r="AF372" s="576"/>
      <c r="AG372" s="576"/>
      <c r="AH372" s="575"/>
      <c r="AI372" s="575"/>
      <c r="AJ372" s="575"/>
      <c r="AK372" s="576"/>
      <c r="AL372" s="576"/>
      <c r="AM372" s="575"/>
      <c r="AN372" s="575"/>
      <c r="AO372" s="575"/>
      <c r="AP372" s="575"/>
      <c r="AQ372" s="575"/>
    </row>
    <row r="373" spans="1:43" ht="35.25" hidden="1" customHeight="1" thickTop="1" thickBot="1">
      <c r="A373" s="563">
        <v>20.149999999999999</v>
      </c>
      <c r="B373" s="564"/>
      <c r="C373" s="564"/>
      <c r="D373" s="564"/>
      <c r="E373" s="564"/>
      <c r="F373" s="587" t="s">
        <v>1376</v>
      </c>
      <c r="G373" s="588">
        <v>3</v>
      </c>
      <c r="H373" s="588">
        <v>3</v>
      </c>
      <c r="I373" s="567">
        <f t="shared" si="20"/>
        <v>1</v>
      </c>
      <c r="J373" s="568" t="str">
        <f t="shared" si="21"/>
        <v>De acuerdo con lo programado</v>
      </c>
      <c r="K373" s="588"/>
      <c r="L373" s="581"/>
      <c r="M373" s="579"/>
      <c r="N373" s="572"/>
      <c r="O373" s="582"/>
      <c r="P373" s="581"/>
      <c r="Q373" s="579"/>
      <c r="R373" s="572"/>
      <c r="S373" s="582"/>
      <c r="T373" s="583"/>
      <c r="U373" s="579"/>
      <c r="V373" s="572"/>
      <c r="W373" s="582"/>
      <c r="X373" s="575"/>
      <c r="Y373" s="580">
        <v>4</v>
      </c>
      <c r="Z373" s="580">
        <v>4</v>
      </c>
      <c r="AA373" s="567">
        <f t="shared" si="22"/>
        <v>1</v>
      </c>
      <c r="AB373" s="568" t="str">
        <f t="shared" si="23"/>
        <v>De acuerdo con lo programado</v>
      </c>
      <c r="AC373" s="575"/>
      <c r="AD373" s="575"/>
      <c r="AE373" s="575"/>
      <c r="AF373" s="576"/>
      <c r="AG373" s="576"/>
      <c r="AH373" s="575"/>
      <c r="AI373" s="575"/>
      <c r="AJ373" s="575"/>
      <c r="AK373" s="576"/>
      <c r="AL373" s="576"/>
      <c r="AM373" s="575"/>
      <c r="AN373" s="575"/>
      <c r="AO373" s="575"/>
      <c r="AP373" s="575"/>
      <c r="AQ373" s="575"/>
    </row>
    <row r="374" spans="1:43" ht="35.25" hidden="1" customHeight="1" thickTop="1" thickBot="1">
      <c r="A374" s="563">
        <v>20.149999999999999</v>
      </c>
      <c r="B374" s="564"/>
      <c r="C374" s="564"/>
      <c r="D374" s="564"/>
      <c r="E374" s="564"/>
      <c r="F374" s="587" t="s">
        <v>1376</v>
      </c>
      <c r="G374" s="588">
        <v>2</v>
      </c>
      <c r="H374" s="588">
        <v>2</v>
      </c>
      <c r="I374" s="567">
        <f t="shared" si="20"/>
        <v>1</v>
      </c>
      <c r="J374" s="568" t="str">
        <f t="shared" si="21"/>
        <v>De acuerdo con lo programado</v>
      </c>
      <c r="K374" s="588"/>
      <c r="L374" s="581"/>
      <c r="M374" s="579"/>
      <c r="N374" s="572"/>
      <c r="O374" s="582"/>
      <c r="P374" s="581"/>
      <c r="Q374" s="579"/>
      <c r="R374" s="572"/>
      <c r="S374" s="582"/>
      <c r="T374" s="583"/>
      <c r="U374" s="579"/>
      <c r="V374" s="572"/>
      <c r="W374" s="582"/>
      <c r="X374" s="575"/>
      <c r="Y374" s="580">
        <v>4</v>
      </c>
      <c r="Z374" s="580">
        <v>4</v>
      </c>
      <c r="AA374" s="567">
        <f t="shared" si="22"/>
        <v>1</v>
      </c>
      <c r="AB374" s="568" t="str">
        <f t="shared" si="23"/>
        <v>De acuerdo con lo programado</v>
      </c>
      <c r="AC374" s="575"/>
      <c r="AD374" s="575"/>
      <c r="AE374" s="575"/>
      <c r="AF374" s="576"/>
      <c r="AG374" s="576"/>
      <c r="AH374" s="575"/>
      <c r="AI374" s="575"/>
      <c r="AJ374" s="575"/>
      <c r="AK374" s="576"/>
      <c r="AL374" s="576"/>
      <c r="AM374" s="575"/>
      <c r="AN374" s="575"/>
      <c r="AO374" s="575"/>
      <c r="AP374" s="575"/>
      <c r="AQ374" s="575"/>
    </row>
    <row r="375" spans="1:43" ht="35.25" hidden="1" customHeight="1" thickTop="1" thickBot="1">
      <c r="A375" s="563">
        <v>20.149999999999999</v>
      </c>
      <c r="B375" s="564"/>
      <c r="C375" s="564"/>
      <c r="D375" s="564"/>
      <c r="E375" s="564"/>
      <c r="F375" s="587" t="s">
        <v>1376</v>
      </c>
      <c r="G375" s="588">
        <v>2</v>
      </c>
      <c r="H375" s="588">
        <v>2</v>
      </c>
      <c r="I375" s="567">
        <f t="shared" si="20"/>
        <v>1</v>
      </c>
      <c r="J375" s="568" t="str">
        <f t="shared" si="21"/>
        <v>De acuerdo con lo programado</v>
      </c>
      <c r="K375" s="588"/>
      <c r="L375" s="581"/>
      <c r="M375" s="579"/>
      <c r="N375" s="572"/>
      <c r="O375" s="582"/>
      <c r="P375" s="581"/>
      <c r="Q375" s="579"/>
      <c r="R375" s="572"/>
      <c r="S375" s="582"/>
      <c r="T375" s="583"/>
      <c r="U375" s="579"/>
      <c r="V375" s="572"/>
      <c r="W375" s="582"/>
      <c r="X375" s="575"/>
      <c r="Y375" s="580">
        <v>3</v>
      </c>
      <c r="Z375" s="580">
        <v>3</v>
      </c>
      <c r="AA375" s="567">
        <f t="shared" si="22"/>
        <v>1</v>
      </c>
      <c r="AB375" s="568" t="str">
        <f t="shared" si="23"/>
        <v>De acuerdo con lo programado</v>
      </c>
      <c r="AC375" s="575"/>
      <c r="AD375" s="575"/>
      <c r="AE375" s="575"/>
      <c r="AF375" s="576"/>
      <c r="AG375" s="576"/>
      <c r="AH375" s="575"/>
      <c r="AI375" s="575"/>
      <c r="AJ375" s="575"/>
      <c r="AK375" s="576"/>
      <c r="AL375" s="576"/>
      <c r="AM375" s="575"/>
      <c r="AN375" s="575"/>
      <c r="AO375" s="575"/>
      <c r="AP375" s="575"/>
      <c r="AQ375" s="575"/>
    </row>
    <row r="376" spans="1:43" ht="35.25" hidden="1" customHeight="1" thickTop="1" thickBot="1">
      <c r="A376" s="563">
        <v>20.149999999999999</v>
      </c>
      <c r="B376" s="564"/>
      <c r="C376" s="564"/>
      <c r="D376" s="564"/>
      <c r="E376" s="564"/>
      <c r="F376" s="587" t="s">
        <v>1376</v>
      </c>
      <c r="G376" s="588">
        <v>3</v>
      </c>
      <c r="H376" s="588">
        <v>3</v>
      </c>
      <c r="I376" s="567">
        <f t="shared" si="20"/>
        <v>1</v>
      </c>
      <c r="J376" s="568" t="str">
        <f t="shared" si="21"/>
        <v>De acuerdo con lo programado</v>
      </c>
      <c r="K376" s="588"/>
      <c r="L376" s="581"/>
      <c r="M376" s="579"/>
      <c r="N376" s="572"/>
      <c r="O376" s="582"/>
      <c r="P376" s="581"/>
      <c r="Q376" s="579"/>
      <c r="R376" s="572"/>
      <c r="S376" s="582"/>
      <c r="T376" s="583"/>
      <c r="U376" s="579"/>
      <c r="V376" s="572"/>
      <c r="W376" s="582"/>
      <c r="X376" s="575"/>
      <c r="Y376" s="580">
        <v>4</v>
      </c>
      <c r="Z376" s="580">
        <v>4</v>
      </c>
      <c r="AA376" s="567">
        <f t="shared" si="22"/>
        <v>1</v>
      </c>
      <c r="AB376" s="568" t="str">
        <f t="shared" si="23"/>
        <v>De acuerdo con lo programado</v>
      </c>
      <c r="AC376" s="575"/>
      <c r="AD376" s="575"/>
      <c r="AE376" s="575"/>
      <c r="AF376" s="576"/>
      <c r="AG376" s="576"/>
      <c r="AH376" s="575"/>
      <c r="AI376" s="575"/>
      <c r="AJ376" s="575"/>
      <c r="AK376" s="576"/>
      <c r="AL376" s="576"/>
      <c r="AM376" s="575"/>
      <c r="AN376" s="575"/>
      <c r="AO376" s="575"/>
      <c r="AP376" s="575"/>
      <c r="AQ376" s="575"/>
    </row>
    <row r="377" spans="1:43" ht="35.25" hidden="1" customHeight="1" thickTop="1" thickBot="1">
      <c r="A377" s="563">
        <v>21</v>
      </c>
      <c r="B377" s="564"/>
      <c r="C377" s="564"/>
      <c r="D377" s="564"/>
      <c r="E377" s="564"/>
      <c r="F377" s="584" t="s">
        <v>1377</v>
      </c>
      <c r="G377" s="585"/>
      <c r="H377" s="585"/>
      <c r="I377" s="567" t="str">
        <f t="shared" si="20"/>
        <v>No hay ejecución</v>
      </c>
      <c r="J377" s="568" t="str">
        <f t="shared" si="21"/>
        <v>NA</v>
      </c>
      <c r="K377" s="586"/>
      <c r="L377" s="581"/>
      <c r="M377" s="579"/>
      <c r="N377" s="572"/>
      <c r="O377" s="582"/>
      <c r="P377" s="581"/>
      <c r="Q377" s="579"/>
      <c r="R377" s="572"/>
      <c r="S377" s="582"/>
      <c r="T377" s="583"/>
      <c r="U377" s="579"/>
      <c r="V377" s="572"/>
      <c r="W377" s="582"/>
      <c r="X377" s="575"/>
      <c r="Y377" s="580"/>
      <c r="Z377" s="580"/>
      <c r="AA377" s="567" t="str">
        <f t="shared" si="22"/>
        <v>No hay ejecución</v>
      </c>
      <c r="AB377" s="568" t="str">
        <f t="shared" si="23"/>
        <v>NA</v>
      </c>
      <c r="AC377" s="575"/>
      <c r="AD377" s="575"/>
      <c r="AE377" s="575"/>
      <c r="AF377" s="576"/>
      <c r="AG377" s="576"/>
      <c r="AH377" s="575"/>
      <c r="AI377" s="575"/>
      <c r="AJ377" s="575"/>
      <c r="AK377" s="576"/>
      <c r="AL377" s="576"/>
      <c r="AM377" s="575"/>
      <c r="AN377" s="575"/>
      <c r="AO377" s="575"/>
      <c r="AP377" s="575"/>
      <c r="AQ377" s="575"/>
    </row>
    <row r="378" spans="1:43" ht="35.25" hidden="1" customHeight="1" thickTop="1" thickBot="1">
      <c r="A378" s="563">
        <v>21.1</v>
      </c>
      <c r="B378" s="564"/>
      <c r="C378" s="564"/>
      <c r="D378" s="564"/>
      <c r="E378" s="564"/>
      <c r="F378" s="577" t="s">
        <v>1378</v>
      </c>
      <c r="G378" s="578"/>
      <c r="H378" s="578"/>
      <c r="I378" s="567" t="str">
        <f t="shared" si="20"/>
        <v>No hay ejecución</v>
      </c>
      <c r="J378" s="568" t="str">
        <f t="shared" si="21"/>
        <v>NA</v>
      </c>
      <c r="K378" s="578"/>
      <c r="L378" s="581"/>
      <c r="M378" s="579"/>
      <c r="N378" s="572"/>
      <c r="O378" s="582"/>
      <c r="P378" s="581"/>
      <c r="Q378" s="579"/>
      <c r="R378" s="572"/>
      <c r="S378" s="582"/>
      <c r="T378" s="583"/>
      <c r="U378" s="579"/>
      <c r="V378" s="572"/>
      <c r="W378" s="582"/>
      <c r="X378" s="575"/>
      <c r="Y378" s="580"/>
      <c r="Z378" s="580"/>
      <c r="AA378" s="567" t="str">
        <f t="shared" si="22"/>
        <v>No hay ejecución</v>
      </c>
      <c r="AB378" s="568" t="str">
        <f t="shared" si="23"/>
        <v>NA</v>
      </c>
      <c r="AC378" s="575"/>
      <c r="AD378" s="575"/>
      <c r="AE378" s="575"/>
      <c r="AF378" s="576"/>
      <c r="AG378" s="576"/>
      <c r="AH378" s="575"/>
      <c r="AI378" s="575"/>
      <c r="AJ378" s="575"/>
      <c r="AK378" s="576"/>
      <c r="AL378" s="576"/>
      <c r="AM378" s="575"/>
      <c r="AN378" s="575"/>
      <c r="AO378" s="575"/>
      <c r="AP378" s="575"/>
      <c r="AQ378" s="575"/>
    </row>
    <row r="379" spans="1:43" ht="35.25" hidden="1" customHeight="1" thickTop="1" thickBot="1">
      <c r="A379" s="563">
        <v>21.1</v>
      </c>
      <c r="B379" s="564"/>
      <c r="C379" s="564"/>
      <c r="D379" s="564"/>
      <c r="E379" s="564"/>
      <c r="F379" s="577" t="s">
        <v>1378</v>
      </c>
      <c r="G379" s="578"/>
      <c r="H379" s="578"/>
      <c r="I379" s="567" t="str">
        <f t="shared" si="20"/>
        <v>No hay ejecución</v>
      </c>
      <c r="J379" s="568" t="str">
        <f t="shared" si="21"/>
        <v>NA</v>
      </c>
      <c r="K379" s="578"/>
      <c r="L379" s="581"/>
      <c r="M379" s="579"/>
      <c r="N379" s="572"/>
      <c r="O379" s="582"/>
      <c r="P379" s="581"/>
      <c r="Q379" s="579"/>
      <c r="R379" s="572"/>
      <c r="S379" s="582"/>
      <c r="T379" s="583"/>
      <c r="U379" s="579"/>
      <c r="V379" s="572"/>
      <c r="W379" s="582"/>
      <c r="X379" s="575"/>
      <c r="Y379" s="580"/>
      <c r="Z379" s="580"/>
      <c r="AA379" s="567" t="str">
        <f t="shared" si="22"/>
        <v>No hay ejecución</v>
      </c>
      <c r="AB379" s="568" t="str">
        <f t="shared" si="23"/>
        <v>NA</v>
      </c>
      <c r="AC379" s="575"/>
      <c r="AD379" s="575"/>
      <c r="AE379" s="575"/>
      <c r="AF379" s="576"/>
      <c r="AG379" s="576"/>
      <c r="AH379" s="575"/>
      <c r="AI379" s="575"/>
      <c r="AJ379" s="575"/>
      <c r="AK379" s="576"/>
      <c r="AL379" s="576"/>
      <c r="AM379" s="575"/>
      <c r="AN379" s="575"/>
      <c r="AO379" s="575"/>
      <c r="AP379" s="575"/>
      <c r="AQ379" s="575"/>
    </row>
    <row r="380" spans="1:43" ht="35.25" hidden="1" customHeight="1" thickTop="1" thickBot="1">
      <c r="A380" s="563">
        <v>21.1</v>
      </c>
      <c r="B380" s="564"/>
      <c r="C380" s="564"/>
      <c r="D380" s="564"/>
      <c r="E380" s="564"/>
      <c r="F380" s="577" t="s">
        <v>1378</v>
      </c>
      <c r="G380" s="578"/>
      <c r="H380" s="578"/>
      <c r="I380" s="567" t="str">
        <f t="shared" si="20"/>
        <v>No hay ejecución</v>
      </c>
      <c r="J380" s="568" t="str">
        <f t="shared" si="21"/>
        <v>NA</v>
      </c>
      <c r="K380" s="578"/>
      <c r="L380" s="581"/>
      <c r="M380" s="579"/>
      <c r="N380" s="572"/>
      <c r="O380" s="582"/>
      <c r="P380" s="581"/>
      <c r="Q380" s="579"/>
      <c r="R380" s="572"/>
      <c r="S380" s="582"/>
      <c r="T380" s="583"/>
      <c r="U380" s="579"/>
      <c r="V380" s="572"/>
      <c r="W380" s="582"/>
      <c r="X380" s="575"/>
      <c r="Y380" s="580"/>
      <c r="Z380" s="580"/>
      <c r="AA380" s="567" t="str">
        <f t="shared" si="22"/>
        <v>No hay ejecución</v>
      </c>
      <c r="AB380" s="568" t="str">
        <f t="shared" si="23"/>
        <v>NA</v>
      </c>
      <c r="AC380" s="575"/>
      <c r="AD380" s="575"/>
      <c r="AE380" s="575"/>
      <c r="AF380" s="576"/>
      <c r="AG380" s="576"/>
      <c r="AH380" s="575"/>
      <c r="AI380" s="575"/>
      <c r="AJ380" s="575"/>
      <c r="AK380" s="576"/>
      <c r="AL380" s="576"/>
      <c r="AM380" s="575"/>
      <c r="AN380" s="575"/>
      <c r="AO380" s="575"/>
      <c r="AP380" s="575"/>
      <c r="AQ380" s="575"/>
    </row>
    <row r="381" spans="1:43" ht="35.25" hidden="1" customHeight="1" thickTop="1" thickBot="1">
      <c r="A381" s="563">
        <v>21.1</v>
      </c>
      <c r="B381" s="564"/>
      <c r="C381" s="564"/>
      <c r="D381" s="564"/>
      <c r="E381" s="564"/>
      <c r="F381" s="577" t="s">
        <v>1378</v>
      </c>
      <c r="G381" s="578"/>
      <c r="H381" s="578"/>
      <c r="I381" s="567" t="str">
        <f t="shared" si="20"/>
        <v>No hay ejecución</v>
      </c>
      <c r="J381" s="568" t="str">
        <f t="shared" si="21"/>
        <v>NA</v>
      </c>
      <c r="K381" s="578"/>
      <c r="L381" s="581"/>
      <c r="M381" s="579"/>
      <c r="N381" s="572"/>
      <c r="O381" s="582"/>
      <c r="P381" s="581"/>
      <c r="Q381" s="579"/>
      <c r="R381" s="572"/>
      <c r="S381" s="582"/>
      <c r="T381" s="583"/>
      <c r="U381" s="579"/>
      <c r="V381" s="572"/>
      <c r="W381" s="582"/>
      <c r="X381" s="575"/>
      <c r="Y381" s="580"/>
      <c r="Z381" s="580"/>
      <c r="AA381" s="567" t="str">
        <f t="shared" si="22"/>
        <v>No hay ejecución</v>
      </c>
      <c r="AB381" s="568" t="str">
        <f t="shared" si="23"/>
        <v>NA</v>
      </c>
      <c r="AC381" s="575"/>
      <c r="AD381" s="575"/>
      <c r="AE381" s="575"/>
      <c r="AF381" s="576"/>
      <c r="AG381" s="576"/>
      <c r="AH381" s="575"/>
      <c r="AI381" s="575"/>
      <c r="AJ381" s="575"/>
      <c r="AK381" s="576"/>
      <c r="AL381" s="576"/>
      <c r="AM381" s="575"/>
      <c r="AN381" s="575"/>
      <c r="AO381" s="575"/>
      <c r="AP381" s="575"/>
      <c r="AQ381" s="575"/>
    </row>
    <row r="382" spans="1:43" ht="35.25" hidden="1" customHeight="1" thickTop="1" thickBot="1">
      <c r="A382" s="563">
        <v>21.1</v>
      </c>
      <c r="B382" s="564"/>
      <c r="C382" s="564"/>
      <c r="D382" s="564"/>
      <c r="E382" s="564"/>
      <c r="F382" s="577" t="s">
        <v>1378</v>
      </c>
      <c r="G382" s="578"/>
      <c r="H382" s="578"/>
      <c r="I382" s="567" t="str">
        <f t="shared" si="20"/>
        <v>No hay ejecución</v>
      </c>
      <c r="J382" s="568" t="str">
        <f t="shared" si="21"/>
        <v>NA</v>
      </c>
      <c r="K382" s="578"/>
      <c r="L382" s="581"/>
      <c r="M382" s="579"/>
      <c r="N382" s="572"/>
      <c r="O382" s="582"/>
      <c r="P382" s="581"/>
      <c r="Q382" s="579"/>
      <c r="R382" s="572"/>
      <c r="S382" s="582"/>
      <c r="T382" s="583"/>
      <c r="U382" s="579"/>
      <c r="V382" s="572"/>
      <c r="W382" s="582"/>
      <c r="X382" s="575"/>
      <c r="Y382" s="580"/>
      <c r="Z382" s="580"/>
      <c r="AA382" s="567" t="str">
        <f t="shared" si="22"/>
        <v>No hay ejecución</v>
      </c>
      <c r="AB382" s="568" t="str">
        <f t="shared" si="23"/>
        <v>NA</v>
      </c>
      <c r="AC382" s="575"/>
      <c r="AD382" s="575"/>
      <c r="AE382" s="575"/>
      <c r="AF382" s="576"/>
      <c r="AG382" s="576"/>
      <c r="AH382" s="575"/>
      <c r="AI382" s="575"/>
      <c r="AJ382" s="575"/>
      <c r="AK382" s="576"/>
      <c r="AL382" s="576"/>
      <c r="AM382" s="575"/>
      <c r="AN382" s="575"/>
      <c r="AO382" s="575"/>
      <c r="AP382" s="575"/>
      <c r="AQ382" s="575"/>
    </row>
    <row r="383" spans="1:43" ht="35.25" hidden="1" customHeight="1" thickTop="1" thickBot="1">
      <c r="A383" s="563">
        <v>21.1</v>
      </c>
      <c r="B383" s="564"/>
      <c r="C383" s="564"/>
      <c r="D383" s="564"/>
      <c r="E383" s="564"/>
      <c r="F383" s="577" t="s">
        <v>1378</v>
      </c>
      <c r="G383" s="578"/>
      <c r="H383" s="578"/>
      <c r="I383" s="567" t="str">
        <f t="shared" si="20"/>
        <v>No hay ejecución</v>
      </c>
      <c r="J383" s="568" t="str">
        <f t="shared" si="21"/>
        <v>NA</v>
      </c>
      <c r="K383" s="578"/>
      <c r="L383" s="581"/>
      <c r="M383" s="579"/>
      <c r="N383" s="572"/>
      <c r="O383" s="582"/>
      <c r="P383" s="581"/>
      <c r="Q383" s="579"/>
      <c r="R383" s="572"/>
      <c r="S383" s="582"/>
      <c r="T383" s="583"/>
      <c r="U383" s="579"/>
      <c r="V383" s="572"/>
      <c r="W383" s="582"/>
      <c r="X383" s="575"/>
      <c r="Y383" s="580"/>
      <c r="Z383" s="580"/>
      <c r="AA383" s="567" t="str">
        <f t="shared" si="22"/>
        <v>No hay ejecución</v>
      </c>
      <c r="AB383" s="568" t="str">
        <f t="shared" si="23"/>
        <v>NA</v>
      </c>
      <c r="AC383" s="575"/>
      <c r="AD383" s="575"/>
      <c r="AE383" s="575"/>
      <c r="AF383" s="576"/>
      <c r="AG383" s="576"/>
      <c r="AH383" s="575"/>
      <c r="AI383" s="575"/>
      <c r="AJ383" s="575"/>
      <c r="AK383" s="576"/>
      <c r="AL383" s="576"/>
      <c r="AM383" s="575"/>
      <c r="AN383" s="575"/>
      <c r="AO383" s="575"/>
      <c r="AP383" s="575"/>
      <c r="AQ383" s="575"/>
    </row>
    <row r="384" spans="1:43" ht="35.25" hidden="1" customHeight="1" thickTop="1" thickBot="1">
      <c r="A384" s="563">
        <v>21.2</v>
      </c>
      <c r="B384" s="564"/>
      <c r="C384" s="564"/>
      <c r="D384" s="564"/>
      <c r="E384" s="564"/>
      <c r="F384" s="577" t="s">
        <v>1379</v>
      </c>
      <c r="G384" s="578">
        <v>52</v>
      </c>
      <c r="H384" s="578">
        <v>52</v>
      </c>
      <c r="I384" s="567">
        <f t="shared" si="20"/>
        <v>1</v>
      </c>
      <c r="J384" s="568" t="str">
        <f t="shared" si="21"/>
        <v>De acuerdo con lo programado</v>
      </c>
      <c r="K384" s="578"/>
      <c r="L384" s="581"/>
      <c r="M384" s="579"/>
      <c r="N384" s="572"/>
      <c r="O384" s="582"/>
      <c r="P384" s="581"/>
      <c r="Q384" s="579"/>
      <c r="R384" s="572"/>
      <c r="S384" s="582"/>
      <c r="T384" s="583"/>
      <c r="U384" s="579"/>
      <c r="V384" s="572"/>
      <c r="W384" s="582"/>
      <c r="X384" s="575"/>
      <c r="Y384" s="580">
        <v>15</v>
      </c>
      <c r="Z384" s="580">
        <v>15</v>
      </c>
      <c r="AA384" s="567">
        <f t="shared" si="22"/>
        <v>1</v>
      </c>
      <c r="AB384" s="568" t="str">
        <f t="shared" si="23"/>
        <v>De acuerdo con lo programado</v>
      </c>
      <c r="AC384" s="575"/>
      <c r="AD384" s="575"/>
      <c r="AE384" s="575"/>
      <c r="AF384" s="576"/>
      <c r="AG384" s="576"/>
      <c r="AH384" s="575"/>
      <c r="AI384" s="575"/>
      <c r="AJ384" s="575"/>
      <c r="AK384" s="576"/>
      <c r="AL384" s="576"/>
      <c r="AM384" s="575"/>
      <c r="AN384" s="575"/>
      <c r="AO384" s="575"/>
      <c r="AP384" s="575"/>
      <c r="AQ384" s="575"/>
    </row>
    <row r="385" spans="1:43" ht="35.25" hidden="1" customHeight="1" thickTop="1" thickBot="1">
      <c r="A385" s="563">
        <v>22</v>
      </c>
      <c r="B385" s="564"/>
      <c r="C385" s="564"/>
      <c r="D385" s="564"/>
      <c r="E385" s="564"/>
      <c r="F385" s="565" t="s">
        <v>1380</v>
      </c>
      <c r="G385" s="566"/>
      <c r="H385" s="566"/>
      <c r="I385" s="567" t="str">
        <f t="shared" si="20"/>
        <v>No hay ejecución</v>
      </c>
      <c r="J385" s="568" t="str">
        <f t="shared" si="21"/>
        <v>NA</v>
      </c>
      <c r="K385" s="569"/>
      <c r="L385" s="581"/>
      <c r="M385" s="579"/>
      <c r="N385" s="572"/>
      <c r="O385" s="582"/>
      <c r="P385" s="581"/>
      <c r="Q385" s="579"/>
      <c r="R385" s="572"/>
      <c r="S385" s="582"/>
      <c r="T385" s="583"/>
      <c r="U385" s="579"/>
      <c r="V385" s="572"/>
      <c r="W385" s="582"/>
      <c r="X385" s="575"/>
      <c r="Y385" s="580"/>
      <c r="Z385" s="580"/>
      <c r="AA385" s="567" t="str">
        <f t="shared" si="22"/>
        <v>No hay ejecución</v>
      </c>
      <c r="AB385" s="568" t="str">
        <f t="shared" si="23"/>
        <v>NA</v>
      </c>
      <c r="AC385" s="575"/>
      <c r="AD385" s="575"/>
      <c r="AE385" s="575"/>
      <c r="AF385" s="576"/>
      <c r="AG385" s="576"/>
      <c r="AH385" s="575"/>
      <c r="AI385" s="575"/>
      <c r="AJ385" s="575"/>
      <c r="AK385" s="576"/>
      <c r="AL385" s="576"/>
      <c r="AM385" s="575"/>
      <c r="AN385" s="575"/>
      <c r="AO385" s="575"/>
      <c r="AP385" s="575"/>
      <c r="AQ385" s="575"/>
    </row>
    <row r="386" spans="1:43" ht="35.25" hidden="1" customHeight="1" thickTop="1" thickBot="1">
      <c r="A386" s="563">
        <v>22.1</v>
      </c>
      <c r="B386" s="564"/>
      <c r="C386" s="564"/>
      <c r="D386" s="564"/>
      <c r="E386" s="564"/>
      <c r="F386" s="577" t="s">
        <v>1381</v>
      </c>
      <c r="G386" s="578">
        <v>4</v>
      </c>
      <c r="H386" s="578">
        <v>4</v>
      </c>
      <c r="I386" s="567">
        <f t="shared" si="20"/>
        <v>1</v>
      </c>
      <c r="J386" s="568" t="str">
        <f t="shared" si="21"/>
        <v>De acuerdo con lo programado</v>
      </c>
      <c r="K386" s="578"/>
      <c r="L386" s="581"/>
      <c r="M386" s="579"/>
      <c r="N386" s="572"/>
      <c r="O386" s="582"/>
      <c r="P386" s="581"/>
      <c r="Q386" s="579"/>
      <c r="R386" s="572"/>
      <c r="S386" s="582"/>
      <c r="T386" s="583"/>
      <c r="U386" s="579"/>
      <c r="V386" s="572"/>
      <c r="W386" s="582"/>
      <c r="X386" s="575"/>
      <c r="Y386" s="580">
        <v>0</v>
      </c>
      <c r="Z386" s="580">
        <v>0</v>
      </c>
      <c r="AA386" s="567" t="str">
        <f t="shared" si="22"/>
        <v>No hay Programación</v>
      </c>
      <c r="AB386" s="568" t="str">
        <f t="shared" si="23"/>
        <v>De acuerdo con lo programado</v>
      </c>
      <c r="AC386" s="575"/>
      <c r="AD386" s="575"/>
      <c r="AE386" s="575"/>
      <c r="AF386" s="576"/>
      <c r="AG386" s="576"/>
      <c r="AH386" s="575"/>
      <c r="AI386" s="575"/>
      <c r="AJ386" s="575"/>
      <c r="AK386" s="576"/>
      <c r="AL386" s="576"/>
      <c r="AM386" s="575"/>
      <c r="AN386" s="575"/>
      <c r="AO386" s="575"/>
      <c r="AP386" s="575"/>
      <c r="AQ386" s="575"/>
    </row>
    <row r="387" spans="1:43" ht="35.25" hidden="1" customHeight="1" thickTop="1" thickBot="1">
      <c r="A387" s="563">
        <v>22.1</v>
      </c>
      <c r="B387" s="564"/>
      <c r="C387" s="564"/>
      <c r="D387" s="564"/>
      <c r="E387" s="564"/>
      <c r="F387" s="577" t="s">
        <v>1381</v>
      </c>
      <c r="G387" s="578">
        <v>3</v>
      </c>
      <c r="H387" s="578">
        <v>3</v>
      </c>
      <c r="I387" s="567">
        <f t="shared" si="20"/>
        <v>1</v>
      </c>
      <c r="J387" s="568" t="str">
        <f t="shared" si="21"/>
        <v>De acuerdo con lo programado</v>
      </c>
      <c r="K387" s="578"/>
      <c r="L387" s="581"/>
      <c r="M387" s="579"/>
      <c r="N387" s="572"/>
      <c r="O387" s="582"/>
      <c r="P387" s="581"/>
      <c r="Q387" s="579"/>
      <c r="R387" s="572"/>
      <c r="S387" s="582"/>
      <c r="T387" s="583"/>
      <c r="U387" s="579"/>
      <c r="V387" s="572"/>
      <c r="W387" s="582"/>
      <c r="X387" s="575"/>
      <c r="Y387" s="580">
        <v>0</v>
      </c>
      <c r="Z387" s="580">
        <v>0</v>
      </c>
      <c r="AA387" s="567" t="str">
        <f t="shared" si="22"/>
        <v>No hay Programación</v>
      </c>
      <c r="AB387" s="568" t="str">
        <f t="shared" si="23"/>
        <v>De acuerdo con lo programado</v>
      </c>
      <c r="AC387" s="575"/>
      <c r="AD387" s="575"/>
      <c r="AE387" s="575"/>
      <c r="AF387" s="576"/>
      <c r="AG387" s="576"/>
      <c r="AH387" s="575"/>
      <c r="AI387" s="575"/>
      <c r="AJ387" s="575"/>
      <c r="AK387" s="576"/>
      <c r="AL387" s="576"/>
      <c r="AM387" s="575"/>
      <c r="AN387" s="575"/>
      <c r="AO387" s="575"/>
      <c r="AP387" s="575"/>
      <c r="AQ387" s="575"/>
    </row>
    <row r="388" spans="1:43" ht="35.25" hidden="1" customHeight="1" thickTop="1" thickBot="1">
      <c r="A388" s="563">
        <v>23</v>
      </c>
      <c r="B388" s="564"/>
      <c r="C388" s="564"/>
      <c r="D388" s="564"/>
      <c r="E388" s="564"/>
      <c r="F388" s="565" t="s">
        <v>1382</v>
      </c>
      <c r="G388" s="566"/>
      <c r="H388" s="566"/>
      <c r="I388" s="567" t="str">
        <f t="shared" si="20"/>
        <v>No hay ejecución</v>
      </c>
      <c r="J388" s="568" t="str">
        <f t="shared" si="21"/>
        <v>NA</v>
      </c>
      <c r="K388" s="569"/>
      <c r="L388" s="581"/>
      <c r="M388" s="579"/>
      <c r="N388" s="572"/>
      <c r="O388" s="582"/>
      <c r="P388" s="581"/>
      <c r="Q388" s="579"/>
      <c r="R388" s="572"/>
      <c r="S388" s="582"/>
      <c r="T388" s="583"/>
      <c r="U388" s="579"/>
      <c r="V388" s="572"/>
      <c r="W388" s="582"/>
      <c r="X388" s="575"/>
      <c r="Y388" s="580"/>
      <c r="Z388" s="580"/>
      <c r="AA388" s="567" t="str">
        <f t="shared" si="22"/>
        <v>No hay ejecución</v>
      </c>
      <c r="AB388" s="568" t="str">
        <f t="shared" si="23"/>
        <v>NA</v>
      </c>
      <c r="AC388" s="575"/>
      <c r="AD388" s="575"/>
      <c r="AE388" s="575"/>
      <c r="AF388" s="576"/>
      <c r="AG388" s="576"/>
      <c r="AH388" s="575"/>
      <c r="AI388" s="575"/>
      <c r="AJ388" s="575"/>
      <c r="AK388" s="576"/>
      <c r="AL388" s="576"/>
      <c r="AM388" s="575"/>
      <c r="AN388" s="575"/>
      <c r="AO388" s="575"/>
      <c r="AP388" s="575"/>
      <c r="AQ388" s="575"/>
    </row>
    <row r="389" spans="1:43" ht="35.25" hidden="1" customHeight="1" thickTop="1" thickBot="1">
      <c r="A389" s="563">
        <v>23.1</v>
      </c>
      <c r="B389" s="564"/>
      <c r="C389" s="564"/>
      <c r="D389" s="564"/>
      <c r="E389" s="564"/>
      <c r="F389" s="577" t="s">
        <v>1383</v>
      </c>
      <c r="G389" s="578">
        <v>4</v>
      </c>
      <c r="H389" s="578">
        <v>4</v>
      </c>
      <c r="I389" s="567">
        <f t="shared" si="20"/>
        <v>1</v>
      </c>
      <c r="J389" s="568" t="str">
        <f t="shared" si="21"/>
        <v>De acuerdo con lo programado</v>
      </c>
      <c r="K389" s="578"/>
      <c r="L389" s="581"/>
      <c r="M389" s="579"/>
      <c r="N389" s="572"/>
      <c r="O389" s="582"/>
      <c r="P389" s="581"/>
      <c r="Q389" s="579"/>
      <c r="R389" s="572"/>
      <c r="S389" s="582"/>
      <c r="T389" s="583"/>
      <c r="U389" s="579"/>
      <c r="V389" s="572"/>
      <c r="W389" s="582"/>
      <c r="X389" s="575"/>
      <c r="Y389" s="580">
        <v>0</v>
      </c>
      <c r="Z389" s="580">
        <v>0</v>
      </c>
      <c r="AA389" s="567" t="str">
        <f t="shared" si="22"/>
        <v>No hay Programación</v>
      </c>
      <c r="AB389" s="568" t="str">
        <f t="shared" si="23"/>
        <v>De acuerdo con lo programado</v>
      </c>
      <c r="AC389" s="575"/>
      <c r="AD389" s="575"/>
      <c r="AE389" s="575"/>
      <c r="AF389" s="576"/>
      <c r="AG389" s="576"/>
      <c r="AH389" s="575"/>
      <c r="AI389" s="575"/>
      <c r="AJ389" s="575"/>
      <c r="AK389" s="576"/>
      <c r="AL389" s="576"/>
      <c r="AM389" s="575"/>
      <c r="AN389" s="575"/>
      <c r="AO389" s="575"/>
      <c r="AP389" s="575"/>
      <c r="AQ389" s="575"/>
    </row>
    <row r="390" spans="1:43" ht="35.25" hidden="1" customHeight="1" thickTop="1" thickBot="1">
      <c r="A390" s="563">
        <v>23.1</v>
      </c>
      <c r="B390" s="564"/>
      <c r="C390" s="564"/>
      <c r="D390" s="564"/>
      <c r="E390" s="564"/>
      <c r="F390" s="577" t="s">
        <v>1383</v>
      </c>
      <c r="G390" s="578">
        <v>4</v>
      </c>
      <c r="H390" s="578">
        <v>4</v>
      </c>
      <c r="I390" s="567">
        <f t="shared" si="20"/>
        <v>1</v>
      </c>
      <c r="J390" s="568" t="str">
        <f t="shared" si="21"/>
        <v>De acuerdo con lo programado</v>
      </c>
      <c r="K390" s="578"/>
      <c r="L390" s="581"/>
      <c r="M390" s="579"/>
      <c r="N390" s="572"/>
      <c r="O390" s="582"/>
      <c r="P390" s="581"/>
      <c r="Q390" s="579"/>
      <c r="R390" s="572"/>
      <c r="S390" s="582"/>
      <c r="T390" s="583"/>
      <c r="U390" s="579"/>
      <c r="V390" s="572"/>
      <c r="W390" s="582"/>
      <c r="X390" s="575"/>
      <c r="Y390" s="580">
        <v>0</v>
      </c>
      <c r="Z390" s="580">
        <v>0</v>
      </c>
      <c r="AA390" s="567" t="str">
        <f t="shared" si="22"/>
        <v>No hay Programación</v>
      </c>
      <c r="AB390" s="568" t="str">
        <f t="shared" si="23"/>
        <v>De acuerdo con lo programado</v>
      </c>
      <c r="AC390" s="575"/>
      <c r="AD390" s="575"/>
      <c r="AE390" s="575"/>
      <c r="AF390" s="576"/>
      <c r="AG390" s="576"/>
      <c r="AH390" s="575"/>
      <c r="AI390" s="575"/>
      <c r="AJ390" s="575"/>
      <c r="AK390" s="576"/>
      <c r="AL390" s="576"/>
      <c r="AM390" s="575"/>
      <c r="AN390" s="575"/>
      <c r="AO390" s="575"/>
      <c r="AP390" s="575"/>
      <c r="AQ390" s="575"/>
    </row>
    <row r="391" spans="1:43" ht="35.25" hidden="1" customHeight="1" thickTop="1" thickBot="1">
      <c r="A391" s="563">
        <v>24</v>
      </c>
      <c r="B391" s="564"/>
      <c r="C391" s="564"/>
      <c r="D391" s="564"/>
      <c r="E391" s="564"/>
      <c r="F391" s="565" t="s">
        <v>1384</v>
      </c>
      <c r="G391" s="566"/>
      <c r="H391" s="566"/>
      <c r="I391" s="567" t="str">
        <f t="shared" si="20"/>
        <v>No hay ejecución</v>
      </c>
      <c r="J391" s="568" t="str">
        <f t="shared" si="21"/>
        <v>NA</v>
      </c>
      <c r="K391" s="569"/>
      <c r="L391" s="581"/>
      <c r="M391" s="579"/>
      <c r="N391" s="572"/>
      <c r="O391" s="582"/>
      <c r="P391" s="581"/>
      <c r="Q391" s="579"/>
      <c r="R391" s="572"/>
      <c r="S391" s="582"/>
      <c r="T391" s="583"/>
      <c r="U391" s="579"/>
      <c r="V391" s="572"/>
      <c r="W391" s="582"/>
      <c r="X391" s="575"/>
      <c r="Y391" s="580"/>
      <c r="Z391" s="580"/>
      <c r="AA391" s="567" t="str">
        <f t="shared" si="22"/>
        <v>No hay ejecución</v>
      </c>
      <c r="AB391" s="568" t="str">
        <f t="shared" si="23"/>
        <v>NA</v>
      </c>
      <c r="AC391" s="575"/>
      <c r="AD391" s="575"/>
      <c r="AE391" s="575"/>
      <c r="AF391" s="576"/>
      <c r="AG391" s="576"/>
      <c r="AH391" s="575"/>
      <c r="AI391" s="575"/>
      <c r="AJ391" s="575"/>
      <c r="AK391" s="576"/>
      <c r="AL391" s="576"/>
      <c r="AM391" s="575"/>
      <c r="AN391" s="575"/>
      <c r="AO391" s="575"/>
      <c r="AP391" s="575"/>
      <c r="AQ391" s="575"/>
    </row>
    <row r="392" spans="1:43" ht="35.25" hidden="1" customHeight="1" thickTop="1" thickBot="1">
      <c r="A392" s="563">
        <v>24.1</v>
      </c>
      <c r="B392" s="564"/>
      <c r="C392" s="564"/>
      <c r="D392" s="564"/>
      <c r="E392" s="564"/>
      <c r="F392" s="594" t="s">
        <v>1384</v>
      </c>
      <c r="G392" s="595">
        <v>21</v>
      </c>
      <c r="H392" s="595">
        <v>21</v>
      </c>
      <c r="I392" s="567">
        <f t="shared" si="20"/>
        <v>1</v>
      </c>
      <c r="J392" s="568" t="str">
        <f t="shared" si="21"/>
        <v>De acuerdo con lo programado</v>
      </c>
      <c r="K392" s="595"/>
      <c r="L392" s="581"/>
      <c r="M392" s="579"/>
      <c r="N392" s="572"/>
      <c r="O392" s="582"/>
      <c r="P392" s="581"/>
      <c r="Q392" s="579"/>
      <c r="R392" s="572"/>
      <c r="S392" s="582"/>
      <c r="T392" s="583"/>
      <c r="U392" s="579"/>
      <c r="V392" s="572"/>
      <c r="W392" s="582"/>
      <c r="X392" s="575"/>
      <c r="Y392" s="580">
        <v>15</v>
      </c>
      <c r="Z392" s="580">
        <v>15</v>
      </c>
      <c r="AA392" s="567">
        <f t="shared" si="22"/>
        <v>1</v>
      </c>
      <c r="AB392" s="568" t="str">
        <f t="shared" si="23"/>
        <v>De acuerdo con lo programado</v>
      </c>
      <c r="AC392" s="575"/>
      <c r="AD392" s="575"/>
      <c r="AE392" s="575"/>
      <c r="AF392" s="576"/>
      <c r="AG392" s="576"/>
      <c r="AH392" s="575"/>
      <c r="AI392" s="575"/>
      <c r="AJ392" s="575"/>
      <c r="AK392" s="576"/>
      <c r="AL392" s="576"/>
      <c r="AM392" s="575"/>
      <c r="AN392" s="575"/>
      <c r="AO392" s="575"/>
      <c r="AP392" s="575"/>
      <c r="AQ392" s="575"/>
    </row>
    <row r="393" spans="1:43" ht="35.25" hidden="1" customHeight="1" thickTop="1" thickBot="1">
      <c r="A393" s="563">
        <v>24.1</v>
      </c>
      <c r="B393" s="564"/>
      <c r="C393" s="564"/>
      <c r="D393" s="564"/>
      <c r="E393" s="564"/>
      <c r="F393" s="594" t="s">
        <v>1384</v>
      </c>
      <c r="G393" s="595">
        <v>15</v>
      </c>
      <c r="H393" s="595">
        <v>15</v>
      </c>
      <c r="I393" s="567">
        <f t="shared" si="20"/>
        <v>1</v>
      </c>
      <c r="J393" s="568" t="str">
        <f t="shared" si="21"/>
        <v>De acuerdo con lo programado</v>
      </c>
      <c r="K393" s="595"/>
      <c r="L393" s="581"/>
      <c r="M393" s="579"/>
      <c r="N393" s="572"/>
      <c r="O393" s="582"/>
      <c r="P393" s="581"/>
      <c r="Q393" s="579"/>
      <c r="R393" s="572"/>
      <c r="S393" s="582"/>
      <c r="T393" s="583"/>
      <c r="U393" s="579"/>
      <c r="V393" s="572"/>
      <c r="W393" s="582"/>
      <c r="X393" s="575"/>
      <c r="Y393" s="580">
        <v>15</v>
      </c>
      <c r="Z393" s="580">
        <v>15</v>
      </c>
      <c r="AA393" s="567">
        <f t="shared" si="22"/>
        <v>1</v>
      </c>
      <c r="AB393" s="568" t="str">
        <f t="shared" si="23"/>
        <v>De acuerdo con lo programado</v>
      </c>
      <c r="AC393" s="575"/>
      <c r="AD393" s="575"/>
      <c r="AE393" s="575"/>
      <c r="AF393" s="576"/>
      <c r="AG393" s="576"/>
      <c r="AH393" s="575"/>
      <c r="AI393" s="575"/>
      <c r="AJ393" s="575"/>
      <c r="AK393" s="576"/>
      <c r="AL393" s="576"/>
      <c r="AM393" s="575"/>
      <c r="AN393" s="575"/>
      <c r="AO393" s="575"/>
      <c r="AP393" s="575"/>
      <c r="AQ393" s="575"/>
    </row>
    <row r="394" spans="1:43" ht="35.25" hidden="1" customHeight="1" thickTop="1" thickBot="1">
      <c r="A394" s="563">
        <v>24.1</v>
      </c>
      <c r="B394" s="564"/>
      <c r="C394" s="564"/>
      <c r="D394" s="564"/>
      <c r="E394" s="564"/>
      <c r="F394" s="594" t="s">
        <v>1384</v>
      </c>
      <c r="G394" s="595">
        <v>18</v>
      </c>
      <c r="H394" s="595">
        <v>18</v>
      </c>
      <c r="I394" s="567">
        <f t="shared" si="20"/>
        <v>1</v>
      </c>
      <c r="J394" s="568" t="str">
        <f t="shared" si="21"/>
        <v>De acuerdo con lo programado</v>
      </c>
      <c r="K394" s="595"/>
      <c r="L394" s="581"/>
      <c r="M394" s="579"/>
      <c r="N394" s="572"/>
      <c r="O394" s="582"/>
      <c r="P394" s="581"/>
      <c r="Q394" s="579"/>
      <c r="R394" s="572"/>
      <c r="S394" s="582"/>
      <c r="T394" s="583"/>
      <c r="U394" s="579"/>
      <c r="V394" s="572"/>
      <c r="W394" s="582"/>
      <c r="X394" s="575"/>
      <c r="Y394" s="580">
        <v>14</v>
      </c>
      <c r="Z394" s="580">
        <v>14</v>
      </c>
      <c r="AA394" s="567">
        <f t="shared" si="22"/>
        <v>1</v>
      </c>
      <c r="AB394" s="568" t="str">
        <f t="shared" si="23"/>
        <v>De acuerdo con lo programado</v>
      </c>
      <c r="AC394" s="575"/>
      <c r="AD394" s="575"/>
      <c r="AE394" s="575"/>
      <c r="AF394" s="576"/>
      <c r="AG394" s="576"/>
      <c r="AH394" s="575"/>
      <c r="AI394" s="575"/>
      <c r="AJ394" s="575"/>
      <c r="AK394" s="576"/>
      <c r="AL394" s="576"/>
      <c r="AM394" s="575"/>
      <c r="AN394" s="575"/>
      <c r="AO394" s="575"/>
      <c r="AP394" s="575"/>
      <c r="AQ394" s="575"/>
    </row>
    <row r="395" spans="1:43" ht="35.25" hidden="1" customHeight="1" thickTop="1" thickBot="1">
      <c r="A395" s="563">
        <v>24.1</v>
      </c>
      <c r="B395" s="564"/>
      <c r="C395" s="564"/>
      <c r="D395" s="564"/>
      <c r="E395" s="564"/>
      <c r="F395" s="594" t="s">
        <v>1384</v>
      </c>
      <c r="G395" s="595">
        <v>21</v>
      </c>
      <c r="H395" s="595">
        <v>21</v>
      </c>
      <c r="I395" s="567">
        <f t="shared" si="20"/>
        <v>1</v>
      </c>
      <c r="J395" s="568" t="str">
        <f t="shared" si="21"/>
        <v>De acuerdo con lo programado</v>
      </c>
      <c r="K395" s="595"/>
      <c r="L395" s="581"/>
      <c r="M395" s="579"/>
      <c r="N395" s="572"/>
      <c r="O395" s="582"/>
      <c r="P395" s="581"/>
      <c r="Q395" s="579"/>
      <c r="R395" s="572"/>
      <c r="S395" s="582"/>
      <c r="T395" s="583"/>
      <c r="U395" s="579"/>
      <c r="V395" s="572"/>
      <c r="W395" s="582"/>
      <c r="X395" s="575"/>
      <c r="Y395" s="580">
        <v>16</v>
      </c>
      <c r="Z395" s="580">
        <v>16</v>
      </c>
      <c r="AA395" s="567">
        <f t="shared" si="22"/>
        <v>1</v>
      </c>
      <c r="AB395" s="568" t="str">
        <f t="shared" si="23"/>
        <v>De acuerdo con lo programado</v>
      </c>
      <c r="AC395" s="575"/>
      <c r="AD395" s="575"/>
      <c r="AE395" s="575"/>
      <c r="AF395" s="576"/>
      <c r="AG395" s="576"/>
      <c r="AH395" s="575"/>
      <c r="AI395" s="575"/>
      <c r="AJ395" s="575"/>
      <c r="AK395" s="576"/>
      <c r="AL395" s="576"/>
      <c r="AM395" s="575"/>
      <c r="AN395" s="575"/>
      <c r="AO395" s="575"/>
      <c r="AP395" s="575"/>
      <c r="AQ395" s="575"/>
    </row>
    <row r="396" spans="1:43" ht="35.25" hidden="1" customHeight="1" thickTop="1" thickBot="1">
      <c r="A396" s="563">
        <v>24.1</v>
      </c>
      <c r="B396" s="564"/>
      <c r="C396" s="564"/>
      <c r="D396" s="564"/>
      <c r="E396" s="564"/>
      <c r="F396" s="594" t="s">
        <v>1384</v>
      </c>
      <c r="G396" s="595">
        <v>16</v>
      </c>
      <c r="H396" s="595">
        <v>16</v>
      </c>
      <c r="I396" s="567">
        <f t="shared" si="20"/>
        <v>1</v>
      </c>
      <c r="J396" s="568" t="str">
        <f t="shared" si="21"/>
        <v>De acuerdo con lo programado</v>
      </c>
      <c r="K396" s="595"/>
      <c r="L396" s="581"/>
      <c r="M396" s="579"/>
      <c r="N396" s="572"/>
      <c r="O396" s="582"/>
      <c r="P396" s="581"/>
      <c r="Q396" s="579"/>
      <c r="R396" s="572"/>
      <c r="S396" s="582"/>
      <c r="T396" s="583"/>
      <c r="U396" s="579"/>
      <c r="V396" s="572"/>
      <c r="W396" s="582"/>
      <c r="X396" s="575"/>
      <c r="Y396" s="580">
        <v>15</v>
      </c>
      <c r="Z396" s="580">
        <v>15</v>
      </c>
      <c r="AA396" s="567">
        <f t="shared" si="22"/>
        <v>1</v>
      </c>
      <c r="AB396" s="568" t="str">
        <f t="shared" si="23"/>
        <v>De acuerdo con lo programado</v>
      </c>
      <c r="AC396" s="575"/>
      <c r="AD396" s="575"/>
      <c r="AE396" s="575"/>
      <c r="AF396" s="576"/>
      <c r="AG396" s="576"/>
      <c r="AH396" s="575"/>
      <c r="AI396" s="575"/>
      <c r="AJ396" s="575"/>
      <c r="AK396" s="576"/>
      <c r="AL396" s="576"/>
      <c r="AM396" s="575"/>
      <c r="AN396" s="575"/>
      <c r="AO396" s="575"/>
      <c r="AP396" s="575"/>
      <c r="AQ396" s="575"/>
    </row>
    <row r="397" spans="1:43" ht="35.25" hidden="1" customHeight="1" thickTop="1" thickBot="1">
      <c r="A397" s="563">
        <v>24.1</v>
      </c>
      <c r="B397" s="564"/>
      <c r="C397" s="564"/>
      <c r="D397" s="564"/>
      <c r="E397" s="564"/>
      <c r="F397" s="594" t="s">
        <v>1384</v>
      </c>
      <c r="G397" s="595">
        <v>21</v>
      </c>
      <c r="H397" s="595">
        <v>21</v>
      </c>
      <c r="I397" s="567">
        <f t="shared" si="20"/>
        <v>1</v>
      </c>
      <c r="J397" s="568" t="str">
        <f t="shared" si="21"/>
        <v>De acuerdo con lo programado</v>
      </c>
      <c r="K397" s="595"/>
      <c r="L397" s="581"/>
      <c r="M397" s="579"/>
      <c r="N397" s="572"/>
      <c r="O397" s="582"/>
      <c r="P397" s="581"/>
      <c r="Q397" s="579"/>
      <c r="R397" s="572"/>
      <c r="S397" s="582"/>
      <c r="T397" s="583"/>
      <c r="U397" s="579"/>
      <c r="V397" s="572"/>
      <c r="W397" s="582"/>
      <c r="X397" s="575"/>
      <c r="Y397" s="580">
        <v>12</v>
      </c>
      <c r="Z397" s="580">
        <v>10</v>
      </c>
      <c r="AA397" s="567">
        <f t="shared" si="22"/>
        <v>0.83333333333333337</v>
      </c>
      <c r="AB397" s="568" t="str">
        <f t="shared" si="23"/>
        <v>Atraso Leve</v>
      </c>
      <c r="AC397" s="575"/>
      <c r="AD397" s="575"/>
      <c r="AE397" s="575"/>
      <c r="AF397" s="576"/>
      <c r="AG397" s="576"/>
      <c r="AH397" s="575"/>
      <c r="AI397" s="575"/>
      <c r="AJ397" s="575"/>
      <c r="AK397" s="576"/>
      <c r="AL397" s="576"/>
      <c r="AM397" s="575"/>
      <c r="AN397" s="575"/>
      <c r="AO397" s="575"/>
      <c r="AP397" s="575"/>
      <c r="AQ397" s="575"/>
    </row>
    <row r="398" spans="1:43" ht="35.25" hidden="1" customHeight="1" thickTop="1" thickBot="1">
      <c r="A398" s="563">
        <v>25</v>
      </c>
      <c r="B398" s="564"/>
      <c r="C398" s="564"/>
      <c r="D398" s="564"/>
      <c r="E398" s="564"/>
      <c r="F398" s="565" t="s">
        <v>1385</v>
      </c>
      <c r="G398" s="566"/>
      <c r="H398" s="566"/>
      <c r="I398" s="567" t="str">
        <f t="shared" ref="I398:I429" si="24">IF(H398="","No hay ejecución",IF(AND(G398=0),"No hay Programación", H398/G398))</f>
        <v>No hay ejecución</v>
      </c>
      <c r="J398" s="568" t="str">
        <f t="shared" ref="J398:J429" si="25">IF(I398="No hay ejecución","NA",IF(I398&gt;=90%,"De acuerdo con lo programado",IF(I398&gt;=51%,"Atraso Leve",IF(I398&lt;=50%,"En riesgo cumplimiento"))))</f>
        <v>NA</v>
      </c>
      <c r="K398" s="569"/>
      <c r="L398" s="581"/>
      <c r="M398" s="579"/>
      <c r="N398" s="572"/>
      <c r="O398" s="582"/>
      <c r="P398" s="581"/>
      <c r="Q398" s="579"/>
      <c r="R398" s="572"/>
      <c r="S398" s="582"/>
      <c r="T398" s="583"/>
      <c r="U398" s="579"/>
      <c r="V398" s="572"/>
      <c r="W398" s="582"/>
      <c r="X398" s="575"/>
      <c r="Y398" s="580"/>
      <c r="Z398" s="580"/>
      <c r="AA398" s="567" t="str">
        <f t="shared" ref="AA398:AA429" si="26">IF(Z398="","No hay ejecución",IF(AND(Y398=0),"No hay Programación", Z398/Y398))</f>
        <v>No hay ejecución</v>
      </c>
      <c r="AB398" s="568" t="str">
        <f t="shared" ref="AB398:AB429" si="27">IF(AA398="No hay ejecución","NA",IF(AA398&gt;=90%,"De acuerdo con lo programado",IF(AA398&gt;=51%,"Atraso Leve",IF(AA398&lt;=50%,"En riesgo cumplimiento"))))</f>
        <v>NA</v>
      </c>
      <c r="AC398" s="575"/>
      <c r="AD398" s="575"/>
      <c r="AE398" s="575"/>
      <c r="AF398" s="576"/>
      <c r="AG398" s="576"/>
      <c r="AH398" s="575"/>
      <c r="AI398" s="575"/>
      <c r="AJ398" s="575"/>
      <c r="AK398" s="576"/>
      <c r="AL398" s="576"/>
      <c r="AM398" s="575"/>
      <c r="AN398" s="575"/>
      <c r="AO398" s="575"/>
      <c r="AP398" s="575"/>
      <c r="AQ398" s="575"/>
    </row>
    <row r="399" spans="1:43" ht="35.25" hidden="1" customHeight="1" thickTop="1" thickBot="1">
      <c r="A399" s="563">
        <v>25.1</v>
      </c>
      <c r="B399" s="564"/>
      <c r="C399" s="564"/>
      <c r="D399" s="564"/>
      <c r="E399" s="564"/>
      <c r="F399" s="594" t="s">
        <v>1385</v>
      </c>
      <c r="G399" s="595">
        <v>0</v>
      </c>
      <c r="H399" s="595">
        <v>0</v>
      </c>
      <c r="I399" s="567" t="str">
        <f t="shared" si="24"/>
        <v>No hay Programación</v>
      </c>
      <c r="J399" s="568" t="str">
        <f t="shared" si="25"/>
        <v>De acuerdo con lo programado</v>
      </c>
      <c r="K399" s="595"/>
      <c r="L399" s="581"/>
      <c r="M399" s="579"/>
      <c r="N399" s="572"/>
      <c r="O399" s="582"/>
      <c r="P399" s="581"/>
      <c r="Q399" s="579"/>
      <c r="R399" s="572"/>
      <c r="S399" s="582"/>
      <c r="T399" s="583"/>
      <c r="U399" s="579"/>
      <c r="V399" s="572"/>
      <c r="W399" s="582"/>
      <c r="X399" s="575"/>
      <c r="Y399" s="580"/>
      <c r="Z399" s="580"/>
      <c r="AA399" s="567" t="str">
        <f t="shared" si="26"/>
        <v>No hay ejecución</v>
      </c>
      <c r="AB399" s="568" t="str">
        <f t="shared" si="27"/>
        <v>NA</v>
      </c>
      <c r="AC399" s="575"/>
      <c r="AD399" s="575"/>
      <c r="AE399" s="575"/>
      <c r="AF399" s="576"/>
      <c r="AG399" s="576"/>
      <c r="AH399" s="575"/>
      <c r="AI399" s="575"/>
      <c r="AJ399" s="575"/>
      <c r="AK399" s="576"/>
      <c r="AL399" s="576"/>
      <c r="AM399" s="575"/>
      <c r="AN399" s="575"/>
      <c r="AO399" s="575"/>
      <c r="AP399" s="575"/>
      <c r="AQ399" s="575"/>
    </row>
    <row r="400" spans="1:43" ht="35.25" hidden="1" customHeight="1" thickTop="1" thickBot="1">
      <c r="A400" s="563">
        <v>25.1</v>
      </c>
      <c r="B400" s="564"/>
      <c r="C400" s="564"/>
      <c r="D400" s="564"/>
      <c r="E400" s="564"/>
      <c r="F400" s="594" t="s">
        <v>1385</v>
      </c>
      <c r="G400" s="595">
        <v>0</v>
      </c>
      <c r="H400" s="595">
        <v>0</v>
      </c>
      <c r="I400" s="567" t="str">
        <f t="shared" si="24"/>
        <v>No hay Programación</v>
      </c>
      <c r="J400" s="568" t="str">
        <f t="shared" si="25"/>
        <v>De acuerdo con lo programado</v>
      </c>
      <c r="K400" s="595"/>
      <c r="L400" s="581"/>
      <c r="M400" s="579"/>
      <c r="N400" s="572"/>
      <c r="O400" s="582"/>
      <c r="P400" s="581"/>
      <c r="Q400" s="579"/>
      <c r="R400" s="572"/>
      <c r="S400" s="582"/>
      <c r="T400" s="583"/>
      <c r="U400" s="579"/>
      <c r="V400" s="572"/>
      <c r="W400" s="582"/>
      <c r="X400" s="575"/>
      <c r="Y400" s="580"/>
      <c r="Z400" s="580"/>
      <c r="AA400" s="567" t="str">
        <f t="shared" si="26"/>
        <v>No hay ejecución</v>
      </c>
      <c r="AB400" s="568" t="str">
        <f t="shared" si="27"/>
        <v>NA</v>
      </c>
      <c r="AC400" s="575"/>
      <c r="AD400" s="575"/>
      <c r="AE400" s="575"/>
      <c r="AF400" s="576"/>
      <c r="AG400" s="576"/>
      <c r="AH400" s="575"/>
      <c r="AI400" s="575"/>
      <c r="AJ400" s="575"/>
      <c r="AK400" s="576"/>
      <c r="AL400" s="576"/>
      <c r="AM400" s="575"/>
      <c r="AN400" s="575"/>
      <c r="AO400" s="575"/>
      <c r="AP400" s="575"/>
      <c r="AQ400" s="575"/>
    </row>
    <row r="401" spans="1:43" ht="35.25" hidden="1" customHeight="1" thickTop="1" thickBot="1">
      <c r="A401" s="563">
        <v>25.1</v>
      </c>
      <c r="B401" s="564"/>
      <c r="C401" s="564"/>
      <c r="D401" s="564"/>
      <c r="E401" s="564"/>
      <c r="F401" s="594" t="s">
        <v>1385</v>
      </c>
      <c r="G401" s="595">
        <v>0</v>
      </c>
      <c r="H401" s="595">
        <v>0</v>
      </c>
      <c r="I401" s="567" t="str">
        <f t="shared" si="24"/>
        <v>No hay Programación</v>
      </c>
      <c r="J401" s="568" t="str">
        <f t="shared" si="25"/>
        <v>De acuerdo con lo programado</v>
      </c>
      <c r="K401" s="595"/>
      <c r="L401" s="581"/>
      <c r="M401" s="579"/>
      <c r="N401" s="572"/>
      <c r="O401" s="582"/>
      <c r="P401" s="581"/>
      <c r="Q401" s="579"/>
      <c r="R401" s="572"/>
      <c r="S401" s="582"/>
      <c r="T401" s="583"/>
      <c r="U401" s="579"/>
      <c r="V401" s="572"/>
      <c r="W401" s="582"/>
      <c r="X401" s="575"/>
      <c r="Y401" s="580"/>
      <c r="Z401" s="580"/>
      <c r="AA401" s="567" t="str">
        <f t="shared" si="26"/>
        <v>No hay ejecución</v>
      </c>
      <c r="AB401" s="568" t="str">
        <f t="shared" si="27"/>
        <v>NA</v>
      </c>
      <c r="AC401" s="575"/>
      <c r="AD401" s="575"/>
      <c r="AE401" s="575"/>
      <c r="AF401" s="576"/>
      <c r="AG401" s="576"/>
      <c r="AH401" s="575"/>
      <c r="AI401" s="575"/>
      <c r="AJ401" s="575"/>
      <c r="AK401" s="576"/>
      <c r="AL401" s="576"/>
      <c r="AM401" s="575"/>
      <c r="AN401" s="575"/>
      <c r="AO401" s="575"/>
      <c r="AP401" s="575"/>
      <c r="AQ401" s="575"/>
    </row>
    <row r="402" spans="1:43" ht="35.25" hidden="1" customHeight="1" thickTop="1" thickBot="1">
      <c r="A402" s="563">
        <v>25.1</v>
      </c>
      <c r="B402" s="564"/>
      <c r="C402" s="564"/>
      <c r="D402" s="564"/>
      <c r="E402" s="564"/>
      <c r="F402" s="594" t="s">
        <v>1385</v>
      </c>
      <c r="G402" s="595">
        <v>0</v>
      </c>
      <c r="H402" s="595">
        <v>0</v>
      </c>
      <c r="I402" s="567" t="str">
        <f t="shared" si="24"/>
        <v>No hay Programación</v>
      </c>
      <c r="J402" s="568" t="str">
        <f t="shared" si="25"/>
        <v>De acuerdo con lo programado</v>
      </c>
      <c r="K402" s="595"/>
      <c r="L402" s="581"/>
      <c r="M402" s="579"/>
      <c r="N402" s="572"/>
      <c r="O402" s="582"/>
      <c r="P402" s="581"/>
      <c r="Q402" s="579"/>
      <c r="R402" s="572"/>
      <c r="S402" s="582"/>
      <c r="T402" s="583"/>
      <c r="U402" s="579"/>
      <c r="V402" s="572"/>
      <c r="W402" s="582"/>
      <c r="X402" s="575"/>
      <c r="Y402" s="580"/>
      <c r="Z402" s="580"/>
      <c r="AA402" s="567" t="str">
        <f t="shared" si="26"/>
        <v>No hay ejecución</v>
      </c>
      <c r="AB402" s="568" t="str">
        <f t="shared" si="27"/>
        <v>NA</v>
      </c>
      <c r="AC402" s="575"/>
      <c r="AD402" s="575"/>
      <c r="AE402" s="575"/>
      <c r="AF402" s="576"/>
      <c r="AG402" s="576"/>
      <c r="AH402" s="575"/>
      <c r="AI402" s="575"/>
      <c r="AJ402" s="575"/>
      <c r="AK402" s="576"/>
      <c r="AL402" s="576"/>
      <c r="AM402" s="575"/>
      <c r="AN402" s="575"/>
      <c r="AO402" s="575"/>
      <c r="AP402" s="575"/>
      <c r="AQ402" s="575"/>
    </row>
    <row r="403" spans="1:43" ht="35.25" hidden="1" customHeight="1" thickTop="1" thickBot="1">
      <c r="A403" s="563">
        <v>25.1</v>
      </c>
      <c r="B403" s="564"/>
      <c r="C403" s="564"/>
      <c r="D403" s="564"/>
      <c r="E403" s="564"/>
      <c r="F403" s="594" t="s">
        <v>1385</v>
      </c>
      <c r="G403" s="595">
        <v>0</v>
      </c>
      <c r="H403" s="595">
        <v>0</v>
      </c>
      <c r="I403" s="567" t="str">
        <f t="shared" si="24"/>
        <v>No hay Programación</v>
      </c>
      <c r="J403" s="568" t="str">
        <f t="shared" si="25"/>
        <v>De acuerdo con lo programado</v>
      </c>
      <c r="K403" s="595"/>
      <c r="L403" s="581"/>
      <c r="M403" s="579"/>
      <c r="N403" s="572"/>
      <c r="O403" s="582"/>
      <c r="P403" s="581"/>
      <c r="Q403" s="579"/>
      <c r="R403" s="572"/>
      <c r="S403" s="582"/>
      <c r="T403" s="583"/>
      <c r="U403" s="579"/>
      <c r="V403" s="572"/>
      <c r="W403" s="582"/>
      <c r="X403" s="575"/>
      <c r="Y403" s="580"/>
      <c r="Z403" s="580"/>
      <c r="AA403" s="567" t="str">
        <f t="shared" si="26"/>
        <v>No hay ejecución</v>
      </c>
      <c r="AB403" s="568" t="str">
        <f t="shared" si="27"/>
        <v>NA</v>
      </c>
      <c r="AC403" s="575"/>
      <c r="AD403" s="575"/>
      <c r="AE403" s="575"/>
      <c r="AF403" s="576"/>
      <c r="AG403" s="576"/>
      <c r="AH403" s="575"/>
      <c r="AI403" s="575"/>
      <c r="AJ403" s="575"/>
      <c r="AK403" s="576"/>
      <c r="AL403" s="576"/>
      <c r="AM403" s="575"/>
      <c r="AN403" s="575"/>
      <c r="AO403" s="575"/>
      <c r="AP403" s="575"/>
      <c r="AQ403" s="575"/>
    </row>
    <row r="404" spans="1:43" ht="35.25" hidden="1" customHeight="1" thickTop="1" thickBot="1">
      <c r="A404" s="563">
        <v>25.2</v>
      </c>
      <c r="B404" s="564"/>
      <c r="C404" s="564"/>
      <c r="D404" s="564"/>
      <c r="E404" s="564"/>
      <c r="F404" s="594" t="s">
        <v>1386</v>
      </c>
      <c r="G404" s="595">
        <v>0</v>
      </c>
      <c r="H404" s="595">
        <v>0</v>
      </c>
      <c r="I404" s="567" t="str">
        <f t="shared" si="24"/>
        <v>No hay Programación</v>
      </c>
      <c r="J404" s="568" t="str">
        <f t="shared" si="25"/>
        <v>De acuerdo con lo programado</v>
      </c>
      <c r="K404" s="595"/>
      <c r="L404" s="581"/>
      <c r="M404" s="579"/>
      <c r="N404" s="572"/>
      <c r="O404" s="582"/>
      <c r="P404" s="581"/>
      <c r="Q404" s="579"/>
      <c r="R404" s="572"/>
      <c r="S404" s="582"/>
      <c r="T404" s="583"/>
      <c r="U404" s="579"/>
      <c r="V404" s="572"/>
      <c r="W404" s="582"/>
      <c r="X404" s="575"/>
      <c r="Y404" s="580"/>
      <c r="Z404" s="580"/>
      <c r="AA404" s="567" t="str">
        <f t="shared" si="26"/>
        <v>No hay ejecución</v>
      </c>
      <c r="AB404" s="568" t="str">
        <f t="shared" si="27"/>
        <v>NA</v>
      </c>
      <c r="AC404" s="575"/>
      <c r="AD404" s="575"/>
      <c r="AE404" s="575"/>
      <c r="AF404" s="576"/>
      <c r="AG404" s="576"/>
      <c r="AH404" s="575"/>
      <c r="AI404" s="575"/>
      <c r="AJ404" s="575"/>
      <c r="AK404" s="576"/>
      <c r="AL404" s="576"/>
      <c r="AM404" s="575"/>
      <c r="AN404" s="575"/>
      <c r="AO404" s="575"/>
      <c r="AP404" s="575"/>
      <c r="AQ404" s="575"/>
    </row>
    <row r="405" spans="1:43" ht="35.25" hidden="1" customHeight="1" thickTop="1" thickBot="1">
      <c r="A405" s="563">
        <v>25.3</v>
      </c>
      <c r="B405" s="564"/>
      <c r="C405" s="564"/>
      <c r="D405" s="564"/>
      <c r="E405" s="564"/>
      <c r="F405" s="594" t="s">
        <v>1387</v>
      </c>
      <c r="G405" s="595">
        <v>2</v>
      </c>
      <c r="H405" s="595">
        <v>2</v>
      </c>
      <c r="I405" s="567">
        <f t="shared" si="24"/>
        <v>1</v>
      </c>
      <c r="J405" s="568" t="str">
        <f t="shared" si="25"/>
        <v>De acuerdo con lo programado</v>
      </c>
      <c r="K405" s="595"/>
      <c r="L405" s="581"/>
      <c r="M405" s="579"/>
      <c r="N405" s="572"/>
      <c r="O405" s="582"/>
      <c r="P405" s="581"/>
      <c r="Q405" s="579"/>
      <c r="R405" s="572"/>
      <c r="S405" s="582"/>
      <c r="T405" s="583"/>
      <c r="U405" s="579"/>
      <c r="V405" s="572"/>
      <c r="W405" s="582"/>
      <c r="X405" s="575"/>
      <c r="Y405" s="580">
        <v>1</v>
      </c>
      <c r="Z405" s="580">
        <v>1</v>
      </c>
      <c r="AA405" s="567">
        <f t="shared" si="26"/>
        <v>1</v>
      </c>
      <c r="AB405" s="568" t="str">
        <f t="shared" si="27"/>
        <v>De acuerdo con lo programado</v>
      </c>
      <c r="AC405" s="575"/>
      <c r="AD405" s="575"/>
      <c r="AE405" s="575"/>
      <c r="AF405" s="576"/>
      <c r="AG405" s="576"/>
      <c r="AH405" s="575"/>
      <c r="AI405" s="575"/>
      <c r="AJ405" s="575"/>
      <c r="AK405" s="576"/>
      <c r="AL405" s="576"/>
      <c r="AM405" s="575"/>
      <c r="AN405" s="575"/>
      <c r="AO405" s="575"/>
      <c r="AP405" s="575"/>
      <c r="AQ405" s="575"/>
    </row>
    <row r="406" spans="1:43" ht="35.25" hidden="1" customHeight="1" thickTop="1" thickBot="1">
      <c r="A406" s="563">
        <v>25.3</v>
      </c>
      <c r="B406" s="564"/>
      <c r="C406" s="564"/>
      <c r="D406" s="564"/>
      <c r="E406" s="564"/>
      <c r="F406" s="594" t="s">
        <v>1387</v>
      </c>
      <c r="G406" s="595">
        <v>1</v>
      </c>
      <c r="H406" s="595">
        <v>1</v>
      </c>
      <c r="I406" s="567">
        <f t="shared" si="24"/>
        <v>1</v>
      </c>
      <c r="J406" s="568" t="str">
        <f t="shared" si="25"/>
        <v>De acuerdo con lo programado</v>
      </c>
      <c r="K406" s="595"/>
      <c r="L406" s="581"/>
      <c r="M406" s="579"/>
      <c r="N406" s="572"/>
      <c r="O406" s="582"/>
      <c r="P406" s="581"/>
      <c r="Q406" s="579"/>
      <c r="R406" s="572"/>
      <c r="S406" s="582"/>
      <c r="T406" s="583"/>
      <c r="U406" s="579"/>
      <c r="V406" s="572"/>
      <c r="W406" s="582"/>
      <c r="X406" s="575"/>
      <c r="Y406" s="580">
        <v>0</v>
      </c>
      <c r="Z406" s="580">
        <v>0</v>
      </c>
      <c r="AA406" s="567" t="str">
        <f t="shared" si="26"/>
        <v>No hay Programación</v>
      </c>
      <c r="AB406" s="568" t="str">
        <f t="shared" si="27"/>
        <v>De acuerdo con lo programado</v>
      </c>
      <c r="AC406" s="575"/>
      <c r="AD406" s="575"/>
      <c r="AE406" s="575"/>
      <c r="AF406" s="576"/>
      <c r="AG406" s="576"/>
      <c r="AH406" s="575"/>
      <c r="AI406" s="575"/>
      <c r="AJ406" s="575"/>
      <c r="AK406" s="576"/>
      <c r="AL406" s="576"/>
      <c r="AM406" s="575"/>
      <c r="AN406" s="575"/>
      <c r="AO406" s="575"/>
      <c r="AP406" s="575"/>
      <c r="AQ406" s="575"/>
    </row>
    <row r="407" spans="1:43" ht="35.25" hidden="1" customHeight="1" thickTop="1" thickBot="1">
      <c r="A407" s="563">
        <v>25.3</v>
      </c>
      <c r="B407" s="564"/>
      <c r="C407" s="564"/>
      <c r="D407" s="564"/>
      <c r="E407" s="564"/>
      <c r="F407" s="594" t="s">
        <v>1387</v>
      </c>
      <c r="G407" s="595">
        <v>1</v>
      </c>
      <c r="H407" s="595">
        <v>1</v>
      </c>
      <c r="I407" s="567">
        <f t="shared" si="24"/>
        <v>1</v>
      </c>
      <c r="J407" s="568" t="str">
        <f t="shared" si="25"/>
        <v>De acuerdo con lo programado</v>
      </c>
      <c r="K407" s="595"/>
      <c r="L407" s="581"/>
      <c r="M407" s="579"/>
      <c r="N407" s="572"/>
      <c r="O407" s="582"/>
      <c r="P407" s="581"/>
      <c r="Q407" s="579"/>
      <c r="R407" s="572"/>
      <c r="S407" s="582"/>
      <c r="T407" s="583"/>
      <c r="U407" s="579"/>
      <c r="V407" s="572"/>
      <c r="W407" s="582"/>
      <c r="X407" s="575"/>
      <c r="Y407" s="580">
        <v>1</v>
      </c>
      <c r="Z407" s="580">
        <v>0</v>
      </c>
      <c r="AA407" s="567">
        <f t="shared" si="26"/>
        <v>0</v>
      </c>
      <c r="AB407" s="568" t="str">
        <f t="shared" si="27"/>
        <v>En riesgo cumplimiento</v>
      </c>
      <c r="AC407" s="575"/>
      <c r="AD407" s="575"/>
      <c r="AE407" s="575"/>
      <c r="AF407" s="576"/>
      <c r="AG407" s="576"/>
      <c r="AH407" s="575"/>
      <c r="AI407" s="575"/>
      <c r="AJ407" s="575"/>
      <c r="AK407" s="576"/>
      <c r="AL407" s="576"/>
      <c r="AM407" s="575"/>
      <c r="AN407" s="575"/>
      <c r="AO407" s="575"/>
      <c r="AP407" s="575"/>
      <c r="AQ407" s="575"/>
    </row>
    <row r="408" spans="1:43" ht="35.25" hidden="1" customHeight="1" thickTop="1" thickBot="1">
      <c r="A408" s="563">
        <v>26</v>
      </c>
      <c r="B408" s="564"/>
      <c r="C408" s="564"/>
      <c r="D408" s="564"/>
      <c r="E408" s="564"/>
      <c r="F408" s="596" t="s">
        <v>1388</v>
      </c>
      <c r="G408" s="597"/>
      <c r="H408" s="597"/>
      <c r="I408" s="567" t="str">
        <f t="shared" si="24"/>
        <v>No hay ejecución</v>
      </c>
      <c r="J408" s="568" t="str">
        <f t="shared" si="25"/>
        <v>NA</v>
      </c>
      <c r="K408" s="598"/>
      <c r="L408" s="575"/>
      <c r="M408" s="575"/>
      <c r="N408" s="575"/>
      <c r="O408" s="575"/>
      <c r="P408" s="575"/>
      <c r="Q408" s="575"/>
      <c r="R408" s="575"/>
      <c r="S408" s="575"/>
      <c r="T408" s="575"/>
      <c r="U408" s="575"/>
      <c r="V408" s="575"/>
      <c r="W408" s="575"/>
      <c r="X408" s="575"/>
      <c r="Y408" s="580"/>
      <c r="Z408" s="580"/>
      <c r="AA408" s="567" t="str">
        <f t="shared" si="26"/>
        <v>No hay ejecución</v>
      </c>
      <c r="AB408" s="568" t="str">
        <f t="shared" si="27"/>
        <v>NA</v>
      </c>
      <c r="AC408" s="575"/>
      <c r="AD408" s="575"/>
      <c r="AE408" s="575"/>
      <c r="AF408" s="576"/>
      <c r="AG408" s="576"/>
      <c r="AH408" s="575"/>
      <c r="AI408" s="575"/>
      <c r="AJ408" s="575"/>
      <c r="AK408" s="576"/>
      <c r="AL408" s="576"/>
      <c r="AM408" s="575"/>
      <c r="AN408" s="575"/>
      <c r="AO408" s="575"/>
      <c r="AP408" s="575"/>
      <c r="AQ408" s="575"/>
    </row>
    <row r="409" spans="1:43" ht="35.25" hidden="1" customHeight="1" thickTop="1" thickBot="1">
      <c r="A409" s="563">
        <v>26.1</v>
      </c>
      <c r="B409" s="564"/>
      <c r="C409" s="564"/>
      <c r="D409" s="564"/>
      <c r="E409" s="564"/>
      <c r="F409" s="599" t="s">
        <v>1389</v>
      </c>
      <c r="G409" s="600"/>
      <c r="H409" s="600"/>
      <c r="I409" s="567" t="str">
        <f t="shared" si="24"/>
        <v>No hay ejecución</v>
      </c>
      <c r="J409" s="568" t="str">
        <f t="shared" si="25"/>
        <v>NA</v>
      </c>
      <c r="K409" s="601"/>
      <c r="L409" s="575"/>
      <c r="M409" s="575"/>
      <c r="N409" s="575"/>
      <c r="O409" s="575"/>
      <c r="P409" s="575"/>
      <c r="Q409" s="575"/>
      <c r="R409" s="575"/>
      <c r="S409" s="575"/>
      <c r="T409" s="575"/>
      <c r="U409" s="575"/>
      <c r="V409" s="575"/>
      <c r="W409" s="575"/>
      <c r="X409" s="575"/>
      <c r="Y409" s="580"/>
      <c r="Z409" s="580"/>
      <c r="AA409" s="567" t="str">
        <f t="shared" si="26"/>
        <v>No hay ejecución</v>
      </c>
      <c r="AB409" s="568" t="str">
        <f t="shared" si="27"/>
        <v>NA</v>
      </c>
      <c r="AC409" s="575"/>
      <c r="AD409" s="575"/>
      <c r="AE409" s="575"/>
      <c r="AF409" s="576"/>
      <c r="AG409" s="576"/>
      <c r="AH409" s="575"/>
      <c r="AI409" s="575"/>
      <c r="AJ409" s="575"/>
      <c r="AK409" s="576"/>
      <c r="AL409" s="576"/>
      <c r="AM409" s="575"/>
      <c r="AN409" s="575"/>
      <c r="AO409" s="575"/>
      <c r="AP409" s="575"/>
      <c r="AQ409" s="575"/>
    </row>
    <row r="410" spans="1:43" ht="35.25" hidden="1" customHeight="1" thickTop="1" thickBot="1">
      <c r="A410" s="563">
        <v>26.2</v>
      </c>
      <c r="B410" s="564"/>
      <c r="C410" s="564"/>
      <c r="D410" s="564"/>
      <c r="E410" s="564"/>
      <c r="F410" s="599" t="s">
        <v>1390</v>
      </c>
      <c r="G410" s="600"/>
      <c r="H410" s="600"/>
      <c r="I410" s="567" t="str">
        <f t="shared" si="24"/>
        <v>No hay ejecución</v>
      </c>
      <c r="J410" s="568" t="str">
        <f t="shared" si="25"/>
        <v>NA</v>
      </c>
      <c r="K410" s="601"/>
      <c r="L410" s="575"/>
      <c r="M410" s="575"/>
      <c r="N410" s="575"/>
      <c r="O410" s="575"/>
      <c r="P410" s="575"/>
      <c r="Q410" s="575"/>
      <c r="R410" s="575"/>
      <c r="S410" s="575"/>
      <c r="T410" s="575"/>
      <c r="U410" s="575"/>
      <c r="V410" s="575"/>
      <c r="W410" s="575"/>
      <c r="X410" s="575"/>
      <c r="Y410" s="580"/>
      <c r="Z410" s="580"/>
      <c r="AA410" s="567" t="str">
        <f t="shared" si="26"/>
        <v>No hay ejecución</v>
      </c>
      <c r="AB410" s="568" t="str">
        <f t="shared" si="27"/>
        <v>NA</v>
      </c>
      <c r="AC410" s="575"/>
      <c r="AD410" s="575"/>
      <c r="AE410" s="575"/>
      <c r="AF410" s="576"/>
      <c r="AG410" s="576"/>
      <c r="AH410" s="575"/>
      <c r="AI410" s="575"/>
      <c r="AJ410" s="575"/>
      <c r="AK410" s="576"/>
      <c r="AL410" s="576"/>
      <c r="AM410" s="575"/>
      <c r="AN410" s="575"/>
      <c r="AO410" s="575"/>
      <c r="AP410" s="575"/>
      <c r="AQ410" s="575"/>
    </row>
    <row r="411" spans="1:43" ht="35.25" hidden="1" customHeight="1" thickTop="1" thickBot="1">
      <c r="A411" s="563">
        <v>26.3</v>
      </c>
      <c r="B411" s="564"/>
      <c r="C411" s="564"/>
      <c r="D411" s="564"/>
      <c r="E411" s="564"/>
      <c r="F411" s="599" t="s">
        <v>1391</v>
      </c>
      <c r="G411" s="600"/>
      <c r="H411" s="600"/>
      <c r="I411" s="567" t="str">
        <f t="shared" si="24"/>
        <v>No hay ejecución</v>
      </c>
      <c r="J411" s="568" t="str">
        <f t="shared" si="25"/>
        <v>NA</v>
      </c>
      <c r="K411" s="601"/>
      <c r="L411" s="575"/>
      <c r="M411" s="575"/>
      <c r="N411" s="575"/>
      <c r="O411" s="575"/>
      <c r="P411" s="575"/>
      <c r="Q411" s="575"/>
      <c r="R411" s="575"/>
      <c r="S411" s="575"/>
      <c r="T411" s="575"/>
      <c r="U411" s="575"/>
      <c r="V411" s="575"/>
      <c r="W411" s="575"/>
      <c r="X411" s="575"/>
      <c r="Y411" s="580"/>
      <c r="Z411" s="580"/>
      <c r="AA411" s="567" t="str">
        <f t="shared" si="26"/>
        <v>No hay ejecución</v>
      </c>
      <c r="AB411" s="568" t="str">
        <f t="shared" si="27"/>
        <v>NA</v>
      </c>
      <c r="AC411" s="575"/>
      <c r="AD411" s="575"/>
      <c r="AE411" s="575"/>
      <c r="AF411" s="576"/>
      <c r="AG411" s="576"/>
      <c r="AH411" s="575"/>
      <c r="AI411" s="575"/>
      <c r="AJ411" s="575"/>
      <c r="AK411" s="576"/>
      <c r="AL411" s="576"/>
      <c r="AM411" s="575"/>
      <c r="AN411" s="575"/>
      <c r="AO411" s="575"/>
      <c r="AP411" s="575"/>
      <c r="AQ411" s="575"/>
    </row>
    <row r="412" spans="1:43" ht="35.25" hidden="1" customHeight="1" thickTop="1" thickBot="1">
      <c r="A412" s="563">
        <v>26.4</v>
      </c>
      <c r="B412" s="564"/>
      <c r="C412" s="564"/>
      <c r="D412" s="564"/>
      <c r="E412" s="564"/>
      <c r="F412" s="599" t="s">
        <v>1392</v>
      </c>
      <c r="G412" s="600"/>
      <c r="H412" s="600"/>
      <c r="I412" s="567" t="str">
        <f t="shared" si="24"/>
        <v>No hay ejecución</v>
      </c>
      <c r="J412" s="568" t="str">
        <f t="shared" si="25"/>
        <v>NA</v>
      </c>
      <c r="K412" s="601"/>
      <c r="L412" s="575"/>
      <c r="M412" s="575"/>
      <c r="N412" s="575"/>
      <c r="O412" s="575"/>
      <c r="P412" s="575"/>
      <c r="Q412" s="575"/>
      <c r="R412" s="575"/>
      <c r="S412" s="575"/>
      <c r="T412" s="575"/>
      <c r="U412" s="575"/>
      <c r="V412" s="575"/>
      <c r="W412" s="575"/>
      <c r="X412" s="575"/>
      <c r="Y412" s="580"/>
      <c r="Z412" s="580"/>
      <c r="AA412" s="567" t="str">
        <f t="shared" si="26"/>
        <v>No hay ejecución</v>
      </c>
      <c r="AB412" s="568" t="str">
        <f t="shared" si="27"/>
        <v>NA</v>
      </c>
      <c r="AC412" s="575"/>
      <c r="AD412" s="575"/>
      <c r="AE412" s="575"/>
      <c r="AF412" s="576"/>
      <c r="AG412" s="576"/>
      <c r="AH412" s="575"/>
      <c r="AI412" s="575"/>
      <c r="AJ412" s="575"/>
      <c r="AK412" s="576"/>
      <c r="AL412" s="576"/>
      <c r="AM412" s="575"/>
      <c r="AN412" s="575"/>
      <c r="AO412" s="575"/>
      <c r="AP412" s="575"/>
      <c r="AQ412" s="575"/>
    </row>
    <row r="413" spans="1:43" ht="35.25" hidden="1" customHeight="1" thickTop="1" thickBot="1">
      <c r="A413" s="563">
        <v>26.5</v>
      </c>
      <c r="B413" s="564"/>
      <c r="C413" s="564"/>
      <c r="D413" s="564"/>
      <c r="E413" s="564"/>
      <c r="F413" s="599" t="s">
        <v>1393</v>
      </c>
      <c r="G413" s="600"/>
      <c r="H413" s="600"/>
      <c r="I413" s="567" t="str">
        <f t="shared" si="24"/>
        <v>No hay ejecución</v>
      </c>
      <c r="J413" s="568" t="str">
        <f t="shared" si="25"/>
        <v>NA</v>
      </c>
      <c r="K413" s="601"/>
      <c r="L413" s="575"/>
      <c r="M413" s="575"/>
      <c r="N413" s="575"/>
      <c r="O413" s="575"/>
      <c r="P413" s="575"/>
      <c r="Q413" s="575"/>
      <c r="R413" s="575"/>
      <c r="S413" s="575"/>
      <c r="T413" s="575"/>
      <c r="U413" s="575"/>
      <c r="V413" s="575"/>
      <c r="W413" s="575"/>
      <c r="X413" s="575"/>
      <c r="Y413" s="580"/>
      <c r="Z413" s="580"/>
      <c r="AA413" s="567" t="str">
        <f t="shared" si="26"/>
        <v>No hay ejecución</v>
      </c>
      <c r="AB413" s="568" t="str">
        <f t="shared" si="27"/>
        <v>NA</v>
      </c>
      <c r="AC413" s="575"/>
      <c r="AD413" s="575"/>
      <c r="AE413" s="575"/>
      <c r="AF413" s="576"/>
      <c r="AG413" s="576"/>
      <c r="AH413" s="575"/>
      <c r="AI413" s="575"/>
      <c r="AJ413" s="575"/>
      <c r="AK413" s="576"/>
      <c r="AL413" s="576"/>
      <c r="AM413" s="575"/>
      <c r="AN413" s="575"/>
      <c r="AO413" s="575"/>
      <c r="AP413" s="575"/>
      <c r="AQ413" s="575"/>
    </row>
    <row r="414" spans="1:43" ht="35.25" hidden="1" customHeight="1" thickTop="1" thickBot="1">
      <c r="A414" s="563">
        <v>26.6</v>
      </c>
      <c r="B414" s="564"/>
      <c r="C414" s="564"/>
      <c r="D414" s="564"/>
      <c r="E414" s="564"/>
      <c r="F414" s="599" t="s">
        <v>1394</v>
      </c>
      <c r="G414" s="600"/>
      <c r="H414" s="600"/>
      <c r="I414" s="567" t="str">
        <f t="shared" si="24"/>
        <v>No hay ejecución</v>
      </c>
      <c r="J414" s="568" t="str">
        <f t="shared" si="25"/>
        <v>NA</v>
      </c>
      <c r="K414" s="601"/>
      <c r="L414" s="575"/>
      <c r="M414" s="575"/>
      <c r="N414" s="575"/>
      <c r="O414" s="575"/>
      <c r="P414" s="575"/>
      <c r="Q414" s="575"/>
      <c r="R414" s="575"/>
      <c r="S414" s="575"/>
      <c r="T414" s="575"/>
      <c r="U414" s="575"/>
      <c r="V414" s="575"/>
      <c r="W414" s="575"/>
      <c r="X414" s="575"/>
      <c r="Y414" s="580"/>
      <c r="Z414" s="580"/>
      <c r="AA414" s="567" t="str">
        <f t="shared" si="26"/>
        <v>No hay ejecución</v>
      </c>
      <c r="AB414" s="568" t="str">
        <f t="shared" si="27"/>
        <v>NA</v>
      </c>
      <c r="AC414" s="575"/>
      <c r="AD414" s="575"/>
      <c r="AE414" s="575"/>
      <c r="AF414" s="576"/>
      <c r="AG414" s="576"/>
      <c r="AH414" s="575"/>
      <c r="AI414" s="575"/>
      <c r="AJ414" s="575"/>
      <c r="AK414" s="576"/>
      <c r="AL414" s="576"/>
      <c r="AM414" s="575"/>
      <c r="AN414" s="575"/>
      <c r="AO414" s="575"/>
      <c r="AP414" s="575"/>
      <c r="AQ414" s="575"/>
    </row>
    <row r="415" spans="1:43" ht="35.25" hidden="1" customHeight="1" thickTop="1" thickBot="1">
      <c r="A415" s="563">
        <v>26.7</v>
      </c>
      <c r="B415" s="564"/>
      <c r="C415" s="564"/>
      <c r="D415" s="564"/>
      <c r="E415" s="564"/>
      <c r="F415" s="599" t="s">
        <v>1395</v>
      </c>
      <c r="G415" s="600"/>
      <c r="H415" s="600"/>
      <c r="I415" s="567" t="str">
        <f t="shared" si="24"/>
        <v>No hay ejecución</v>
      </c>
      <c r="J415" s="568" t="str">
        <f t="shared" si="25"/>
        <v>NA</v>
      </c>
      <c r="K415" s="601"/>
      <c r="L415" s="575"/>
      <c r="M415" s="575"/>
      <c r="N415" s="575"/>
      <c r="O415" s="575"/>
      <c r="P415" s="575"/>
      <c r="Q415" s="575"/>
      <c r="R415" s="575"/>
      <c r="S415" s="575"/>
      <c r="T415" s="575"/>
      <c r="U415" s="575"/>
      <c r="V415" s="575"/>
      <c r="W415" s="575"/>
      <c r="X415" s="575"/>
      <c r="Y415" s="580"/>
      <c r="Z415" s="580"/>
      <c r="AA415" s="567" t="str">
        <f t="shared" si="26"/>
        <v>No hay ejecución</v>
      </c>
      <c r="AB415" s="568" t="str">
        <f t="shared" si="27"/>
        <v>NA</v>
      </c>
      <c r="AC415" s="575"/>
      <c r="AD415" s="575"/>
      <c r="AE415" s="575"/>
      <c r="AF415" s="576"/>
      <c r="AG415" s="576"/>
      <c r="AH415" s="575"/>
      <c r="AI415" s="575"/>
      <c r="AJ415" s="575"/>
      <c r="AK415" s="576"/>
      <c r="AL415" s="576"/>
      <c r="AM415" s="575"/>
      <c r="AN415" s="575"/>
      <c r="AO415" s="575"/>
      <c r="AP415" s="575"/>
      <c r="AQ415" s="575"/>
    </row>
    <row r="416" spans="1:43" ht="35.25" hidden="1" customHeight="1" thickTop="1" thickBot="1">
      <c r="A416" s="563">
        <v>26.8</v>
      </c>
      <c r="B416" s="564"/>
      <c r="C416" s="564"/>
      <c r="D416" s="564"/>
      <c r="E416" s="564"/>
      <c r="F416" s="599" t="s">
        <v>1396</v>
      </c>
      <c r="G416" s="600"/>
      <c r="H416" s="600"/>
      <c r="I416" s="567" t="str">
        <f t="shared" si="24"/>
        <v>No hay ejecución</v>
      </c>
      <c r="J416" s="568" t="str">
        <f t="shared" si="25"/>
        <v>NA</v>
      </c>
      <c r="K416" s="601"/>
      <c r="L416" s="575"/>
      <c r="M416" s="575"/>
      <c r="N416" s="575"/>
      <c r="O416" s="575"/>
      <c r="P416" s="575"/>
      <c r="Q416" s="575"/>
      <c r="R416" s="575"/>
      <c r="S416" s="575"/>
      <c r="T416" s="575"/>
      <c r="U416" s="575"/>
      <c r="V416" s="575"/>
      <c r="W416" s="575"/>
      <c r="X416" s="575"/>
      <c r="Y416" s="580"/>
      <c r="Z416" s="580"/>
      <c r="AA416" s="567" t="str">
        <f t="shared" si="26"/>
        <v>No hay ejecución</v>
      </c>
      <c r="AB416" s="568" t="str">
        <f t="shared" si="27"/>
        <v>NA</v>
      </c>
      <c r="AC416" s="575"/>
      <c r="AD416" s="575"/>
      <c r="AE416" s="575"/>
      <c r="AF416" s="576"/>
      <c r="AG416" s="576"/>
      <c r="AH416" s="575"/>
      <c r="AI416" s="575"/>
      <c r="AJ416" s="575"/>
      <c r="AK416" s="576"/>
      <c r="AL416" s="576"/>
      <c r="AM416" s="575"/>
      <c r="AN416" s="575"/>
      <c r="AO416" s="575"/>
      <c r="AP416" s="575"/>
      <c r="AQ416" s="575"/>
    </row>
    <row r="417" spans="1:43" ht="35.25" hidden="1" customHeight="1" thickTop="1" thickBot="1">
      <c r="A417" s="563">
        <v>26.9</v>
      </c>
      <c r="B417" s="564"/>
      <c r="C417" s="564"/>
      <c r="D417" s="564"/>
      <c r="E417" s="564"/>
      <c r="F417" s="599" t="s">
        <v>1397</v>
      </c>
      <c r="G417" s="600"/>
      <c r="H417" s="600"/>
      <c r="I417" s="567" t="str">
        <f t="shared" si="24"/>
        <v>No hay ejecución</v>
      </c>
      <c r="J417" s="568" t="str">
        <f t="shared" si="25"/>
        <v>NA</v>
      </c>
      <c r="K417" s="601"/>
      <c r="L417" s="575"/>
      <c r="M417" s="575"/>
      <c r="N417" s="575"/>
      <c r="O417" s="575"/>
      <c r="P417" s="575"/>
      <c r="Q417" s="575"/>
      <c r="R417" s="575"/>
      <c r="S417" s="575"/>
      <c r="T417" s="575"/>
      <c r="U417" s="575"/>
      <c r="V417" s="575"/>
      <c r="W417" s="575"/>
      <c r="X417" s="575"/>
      <c r="Y417" s="580"/>
      <c r="Z417" s="580"/>
      <c r="AA417" s="567" t="str">
        <f t="shared" si="26"/>
        <v>No hay ejecución</v>
      </c>
      <c r="AB417" s="568" t="str">
        <f t="shared" si="27"/>
        <v>NA</v>
      </c>
      <c r="AC417" s="575"/>
      <c r="AD417" s="575"/>
      <c r="AE417" s="575"/>
      <c r="AF417" s="576"/>
      <c r="AG417" s="576"/>
      <c r="AH417" s="575"/>
      <c r="AI417" s="575"/>
      <c r="AJ417" s="575"/>
      <c r="AK417" s="576"/>
      <c r="AL417" s="576"/>
      <c r="AM417" s="575"/>
      <c r="AN417" s="575"/>
      <c r="AO417" s="575"/>
      <c r="AP417" s="575"/>
      <c r="AQ417" s="575"/>
    </row>
    <row r="418" spans="1:43" ht="35.25" hidden="1" customHeight="1" thickTop="1" thickBot="1">
      <c r="A418" s="593">
        <v>26.1</v>
      </c>
      <c r="B418" s="564"/>
      <c r="C418" s="564"/>
      <c r="D418" s="564"/>
      <c r="E418" s="564"/>
      <c r="F418" s="599" t="s">
        <v>1398</v>
      </c>
      <c r="G418" s="600"/>
      <c r="H418" s="600"/>
      <c r="I418" s="567" t="str">
        <f t="shared" si="24"/>
        <v>No hay ejecución</v>
      </c>
      <c r="J418" s="568" t="str">
        <f t="shared" si="25"/>
        <v>NA</v>
      </c>
      <c r="K418" s="601"/>
      <c r="L418" s="575"/>
      <c r="M418" s="575"/>
      <c r="N418" s="575"/>
      <c r="O418" s="575"/>
      <c r="P418" s="575"/>
      <c r="Q418" s="575"/>
      <c r="R418" s="575"/>
      <c r="S418" s="575"/>
      <c r="T418" s="575"/>
      <c r="U418" s="575"/>
      <c r="V418" s="575"/>
      <c r="W418" s="575"/>
      <c r="X418" s="575"/>
      <c r="Y418" s="580"/>
      <c r="Z418" s="580"/>
      <c r="AA418" s="567" t="str">
        <f t="shared" si="26"/>
        <v>No hay ejecución</v>
      </c>
      <c r="AB418" s="568" t="str">
        <f t="shared" si="27"/>
        <v>NA</v>
      </c>
      <c r="AC418" s="575"/>
      <c r="AD418" s="575"/>
      <c r="AE418" s="575"/>
      <c r="AF418" s="576"/>
      <c r="AG418" s="576"/>
      <c r="AH418" s="575"/>
      <c r="AI418" s="575"/>
      <c r="AJ418" s="575"/>
      <c r="AK418" s="576"/>
      <c r="AL418" s="576"/>
      <c r="AM418" s="575"/>
      <c r="AN418" s="575"/>
      <c r="AO418" s="575"/>
      <c r="AP418" s="575"/>
      <c r="AQ418" s="575"/>
    </row>
    <row r="419" spans="1:43" ht="35.25" hidden="1" customHeight="1" thickTop="1" thickBot="1">
      <c r="A419" s="563">
        <v>26.11</v>
      </c>
      <c r="B419" s="564"/>
      <c r="C419" s="564"/>
      <c r="D419" s="564"/>
      <c r="E419" s="564"/>
      <c r="F419" s="599" t="s">
        <v>1399</v>
      </c>
      <c r="G419" s="600"/>
      <c r="H419" s="600"/>
      <c r="I419" s="567" t="str">
        <f t="shared" si="24"/>
        <v>No hay ejecución</v>
      </c>
      <c r="J419" s="568" t="str">
        <f t="shared" si="25"/>
        <v>NA</v>
      </c>
      <c r="K419" s="601"/>
      <c r="L419" s="575"/>
      <c r="M419" s="575"/>
      <c r="N419" s="575"/>
      <c r="O419" s="575"/>
      <c r="P419" s="575"/>
      <c r="Q419" s="575"/>
      <c r="R419" s="575"/>
      <c r="S419" s="575"/>
      <c r="T419" s="575"/>
      <c r="U419" s="575"/>
      <c r="V419" s="575"/>
      <c r="W419" s="575"/>
      <c r="X419" s="575"/>
      <c r="Y419" s="580"/>
      <c r="Z419" s="580"/>
      <c r="AA419" s="567" t="str">
        <f t="shared" si="26"/>
        <v>No hay ejecución</v>
      </c>
      <c r="AB419" s="568" t="str">
        <f t="shared" si="27"/>
        <v>NA</v>
      </c>
      <c r="AC419" s="575"/>
      <c r="AD419" s="575"/>
      <c r="AE419" s="575"/>
      <c r="AF419" s="576"/>
      <c r="AG419" s="576"/>
      <c r="AH419" s="575"/>
      <c r="AI419" s="575"/>
      <c r="AJ419" s="575"/>
      <c r="AK419" s="576"/>
      <c r="AL419" s="576"/>
      <c r="AM419" s="575"/>
      <c r="AN419" s="575"/>
      <c r="AO419" s="575"/>
      <c r="AP419" s="575"/>
      <c r="AQ419" s="575"/>
    </row>
    <row r="420" spans="1:43" ht="35.25" hidden="1" customHeight="1" thickTop="1" thickBot="1">
      <c r="A420" s="563">
        <v>26.12</v>
      </c>
      <c r="B420" s="564"/>
      <c r="C420" s="564"/>
      <c r="D420" s="564"/>
      <c r="E420" s="564"/>
      <c r="F420" s="599" t="s">
        <v>1400</v>
      </c>
      <c r="G420" s="600"/>
      <c r="H420" s="600"/>
      <c r="I420" s="567" t="str">
        <f t="shared" si="24"/>
        <v>No hay ejecución</v>
      </c>
      <c r="J420" s="568" t="str">
        <f t="shared" si="25"/>
        <v>NA</v>
      </c>
      <c r="K420" s="601"/>
      <c r="L420" s="575"/>
      <c r="M420" s="575"/>
      <c r="N420" s="575"/>
      <c r="O420" s="575"/>
      <c r="P420" s="575"/>
      <c r="Q420" s="575"/>
      <c r="R420" s="575"/>
      <c r="S420" s="575"/>
      <c r="T420" s="575"/>
      <c r="U420" s="575"/>
      <c r="V420" s="575"/>
      <c r="W420" s="575"/>
      <c r="X420" s="575"/>
      <c r="Y420" s="580">
        <v>2</v>
      </c>
      <c r="Z420" s="580">
        <v>2</v>
      </c>
      <c r="AA420" s="567">
        <f t="shared" si="26"/>
        <v>1</v>
      </c>
      <c r="AB420" s="568" t="str">
        <f t="shared" si="27"/>
        <v>De acuerdo con lo programado</v>
      </c>
      <c r="AC420" s="575"/>
      <c r="AD420" s="575"/>
      <c r="AE420" s="575"/>
      <c r="AF420" s="576"/>
      <c r="AG420" s="576"/>
      <c r="AH420" s="575"/>
      <c r="AI420" s="575"/>
      <c r="AJ420" s="575"/>
      <c r="AK420" s="576"/>
      <c r="AL420" s="576"/>
      <c r="AM420" s="575"/>
      <c r="AN420" s="575"/>
      <c r="AO420" s="575"/>
      <c r="AP420" s="575"/>
      <c r="AQ420" s="575"/>
    </row>
    <row r="421" spans="1:43" ht="35.25" hidden="1" customHeight="1" thickTop="1" thickBot="1">
      <c r="A421" s="563">
        <v>26.13</v>
      </c>
      <c r="B421" s="564"/>
      <c r="C421" s="564"/>
      <c r="D421" s="564"/>
      <c r="E421" s="564"/>
      <c r="F421" s="599" t="s">
        <v>1401</v>
      </c>
      <c r="G421" s="600"/>
      <c r="H421" s="600"/>
      <c r="I421" s="567" t="str">
        <f t="shared" si="24"/>
        <v>No hay ejecución</v>
      </c>
      <c r="J421" s="568" t="str">
        <f t="shared" si="25"/>
        <v>NA</v>
      </c>
      <c r="K421" s="601"/>
      <c r="L421" s="575"/>
      <c r="M421" s="575"/>
      <c r="N421" s="575"/>
      <c r="O421" s="575"/>
      <c r="P421" s="575"/>
      <c r="Q421" s="575"/>
      <c r="R421" s="575"/>
      <c r="S421" s="575"/>
      <c r="T421" s="575"/>
      <c r="U421" s="575"/>
      <c r="V421" s="575"/>
      <c r="W421" s="575"/>
      <c r="X421" s="575"/>
      <c r="Y421" s="580"/>
      <c r="Z421" s="580"/>
      <c r="AA421" s="567" t="str">
        <f t="shared" si="26"/>
        <v>No hay ejecución</v>
      </c>
      <c r="AB421" s="568" t="str">
        <f t="shared" si="27"/>
        <v>NA</v>
      </c>
      <c r="AC421" s="575"/>
      <c r="AD421" s="575"/>
      <c r="AE421" s="575"/>
      <c r="AF421" s="576"/>
      <c r="AG421" s="576"/>
      <c r="AH421" s="575"/>
      <c r="AI421" s="575"/>
      <c r="AJ421" s="575"/>
      <c r="AK421" s="576"/>
      <c r="AL421" s="576"/>
      <c r="AM421" s="575"/>
      <c r="AN421" s="575"/>
      <c r="AO421" s="575"/>
      <c r="AP421" s="575"/>
      <c r="AQ421" s="575"/>
    </row>
    <row r="422" spans="1:43" ht="35.25" hidden="1" customHeight="1" thickTop="1" thickBot="1">
      <c r="A422" s="563">
        <v>26.14</v>
      </c>
      <c r="B422" s="564"/>
      <c r="C422" s="564"/>
      <c r="D422" s="564"/>
      <c r="E422" s="564"/>
      <c r="F422" s="599" t="s">
        <v>1402</v>
      </c>
      <c r="G422" s="600"/>
      <c r="H422" s="600"/>
      <c r="I422" s="567" t="str">
        <f t="shared" si="24"/>
        <v>No hay ejecución</v>
      </c>
      <c r="J422" s="568" t="str">
        <f t="shared" si="25"/>
        <v>NA</v>
      </c>
      <c r="K422" s="601"/>
      <c r="L422" s="575"/>
      <c r="M422" s="575"/>
      <c r="N422" s="575"/>
      <c r="O422" s="575"/>
      <c r="P422" s="575"/>
      <c r="Q422" s="575"/>
      <c r="R422" s="575"/>
      <c r="S422" s="575"/>
      <c r="T422" s="575"/>
      <c r="U422" s="575"/>
      <c r="V422" s="575"/>
      <c r="W422" s="575"/>
      <c r="X422" s="575"/>
      <c r="Y422" s="580"/>
      <c r="Z422" s="580"/>
      <c r="AA422" s="567" t="str">
        <f t="shared" si="26"/>
        <v>No hay ejecución</v>
      </c>
      <c r="AB422" s="568" t="str">
        <f t="shared" si="27"/>
        <v>NA</v>
      </c>
      <c r="AC422" s="575"/>
      <c r="AD422" s="575"/>
      <c r="AE422" s="575"/>
      <c r="AF422" s="576"/>
      <c r="AG422" s="576"/>
      <c r="AH422" s="575"/>
      <c r="AI422" s="575"/>
      <c r="AJ422" s="575"/>
      <c r="AK422" s="576"/>
      <c r="AL422" s="576"/>
      <c r="AM422" s="575"/>
      <c r="AN422" s="575"/>
      <c r="AO422" s="575"/>
      <c r="AP422" s="575"/>
      <c r="AQ422" s="575"/>
    </row>
    <row r="423" spans="1:43" ht="35.25" hidden="1" customHeight="1" thickTop="1" thickBot="1">
      <c r="A423" s="563">
        <v>26.15</v>
      </c>
      <c r="B423" s="564"/>
      <c r="C423" s="564"/>
      <c r="D423" s="564"/>
      <c r="E423" s="564"/>
      <c r="F423" s="599" t="s">
        <v>1403</v>
      </c>
      <c r="G423" s="600"/>
      <c r="H423" s="600"/>
      <c r="I423" s="567" t="str">
        <f t="shared" si="24"/>
        <v>No hay ejecución</v>
      </c>
      <c r="J423" s="568" t="str">
        <f t="shared" si="25"/>
        <v>NA</v>
      </c>
      <c r="K423" s="601"/>
      <c r="L423" s="575"/>
      <c r="M423" s="575"/>
      <c r="N423" s="575"/>
      <c r="O423" s="575"/>
      <c r="P423" s="575"/>
      <c r="Q423" s="575"/>
      <c r="R423" s="575"/>
      <c r="S423" s="575"/>
      <c r="T423" s="575"/>
      <c r="U423" s="575"/>
      <c r="V423" s="575"/>
      <c r="W423" s="575"/>
      <c r="X423" s="575"/>
      <c r="Y423" s="580"/>
      <c r="Z423" s="580"/>
      <c r="AA423" s="567" t="str">
        <f t="shared" si="26"/>
        <v>No hay ejecución</v>
      </c>
      <c r="AB423" s="568" t="str">
        <f t="shared" si="27"/>
        <v>NA</v>
      </c>
      <c r="AC423" s="575"/>
      <c r="AD423" s="575"/>
      <c r="AE423" s="575"/>
      <c r="AF423" s="576"/>
      <c r="AG423" s="576"/>
      <c r="AH423" s="575"/>
      <c r="AI423" s="575"/>
      <c r="AJ423" s="575"/>
      <c r="AK423" s="576"/>
      <c r="AL423" s="576"/>
      <c r="AM423" s="575"/>
      <c r="AN423" s="575"/>
      <c r="AO423" s="575"/>
      <c r="AP423" s="575"/>
      <c r="AQ423" s="575"/>
    </row>
    <row r="424" spans="1:43" ht="35.25" hidden="1" customHeight="1" thickTop="1" thickBot="1">
      <c r="A424" s="563">
        <v>26.16</v>
      </c>
      <c r="B424" s="564"/>
      <c r="C424" s="564"/>
      <c r="D424" s="564"/>
      <c r="E424" s="564"/>
      <c r="F424" s="599" t="s">
        <v>1404</v>
      </c>
      <c r="G424" s="600"/>
      <c r="H424" s="600"/>
      <c r="I424" s="567" t="str">
        <f t="shared" si="24"/>
        <v>No hay ejecución</v>
      </c>
      <c r="J424" s="568" t="str">
        <f t="shared" si="25"/>
        <v>NA</v>
      </c>
      <c r="K424" s="601"/>
      <c r="L424" s="575"/>
      <c r="M424" s="575"/>
      <c r="N424" s="575"/>
      <c r="O424" s="575"/>
      <c r="P424" s="575"/>
      <c r="Q424" s="575"/>
      <c r="R424" s="575"/>
      <c r="S424" s="575"/>
      <c r="T424" s="575"/>
      <c r="U424" s="575"/>
      <c r="V424" s="575"/>
      <c r="W424" s="575"/>
      <c r="X424" s="575"/>
      <c r="Y424" s="580"/>
      <c r="Z424" s="580"/>
      <c r="AA424" s="567" t="str">
        <f t="shared" si="26"/>
        <v>No hay ejecución</v>
      </c>
      <c r="AB424" s="568" t="str">
        <f t="shared" si="27"/>
        <v>NA</v>
      </c>
      <c r="AC424" s="575"/>
      <c r="AD424" s="575"/>
      <c r="AE424" s="575"/>
      <c r="AF424" s="576"/>
      <c r="AG424" s="576"/>
      <c r="AH424" s="575"/>
      <c r="AI424" s="575"/>
      <c r="AJ424" s="575"/>
      <c r="AK424" s="576"/>
      <c r="AL424" s="576"/>
      <c r="AM424" s="575"/>
      <c r="AN424" s="575"/>
      <c r="AO424" s="575"/>
      <c r="AP424" s="575"/>
      <c r="AQ424" s="575"/>
    </row>
    <row r="425" spans="1:43" ht="35.25" hidden="1" customHeight="1" thickTop="1" thickBot="1">
      <c r="A425" s="563">
        <v>26.17</v>
      </c>
      <c r="B425" s="564"/>
      <c r="C425" s="564"/>
      <c r="D425" s="564"/>
      <c r="E425" s="564"/>
      <c r="F425" s="599" t="s">
        <v>1405</v>
      </c>
      <c r="G425" s="600"/>
      <c r="H425" s="600"/>
      <c r="I425" s="567" t="str">
        <f t="shared" si="24"/>
        <v>No hay ejecución</v>
      </c>
      <c r="J425" s="568" t="str">
        <f t="shared" si="25"/>
        <v>NA</v>
      </c>
      <c r="K425" s="601"/>
      <c r="L425" s="575"/>
      <c r="M425" s="575"/>
      <c r="N425" s="575"/>
      <c r="O425" s="575"/>
      <c r="P425" s="575"/>
      <c r="Q425" s="575"/>
      <c r="R425" s="575"/>
      <c r="S425" s="575"/>
      <c r="T425" s="575"/>
      <c r="U425" s="575"/>
      <c r="V425" s="575"/>
      <c r="W425" s="575"/>
      <c r="X425" s="575"/>
      <c r="Y425" s="580"/>
      <c r="Z425" s="580"/>
      <c r="AA425" s="567" t="str">
        <f t="shared" si="26"/>
        <v>No hay ejecución</v>
      </c>
      <c r="AB425" s="568" t="str">
        <f t="shared" si="27"/>
        <v>NA</v>
      </c>
      <c r="AC425" s="575"/>
      <c r="AD425" s="575"/>
      <c r="AE425" s="575"/>
      <c r="AF425" s="576"/>
      <c r="AG425" s="576"/>
      <c r="AH425" s="575"/>
      <c r="AI425" s="575"/>
      <c r="AJ425" s="575"/>
      <c r="AK425" s="576"/>
      <c r="AL425" s="576"/>
      <c r="AM425" s="575"/>
      <c r="AN425" s="575"/>
      <c r="AO425" s="575"/>
      <c r="AP425" s="575"/>
      <c r="AQ425" s="575"/>
    </row>
    <row r="426" spans="1:43" ht="35.25" hidden="1" customHeight="1" thickTop="1" thickBot="1">
      <c r="A426" s="563">
        <v>26.18</v>
      </c>
      <c r="B426" s="564"/>
      <c r="C426" s="564"/>
      <c r="D426" s="564"/>
      <c r="E426" s="564"/>
      <c r="F426" s="599" t="s">
        <v>1406</v>
      </c>
      <c r="G426" s="600"/>
      <c r="H426" s="600"/>
      <c r="I426" s="567" t="str">
        <f t="shared" si="24"/>
        <v>No hay ejecución</v>
      </c>
      <c r="J426" s="568" t="str">
        <f t="shared" si="25"/>
        <v>NA</v>
      </c>
      <c r="K426" s="601"/>
      <c r="L426" s="575"/>
      <c r="M426" s="575"/>
      <c r="N426" s="575"/>
      <c r="O426" s="575"/>
      <c r="P426" s="575"/>
      <c r="Q426" s="575"/>
      <c r="R426" s="575"/>
      <c r="S426" s="575"/>
      <c r="T426" s="575"/>
      <c r="U426" s="575"/>
      <c r="V426" s="575"/>
      <c r="W426" s="575"/>
      <c r="X426" s="575"/>
      <c r="Y426" s="580">
        <v>1</v>
      </c>
      <c r="Z426" s="580">
        <v>1</v>
      </c>
      <c r="AA426" s="567">
        <f t="shared" si="26"/>
        <v>1</v>
      </c>
      <c r="AB426" s="568" t="str">
        <f t="shared" si="27"/>
        <v>De acuerdo con lo programado</v>
      </c>
      <c r="AC426" s="575"/>
      <c r="AD426" s="575"/>
      <c r="AE426" s="575"/>
      <c r="AF426" s="576"/>
      <c r="AG426" s="576"/>
      <c r="AH426" s="575"/>
      <c r="AI426" s="575"/>
      <c r="AJ426" s="575"/>
      <c r="AK426" s="576"/>
      <c r="AL426" s="576"/>
      <c r="AM426" s="575"/>
      <c r="AN426" s="575"/>
      <c r="AO426" s="575"/>
      <c r="AP426" s="575"/>
      <c r="AQ426" s="575"/>
    </row>
    <row r="427" spans="1:43" ht="35.25" hidden="1" customHeight="1" thickTop="1" thickBot="1">
      <c r="A427" s="563">
        <v>26.19</v>
      </c>
      <c r="B427" s="564"/>
      <c r="C427" s="564"/>
      <c r="D427" s="564"/>
      <c r="E427" s="564"/>
      <c r="F427" s="599" t="s">
        <v>1407</v>
      </c>
      <c r="G427" s="600"/>
      <c r="H427" s="600"/>
      <c r="I427" s="567" t="str">
        <f t="shared" si="24"/>
        <v>No hay ejecución</v>
      </c>
      <c r="J427" s="568" t="str">
        <f t="shared" si="25"/>
        <v>NA</v>
      </c>
      <c r="K427" s="601"/>
      <c r="L427" s="575"/>
      <c r="M427" s="575"/>
      <c r="N427" s="575"/>
      <c r="O427" s="575"/>
      <c r="P427" s="575"/>
      <c r="Q427" s="575"/>
      <c r="R427" s="575"/>
      <c r="S427" s="575"/>
      <c r="T427" s="575"/>
      <c r="U427" s="575"/>
      <c r="V427" s="575"/>
      <c r="W427" s="575"/>
      <c r="X427" s="575"/>
      <c r="Y427" s="580"/>
      <c r="Z427" s="580"/>
      <c r="AA427" s="567" t="str">
        <f t="shared" si="26"/>
        <v>No hay ejecución</v>
      </c>
      <c r="AB427" s="568" t="str">
        <f t="shared" si="27"/>
        <v>NA</v>
      </c>
      <c r="AC427" s="575"/>
      <c r="AD427" s="575"/>
      <c r="AE427" s="575"/>
      <c r="AF427" s="576"/>
      <c r="AG427" s="576"/>
      <c r="AH427" s="575"/>
      <c r="AI427" s="575"/>
      <c r="AJ427" s="575"/>
      <c r="AK427" s="576"/>
      <c r="AL427" s="576"/>
      <c r="AM427" s="575"/>
      <c r="AN427" s="575"/>
      <c r="AO427" s="575"/>
      <c r="AP427" s="575"/>
      <c r="AQ427" s="575"/>
    </row>
    <row r="428" spans="1:43" ht="35.25" hidden="1" customHeight="1" thickTop="1" thickBot="1">
      <c r="A428" s="593">
        <v>26.2</v>
      </c>
      <c r="B428" s="564"/>
      <c r="C428" s="564"/>
      <c r="D428" s="564"/>
      <c r="E428" s="564"/>
      <c r="F428" s="599" t="s">
        <v>1408</v>
      </c>
      <c r="G428" s="600"/>
      <c r="H428" s="600"/>
      <c r="I428" s="567" t="str">
        <f t="shared" si="24"/>
        <v>No hay ejecución</v>
      </c>
      <c r="J428" s="568" t="str">
        <f t="shared" si="25"/>
        <v>NA</v>
      </c>
      <c r="K428" s="601"/>
      <c r="L428" s="575"/>
      <c r="M428" s="575"/>
      <c r="N428" s="575"/>
      <c r="O428" s="575"/>
      <c r="P428" s="575"/>
      <c r="Q428" s="575"/>
      <c r="R428" s="575"/>
      <c r="S428" s="575"/>
      <c r="T428" s="575"/>
      <c r="U428" s="575"/>
      <c r="V428" s="575"/>
      <c r="W428" s="575"/>
      <c r="X428" s="575"/>
      <c r="Y428" s="580"/>
      <c r="Z428" s="580"/>
      <c r="AA428" s="567" t="str">
        <f t="shared" si="26"/>
        <v>No hay ejecución</v>
      </c>
      <c r="AB428" s="568" t="str">
        <f t="shared" si="27"/>
        <v>NA</v>
      </c>
      <c r="AC428" s="575"/>
      <c r="AD428" s="575"/>
      <c r="AE428" s="575"/>
      <c r="AF428" s="576"/>
      <c r="AG428" s="576"/>
      <c r="AH428" s="575"/>
      <c r="AI428" s="575"/>
      <c r="AJ428" s="575"/>
      <c r="AK428" s="576"/>
      <c r="AL428" s="576"/>
      <c r="AM428" s="575"/>
      <c r="AN428" s="575"/>
      <c r="AO428" s="575"/>
      <c r="AP428" s="575"/>
      <c r="AQ428" s="575"/>
    </row>
    <row r="429" spans="1:43" ht="35.25" hidden="1" customHeight="1" thickTop="1" thickBot="1">
      <c r="A429" s="563">
        <v>26.21</v>
      </c>
      <c r="B429" s="564"/>
      <c r="C429" s="564"/>
      <c r="D429" s="564"/>
      <c r="E429" s="564"/>
      <c r="F429" s="599" t="s">
        <v>1409</v>
      </c>
      <c r="G429" s="600"/>
      <c r="H429" s="600"/>
      <c r="I429" s="567" t="str">
        <f t="shared" si="24"/>
        <v>No hay ejecución</v>
      </c>
      <c r="J429" s="568" t="str">
        <f t="shared" si="25"/>
        <v>NA</v>
      </c>
      <c r="K429" s="601"/>
      <c r="L429" s="575"/>
      <c r="M429" s="575"/>
      <c r="N429" s="575"/>
      <c r="O429" s="575"/>
      <c r="P429" s="575"/>
      <c r="Q429" s="575"/>
      <c r="R429" s="575"/>
      <c r="S429" s="575"/>
      <c r="T429" s="575"/>
      <c r="U429" s="575"/>
      <c r="V429" s="575"/>
      <c r="W429" s="575"/>
      <c r="X429" s="575"/>
      <c r="Y429" s="580">
        <v>1</v>
      </c>
      <c r="Z429" s="580">
        <v>1</v>
      </c>
      <c r="AA429" s="567">
        <f t="shared" si="26"/>
        <v>1</v>
      </c>
      <c r="AB429" s="568" t="str">
        <f t="shared" si="27"/>
        <v>De acuerdo con lo programado</v>
      </c>
      <c r="AC429" s="575"/>
      <c r="AD429" s="575"/>
      <c r="AE429" s="575"/>
      <c r="AF429" s="576"/>
      <c r="AG429" s="576"/>
      <c r="AH429" s="575"/>
      <c r="AI429" s="575"/>
      <c r="AJ429" s="575"/>
      <c r="AK429" s="576"/>
      <c r="AL429" s="576"/>
      <c r="AM429" s="575"/>
      <c r="AN429" s="575"/>
      <c r="AO429" s="575"/>
      <c r="AP429" s="575"/>
      <c r="AQ429" s="575"/>
    </row>
    <row r="430" spans="1:43" ht="35.25" customHeight="1" thickTop="1">
      <c r="F430" s="602"/>
      <c r="G430" s="602"/>
      <c r="H430" s="602"/>
      <c r="I430" s="602"/>
      <c r="J430" s="602"/>
      <c r="K430" s="602"/>
    </row>
    <row r="431" spans="1:43" ht="35.25" customHeight="1">
      <c r="F431" s="602"/>
      <c r="G431" s="602"/>
      <c r="H431" s="602"/>
      <c r="I431" s="602"/>
      <c r="J431" s="602"/>
      <c r="K431" s="602"/>
    </row>
    <row r="432" spans="1:43" ht="35.25" customHeight="1">
      <c r="F432" s="602"/>
      <c r="G432" s="602"/>
      <c r="H432" s="602"/>
      <c r="I432" s="602"/>
      <c r="J432" s="602"/>
      <c r="K432" s="602"/>
    </row>
    <row r="433" spans="6:11" ht="35.25" customHeight="1">
      <c r="F433" s="602"/>
      <c r="G433" s="602"/>
      <c r="H433" s="602"/>
      <c r="I433" s="602"/>
      <c r="J433" s="602"/>
      <c r="K433" s="602"/>
    </row>
    <row r="434" spans="6:11" ht="35.25" customHeight="1">
      <c r="F434" s="602"/>
      <c r="G434" s="602"/>
      <c r="H434" s="602"/>
      <c r="I434" s="602"/>
      <c r="J434" s="602"/>
      <c r="K434" s="602"/>
    </row>
    <row r="435" spans="6:11" ht="35.25" customHeight="1">
      <c r="F435" s="602"/>
      <c r="G435" s="602"/>
      <c r="H435" s="602"/>
      <c r="I435" s="602"/>
      <c r="J435" s="602"/>
      <c r="K435" s="602"/>
    </row>
    <row r="436" spans="6:11" ht="35.25" customHeight="1">
      <c r="F436" s="602"/>
      <c r="G436" s="602"/>
      <c r="H436" s="602"/>
      <c r="I436" s="602"/>
      <c r="J436" s="602"/>
      <c r="K436" s="602"/>
    </row>
    <row r="437" spans="6:11" ht="35.25" customHeight="1">
      <c r="F437" s="602"/>
      <c r="G437" s="602"/>
      <c r="H437" s="602"/>
      <c r="I437" s="602"/>
      <c r="J437" s="602"/>
      <c r="K437" s="602"/>
    </row>
    <row r="438" spans="6:11" ht="35.25" customHeight="1">
      <c r="F438" s="602"/>
      <c r="G438" s="602"/>
      <c r="H438" s="602"/>
      <c r="I438" s="602"/>
      <c r="J438" s="602"/>
      <c r="K438" s="602"/>
    </row>
    <row r="439" spans="6:11" ht="35.25" customHeight="1">
      <c r="F439" s="602"/>
      <c r="G439" s="602"/>
      <c r="H439" s="602"/>
      <c r="I439" s="602"/>
      <c r="J439" s="602"/>
      <c r="K439" s="602"/>
    </row>
    <row r="440" spans="6:11" ht="35.25" customHeight="1">
      <c r="F440" s="602"/>
      <c r="G440" s="602"/>
      <c r="H440" s="602"/>
      <c r="I440" s="602"/>
      <c r="J440" s="602"/>
      <c r="K440" s="602"/>
    </row>
    <row r="441" spans="6:11" ht="35.25" customHeight="1">
      <c r="F441" s="602"/>
      <c r="G441" s="602"/>
      <c r="H441" s="602"/>
      <c r="I441" s="602"/>
      <c r="J441" s="602"/>
      <c r="K441" s="602"/>
    </row>
  </sheetData>
  <autoFilter ref="G12:AQ429" xr:uid="{B09173A4-D445-4DD5-AEEE-53A37081DCD3}">
    <filterColumn colId="0">
      <filters>
        <filter val="1"/>
        <filter val="10"/>
        <filter val="103"/>
        <filter val="11"/>
        <filter val="11150"/>
        <filter val="12"/>
        <filter val="13"/>
        <filter val="14"/>
        <filter val="15"/>
        <filter val="150"/>
        <filter val="16"/>
        <filter val="17"/>
        <filter val="18"/>
        <filter val="19"/>
        <filter val="2"/>
        <filter val="200"/>
        <filter val="20171"/>
        <filter val="21"/>
        <filter val="3"/>
        <filter val="30"/>
        <filter val="3945"/>
        <filter val="4"/>
        <filter val="420"/>
        <filter val="43"/>
        <filter val="5"/>
        <filter val="50"/>
        <filter val="52"/>
        <filter val="55"/>
        <filter val="58"/>
        <filter val="6"/>
        <filter val="60"/>
        <filter val="7"/>
        <filter val="70"/>
        <filter val="76"/>
        <filter val="8"/>
        <filter val="88"/>
        <filter val="9"/>
        <filter val="91"/>
      </filters>
    </filterColumn>
    <filterColumn colId="3">
      <filters>
        <filter val="En riesgo cumplimiento"/>
      </filters>
    </filterColumn>
    <filterColumn colId="20">
      <filters>
        <filter val="0%"/>
        <filter val="100%"/>
        <filter val="50%"/>
        <filter val="83%"/>
        <filter val="90%"/>
        <filter val="92%"/>
        <filter val="95%"/>
        <filter val="97%"/>
        <filter val="99%"/>
      </filters>
    </filterColumn>
  </autoFilter>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7439F-93C3-4515-B1F6-610867779B1A}">
  <sheetPr>
    <tabColor theme="0"/>
  </sheetPr>
  <dimension ref="A1:AL58"/>
  <sheetViews>
    <sheetView showGridLines="0" topLeftCell="W21" zoomScale="110" zoomScaleNormal="110" workbookViewId="0">
      <selection activeCell="AH15" sqref="AH15:AH24"/>
    </sheetView>
  </sheetViews>
  <sheetFormatPr baseColWidth="10" defaultColWidth="11.21875" defaultRowHeight="9.6"/>
  <cols>
    <col min="1" max="4" width="6.21875" style="1" customWidth="1"/>
    <col min="5" max="5" width="8" style="1" customWidth="1"/>
    <col min="6" max="6" width="18.77734375" style="3" customWidth="1"/>
    <col min="7" max="7" width="18.77734375" style="1" customWidth="1"/>
    <col min="8" max="8" width="15" style="1" customWidth="1"/>
    <col min="9" max="10" width="4.21875" style="1" customWidth="1"/>
    <col min="11" max="11" width="4.21875" style="1" bestFit="1" customWidth="1"/>
    <col min="12" max="12" width="4.21875" style="1" customWidth="1"/>
    <col min="13" max="13" width="7.21875" style="1" customWidth="1"/>
    <col min="14" max="14" width="10.21875" style="1" customWidth="1"/>
    <col min="15" max="15" width="7.77734375" style="1" customWidth="1"/>
    <col min="16" max="16" width="11.21875" style="1" customWidth="1"/>
    <col min="17" max="17" width="12.21875" style="1" customWidth="1"/>
    <col min="18" max="22" width="14.77734375" style="1" customWidth="1"/>
    <col min="23" max="27" width="14.77734375" style="27" customWidth="1"/>
    <col min="28" max="38" width="11.21875" style="27" customWidth="1"/>
    <col min="39" max="39" width="5" style="27" customWidth="1"/>
    <col min="40" max="16384" width="11.21875" style="27"/>
  </cols>
  <sheetData>
    <row r="1" spans="1:38" ht="15.6">
      <c r="A1" s="790" t="s">
        <v>38</v>
      </c>
      <c r="B1" s="790"/>
      <c r="C1" s="790"/>
      <c r="D1" s="790"/>
      <c r="E1" s="790"/>
      <c r="F1"/>
      <c r="G1" s="326"/>
      <c r="H1" s="326"/>
      <c r="I1" s="326"/>
      <c r="J1" s="326"/>
      <c r="K1" s="326"/>
      <c r="L1" s="326"/>
      <c r="M1" s="326"/>
      <c r="N1" s="326"/>
      <c r="O1" s="326"/>
      <c r="P1" s="326"/>
      <c r="Q1" s="326"/>
    </row>
    <row r="2" spans="1:38" ht="12" customHeight="1">
      <c r="A2" s="791" t="s">
        <v>39</v>
      </c>
      <c r="B2" s="791"/>
      <c r="C2" s="791"/>
      <c r="D2" s="791"/>
      <c r="E2" s="791"/>
      <c r="F2" s="2"/>
      <c r="G2" s="326"/>
      <c r="H2" s="326"/>
      <c r="I2" s="326"/>
      <c r="J2" s="326"/>
      <c r="K2" s="326"/>
      <c r="L2" s="326"/>
      <c r="M2" s="326"/>
      <c r="N2" s="326"/>
      <c r="O2" s="326"/>
      <c r="P2" s="326"/>
      <c r="Q2" s="326"/>
    </row>
    <row r="3" spans="1:38" ht="10.050000000000001" customHeight="1">
      <c r="G3" s="326"/>
      <c r="H3" s="326"/>
      <c r="I3" s="326"/>
      <c r="J3" s="326"/>
      <c r="K3" s="326"/>
      <c r="L3" s="326"/>
      <c r="M3" s="326"/>
      <c r="N3" s="326"/>
      <c r="O3" s="326"/>
      <c r="P3" s="326"/>
      <c r="Q3" s="326"/>
    </row>
    <row r="6" spans="1:38" ht="10.8">
      <c r="A6" s="792" t="s">
        <v>40</v>
      </c>
      <c r="B6" s="792"/>
      <c r="C6" s="792"/>
      <c r="D6" s="792"/>
      <c r="E6" s="792"/>
      <c r="F6" s="42">
        <v>2024</v>
      </c>
    </row>
    <row r="7" spans="1:38" ht="10.8">
      <c r="A7" s="792" t="s">
        <v>41</v>
      </c>
      <c r="B7" s="792"/>
      <c r="C7" s="792"/>
      <c r="D7" s="792"/>
      <c r="E7" s="792"/>
      <c r="F7" s="43" t="s">
        <v>240</v>
      </c>
    </row>
    <row r="8" spans="1:38" ht="19.2">
      <c r="A8" s="792" t="s">
        <v>42</v>
      </c>
      <c r="B8" s="792"/>
      <c r="C8" s="792"/>
      <c r="D8" s="792"/>
      <c r="E8" s="792"/>
      <c r="F8" s="43" t="s">
        <v>241</v>
      </c>
    </row>
    <row r="9" spans="1:38" ht="10.8">
      <c r="A9" s="792" t="s">
        <v>43</v>
      </c>
      <c r="B9" s="792"/>
      <c r="C9" s="792"/>
      <c r="D9" s="792"/>
      <c r="E9" s="792"/>
      <c r="F9" s="43" t="s">
        <v>242</v>
      </c>
    </row>
    <row r="10" spans="1:38" ht="19.5" customHeight="1"/>
    <row r="11" spans="1:38" ht="27" customHeight="1">
      <c r="A11" s="796" t="s">
        <v>45</v>
      </c>
      <c r="B11" s="799" t="s">
        <v>46</v>
      </c>
      <c r="C11" s="800"/>
      <c r="D11" s="800"/>
      <c r="E11" s="801"/>
      <c r="F11" s="78" t="s">
        <v>47</v>
      </c>
      <c r="G11" s="79"/>
      <c r="H11" s="79"/>
      <c r="I11" s="79"/>
      <c r="J11" s="79"/>
      <c r="K11" s="79"/>
      <c r="L11" s="79"/>
      <c r="M11" s="79"/>
      <c r="N11" s="79"/>
      <c r="O11" s="79"/>
      <c r="P11" s="314"/>
      <c r="Q11" s="314"/>
      <c r="R11" s="80"/>
      <c r="S11" s="259"/>
      <c r="T11" s="259"/>
      <c r="U11" s="259"/>
      <c r="V11" s="259"/>
      <c r="W11" s="29"/>
      <c r="X11" s="29"/>
      <c r="Y11" s="29"/>
      <c r="Z11" s="29"/>
      <c r="AA11" s="29"/>
      <c r="AB11" s="29"/>
      <c r="AC11" s="29"/>
      <c r="AD11" s="29"/>
      <c r="AE11" s="29"/>
      <c r="AF11" s="29"/>
      <c r="AG11" s="29"/>
      <c r="AH11" s="29"/>
      <c r="AI11" s="793" t="s">
        <v>49</v>
      </c>
      <c r="AJ11" s="793"/>
      <c r="AK11" s="793"/>
      <c r="AL11" s="793"/>
    </row>
    <row r="12" spans="1:38" ht="19.5" customHeight="1">
      <c r="A12" s="797"/>
      <c r="B12" s="802" t="s">
        <v>50</v>
      </c>
      <c r="C12" s="802" t="s">
        <v>51</v>
      </c>
      <c r="D12" s="802" t="s">
        <v>52</v>
      </c>
      <c r="E12" s="802" t="s">
        <v>53</v>
      </c>
      <c r="F12" s="803" t="s">
        <v>54</v>
      </c>
      <c r="G12" s="81" t="s">
        <v>55</v>
      </c>
      <c r="H12" s="82"/>
      <c r="I12" s="82"/>
      <c r="J12" s="82"/>
      <c r="K12" s="82"/>
      <c r="L12" s="82"/>
      <c r="M12" s="82"/>
      <c r="N12" s="82"/>
      <c r="O12" s="83"/>
      <c r="P12" s="336" t="s">
        <v>56</v>
      </c>
      <c r="Q12" s="280" t="s">
        <v>57</v>
      </c>
      <c r="R12" s="803" t="s">
        <v>58</v>
      </c>
      <c r="S12" s="795" t="s">
        <v>59</v>
      </c>
      <c r="T12" s="795"/>
      <c r="U12" s="795"/>
      <c r="V12" s="795"/>
      <c r="W12" s="793" t="s">
        <v>60</v>
      </c>
      <c r="X12" s="793"/>
      <c r="Y12" s="793"/>
      <c r="Z12" s="793"/>
      <c r="AA12" s="793" t="s">
        <v>61</v>
      </c>
      <c r="AB12" s="793"/>
      <c r="AC12" s="793"/>
      <c r="AD12" s="793"/>
      <c r="AE12" s="793" t="s">
        <v>62</v>
      </c>
      <c r="AF12" s="793"/>
      <c r="AG12" s="793"/>
      <c r="AH12" s="793"/>
      <c r="AI12" s="793"/>
      <c r="AJ12" s="793"/>
      <c r="AK12" s="793"/>
      <c r="AL12" s="793"/>
    </row>
    <row r="13" spans="1:38" ht="26.55" customHeight="1">
      <c r="A13" s="797"/>
      <c r="B13" s="802"/>
      <c r="C13" s="802"/>
      <c r="D13" s="802"/>
      <c r="E13" s="802"/>
      <c r="F13" s="803"/>
      <c r="G13" s="342" t="s">
        <v>63</v>
      </c>
      <c r="H13" s="342" t="s">
        <v>64</v>
      </c>
      <c r="I13" s="330" t="s">
        <v>65</v>
      </c>
      <c r="J13" s="340"/>
      <c r="K13" s="340"/>
      <c r="L13" s="340"/>
      <c r="M13" s="340"/>
      <c r="N13" s="341"/>
      <c r="O13" s="30" t="s">
        <v>66</v>
      </c>
      <c r="P13" s="336"/>
      <c r="Q13" s="280"/>
      <c r="R13" s="803"/>
      <c r="S13" s="795" t="s">
        <v>67</v>
      </c>
      <c r="T13" s="795" t="s">
        <v>68</v>
      </c>
      <c r="U13" s="795" t="s">
        <v>69</v>
      </c>
      <c r="V13" s="795" t="s">
        <v>70</v>
      </c>
      <c r="W13" s="793" t="s">
        <v>67</v>
      </c>
      <c r="X13" s="793" t="s">
        <v>68</v>
      </c>
      <c r="Y13" s="793" t="s">
        <v>69</v>
      </c>
      <c r="Z13" s="793" t="s">
        <v>70</v>
      </c>
      <c r="AA13" s="793" t="s">
        <v>67</v>
      </c>
      <c r="AB13" s="793" t="s">
        <v>68</v>
      </c>
      <c r="AC13" s="793" t="s">
        <v>69</v>
      </c>
      <c r="AD13" s="793" t="s">
        <v>70</v>
      </c>
      <c r="AE13" s="793" t="s">
        <v>67</v>
      </c>
      <c r="AF13" s="793" t="s">
        <v>68</v>
      </c>
      <c r="AG13" s="793" t="s">
        <v>69</v>
      </c>
      <c r="AH13" s="793" t="s">
        <v>70</v>
      </c>
      <c r="AI13" s="793" t="s">
        <v>71</v>
      </c>
      <c r="AJ13" s="793" t="s">
        <v>72</v>
      </c>
      <c r="AK13" s="793" t="s">
        <v>73</v>
      </c>
      <c r="AL13" s="793" t="s">
        <v>70</v>
      </c>
    </row>
    <row r="14" spans="1:38" ht="19.5" customHeight="1">
      <c r="A14" s="798"/>
      <c r="B14" s="802"/>
      <c r="C14" s="802"/>
      <c r="D14" s="802"/>
      <c r="E14" s="802"/>
      <c r="F14" s="804"/>
      <c r="G14" s="279"/>
      <c r="H14" s="279"/>
      <c r="I14" s="31">
        <v>1</v>
      </c>
      <c r="J14" s="31">
        <v>2</v>
      </c>
      <c r="K14" s="31" t="s">
        <v>74</v>
      </c>
      <c r="L14" s="31">
        <v>3</v>
      </c>
      <c r="M14" s="31">
        <v>4</v>
      </c>
      <c r="N14" s="31" t="s">
        <v>75</v>
      </c>
      <c r="O14" s="31" t="s">
        <v>76</v>
      </c>
      <c r="P14" s="337"/>
      <c r="Q14" s="279"/>
      <c r="R14" s="804"/>
      <c r="S14" s="805"/>
      <c r="T14" s="805"/>
      <c r="U14" s="805"/>
      <c r="V14" s="805"/>
      <c r="W14" s="794"/>
      <c r="X14" s="794"/>
      <c r="Y14" s="794"/>
      <c r="Z14" s="794"/>
      <c r="AA14" s="794"/>
      <c r="AB14" s="794"/>
      <c r="AC14" s="794"/>
      <c r="AD14" s="794"/>
      <c r="AE14" s="794"/>
      <c r="AF14" s="794"/>
      <c r="AG14" s="794"/>
      <c r="AH14" s="794"/>
      <c r="AI14" s="794"/>
      <c r="AJ14" s="794"/>
      <c r="AK14" s="794"/>
      <c r="AL14" s="794"/>
    </row>
    <row r="15" spans="1:38" ht="96.6" thickBot="1">
      <c r="A15" s="32">
        <v>1</v>
      </c>
      <c r="B15" s="33">
        <v>3</v>
      </c>
      <c r="C15" s="33" t="s">
        <v>243</v>
      </c>
      <c r="D15" s="33">
        <v>1</v>
      </c>
      <c r="E15" s="33">
        <v>3.04</v>
      </c>
      <c r="F15" s="44" t="s">
        <v>244</v>
      </c>
      <c r="G15" s="84" t="s">
        <v>245</v>
      </c>
      <c r="H15" s="84" t="s">
        <v>132</v>
      </c>
      <c r="I15" s="34">
        <v>1</v>
      </c>
      <c r="J15" s="34">
        <v>1</v>
      </c>
      <c r="K15" s="35">
        <f t="shared" ref="K15:K20" si="0">I15+J15</f>
        <v>2</v>
      </c>
      <c r="L15" s="34">
        <v>2</v>
      </c>
      <c r="M15" s="34">
        <v>2</v>
      </c>
      <c r="N15" s="35">
        <f>L15+M15</f>
        <v>4</v>
      </c>
      <c r="O15" s="35">
        <f t="shared" ref="O15:O20" si="1">K15+N15</f>
        <v>6</v>
      </c>
      <c r="P15" s="36">
        <v>270000</v>
      </c>
      <c r="Q15" s="37" t="s">
        <v>246</v>
      </c>
      <c r="R15" s="495" t="s">
        <v>247</v>
      </c>
      <c r="S15" s="261">
        <v>1</v>
      </c>
      <c r="T15" s="145">
        <f>IF(S15="","No hay ejecución",IF(AND(I15=0),"No hay Programación", S15/I15))</f>
        <v>1</v>
      </c>
      <c r="U15" s="99" t="str">
        <f>IF(T15="No hay ejecución","NA",IF(T15&gt;=90%,"De acuerdo con lo programado",IF(T15&gt;=51%,"Atraso Leve",IF(T15&lt;=50%,"En riesgo cumplimiento"))))</f>
        <v>De acuerdo con lo programado</v>
      </c>
      <c r="V15" s="266" t="s">
        <v>248</v>
      </c>
      <c r="W15" s="499">
        <v>1</v>
      </c>
      <c r="X15" s="145">
        <f>IF(W15="","No hay ejecución",IF(AND(J15=0),"No hay Programación", W15/J15))</f>
        <v>1</v>
      </c>
      <c r="Y15" s="99" t="str">
        <f>IF(X15="No hay ejecución","NA",IF(X15&gt;=90%,"De acuerdo con lo programado",IF(X15&gt;=51%,"Atraso Leve",IF(X15&lt;50%,"En riesgo en cumplimiento"))))</f>
        <v>De acuerdo con lo programado</v>
      </c>
      <c r="Z15" s="498" t="s">
        <v>1177</v>
      </c>
      <c r="AA15" s="618">
        <v>3</v>
      </c>
      <c r="AB15" s="26">
        <f>IF(AA15="","No hay ejecución",IF(AND(L15=0),"No hay Programación", AA15/L15))</f>
        <v>1.5</v>
      </c>
      <c r="AC15" s="23" t="str">
        <f>IF(AB15="No hay ejecución","NA",IF(AB15&gt;=90%,"De acuerdo con lo programado",IF(AB15&gt;=50%,"Atraso Leve",IF(AB15&lt;49.9%,"En riesgo en cumplimiento"))))</f>
        <v>De acuerdo con lo programado</v>
      </c>
      <c r="AD15" s="85" t="s">
        <v>1519</v>
      </c>
      <c r="AE15" s="85">
        <v>2</v>
      </c>
      <c r="AF15" s="667">
        <f>IF(AE15="","No hay ejecución",IF(AND(M15=0),"No hay Programación", AE15/M15))</f>
        <v>1</v>
      </c>
      <c r="AG15" s="85" t="str">
        <f>IF(AF15="No hay ejecución","NA",IF(AF15&gt;=90%,"De acuerdo con lo programado",IF(AF15&gt;=51%,"Atraso Leve",IF(AF15&lt;50%,"En riesgo en cumplimiento"))))</f>
        <v>De acuerdo con lo programado</v>
      </c>
      <c r="AH15" s="85" t="s">
        <v>1799</v>
      </c>
      <c r="AI15" s="24">
        <f>W15+S15</f>
        <v>2</v>
      </c>
      <c r="AJ15" s="26">
        <f>IF(AI15="","No hay ejecución",IF(AND(O15=0),"No hay Programación", AI15/O15))</f>
        <v>0.33333333333333331</v>
      </c>
      <c r="AK15" s="519" t="str">
        <f>IF(H20="No hay ejecución","NA",IF(H20&gt;=90%,"De acuerdo a lo programado",IF(H20&lt;89.99%,"En riesgo de Incumplimiento")))</f>
        <v>De acuerdo a lo programado</v>
      </c>
      <c r="AL15" s="87"/>
    </row>
    <row r="16" spans="1:38" ht="161.55000000000001" customHeight="1" thickTop="1" thickBot="1">
      <c r="A16" s="32">
        <v>2</v>
      </c>
      <c r="B16" s="33">
        <v>3</v>
      </c>
      <c r="C16" s="33" t="s">
        <v>156</v>
      </c>
      <c r="D16" s="33">
        <v>1</v>
      </c>
      <c r="E16" s="33">
        <v>2.0499999999999998</v>
      </c>
      <c r="F16" s="44" t="s">
        <v>249</v>
      </c>
      <c r="G16" s="84" t="s">
        <v>250</v>
      </c>
      <c r="H16" s="84" t="s">
        <v>132</v>
      </c>
      <c r="I16" s="34">
        <v>0</v>
      </c>
      <c r="J16" s="34">
        <v>1</v>
      </c>
      <c r="K16" s="35">
        <f t="shared" si="0"/>
        <v>1</v>
      </c>
      <c r="L16" s="34">
        <v>0</v>
      </c>
      <c r="M16" s="34">
        <v>1</v>
      </c>
      <c r="N16" s="35">
        <f t="shared" ref="N16:N20" si="2">L16+M16</f>
        <v>1</v>
      </c>
      <c r="O16" s="35">
        <f>K16+N16</f>
        <v>2</v>
      </c>
      <c r="P16" s="36">
        <v>7500000</v>
      </c>
      <c r="Q16" s="37" t="s">
        <v>246</v>
      </c>
      <c r="R16" s="495" t="s">
        <v>251</v>
      </c>
      <c r="S16" s="261"/>
      <c r="T16" s="145" t="str">
        <f t="shared" ref="T16:T20" si="3">IF(S16="","No hay ejecución",IF(AND(I16=0),"No hay Programación", S16/I16))</f>
        <v>No hay ejecución</v>
      </c>
      <c r="U16" s="99" t="str">
        <f t="shared" ref="U16:U24" si="4">IF(T16="No hay ejecución","NA",IF(T16&gt;=90%,"De acuerdo con lo programado",IF(T16&gt;=51%,"Atraso Leve",IF(T16&lt;=50%,"En riesgo cumplimiento"))))</f>
        <v>NA</v>
      </c>
      <c r="V16" s="266" t="s">
        <v>252</v>
      </c>
      <c r="W16" s="499">
        <v>2</v>
      </c>
      <c r="X16" s="145">
        <f t="shared" ref="X16:X20" si="5">IF(W16="","No hay ejecución",IF(AND(J16=0),"No hay Programación", W16/J16))</f>
        <v>2</v>
      </c>
      <c r="Y16" s="99" t="str">
        <f t="shared" ref="Y16:Y20" si="6">IF(X16="No hay ejecución","NA",IF(X16&gt;=90%,"De acuerdo con lo programado",IF(X16&gt;=51%,"Atraso Leve",IF(X16&lt;50%,"En riesgo en cumplimiento"))))</f>
        <v>De acuerdo con lo programado</v>
      </c>
      <c r="Z16" s="498" t="s">
        <v>1178</v>
      </c>
      <c r="AA16" s="618">
        <v>3</v>
      </c>
      <c r="AB16" s="26" t="str">
        <f>IF(AA16="","No hay ejecución",IF(AND(L16=0),"No hay Programación", AA16/L16))</f>
        <v>No hay Programación</v>
      </c>
      <c r="AC16" s="23" t="str">
        <f t="shared" ref="AC16:AC24" si="7">IF(AB16="No hay ejecución","NA",IF(AB16&gt;=90%,"De acuerdo con lo programado",IF(AB16&gt;=50%,"Atraso Leve",IF(AB16&lt;49.9%,"En riesgo en cumplimiento"))))</f>
        <v>De acuerdo con lo programado</v>
      </c>
      <c r="AD16" s="85" t="s">
        <v>1520</v>
      </c>
      <c r="AE16" s="85">
        <v>1</v>
      </c>
      <c r="AF16" s="667">
        <f t="shared" ref="AF16:AF24" si="8">IF(AE16="","No hay ejecución",IF(AND(M16=0),"No hay Programación", AE16/M16))</f>
        <v>1</v>
      </c>
      <c r="AG16" s="85" t="str">
        <f t="shared" ref="AG16:AG24" si="9">IF(AF16="No hay ejecución","NA",IF(AF16&gt;=90%,"De acuerdo con lo programado",IF(AF16&gt;=51%,"Atraso Leve",IF(AF16&lt;50%,"En riesgo en cumplimiento"))))</f>
        <v>De acuerdo con lo programado</v>
      </c>
      <c r="AH16" s="85" t="s">
        <v>1800</v>
      </c>
      <c r="AI16" s="24">
        <f t="shared" ref="AI16:AI19" si="10">W16+S16</f>
        <v>2</v>
      </c>
      <c r="AJ16" s="26">
        <f t="shared" ref="AJ16:AJ24" si="11">IF(AI16="","No hay ejecución",IF(AND(O16=0),"No hay Programación", AI16/O16))</f>
        <v>1</v>
      </c>
      <c r="AK16" s="519" t="str">
        <f t="shared" ref="AK16:AK19" si="12">IF(H21="No hay ejecución","NA",IF(H21&gt;=90%,"De acuerdo a lo programado",IF(H21&lt;89.99%,"En riesgo de Incumplimiento")))</f>
        <v>De acuerdo a lo programado</v>
      </c>
      <c r="AL16" s="87"/>
    </row>
    <row r="17" spans="1:38" ht="184.2" customHeight="1" thickTop="1" thickBot="1">
      <c r="A17" s="32">
        <v>3</v>
      </c>
      <c r="B17" s="33">
        <v>0</v>
      </c>
      <c r="C17" s="33">
        <v>0</v>
      </c>
      <c r="D17" s="33">
        <v>0</v>
      </c>
      <c r="E17" s="33">
        <v>0</v>
      </c>
      <c r="F17" s="44" t="s">
        <v>253</v>
      </c>
      <c r="G17" s="84" t="s">
        <v>254</v>
      </c>
      <c r="H17" s="84" t="s">
        <v>132</v>
      </c>
      <c r="I17" s="34">
        <v>30</v>
      </c>
      <c r="J17" s="34">
        <v>30</v>
      </c>
      <c r="K17" s="35">
        <f t="shared" si="0"/>
        <v>60</v>
      </c>
      <c r="L17" s="34">
        <v>30</v>
      </c>
      <c r="M17" s="34">
        <v>30</v>
      </c>
      <c r="N17" s="35">
        <f t="shared" si="2"/>
        <v>60</v>
      </c>
      <c r="O17" s="35">
        <f t="shared" si="1"/>
        <v>120</v>
      </c>
      <c r="P17" s="36">
        <v>483181.82</v>
      </c>
      <c r="Q17" s="37" t="s">
        <v>255</v>
      </c>
      <c r="R17" s="88" t="s">
        <v>256</v>
      </c>
      <c r="S17" s="261">
        <v>42</v>
      </c>
      <c r="T17" s="145">
        <f t="shared" si="3"/>
        <v>1.4</v>
      </c>
      <c r="U17" s="99" t="str">
        <f t="shared" si="4"/>
        <v>De acuerdo con lo programado</v>
      </c>
      <c r="V17" s="266" t="s">
        <v>257</v>
      </c>
      <c r="W17" s="499">
        <v>50</v>
      </c>
      <c r="X17" s="145">
        <f t="shared" si="5"/>
        <v>1.6666666666666667</v>
      </c>
      <c r="Y17" s="99" t="str">
        <f t="shared" si="6"/>
        <v>De acuerdo con lo programado</v>
      </c>
      <c r="Z17" s="498" t="s">
        <v>1179</v>
      </c>
      <c r="AA17" s="618">
        <v>30</v>
      </c>
      <c r="AB17" s="26">
        <f t="shared" ref="AB17:AB19" si="13">IF(AA17="","No hay ejecución",IF(AND(L17=0),"No hay Programación", AA17/L17))</f>
        <v>1</v>
      </c>
      <c r="AC17" s="23" t="str">
        <f t="shared" si="7"/>
        <v>De acuerdo con lo programado</v>
      </c>
      <c r="AD17" s="85"/>
      <c r="AE17" s="85">
        <v>31</v>
      </c>
      <c r="AF17" s="667">
        <f t="shared" si="8"/>
        <v>1.0333333333333334</v>
      </c>
      <c r="AG17" s="85" t="str">
        <f t="shared" si="9"/>
        <v>De acuerdo con lo programado</v>
      </c>
      <c r="AH17" s="85"/>
      <c r="AI17" s="24">
        <f t="shared" si="10"/>
        <v>92</v>
      </c>
      <c r="AJ17" s="26">
        <f t="shared" si="11"/>
        <v>0.76666666666666672</v>
      </c>
      <c r="AK17" s="519" t="str">
        <f t="shared" si="12"/>
        <v>De acuerdo a lo programado</v>
      </c>
      <c r="AL17" s="87"/>
    </row>
    <row r="18" spans="1:38" ht="67.5" customHeight="1" thickTop="1" thickBot="1">
      <c r="A18" s="32">
        <v>4</v>
      </c>
      <c r="B18" s="33">
        <v>0</v>
      </c>
      <c r="C18" s="33">
        <v>0</v>
      </c>
      <c r="D18" s="33">
        <v>0</v>
      </c>
      <c r="E18" s="33">
        <v>0</v>
      </c>
      <c r="F18" s="44" t="s">
        <v>258</v>
      </c>
      <c r="G18" s="84" t="s">
        <v>259</v>
      </c>
      <c r="H18" s="84" t="s">
        <v>132</v>
      </c>
      <c r="I18" s="34">
        <v>75</v>
      </c>
      <c r="J18" s="34">
        <v>75</v>
      </c>
      <c r="K18" s="35">
        <f t="shared" si="0"/>
        <v>150</v>
      </c>
      <c r="L18" s="34">
        <v>75</v>
      </c>
      <c r="M18" s="34">
        <v>75</v>
      </c>
      <c r="N18" s="35">
        <f t="shared" si="2"/>
        <v>150</v>
      </c>
      <c r="O18" s="35">
        <f t="shared" si="1"/>
        <v>300</v>
      </c>
      <c r="P18" s="36">
        <v>849523.33</v>
      </c>
      <c r="Q18" s="37" t="s">
        <v>260</v>
      </c>
      <c r="R18" s="88" t="s">
        <v>261</v>
      </c>
      <c r="S18" s="261">
        <v>45</v>
      </c>
      <c r="T18" s="145">
        <f t="shared" si="3"/>
        <v>0.6</v>
      </c>
      <c r="U18" s="99" t="str">
        <f t="shared" si="4"/>
        <v>Atraso Leve</v>
      </c>
      <c r="V18" s="266" t="s">
        <v>262</v>
      </c>
      <c r="W18" s="499">
        <v>102</v>
      </c>
      <c r="X18" s="145">
        <f t="shared" si="5"/>
        <v>1.36</v>
      </c>
      <c r="Y18" s="99" t="str">
        <f t="shared" si="6"/>
        <v>De acuerdo con lo programado</v>
      </c>
      <c r="Z18" s="498" t="s">
        <v>1180</v>
      </c>
      <c r="AA18" s="618">
        <v>33</v>
      </c>
      <c r="AB18" s="26">
        <f>IF(AA18="","No hay ejecución",IF(AND(L18=0),"No hay Programación", AA18/L18))</f>
        <v>0.44</v>
      </c>
      <c r="AC18" s="23" t="str">
        <f>IF(AB18="No hay ejecución","NA",IF(AB18&gt;=90%,"De acuerdo con lo programado",IF(AB18&gt;=50%,"Atraso Leve",IF(AB18&lt;49.9%,"En riesgo en cumplimiento"))))</f>
        <v>En riesgo en cumplimiento</v>
      </c>
      <c r="AD18" s="85" t="s">
        <v>1521</v>
      </c>
      <c r="AE18" s="85">
        <v>85</v>
      </c>
      <c r="AF18" s="667">
        <f t="shared" si="8"/>
        <v>1.1333333333333333</v>
      </c>
      <c r="AG18" s="85" t="str">
        <f t="shared" si="9"/>
        <v>De acuerdo con lo programado</v>
      </c>
      <c r="AH18" s="85"/>
      <c r="AI18" s="24">
        <f t="shared" si="10"/>
        <v>147</v>
      </c>
      <c r="AJ18" s="26">
        <f t="shared" si="11"/>
        <v>0.49</v>
      </c>
      <c r="AK18" s="519" t="str">
        <f t="shared" si="12"/>
        <v>De acuerdo a lo programado</v>
      </c>
      <c r="AL18" s="87"/>
    </row>
    <row r="19" spans="1:38" ht="82.2" customHeight="1" thickTop="1" thickBot="1">
      <c r="A19" s="89">
        <v>5</v>
      </c>
      <c r="B19" s="33">
        <v>0</v>
      </c>
      <c r="C19" s="33">
        <v>0</v>
      </c>
      <c r="D19" s="33">
        <v>0</v>
      </c>
      <c r="E19" s="33">
        <v>0</v>
      </c>
      <c r="F19" s="44" t="s">
        <v>263</v>
      </c>
      <c r="G19" s="84" t="s">
        <v>264</v>
      </c>
      <c r="H19" s="84" t="s">
        <v>88</v>
      </c>
      <c r="I19" s="40">
        <v>2</v>
      </c>
      <c r="J19" s="40">
        <v>3</v>
      </c>
      <c r="K19" s="41">
        <f t="shared" si="0"/>
        <v>5</v>
      </c>
      <c r="L19" s="40">
        <v>3</v>
      </c>
      <c r="M19" s="40">
        <v>2</v>
      </c>
      <c r="N19" s="41">
        <f t="shared" si="2"/>
        <v>5</v>
      </c>
      <c r="O19" s="41">
        <f t="shared" si="1"/>
        <v>10</v>
      </c>
      <c r="P19" s="36">
        <v>37757</v>
      </c>
      <c r="Q19" s="37" t="s">
        <v>265</v>
      </c>
      <c r="R19" s="88" t="s">
        <v>266</v>
      </c>
      <c r="S19" s="261">
        <v>9</v>
      </c>
      <c r="T19" s="145">
        <f t="shared" si="3"/>
        <v>4.5</v>
      </c>
      <c r="U19" s="99" t="str">
        <f t="shared" si="4"/>
        <v>De acuerdo con lo programado</v>
      </c>
      <c r="V19" s="266" t="s">
        <v>267</v>
      </c>
      <c r="W19" s="499">
        <v>3</v>
      </c>
      <c r="X19" s="145">
        <f t="shared" si="5"/>
        <v>1</v>
      </c>
      <c r="Y19" s="99" t="str">
        <f t="shared" si="6"/>
        <v>De acuerdo con lo programado</v>
      </c>
      <c r="Z19" s="500" t="s">
        <v>1183</v>
      </c>
      <c r="AA19" s="618">
        <v>6</v>
      </c>
      <c r="AB19" s="26">
        <f t="shared" si="13"/>
        <v>2</v>
      </c>
      <c r="AC19" s="23" t="str">
        <f t="shared" si="7"/>
        <v>De acuerdo con lo programado</v>
      </c>
      <c r="AD19" s="85" t="s">
        <v>1522</v>
      </c>
      <c r="AE19" s="85">
        <v>12</v>
      </c>
      <c r="AF19" s="667">
        <f t="shared" si="8"/>
        <v>6</v>
      </c>
      <c r="AG19" s="85" t="str">
        <f t="shared" si="9"/>
        <v>De acuerdo con lo programado</v>
      </c>
      <c r="AH19" s="85"/>
      <c r="AI19" s="24">
        <f t="shared" si="10"/>
        <v>12</v>
      </c>
      <c r="AJ19" s="26">
        <f t="shared" si="11"/>
        <v>1.2</v>
      </c>
      <c r="AK19" s="519" t="str">
        <f t="shared" si="12"/>
        <v>De acuerdo a lo programado</v>
      </c>
      <c r="AL19" s="87"/>
    </row>
    <row r="20" spans="1:38" ht="85.2" customHeight="1" thickTop="1" thickBot="1">
      <c r="A20" s="89">
        <v>6</v>
      </c>
      <c r="B20" s="33">
        <v>0</v>
      </c>
      <c r="C20" s="33">
        <v>0</v>
      </c>
      <c r="D20" s="33">
        <v>0</v>
      </c>
      <c r="E20" s="33">
        <v>0</v>
      </c>
      <c r="F20" s="44" t="s">
        <v>268</v>
      </c>
      <c r="G20" s="84" t="s">
        <v>269</v>
      </c>
      <c r="H20" s="84" t="s">
        <v>270</v>
      </c>
      <c r="I20" s="40">
        <v>2</v>
      </c>
      <c r="J20" s="40">
        <v>3</v>
      </c>
      <c r="K20" s="41">
        <f t="shared" si="0"/>
        <v>5</v>
      </c>
      <c r="L20" s="40">
        <v>3</v>
      </c>
      <c r="M20" s="40">
        <v>2</v>
      </c>
      <c r="N20" s="41">
        <f t="shared" si="2"/>
        <v>5</v>
      </c>
      <c r="O20" s="41">
        <f t="shared" si="1"/>
        <v>10</v>
      </c>
      <c r="P20" s="36">
        <v>0</v>
      </c>
      <c r="Q20" s="37" t="s">
        <v>271</v>
      </c>
      <c r="R20" s="88" t="s">
        <v>272</v>
      </c>
      <c r="S20" s="261">
        <v>13</v>
      </c>
      <c r="T20" s="145">
        <f t="shared" si="3"/>
        <v>6.5</v>
      </c>
      <c r="U20" s="99" t="str">
        <f t="shared" si="4"/>
        <v>De acuerdo con lo programado</v>
      </c>
      <c r="V20" s="266" t="s">
        <v>273</v>
      </c>
      <c r="W20" s="499">
        <v>4</v>
      </c>
      <c r="X20" s="145">
        <f t="shared" si="5"/>
        <v>1.3333333333333333</v>
      </c>
      <c r="Y20" s="99" t="str">
        <f t="shared" si="6"/>
        <v>De acuerdo con lo programado</v>
      </c>
      <c r="Z20" s="500" t="s">
        <v>1184</v>
      </c>
      <c r="AA20" s="618">
        <v>17</v>
      </c>
      <c r="AB20" s="26">
        <f>IF(AA20="","No hay ejecución",IF(AND(L20=0),"No hay Programación", AA20/L20))</f>
        <v>5.666666666666667</v>
      </c>
      <c r="AC20" s="23" t="str">
        <f t="shared" si="7"/>
        <v>De acuerdo con lo programado</v>
      </c>
      <c r="AD20" s="85" t="s">
        <v>1523</v>
      </c>
      <c r="AE20" s="85">
        <v>8</v>
      </c>
      <c r="AF20" s="667">
        <f t="shared" si="8"/>
        <v>4</v>
      </c>
      <c r="AG20" s="85" t="str">
        <f t="shared" si="9"/>
        <v>De acuerdo con lo programado</v>
      </c>
      <c r="AH20" s="85" t="s">
        <v>1801</v>
      </c>
      <c r="AI20" s="24">
        <f>S20+W20+AA20</f>
        <v>34</v>
      </c>
      <c r="AJ20" s="26">
        <f t="shared" si="11"/>
        <v>3.4</v>
      </c>
      <c r="AK20" s="519" t="str">
        <f>IF(AJ20="No hay ejecución","NA",IF(AJ20&gt;=90%,"De acuerdo a lo programado",IF(AJ20&lt;89.99%,"En riesgo de Incumplimiento")))</f>
        <v>De acuerdo a lo programado</v>
      </c>
      <c r="AL20" s="87"/>
    </row>
    <row r="21" spans="1:38" ht="79.2" customHeight="1" thickTop="1" thickBot="1">
      <c r="A21" s="32">
        <v>1</v>
      </c>
      <c r="B21" s="33">
        <v>0</v>
      </c>
      <c r="C21" s="33">
        <v>0</v>
      </c>
      <c r="D21" s="33">
        <v>0</v>
      </c>
      <c r="E21" s="33">
        <v>0</v>
      </c>
      <c r="F21" s="44" t="s">
        <v>275</v>
      </c>
      <c r="G21" s="84" t="s">
        <v>276</v>
      </c>
      <c r="H21" s="84" t="s">
        <v>88</v>
      </c>
      <c r="I21" s="40">
        <v>16</v>
      </c>
      <c r="J21" s="40">
        <v>14</v>
      </c>
      <c r="K21" s="41">
        <f>I21+J21</f>
        <v>30</v>
      </c>
      <c r="L21" s="40">
        <v>11</v>
      </c>
      <c r="M21" s="40">
        <v>13</v>
      </c>
      <c r="N21" s="41">
        <f>L21+M21</f>
        <v>24</v>
      </c>
      <c r="O21" s="41">
        <f>K21+N21</f>
        <v>54</v>
      </c>
      <c r="P21" s="36">
        <v>0</v>
      </c>
      <c r="Q21" s="37" t="s">
        <v>265</v>
      </c>
      <c r="R21" s="88" t="s">
        <v>277</v>
      </c>
      <c r="S21" s="261">
        <v>26</v>
      </c>
      <c r="T21" s="145">
        <f t="shared" ref="T21:T24" si="14">IF(S21="","No hay ejecución",IF(AND(I21=0),"No hay Programación", S21/I21))</f>
        <v>1.625</v>
      </c>
      <c r="U21" s="99" t="str">
        <f t="shared" si="4"/>
        <v>De acuerdo con lo programado</v>
      </c>
      <c r="V21" s="266" t="s">
        <v>278</v>
      </c>
      <c r="W21" s="24">
        <v>17</v>
      </c>
      <c r="X21" s="26">
        <f>IF(W21="","No hay ejecución",IF(AND(J21=0),"No hay Programación", W21/J21))</f>
        <v>1.2142857142857142</v>
      </c>
      <c r="Y21" s="23" t="str">
        <f>IF(X21="No hay ejecución","NA",IF(X21&gt;=90%,"De acuerdo con lo programado",IF(X21&gt;=51%,"Atraso Leve",IF(X21&lt;50%,"En riesgo en cumplimiento"))))</f>
        <v>De acuerdo con lo programado</v>
      </c>
      <c r="Z21" s="85" t="s">
        <v>1181</v>
      </c>
      <c r="AA21" s="618">
        <v>26</v>
      </c>
      <c r="AB21" s="26">
        <f t="shared" ref="AB21:AB23" si="15">IF(AA21="","No hay ejecución",IF(AND(L21=0),"No hay Programación", AA21/L21))</f>
        <v>2.3636363636363638</v>
      </c>
      <c r="AC21" s="23" t="str">
        <f t="shared" si="7"/>
        <v>De acuerdo con lo programado</v>
      </c>
      <c r="AD21" s="94" t="s">
        <v>1524</v>
      </c>
      <c r="AE21" s="94">
        <v>38</v>
      </c>
      <c r="AF21" s="667">
        <f t="shared" si="8"/>
        <v>2.9230769230769229</v>
      </c>
      <c r="AG21" s="85" t="str">
        <f t="shared" si="9"/>
        <v>De acuerdo con lo programado</v>
      </c>
      <c r="AH21" s="94" t="s">
        <v>1802</v>
      </c>
      <c r="AI21" s="24">
        <f t="shared" ref="AI21:AI24" si="16">S21+W21+AA21</f>
        <v>69</v>
      </c>
      <c r="AJ21" s="26">
        <f>IF(AI21="","No hay ejecución",IF(AND(O21=0),"No hay Programación", AI21/O21))</f>
        <v>1.2777777777777777</v>
      </c>
      <c r="AK21" s="519" t="str">
        <f t="shared" ref="AK21:AK24" si="17">IF(AJ21="No hay ejecución","NA",IF(AJ21&gt;=90%,"De acuerdo a lo programado",IF(AJ21&lt;89.99%,"En riesgo de Incumplimiento")))</f>
        <v>De acuerdo a lo programado</v>
      </c>
      <c r="AL21" s="87"/>
    </row>
    <row r="22" spans="1:38" ht="97.2" thickTop="1" thickBot="1">
      <c r="A22" s="32">
        <v>2</v>
      </c>
      <c r="B22" s="33">
        <v>0</v>
      </c>
      <c r="C22" s="33">
        <v>0</v>
      </c>
      <c r="D22" s="33">
        <v>0</v>
      </c>
      <c r="E22" s="33">
        <v>0</v>
      </c>
      <c r="F22" s="44" t="s">
        <v>279</v>
      </c>
      <c r="G22" s="84" t="s">
        <v>259</v>
      </c>
      <c r="H22" s="84" t="s">
        <v>79</v>
      </c>
      <c r="I22" s="40">
        <v>5</v>
      </c>
      <c r="J22" s="40">
        <v>5</v>
      </c>
      <c r="K22" s="41">
        <f>I22+J22</f>
        <v>10</v>
      </c>
      <c r="L22" s="40">
        <v>5</v>
      </c>
      <c r="M22" s="40">
        <v>5</v>
      </c>
      <c r="N22" s="41">
        <f>L22+M22</f>
        <v>10</v>
      </c>
      <c r="O22" s="41">
        <f>K22+N22</f>
        <v>20</v>
      </c>
      <c r="P22" s="36">
        <v>94391</v>
      </c>
      <c r="Q22" s="37" t="s">
        <v>280</v>
      </c>
      <c r="R22" s="88" t="s">
        <v>281</v>
      </c>
      <c r="S22" s="261">
        <v>4</v>
      </c>
      <c r="T22" s="145">
        <f t="shared" si="14"/>
        <v>0.8</v>
      </c>
      <c r="U22" s="99" t="str">
        <f t="shared" si="4"/>
        <v>Atraso Leve</v>
      </c>
      <c r="V22" s="266" t="s">
        <v>282</v>
      </c>
      <c r="W22" s="24">
        <v>5</v>
      </c>
      <c r="X22" s="26">
        <f>IF(W22="","No hay ejecución",IF(AND(J22=0),"No hay Programación", W22/J22))</f>
        <v>1</v>
      </c>
      <c r="Y22" s="23" t="str">
        <f>IF(X22="No hay ejecución","NA",IF(X22&gt;=90%,"De acuerdo con lo programado",IF(X22&gt;=51%,"Atraso Leve",IF(X22&lt;50%,"En riesgo en cumplimiento"))))</f>
        <v>De acuerdo con lo programado</v>
      </c>
      <c r="Z22" s="85" t="s">
        <v>1182</v>
      </c>
      <c r="AA22" s="618">
        <v>4</v>
      </c>
      <c r="AB22" s="26">
        <f>IF(AA22="","No hay ejecución",IF(AND(L22=0),"No hay Programación", AA22/L22))</f>
        <v>0.8</v>
      </c>
      <c r="AC22" s="23" t="str">
        <f t="shared" si="7"/>
        <v>Atraso Leve</v>
      </c>
      <c r="AD22" s="94"/>
      <c r="AE22" s="94">
        <v>12</v>
      </c>
      <c r="AF22" s="667">
        <f t="shared" si="8"/>
        <v>2.4</v>
      </c>
      <c r="AG22" s="85" t="str">
        <f t="shared" si="9"/>
        <v>De acuerdo con lo programado</v>
      </c>
      <c r="AH22" s="94"/>
      <c r="AI22" s="24">
        <f t="shared" si="16"/>
        <v>13</v>
      </c>
      <c r="AJ22" s="26">
        <f t="shared" si="11"/>
        <v>0.65</v>
      </c>
      <c r="AK22" s="519" t="str">
        <f t="shared" si="17"/>
        <v>En riesgo de Incumplimiento</v>
      </c>
      <c r="AL22" s="87"/>
    </row>
    <row r="23" spans="1:38" ht="94.95" customHeight="1" thickTop="1" thickBot="1">
      <c r="A23" s="32">
        <v>3</v>
      </c>
      <c r="B23" s="33">
        <v>0</v>
      </c>
      <c r="C23" s="33">
        <v>0</v>
      </c>
      <c r="D23" s="33">
        <v>0</v>
      </c>
      <c r="E23" s="33">
        <v>0</v>
      </c>
      <c r="F23" s="44" t="s">
        <v>283</v>
      </c>
      <c r="G23" s="84" t="s">
        <v>284</v>
      </c>
      <c r="H23" s="84" t="s">
        <v>132</v>
      </c>
      <c r="I23" s="40">
        <v>3</v>
      </c>
      <c r="J23" s="40">
        <v>3</v>
      </c>
      <c r="K23" s="41">
        <f>I23+J23</f>
        <v>6</v>
      </c>
      <c r="L23" s="40">
        <v>3</v>
      </c>
      <c r="M23" s="40">
        <v>3</v>
      </c>
      <c r="N23" s="41">
        <f>L23+M23</f>
        <v>6</v>
      </c>
      <c r="O23" s="41">
        <f>K23+N23</f>
        <v>12</v>
      </c>
      <c r="P23" s="36">
        <v>339809</v>
      </c>
      <c r="Q23" s="37" t="s">
        <v>280</v>
      </c>
      <c r="R23" s="88" t="s">
        <v>285</v>
      </c>
      <c r="S23" s="261">
        <v>1</v>
      </c>
      <c r="T23" s="145">
        <f t="shared" si="14"/>
        <v>0.33333333333333331</v>
      </c>
      <c r="U23" s="99" t="str">
        <f t="shared" si="4"/>
        <v>En riesgo cumplimiento</v>
      </c>
      <c r="V23" s="266" t="s">
        <v>286</v>
      </c>
      <c r="W23" s="24"/>
      <c r="X23" s="26" t="str">
        <f t="shared" ref="X23" si="18">IF(W23="","No hay ejecución",IF(AND(J23=0),"No hay Programación", W23/J23))</f>
        <v>No hay ejecución</v>
      </c>
      <c r="Y23" s="23" t="str">
        <f t="shared" ref="Y23" si="19">IF(X23="No hay ejecución","NA",IF(X23&gt;=90%,"De acuerdo con lo programado",IF(X23&gt;=51%,"Atraso Leve",IF(X23&lt;50%,"En riesgo en cumplimiento"))))</f>
        <v>NA</v>
      </c>
      <c r="Z23" s="85" t="s">
        <v>1186</v>
      </c>
      <c r="AA23" s="618">
        <v>4</v>
      </c>
      <c r="AB23" s="26">
        <f t="shared" si="15"/>
        <v>1.3333333333333333</v>
      </c>
      <c r="AC23" s="23" t="str">
        <f t="shared" si="7"/>
        <v>De acuerdo con lo programado</v>
      </c>
      <c r="AD23" s="94" t="s">
        <v>1525</v>
      </c>
      <c r="AE23" s="94">
        <v>2</v>
      </c>
      <c r="AF23" s="667">
        <f t="shared" si="8"/>
        <v>0.66666666666666663</v>
      </c>
      <c r="AG23" s="85" t="str">
        <f t="shared" si="9"/>
        <v>Atraso Leve</v>
      </c>
      <c r="AH23" s="94"/>
      <c r="AI23" s="24">
        <f t="shared" si="16"/>
        <v>5</v>
      </c>
      <c r="AJ23" s="26">
        <f>IF(AI23="","No hay ejecución",IF(AND(O23=0),"No hay Programación", AI23/O23))</f>
        <v>0.41666666666666669</v>
      </c>
      <c r="AK23" s="519" t="str">
        <f t="shared" si="17"/>
        <v>En riesgo de Incumplimiento</v>
      </c>
      <c r="AL23" s="87"/>
    </row>
    <row r="24" spans="1:38" ht="75" customHeight="1" thickTop="1" thickBot="1">
      <c r="A24" s="32">
        <v>4</v>
      </c>
      <c r="B24" s="33">
        <v>0</v>
      </c>
      <c r="C24" s="33">
        <v>0</v>
      </c>
      <c r="D24" s="33">
        <v>0</v>
      </c>
      <c r="E24" s="33">
        <v>0</v>
      </c>
      <c r="F24" s="44" t="s">
        <v>288</v>
      </c>
      <c r="G24" s="84" t="s">
        <v>289</v>
      </c>
      <c r="H24" s="44" t="s">
        <v>290</v>
      </c>
      <c r="I24" s="40">
        <v>10</v>
      </c>
      <c r="J24" s="40">
        <v>10</v>
      </c>
      <c r="K24" s="41">
        <f>I24+J24</f>
        <v>20</v>
      </c>
      <c r="L24" s="40">
        <v>10</v>
      </c>
      <c r="M24" s="40">
        <v>10</v>
      </c>
      <c r="N24" s="41">
        <f>L24+M24</f>
        <v>20</v>
      </c>
      <c r="O24" s="41">
        <f>K24+N24</f>
        <v>40</v>
      </c>
      <c r="P24" s="36">
        <v>566349</v>
      </c>
      <c r="Q24" s="37" t="s">
        <v>280</v>
      </c>
      <c r="R24" s="88" t="s">
        <v>291</v>
      </c>
      <c r="S24" s="261">
        <v>1</v>
      </c>
      <c r="T24" s="145">
        <f t="shared" si="14"/>
        <v>0.1</v>
      </c>
      <c r="U24" s="99" t="str">
        <f t="shared" si="4"/>
        <v>En riesgo cumplimiento</v>
      </c>
      <c r="V24" s="266" t="s">
        <v>292</v>
      </c>
      <c r="W24" s="499">
        <v>4</v>
      </c>
      <c r="X24" s="145">
        <f>IF(W24="","No hay ejecución",IF(AND(J24=0),"No hay Programación", W24/J24))</f>
        <v>0.4</v>
      </c>
      <c r="Y24" s="99" t="str">
        <f>IF(X24="No hay ejecución","NA",IF(X24&gt;=90%,"De acuerdo con lo programado",IF(X24&gt;=51%,"Atraso Leve",IF(X24&lt;50%,"En riesgo en cumplimiento"))))</f>
        <v>En riesgo en cumplimiento</v>
      </c>
      <c r="Z24" s="498" t="s">
        <v>1185</v>
      </c>
      <c r="AA24" s="618">
        <v>4</v>
      </c>
      <c r="AB24" s="26">
        <f>IF(AA24="","No hay ejecución",IF(AND(L24=0),"No hay Programación", AA24/L24))</f>
        <v>0.4</v>
      </c>
      <c r="AC24" s="23" t="str">
        <f t="shared" si="7"/>
        <v>En riesgo en cumplimiento</v>
      </c>
      <c r="AD24" s="94" t="s">
        <v>1526</v>
      </c>
      <c r="AE24" s="94">
        <v>12</v>
      </c>
      <c r="AF24" s="667">
        <f t="shared" si="8"/>
        <v>1.2</v>
      </c>
      <c r="AG24" s="85" t="str">
        <f t="shared" si="9"/>
        <v>De acuerdo con lo programado</v>
      </c>
      <c r="AH24" s="94"/>
      <c r="AI24" s="24">
        <f t="shared" si="16"/>
        <v>9</v>
      </c>
      <c r="AJ24" s="26">
        <f t="shared" si="11"/>
        <v>0.22500000000000001</v>
      </c>
      <c r="AK24" s="519" t="str">
        <f t="shared" si="17"/>
        <v>En riesgo de Incumplimiento</v>
      </c>
      <c r="AL24" s="87"/>
    </row>
    <row r="25" spans="1:38" ht="10.8" thickTop="1" thickBot="1">
      <c r="A25" s="6"/>
      <c r="B25" s="6"/>
      <c r="C25" s="6"/>
      <c r="D25" s="6"/>
      <c r="E25" s="6"/>
      <c r="F25" s="7"/>
      <c r="G25" s="8"/>
      <c r="H25" s="8"/>
      <c r="I25" s="9"/>
      <c r="J25" s="9"/>
      <c r="K25" s="9"/>
      <c r="L25" s="9"/>
      <c r="M25" s="9"/>
      <c r="N25" s="9"/>
      <c r="O25" s="9"/>
      <c r="P25" s="9"/>
      <c r="Q25" s="9"/>
      <c r="R25" s="9"/>
      <c r="AD25" s="5"/>
      <c r="AE25" s="95"/>
      <c r="AF25" s="95"/>
      <c r="AG25" s="95"/>
      <c r="AH25" s="95"/>
    </row>
    <row r="26" spans="1:38" ht="10.5" customHeight="1" thickTop="1" thickBot="1">
      <c r="A26" s="806" t="s">
        <v>223</v>
      </c>
      <c r="B26" s="807"/>
      <c r="C26" s="807"/>
      <c r="D26" s="807"/>
      <c r="E26" s="807"/>
      <c r="F26" s="45" t="s">
        <v>265</v>
      </c>
      <c r="G26" s="10"/>
      <c r="H26" s="10"/>
      <c r="I26" s="9"/>
      <c r="J26" s="9"/>
      <c r="K26" s="9"/>
      <c r="L26" s="9"/>
      <c r="M26" s="9"/>
      <c r="N26" s="9"/>
      <c r="O26" s="9"/>
      <c r="P26" s="9"/>
      <c r="Q26" s="9"/>
      <c r="R26" s="9"/>
    </row>
    <row r="27" spans="1:38" ht="10.8" thickTop="1" thickBot="1">
      <c r="A27" s="11"/>
      <c r="B27" s="11"/>
      <c r="C27" s="11"/>
      <c r="D27" s="11"/>
      <c r="E27" s="11"/>
      <c r="F27" s="12"/>
      <c r="G27" s="10"/>
      <c r="H27" s="10"/>
      <c r="I27" s="9"/>
      <c r="J27" s="9"/>
      <c r="K27" s="9"/>
      <c r="L27" s="9"/>
      <c r="M27" s="9"/>
      <c r="N27" s="9"/>
      <c r="O27" s="9"/>
      <c r="P27" s="9"/>
      <c r="Q27" s="9"/>
      <c r="R27" s="9"/>
    </row>
    <row r="28" spans="1:38" ht="12" customHeight="1" thickTop="1" thickBot="1">
      <c r="A28" s="808" t="s">
        <v>224</v>
      </c>
      <c r="B28" s="809"/>
      <c r="C28" s="809"/>
      <c r="D28" s="809"/>
      <c r="E28" s="809"/>
      <c r="F28" s="45" t="s">
        <v>293</v>
      </c>
      <c r="G28" s="10"/>
      <c r="H28" s="10"/>
      <c r="I28" s="9"/>
      <c r="J28" s="9"/>
      <c r="K28" s="9"/>
      <c r="L28" s="9"/>
      <c r="M28" s="9"/>
      <c r="N28" s="9"/>
      <c r="O28" s="9"/>
      <c r="P28" s="9"/>
      <c r="Q28" s="9"/>
      <c r="R28" s="9"/>
    </row>
    <row r="29" spans="1:38" ht="10.8" thickTop="1" thickBot="1">
      <c r="A29" s="13"/>
      <c r="B29" s="13"/>
      <c r="C29" s="13"/>
      <c r="D29" s="13"/>
      <c r="E29" s="13"/>
      <c r="F29" s="14"/>
      <c r="G29" s="10"/>
      <c r="H29" s="10"/>
      <c r="I29" s="9"/>
      <c r="J29" s="9"/>
      <c r="K29" s="9"/>
      <c r="L29" s="9"/>
      <c r="M29" s="9"/>
      <c r="N29" s="9"/>
      <c r="O29" s="9"/>
      <c r="P29" s="9"/>
      <c r="Q29" s="9"/>
      <c r="R29" s="9"/>
    </row>
    <row r="30" spans="1:38" ht="10.8" thickTop="1" thickBot="1">
      <c r="A30" s="15" t="s">
        <v>226</v>
      </c>
      <c r="B30" s="6"/>
      <c r="C30" s="16"/>
      <c r="D30" s="6"/>
      <c r="E30" s="6"/>
      <c r="F30" s="7"/>
      <c r="G30" s="10"/>
      <c r="H30" s="10"/>
      <c r="I30" s="9"/>
      <c r="J30" s="9"/>
      <c r="K30" s="9"/>
      <c r="L30" s="9"/>
      <c r="M30" s="9"/>
      <c r="N30" s="9"/>
      <c r="O30" s="9"/>
      <c r="P30" s="9"/>
      <c r="Q30" s="9"/>
      <c r="R30" s="9"/>
    </row>
    <row r="31" spans="1:38" ht="13.05" customHeight="1" thickTop="1" thickBot="1">
      <c r="A31" s="17">
        <v>1</v>
      </c>
      <c r="B31" s="6" t="s">
        <v>227</v>
      </c>
      <c r="C31" s="16"/>
      <c r="D31" s="6"/>
      <c r="E31" s="6"/>
      <c r="F31" s="7"/>
      <c r="G31" s="10"/>
      <c r="H31" s="10"/>
      <c r="I31" s="9"/>
      <c r="J31" s="9"/>
      <c r="K31" s="9"/>
      <c r="L31" s="9"/>
      <c r="M31" s="9"/>
      <c r="N31" s="9"/>
      <c r="O31" s="9"/>
      <c r="P31" s="9"/>
      <c r="Q31" s="9"/>
      <c r="R31" s="9"/>
    </row>
    <row r="32" spans="1:38" ht="13.05" customHeight="1" thickTop="1" thickBot="1">
      <c r="A32" s="17">
        <v>2</v>
      </c>
      <c r="B32" s="6" t="s">
        <v>228</v>
      </c>
      <c r="C32" s="16"/>
      <c r="D32" s="6"/>
      <c r="E32" s="6"/>
      <c r="F32" s="7"/>
      <c r="G32" s="10"/>
      <c r="H32" s="10"/>
      <c r="I32" s="9"/>
      <c r="J32" s="9"/>
      <c r="K32" s="9"/>
      <c r="L32" s="9"/>
      <c r="M32" s="9"/>
      <c r="N32" s="9"/>
      <c r="O32" s="9"/>
      <c r="P32" s="9"/>
      <c r="Q32" s="9"/>
      <c r="R32" s="9"/>
    </row>
    <row r="33" spans="1:22" ht="13.05" customHeight="1" thickTop="1" thickBot="1">
      <c r="A33" s="17">
        <v>3</v>
      </c>
      <c r="B33" s="6" t="s">
        <v>229</v>
      </c>
      <c r="C33" s="18"/>
      <c r="D33" s="6"/>
      <c r="E33" s="6"/>
      <c r="F33" s="7"/>
      <c r="G33" s="19"/>
      <c r="H33" s="19"/>
      <c r="I33" s="9"/>
      <c r="J33" s="9"/>
      <c r="K33" s="9"/>
      <c r="L33" s="9"/>
      <c r="M33" s="9"/>
      <c r="N33" s="9"/>
      <c r="O33" s="9"/>
      <c r="P33" s="9"/>
      <c r="Q33" s="9"/>
      <c r="R33" s="9"/>
    </row>
    <row r="34" spans="1:22" ht="13.05" customHeight="1" thickTop="1" thickBot="1">
      <c r="A34" s="17">
        <v>4</v>
      </c>
      <c r="B34" s="6" t="s">
        <v>294</v>
      </c>
      <c r="C34" s="18"/>
      <c r="D34" s="6"/>
      <c r="E34" s="6"/>
      <c r="F34" s="7"/>
      <c r="G34" s="8"/>
      <c r="H34" s="8"/>
      <c r="I34" s="9"/>
      <c r="J34" s="9"/>
      <c r="K34" s="9"/>
      <c r="L34" s="9"/>
      <c r="M34" s="9"/>
      <c r="N34" s="9"/>
      <c r="O34" s="9"/>
      <c r="P34" s="9"/>
      <c r="Q34" s="9"/>
      <c r="R34" s="9"/>
    </row>
    <row r="35" spans="1:22" ht="13.05" customHeight="1" thickTop="1" thickBot="1">
      <c r="A35" s="17">
        <v>5</v>
      </c>
      <c r="B35" s="6" t="s">
        <v>231</v>
      </c>
      <c r="C35" s="18"/>
      <c r="D35" s="6"/>
      <c r="E35" s="6"/>
      <c r="F35" s="7"/>
      <c r="G35" s="8"/>
      <c r="H35" s="8"/>
      <c r="I35" s="9"/>
      <c r="J35" s="9"/>
      <c r="K35" s="9"/>
      <c r="L35" s="9"/>
      <c r="M35" s="9"/>
      <c r="N35" s="9"/>
      <c r="O35" s="9"/>
      <c r="P35" s="9"/>
      <c r="Q35" s="9"/>
      <c r="R35" s="9"/>
    </row>
    <row r="36" spans="1:22" ht="13.05" customHeight="1" thickTop="1">
      <c r="A36" s="17">
        <v>6</v>
      </c>
      <c r="B36" s="19" t="s">
        <v>232</v>
      </c>
      <c r="C36" s="18"/>
      <c r="D36" s="6"/>
      <c r="E36" s="6"/>
      <c r="F36" s="7"/>
      <c r="G36" s="10"/>
      <c r="H36" s="10"/>
      <c r="I36" s="14"/>
      <c r="J36" s="14"/>
      <c r="K36" s="14"/>
      <c r="L36" s="14"/>
      <c r="M36" s="14"/>
      <c r="N36" s="14"/>
      <c r="O36" s="14"/>
      <c r="P36" s="14"/>
      <c r="Q36" s="14"/>
      <c r="R36" s="14"/>
    </row>
    <row r="37" spans="1:22" ht="13.05" customHeight="1">
      <c r="A37" s="17">
        <v>7</v>
      </c>
      <c r="B37" s="6" t="s">
        <v>233</v>
      </c>
      <c r="D37" s="6"/>
      <c r="E37" s="6"/>
      <c r="F37" s="7"/>
      <c r="G37" s="10"/>
      <c r="H37" s="10"/>
      <c r="I37" s="14"/>
      <c r="J37" s="14"/>
      <c r="K37" s="14"/>
      <c r="L37" s="14"/>
      <c r="M37" s="14"/>
      <c r="N37" s="14"/>
      <c r="O37" s="14"/>
      <c r="P37" s="14"/>
      <c r="Q37" s="14"/>
      <c r="R37" s="14"/>
    </row>
    <row r="38" spans="1:22" s="28" customFormat="1" ht="13.05" customHeight="1">
      <c r="A38" s="17">
        <v>8</v>
      </c>
      <c r="B38" s="20" t="s">
        <v>234</v>
      </c>
      <c r="C38" s="6"/>
      <c r="D38" s="19"/>
      <c r="E38" s="19"/>
      <c r="F38" s="7"/>
      <c r="G38" s="10"/>
      <c r="H38" s="10"/>
      <c r="I38" s="14"/>
      <c r="J38" s="14"/>
      <c r="K38" s="14"/>
      <c r="L38" s="14"/>
      <c r="M38" s="14"/>
      <c r="N38" s="14"/>
      <c r="O38" s="14"/>
      <c r="P38" s="14"/>
      <c r="Q38" s="14"/>
      <c r="R38" s="14"/>
      <c r="S38" s="19"/>
      <c r="T38" s="19"/>
      <c r="U38" s="19"/>
      <c r="V38" s="19"/>
    </row>
    <row r="39" spans="1:22" ht="13.05" customHeight="1">
      <c r="A39" s="17">
        <v>9</v>
      </c>
      <c r="B39" s="20" t="s">
        <v>235</v>
      </c>
      <c r="C39" s="6"/>
      <c r="D39" s="6"/>
      <c r="E39" s="6"/>
      <c r="F39" s="7"/>
      <c r="G39" s="10"/>
      <c r="H39" s="10"/>
      <c r="I39" s="14"/>
      <c r="J39" s="14"/>
      <c r="K39" s="14"/>
      <c r="L39" s="14"/>
      <c r="M39" s="14"/>
      <c r="N39" s="14"/>
      <c r="O39" s="14"/>
      <c r="P39" s="14"/>
      <c r="Q39" s="14"/>
      <c r="R39" s="14"/>
    </row>
    <row r="40" spans="1:22" ht="13.05" customHeight="1">
      <c r="A40" s="17">
        <v>10</v>
      </c>
      <c r="B40" s="20" t="s">
        <v>236</v>
      </c>
      <c r="C40" s="6"/>
      <c r="D40" s="6"/>
      <c r="E40" s="6"/>
      <c r="F40" s="7"/>
      <c r="G40" s="10"/>
      <c r="H40" s="10"/>
      <c r="I40" s="14"/>
      <c r="J40" s="14"/>
      <c r="K40" s="14"/>
      <c r="L40" s="14"/>
      <c r="M40" s="14"/>
      <c r="N40" s="14"/>
      <c r="O40" s="14"/>
      <c r="P40" s="14"/>
      <c r="Q40" s="14"/>
      <c r="R40" s="14"/>
    </row>
    <row r="41" spans="1:22" ht="13.05" customHeight="1">
      <c r="A41" s="17">
        <v>10</v>
      </c>
      <c r="B41" s="20" t="s">
        <v>237</v>
      </c>
      <c r="C41" s="6"/>
      <c r="D41" s="6"/>
      <c r="E41" s="6"/>
      <c r="F41" s="7"/>
      <c r="G41" s="10"/>
      <c r="H41" s="10"/>
      <c r="I41" s="14"/>
      <c r="J41" s="14"/>
      <c r="K41" s="14"/>
      <c r="L41" s="14"/>
      <c r="M41" s="14"/>
      <c r="N41" s="14"/>
      <c r="O41" s="14"/>
      <c r="P41" s="14"/>
      <c r="Q41" s="14"/>
      <c r="R41" s="14"/>
    </row>
    <row r="42" spans="1:22" ht="13.05" customHeight="1">
      <c r="A42" s="17">
        <v>11</v>
      </c>
      <c r="B42" s="6" t="s">
        <v>238</v>
      </c>
      <c r="C42" s="6"/>
      <c r="D42" s="6"/>
      <c r="E42" s="6"/>
      <c r="F42" s="7"/>
      <c r="G42" s="10"/>
      <c r="H42" s="10"/>
      <c r="I42" s="14"/>
      <c r="J42" s="14"/>
      <c r="K42" s="14"/>
      <c r="L42" s="14"/>
      <c r="M42" s="14"/>
      <c r="N42" s="14"/>
      <c r="O42" s="14"/>
      <c r="P42" s="14"/>
      <c r="Q42" s="14"/>
      <c r="R42" s="14"/>
    </row>
    <row r="43" spans="1:22" ht="13.05" customHeight="1">
      <c r="A43" s="17">
        <v>12</v>
      </c>
      <c r="B43" s="20" t="s">
        <v>239</v>
      </c>
      <c r="C43" s="6"/>
      <c r="D43" s="6"/>
      <c r="E43" s="6"/>
      <c r="F43" s="7"/>
      <c r="G43" s="10"/>
      <c r="H43" s="10"/>
      <c r="I43" s="14"/>
      <c r="J43" s="14"/>
      <c r="K43" s="14"/>
      <c r="L43" s="14"/>
      <c r="M43" s="14"/>
      <c r="N43" s="14"/>
      <c r="O43" s="14"/>
      <c r="P43" s="14"/>
      <c r="Q43" s="14"/>
      <c r="R43" s="14"/>
    </row>
    <row r="44" spans="1:22" ht="10.199999999999999" thickBot="1">
      <c r="A44" s="19"/>
      <c r="C44" s="19"/>
      <c r="D44" s="19"/>
      <c r="E44" s="19"/>
      <c r="F44" s="21"/>
      <c r="G44" s="22"/>
      <c r="H44" s="22"/>
      <c r="I44" s="22"/>
      <c r="J44" s="22"/>
      <c r="K44" s="22"/>
      <c r="L44" s="22"/>
      <c r="M44" s="22"/>
      <c r="N44" s="22"/>
      <c r="O44" s="22"/>
      <c r="P44" s="22"/>
      <c r="Q44" s="22"/>
      <c r="R44" s="22"/>
    </row>
    <row r="45" spans="1:22" ht="10.199999999999999" thickTop="1">
      <c r="A45" s="19"/>
      <c r="C45" s="19"/>
      <c r="D45" s="19"/>
      <c r="E45" s="19"/>
      <c r="F45" s="21"/>
      <c r="G45" s="19"/>
      <c r="H45" s="19"/>
      <c r="I45" s="19"/>
      <c r="J45" s="19"/>
      <c r="K45" s="19"/>
      <c r="L45" s="19"/>
      <c r="M45" s="19"/>
      <c r="N45" s="19"/>
      <c r="O45" s="19"/>
      <c r="P45" s="19"/>
      <c r="Q45" s="19"/>
      <c r="R45" s="19"/>
    </row>
    <row r="46" spans="1:22" s="28" customFormat="1">
      <c r="A46" s="19"/>
      <c r="B46" s="19"/>
      <c r="C46" s="19"/>
      <c r="D46" s="19"/>
      <c r="E46" s="19"/>
      <c r="F46" s="21"/>
      <c r="G46" s="19"/>
      <c r="H46" s="19"/>
      <c r="I46" s="19"/>
      <c r="J46" s="19"/>
      <c r="K46" s="19"/>
      <c r="L46" s="19"/>
      <c r="M46" s="19"/>
      <c r="N46" s="19"/>
      <c r="O46" s="19"/>
      <c r="P46" s="19"/>
      <c r="Q46" s="19"/>
      <c r="R46" s="19"/>
      <c r="S46" s="19"/>
      <c r="T46" s="19"/>
      <c r="U46" s="19"/>
      <c r="V46" s="19"/>
    </row>
    <row r="47" spans="1:22" s="28" customFormat="1" ht="9.75" customHeight="1">
      <c r="A47" s="19"/>
      <c r="B47" s="19"/>
      <c r="C47" s="19"/>
      <c r="D47" s="19"/>
      <c r="E47" s="19"/>
      <c r="F47" s="21"/>
      <c r="G47" s="19"/>
      <c r="H47" s="19"/>
      <c r="I47" s="19"/>
      <c r="J47" s="19"/>
      <c r="K47" s="19"/>
      <c r="L47" s="19"/>
      <c r="M47" s="19"/>
      <c r="N47" s="19"/>
      <c r="O47" s="19"/>
      <c r="P47" s="19"/>
      <c r="Q47" s="19"/>
      <c r="R47" s="19"/>
      <c r="S47" s="19"/>
      <c r="T47" s="19"/>
      <c r="U47" s="19"/>
      <c r="V47" s="19"/>
    </row>
    <row r="48" spans="1:22" s="28" customFormat="1">
      <c r="A48" s="19"/>
      <c r="B48" s="19"/>
      <c r="C48" s="19"/>
      <c r="D48" s="19"/>
      <c r="E48" s="19"/>
      <c r="F48" s="21"/>
      <c r="G48" s="19"/>
      <c r="H48" s="19"/>
      <c r="I48" s="19"/>
      <c r="J48" s="19"/>
      <c r="K48" s="19"/>
      <c r="L48" s="19"/>
      <c r="M48" s="19"/>
      <c r="N48" s="19"/>
      <c r="O48" s="19"/>
      <c r="P48" s="19"/>
      <c r="Q48" s="19"/>
      <c r="R48" s="19"/>
      <c r="S48" s="19"/>
      <c r="T48" s="19"/>
      <c r="U48" s="19"/>
      <c r="V48" s="19"/>
    </row>
    <row r="49" spans="1:22" s="28" customFormat="1" ht="9" customHeight="1">
      <c r="A49" s="1"/>
      <c r="B49" s="1"/>
      <c r="C49" s="1"/>
      <c r="D49" s="1"/>
      <c r="E49" s="1"/>
      <c r="F49" s="3"/>
      <c r="G49" s="1"/>
      <c r="H49" s="1"/>
      <c r="I49" s="1"/>
      <c r="J49" s="1"/>
      <c r="K49" s="1"/>
      <c r="L49" s="1"/>
      <c r="M49" s="1"/>
      <c r="N49" s="1"/>
      <c r="O49" s="1"/>
      <c r="P49" s="1"/>
      <c r="Q49" s="1"/>
      <c r="R49" s="1"/>
      <c r="S49" s="19"/>
      <c r="T49" s="19"/>
      <c r="U49" s="19"/>
      <c r="V49" s="19"/>
    </row>
    <row r="50" spans="1:22" s="28" customFormat="1">
      <c r="A50" s="1"/>
      <c r="B50" s="1"/>
      <c r="C50" s="1"/>
      <c r="D50" s="1"/>
      <c r="E50" s="1"/>
      <c r="F50" s="3"/>
      <c r="G50" s="1"/>
      <c r="H50" s="1"/>
      <c r="I50" s="1"/>
      <c r="J50" s="1"/>
      <c r="K50" s="1"/>
      <c r="L50" s="1"/>
      <c r="M50" s="1"/>
      <c r="N50" s="1"/>
      <c r="O50" s="1"/>
      <c r="P50" s="1"/>
      <c r="Q50" s="1"/>
      <c r="R50" s="1"/>
      <c r="S50" s="19"/>
      <c r="T50" s="19"/>
      <c r="U50" s="19"/>
      <c r="V50" s="19"/>
    </row>
    <row r="51" spans="1:22" s="28" customFormat="1">
      <c r="A51" s="1"/>
      <c r="B51" s="1"/>
      <c r="C51" s="1"/>
      <c r="D51" s="1"/>
      <c r="E51" s="1"/>
      <c r="F51" s="3"/>
      <c r="G51" s="1"/>
      <c r="H51" s="1"/>
      <c r="I51" s="1"/>
      <c r="J51" s="1"/>
      <c r="K51" s="1"/>
      <c r="L51" s="1"/>
      <c r="M51" s="1"/>
      <c r="N51" s="1"/>
      <c r="O51" s="1"/>
      <c r="P51" s="1"/>
      <c r="Q51" s="1"/>
      <c r="R51" s="1"/>
      <c r="S51" s="19"/>
      <c r="T51" s="19"/>
      <c r="U51" s="19"/>
      <c r="V51" s="19"/>
    </row>
    <row r="52" spans="1:22" s="28" customFormat="1">
      <c r="A52" s="1"/>
      <c r="B52" s="1"/>
      <c r="C52" s="1"/>
      <c r="D52" s="1"/>
      <c r="E52" s="1"/>
      <c r="F52" s="3"/>
      <c r="G52" s="1"/>
      <c r="H52" s="1"/>
      <c r="I52" s="1"/>
      <c r="J52" s="1"/>
      <c r="K52" s="1"/>
      <c r="L52" s="1"/>
      <c r="M52" s="1"/>
      <c r="N52" s="1"/>
      <c r="O52" s="1"/>
      <c r="P52" s="1"/>
      <c r="Q52" s="1"/>
      <c r="R52" s="1"/>
      <c r="S52" s="19"/>
      <c r="T52" s="19"/>
      <c r="U52" s="19"/>
      <c r="V52" s="19"/>
    </row>
    <row r="53" spans="1:22" s="28" customFormat="1">
      <c r="A53" s="1"/>
      <c r="B53" s="1"/>
      <c r="C53" s="1"/>
      <c r="D53" s="1"/>
      <c r="E53" s="1"/>
      <c r="F53" s="3"/>
      <c r="G53" s="1"/>
      <c r="H53" s="1"/>
      <c r="I53" s="1"/>
      <c r="J53" s="1"/>
      <c r="K53" s="1"/>
      <c r="L53" s="1"/>
      <c r="M53" s="1"/>
      <c r="N53" s="1"/>
      <c r="O53" s="1"/>
      <c r="P53" s="1"/>
      <c r="Q53" s="1"/>
      <c r="R53" s="1"/>
      <c r="S53" s="19"/>
      <c r="T53" s="19"/>
      <c r="U53" s="19"/>
      <c r="V53" s="19"/>
    </row>
    <row r="54" spans="1:22" s="28" customFormat="1">
      <c r="A54" s="1"/>
      <c r="B54" s="1"/>
      <c r="C54" s="1"/>
      <c r="D54" s="1"/>
      <c r="E54" s="1"/>
      <c r="F54" s="3"/>
      <c r="G54" s="1"/>
      <c r="H54" s="1"/>
      <c r="I54" s="1"/>
      <c r="J54" s="1"/>
      <c r="K54" s="1"/>
      <c r="L54" s="1"/>
      <c r="M54" s="1"/>
      <c r="N54" s="1"/>
      <c r="O54" s="1"/>
      <c r="P54" s="1"/>
      <c r="Q54" s="1"/>
      <c r="R54" s="1"/>
      <c r="S54" s="19"/>
      <c r="T54" s="19"/>
      <c r="U54" s="19"/>
      <c r="V54" s="19"/>
    </row>
    <row r="55" spans="1:22" s="28" customFormat="1">
      <c r="A55" s="1"/>
      <c r="B55" s="1"/>
      <c r="C55" s="1"/>
      <c r="D55" s="1"/>
      <c r="E55" s="1"/>
      <c r="F55" s="3"/>
      <c r="G55" s="1"/>
      <c r="H55" s="1"/>
      <c r="I55" s="1"/>
      <c r="J55" s="1"/>
      <c r="K55" s="1"/>
      <c r="L55" s="1"/>
      <c r="M55" s="1"/>
      <c r="N55" s="1"/>
      <c r="O55" s="1"/>
      <c r="P55" s="1"/>
      <c r="Q55" s="1"/>
      <c r="R55" s="1"/>
      <c r="S55" s="19"/>
      <c r="T55" s="19"/>
      <c r="U55" s="19"/>
      <c r="V55" s="19"/>
    </row>
    <row r="56" spans="1:22" s="28" customFormat="1">
      <c r="A56" s="1"/>
      <c r="B56" s="1"/>
      <c r="C56" s="1"/>
      <c r="D56" s="1"/>
      <c r="E56" s="1"/>
      <c r="F56" s="3"/>
      <c r="G56" s="1"/>
      <c r="H56" s="1"/>
      <c r="I56" s="1"/>
      <c r="J56" s="1"/>
      <c r="K56" s="1"/>
      <c r="L56" s="1"/>
      <c r="M56" s="1"/>
      <c r="N56" s="1"/>
      <c r="O56" s="1"/>
      <c r="P56" s="1"/>
      <c r="Q56" s="1"/>
      <c r="R56" s="1"/>
      <c r="S56" s="19"/>
      <c r="T56" s="19"/>
      <c r="U56" s="19"/>
      <c r="V56" s="19"/>
    </row>
    <row r="57" spans="1:22" s="28" customFormat="1">
      <c r="A57" s="1"/>
      <c r="B57" s="1"/>
      <c r="C57" s="1"/>
      <c r="D57" s="1"/>
      <c r="E57" s="1"/>
      <c r="F57" s="3"/>
      <c r="G57" s="1"/>
      <c r="H57" s="1"/>
      <c r="I57" s="1"/>
      <c r="J57" s="1"/>
      <c r="K57" s="1"/>
      <c r="L57" s="1"/>
      <c r="M57" s="1"/>
      <c r="N57" s="1"/>
      <c r="O57" s="1"/>
      <c r="P57" s="1"/>
      <c r="Q57" s="1"/>
      <c r="R57" s="1"/>
      <c r="S57" s="19"/>
      <c r="T57" s="19"/>
      <c r="U57" s="19"/>
      <c r="V57" s="19"/>
    </row>
    <row r="58" spans="1:22" s="28" customFormat="1">
      <c r="A58" s="1"/>
      <c r="B58" s="1"/>
      <c r="C58" s="1"/>
      <c r="D58" s="1"/>
      <c r="E58" s="1"/>
      <c r="F58" s="3"/>
      <c r="G58" s="1"/>
      <c r="H58" s="1"/>
      <c r="I58" s="1"/>
      <c r="J58" s="1"/>
      <c r="K58" s="1"/>
      <c r="L58" s="1"/>
      <c r="M58" s="1"/>
      <c r="N58" s="1"/>
      <c r="O58" s="1"/>
      <c r="P58" s="1"/>
      <c r="Q58" s="1"/>
      <c r="R58" s="1"/>
      <c r="S58" s="19"/>
      <c r="T58" s="19"/>
      <c r="U58" s="19"/>
      <c r="V58" s="19"/>
    </row>
  </sheetData>
  <mergeCells count="41">
    <mergeCell ref="AA12:AD12"/>
    <mergeCell ref="AE12:AH12"/>
    <mergeCell ref="A26:E26"/>
    <mergeCell ref="A28:E28"/>
    <mergeCell ref="AF13:AF14"/>
    <mergeCell ref="AG13:AG14"/>
    <mergeCell ref="AH13:AH14"/>
    <mergeCell ref="Z13:Z14"/>
    <mergeCell ref="AA13:AA14"/>
    <mergeCell ref="AB13:AB14"/>
    <mergeCell ref="AC13:AC14"/>
    <mergeCell ref="AD13:AD14"/>
    <mergeCell ref="AE13:AE14"/>
    <mergeCell ref="S13:S14"/>
    <mergeCell ref="T13:T14"/>
    <mergeCell ref="U13:U14"/>
    <mergeCell ref="AL13:AL14"/>
    <mergeCell ref="AI13:AI14"/>
    <mergeCell ref="AJ13:AJ14"/>
    <mergeCell ref="AK13:AK14"/>
    <mergeCell ref="AI11:AL12"/>
    <mergeCell ref="X13:X14"/>
    <mergeCell ref="Y13:Y14"/>
    <mergeCell ref="S12:V12"/>
    <mergeCell ref="A8:E8"/>
    <mergeCell ref="A9:E9"/>
    <mergeCell ref="A11:A14"/>
    <mergeCell ref="B11:E11"/>
    <mergeCell ref="B12:B14"/>
    <mergeCell ref="C12:C14"/>
    <mergeCell ref="D12:D14"/>
    <mergeCell ref="E12:E14"/>
    <mergeCell ref="F12:F14"/>
    <mergeCell ref="W12:Z12"/>
    <mergeCell ref="R12:R14"/>
    <mergeCell ref="V13:V14"/>
    <mergeCell ref="A1:E1"/>
    <mergeCell ref="A2:E2"/>
    <mergeCell ref="A6:E6"/>
    <mergeCell ref="A7:E7"/>
    <mergeCell ref="W13:W14"/>
  </mergeCells>
  <conditionalFormatting sqref="AK15:AK24">
    <cfRule type="containsText" dxfId="59" priority="1" operator="containsText" text="De Acuerdo a lo Programado">
      <formula>NOT(ISERROR(SEARCH("De Acuerdo a lo Programado",AK15)))</formula>
    </cfRule>
    <cfRule type="containsText" dxfId="58" priority="2" operator="containsText" text="Atraso Leve">
      <formula>NOT(ISERROR(SEARCH("Atraso Leve",AK15)))</formula>
    </cfRule>
    <cfRule type="containsText" dxfId="57" priority="3" operator="containsText" text="En Riesgo de Incumplimiento">
      <formula>NOT(ISERROR(SEARCH("En Riesgo de Incumplimiento",AK15)))</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E4855-E8A1-4D31-BF00-2C4CFBA38214}">
  <sheetPr>
    <tabColor theme="0"/>
  </sheetPr>
  <dimension ref="A1:AL59"/>
  <sheetViews>
    <sheetView topLeftCell="V14" zoomScale="110" zoomScaleNormal="110" workbookViewId="0">
      <selection activeCell="F15" sqref="F15:F24"/>
    </sheetView>
  </sheetViews>
  <sheetFormatPr baseColWidth="10" defaultColWidth="11.21875" defaultRowHeight="9.6"/>
  <cols>
    <col min="1" max="5" width="6.21875" style="1" customWidth="1"/>
    <col min="6" max="6" width="18.77734375" style="351" customWidth="1"/>
    <col min="7" max="7" width="18.77734375" style="3" customWidth="1"/>
    <col min="8" max="8" width="15.21875" style="1" customWidth="1"/>
    <col min="9" max="9" width="4.21875" style="1" customWidth="1"/>
    <col min="10" max="10" width="4.21875" style="27" customWidth="1"/>
    <col min="11" max="11" width="6.21875" style="27" customWidth="1"/>
    <col min="12" max="13" width="4.21875" style="27" customWidth="1"/>
    <col min="14" max="14" width="4.21875" style="27" bestFit="1" customWidth="1"/>
    <col min="15" max="15" width="7" style="27" bestFit="1" customWidth="1"/>
    <col min="16" max="16" width="12" style="1" customWidth="1"/>
    <col min="17" max="17" width="18.21875" style="1" customWidth="1"/>
    <col min="18" max="18" width="19.21875" style="1" customWidth="1"/>
    <col min="19" max="20" width="11.21875" style="1" customWidth="1"/>
    <col min="21" max="21" width="13.21875" style="1" customWidth="1"/>
    <col min="22" max="22" width="26.77734375" style="1" customWidth="1"/>
    <col min="23" max="25" width="11.21875" style="27" customWidth="1"/>
    <col min="26" max="26" width="12.77734375" style="27" customWidth="1"/>
    <col min="27" max="27" width="12.21875" style="27" customWidth="1"/>
    <col min="28" max="38" width="11.21875" style="27" customWidth="1"/>
    <col min="39" max="16384" width="11.21875" style="27"/>
  </cols>
  <sheetData>
    <row r="1" spans="1:38" ht="15.6">
      <c r="A1" s="790" t="s">
        <v>38</v>
      </c>
      <c r="B1" s="790"/>
      <c r="C1" s="790"/>
      <c r="D1" s="790"/>
      <c r="E1" s="790"/>
      <c r="F1" s="349"/>
      <c r="G1"/>
      <c r="H1" s="326"/>
      <c r="I1" s="326"/>
      <c r="J1" s="320"/>
      <c r="K1" s="320"/>
      <c r="L1" s="320"/>
      <c r="M1" s="320"/>
      <c r="N1" s="320"/>
      <c r="O1" s="320"/>
      <c r="P1" s="326"/>
      <c r="Q1" s="326"/>
    </row>
    <row r="2" spans="1:38" ht="12" customHeight="1">
      <c r="A2" s="791" t="s">
        <v>39</v>
      </c>
      <c r="B2" s="791"/>
      <c r="C2" s="791"/>
      <c r="D2" s="791"/>
      <c r="E2" s="791"/>
      <c r="F2" s="350"/>
      <c r="G2" s="2"/>
      <c r="H2" s="326"/>
      <c r="I2" s="326"/>
      <c r="J2" s="320"/>
      <c r="K2" s="320"/>
      <c r="L2" s="320"/>
      <c r="M2" s="320"/>
      <c r="N2" s="320"/>
      <c r="O2" s="320"/>
      <c r="P2" s="326"/>
      <c r="Q2" s="326"/>
    </row>
    <row r="3" spans="1:38" ht="10.050000000000001" customHeight="1">
      <c r="H3" s="326"/>
      <c r="I3" s="326"/>
      <c r="J3" s="320"/>
      <c r="K3" s="320"/>
      <c r="L3" s="320"/>
      <c r="M3" s="320"/>
      <c r="N3" s="320"/>
      <c r="O3" s="320"/>
      <c r="P3" s="326"/>
      <c r="Q3" s="326"/>
    </row>
    <row r="6" spans="1:38" ht="10.8">
      <c r="A6" s="792" t="s">
        <v>40</v>
      </c>
      <c r="B6" s="792"/>
      <c r="C6" s="792"/>
      <c r="D6" s="792"/>
      <c r="E6" s="792"/>
      <c r="F6" s="137">
        <v>2024</v>
      </c>
      <c r="G6" s="111"/>
    </row>
    <row r="7" spans="1:38" ht="10.8">
      <c r="A7" s="792" t="s">
        <v>41</v>
      </c>
      <c r="B7" s="792"/>
      <c r="C7" s="792"/>
      <c r="D7" s="792"/>
      <c r="E7" s="792"/>
      <c r="F7" s="137" t="s">
        <v>240</v>
      </c>
      <c r="G7" s="111"/>
    </row>
    <row r="8" spans="1:38" ht="10.8">
      <c r="A8" s="792" t="s">
        <v>42</v>
      </c>
      <c r="B8" s="792"/>
      <c r="C8" s="792"/>
      <c r="D8" s="792"/>
      <c r="E8" s="792"/>
      <c r="F8" s="137" t="s">
        <v>295</v>
      </c>
      <c r="G8" s="111"/>
    </row>
    <row r="9" spans="1:38" ht="10.8">
      <c r="A9" s="792" t="s">
        <v>43</v>
      </c>
      <c r="B9" s="792"/>
      <c r="C9" s="792"/>
      <c r="D9" s="792"/>
      <c r="E9" s="792"/>
      <c r="F9" s="137" t="s">
        <v>296</v>
      </c>
      <c r="G9" s="111"/>
    </row>
    <row r="10" spans="1:38" ht="19.5" customHeight="1"/>
    <row r="11" spans="1:38" ht="27" customHeight="1">
      <c r="A11" s="812" t="s">
        <v>45</v>
      </c>
      <c r="B11" s="812" t="s">
        <v>46</v>
      </c>
      <c r="C11" s="812"/>
      <c r="D11" s="812"/>
      <c r="E11" s="812"/>
      <c r="F11" s="347" t="s">
        <v>47</v>
      </c>
      <c r="G11" s="112"/>
      <c r="H11" s="112"/>
      <c r="I11" s="112"/>
      <c r="J11" s="347"/>
      <c r="K11" s="347"/>
      <c r="L11" s="347"/>
      <c r="M11" s="347"/>
      <c r="N11" s="347"/>
      <c r="O11" s="347"/>
      <c r="P11" s="313"/>
      <c r="Q11" s="313"/>
      <c r="R11" s="112"/>
      <c r="S11" s="259" t="s">
        <v>48</v>
      </c>
      <c r="T11" s="259"/>
      <c r="U11" s="259"/>
      <c r="V11" s="259"/>
      <c r="W11" s="29"/>
      <c r="X11" s="29"/>
      <c r="Y11" s="29"/>
      <c r="Z11" s="29"/>
      <c r="AA11" s="29"/>
      <c r="AB11" s="29"/>
      <c r="AC11" s="29"/>
      <c r="AD11" s="29"/>
      <c r="AE11" s="29"/>
      <c r="AF11" s="29"/>
      <c r="AG11" s="29"/>
      <c r="AH11" s="29"/>
      <c r="AI11" s="793" t="s">
        <v>49</v>
      </c>
      <c r="AJ11" s="793"/>
      <c r="AK11" s="793"/>
      <c r="AL11" s="793"/>
    </row>
    <row r="12" spans="1:38" ht="19.5" customHeight="1">
      <c r="A12" s="812"/>
      <c r="B12" s="813" t="s">
        <v>50</v>
      </c>
      <c r="C12" s="813" t="s">
        <v>51</v>
      </c>
      <c r="D12" s="813" t="s">
        <v>52</v>
      </c>
      <c r="E12" s="813" t="s">
        <v>53</v>
      </c>
      <c r="F12" s="814" t="s">
        <v>54</v>
      </c>
      <c r="G12" s="109"/>
      <c r="H12" s="311"/>
      <c r="I12" s="311"/>
      <c r="J12" s="353"/>
      <c r="K12" s="353"/>
      <c r="L12" s="353"/>
      <c r="M12" s="353"/>
      <c r="N12" s="353"/>
      <c r="O12" s="353"/>
      <c r="P12" s="346" t="s">
        <v>56</v>
      </c>
      <c r="Q12" s="345" t="s">
        <v>57</v>
      </c>
      <c r="R12" s="812" t="s">
        <v>58</v>
      </c>
      <c r="S12" s="795" t="s">
        <v>59</v>
      </c>
      <c r="T12" s="795"/>
      <c r="U12" s="795"/>
      <c r="V12" s="795"/>
      <c r="W12" s="793" t="s">
        <v>60</v>
      </c>
      <c r="X12" s="793"/>
      <c r="Y12" s="793"/>
      <c r="Z12" s="793"/>
      <c r="AA12" s="793" t="s">
        <v>61</v>
      </c>
      <c r="AB12" s="793"/>
      <c r="AC12" s="793"/>
      <c r="AD12" s="793"/>
      <c r="AE12" s="793" t="s">
        <v>62</v>
      </c>
      <c r="AF12" s="793"/>
      <c r="AG12" s="793"/>
      <c r="AH12" s="793"/>
      <c r="AI12" s="793"/>
      <c r="AJ12" s="793"/>
      <c r="AK12" s="793"/>
      <c r="AL12" s="793"/>
    </row>
    <row r="13" spans="1:38" ht="26.55" customHeight="1">
      <c r="A13" s="812"/>
      <c r="B13" s="813"/>
      <c r="C13" s="813"/>
      <c r="D13" s="813"/>
      <c r="E13" s="813"/>
      <c r="F13" s="814"/>
      <c r="G13" s="109" t="s">
        <v>297</v>
      </c>
      <c r="H13" s="345" t="s">
        <v>64</v>
      </c>
      <c r="I13" s="348" t="s">
        <v>65</v>
      </c>
      <c r="J13" s="355"/>
      <c r="K13" s="355"/>
      <c r="L13" s="355"/>
      <c r="M13" s="355"/>
      <c r="N13" s="355"/>
      <c r="O13" s="352" t="s">
        <v>66</v>
      </c>
      <c r="P13" s="346"/>
      <c r="Q13" s="345"/>
      <c r="R13" s="812"/>
      <c r="S13" s="795" t="s">
        <v>67</v>
      </c>
      <c r="T13" s="795" t="s">
        <v>68</v>
      </c>
      <c r="U13" s="795" t="s">
        <v>69</v>
      </c>
      <c r="V13" s="795" t="s">
        <v>70</v>
      </c>
      <c r="W13" s="793" t="s">
        <v>67</v>
      </c>
      <c r="X13" s="793" t="s">
        <v>68</v>
      </c>
      <c r="Y13" s="793" t="s">
        <v>69</v>
      </c>
      <c r="Z13" s="793" t="s">
        <v>70</v>
      </c>
      <c r="AA13" s="793" t="s">
        <v>67</v>
      </c>
      <c r="AB13" s="793" t="s">
        <v>68</v>
      </c>
      <c r="AC13" s="793" t="s">
        <v>69</v>
      </c>
      <c r="AD13" s="793" t="s">
        <v>70</v>
      </c>
      <c r="AE13" s="793" t="s">
        <v>67</v>
      </c>
      <c r="AF13" s="793" t="s">
        <v>68</v>
      </c>
      <c r="AG13" s="793" t="s">
        <v>69</v>
      </c>
      <c r="AH13" s="793" t="s">
        <v>70</v>
      </c>
      <c r="AI13" s="793" t="s">
        <v>71</v>
      </c>
      <c r="AJ13" s="793" t="s">
        <v>72</v>
      </c>
      <c r="AK13" s="793" t="s">
        <v>73</v>
      </c>
      <c r="AL13" s="793" t="s">
        <v>70</v>
      </c>
    </row>
    <row r="14" spans="1:38" ht="19.5" customHeight="1">
      <c r="A14" s="812"/>
      <c r="B14" s="813"/>
      <c r="C14" s="813"/>
      <c r="D14" s="813"/>
      <c r="E14" s="813"/>
      <c r="F14" s="814"/>
      <c r="G14" s="109"/>
      <c r="H14" s="345"/>
      <c r="I14" s="109">
        <v>1</v>
      </c>
      <c r="J14" s="352">
        <v>2</v>
      </c>
      <c r="K14" s="352" t="s">
        <v>74</v>
      </c>
      <c r="L14" s="352">
        <v>3</v>
      </c>
      <c r="M14" s="352">
        <v>4</v>
      </c>
      <c r="N14" s="352" t="s">
        <v>75</v>
      </c>
      <c r="O14" s="352" t="s">
        <v>76</v>
      </c>
      <c r="P14" s="346"/>
      <c r="Q14" s="345"/>
      <c r="R14" s="812"/>
      <c r="S14" s="805"/>
      <c r="T14" s="805"/>
      <c r="U14" s="805"/>
      <c r="V14" s="805"/>
      <c r="W14" s="794"/>
      <c r="X14" s="794"/>
      <c r="Y14" s="794"/>
      <c r="Z14" s="794"/>
      <c r="AA14" s="794"/>
      <c r="AB14" s="794"/>
      <c r="AC14" s="794"/>
      <c r="AD14" s="794"/>
      <c r="AE14" s="794"/>
      <c r="AF14" s="794"/>
      <c r="AG14" s="794"/>
      <c r="AH14" s="794"/>
      <c r="AI14" s="794"/>
      <c r="AJ14" s="794"/>
      <c r="AK14" s="794"/>
      <c r="AL14" s="794"/>
    </row>
    <row r="15" spans="1:38" ht="45.75" customHeight="1">
      <c r="A15" s="106">
        <v>1</v>
      </c>
      <c r="B15" s="105">
        <v>3</v>
      </c>
      <c r="C15" s="105" t="s">
        <v>156</v>
      </c>
      <c r="D15" s="105">
        <v>1</v>
      </c>
      <c r="E15" s="105">
        <v>2.0299999999999998</v>
      </c>
      <c r="F15" s="358" t="s">
        <v>298</v>
      </c>
      <c r="G15" s="365" t="s">
        <v>299</v>
      </c>
      <c r="H15" s="103" t="s">
        <v>300</v>
      </c>
      <c r="I15" s="114"/>
      <c r="J15" s="141">
        <v>1</v>
      </c>
      <c r="K15" s="357">
        <f>I15+J15</f>
        <v>1</v>
      </c>
      <c r="L15" s="141"/>
      <c r="M15" s="141">
        <v>1</v>
      </c>
      <c r="N15" s="357">
        <f>L15+M15</f>
        <v>1</v>
      </c>
      <c r="O15" s="357">
        <f>K15+N15</f>
        <v>2</v>
      </c>
      <c r="P15" s="100">
        <v>62270</v>
      </c>
      <c r="Q15" s="99" t="s">
        <v>301</v>
      </c>
      <c r="R15" s="98" t="s">
        <v>302</v>
      </c>
      <c r="S15" s="261"/>
      <c r="T15" s="145" t="str">
        <f>IF(S15="","No hay ejecución",IF(AND(I15=0),"No hay Programación", S15/I15))</f>
        <v>No hay ejecución</v>
      </c>
      <c r="U15" s="99" t="str" cm="1">
        <f t="array" ref="U15">IF(T15="No hay ejecución","NA",IF(T15&gt;=90%,"De acuerdo con lo programado",IF(T15&gt;=51%,"Atraso Leve",IF(T15&lt;Y=50%,"En riesgo cumplimiento"))))</f>
        <v>NA</v>
      </c>
      <c r="V15" s="266"/>
      <c r="W15" s="24">
        <v>1</v>
      </c>
      <c r="X15" s="26">
        <f>IF(W15="","No hay ejecución",IF(AND(J15=0),"No hay Programación", W15/J15))</f>
        <v>1</v>
      </c>
      <c r="Y15" s="23" t="str">
        <f>IF(X15="No hay ejecución","NA",IF(X15&gt;=90%,"De acuerdo con lo programado",IF(X15&gt;=51%,"Atraso Leve",IF(X15&lt;50%,"En riesgo en cumplimiento"))))</f>
        <v>De acuerdo con lo programado</v>
      </c>
      <c r="Z15" s="85"/>
      <c r="AA15" s="86">
        <v>0</v>
      </c>
      <c r="AB15" s="26" t="str">
        <f>IF(AA15="","No hay ejecución",IF(AND(L15=0),"No hay Programación", AA15/L15))</f>
        <v>No hay Programación</v>
      </c>
      <c r="AC15" s="23" t="str">
        <f>IF(AB15="No hay ejecución","NA",IF(AB15&gt;=90%,"De acuerdo con lo programado",IF(AB15&gt;=51%,"Atraso Leve",IF(AB15&lt;50%,"En riesgo en cumplimiento"))))</f>
        <v>De acuerdo con lo programado</v>
      </c>
      <c r="AD15" s="85"/>
      <c r="AE15" s="668">
        <v>2</v>
      </c>
      <c r="AF15" s="666">
        <f>IF(AE15="","No hay ejecución",IF(AND(M15=0),"No hay Programación", AE15/M15))</f>
        <v>2</v>
      </c>
      <c r="AG15" s="116" t="str">
        <f>IF(AF15="No hay ejecución","NA",IF(AF15&gt;=90%,"De acuerdo con lo programado",IF(AF15&gt;=51%,"Atraso Leve",IF(AF15&lt;50%,"En riesgo en cumplimiento"))))</f>
        <v>De acuerdo con lo programado</v>
      </c>
      <c r="AH15" s="116"/>
      <c r="AI15" s="651">
        <f>S15+W15+AA15+AE15</f>
        <v>3</v>
      </c>
      <c r="AJ15" s="26">
        <f>IF(AI15="","No hay ejecución",IF(AND(O15=0),"No hay Programación", AI15/O15))</f>
        <v>1.5</v>
      </c>
      <c r="AK15" s="519" t="str">
        <f>IF(AJ15="No hay ejecución","NA",IF(AJ15&gt;=90%,"De acuerdo a lo programado",IF(AJ15&lt;89.99%,"En riesgo de Incumplimiento")))</f>
        <v>De acuerdo a lo programado</v>
      </c>
      <c r="AL15" s="116"/>
    </row>
    <row r="16" spans="1:38" ht="75.75" customHeight="1">
      <c r="A16" s="106">
        <v>2</v>
      </c>
      <c r="B16" s="105">
        <v>3</v>
      </c>
      <c r="C16" s="105" t="s">
        <v>156</v>
      </c>
      <c r="D16" s="105">
        <v>1</v>
      </c>
      <c r="E16" s="105">
        <v>2.0299999999999998</v>
      </c>
      <c r="F16" s="356" t="s">
        <v>303</v>
      </c>
      <c r="G16" s="365" t="s">
        <v>299</v>
      </c>
      <c r="H16" s="103" t="s">
        <v>300</v>
      </c>
      <c r="I16" s="114">
        <v>2</v>
      </c>
      <c r="J16" s="141">
        <v>2</v>
      </c>
      <c r="K16" s="357">
        <f>I16+J16</f>
        <v>4</v>
      </c>
      <c r="L16" s="141">
        <v>2</v>
      </c>
      <c r="M16" s="141">
        <v>2</v>
      </c>
      <c r="N16" s="357">
        <f>L16+M16</f>
        <v>4</v>
      </c>
      <c r="O16" s="357">
        <f>K16+N16</f>
        <v>8</v>
      </c>
      <c r="P16" s="100">
        <v>62270</v>
      </c>
      <c r="Q16" s="99" t="s">
        <v>301</v>
      </c>
      <c r="R16" s="98" t="s">
        <v>304</v>
      </c>
      <c r="S16" s="261">
        <v>5</v>
      </c>
      <c r="T16" s="145">
        <f t="shared" ref="T16:T25" si="0">IF(S16="","No hay ejecución",IF(AND(I16=0),"No hay Programación", S16/I16))</f>
        <v>2.5</v>
      </c>
      <c r="U16" s="99" t="str" cm="1">
        <f t="array" ref="U16">IF(T16="No hay ejecución","NA",IF(T16&gt;=90%,"De acuerdo con lo programado",IF(T16&gt;=51%,"Atraso Leve",IF(T16&lt;Y=50%,"En riesgo cumplimiento"))))</f>
        <v>De acuerdo con lo programado</v>
      </c>
      <c r="V16" s="266" t="s">
        <v>305</v>
      </c>
      <c r="W16" s="24">
        <v>5</v>
      </c>
      <c r="X16" s="26">
        <f t="shared" ref="X16:X25" si="1">IF(W16="","No hay ejecución",IF(AND(J16=0),"No hay Programación", W16/J16))</f>
        <v>2.5</v>
      </c>
      <c r="Y16" s="23" t="str">
        <f t="shared" ref="Y16:Y25" si="2">IF(X16="No hay ejecución","NA",IF(X16&gt;=90%,"De acuerdo con lo programado",IF(X16&gt;=51%,"Atraso Leve",IF(X16&lt;50%,"En riesgo en cumplimiento"))))</f>
        <v>De acuerdo con lo programado</v>
      </c>
      <c r="Z16" s="85" t="s">
        <v>1193</v>
      </c>
      <c r="AA16" s="86">
        <v>2</v>
      </c>
      <c r="AB16" s="26">
        <f t="shared" ref="AB16:AB25" si="3">IF(AA16="","No hay ejecución",IF(AND(L16=0),"No hay Programación", AA16/L16))</f>
        <v>1</v>
      </c>
      <c r="AC16" s="23" t="str">
        <f t="shared" ref="AC16:AC25" si="4">IF(AB16="No hay ejecución","NA",IF(AB16&gt;=90%,"De acuerdo con lo programado",IF(AB16&gt;=51%,"Atraso Leve",IF(AB16&lt;50%,"En riesgo en cumplimiento"))))</f>
        <v>De acuerdo con lo programado</v>
      </c>
      <c r="AD16" s="85"/>
      <c r="AE16" s="668">
        <v>2</v>
      </c>
      <c r="AF16" s="666">
        <f t="shared" ref="AF16:AF24" si="5">IF(AE16="","No hay ejecución",IF(AND(M16=0),"No hay Programación", AE16/M16))</f>
        <v>1</v>
      </c>
      <c r="AG16" s="116" t="str">
        <f t="shared" ref="AG16:AG25" si="6">IF(AF16="No hay ejecución","NA",IF(AF16&gt;=90%,"De acuerdo con lo programado",IF(AF16&gt;=51%,"Atraso Leve",IF(AF16&lt;50%,"En riesgo en cumplimiento"))))</f>
        <v>De acuerdo con lo programado</v>
      </c>
      <c r="AH16" s="116"/>
      <c r="AI16" s="651">
        <f t="shared" ref="AI16:AI24" si="7">S16+W16+AA16+AE16</f>
        <v>14</v>
      </c>
      <c r="AJ16" s="26">
        <f t="shared" ref="AJ16:AJ24" si="8">IF(AI16="","No hay ejecución",IF(AND(O16=0),"No hay Programación", AI16/O16))</f>
        <v>1.75</v>
      </c>
      <c r="AK16" s="519" t="str">
        <f t="shared" ref="AK16:AK24" si="9">IF(AJ16="No hay ejecución","NA",IF(AJ16&gt;=90%,"De acuerdo a lo programado",IF(AJ16&lt;89.99%,"En riesgo de Incumplimiento")))</f>
        <v>De acuerdo a lo programado</v>
      </c>
      <c r="AL16" s="116"/>
    </row>
    <row r="17" spans="1:38" ht="38.25" customHeight="1" thickBot="1">
      <c r="A17" s="106">
        <v>3</v>
      </c>
      <c r="B17" s="105">
        <v>3</v>
      </c>
      <c r="C17" s="105" t="s">
        <v>156</v>
      </c>
      <c r="D17" s="105">
        <v>1</v>
      </c>
      <c r="E17" s="105">
        <v>2.0299999999999998</v>
      </c>
      <c r="F17" s="372" t="s">
        <v>306</v>
      </c>
      <c r="G17" s="365" t="s">
        <v>148</v>
      </c>
      <c r="H17" s="103" t="s">
        <v>88</v>
      </c>
      <c r="I17" s="114">
        <v>3</v>
      </c>
      <c r="J17" s="141">
        <v>3</v>
      </c>
      <c r="K17" s="357">
        <f>I17+J17</f>
        <v>6</v>
      </c>
      <c r="L17" s="141">
        <v>3</v>
      </c>
      <c r="M17" s="141">
        <v>3</v>
      </c>
      <c r="N17" s="357">
        <f>L17+M17</f>
        <v>6</v>
      </c>
      <c r="O17" s="357">
        <f t="shared" ref="O17:O23" si="10">K17+N17</f>
        <v>12</v>
      </c>
      <c r="P17" s="100">
        <v>62270</v>
      </c>
      <c r="Q17" s="99" t="s">
        <v>301</v>
      </c>
      <c r="R17" s="98" t="s">
        <v>307</v>
      </c>
      <c r="S17" s="261">
        <v>3</v>
      </c>
      <c r="T17" s="145">
        <f t="shared" si="0"/>
        <v>1</v>
      </c>
      <c r="U17" s="99" t="str" cm="1">
        <f t="array" ref="U17">IF(T17="No hay ejecución","NA",IF(T17&gt;=90%,"De acuerdo con lo programado",IF(T17&gt;=51%,"Atraso Leve",IF(T17&lt;Y=50%,"En riesgo cumplimiento"))))</f>
        <v>De acuerdo con lo programado</v>
      </c>
      <c r="V17" s="266"/>
      <c r="W17" s="24">
        <v>3</v>
      </c>
      <c r="X17" s="26">
        <f t="shared" si="1"/>
        <v>1</v>
      </c>
      <c r="Y17" s="23" t="str">
        <f t="shared" si="2"/>
        <v>De acuerdo con lo programado</v>
      </c>
      <c r="Z17" s="85"/>
      <c r="AA17" s="86">
        <v>3</v>
      </c>
      <c r="AB17" s="26">
        <f t="shared" si="3"/>
        <v>1</v>
      </c>
      <c r="AC17" s="23" t="str">
        <f t="shared" si="4"/>
        <v>De acuerdo con lo programado</v>
      </c>
      <c r="AD17" s="85"/>
      <c r="AE17" s="668">
        <v>12</v>
      </c>
      <c r="AF17" s="666">
        <f t="shared" si="5"/>
        <v>4</v>
      </c>
      <c r="AG17" s="116" t="str">
        <f t="shared" si="6"/>
        <v>De acuerdo con lo programado</v>
      </c>
      <c r="AH17" s="116"/>
      <c r="AI17" s="651">
        <f t="shared" si="7"/>
        <v>21</v>
      </c>
      <c r="AJ17" s="26">
        <f t="shared" si="8"/>
        <v>1.75</v>
      </c>
      <c r="AK17" s="519" t="str">
        <f t="shared" si="9"/>
        <v>De acuerdo a lo programado</v>
      </c>
      <c r="AL17" s="116"/>
    </row>
    <row r="18" spans="1:38" ht="58.2" thickBot="1">
      <c r="A18" s="106">
        <v>4</v>
      </c>
      <c r="B18" s="105">
        <v>3</v>
      </c>
      <c r="C18" s="105" t="s">
        <v>156</v>
      </c>
      <c r="D18" s="105">
        <v>1</v>
      </c>
      <c r="E18" s="105">
        <v>2.0099999999999998</v>
      </c>
      <c r="F18" s="373" t="s">
        <v>308</v>
      </c>
      <c r="G18" s="365" t="s">
        <v>299</v>
      </c>
      <c r="H18" s="103" t="s">
        <v>309</v>
      </c>
      <c r="I18" s="114">
        <v>0</v>
      </c>
      <c r="J18" s="141">
        <v>1</v>
      </c>
      <c r="K18" s="357">
        <f>I18+J18</f>
        <v>1</v>
      </c>
      <c r="L18" s="141">
        <v>0</v>
      </c>
      <c r="M18" s="141">
        <v>0</v>
      </c>
      <c r="N18" s="357">
        <f>L18+M18</f>
        <v>0</v>
      </c>
      <c r="O18" s="357">
        <f t="shared" si="10"/>
        <v>1</v>
      </c>
      <c r="P18" s="100">
        <v>62270</v>
      </c>
      <c r="Q18" s="99" t="s">
        <v>301</v>
      </c>
      <c r="R18" s="98" t="s">
        <v>310</v>
      </c>
      <c r="S18" s="261"/>
      <c r="T18" s="145" t="str">
        <f t="shared" si="0"/>
        <v>No hay ejecución</v>
      </c>
      <c r="U18" s="99" t="str" cm="1">
        <f t="array" ref="U18">IF(T18="No hay ejecución","NA",IF(T18&gt;=90%,"De acuerdo con lo programado",IF(T18&gt;=51%,"Atraso Leve",IF(T18&lt;Y=50%,"En riesgo cumplimiento"))))</f>
        <v>NA</v>
      </c>
      <c r="V18" s="266"/>
      <c r="W18" s="24">
        <v>1</v>
      </c>
      <c r="X18" s="26">
        <f t="shared" si="1"/>
        <v>1</v>
      </c>
      <c r="Y18" s="23" t="str">
        <f t="shared" si="2"/>
        <v>De acuerdo con lo programado</v>
      </c>
      <c r="Z18" s="85"/>
      <c r="AA18" s="86"/>
      <c r="AB18" s="26" t="str">
        <f t="shared" si="3"/>
        <v>No hay ejecución</v>
      </c>
      <c r="AC18" s="23" t="str">
        <f t="shared" si="4"/>
        <v>NA</v>
      </c>
      <c r="AD18" s="85"/>
      <c r="AE18" s="668">
        <v>1</v>
      </c>
      <c r="AF18" s="666" t="str">
        <f t="shared" si="5"/>
        <v>No hay Programación</v>
      </c>
      <c r="AG18" s="116" t="str">
        <f t="shared" si="6"/>
        <v>De acuerdo con lo programado</v>
      </c>
      <c r="AH18" s="116"/>
      <c r="AI18" s="651">
        <f t="shared" si="7"/>
        <v>2</v>
      </c>
      <c r="AJ18" s="26">
        <f t="shared" si="8"/>
        <v>2</v>
      </c>
      <c r="AK18" s="519" t="str">
        <f t="shared" si="9"/>
        <v>De acuerdo a lo programado</v>
      </c>
      <c r="AL18" s="116"/>
    </row>
    <row r="19" spans="1:38" ht="58.2" thickBot="1">
      <c r="A19" s="106">
        <v>5</v>
      </c>
      <c r="B19" s="105">
        <v>3</v>
      </c>
      <c r="C19" s="105" t="s">
        <v>156</v>
      </c>
      <c r="D19" s="105">
        <v>1</v>
      </c>
      <c r="E19" s="105">
        <v>2.0099999999999998</v>
      </c>
      <c r="F19" s="374" t="s">
        <v>311</v>
      </c>
      <c r="G19" s="365" t="s">
        <v>299</v>
      </c>
      <c r="H19" s="103" t="s">
        <v>309</v>
      </c>
      <c r="I19" s="114">
        <v>0</v>
      </c>
      <c r="J19" s="141">
        <v>1</v>
      </c>
      <c r="K19" s="357">
        <f t="shared" ref="K19:K25" si="11">I19+J19</f>
        <v>1</v>
      </c>
      <c r="L19" s="141">
        <v>15</v>
      </c>
      <c r="M19" s="141">
        <v>20</v>
      </c>
      <c r="N19" s="357">
        <f t="shared" ref="N19:N25" si="12">L19+M19</f>
        <v>35</v>
      </c>
      <c r="O19" s="357">
        <f t="shared" si="10"/>
        <v>36</v>
      </c>
      <c r="P19" s="100">
        <v>62270</v>
      </c>
      <c r="Q19" s="99" t="s">
        <v>301</v>
      </c>
      <c r="R19" s="98" t="s">
        <v>310</v>
      </c>
      <c r="S19" s="261"/>
      <c r="T19" s="145" t="str">
        <f t="shared" si="0"/>
        <v>No hay ejecución</v>
      </c>
      <c r="U19" s="99" t="str" cm="1">
        <f t="array" ref="U19">IF(T19="No hay ejecución","NA",IF(T19&gt;=90%,"De acuerdo con lo programado",IF(T19&gt;=51%,"Atraso Leve",IF(T19&lt;Y=50%,"En riesgo cumplimiento"))))</f>
        <v>NA</v>
      </c>
      <c r="V19" s="266"/>
      <c r="W19" s="24">
        <v>1</v>
      </c>
      <c r="X19" s="26">
        <f t="shared" si="1"/>
        <v>1</v>
      </c>
      <c r="Y19" s="23" t="str">
        <f t="shared" si="2"/>
        <v>De acuerdo con lo programado</v>
      </c>
      <c r="Z19" s="85"/>
      <c r="AA19" s="86"/>
      <c r="AB19" s="26" t="str">
        <f t="shared" si="3"/>
        <v>No hay ejecución</v>
      </c>
      <c r="AC19" s="23" t="str">
        <f t="shared" si="4"/>
        <v>NA</v>
      </c>
      <c r="AD19" s="85"/>
      <c r="AE19" s="668">
        <v>1</v>
      </c>
      <c r="AF19" s="666">
        <f t="shared" si="5"/>
        <v>0.05</v>
      </c>
      <c r="AG19" s="116" t="str">
        <f t="shared" si="6"/>
        <v>En riesgo en cumplimiento</v>
      </c>
      <c r="AH19" s="116"/>
      <c r="AI19" s="651">
        <f t="shared" si="7"/>
        <v>2</v>
      </c>
      <c r="AJ19" s="26">
        <f t="shared" si="8"/>
        <v>5.5555555555555552E-2</v>
      </c>
      <c r="AK19" s="519" t="str">
        <f t="shared" si="9"/>
        <v>En riesgo de Incumplimiento</v>
      </c>
      <c r="AL19" s="116"/>
    </row>
    <row r="20" spans="1:38" ht="58.2" thickBot="1">
      <c r="A20" s="106">
        <v>6</v>
      </c>
      <c r="B20" s="105">
        <v>3</v>
      </c>
      <c r="C20" s="105" t="s">
        <v>156</v>
      </c>
      <c r="D20" s="105">
        <v>1</v>
      </c>
      <c r="E20" s="105">
        <v>2.0099999999999998</v>
      </c>
      <c r="F20" s="374" t="s">
        <v>312</v>
      </c>
      <c r="G20" s="365" t="s">
        <v>299</v>
      </c>
      <c r="H20" s="103" t="s">
        <v>309</v>
      </c>
      <c r="I20" s="114">
        <v>0</v>
      </c>
      <c r="J20" s="141">
        <v>1</v>
      </c>
      <c r="K20" s="357">
        <f t="shared" si="11"/>
        <v>1</v>
      </c>
      <c r="L20" s="141">
        <v>0</v>
      </c>
      <c r="M20" s="141"/>
      <c r="N20" s="357">
        <v>0</v>
      </c>
      <c r="O20" s="357">
        <f t="shared" si="10"/>
        <v>1</v>
      </c>
      <c r="P20" s="100">
        <v>62270</v>
      </c>
      <c r="Q20" s="99" t="s">
        <v>301</v>
      </c>
      <c r="R20" s="98" t="s">
        <v>310</v>
      </c>
      <c r="S20" s="261"/>
      <c r="T20" s="145" t="str">
        <f t="shared" si="0"/>
        <v>No hay ejecución</v>
      </c>
      <c r="U20" s="99" t="str" cm="1">
        <f t="array" ref="U20">IF(T20="No hay ejecución","NA",IF(T20&gt;=90%,"De acuerdo con lo programado",IF(T20&gt;=51%,"Atraso Leve",IF(T20&lt;Y=50%,"En riesgo cumplimiento"))))</f>
        <v>NA</v>
      </c>
      <c r="V20" s="266"/>
      <c r="W20" s="24">
        <v>1</v>
      </c>
      <c r="X20" s="26">
        <f t="shared" si="1"/>
        <v>1</v>
      </c>
      <c r="Y20" s="23" t="str">
        <f t="shared" si="2"/>
        <v>De acuerdo con lo programado</v>
      </c>
      <c r="Z20" s="85"/>
      <c r="AA20" s="86"/>
      <c r="AB20" s="26" t="str">
        <f t="shared" si="3"/>
        <v>No hay ejecución</v>
      </c>
      <c r="AC20" s="23" t="str">
        <f t="shared" si="4"/>
        <v>NA</v>
      </c>
      <c r="AD20" s="85"/>
      <c r="AE20" s="668">
        <v>1</v>
      </c>
      <c r="AF20" s="666" t="str">
        <f t="shared" si="5"/>
        <v>No hay Programación</v>
      </c>
      <c r="AG20" s="116" t="str">
        <f t="shared" si="6"/>
        <v>De acuerdo con lo programado</v>
      </c>
      <c r="AH20" s="116"/>
      <c r="AI20" s="651">
        <f t="shared" si="7"/>
        <v>2</v>
      </c>
      <c r="AJ20" s="26">
        <f t="shared" si="8"/>
        <v>2</v>
      </c>
      <c r="AK20" s="519" t="str">
        <f t="shared" si="9"/>
        <v>De acuerdo a lo programado</v>
      </c>
      <c r="AL20" s="116"/>
    </row>
    <row r="21" spans="1:38" ht="105" customHeight="1" thickBot="1">
      <c r="A21" s="106">
        <v>7</v>
      </c>
      <c r="B21" s="105">
        <v>3</v>
      </c>
      <c r="C21" s="105" t="s">
        <v>156</v>
      </c>
      <c r="D21" s="105">
        <v>1</v>
      </c>
      <c r="E21" s="105">
        <v>2.0299999999999998</v>
      </c>
      <c r="F21" s="375" t="s">
        <v>313</v>
      </c>
      <c r="G21" s="365" t="s">
        <v>314</v>
      </c>
      <c r="H21" s="103" t="s">
        <v>315</v>
      </c>
      <c r="I21" s="114"/>
      <c r="J21" s="141">
        <v>3</v>
      </c>
      <c r="K21" s="357">
        <v>3</v>
      </c>
      <c r="L21" s="141">
        <v>3</v>
      </c>
      <c r="M21" s="141">
        <v>3</v>
      </c>
      <c r="N21" s="357">
        <f t="shared" si="12"/>
        <v>6</v>
      </c>
      <c r="O21" s="357">
        <f t="shared" si="10"/>
        <v>9</v>
      </c>
      <c r="P21" s="100">
        <v>62270</v>
      </c>
      <c r="Q21" s="99" t="s">
        <v>301</v>
      </c>
      <c r="R21" s="98"/>
      <c r="S21" s="261"/>
      <c r="T21" s="145" t="str">
        <f t="shared" si="0"/>
        <v>No hay ejecución</v>
      </c>
      <c r="U21" s="99" t="str" cm="1">
        <f t="array" ref="U21">IF(T21="No hay ejecución","NA",IF(T21&gt;=90%,"De acuerdo con lo programado",IF(T21&gt;=51%,"Atraso Leve",IF(T21&lt;Y=50%,"En riesgo cumplimiento"))))</f>
        <v>NA</v>
      </c>
      <c r="V21" s="266"/>
      <c r="W21" s="24">
        <v>3</v>
      </c>
      <c r="X21" s="26">
        <f t="shared" si="1"/>
        <v>1</v>
      </c>
      <c r="Y21" s="23" t="str">
        <f t="shared" si="2"/>
        <v>De acuerdo con lo programado</v>
      </c>
      <c r="Z21" s="85"/>
      <c r="AA21" s="86">
        <v>3</v>
      </c>
      <c r="AB21" s="26">
        <f t="shared" si="3"/>
        <v>1</v>
      </c>
      <c r="AC21" s="23" t="str">
        <f t="shared" si="4"/>
        <v>De acuerdo con lo programado</v>
      </c>
      <c r="AD21" s="85"/>
      <c r="AE21" s="668">
        <v>9</v>
      </c>
      <c r="AF21" s="666">
        <f t="shared" si="5"/>
        <v>3</v>
      </c>
      <c r="AG21" s="116" t="str">
        <f t="shared" si="6"/>
        <v>De acuerdo con lo programado</v>
      </c>
      <c r="AH21" s="116"/>
      <c r="AI21" s="651">
        <f t="shared" si="7"/>
        <v>15</v>
      </c>
      <c r="AJ21" s="26">
        <f t="shared" si="8"/>
        <v>1.6666666666666667</v>
      </c>
      <c r="AK21" s="519" t="str">
        <f t="shared" si="9"/>
        <v>De acuerdo a lo programado</v>
      </c>
      <c r="AL21" s="116"/>
    </row>
    <row r="22" spans="1:38" ht="33" customHeight="1" thickBot="1">
      <c r="A22" s="106">
        <v>8</v>
      </c>
      <c r="B22" s="105">
        <v>3</v>
      </c>
      <c r="C22" s="105" t="s">
        <v>156</v>
      </c>
      <c r="D22" s="105"/>
      <c r="E22" s="105">
        <v>2.0299999999999998</v>
      </c>
      <c r="F22" s="373" t="s">
        <v>316</v>
      </c>
      <c r="G22" s="365" t="s">
        <v>317</v>
      </c>
      <c r="H22" s="103" t="s">
        <v>100</v>
      </c>
      <c r="I22" s="114">
        <v>2</v>
      </c>
      <c r="J22" s="141">
        <v>2</v>
      </c>
      <c r="K22" s="357">
        <f t="shared" si="11"/>
        <v>4</v>
      </c>
      <c r="L22" s="141">
        <v>2</v>
      </c>
      <c r="M22" s="141">
        <v>2</v>
      </c>
      <c r="N22" s="357">
        <f t="shared" si="12"/>
        <v>4</v>
      </c>
      <c r="O22" s="357">
        <f t="shared" si="10"/>
        <v>8</v>
      </c>
      <c r="P22" s="100"/>
      <c r="Q22" s="99" t="s">
        <v>301</v>
      </c>
      <c r="R22" s="98"/>
      <c r="S22" s="261">
        <v>3</v>
      </c>
      <c r="T22" s="145">
        <f t="shared" si="0"/>
        <v>1.5</v>
      </c>
      <c r="U22" s="99" t="str" cm="1">
        <f t="array" ref="U22">IF(T22="No hay ejecución","NA",IF(T22&gt;=90%,"De acuerdo con lo programado",IF(T22&gt;=51%,"Atraso Leve",IF(T22&lt;Y=50%,"En riesgo cumplimiento"))))</f>
        <v>De acuerdo con lo programado</v>
      </c>
      <c r="V22" s="266" t="s">
        <v>318</v>
      </c>
      <c r="W22" s="24">
        <v>2</v>
      </c>
      <c r="X22" s="26">
        <f t="shared" si="1"/>
        <v>1</v>
      </c>
      <c r="Y22" s="23" t="str">
        <f t="shared" si="2"/>
        <v>De acuerdo con lo programado</v>
      </c>
      <c r="Z22" s="85"/>
      <c r="AA22" s="86">
        <v>2</v>
      </c>
      <c r="AB22" s="26">
        <f t="shared" si="3"/>
        <v>1</v>
      </c>
      <c r="AC22" s="23" t="str">
        <f t="shared" si="4"/>
        <v>De acuerdo con lo programado</v>
      </c>
      <c r="AD22" s="85"/>
      <c r="AE22" s="668">
        <v>8</v>
      </c>
      <c r="AF22" s="666">
        <f t="shared" si="5"/>
        <v>4</v>
      </c>
      <c r="AG22" s="116" t="str">
        <f t="shared" si="6"/>
        <v>De acuerdo con lo programado</v>
      </c>
      <c r="AH22" s="116"/>
      <c r="AI22" s="651">
        <f t="shared" si="7"/>
        <v>15</v>
      </c>
      <c r="AJ22" s="26">
        <f t="shared" si="8"/>
        <v>1.875</v>
      </c>
      <c r="AK22" s="519" t="str">
        <f t="shared" si="9"/>
        <v>De acuerdo a lo programado</v>
      </c>
      <c r="AL22" s="116"/>
    </row>
    <row r="23" spans="1:38" ht="30" customHeight="1" thickBot="1">
      <c r="A23" s="106">
        <v>9</v>
      </c>
      <c r="B23" s="105">
        <v>3</v>
      </c>
      <c r="C23" s="105" t="s">
        <v>156</v>
      </c>
      <c r="D23" s="105">
        <v>1</v>
      </c>
      <c r="E23" s="105">
        <v>2.0299999999999998</v>
      </c>
      <c r="F23" s="374" t="s">
        <v>319</v>
      </c>
      <c r="G23" s="365" t="s">
        <v>299</v>
      </c>
      <c r="H23" s="103" t="s">
        <v>79</v>
      </c>
      <c r="I23" s="114"/>
      <c r="J23" s="141"/>
      <c r="K23" s="357">
        <f t="shared" si="11"/>
        <v>0</v>
      </c>
      <c r="L23" s="141"/>
      <c r="M23" s="141"/>
      <c r="N23" s="357">
        <v>1</v>
      </c>
      <c r="O23" s="357">
        <f t="shared" si="10"/>
        <v>1</v>
      </c>
      <c r="P23" s="100">
        <v>62270</v>
      </c>
      <c r="Q23" s="99" t="s">
        <v>320</v>
      </c>
      <c r="R23" s="98"/>
      <c r="S23" s="261"/>
      <c r="T23" s="145" t="str">
        <f t="shared" si="0"/>
        <v>No hay ejecución</v>
      </c>
      <c r="U23" s="99" t="str" cm="1">
        <f t="array" ref="U23">IF(T23="No hay ejecución","NA",IF(T23&gt;=90%,"De acuerdo con lo programado",IF(T23&gt;=51%,"Atraso Leve",IF(T23&lt;Y=50%,"En riesgo cumplimiento"))))</f>
        <v>NA</v>
      </c>
      <c r="V23" s="266"/>
      <c r="W23" s="24">
        <v>1</v>
      </c>
      <c r="X23" s="26" t="str">
        <f t="shared" si="1"/>
        <v>No hay Programación</v>
      </c>
      <c r="Y23" s="23" t="str">
        <f t="shared" si="2"/>
        <v>De acuerdo con lo programado</v>
      </c>
      <c r="Z23" s="85"/>
      <c r="AA23" s="86"/>
      <c r="AB23" s="26" t="str">
        <f t="shared" si="3"/>
        <v>No hay ejecución</v>
      </c>
      <c r="AC23" s="23" t="str">
        <f t="shared" si="4"/>
        <v>NA</v>
      </c>
      <c r="AD23" s="85"/>
      <c r="AE23" s="668">
        <v>2</v>
      </c>
      <c r="AF23" s="666" t="str">
        <f t="shared" si="5"/>
        <v>No hay Programación</v>
      </c>
      <c r="AG23" s="116" t="str">
        <f t="shared" si="6"/>
        <v>De acuerdo con lo programado</v>
      </c>
      <c r="AH23" s="116"/>
      <c r="AI23" s="651">
        <f t="shared" si="7"/>
        <v>3</v>
      </c>
      <c r="AJ23" s="26">
        <f t="shared" si="8"/>
        <v>3</v>
      </c>
      <c r="AK23" s="519" t="str">
        <f t="shared" si="9"/>
        <v>De acuerdo a lo programado</v>
      </c>
      <c r="AL23" s="116"/>
    </row>
    <row r="24" spans="1:38" ht="58.5" customHeight="1" thickBot="1">
      <c r="A24" s="106">
        <v>10</v>
      </c>
      <c r="B24" s="105">
        <v>3</v>
      </c>
      <c r="C24" s="105" t="s">
        <v>156</v>
      </c>
      <c r="D24" s="105">
        <v>1</v>
      </c>
      <c r="E24" s="105">
        <v>2.0299999999999998</v>
      </c>
      <c r="F24" s="374" t="s">
        <v>321</v>
      </c>
      <c r="G24" s="365" t="s">
        <v>322</v>
      </c>
      <c r="H24" s="103" t="s">
        <v>79</v>
      </c>
      <c r="I24" s="114"/>
      <c r="J24" s="141"/>
      <c r="K24" s="357">
        <f t="shared" si="11"/>
        <v>0</v>
      </c>
      <c r="L24" s="141"/>
      <c r="M24" s="141"/>
      <c r="N24" s="357">
        <f t="shared" si="12"/>
        <v>0</v>
      </c>
      <c r="O24" s="357"/>
      <c r="P24" s="100">
        <v>62270</v>
      </c>
      <c r="Q24" s="99" t="s">
        <v>301</v>
      </c>
      <c r="R24" s="98"/>
      <c r="S24" s="261"/>
      <c r="T24" s="145" t="str">
        <f t="shared" si="0"/>
        <v>No hay ejecución</v>
      </c>
      <c r="U24" s="99" t="str" cm="1">
        <f t="array" ref="U24">IF(T24="No hay ejecución","NA",IF(T24&gt;=90%,"De acuerdo con lo programado",IF(T24&gt;=51%,"Atraso Leve",IF(T24&lt;Y=50%,"En riesgo cumplimiento"))))</f>
        <v>NA</v>
      </c>
      <c r="V24" s="266"/>
      <c r="W24" s="24">
        <v>2</v>
      </c>
      <c r="X24" s="26" t="str">
        <f t="shared" si="1"/>
        <v>No hay Programación</v>
      </c>
      <c r="Y24" s="23" t="str">
        <f t="shared" si="2"/>
        <v>De acuerdo con lo programado</v>
      </c>
      <c r="Z24" s="85" t="s">
        <v>1194</v>
      </c>
      <c r="AA24" s="86"/>
      <c r="AB24" s="26" t="str">
        <f t="shared" si="3"/>
        <v>No hay ejecución</v>
      </c>
      <c r="AC24" s="23" t="str">
        <f t="shared" si="4"/>
        <v>NA</v>
      </c>
      <c r="AD24" s="85"/>
      <c r="AE24" s="668">
        <v>2</v>
      </c>
      <c r="AF24" s="666" t="str">
        <f t="shared" si="5"/>
        <v>No hay Programación</v>
      </c>
      <c r="AG24" s="116" t="str">
        <f t="shared" si="6"/>
        <v>De acuerdo con lo programado</v>
      </c>
      <c r="AH24" s="116"/>
      <c r="AI24" s="651">
        <f t="shared" si="7"/>
        <v>4</v>
      </c>
      <c r="AJ24" s="26" t="str">
        <f t="shared" si="8"/>
        <v>No hay Programación</v>
      </c>
      <c r="AK24" s="519" t="str">
        <f t="shared" si="9"/>
        <v>De acuerdo a lo programado</v>
      </c>
      <c r="AL24" s="116"/>
    </row>
    <row r="25" spans="1:38">
      <c r="A25" s="106"/>
      <c r="B25" s="105"/>
      <c r="C25" s="105"/>
      <c r="D25" s="105"/>
      <c r="E25" s="105"/>
      <c r="F25" s="358"/>
      <c r="G25" s="366"/>
      <c r="H25" s="103"/>
      <c r="I25" s="114"/>
      <c r="J25" s="141"/>
      <c r="K25" s="357">
        <f t="shared" si="11"/>
        <v>0</v>
      </c>
      <c r="L25" s="141"/>
      <c r="M25" s="141"/>
      <c r="N25" s="357">
        <f t="shared" si="12"/>
        <v>0</v>
      </c>
      <c r="O25" s="357"/>
      <c r="P25" s="100"/>
      <c r="Q25" s="99"/>
      <c r="R25" s="98"/>
      <c r="S25" s="261"/>
      <c r="T25" s="145" t="str">
        <f t="shared" si="0"/>
        <v>No hay ejecución</v>
      </c>
      <c r="U25" s="99" t="str" cm="1">
        <f t="array" ref="U25">IF(T25="No hay ejecución","NA",IF(T25&gt;=90%,"De acuerdo con lo programado",IF(T25&gt;=51%,"Atraso Leve",IF(T25&lt;Y=50%,"En riesgo cumplimiento"))))</f>
        <v>NA</v>
      </c>
      <c r="V25" s="266"/>
      <c r="W25" s="24"/>
      <c r="X25" s="26" t="str">
        <f t="shared" si="1"/>
        <v>No hay ejecución</v>
      </c>
      <c r="Y25" s="23" t="str">
        <f t="shared" si="2"/>
        <v>NA</v>
      </c>
      <c r="Z25" s="85"/>
      <c r="AA25" s="86"/>
      <c r="AB25" s="26" t="str">
        <f t="shared" si="3"/>
        <v>No hay ejecución</v>
      </c>
      <c r="AC25" s="23" t="str">
        <f t="shared" si="4"/>
        <v>NA</v>
      </c>
      <c r="AD25" s="85"/>
      <c r="AE25" s="116"/>
      <c r="AF25" s="666" t="str">
        <f t="shared" ref="AF25" si="13">IF(AE25="","No hay ejecución",IF(AND(M25=0),"No hay Programación", AE25/M25))</f>
        <v>No hay ejecución</v>
      </c>
      <c r="AG25" s="116" t="str">
        <f t="shared" si="6"/>
        <v>NA</v>
      </c>
      <c r="AH25" s="116"/>
      <c r="AI25" s="116"/>
      <c r="AJ25" s="116" t="str">
        <f t="shared" ref="AJ25" si="14">IF(AI25="","No hay ejecución",IF(AND(O25=0),"No hay Programación", AI25/O25))</f>
        <v>No hay ejecución</v>
      </c>
      <c r="AK25" s="116" t="str">
        <f t="shared" ref="AK25" si="15">IF(AJ25="No hay ejecución","NA",IF(AJ25&gt;=90%,"De acuerdo con lo programado",IF(AJ25&gt;=51%,"Atraso Leve",IF(AJ25&lt;50%,"En riesgo en cumplimiento"))))</f>
        <v>NA</v>
      </c>
      <c r="AL25" s="116"/>
    </row>
    <row r="26" spans="1:38" ht="12">
      <c r="A26" s="108" t="s">
        <v>274</v>
      </c>
      <c r="B26" s="108"/>
      <c r="C26" s="108"/>
      <c r="D26" s="108"/>
      <c r="E26" s="108"/>
      <c r="F26" s="107"/>
      <c r="G26" s="312"/>
      <c r="H26" s="312"/>
      <c r="I26" s="312"/>
      <c r="J26" s="359"/>
      <c r="K26" s="359"/>
      <c r="L26" s="359"/>
      <c r="M26" s="359"/>
      <c r="N26" s="359"/>
      <c r="O26" s="359"/>
      <c r="P26" s="312"/>
      <c r="Q26" s="312"/>
      <c r="R26" s="108"/>
      <c r="S26" s="268"/>
      <c r="T26" s="268"/>
      <c r="U26" s="268"/>
      <c r="V26" s="268"/>
      <c r="W26" s="117"/>
      <c r="X26" s="117"/>
      <c r="Y26" s="117"/>
      <c r="Z26" s="117"/>
      <c r="AA26" s="117"/>
      <c r="AB26" s="117"/>
      <c r="AC26" s="117"/>
      <c r="AD26" s="117"/>
    </row>
    <row r="27" spans="1:38" ht="10.5" customHeight="1" thickBot="1">
      <c r="A27" s="810" t="s">
        <v>223</v>
      </c>
      <c r="B27" s="811"/>
      <c r="C27" s="811"/>
      <c r="D27" s="811"/>
      <c r="E27" s="811"/>
      <c r="F27" s="153" t="s">
        <v>323</v>
      </c>
      <c r="G27" s="14"/>
      <c r="H27" s="10"/>
      <c r="I27" s="9"/>
      <c r="J27" s="307"/>
      <c r="K27" s="307"/>
      <c r="L27" s="307"/>
      <c r="M27" s="307"/>
      <c r="N27" s="307"/>
      <c r="O27" s="307"/>
      <c r="P27" s="9"/>
      <c r="Q27" s="9"/>
      <c r="R27" s="9"/>
    </row>
    <row r="28" spans="1:38" ht="10.8" thickTop="1" thickBot="1">
      <c r="A28" s="11"/>
      <c r="B28" s="11"/>
      <c r="C28" s="11"/>
      <c r="D28" s="11"/>
      <c r="E28" s="11"/>
      <c r="F28" s="362"/>
      <c r="G28" s="12"/>
      <c r="H28" s="10"/>
      <c r="I28" s="9"/>
      <c r="J28" s="307"/>
      <c r="K28" s="307"/>
      <c r="L28" s="307"/>
      <c r="M28" s="307"/>
      <c r="N28" s="307"/>
      <c r="O28" s="307"/>
      <c r="P28" s="9"/>
      <c r="Q28" s="9"/>
      <c r="R28" s="9"/>
    </row>
    <row r="29" spans="1:38" ht="12" customHeight="1" thickTop="1" thickBot="1">
      <c r="A29" s="808" t="s">
        <v>224</v>
      </c>
      <c r="B29" s="809"/>
      <c r="C29" s="809"/>
      <c r="D29" s="809"/>
      <c r="E29" s="809"/>
      <c r="F29" s="153" t="s">
        <v>324</v>
      </c>
      <c r="G29" s="14"/>
      <c r="H29" s="10"/>
      <c r="I29" s="9"/>
      <c r="J29" s="307"/>
      <c r="K29" s="307"/>
      <c r="L29" s="307"/>
      <c r="M29" s="307"/>
      <c r="N29" s="307"/>
      <c r="O29" s="307"/>
      <c r="P29" s="9"/>
      <c r="Q29" s="9"/>
      <c r="R29" s="9"/>
    </row>
    <row r="30" spans="1:38" ht="10.8" thickTop="1" thickBot="1">
      <c r="A30" s="13"/>
      <c r="B30" s="13"/>
      <c r="C30" s="13"/>
      <c r="D30" s="13"/>
      <c r="E30" s="13"/>
      <c r="F30" s="154"/>
      <c r="G30" s="14"/>
      <c r="H30" s="10"/>
      <c r="I30" s="9"/>
      <c r="J30" s="307"/>
      <c r="K30" s="307"/>
      <c r="L30" s="307"/>
      <c r="M30" s="307"/>
      <c r="N30" s="307"/>
      <c r="O30" s="307"/>
      <c r="P30" s="9"/>
      <c r="Q30" s="9"/>
      <c r="R30" s="9"/>
    </row>
    <row r="31" spans="1:38" ht="10.8" thickTop="1" thickBot="1">
      <c r="A31" s="15" t="s">
        <v>226</v>
      </c>
      <c r="B31" s="6"/>
      <c r="C31" s="16"/>
      <c r="D31" s="6"/>
      <c r="E31" s="6"/>
      <c r="F31" s="363"/>
      <c r="G31" s="7"/>
      <c r="H31" s="10"/>
      <c r="I31" s="9"/>
      <c r="J31" s="307"/>
      <c r="K31" s="307"/>
      <c r="L31" s="307"/>
      <c r="M31" s="307"/>
      <c r="N31" s="307"/>
      <c r="O31" s="307"/>
      <c r="P31" s="9"/>
      <c r="Q31" s="9"/>
      <c r="R31" s="9"/>
    </row>
    <row r="32" spans="1:38" ht="13.05" customHeight="1" thickTop="1" thickBot="1">
      <c r="A32" s="17">
        <v>1</v>
      </c>
      <c r="B32" s="6" t="s">
        <v>227</v>
      </c>
      <c r="C32" s="16"/>
      <c r="D32" s="6"/>
      <c r="E32" s="6"/>
      <c r="F32" s="363"/>
      <c r="G32" s="7"/>
      <c r="H32" s="10"/>
      <c r="I32" s="9"/>
      <c r="J32" s="307"/>
      <c r="K32" s="307"/>
      <c r="L32" s="307"/>
      <c r="M32" s="307"/>
      <c r="N32" s="307"/>
      <c r="O32" s="307"/>
      <c r="P32" s="9"/>
      <c r="Q32" s="9"/>
      <c r="R32" s="9"/>
    </row>
    <row r="33" spans="1:22" ht="13.05" customHeight="1" thickTop="1" thickBot="1">
      <c r="A33" s="17">
        <v>2</v>
      </c>
      <c r="B33" s="6" t="s">
        <v>228</v>
      </c>
      <c r="C33" s="16"/>
      <c r="D33" s="6"/>
      <c r="E33" s="6"/>
      <c r="F33" s="363"/>
      <c r="G33" s="7"/>
      <c r="H33" s="10"/>
      <c r="I33" s="9"/>
      <c r="J33" s="307"/>
      <c r="K33" s="307"/>
      <c r="L33" s="307"/>
      <c r="M33" s="307"/>
      <c r="N33" s="307"/>
      <c r="O33" s="307"/>
      <c r="P33" s="9"/>
      <c r="Q33" s="9"/>
      <c r="R33" s="9"/>
    </row>
    <row r="34" spans="1:22" ht="13.05" customHeight="1" thickTop="1" thickBot="1">
      <c r="A34" s="17">
        <v>3</v>
      </c>
      <c r="B34" s="6" t="s">
        <v>229</v>
      </c>
      <c r="C34" s="18"/>
      <c r="D34" s="6"/>
      <c r="E34" s="6"/>
      <c r="F34" s="363"/>
      <c r="G34" s="7"/>
      <c r="H34" s="19"/>
      <c r="I34" s="9"/>
      <c r="J34" s="307"/>
      <c r="K34" s="307"/>
      <c r="L34" s="307"/>
      <c r="M34" s="307"/>
      <c r="N34" s="307"/>
      <c r="O34" s="307"/>
      <c r="P34" s="9"/>
      <c r="Q34" s="9"/>
      <c r="R34" s="9"/>
    </row>
    <row r="35" spans="1:22" ht="13.05" customHeight="1" thickTop="1" thickBot="1">
      <c r="A35" s="17">
        <v>4</v>
      </c>
      <c r="B35" s="6" t="s">
        <v>294</v>
      </c>
      <c r="C35" s="18"/>
      <c r="D35" s="6"/>
      <c r="E35" s="6"/>
      <c r="F35" s="363"/>
      <c r="G35" s="7"/>
      <c r="H35" s="8"/>
      <c r="I35" s="9"/>
      <c r="J35" s="307"/>
      <c r="K35" s="307"/>
      <c r="L35" s="307"/>
      <c r="M35" s="307"/>
      <c r="N35" s="307"/>
      <c r="O35" s="307"/>
      <c r="P35" s="9"/>
      <c r="Q35" s="9"/>
      <c r="R35" s="9"/>
    </row>
    <row r="36" spans="1:22" ht="13.05" customHeight="1" thickTop="1" thickBot="1">
      <c r="A36" s="17">
        <v>5</v>
      </c>
      <c r="B36" s="6" t="s">
        <v>231</v>
      </c>
      <c r="C36" s="18"/>
      <c r="D36" s="6"/>
      <c r="E36" s="6"/>
      <c r="F36" s="363"/>
      <c r="G36" s="7"/>
      <c r="H36" s="8"/>
      <c r="I36" s="9"/>
      <c r="J36" s="307"/>
      <c r="K36" s="307"/>
      <c r="L36" s="307"/>
      <c r="M36" s="307"/>
      <c r="N36" s="307"/>
      <c r="O36" s="307"/>
      <c r="P36" s="9"/>
      <c r="Q36" s="9"/>
      <c r="R36" s="9"/>
    </row>
    <row r="37" spans="1:22" ht="13.05" customHeight="1" thickTop="1">
      <c r="A37" s="17">
        <v>6</v>
      </c>
      <c r="B37" s="19" t="s">
        <v>232</v>
      </c>
      <c r="C37" s="18"/>
      <c r="D37" s="6"/>
      <c r="E37" s="6"/>
      <c r="F37" s="363"/>
      <c r="G37" s="7"/>
      <c r="H37" s="10"/>
      <c r="I37" s="14"/>
      <c r="J37" s="154"/>
      <c r="K37" s="154"/>
      <c r="L37" s="154"/>
      <c r="M37" s="154"/>
      <c r="N37" s="154"/>
      <c r="O37" s="154"/>
      <c r="P37" s="14"/>
      <c r="Q37" s="14"/>
      <c r="R37" s="14"/>
    </row>
    <row r="38" spans="1:22" ht="13.05" customHeight="1">
      <c r="A38" s="17">
        <v>7</v>
      </c>
      <c r="B38" s="6" t="s">
        <v>233</v>
      </c>
      <c r="D38" s="6"/>
      <c r="E38" s="6"/>
      <c r="F38" s="363"/>
      <c r="G38" s="7"/>
      <c r="H38" s="10"/>
      <c r="I38" s="14"/>
      <c r="J38" s="154"/>
      <c r="K38" s="154"/>
      <c r="L38" s="154"/>
      <c r="M38" s="154"/>
      <c r="N38" s="154"/>
      <c r="O38" s="154"/>
      <c r="P38" s="14"/>
      <c r="Q38" s="14"/>
      <c r="R38" s="14"/>
    </row>
    <row r="39" spans="1:22" s="28" customFormat="1" ht="13.05" customHeight="1">
      <c r="A39" s="17">
        <v>8</v>
      </c>
      <c r="B39" s="20" t="s">
        <v>234</v>
      </c>
      <c r="C39" s="6"/>
      <c r="D39" s="19"/>
      <c r="E39" s="19"/>
      <c r="F39" s="363"/>
      <c r="G39" s="7"/>
      <c r="H39" s="10"/>
      <c r="I39" s="14"/>
      <c r="J39" s="154"/>
      <c r="K39" s="154"/>
      <c r="L39" s="154"/>
      <c r="M39" s="154"/>
      <c r="N39" s="154"/>
      <c r="O39" s="154"/>
      <c r="P39" s="14"/>
      <c r="Q39" s="14"/>
      <c r="R39" s="14"/>
      <c r="S39" s="19"/>
      <c r="T39" s="19"/>
      <c r="U39" s="19"/>
      <c r="V39" s="19"/>
    </row>
    <row r="40" spans="1:22" ht="13.05" customHeight="1">
      <c r="A40" s="17">
        <v>9</v>
      </c>
      <c r="B40" s="20" t="s">
        <v>235</v>
      </c>
      <c r="C40" s="6"/>
      <c r="D40" s="6"/>
      <c r="E40" s="6"/>
      <c r="F40" s="363"/>
      <c r="G40" s="7"/>
      <c r="H40" s="10"/>
      <c r="I40" s="14"/>
      <c r="J40" s="154"/>
      <c r="K40" s="154"/>
      <c r="L40" s="154"/>
      <c r="M40" s="154"/>
      <c r="N40" s="154"/>
      <c r="O40" s="154"/>
      <c r="P40" s="14"/>
      <c r="Q40" s="14"/>
      <c r="R40" s="14"/>
    </row>
    <row r="41" spans="1:22" ht="13.05" hidden="1" customHeight="1">
      <c r="A41" s="17">
        <v>10</v>
      </c>
      <c r="B41" s="20" t="s">
        <v>236</v>
      </c>
      <c r="C41" s="6"/>
      <c r="D41" s="6"/>
      <c r="E41" s="6"/>
      <c r="F41" s="363"/>
      <c r="G41" s="7"/>
      <c r="H41" s="10"/>
      <c r="I41" s="14"/>
      <c r="J41" s="154"/>
      <c r="K41" s="154"/>
      <c r="L41" s="154"/>
      <c r="M41" s="154"/>
      <c r="N41" s="154"/>
      <c r="O41" s="154"/>
      <c r="P41" s="14"/>
      <c r="Q41" s="14"/>
      <c r="R41" s="14"/>
    </row>
    <row r="42" spans="1:22" ht="13.05" customHeight="1">
      <c r="A42" s="17">
        <v>10</v>
      </c>
      <c r="B42" s="20" t="s">
        <v>237</v>
      </c>
      <c r="C42" s="6"/>
      <c r="D42" s="6"/>
      <c r="E42" s="6"/>
      <c r="F42" s="363"/>
      <c r="G42" s="7"/>
      <c r="H42" s="10"/>
      <c r="I42" s="14"/>
      <c r="J42" s="154"/>
      <c r="K42" s="154"/>
      <c r="L42" s="154"/>
      <c r="M42" s="154"/>
      <c r="N42" s="154"/>
      <c r="O42" s="154"/>
      <c r="P42" s="14"/>
      <c r="Q42" s="14"/>
      <c r="R42" s="14"/>
    </row>
    <row r="43" spans="1:22" ht="13.05" customHeight="1">
      <c r="A43" s="17">
        <v>11</v>
      </c>
      <c r="B43" s="6" t="s">
        <v>238</v>
      </c>
      <c r="C43" s="6"/>
      <c r="D43" s="6"/>
      <c r="E43" s="6"/>
      <c r="F43" s="363"/>
      <c r="G43" s="7"/>
      <c r="H43" s="10"/>
      <c r="I43" s="14"/>
      <c r="J43" s="154"/>
      <c r="K43" s="154"/>
      <c r="L43" s="154"/>
      <c r="M43" s="154"/>
      <c r="N43" s="154"/>
      <c r="O43" s="154"/>
      <c r="P43" s="14"/>
      <c r="Q43" s="14"/>
      <c r="R43" s="14"/>
    </row>
    <row r="44" spans="1:22" ht="13.05" customHeight="1">
      <c r="A44" s="17">
        <v>12</v>
      </c>
      <c r="B44" s="20" t="s">
        <v>239</v>
      </c>
      <c r="C44" s="6"/>
      <c r="D44" s="6"/>
      <c r="E44" s="6"/>
      <c r="F44" s="363"/>
      <c r="G44" s="7"/>
      <c r="H44" s="10"/>
      <c r="I44" s="14"/>
      <c r="J44" s="154"/>
      <c r="K44" s="154"/>
      <c r="L44" s="154"/>
      <c r="M44" s="154"/>
      <c r="N44" s="154"/>
      <c r="O44" s="154"/>
      <c r="P44" s="14"/>
      <c r="Q44" s="14"/>
      <c r="R44" s="14"/>
    </row>
    <row r="45" spans="1:22" ht="10.199999999999999" thickBot="1">
      <c r="A45" s="19"/>
      <c r="C45" s="19"/>
      <c r="D45" s="19"/>
      <c r="E45" s="19"/>
      <c r="F45" s="364"/>
      <c r="G45" s="21"/>
      <c r="H45" s="22"/>
      <c r="I45" s="22"/>
      <c r="J45" s="308"/>
      <c r="K45" s="308"/>
      <c r="L45" s="308"/>
      <c r="M45" s="308"/>
      <c r="N45" s="308"/>
      <c r="O45" s="308"/>
      <c r="P45" s="22"/>
      <c r="Q45" s="22"/>
      <c r="R45" s="22"/>
    </row>
    <row r="46" spans="1:22" ht="10.199999999999999" thickTop="1">
      <c r="A46" s="19"/>
      <c r="C46" s="19"/>
      <c r="D46" s="19"/>
      <c r="E46" s="19"/>
      <c r="F46" s="364"/>
      <c r="G46" s="21"/>
      <c r="H46" s="19"/>
      <c r="I46" s="19"/>
      <c r="J46" s="28"/>
      <c r="K46" s="28"/>
      <c r="L46" s="28"/>
      <c r="M46" s="28"/>
      <c r="N46" s="28"/>
      <c r="O46" s="28"/>
      <c r="P46" s="19"/>
      <c r="Q46" s="19"/>
      <c r="R46" s="19"/>
    </row>
    <row r="47" spans="1:22" s="28" customFormat="1">
      <c r="A47" s="19"/>
      <c r="B47" s="19"/>
      <c r="C47" s="19"/>
      <c r="D47" s="19"/>
      <c r="E47" s="19"/>
      <c r="F47" s="364"/>
      <c r="G47" s="21"/>
      <c r="H47" s="19"/>
      <c r="I47" s="19"/>
      <c r="P47" s="19"/>
      <c r="Q47" s="19"/>
      <c r="R47" s="19"/>
      <c r="S47" s="19"/>
      <c r="T47" s="19"/>
      <c r="U47" s="19"/>
      <c r="V47" s="19"/>
    </row>
    <row r="48" spans="1:22" s="28" customFormat="1" ht="9.75" customHeight="1">
      <c r="A48" s="19"/>
      <c r="B48" s="19"/>
      <c r="C48" s="19"/>
      <c r="D48" s="19"/>
      <c r="E48" s="19"/>
      <c r="F48" s="364"/>
      <c r="G48" s="21"/>
      <c r="H48" s="19"/>
      <c r="I48" s="19"/>
      <c r="P48" s="19"/>
      <c r="Q48" s="19"/>
      <c r="R48" s="19"/>
      <c r="S48" s="19"/>
      <c r="T48" s="19"/>
      <c r="U48" s="19"/>
      <c r="V48" s="19"/>
    </row>
    <row r="49" spans="1:22" s="28" customFormat="1">
      <c r="A49" s="19"/>
      <c r="B49" s="19"/>
      <c r="C49" s="19"/>
      <c r="D49" s="19"/>
      <c r="E49" s="19"/>
      <c r="F49" s="364"/>
      <c r="G49" s="21"/>
      <c r="H49" s="19"/>
      <c r="I49" s="19"/>
      <c r="P49" s="19"/>
      <c r="Q49" s="19"/>
      <c r="R49" s="19"/>
      <c r="S49" s="19"/>
      <c r="T49" s="19"/>
      <c r="U49" s="19"/>
      <c r="V49" s="19"/>
    </row>
    <row r="50" spans="1:22" s="28" customFormat="1" ht="9" customHeight="1">
      <c r="A50" s="1"/>
      <c r="B50" s="1"/>
      <c r="C50" s="1"/>
      <c r="D50" s="1"/>
      <c r="E50" s="1"/>
      <c r="F50" s="351"/>
      <c r="G50" s="3"/>
      <c r="H50" s="1"/>
      <c r="I50" s="1"/>
      <c r="J50" s="27"/>
      <c r="K50" s="27"/>
      <c r="L50" s="27"/>
      <c r="M50" s="27"/>
      <c r="N50" s="27"/>
      <c r="O50" s="27"/>
      <c r="P50" s="1"/>
      <c r="Q50" s="1"/>
      <c r="R50" s="1"/>
      <c r="S50" s="19"/>
      <c r="T50" s="19"/>
      <c r="U50" s="19"/>
      <c r="V50" s="19"/>
    </row>
    <row r="51" spans="1:22" s="28" customFormat="1">
      <c r="A51" s="1"/>
      <c r="B51" s="1"/>
      <c r="C51" s="1"/>
      <c r="D51" s="1"/>
      <c r="E51" s="1"/>
      <c r="F51" s="351"/>
      <c r="G51" s="3"/>
      <c r="H51" s="1"/>
      <c r="I51" s="1"/>
      <c r="J51" s="27"/>
      <c r="K51" s="27"/>
      <c r="L51" s="27"/>
      <c r="M51" s="27"/>
      <c r="N51" s="27"/>
      <c r="O51" s="27"/>
      <c r="P51" s="1"/>
      <c r="Q51" s="1"/>
      <c r="R51" s="1"/>
      <c r="S51" s="19"/>
      <c r="T51" s="19"/>
      <c r="U51" s="19"/>
      <c r="V51" s="19"/>
    </row>
    <row r="52" spans="1:22" s="28" customFormat="1">
      <c r="A52" s="1"/>
      <c r="B52" s="1"/>
      <c r="C52" s="1"/>
      <c r="D52" s="1"/>
      <c r="E52" s="1"/>
      <c r="F52" s="351"/>
      <c r="G52" s="3"/>
      <c r="H52" s="1"/>
      <c r="I52" s="1"/>
      <c r="J52" s="27"/>
      <c r="K52" s="27"/>
      <c r="L52" s="27"/>
      <c r="M52" s="27"/>
      <c r="N52" s="27"/>
      <c r="O52" s="27"/>
      <c r="P52" s="1"/>
      <c r="Q52" s="1"/>
      <c r="R52" s="1"/>
      <c r="S52" s="19"/>
      <c r="T52" s="19"/>
      <c r="U52" s="19"/>
      <c r="V52" s="19"/>
    </row>
    <row r="53" spans="1:22" s="28" customFormat="1">
      <c r="A53" s="1"/>
      <c r="B53" s="1"/>
      <c r="C53" s="1"/>
      <c r="D53" s="1"/>
      <c r="E53" s="1"/>
      <c r="F53" s="351"/>
      <c r="G53" s="3"/>
      <c r="H53" s="1"/>
      <c r="I53" s="1"/>
      <c r="J53" s="27"/>
      <c r="K53" s="27"/>
      <c r="L53" s="27"/>
      <c r="M53" s="27"/>
      <c r="N53" s="27"/>
      <c r="O53" s="27"/>
      <c r="P53" s="1"/>
      <c r="Q53" s="1"/>
      <c r="R53" s="1"/>
      <c r="S53" s="19"/>
      <c r="T53" s="19"/>
      <c r="U53" s="19"/>
      <c r="V53" s="19"/>
    </row>
    <row r="54" spans="1:22" s="28" customFormat="1">
      <c r="A54" s="1"/>
      <c r="B54" s="1"/>
      <c r="C54" s="1"/>
      <c r="D54" s="1"/>
      <c r="E54" s="1"/>
      <c r="F54" s="351"/>
      <c r="G54" s="3"/>
      <c r="H54" s="1"/>
      <c r="I54" s="1"/>
      <c r="J54" s="27"/>
      <c r="K54" s="27"/>
      <c r="L54" s="27"/>
      <c r="M54" s="27"/>
      <c r="N54" s="27"/>
      <c r="O54" s="27"/>
      <c r="P54" s="1"/>
      <c r="Q54" s="1"/>
      <c r="R54" s="1"/>
      <c r="S54" s="19"/>
      <c r="T54" s="19"/>
      <c r="U54" s="19"/>
      <c r="V54" s="19"/>
    </row>
    <row r="55" spans="1:22" s="28" customFormat="1">
      <c r="A55" s="1"/>
      <c r="B55" s="1"/>
      <c r="C55" s="1"/>
      <c r="D55" s="1"/>
      <c r="E55" s="1"/>
      <c r="F55" s="351"/>
      <c r="G55" s="3"/>
      <c r="H55" s="1"/>
      <c r="I55" s="1"/>
      <c r="J55" s="27"/>
      <c r="K55" s="27"/>
      <c r="L55" s="27"/>
      <c r="M55" s="27"/>
      <c r="N55" s="27"/>
      <c r="O55" s="27"/>
      <c r="P55" s="1"/>
      <c r="Q55" s="1"/>
      <c r="R55" s="1"/>
      <c r="S55" s="19"/>
      <c r="T55" s="19"/>
      <c r="U55" s="19"/>
      <c r="V55" s="19"/>
    </row>
    <row r="56" spans="1:22" s="28" customFormat="1">
      <c r="A56" s="1"/>
      <c r="B56" s="1"/>
      <c r="C56" s="1"/>
      <c r="D56" s="1"/>
      <c r="E56" s="1"/>
      <c r="F56" s="351"/>
      <c r="G56" s="3"/>
      <c r="H56" s="1"/>
      <c r="I56" s="1"/>
      <c r="J56" s="27"/>
      <c r="K56" s="27"/>
      <c r="L56" s="27"/>
      <c r="M56" s="27"/>
      <c r="N56" s="27"/>
      <c r="O56" s="27"/>
      <c r="P56" s="1"/>
      <c r="Q56" s="1"/>
      <c r="R56" s="1"/>
      <c r="S56" s="19"/>
      <c r="T56" s="19"/>
      <c r="U56" s="19"/>
      <c r="V56" s="19"/>
    </row>
    <row r="57" spans="1:22" s="28" customFormat="1">
      <c r="A57" s="1"/>
      <c r="B57" s="1"/>
      <c r="C57" s="1"/>
      <c r="D57" s="1"/>
      <c r="E57" s="1"/>
      <c r="F57" s="351"/>
      <c r="G57" s="3"/>
      <c r="H57" s="1"/>
      <c r="I57" s="1"/>
      <c r="J57" s="27"/>
      <c r="K57" s="27"/>
      <c r="L57" s="27"/>
      <c r="M57" s="27"/>
      <c r="N57" s="27"/>
      <c r="O57" s="27"/>
      <c r="P57" s="1"/>
      <c r="Q57" s="1"/>
      <c r="R57" s="1"/>
      <c r="S57" s="19"/>
      <c r="T57" s="19"/>
      <c r="U57" s="19"/>
      <c r="V57" s="19"/>
    </row>
    <row r="58" spans="1:22" s="28" customFormat="1">
      <c r="A58" s="1"/>
      <c r="B58" s="1"/>
      <c r="C58" s="1"/>
      <c r="D58" s="1"/>
      <c r="E58" s="1"/>
      <c r="F58" s="351"/>
      <c r="G58" s="3"/>
      <c r="H58" s="1"/>
      <c r="I58" s="1"/>
      <c r="J58" s="27"/>
      <c r="K58" s="27"/>
      <c r="L58" s="27"/>
      <c r="M58" s="27"/>
      <c r="N58" s="27"/>
      <c r="O58" s="27"/>
      <c r="P58" s="1"/>
      <c r="Q58" s="1"/>
      <c r="R58" s="1"/>
      <c r="S58" s="19"/>
      <c r="T58" s="19"/>
      <c r="U58" s="19"/>
      <c r="V58" s="19"/>
    </row>
    <row r="59" spans="1:22" s="28" customFormat="1">
      <c r="A59" s="1"/>
      <c r="B59" s="1"/>
      <c r="C59" s="1"/>
      <c r="D59" s="1"/>
      <c r="E59" s="1"/>
      <c r="F59" s="351"/>
      <c r="G59" s="3"/>
      <c r="H59" s="1"/>
      <c r="I59" s="1"/>
      <c r="J59" s="27"/>
      <c r="K59" s="27"/>
      <c r="L59" s="27"/>
      <c r="M59" s="27"/>
      <c r="N59" s="27"/>
      <c r="O59" s="27"/>
      <c r="P59" s="1"/>
      <c r="Q59" s="1"/>
      <c r="R59" s="1"/>
      <c r="S59" s="19"/>
      <c r="T59" s="19"/>
      <c r="U59" s="19"/>
      <c r="V59" s="19"/>
    </row>
  </sheetData>
  <mergeCells count="41">
    <mergeCell ref="A1:E1"/>
    <mergeCell ref="A2:E2"/>
    <mergeCell ref="A6:E6"/>
    <mergeCell ref="A7:E7"/>
    <mergeCell ref="V13:V14"/>
    <mergeCell ref="F12:F14"/>
    <mergeCell ref="U13:U14"/>
    <mergeCell ref="R12:R14"/>
    <mergeCell ref="S12:V12"/>
    <mergeCell ref="W13:W14"/>
    <mergeCell ref="X13:X14"/>
    <mergeCell ref="S13:S14"/>
    <mergeCell ref="A8:E8"/>
    <mergeCell ref="AL13:AL14"/>
    <mergeCell ref="AI13:AI14"/>
    <mergeCell ref="AJ13:AJ14"/>
    <mergeCell ref="AK13:AK14"/>
    <mergeCell ref="A9:E9"/>
    <mergeCell ref="A11:A14"/>
    <mergeCell ref="B11:E11"/>
    <mergeCell ref="AI11:AL12"/>
    <mergeCell ref="B12:B14"/>
    <mergeCell ref="C12:C14"/>
    <mergeCell ref="D12:D14"/>
    <mergeCell ref="E12:E14"/>
    <mergeCell ref="W12:Z12"/>
    <mergeCell ref="AA12:AD12"/>
    <mergeCell ref="AE12:AH12"/>
    <mergeCell ref="A27:E27"/>
    <mergeCell ref="A29:E29"/>
    <mergeCell ref="AF13:AF14"/>
    <mergeCell ref="AG13:AG14"/>
    <mergeCell ref="AH13:AH14"/>
    <mergeCell ref="Z13:Z14"/>
    <mergeCell ref="AA13:AA14"/>
    <mergeCell ref="AB13:AB14"/>
    <mergeCell ref="AC13:AC14"/>
    <mergeCell ref="AD13:AD14"/>
    <mergeCell ref="AE13:AE14"/>
    <mergeCell ref="Y13:Y14"/>
    <mergeCell ref="T13:T14"/>
  </mergeCells>
  <conditionalFormatting sqref="AK15:AK24">
    <cfRule type="containsText" dxfId="56" priority="1" operator="containsText" text="De Acuerdo a lo Programado">
      <formula>NOT(ISERROR(SEARCH("De Acuerdo a lo Programado",AK15)))</formula>
    </cfRule>
    <cfRule type="containsText" dxfId="55" priority="2" operator="containsText" text="Atraso Leve">
      <formula>NOT(ISERROR(SEARCH("Atraso Leve",AK15)))</formula>
    </cfRule>
    <cfRule type="containsText" dxfId="54" priority="3" operator="containsText" text="En Riesgo de Incumplimiento">
      <formula>NOT(ISERROR(SEARCH("En Riesgo de Incumplimiento",AK15)))</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36</vt:i4>
      </vt:variant>
      <vt:variant>
        <vt:lpstr>Rangos con nombre</vt:lpstr>
      </vt:variant>
      <vt:variant>
        <vt:i4>3</vt:i4>
      </vt:variant>
    </vt:vector>
  </HeadingPairs>
  <TitlesOfParts>
    <vt:vector size="39" baseType="lpstr">
      <vt:lpstr>Informe 2024 -PAO-SENASA  </vt:lpstr>
      <vt:lpstr>Caribe </vt:lpstr>
      <vt:lpstr>Huerta Norte </vt:lpstr>
      <vt:lpstr>Occidental </vt:lpstr>
      <vt:lpstr>Chorotega </vt:lpstr>
      <vt:lpstr> Central Sur  </vt:lpstr>
      <vt:lpstr>Pacifico Central </vt:lpstr>
      <vt:lpstr>Medicamentos Veterinarios</vt:lpstr>
      <vt:lpstr>Dirección Epidemiología</vt:lpstr>
      <vt:lpstr>Programa Nacional Salud Acui</vt:lpstr>
      <vt:lpstr>Dirección de Alimentos para Ani</vt:lpstr>
      <vt:lpstr>Prog Nacional Analisis Riesgo</vt:lpstr>
      <vt:lpstr>Programa Nacional de Residuos</vt:lpstr>
      <vt:lpstr>LANASEVE</vt:lpstr>
      <vt:lpstr>DAF</vt:lpstr>
      <vt:lpstr>Programa Nacional  Tuberculosis</vt:lpstr>
      <vt:lpstr>Salud Reproductiva</vt:lpstr>
      <vt:lpstr>Occidental  (2)</vt:lpstr>
      <vt:lpstr>Progr. Nacional Transfronteriza</vt:lpstr>
      <vt:lpstr>Programa Nacionald de Animales </vt:lpstr>
      <vt:lpstr>Chorotega  (2)</vt:lpstr>
      <vt:lpstr>Pacifico Central  (2)</vt:lpstr>
      <vt:lpstr>Programa Nacional de Salud Porc</vt:lpstr>
      <vt:lpstr>Programa Nacional de Brucelosis</vt:lpstr>
      <vt:lpstr>DIPOA</vt:lpstr>
      <vt:lpstr>Programa Nacional de Salud Avia</vt:lpstr>
      <vt:lpstr>Direccion Operacione Regionales</vt:lpstr>
      <vt:lpstr>Región-Metropolitana  (2)</vt:lpstr>
      <vt:lpstr>Cuarentena Animal</vt:lpstr>
      <vt:lpstr>Caribe  (2)</vt:lpstr>
      <vt:lpstr> Central Sur   (2)</vt:lpstr>
      <vt:lpstr>Brunca  (2)</vt:lpstr>
      <vt:lpstr>Huerta Norte  (3)</vt:lpstr>
      <vt:lpstr>Oriental </vt:lpstr>
      <vt:lpstr>Metropolitana </vt:lpstr>
      <vt:lpstr>Brunca </vt:lpstr>
      <vt:lpstr>DAF!Área_de_impresión</vt:lpstr>
      <vt:lpstr>LANASEVE!Área_de_impresión</vt:lpstr>
      <vt:lpstr>DAF!Títulos_a_imprimir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Erick Soto Arrieta</dc:creator>
  <cp:keywords/>
  <dc:description/>
  <cp:lastModifiedBy>Marianela Umanzor Vargas</cp:lastModifiedBy>
  <cp:revision/>
  <dcterms:created xsi:type="dcterms:W3CDTF">2024-04-04T20:13:20Z</dcterms:created>
  <dcterms:modified xsi:type="dcterms:W3CDTF">2025-03-06T16:53:54Z</dcterms:modified>
  <cp:category/>
  <cp:contentStatus/>
</cp:coreProperties>
</file>